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8.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9.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10.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1.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2.xml" ContentType="application/vnd.openxmlformats-officedocument.drawing+xml"/>
  <Override PartName="/xl/ctrlProps/ctrlProp25.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d.docs.live.net/de7329ef121c63cd/デスクトップ/"/>
    </mc:Choice>
  </mc:AlternateContent>
  <xr:revisionPtr revIDLastSave="2" documentId="14_{281467D1-9570-4948-9A2A-7CABFBEE77BE}" xr6:coauthVersionLast="47" xr6:coauthVersionMax="47" xr10:uidLastSave="{69F8319A-3500-40FE-88FD-C02D6D0B2861}"/>
  <bookViews>
    <workbookView xWindow="-120" yWindow="-120" windowWidth="20730" windowHeight="11160" firstSheet="2" activeTab="3" xr2:uid="{00000000-000D-0000-FFFF-FFFF00000000}"/>
  </bookViews>
  <sheets>
    <sheet name="製造伝票" sheetId="66" state="hidden" r:id="rId1"/>
    <sheet name="列番号" sheetId="74" state="hidden" r:id="rId2"/>
    <sheet name="S4" sheetId="1" r:id="rId3"/>
    <sheet name="説明" sheetId="76" r:id="rId4"/>
    <sheet name="ｽﾘｯﾄ作業日誌" sheetId="3" r:id="rId5"/>
    <sheet name="巻芯リード除外リスト" sheetId="48" state="hidden" r:id="rId6"/>
    <sheet name="除外リスト" sheetId="40" r:id="rId7"/>
    <sheet name="不具合書" sheetId="10" r:id="rId8"/>
    <sheet name="ﾒﾝﾃﾅﾝｽ履歴" sheetId="2" r:id="rId9"/>
    <sheet name="外観チェック" sheetId="5" r:id="rId10"/>
    <sheet name="外観チェック(2本)" sheetId="6" r:id="rId11"/>
    <sheet name="外観チェック(3本)" sheetId="7" r:id="rId12"/>
    <sheet name="外観チェック(4本)" sheetId="14" r:id="rId13"/>
    <sheet name="㊙" sheetId="44" r:id="rId14"/>
    <sheet name="使用コア一覧" sheetId="9" r:id="rId15"/>
    <sheet name="巻足しマスタ（１本巻）" sheetId="29" r:id="rId16"/>
    <sheet name="巻足しマスタ（２本巻）" sheetId="72" r:id="rId17"/>
    <sheet name="巻足しマスタ（３本巻）" sheetId="70" r:id="rId18"/>
    <sheet name="巻足しマスタ（４本巻）" sheetId="18" r:id="rId19"/>
    <sheet name="ﾘｰﾄﾞ在庫　7.1" sheetId="11" r:id="rId20"/>
    <sheet name="巻き硬度" sheetId="13" state="hidden" r:id="rId21"/>
    <sheet name="ﾘｰﾄﾞ確認" sheetId="12" r:id="rId22"/>
    <sheet name="マスタ" sheetId="55" r:id="rId23"/>
    <sheet name="勤務" sheetId="49" state="hidden" r:id="rId24"/>
  </sheets>
  <functionGroups builtInGroupCount="19"/>
  <definedNames>
    <definedName name="_xlnm._FilterDatabase" localSheetId="2" hidden="1">'S4'!$A$25:$AX$3439</definedName>
    <definedName name="_xlnm._FilterDatabase" localSheetId="22" hidden="1">マスタ!$H$6:$Q$107</definedName>
    <definedName name="_xlnm._FilterDatabase" localSheetId="19" hidden="1">'ﾘｰﾄﾞ在庫　7.1'!$C$13:$F$23</definedName>
    <definedName name="_xlnm._FilterDatabase" localSheetId="14" hidden="1">使用コア一覧!$B$2:$L$2</definedName>
    <definedName name="_xlnm._FilterDatabase" localSheetId="13" hidden="1">'㊙'!$B$3:$O$51</definedName>
    <definedName name="_xlnm.Print_Area" localSheetId="2">'S4'!#REF!</definedName>
    <definedName name="_xlnm.Print_Area" localSheetId="4">ｽﾘｯﾄ作業日誌!$A$1:$AO$93</definedName>
    <definedName name="_xlnm.Print_Area" localSheetId="21">ﾘｰﾄﾞ確認!$A$4:$N$40</definedName>
    <definedName name="_xlnm.Print_Area" localSheetId="19">'ﾘｰﾄﾞ在庫　7.1'!$C$1:$N$25</definedName>
    <definedName name="_xlnm.Print_Area" localSheetId="9">外観チェック!$A$1:$I$62</definedName>
    <definedName name="_xlnm.Print_Area" localSheetId="10">'外観チェック(2本)'!$A$1:$I$62</definedName>
    <definedName name="_xlnm.Print_Area" localSheetId="11">'外観チェック(3本)'!$A$1:$I$62</definedName>
    <definedName name="_xlnm.Print_Area" localSheetId="12">'外観チェック(4本)'!$A$1:$I$122</definedName>
    <definedName name="_xlnm.Print_Area" localSheetId="0">製造伝票!$A$1:$X$176</definedName>
    <definedName name="_xlnm.Print_Area" localSheetId="7">不具合書!$A$1:$K$55</definedName>
  </definedNames>
  <calcPr calcId="191029"/>
</workbook>
</file>

<file path=xl/calcChain.xml><?xml version="1.0" encoding="utf-8"?>
<calcChain xmlns="http://schemas.openxmlformats.org/spreadsheetml/2006/main">
  <c r="AT2224" i="1" l="1"/>
  <c r="AU2224" i="1"/>
  <c r="AT2225" i="1"/>
  <c r="AU2225" i="1"/>
  <c r="AT2226" i="1"/>
  <c r="AU2226" i="1"/>
  <c r="AT2227" i="1"/>
  <c r="AU2227" i="1"/>
  <c r="AT2228" i="1"/>
  <c r="AU2228" i="1"/>
  <c r="AT2229" i="1"/>
  <c r="AU2229" i="1"/>
  <c r="AT2230" i="1"/>
  <c r="AU2230" i="1"/>
  <c r="AT2231" i="1"/>
  <c r="AU2231" i="1"/>
  <c r="AT2232" i="1"/>
  <c r="AU2232" i="1"/>
  <c r="AT2233" i="1"/>
  <c r="AU2233" i="1"/>
  <c r="AT2234" i="1"/>
  <c r="AU2234" i="1"/>
  <c r="AT2235" i="1"/>
  <c r="AU2235" i="1"/>
  <c r="AT2236" i="1"/>
  <c r="AU2236" i="1"/>
  <c r="AT2237" i="1"/>
  <c r="AU2237" i="1"/>
  <c r="AT2238" i="1"/>
  <c r="AU2238" i="1"/>
  <c r="AT2239" i="1"/>
  <c r="AU2239" i="1"/>
  <c r="AT2240" i="1"/>
  <c r="AU2240" i="1"/>
  <c r="AT2241" i="1"/>
  <c r="AU2241" i="1"/>
  <c r="AT2242" i="1"/>
  <c r="AU2242" i="1"/>
  <c r="AT2243" i="1"/>
  <c r="AU2243" i="1"/>
  <c r="AT2244" i="1"/>
  <c r="AU2244" i="1"/>
  <c r="AT2245" i="1"/>
  <c r="AU2245" i="1"/>
  <c r="AT2246" i="1"/>
  <c r="AU2246" i="1"/>
  <c r="AT2247" i="1"/>
  <c r="AU2247" i="1"/>
  <c r="AT2248" i="1"/>
  <c r="AU2248" i="1"/>
  <c r="AT2249" i="1"/>
  <c r="AU2249" i="1"/>
  <c r="AT2250" i="1"/>
  <c r="AU2250" i="1"/>
  <c r="AT2251" i="1"/>
  <c r="AU2251" i="1"/>
  <c r="AT2252" i="1"/>
  <c r="AU2252" i="1"/>
  <c r="AT2253" i="1"/>
  <c r="AU2253" i="1"/>
  <c r="AT2254" i="1" l="1"/>
  <c r="AU2254" i="1"/>
  <c r="AT2259" i="1"/>
  <c r="AU2259" i="1"/>
  <c r="AT2260" i="1"/>
  <c r="AU2260" i="1"/>
  <c r="AT2261" i="1"/>
  <c r="AU2261" i="1"/>
  <c r="AT2262" i="1"/>
  <c r="AU2262" i="1"/>
  <c r="AT2263" i="1"/>
  <c r="AU2263" i="1"/>
  <c r="AT2264" i="1"/>
  <c r="AU2264" i="1"/>
  <c r="AT2265" i="1"/>
  <c r="AU2265" i="1"/>
  <c r="AT2266" i="1"/>
  <c r="AU2266" i="1"/>
  <c r="AT2267" i="1"/>
  <c r="AU2267" i="1"/>
  <c r="AT2268" i="1"/>
  <c r="AU2268" i="1"/>
  <c r="AT2269" i="1"/>
  <c r="AU2269" i="1"/>
  <c r="AT2270" i="1"/>
  <c r="AU2270" i="1"/>
  <c r="AT2271" i="1"/>
  <c r="AU2271" i="1"/>
  <c r="AT2272" i="1"/>
  <c r="AU2272" i="1"/>
  <c r="AT2273" i="1"/>
  <c r="AU2273" i="1"/>
  <c r="AT2274" i="1"/>
  <c r="AU2274" i="1"/>
  <c r="AT2275" i="1"/>
  <c r="AU2275" i="1"/>
  <c r="AT2276" i="1"/>
  <c r="AU2276" i="1"/>
  <c r="AT2189" i="1"/>
  <c r="AU2189" i="1"/>
  <c r="AT2190" i="1"/>
  <c r="AU2190" i="1"/>
  <c r="AT2191" i="1"/>
  <c r="AU2191" i="1"/>
  <c r="AT2192" i="1"/>
  <c r="AU2192" i="1"/>
  <c r="AT2193" i="1"/>
  <c r="AU2193" i="1"/>
  <c r="AT2194" i="1"/>
  <c r="AU2194" i="1"/>
  <c r="AT2195" i="1"/>
  <c r="AU2195" i="1"/>
  <c r="AT2196" i="1"/>
  <c r="AU2196" i="1"/>
  <c r="AT2197" i="1"/>
  <c r="AU2197" i="1"/>
  <c r="AT2198" i="1"/>
  <c r="AU2198" i="1"/>
  <c r="AT2199" i="1"/>
  <c r="AU2199" i="1"/>
  <c r="AT2200" i="1"/>
  <c r="AU2200" i="1"/>
  <c r="AT2201" i="1"/>
  <c r="AU2201" i="1"/>
  <c r="AT2202" i="1"/>
  <c r="AU2202" i="1"/>
  <c r="AT2203" i="1"/>
  <c r="AU2203" i="1"/>
  <c r="AT2204" i="1"/>
  <c r="AU2204" i="1"/>
  <c r="AT2205" i="1"/>
  <c r="AU2205" i="1"/>
  <c r="AT2206" i="1"/>
  <c r="AU2206" i="1"/>
  <c r="AT2207" i="1"/>
  <c r="AU2207" i="1"/>
  <c r="AT2208" i="1"/>
  <c r="AU2208" i="1"/>
  <c r="AT2209" i="1"/>
  <c r="AU2209" i="1"/>
  <c r="AU2188" i="1" l="1"/>
  <c r="AT2188" i="1"/>
  <c r="AT2181" i="1" l="1"/>
  <c r="AU2181" i="1"/>
  <c r="AT2182" i="1"/>
  <c r="AU2182" i="1"/>
  <c r="AT2183" i="1"/>
  <c r="AU2183" i="1"/>
  <c r="AT2184" i="1"/>
  <c r="AU2184" i="1"/>
  <c r="AT2185" i="1"/>
  <c r="AU2185" i="1"/>
  <c r="AT2186" i="1"/>
  <c r="AU2186" i="1"/>
  <c r="AT2187" i="1"/>
  <c r="AU2187" i="1"/>
  <c r="AT2210" i="1"/>
  <c r="AU2210" i="1"/>
  <c r="AT2211" i="1"/>
  <c r="AU2211" i="1"/>
  <c r="AT2105" i="1" l="1"/>
  <c r="AU2105" i="1"/>
  <c r="AT2106" i="1"/>
  <c r="AU2106" i="1"/>
  <c r="AT2107" i="1"/>
  <c r="AU2107" i="1"/>
  <c r="AT2108" i="1"/>
  <c r="AU2108" i="1"/>
  <c r="AT2109" i="1"/>
  <c r="AU2109" i="1"/>
  <c r="AT2110" i="1"/>
  <c r="AU2110" i="1"/>
  <c r="AT2111" i="1"/>
  <c r="AU2111" i="1"/>
  <c r="AT2113" i="1"/>
  <c r="AU2113" i="1"/>
  <c r="AT2114" i="1"/>
  <c r="AU2114" i="1"/>
  <c r="AT2115" i="1"/>
  <c r="AU2115" i="1"/>
  <c r="AT2116" i="1"/>
  <c r="AU2116" i="1"/>
  <c r="AT2117" i="1"/>
  <c r="AU2117" i="1"/>
  <c r="AT2118" i="1"/>
  <c r="AU2118" i="1"/>
  <c r="AT2119" i="1"/>
  <c r="AU2119" i="1"/>
  <c r="AT2120" i="1"/>
  <c r="AU2120" i="1"/>
  <c r="AT2121" i="1"/>
  <c r="AU2121" i="1"/>
  <c r="AT2122" i="1"/>
  <c r="AU2122" i="1"/>
  <c r="AT2123" i="1"/>
  <c r="AU2123" i="1"/>
  <c r="AT2124" i="1"/>
  <c r="AU2124" i="1"/>
  <c r="AT2125" i="1"/>
  <c r="AU2125" i="1"/>
  <c r="AT2126" i="1"/>
  <c r="AU2126" i="1"/>
  <c r="AT2089" i="1" l="1"/>
  <c r="AU2089" i="1"/>
  <c r="AT2090" i="1"/>
  <c r="AU2090" i="1"/>
  <c r="AT2091" i="1"/>
  <c r="AU2091" i="1"/>
  <c r="AT2092" i="1"/>
  <c r="AU2092" i="1"/>
  <c r="AT2093" i="1"/>
  <c r="AU2093" i="1"/>
  <c r="AT2094" i="1"/>
  <c r="AU2094" i="1"/>
  <c r="AT2095" i="1"/>
  <c r="AU2095" i="1"/>
  <c r="AT2096" i="1"/>
  <c r="AU2096" i="1"/>
  <c r="AT2097" i="1"/>
  <c r="AU2097" i="1"/>
  <c r="AT2098" i="1"/>
  <c r="AU2098" i="1"/>
  <c r="AT2099" i="1"/>
  <c r="AU2099" i="1"/>
  <c r="AT2100" i="1"/>
  <c r="AU2100" i="1"/>
  <c r="AT2101" i="1"/>
  <c r="AU2101" i="1"/>
  <c r="AT2102" i="1"/>
  <c r="AU2102" i="1"/>
  <c r="AT2103" i="1"/>
  <c r="AU2103" i="1"/>
  <c r="AT2104" i="1"/>
  <c r="AU2104" i="1"/>
  <c r="AT2083" i="1" l="1"/>
  <c r="AU2083" i="1"/>
  <c r="AT2084" i="1"/>
  <c r="AU2084" i="1"/>
  <c r="AT2085" i="1"/>
  <c r="AU2085" i="1"/>
  <c r="AT2086" i="1"/>
  <c r="AU2086" i="1"/>
  <c r="AT2087" i="1"/>
  <c r="AU2087" i="1"/>
  <c r="AT2088" i="1"/>
  <c r="AU2088" i="1"/>
  <c r="AT2075" i="1" l="1"/>
  <c r="AU2075" i="1"/>
  <c r="AT2076" i="1"/>
  <c r="AU2076" i="1"/>
  <c r="AT2077" i="1"/>
  <c r="AU2077" i="1"/>
  <c r="AT2078" i="1"/>
  <c r="AU2078" i="1"/>
  <c r="AT2079" i="1"/>
  <c r="AU2079" i="1"/>
  <c r="AT2080" i="1"/>
  <c r="AU2080" i="1"/>
  <c r="AT2081" i="1"/>
  <c r="AU2081" i="1"/>
  <c r="AT2082" i="1"/>
  <c r="AU2082" i="1"/>
  <c r="AT2127" i="1"/>
  <c r="AU2127" i="1"/>
  <c r="AT2128" i="1"/>
  <c r="AU2128" i="1"/>
  <c r="AT2129" i="1"/>
  <c r="AU2129" i="1"/>
  <c r="AT2130" i="1"/>
  <c r="AU2130" i="1"/>
  <c r="AT2131" i="1"/>
  <c r="AU2131" i="1"/>
  <c r="AT2132" i="1"/>
  <c r="AU2132" i="1"/>
  <c r="AT2133" i="1"/>
  <c r="AU2133" i="1"/>
  <c r="AT2134" i="1"/>
  <c r="AU2134" i="1"/>
  <c r="AT2135" i="1"/>
  <c r="AU2135" i="1"/>
  <c r="AT2136" i="1"/>
  <c r="AU2136" i="1"/>
  <c r="AT2137" i="1"/>
  <c r="AU2137" i="1"/>
  <c r="AT2138" i="1"/>
  <c r="AU2138" i="1"/>
  <c r="AT2139" i="1"/>
  <c r="AU2139" i="1"/>
  <c r="AT2140" i="1"/>
  <c r="AU2140" i="1"/>
  <c r="AT2141" i="1"/>
  <c r="AU2141" i="1"/>
  <c r="AT2142" i="1"/>
  <c r="AU2142" i="1"/>
  <c r="AT2143" i="1"/>
  <c r="AU2143" i="1"/>
  <c r="AT2144" i="1"/>
  <c r="AU2144" i="1"/>
  <c r="AT2145" i="1"/>
  <c r="AU2145" i="1"/>
  <c r="AT2146" i="1"/>
  <c r="AU2146" i="1"/>
  <c r="AT2147" i="1"/>
  <c r="AU2147" i="1"/>
  <c r="AT2148" i="1"/>
  <c r="AU2148" i="1"/>
  <c r="AT2149" i="1"/>
  <c r="AU2149" i="1"/>
  <c r="AT2150" i="1"/>
  <c r="AU2150" i="1"/>
  <c r="AT2151" i="1"/>
  <c r="AU2151" i="1"/>
  <c r="AT2152" i="1"/>
  <c r="AU2152" i="1"/>
  <c r="AT2153" i="1"/>
  <c r="AU2153" i="1"/>
  <c r="AT2154" i="1"/>
  <c r="AU2154" i="1"/>
  <c r="AT2155" i="1"/>
  <c r="AU2155" i="1"/>
  <c r="AT2156" i="1"/>
  <c r="AU2156" i="1"/>
  <c r="AT2157" i="1"/>
  <c r="AU2157" i="1"/>
  <c r="AT2158" i="1"/>
  <c r="AU2158" i="1"/>
  <c r="AT2159" i="1"/>
  <c r="AU2159" i="1"/>
  <c r="AT2160" i="1"/>
  <c r="AU2160" i="1"/>
  <c r="AT2161" i="1"/>
  <c r="AU2161" i="1"/>
  <c r="AT2162" i="1"/>
  <c r="AU2162" i="1"/>
  <c r="AT2163" i="1"/>
  <c r="AU2163" i="1"/>
  <c r="AT2164" i="1"/>
  <c r="AU2164" i="1"/>
  <c r="AT2165" i="1"/>
  <c r="AU2165" i="1"/>
  <c r="AT2166" i="1"/>
  <c r="AU2166" i="1"/>
  <c r="AT2167" i="1"/>
  <c r="AU2167" i="1"/>
  <c r="AT2168" i="1"/>
  <c r="AU2168" i="1"/>
  <c r="AT2169" i="1"/>
  <c r="AU2169" i="1"/>
  <c r="AT2170" i="1"/>
  <c r="AU2170" i="1"/>
  <c r="AT2171" i="1"/>
  <c r="AU2171" i="1"/>
  <c r="AT2172" i="1"/>
  <c r="AU2172" i="1"/>
  <c r="AT2173" i="1"/>
  <c r="AU2173" i="1"/>
  <c r="AT2174" i="1"/>
  <c r="AU2174" i="1"/>
  <c r="AT2175" i="1"/>
  <c r="AU2175" i="1"/>
  <c r="AT2176" i="1"/>
  <c r="AU2176" i="1"/>
  <c r="AT2177" i="1"/>
  <c r="AU2177" i="1"/>
  <c r="AT2178" i="1"/>
  <c r="AU2178" i="1"/>
  <c r="AT2179" i="1"/>
  <c r="AU2179" i="1"/>
  <c r="AT2180" i="1"/>
  <c r="AU2180" i="1"/>
  <c r="AT2212" i="1"/>
  <c r="AU2212" i="1"/>
  <c r="AT2213" i="1"/>
  <c r="AU2213" i="1"/>
  <c r="AT2214" i="1"/>
  <c r="AU2214" i="1"/>
  <c r="AT2215" i="1"/>
  <c r="AU2215" i="1"/>
  <c r="AT2216" i="1"/>
  <c r="AU2216" i="1"/>
  <c r="AT2217" i="1"/>
  <c r="AU2217" i="1"/>
  <c r="AT2218" i="1"/>
  <c r="AU2218" i="1"/>
  <c r="AT2219" i="1"/>
  <c r="AU2219" i="1"/>
  <c r="AT2220" i="1"/>
  <c r="AU2220" i="1"/>
  <c r="AT2221" i="1"/>
  <c r="AU2221" i="1"/>
  <c r="AT2222" i="1"/>
  <c r="AU2222" i="1"/>
  <c r="AT2223" i="1"/>
  <c r="AU2223" i="1"/>
  <c r="AT2277" i="1"/>
  <c r="AU2277" i="1"/>
  <c r="AT2278" i="1"/>
  <c r="AU2278" i="1"/>
  <c r="AT2279" i="1"/>
  <c r="AU2279" i="1"/>
  <c r="AT2280" i="1"/>
  <c r="AU2280" i="1"/>
  <c r="AT2281" i="1"/>
  <c r="AU2281" i="1"/>
  <c r="AT2282" i="1"/>
  <c r="AU2282" i="1"/>
  <c r="AT2283" i="1"/>
  <c r="AU2283" i="1"/>
  <c r="AT2284" i="1"/>
  <c r="AU2284" i="1"/>
  <c r="AT2285" i="1"/>
  <c r="AU2285" i="1"/>
  <c r="AT2286" i="1"/>
  <c r="AU2286" i="1"/>
  <c r="AT2287" i="1"/>
  <c r="AU2287" i="1"/>
  <c r="AT2288" i="1"/>
  <c r="AU2288" i="1"/>
  <c r="AT2289" i="1"/>
  <c r="AU2289" i="1"/>
  <c r="AT2290" i="1"/>
  <c r="AU2290" i="1"/>
  <c r="AT2291" i="1"/>
  <c r="AU2291" i="1"/>
  <c r="AT2292" i="1"/>
  <c r="AU2292" i="1"/>
  <c r="AT2293" i="1"/>
  <c r="AU2293" i="1"/>
  <c r="AT2294" i="1"/>
  <c r="AU2294" i="1"/>
  <c r="AT2295" i="1"/>
  <c r="AU2295" i="1"/>
  <c r="AT2296" i="1"/>
  <c r="AU2296" i="1"/>
  <c r="AT2297" i="1"/>
  <c r="AU2297" i="1"/>
  <c r="AT2298" i="1"/>
  <c r="AU2298" i="1"/>
  <c r="AT2299" i="1"/>
  <c r="AU2299" i="1"/>
  <c r="AT2300" i="1"/>
  <c r="AU2300" i="1"/>
  <c r="AT2301" i="1"/>
  <c r="AU2301" i="1"/>
  <c r="AT2302" i="1"/>
  <c r="AU2302" i="1"/>
  <c r="AT2303" i="1"/>
  <c r="AU2303" i="1"/>
  <c r="AT2304" i="1"/>
  <c r="AU2304" i="1"/>
  <c r="AT2305" i="1"/>
  <c r="AU2305" i="1"/>
  <c r="AT2306" i="1"/>
  <c r="AU2306" i="1"/>
  <c r="AT2307" i="1"/>
  <c r="AU2307" i="1"/>
  <c r="AT2308" i="1"/>
  <c r="AU2308" i="1"/>
  <c r="AT2309" i="1"/>
  <c r="AU2309" i="1"/>
  <c r="AT2310" i="1"/>
  <c r="AU2310" i="1"/>
  <c r="AT2311" i="1"/>
  <c r="AU2311" i="1"/>
  <c r="AT2312" i="1"/>
  <c r="AU2312" i="1"/>
  <c r="AT2313" i="1"/>
  <c r="AU2313" i="1"/>
  <c r="AT2314" i="1"/>
  <c r="AU2314" i="1"/>
  <c r="AT2315" i="1"/>
  <c r="AU2315" i="1"/>
  <c r="AT2316" i="1"/>
  <c r="AU2316" i="1"/>
  <c r="AT2317" i="1"/>
  <c r="AU2317" i="1"/>
  <c r="AT2318" i="1"/>
  <c r="AU2318" i="1"/>
  <c r="AT2319" i="1"/>
  <c r="AU2319" i="1"/>
  <c r="AT2320" i="1"/>
  <c r="AU2320" i="1"/>
  <c r="AT2321" i="1"/>
  <c r="AU2321" i="1"/>
  <c r="AT2322" i="1"/>
  <c r="AU2322" i="1"/>
  <c r="AT2323" i="1"/>
  <c r="AU2323" i="1"/>
  <c r="AT2324" i="1"/>
  <c r="AU2324" i="1"/>
  <c r="AT2325" i="1"/>
  <c r="AU2325" i="1"/>
  <c r="AT2326" i="1"/>
  <c r="AU2326" i="1"/>
  <c r="AT2327" i="1"/>
  <c r="AU2327" i="1"/>
  <c r="AT2328" i="1"/>
  <c r="AU2328" i="1"/>
  <c r="AT2329" i="1"/>
  <c r="AU2329" i="1"/>
  <c r="AT2330" i="1"/>
  <c r="AU2330" i="1"/>
  <c r="AT2331" i="1"/>
  <c r="AU2331" i="1"/>
  <c r="AT2332" i="1"/>
  <c r="AU2332" i="1"/>
  <c r="AT2333" i="1"/>
  <c r="AU2333" i="1"/>
  <c r="AT2334" i="1"/>
  <c r="AU2334" i="1"/>
  <c r="AT2335" i="1"/>
  <c r="AU2335" i="1"/>
  <c r="AT2336" i="1"/>
  <c r="AU2336" i="1"/>
  <c r="AT2337" i="1"/>
  <c r="AU2337" i="1"/>
  <c r="AT2338" i="1"/>
  <c r="AU2338" i="1"/>
  <c r="AT2339" i="1"/>
  <c r="AU2339" i="1"/>
  <c r="AT2340" i="1"/>
  <c r="AU2340" i="1"/>
  <c r="AT2341" i="1"/>
  <c r="AU2341" i="1"/>
  <c r="AT2342" i="1"/>
  <c r="AU2342" i="1"/>
  <c r="AT2343" i="1"/>
  <c r="AU2343" i="1"/>
  <c r="AT2344" i="1"/>
  <c r="AU2344" i="1"/>
  <c r="AT2345" i="1"/>
  <c r="AU2345" i="1"/>
  <c r="AT2346" i="1"/>
  <c r="AU2346" i="1"/>
  <c r="AT2347" i="1"/>
  <c r="AU2347" i="1"/>
  <c r="AT2348" i="1"/>
  <c r="AU2348" i="1"/>
  <c r="AT2349" i="1"/>
  <c r="AU2349" i="1"/>
  <c r="AT2350" i="1"/>
  <c r="AU2350" i="1"/>
  <c r="AT2351" i="1"/>
  <c r="AU2351" i="1"/>
  <c r="AT2352" i="1"/>
  <c r="AU2352" i="1"/>
  <c r="AT2353" i="1"/>
  <c r="AU2353" i="1"/>
  <c r="AT2354" i="1"/>
  <c r="AU2354" i="1"/>
  <c r="AT2355" i="1"/>
  <c r="AU2355" i="1"/>
  <c r="AT2356" i="1"/>
  <c r="AU2356" i="1"/>
  <c r="AT2357" i="1"/>
  <c r="AU2357" i="1"/>
  <c r="AT2358" i="1"/>
  <c r="AU2358" i="1"/>
  <c r="AT2359" i="1"/>
  <c r="AU2359" i="1"/>
  <c r="AT2360" i="1"/>
  <c r="AU2360" i="1"/>
  <c r="AT2361" i="1"/>
  <c r="AU2361" i="1"/>
  <c r="AT2362" i="1"/>
  <c r="AU2362" i="1"/>
  <c r="AT2363" i="1"/>
  <c r="AU2363" i="1"/>
  <c r="AT2364" i="1"/>
  <c r="AU2364" i="1"/>
  <c r="AT2365" i="1"/>
  <c r="AU2365" i="1"/>
  <c r="AT2366" i="1"/>
  <c r="AU2366" i="1"/>
  <c r="AT2367" i="1"/>
  <c r="AU2367" i="1"/>
  <c r="AT2368" i="1"/>
  <c r="AU2368" i="1"/>
  <c r="AT2369" i="1"/>
  <c r="AU2369" i="1"/>
  <c r="AT2370" i="1"/>
  <c r="AU2370" i="1"/>
  <c r="AT2371" i="1"/>
  <c r="AU2371" i="1"/>
  <c r="AT2372" i="1"/>
  <c r="AU2372" i="1"/>
  <c r="AT2373" i="1"/>
  <c r="AU2373" i="1"/>
  <c r="AT2374" i="1"/>
  <c r="AU2374" i="1"/>
  <c r="AT2375" i="1"/>
  <c r="AU2375" i="1"/>
  <c r="AT2376" i="1"/>
  <c r="AU2376" i="1"/>
  <c r="AT2377" i="1"/>
  <c r="AU2377" i="1"/>
  <c r="AT2378" i="1"/>
  <c r="AU2378" i="1"/>
  <c r="AT2379" i="1"/>
  <c r="AU2379" i="1"/>
  <c r="AT2380" i="1"/>
  <c r="AU2380" i="1"/>
  <c r="AT2381" i="1"/>
  <c r="AU2381" i="1"/>
  <c r="AT2382" i="1"/>
  <c r="AU2382" i="1"/>
  <c r="AT2383" i="1"/>
  <c r="AU2383" i="1"/>
  <c r="AT2384" i="1"/>
  <c r="AU2384" i="1"/>
  <c r="AT2385" i="1"/>
  <c r="AU2385" i="1"/>
  <c r="AT2386" i="1"/>
  <c r="AU2386" i="1"/>
  <c r="AT2387" i="1"/>
  <c r="AU2387" i="1"/>
  <c r="AT2388" i="1"/>
  <c r="AU2388" i="1"/>
  <c r="AT2389" i="1"/>
  <c r="AU2389" i="1"/>
  <c r="AT2390" i="1"/>
  <c r="AU2390" i="1"/>
  <c r="AT2391" i="1"/>
  <c r="AU2391" i="1"/>
  <c r="AT2392" i="1"/>
  <c r="AU2392" i="1"/>
  <c r="AT2393" i="1"/>
  <c r="AU2393" i="1"/>
  <c r="AT2394" i="1"/>
  <c r="AU2394" i="1"/>
  <c r="AT2395" i="1"/>
  <c r="AU2395" i="1"/>
  <c r="AT2396" i="1"/>
  <c r="AU2396" i="1"/>
  <c r="AT2397" i="1"/>
  <c r="AU2397" i="1"/>
  <c r="AT2398" i="1"/>
  <c r="AU2398" i="1"/>
  <c r="AT2399" i="1"/>
  <c r="AU2399" i="1"/>
  <c r="AT2400" i="1"/>
  <c r="AU2400" i="1"/>
  <c r="AT2401" i="1"/>
  <c r="AU2401" i="1"/>
  <c r="AT2402" i="1"/>
  <c r="AU2402" i="1"/>
  <c r="AT2403" i="1"/>
  <c r="AU2403" i="1"/>
  <c r="AT2404" i="1"/>
  <c r="AU2404" i="1"/>
  <c r="AT2405" i="1"/>
  <c r="AU2405" i="1"/>
  <c r="AT2406" i="1"/>
  <c r="AU2406" i="1"/>
  <c r="AT2407" i="1"/>
  <c r="AU2407" i="1"/>
  <c r="AT2408" i="1"/>
  <c r="AU2408" i="1"/>
  <c r="AT2409" i="1"/>
  <c r="AU2409" i="1"/>
  <c r="AT2410" i="1"/>
  <c r="AU2410" i="1"/>
  <c r="AT2411" i="1"/>
  <c r="AU2411" i="1"/>
  <c r="AT2412" i="1"/>
  <c r="AU2412" i="1"/>
  <c r="AT2413" i="1"/>
  <c r="AU2413" i="1"/>
  <c r="AT2414" i="1"/>
  <c r="AU2414" i="1"/>
  <c r="AT2415" i="1"/>
  <c r="AU2415" i="1"/>
  <c r="AT2416" i="1"/>
  <c r="AU2416" i="1"/>
  <c r="AT2417" i="1"/>
  <c r="AU2417" i="1"/>
  <c r="AT2418" i="1"/>
  <c r="AU2418" i="1"/>
  <c r="AT2419" i="1"/>
  <c r="AU2419" i="1"/>
  <c r="AT2420" i="1"/>
  <c r="AU2420" i="1"/>
  <c r="AT2421" i="1"/>
  <c r="AU2421" i="1"/>
  <c r="AT2422" i="1"/>
  <c r="AU2422" i="1"/>
  <c r="AT2423" i="1"/>
  <c r="AU2423" i="1"/>
  <c r="AT2424" i="1"/>
  <c r="AU2424" i="1"/>
  <c r="AT2425" i="1"/>
  <c r="AU2425" i="1"/>
  <c r="AT2426" i="1"/>
  <c r="AU2426" i="1"/>
  <c r="AT2427" i="1"/>
  <c r="AU2427" i="1"/>
  <c r="AT2428" i="1"/>
  <c r="AU2428" i="1"/>
  <c r="AT2429" i="1"/>
  <c r="AU2429" i="1"/>
  <c r="AT2430" i="1"/>
  <c r="AU2430" i="1"/>
  <c r="AT2431" i="1"/>
  <c r="AU2431" i="1"/>
  <c r="AT2432" i="1"/>
  <c r="AU2432" i="1"/>
  <c r="AT2433" i="1"/>
  <c r="AU2433" i="1"/>
  <c r="AT2434" i="1"/>
  <c r="AU2434" i="1"/>
  <c r="AT2435" i="1"/>
  <c r="AU2435" i="1"/>
  <c r="AT2436" i="1"/>
  <c r="AU2436" i="1"/>
  <c r="AT2437" i="1"/>
  <c r="AU2437" i="1"/>
  <c r="AT2438" i="1"/>
  <c r="AU2438" i="1"/>
  <c r="AT2439" i="1"/>
  <c r="AU2439" i="1"/>
  <c r="AT2440" i="1"/>
  <c r="AU2440" i="1"/>
  <c r="AT2441" i="1"/>
  <c r="AU2441" i="1"/>
  <c r="AT2442" i="1"/>
  <c r="AU2442" i="1"/>
  <c r="AT2443" i="1"/>
  <c r="AU2443" i="1"/>
  <c r="AT2444" i="1"/>
  <c r="AU2444" i="1"/>
  <c r="AT2445" i="1"/>
  <c r="AU2445" i="1"/>
  <c r="AT2446" i="1"/>
  <c r="AU2446" i="1"/>
  <c r="AT2447" i="1"/>
  <c r="AU2447" i="1"/>
  <c r="AT2448" i="1"/>
  <c r="AU2448" i="1"/>
  <c r="AT2449" i="1"/>
  <c r="AU2449" i="1"/>
  <c r="AT2450" i="1"/>
  <c r="AU2450" i="1"/>
  <c r="AT2451" i="1"/>
  <c r="AU2451" i="1"/>
  <c r="AT2452" i="1"/>
  <c r="AU2452" i="1"/>
  <c r="AT2453" i="1"/>
  <c r="AU2453" i="1"/>
  <c r="AT2454" i="1"/>
  <c r="AU2454" i="1"/>
  <c r="AT2455" i="1"/>
  <c r="AU2455" i="1"/>
  <c r="AT2456" i="1"/>
  <c r="AU2456" i="1"/>
  <c r="AT2457" i="1"/>
  <c r="AU2457" i="1"/>
  <c r="AT2458" i="1"/>
  <c r="AU2458" i="1"/>
  <c r="AT2459" i="1"/>
  <c r="AU2459" i="1"/>
  <c r="AT2460" i="1"/>
  <c r="AU2460" i="1"/>
  <c r="AT2461" i="1"/>
  <c r="AU2461" i="1"/>
  <c r="AT2462" i="1"/>
  <c r="AU2462" i="1"/>
  <c r="AT2463" i="1"/>
  <c r="AU2463" i="1"/>
  <c r="AT2464" i="1"/>
  <c r="AU2464" i="1"/>
  <c r="AT2465" i="1"/>
  <c r="AU2465" i="1"/>
  <c r="AT2466" i="1"/>
  <c r="AU2466" i="1"/>
  <c r="AT2467" i="1"/>
  <c r="AU2467" i="1"/>
  <c r="AT2468" i="1"/>
  <c r="AU2468" i="1"/>
  <c r="AT2469" i="1"/>
  <c r="AU2469" i="1"/>
  <c r="AT2470" i="1"/>
  <c r="AU2470" i="1"/>
  <c r="AT2471" i="1"/>
  <c r="AU2471" i="1"/>
  <c r="AT2472" i="1"/>
  <c r="AU2472" i="1"/>
  <c r="AT2473" i="1"/>
  <c r="AU2473" i="1"/>
  <c r="AT2474" i="1"/>
  <c r="AU2474" i="1"/>
  <c r="AT2475" i="1"/>
  <c r="AU2475" i="1"/>
  <c r="AT2476" i="1"/>
  <c r="AU2476" i="1"/>
  <c r="AT2477" i="1"/>
  <c r="AU2477" i="1"/>
  <c r="AT2478" i="1"/>
  <c r="AU2478" i="1"/>
  <c r="AT2479" i="1"/>
  <c r="AU2479" i="1"/>
  <c r="AT2480" i="1"/>
  <c r="AU2480" i="1"/>
  <c r="AT2481" i="1"/>
  <c r="AU2481" i="1"/>
  <c r="AT2482" i="1"/>
  <c r="AU2482" i="1"/>
  <c r="AT2483" i="1"/>
  <c r="AU2483" i="1"/>
  <c r="AT2484" i="1"/>
  <c r="AU2484" i="1"/>
  <c r="AT2485" i="1"/>
  <c r="AU2485" i="1"/>
  <c r="AT2486" i="1"/>
  <c r="AU2486" i="1"/>
  <c r="AT2487" i="1"/>
  <c r="AU2487" i="1"/>
  <c r="AT2488" i="1"/>
  <c r="AU2488" i="1"/>
  <c r="AT2489" i="1"/>
  <c r="AU2489" i="1"/>
  <c r="AT2490" i="1"/>
  <c r="AU2490" i="1"/>
  <c r="AT2491" i="1"/>
  <c r="AU2491" i="1"/>
  <c r="AT2492" i="1"/>
  <c r="AU2492" i="1"/>
  <c r="AT2493" i="1"/>
  <c r="AU2493" i="1"/>
  <c r="AT2494" i="1"/>
  <c r="AU2494" i="1"/>
  <c r="AT2495" i="1"/>
  <c r="AU2495" i="1"/>
  <c r="AT2496" i="1"/>
  <c r="AU2496" i="1"/>
  <c r="AT2497" i="1"/>
  <c r="AU2497" i="1"/>
  <c r="AT2498" i="1"/>
  <c r="AU2498" i="1"/>
  <c r="AT2499" i="1"/>
  <c r="AU2499" i="1"/>
  <c r="AT2500" i="1"/>
  <c r="AU2500" i="1"/>
  <c r="AT2501" i="1"/>
  <c r="AU2501" i="1"/>
  <c r="AT2502" i="1"/>
  <c r="AU2502" i="1"/>
  <c r="AT2503" i="1"/>
  <c r="AU2503" i="1"/>
  <c r="AT2504" i="1"/>
  <c r="AU2504" i="1"/>
  <c r="AT2505" i="1"/>
  <c r="AU2505" i="1"/>
  <c r="AT2506" i="1"/>
  <c r="AU2506" i="1"/>
  <c r="AT2507" i="1"/>
  <c r="AU2507" i="1"/>
  <c r="AT2508" i="1"/>
  <c r="AU2508" i="1"/>
  <c r="AT2509" i="1"/>
  <c r="AU2509" i="1"/>
  <c r="AT2510" i="1"/>
  <c r="AU2510" i="1"/>
  <c r="AT2511" i="1"/>
  <c r="AU2511" i="1"/>
  <c r="AT2512" i="1"/>
  <c r="AU2512" i="1"/>
  <c r="AT2513" i="1"/>
  <c r="AU2513" i="1"/>
  <c r="AT2514" i="1"/>
  <c r="AU2514" i="1"/>
  <c r="AT2515" i="1"/>
  <c r="AU2515" i="1"/>
  <c r="AT2516" i="1"/>
  <c r="AU2516" i="1"/>
  <c r="AT2517" i="1"/>
  <c r="AU2517" i="1"/>
  <c r="AT2518" i="1"/>
  <c r="AU2518" i="1"/>
  <c r="AT2519" i="1"/>
  <c r="AU2519" i="1"/>
  <c r="AT2520" i="1"/>
  <c r="AU2520" i="1"/>
  <c r="AT2521" i="1"/>
  <c r="AU2521" i="1"/>
  <c r="AT2522" i="1"/>
  <c r="AU2522" i="1"/>
  <c r="AT2523" i="1"/>
  <c r="AU2523" i="1"/>
  <c r="AT2524" i="1"/>
  <c r="AU2524" i="1"/>
  <c r="AT2525" i="1"/>
  <c r="AU2525" i="1"/>
  <c r="AT2526" i="1"/>
  <c r="AU2526" i="1"/>
  <c r="AT2527" i="1"/>
  <c r="AU2527" i="1"/>
  <c r="AT2528" i="1"/>
  <c r="AU2528" i="1"/>
  <c r="AT2529" i="1"/>
  <c r="AU2529" i="1"/>
  <c r="AT2530" i="1"/>
  <c r="AU2530" i="1"/>
  <c r="AT2531" i="1"/>
  <c r="AU2531" i="1"/>
  <c r="AT2532" i="1"/>
  <c r="AU2532" i="1"/>
  <c r="AT2533" i="1"/>
  <c r="AU2533" i="1"/>
  <c r="AT2534" i="1"/>
  <c r="AU2534" i="1"/>
  <c r="AT2535" i="1"/>
  <c r="AU2535" i="1"/>
  <c r="AT2536" i="1"/>
  <c r="AU2536" i="1"/>
  <c r="AT2537" i="1"/>
  <c r="AU2537" i="1"/>
  <c r="AT2538" i="1"/>
  <c r="AU2538" i="1"/>
  <c r="AT2539" i="1"/>
  <c r="AU2539" i="1"/>
  <c r="AT2540" i="1"/>
  <c r="AU2540" i="1"/>
  <c r="AT2541" i="1"/>
  <c r="AU2541" i="1"/>
  <c r="AT2542" i="1"/>
  <c r="AU2542" i="1"/>
  <c r="AT2543" i="1"/>
  <c r="AU2543" i="1"/>
  <c r="AT2544" i="1"/>
  <c r="AU2544" i="1"/>
  <c r="AT2545" i="1"/>
  <c r="AU2545" i="1"/>
  <c r="AT2546" i="1"/>
  <c r="AU2546" i="1"/>
  <c r="AT2547" i="1"/>
  <c r="AU2547" i="1"/>
  <c r="AT2548" i="1"/>
  <c r="AU2548" i="1"/>
  <c r="AT2549" i="1"/>
  <c r="AU2549" i="1"/>
  <c r="AT2550" i="1"/>
  <c r="AU2550" i="1"/>
  <c r="AT2551" i="1"/>
  <c r="AU2551" i="1"/>
  <c r="AT2552" i="1"/>
  <c r="AU2552" i="1"/>
  <c r="AT2553" i="1"/>
  <c r="AU2553" i="1"/>
  <c r="AT2554" i="1"/>
  <c r="AU2554" i="1"/>
  <c r="AT2555" i="1"/>
  <c r="AU2555" i="1"/>
  <c r="AT2556" i="1"/>
  <c r="AU2556" i="1"/>
  <c r="AT2557" i="1"/>
  <c r="AU2557" i="1"/>
  <c r="AT2558" i="1"/>
  <c r="AU2558" i="1"/>
  <c r="AT2559" i="1"/>
  <c r="AU2559" i="1"/>
  <c r="AT2560" i="1"/>
  <c r="AU2560" i="1"/>
  <c r="AT2561" i="1"/>
  <c r="AU2561" i="1"/>
  <c r="AT2562" i="1"/>
  <c r="AU2562" i="1"/>
  <c r="AT2563" i="1"/>
  <c r="AU2563" i="1"/>
  <c r="AT2564" i="1"/>
  <c r="AU2564" i="1"/>
  <c r="AT2565" i="1"/>
  <c r="AU2565" i="1"/>
  <c r="AT2566" i="1"/>
  <c r="AU2566" i="1"/>
  <c r="AT2567" i="1"/>
  <c r="AU2567" i="1"/>
  <c r="AT2568" i="1"/>
  <c r="AU2568" i="1"/>
  <c r="AT2569" i="1"/>
  <c r="AU2569" i="1"/>
  <c r="AT2570" i="1"/>
  <c r="AU2570" i="1"/>
  <c r="AT2571" i="1"/>
  <c r="AU2571" i="1"/>
  <c r="AT2572" i="1"/>
  <c r="AU2572" i="1"/>
  <c r="AT2573" i="1"/>
  <c r="AU2573" i="1"/>
  <c r="AT2574" i="1"/>
  <c r="AU2574" i="1"/>
  <c r="AT2575" i="1"/>
  <c r="AU2575" i="1"/>
  <c r="AT2576" i="1"/>
  <c r="AU2576" i="1"/>
  <c r="AT2577" i="1"/>
  <c r="AU2577" i="1"/>
  <c r="AT2578" i="1"/>
  <c r="AU2578" i="1"/>
  <c r="AT2579" i="1"/>
  <c r="AU2579" i="1"/>
  <c r="AT2580" i="1"/>
  <c r="AU2580" i="1"/>
  <c r="AT2581" i="1"/>
  <c r="AU2581" i="1"/>
  <c r="AT2582" i="1"/>
  <c r="AU2582" i="1"/>
  <c r="AT2583" i="1"/>
  <c r="AU2583" i="1"/>
  <c r="AT2584" i="1"/>
  <c r="AU2584" i="1"/>
  <c r="AT2585" i="1"/>
  <c r="AU2585" i="1"/>
  <c r="AT2586" i="1"/>
  <c r="AU2586" i="1"/>
  <c r="AT2587" i="1"/>
  <c r="AU2587" i="1"/>
  <c r="AT2588" i="1"/>
  <c r="AU2588" i="1"/>
  <c r="AT2589" i="1"/>
  <c r="AU2589" i="1"/>
  <c r="AT2590" i="1"/>
  <c r="AU2590" i="1"/>
  <c r="AT2591" i="1"/>
  <c r="AU2591" i="1"/>
  <c r="AT2592" i="1"/>
  <c r="AU2592" i="1"/>
  <c r="AT2593" i="1"/>
  <c r="AU2593" i="1"/>
  <c r="AT2594" i="1"/>
  <c r="AU2594" i="1"/>
  <c r="AT2595" i="1"/>
  <c r="AU2595" i="1"/>
  <c r="AT2596" i="1"/>
  <c r="AU2596" i="1"/>
  <c r="AT2597" i="1"/>
  <c r="AU2597" i="1"/>
  <c r="AT2598" i="1"/>
  <c r="AU2598" i="1"/>
  <c r="AT2599" i="1"/>
  <c r="AU2599" i="1"/>
  <c r="AT2600" i="1"/>
  <c r="AU2600" i="1"/>
  <c r="AT2601" i="1"/>
  <c r="AU2601" i="1"/>
  <c r="AT2602" i="1"/>
  <c r="AU2602" i="1"/>
  <c r="AT2603" i="1"/>
  <c r="AU2603" i="1"/>
  <c r="AT2604" i="1"/>
  <c r="AU2604" i="1"/>
  <c r="AT2605" i="1"/>
  <c r="AU2605" i="1"/>
  <c r="AT2606" i="1"/>
  <c r="AU2606" i="1"/>
  <c r="AT2607" i="1"/>
  <c r="AU2607" i="1"/>
  <c r="AT2608" i="1"/>
  <c r="AU2608" i="1"/>
  <c r="AT2609" i="1"/>
  <c r="AU2609" i="1"/>
  <c r="AT2610" i="1"/>
  <c r="AU2610" i="1"/>
  <c r="AT2611" i="1"/>
  <c r="AU2611" i="1"/>
  <c r="AT2612" i="1"/>
  <c r="AU2612" i="1"/>
  <c r="AT2613" i="1"/>
  <c r="AU2613" i="1"/>
  <c r="AT2614" i="1"/>
  <c r="AU2614" i="1"/>
  <c r="AT2615" i="1"/>
  <c r="AU2615" i="1"/>
  <c r="AT2616" i="1"/>
  <c r="AU2616" i="1"/>
  <c r="AT2617" i="1"/>
  <c r="AU2617" i="1"/>
  <c r="AT2618" i="1"/>
  <c r="AU2618" i="1"/>
  <c r="AT2619" i="1"/>
  <c r="AU2619" i="1"/>
  <c r="AT2620" i="1"/>
  <c r="AU2620" i="1"/>
  <c r="AT2621" i="1"/>
  <c r="AU2621" i="1"/>
  <c r="AT2622" i="1"/>
  <c r="AU2622" i="1"/>
  <c r="AT2623" i="1"/>
  <c r="AU2623" i="1"/>
  <c r="AT2624" i="1"/>
  <c r="AU2624" i="1"/>
  <c r="AT2625" i="1"/>
  <c r="AU2625" i="1"/>
  <c r="AT2626" i="1"/>
  <c r="AU2626" i="1"/>
  <c r="AT2627" i="1"/>
  <c r="AU2627" i="1"/>
  <c r="AT2628" i="1"/>
  <c r="AU2628" i="1"/>
  <c r="AT2629" i="1"/>
  <c r="AU2629" i="1"/>
  <c r="AT2630" i="1"/>
  <c r="AU2630" i="1"/>
  <c r="AT2631" i="1"/>
  <c r="AU2631" i="1"/>
  <c r="AT2632" i="1"/>
  <c r="AU2632" i="1"/>
  <c r="AT2633" i="1"/>
  <c r="AU2633" i="1"/>
  <c r="AT2634" i="1"/>
  <c r="AU2634" i="1"/>
  <c r="AT2635" i="1"/>
  <c r="AU2635" i="1"/>
  <c r="AT2636" i="1"/>
  <c r="AU2636" i="1"/>
  <c r="AT2637" i="1"/>
  <c r="AU2637" i="1"/>
  <c r="AT2638" i="1"/>
  <c r="AU2638" i="1"/>
  <c r="AT2639" i="1"/>
  <c r="AU2639" i="1"/>
  <c r="AT2640" i="1"/>
  <c r="AU2640" i="1"/>
  <c r="AT2641" i="1"/>
  <c r="AU2641" i="1"/>
  <c r="AT2642" i="1"/>
  <c r="AU2642" i="1"/>
  <c r="AT2643" i="1"/>
  <c r="AU2643" i="1"/>
  <c r="AT2644" i="1"/>
  <c r="AU2644" i="1"/>
  <c r="AT2645" i="1"/>
  <c r="AU2645" i="1"/>
  <c r="AT2646" i="1"/>
  <c r="AU2646" i="1"/>
  <c r="AT2647" i="1"/>
  <c r="AU2647" i="1"/>
  <c r="AT2648" i="1"/>
  <c r="AU2648" i="1"/>
  <c r="AT2649" i="1"/>
  <c r="AU2649" i="1"/>
  <c r="AT2650" i="1"/>
  <c r="AU2650" i="1"/>
  <c r="AT2651" i="1"/>
  <c r="AU2651" i="1"/>
  <c r="AT2652" i="1"/>
  <c r="AU2652" i="1"/>
  <c r="AT2653" i="1"/>
  <c r="AU2653" i="1"/>
  <c r="AT2654" i="1"/>
  <c r="AU2654" i="1"/>
  <c r="AT2655" i="1"/>
  <c r="AU2655" i="1"/>
  <c r="AT2656" i="1"/>
  <c r="AU2656" i="1"/>
  <c r="AT2657" i="1"/>
  <c r="AU2657" i="1"/>
  <c r="AT2658" i="1"/>
  <c r="AU2658" i="1"/>
  <c r="AT2659" i="1"/>
  <c r="AU2659" i="1"/>
  <c r="AT2660" i="1"/>
  <c r="AU2660" i="1"/>
  <c r="AT2661" i="1"/>
  <c r="AU2661" i="1"/>
  <c r="AT2662" i="1"/>
  <c r="AU2662" i="1"/>
  <c r="AT2663" i="1"/>
  <c r="AU2663" i="1"/>
  <c r="AT2664" i="1"/>
  <c r="AU2664" i="1"/>
  <c r="AT2665" i="1"/>
  <c r="AU2665" i="1"/>
  <c r="AT2666" i="1"/>
  <c r="AU2666" i="1"/>
  <c r="AT2667" i="1"/>
  <c r="AU2667" i="1"/>
  <c r="AT2668" i="1"/>
  <c r="AU2668" i="1"/>
  <c r="AT2669" i="1"/>
  <c r="AU2669" i="1"/>
  <c r="AT2670" i="1"/>
  <c r="AU2670" i="1"/>
  <c r="AT2671" i="1"/>
  <c r="AU2671" i="1"/>
  <c r="AT2672" i="1"/>
  <c r="AU2672" i="1"/>
  <c r="AT2673" i="1"/>
  <c r="AU2673" i="1"/>
  <c r="AT2674" i="1"/>
  <c r="AU2674" i="1"/>
  <c r="AT2675" i="1"/>
  <c r="AU2675" i="1"/>
  <c r="AT2676" i="1"/>
  <c r="AU2676" i="1"/>
  <c r="AT2677" i="1"/>
  <c r="AU2677" i="1"/>
  <c r="AT2678" i="1"/>
  <c r="AU2678" i="1"/>
  <c r="AT2679" i="1"/>
  <c r="AU2679" i="1"/>
  <c r="AT2680" i="1"/>
  <c r="AU2680" i="1"/>
  <c r="AT2681" i="1"/>
  <c r="AU2681" i="1"/>
  <c r="AT2682" i="1"/>
  <c r="AU2682" i="1"/>
  <c r="AT2683" i="1"/>
  <c r="AU2683" i="1"/>
  <c r="AT2684" i="1"/>
  <c r="AU2684" i="1"/>
  <c r="AT2685" i="1"/>
  <c r="AU2685" i="1"/>
  <c r="AT2686" i="1"/>
  <c r="AU2686" i="1"/>
  <c r="AT2687" i="1"/>
  <c r="AU2687" i="1"/>
  <c r="AT2688" i="1"/>
  <c r="AU2688" i="1"/>
  <c r="AT2689" i="1"/>
  <c r="AU2689" i="1"/>
  <c r="AT2690" i="1"/>
  <c r="AU2690" i="1"/>
  <c r="AT2691" i="1"/>
  <c r="AU2691" i="1"/>
  <c r="AT2692" i="1"/>
  <c r="AU2692" i="1"/>
  <c r="AT2693" i="1"/>
  <c r="AU2693" i="1"/>
  <c r="AT2694" i="1"/>
  <c r="AU2694" i="1"/>
  <c r="AT2695" i="1"/>
  <c r="AU2695" i="1"/>
  <c r="AT2696" i="1"/>
  <c r="AU2696" i="1"/>
  <c r="AT2697" i="1"/>
  <c r="AU2697" i="1"/>
  <c r="AT2698" i="1"/>
  <c r="AU2698" i="1"/>
  <c r="AT2699" i="1"/>
  <c r="AU2699" i="1"/>
  <c r="AT2700" i="1"/>
  <c r="AU2700" i="1"/>
  <c r="AT2701" i="1"/>
  <c r="AU2701" i="1"/>
  <c r="AT2702" i="1"/>
  <c r="AU2702" i="1"/>
  <c r="AT2703" i="1"/>
  <c r="AU2703" i="1"/>
  <c r="AT2704" i="1"/>
  <c r="AU2704" i="1"/>
  <c r="AT2705" i="1"/>
  <c r="AU2705" i="1"/>
  <c r="AT2706" i="1"/>
  <c r="AU2706" i="1"/>
  <c r="AT2707" i="1"/>
  <c r="AU2707" i="1"/>
  <c r="AT2708" i="1"/>
  <c r="AU2708" i="1"/>
  <c r="AT2709" i="1"/>
  <c r="AU2709" i="1"/>
  <c r="AT2710" i="1"/>
  <c r="AU2710" i="1"/>
  <c r="AT2711" i="1"/>
  <c r="AU2711" i="1"/>
  <c r="AT2712" i="1"/>
  <c r="AU2712" i="1"/>
  <c r="AT2713" i="1"/>
  <c r="AU2713" i="1"/>
  <c r="AT2714" i="1"/>
  <c r="AU2714" i="1"/>
  <c r="AT2715" i="1"/>
  <c r="AU2715" i="1"/>
  <c r="AT2716" i="1"/>
  <c r="AU2716" i="1"/>
  <c r="AT2717" i="1"/>
  <c r="AU2717" i="1"/>
  <c r="AT2718" i="1"/>
  <c r="AU2718" i="1"/>
  <c r="AT2719" i="1"/>
  <c r="AU2719" i="1"/>
  <c r="AT2720" i="1"/>
  <c r="AU2720" i="1"/>
  <c r="AT2721" i="1"/>
  <c r="AU2721" i="1"/>
  <c r="AT2722" i="1"/>
  <c r="AU2722" i="1"/>
  <c r="AT2723" i="1"/>
  <c r="AU2723" i="1"/>
  <c r="AT2724" i="1"/>
  <c r="AU2724" i="1"/>
  <c r="AT2725" i="1"/>
  <c r="AU2725" i="1"/>
  <c r="AT2726" i="1"/>
  <c r="AU2726" i="1"/>
  <c r="AT2727" i="1"/>
  <c r="AU2727" i="1"/>
  <c r="AT2728" i="1"/>
  <c r="AU2728" i="1"/>
  <c r="AT2729" i="1"/>
  <c r="AU2729" i="1"/>
  <c r="AT2730" i="1"/>
  <c r="AU2730" i="1"/>
  <c r="AT2731" i="1"/>
  <c r="AU2731" i="1"/>
  <c r="AT2732" i="1"/>
  <c r="AU2732" i="1"/>
  <c r="AT2733" i="1"/>
  <c r="AU2733" i="1"/>
  <c r="AT2734" i="1"/>
  <c r="AU2734" i="1"/>
  <c r="AT2735" i="1"/>
  <c r="AU2735" i="1"/>
  <c r="AT2736" i="1"/>
  <c r="AU2736" i="1"/>
  <c r="AT2737" i="1"/>
  <c r="AU2737" i="1"/>
  <c r="AT2738" i="1"/>
  <c r="AU2738" i="1"/>
  <c r="AT2739" i="1"/>
  <c r="AU2739" i="1"/>
  <c r="AT2740" i="1"/>
  <c r="AU2740" i="1"/>
  <c r="AT2741" i="1"/>
  <c r="AU2741" i="1"/>
  <c r="AT2742" i="1"/>
  <c r="AU2742" i="1"/>
  <c r="AT2743" i="1"/>
  <c r="AU2743" i="1"/>
  <c r="AT2744" i="1"/>
  <c r="AU2744" i="1"/>
  <c r="AT2745" i="1"/>
  <c r="AU2745" i="1"/>
  <c r="AT2746" i="1"/>
  <c r="AU2746" i="1"/>
  <c r="AT2747" i="1"/>
  <c r="AU2747" i="1"/>
  <c r="AT2748" i="1"/>
  <c r="AU2748" i="1"/>
  <c r="AT2749" i="1"/>
  <c r="AU2749" i="1"/>
  <c r="AT2750" i="1"/>
  <c r="AU2750" i="1"/>
  <c r="AT2751" i="1"/>
  <c r="AU2751" i="1"/>
  <c r="AT2752" i="1"/>
  <c r="AU2752" i="1"/>
  <c r="AT2753" i="1"/>
  <c r="AU2753" i="1"/>
  <c r="AT2754" i="1"/>
  <c r="AU2754" i="1"/>
  <c r="AT2755" i="1"/>
  <c r="AU2755" i="1"/>
  <c r="AT2756" i="1"/>
  <c r="AU2756" i="1"/>
  <c r="AT2757" i="1"/>
  <c r="AU2757" i="1"/>
  <c r="AT2758" i="1"/>
  <c r="AU2758" i="1"/>
  <c r="AT2759" i="1"/>
  <c r="AU2759" i="1"/>
  <c r="AT2760" i="1"/>
  <c r="AU2760" i="1"/>
  <c r="AT2761" i="1"/>
  <c r="AU2761" i="1"/>
  <c r="AT2762" i="1"/>
  <c r="AU2762" i="1"/>
  <c r="AT2763" i="1"/>
  <c r="AU2763" i="1"/>
  <c r="AT2764" i="1"/>
  <c r="AU2764" i="1"/>
  <c r="AT2765" i="1"/>
  <c r="AU2765" i="1"/>
  <c r="AT2766" i="1"/>
  <c r="AU2766" i="1"/>
  <c r="AT2767" i="1"/>
  <c r="AU2767" i="1"/>
  <c r="AT2768" i="1"/>
  <c r="AU2768" i="1"/>
  <c r="AT2769" i="1"/>
  <c r="AU2769" i="1"/>
  <c r="AT2770" i="1"/>
  <c r="AU2770" i="1"/>
  <c r="AT2771" i="1"/>
  <c r="AU2771" i="1"/>
  <c r="AT2772" i="1"/>
  <c r="AU2772" i="1"/>
  <c r="AT2773" i="1"/>
  <c r="AU2773" i="1"/>
  <c r="AT2774" i="1"/>
  <c r="AU2774" i="1"/>
  <c r="AT2775" i="1"/>
  <c r="AU2775" i="1"/>
  <c r="AT2776" i="1"/>
  <c r="AU2776" i="1"/>
  <c r="AT2777" i="1"/>
  <c r="AU2777" i="1"/>
  <c r="AT2778" i="1"/>
  <c r="AU2778" i="1"/>
  <c r="AT2779" i="1"/>
  <c r="AU2779" i="1"/>
  <c r="AT2780" i="1"/>
  <c r="AU2780" i="1"/>
  <c r="AT2781" i="1"/>
  <c r="AU2781" i="1"/>
  <c r="AT2782" i="1"/>
  <c r="AU2782" i="1"/>
  <c r="AT2783" i="1"/>
  <c r="AU2783" i="1"/>
  <c r="AT2784" i="1"/>
  <c r="AU2784" i="1"/>
  <c r="AT2785" i="1"/>
  <c r="AU2785" i="1"/>
  <c r="AT2786" i="1"/>
  <c r="AU2786" i="1"/>
  <c r="AT2787" i="1"/>
  <c r="AU2787" i="1"/>
  <c r="AT2788" i="1"/>
  <c r="AU2788" i="1"/>
  <c r="AT2789" i="1"/>
  <c r="AU2789" i="1"/>
  <c r="AT2790" i="1"/>
  <c r="AU2790" i="1"/>
  <c r="AT2791" i="1"/>
  <c r="AU2791" i="1"/>
  <c r="AT2792" i="1"/>
  <c r="AU2792" i="1"/>
  <c r="AT2793" i="1"/>
  <c r="AU2793" i="1"/>
  <c r="AT2794" i="1"/>
  <c r="AU2794" i="1"/>
  <c r="AT2795" i="1"/>
  <c r="AU2795" i="1"/>
  <c r="AT2796" i="1"/>
  <c r="AU2796" i="1"/>
  <c r="AT2797" i="1"/>
  <c r="AU2797" i="1"/>
  <c r="AT2798" i="1"/>
  <c r="AU2798" i="1"/>
  <c r="AT2799" i="1"/>
  <c r="AU2799" i="1"/>
  <c r="AT2800" i="1"/>
  <c r="AU2800" i="1"/>
  <c r="AT2801" i="1"/>
  <c r="AU2801" i="1"/>
  <c r="AT2802" i="1"/>
  <c r="AU2802" i="1"/>
  <c r="AT2803" i="1"/>
  <c r="AU2803" i="1"/>
  <c r="AT2804" i="1"/>
  <c r="AU2804" i="1"/>
  <c r="AT2805" i="1"/>
  <c r="AU2805" i="1"/>
  <c r="AT2806" i="1"/>
  <c r="AU2806" i="1"/>
  <c r="AT2807" i="1"/>
  <c r="AU2807" i="1"/>
  <c r="AT2808" i="1"/>
  <c r="AU2808" i="1"/>
  <c r="AT2809" i="1"/>
  <c r="AU2809" i="1"/>
  <c r="AT2810" i="1"/>
  <c r="AU2810" i="1"/>
  <c r="AT2811" i="1"/>
  <c r="AU2811" i="1"/>
  <c r="AT2812" i="1"/>
  <c r="AU2812" i="1"/>
  <c r="AT2813" i="1"/>
  <c r="AU2813" i="1"/>
  <c r="AT2814" i="1"/>
  <c r="AU2814" i="1"/>
  <c r="AT2815" i="1"/>
  <c r="AU2815" i="1"/>
  <c r="AT2816" i="1"/>
  <c r="AU2816" i="1"/>
  <c r="AT2817" i="1"/>
  <c r="AU2817" i="1"/>
  <c r="AT2818" i="1"/>
  <c r="AU2818" i="1"/>
  <c r="AT2819" i="1"/>
  <c r="AU2819" i="1"/>
  <c r="AT2820" i="1"/>
  <c r="AU2820" i="1"/>
  <c r="AT2821" i="1"/>
  <c r="AU2821" i="1"/>
  <c r="AT2822" i="1"/>
  <c r="AU2822" i="1"/>
  <c r="AT2823" i="1"/>
  <c r="AU2823" i="1"/>
  <c r="AT2824" i="1"/>
  <c r="AU2824" i="1"/>
  <c r="AT2825" i="1"/>
  <c r="AU2825" i="1"/>
  <c r="AT2826" i="1"/>
  <c r="AU2826" i="1"/>
  <c r="AT2827" i="1"/>
  <c r="AU2827" i="1"/>
  <c r="AT2828" i="1"/>
  <c r="AU2828" i="1"/>
  <c r="AT2829" i="1"/>
  <c r="AU2829" i="1"/>
  <c r="AT2830" i="1"/>
  <c r="AU2830" i="1"/>
  <c r="AT2831" i="1"/>
  <c r="AU2831" i="1"/>
  <c r="AT2832" i="1"/>
  <c r="AU2832" i="1"/>
  <c r="AT2833" i="1"/>
  <c r="AU2833" i="1"/>
  <c r="AT2834" i="1"/>
  <c r="AU2834" i="1"/>
  <c r="AT2835" i="1"/>
  <c r="AU2835" i="1"/>
  <c r="AT2836" i="1"/>
  <c r="AU2836" i="1"/>
  <c r="AT2837" i="1"/>
  <c r="AU2837" i="1"/>
  <c r="AT2838" i="1"/>
  <c r="AU2838" i="1"/>
  <c r="AT2839" i="1"/>
  <c r="AU2839" i="1"/>
  <c r="AT2840" i="1"/>
  <c r="AU2840" i="1"/>
  <c r="AT2841" i="1"/>
  <c r="AU2841" i="1"/>
  <c r="AT2842" i="1"/>
  <c r="AU2842" i="1"/>
  <c r="AT2843" i="1"/>
  <c r="AU2843" i="1"/>
  <c r="AT2844" i="1"/>
  <c r="AU2844" i="1"/>
  <c r="AT2845" i="1"/>
  <c r="AU2845" i="1"/>
  <c r="AT2846" i="1"/>
  <c r="AU2846" i="1"/>
  <c r="AT2847" i="1"/>
  <c r="AU2847" i="1"/>
  <c r="AT2848" i="1"/>
  <c r="AU2848" i="1"/>
  <c r="AT2849" i="1"/>
  <c r="AU2849" i="1"/>
  <c r="AT2850" i="1"/>
  <c r="AU2850" i="1"/>
  <c r="AT2851" i="1"/>
  <c r="AU2851" i="1"/>
  <c r="AT2852" i="1"/>
  <c r="AU2852" i="1"/>
  <c r="AT2853" i="1"/>
  <c r="AU2853" i="1"/>
  <c r="AT2854" i="1"/>
  <c r="AU2854" i="1"/>
  <c r="AT2855" i="1"/>
  <c r="AU2855" i="1"/>
  <c r="AT2856" i="1"/>
  <c r="AU2856" i="1"/>
  <c r="AT2857" i="1"/>
  <c r="AU2857" i="1"/>
  <c r="AT2858" i="1"/>
  <c r="AU2858" i="1"/>
  <c r="AT2859" i="1"/>
  <c r="AU2859" i="1"/>
  <c r="AT2860" i="1"/>
  <c r="AU2860" i="1"/>
  <c r="AT2861" i="1"/>
  <c r="AU2861" i="1"/>
  <c r="AT2862" i="1"/>
  <c r="AU2862" i="1"/>
  <c r="AT2863" i="1"/>
  <c r="AU2863" i="1"/>
  <c r="AT2864" i="1"/>
  <c r="AU2864" i="1"/>
  <c r="AT2865" i="1"/>
  <c r="AU2865" i="1"/>
  <c r="AT2866" i="1"/>
  <c r="AU2866" i="1"/>
  <c r="AT2867" i="1"/>
  <c r="AU2867" i="1"/>
  <c r="AT2868" i="1"/>
  <c r="AU2868" i="1"/>
  <c r="AT2869" i="1"/>
  <c r="AU2869" i="1"/>
  <c r="AT2870" i="1"/>
  <c r="AU2870" i="1"/>
  <c r="AT2871" i="1"/>
  <c r="AU2871" i="1"/>
  <c r="AT2872" i="1"/>
  <c r="AU2872" i="1"/>
  <c r="AT2873" i="1"/>
  <c r="AU2873" i="1"/>
  <c r="AT2874" i="1"/>
  <c r="AU2874" i="1"/>
  <c r="AT2875" i="1"/>
  <c r="AU2875" i="1"/>
  <c r="AT2876" i="1"/>
  <c r="AU2876" i="1"/>
  <c r="AT2877" i="1"/>
  <c r="AU2877" i="1"/>
  <c r="AT2878" i="1"/>
  <c r="AU2878" i="1"/>
  <c r="AT2879" i="1"/>
  <c r="AU2879" i="1"/>
  <c r="AT2880" i="1"/>
  <c r="AU2880" i="1"/>
  <c r="AT2881" i="1"/>
  <c r="AU2881" i="1"/>
  <c r="AT2882" i="1"/>
  <c r="AU2882" i="1"/>
  <c r="AT2883" i="1"/>
  <c r="AU2883" i="1"/>
  <c r="AT2884" i="1"/>
  <c r="AU2884" i="1"/>
  <c r="AT2885" i="1"/>
  <c r="AU2885" i="1"/>
  <c r="AT2886" i="1"/>
  <c r="AU2886" i="1"/>
  <c r="AT2887" i="1"/>
  <c r="AU2887" i="1"/>
  <c r="AT2888" i="1"/>
  <c r="AU2888" i="1"/>
  <c r="AT2889" i="1"/>
  <c r="AU2889" i="1"/>
  <c r="AT2890" i="1"/>
  <c r="AU2890" i="1"/>
  <c r="AT2891" i="1"/>
  <c r="AU2891" i="1"/>
  <c r="AT2892" i="1"/>
  <c r="AU2892" i="1"/>
  <c r="AT2893" i="1"/>
  <c r="AU2893" i="1"/>
  <c r="AT2894" i="1"/>
  <c r="AU2894" i="1"/>
  <c r="AT2895" i="1"/>
  <c r="AU2895" i="1"/>
  <c r="AT2896" i="1"/>
  <c r="AU2896" i="1"/>
  <c r="AT2897" i="1"/>
  <c r="AU2897" i="1"/>
  <c r="AT2898" i="1"/>
  <c r="AU2898" i="1"/>
  <c r="AT2899" i="1"/>
  <c r="AU2899" i="1"/>
  <c r="AT2900" i="1"/>
  <c r="AU2900" i="1"/>
  <c r="AT2901" i="1"/>
  <c r="AU2901" i="1"/>
  <c r="AT2902" i="1"/>
  <c r="AU2902" i="1"/>
  <c r="AT2903" i="1"/>
  <c r="AU2903" i="1"/>
  <c r="AT2904" i="1"/>
  <c r="AU2904" i="1"/>
  <c r="AT2905" i="1"/>
  <c r="AU2905" i="1"/>
  <c r="AT2906" i="1"/>
  <c r="AU2906" i="1"/>
  <c r="AT2907" i="1"/>
  <c r="AU2907" i="1"/>
  <c r="AT2908" i="1"/>
  <c r="AU2908" i="1"/>
  <c r="AT2909" i="1"/>
  <c r="AU2909" i="1"/>
  <c r="AT2910" i="1"/>
  <c r="AU2910" i="1"/>
  <c r="AT2911" i="1"/>
  <c r="AU2911" i="1"/>
  <c r="AT2912" i="1"/>
  <c r="AU2912" i="1"/>
  <c r="AT2913" i="1"/>
  <c r="AU2913" i="1"/>
  <c r="AT2914" i="1"/>
  <c r="AU2914" i="1"/>
  <c r="AT2915" i="1"/>
  <c r="AU2915" i="1"/>
  <c r="AT2916" i="1"/>
  <c r="AU2916" i="1"/>
  <c r="AT2917" i="1"/>
  <c r="AU2917" i="1"/>
  <c r="AT2918" i="1"/>
  <c r="AU2918" i="1"/>
  <c r="AT2919" i="1"/>
  <c r="AU2919" i="1"/>
  <c r="AT2920" i="1"/>
  <c r="AU2920" i="1"/>
  <c r="AT2921" i="1"/>
  <c r="AU2921" i="1"/>
  <c r="AT2922" i="1"/>
  <c r="AU2922" i="1"/>
  <c r="AT2923" i="1"/>
  <c r="AU2923" i="1"/>
  <c r="AT2924" i="1"/>
  <c r="AU2924" i="1"/>
  <c r="AT2925" i="1"/>
  <c r="AU2925" i="1"/>
  <c r="AT2926" i="1"/>
  <c r="AU2926" i="1"/>
  <c r="AT2927" i="1"/>
  <c r="AU2927" i="1"/>
  <c r="AT2928" i="1"/>
  <c r="AU2928" i="1"/>
  <c r="AT2929" i="1"/>
  <c r="AU2929" i="1"/>
  <c r="AT2930" i="1"/>
  <c r="AU2930" i="1"/>
  <c r="AT2931" i="1"/>
  <c r="AU2931" i="1"/>
  <c r="AT2932" i="1"/>
  <c r="AU2932" i="1"/>
  <c r="AT2933" i="1"/>
  <c r="AU2933" i="1"/>
  <c r="AT2934" i="1"/>
  <c r="AU2934" i="1"/>
  <c r="AT2935" i="1"/>
  <c r="AU2935" i="1"/>
  <c r="AT2936" i="1"/>
  <c r="AU2936" i="1"/>
  <c r="AT2937" i="1"/>
  <c r="AU2937" i="1"/>
  <c r="AT2938" i="1"/>
  <c r="AU2938" i="1"/>
  <c r="AT2939" i="1"/>
  <c r="AU2939" i="1"/>
  <c r="AT2940" i="1"/>
  <c r="AU2940" i="1"/>
  <c r="AT2941" i="1"/>
  <c r="AU2941" i="1"/>
  <c r="AT2942" i="1"/>
  <c r="AU2942" i="1"/>
  <c r="AT2943" i="1"/>
  <c r="AU2943" i="1"/>
  <c r="AT2944" i="1"/>
  <c r="AU2944" i="1"/>
  <c r="AT2945" i="1"/>
  <c r="AU2945" i="1"/>
  <c r="AT2946" i="1"/>
  <c r="AU2946" i="1"/>
  <c r="AT2947" i="1"/>
  <c r="AU2947" i="1"/>
  <c r="AT2948" i="1"/>
  <c r="AU2948" i="1"/>
  <c r="AT2949" i="1"/>
  <c r="AU2949" i="1"/>
  <c r="AT2950" i="1"/>
  <c r="AU2950" i="1"/>
  <c r="AT2951" i="1"/>
  <c r="AU2951" i="1"/>
  <c r="AT2952" i="1"/>
  <c r="AU2952" i="1"/>
  <c r="AT2953" i="1"/>
  <c r="AU2953" i="1"/>
  <c r="AT2954" i="1"/>
  <c r="AU2954" i="1"/>
  <c r="AT2955" i="1"/>
  <c r="AU2955" i="1"/>
  <c r="AT2956" i="1"/>
  <c r="AU2956" i="1"/>
  <c r="AT2957" i="1"/>
  <c r="AU2957" i="1"/>
  <c r="AT2958" i="1"/>
  <c r="AU2958" i="1"/>
  <c r="AT2959" i="1"/>
  <c r="AU2959" i="1"/>
  <c r="AT2960" i="1"/>
  <c r="AU2960" i="1"/>
  <c r="AT2961" i="1"/>
  <c r="AU2961" i="1"/>
  <c r="AT2962" i="1"/>
  <c r="AU2962" i="1"/>
  <c r="AT2963" i="1"/>
  <c r="AU2963" i="1"/>
  <c r="AT2964" i="1"/>
  <c r="AU2964" i="1"/>
  <c r="AT2965" i="1"/>
  <c r="AU2965" i="1"/>
  <c r="AT2966" i="1"/>
  <c r="AU2966" i="1"/>
  <c r="AT2967" i="1"/>
  <c r="AU2967" i="1"/>
  <c r="AT2968" i="1"/>
  <c r="AU2968" i="1"/>
  <c r="AT2969" i="1"/>
  <c r="AU2969" i="1"/>
  <c r="AT2970" i="1"/>
  <c r="AU2970" i="1"/>
  <c r="AT2971" i="1"/>
  <c r="AU2971" i="1"/>
  <c r="AT2972" i="1"/>
  <c r="AU2972" i="1"/>
  <c r="AT2973" i="1"/>
  <c r="AU2973" i="1"/>
  <c r="AT2974" i="1"/>
  <c r="AU2974" i="1"/>
  <c r="AT2975" i="1"/>
  <c r="AU2975" i="1"/>
  <c r="AT2976" i="1"/>
  <c r="AU2976" i="1"/>
  <c r="AT2977" i="1"/>
  <c r="AU2977" i="1"/>
  <c r="AT2978" i="1"/>
  <c r="AU2978" i="1"/>
  <c r="AT2979" i="1"/>
  <c r="AU2979" i="1"/>
  <c r="AT2980" i="1"/>
  <c r="AU2980" i="1"/>
  <c r="AT2981" i="1"/>
  <c r="AU2981" i="1"/>
  <c r="AT2982" i="1"/>
  <c r="AU2982" i="1"/>
  <c r="AT2983" i="1"/>
  <c r="AU2983" i="1"/>
  <c r="AT2984" i="1"/>
  <c r="AU2984" i="1"/>
  <c r="AT2985" i="1"/>
  <c r="AU2985" i="1"/>
  <c r="AT2986" i="1"/>
  <c r="AU2986" i="1"/>
  <c r="AT2987" i="1"/>
  <c r="AU2987" i="1"/>
  <c r="AT2988" i="1"/>
  <c r="AU2988" i="1"/>
  <c r="AT2989" i="1"/>
  <c r="AU2989" i="1"/>
  <c r="AT2990" i="1"/>
  <c r="AU2990" i="1"/>
  <c r="AT2991" i="1"/>
  <c r="AU2991" i="1"/>
  <c r="AT2992" i="1"/>
  <c r="AU2992" i="1"/>
  <c r="AT2993" i="1"/>
  <c r="AU2993" i="1"/>
  <c r="AT2994" i="1"/>
  <c r="AU2994" i="1"/>
  <c r="AT2995" i="1"/>
  <c r="AU2995" i="1"/>
  <c r="AT2996" i="1"/>
  <c r="AU2996" i="1"/>
  <c r="AT2997" i="1"/>
  <c r="AU2997" i="1"/>
  <c r="AT2998" i="1"/>
  <c r="AU2998" i="1"/>
  <c r="AT2999" i="1"/>
  <c r="AU2999" i="1"/>
  <c r="AT3000" i="1"/>
  <c r="AU3000" i="1"/>
  <c r="AT3001" i="1"/>
  <c r="AU3001" i="1"/>
  <c r="AT3002" i="1"/>
  <c r="AU3002" i="1"/>
  <c r="AT3003" i="1"/>
  <c r="AU3003" i="1"/>
  <c r="AT3004" i="1"/>
  <c r="AU3004" i="1"/>
  <c r="AT3005" i="1"/>
  <c r="AU3005" i="1"/>
  <c r="AT3006" i="1"/>
  <c r="AU3006" i="1"/>
  <c r="AT3007" i="1"/>
  <c r="AU3007" i="1"/>
  <c r="AT3008" i="1"/>
  <c r="AU3008" i="1"/>
  <c r="AT3009" i="1"/>
  <c r="AU3009" i="1"/>
  <c r="AT3010" i="1"/>
  <c r="AU3010" i="1"/>
  <c r="AT3011" i="1"/>
  <c r="AU3011" i="1"/>
  <c r="AT3012" i="1"/>
  <c r="AU3012" i="1"/>
  <c r="AT3013" i="1"/>
  <c r="AU3013" i="1"/>
  <c r="AT3014" i="1"/>
  <c r="AU3014" i="1"/>
  <c r="AT3015" i="1"/>
  <c r="AU3015" i="1"/>
  <c r="AT3016" i="1"/>
  <c r="AU3016" i="1"/>
  <c r="AT3017" i="1"/>
  <c r="AU3017" i="1"/>
  <c r="AT3018" i="1"/>
  <c r="AU3018" i="1"/>
  <c r="AT3019" i="1"/>
  <c r="AU3019" i="1"/>
  <c r="AT3020" i="1"/>
  <c r="AU3020" i="1"/>
  <c r="AT3021" i="1"/>
  <c r="AU3021" i="1"/>
  <c r="AT3022" i="1"/>
  <c r="AU3022" i="1"/>
  <c r="AT3023" i="1"/>
  <c r="AU3023" i="1"/>
  <c r="AT3024" i="1"/>
  <c r="AU3024" i="1"/>
  <c r="AT3025" i="1"/>
  <c r="AU3025" i="1"/>
  <c r="AT3026" i="1"/>
  <c r="AU3026" i="1"/>
  <c r="AT3027" i="1"/>
  <c r="AU3027" i="1"/>
  <c r="AT3028" i="1"/>
  <c r="AU3028" i="1"/>
  <c r="AT3029" i="1"/>
  <c r="AU3029" i="1"/>
  <c r="AT3030" i="1"/>
  <c r="AU3030" i="1"/>
  <c r="AT3031" i="1"/>
  <c r="AU3031" i="1"/>
  <c r="AT3032" i="1"/>
  <c r="AU3032" i="1"/>
  <c r="AT3033" i="1"/>
  <c r="AU3033" i="1"/>
  <c r="AT3034" i="1"/>
  <c r="AU3034" i="1"/>
  <c r="AT3035" i="1"/>
  <c r="AU3035" i="1"/>
  <c r="AT3036" i="1"/>
  <c r="AU3036" i="1"/>
  <c r="AT3037" i="1"/>
  <c r="AU3037" i="1"/>
  <c r="AT3038" i="1"/>
  <c r="AU3038" i="1"/>
  <c r="AT3039" i="1"/>
  <c r="AU3039" i="1"/>
  <c r="AT3040" i="1"/>
  <c r="AU3040" i="1"/>
  <c r="AT3041" i="1"/>
  <c r="AU3041" i="1"/>
  <c r="AT3042" i="1"/>
  <c r="AU3042" i="1"/>
  <c r="AT3043" i="1"/>
  <c r="AU3043" i="1"/>
  <c r="AT3044" i="1"/>
  <c r="AU3044" i="1"/>
  <c r="AT3045" i="1"/>
  <c r="AU3045" i="1"/>
  <c r="AT3046" i="1"/>
  <c r="AU3046" i="1"/>
  <c r="AT3047" i="1"/>
  <c r="AU3047" i="1"/>
  <c r="AT3048" i="1"/>
  <c r="AU3048" i="1"/>
  <c r="AT3049" i="1"/>
  <c r="AU3049" i="1"/>
  <c r="AT3050" i="1"/>
  <c r="AU3050" i="1"/>
  <c r="AT3051" i="1"/>
  <c r="AU3051" i="1"/>
  <c r="AT3052" i="1"/>
  <c r="AU3052" i="1"/>
  <c r="AT3053" i="1"/>
  <c r="AU3053" i="1"/>
  <c r="AT3054" i="1"/>
  <c r="AU3054" i="1"/>
  <c r="AT3055" i="1"/>
  <c r="AU3055" i="1"/>
  <c r="AT3056" i="1"/>
  <c r="AU3056" i="1"/>
  <c r="AT3057" i="1"/>
  <c r="AU3057" i="1"/>
  <c r="AT3058" i="1"/>
  <c r="AU3058" i="1"/>
  <c r="AT3059" i="1"/>
  <c r="AU3059" i="1"/>
  <c r="AT3060" i="1"/>
  <c r="AU3060" i="1"/>
  <c r="AT3061" i="1"/>
  <c r="AU3061" i="1"/>
  <c r="AT3062" i="1"/>
  <c r="AU3062" i="1"/>
  <c r="AT3063" i="1"/>
  <c r="AU3063" i="1"/>
  <c r="AT3064" i="1"/>
  <c r="AU3064" i="1"/>
  <c r="AT3065" i="1"/>
  <c r="AU3065" i="1"/>
  <c r="AT3066" i="1"/>
  <c r="AU3066" i="1"/>
  <c r="AT3067" i="1"/>
  <c r="AU3067" i="1"/>
  <c r="AT3068" i="1"/>
  <c r="AU3068" i="1"/>
  <c r="AT3069" i="1"/>
  <c r="AU3069" i="1"/>
  <c r="AT3070" i="1"/>
  <c r="AU3070" i="1"/>
  <c r="AT3071" i="1"/>
  <c r="AU3071" i="1"/>
  <c r="AT3072" i="1"/>
  <c r="AU3072" i="1"/>
  <c r="AT3073" i="1"/>
  <c r="AU3073" i="1"/>
  <c r="AT3074" i="1"/>
  <c r="AU3074" i="1"/>
  <c r="AT3075" i="1"/>
  <c r="AU3075" i="1"/>
  <c r="AT3076" i="1"/>
  <c r="AU3076" i="1"/>
  <c r="AT3077" i="1"/>
  <c r="AU3077" i="1"/>
  <c r="AT3078" i="1"/>
  <c r="AU3078" i="1"/>
  <c r="AT3079" i="1"/>
  <c r="AU3079" i="1"/>
  <c r="AT3080" i="1"/>
  <c r="AU3080" i="1"/>
  <c r="AT3081" i="1"/>
  <c r="AU3081" i="1"/>
  <c r="AT3082" i="1"/>
  <c r="AU3082" i="1"/>
  <c r="AT3083" i="1"/>
  <c r="AU3083" i="1"/>
  <c r="AT3084" i="1"/>
  <c r="AU3084" i="1"/>
  <c r="AT3085" i="1"/>
  <c r="AU3085" i="1"/>
  <c r="AT3086" i="1"/>
  <c r="AU3086" i="1"/>
  <c r="AT3087" i="1"/>
  <c r="AU3087" i="1"/>
  <c r="AT3088" i="1"/>
  <c r="AU3088" i="1"/>
  <c r="AT3089" i="1"/>
  <c r="AU3089" i="1"/>
  <c r="AT3090" i="1"/>
  <c r="AU3090" i="1"/>
  <c r="AT3091" i="1"/>
  <c r="AU3091" i="1"/>
  <c r="AT3092" i="1"/>
  <c r="AU3092" i="1"/>
  <c r="AT3093" i="1"/>
  <c r="AU3093" i="1"/>
  <c r="AT3094" i="1"/>
  <c r="AU3094" i="1"/>
  <c r="AT3095" i="1"/>
  <c r="AU3095" i="1"/>
  <c r="AT3096" i="1"/>
  <c r="AU3096" i="1"/>
  <c r="AT3097" i="1"/>
  <c r="AU3097" i="1"/>
  <c r="AT3098" i="1"/>
  <c r="AU3098" i="1"/>
  <c r="AT3099" i="1"/>
  <c r="AU3099" i="1"/>
  <c r="AT3100" i="1"/>
  <c r="AU3100" i="1"/>
  <c r="AT3101" i="1"/>
  <c r="AU3101" i="1"/>
  <c r="AT3102" i="1"/>
  <c r="AU3102" i="1"/>
  <c r="AT3103" i="1"/>
  <c r="AU3103" i="1"/>
  <c r="AT3104" i="1"/>
  <c r="AU3104" i="1"/>
  <c r="AT3105" i="1"/>
  <c r="AU3105" i="1"/>
  <c r="AT3106" i="1"/>
  <c r="AU3106" i="1"/>
  <c r="AT3107" i="1"/>
  <c r="AU3107" i="1"/>
  <c r="AT3108" i="1"/>
  <c r="AU3108" i="1"/>
  <c r="AT3109" i="1"/>
  <c r="AU3109" i="1"/>
  <c r="AT3110" i="1"/>
  <c r="AU3110" i="1"/>
  <c r="AT3111" i="1"/>
  <c r="AU3111" i="1"/>
  <c r="AT3112" i="1"/>
  <c r="AU3112" i="1"/>
  <c r="AT3113" i="1"/>
  <c r="AU3113" i="1"/>
  <c r="AT3114" i="1"/>
  <c r="AU3114" i="1"/>
  <c r="AT3115" i="1"/>
  <c r="AU3115" i="1"/>
  <c r="AT3116" i="1"/>
  <c r="AU3116" i="1"/>
  <c r="AT3117" i="1"/>
  <c r="AU3117" i="1"/>
  <c r="AT3118" i="1"/>
  <c r="AU3118" i="1"/>
  <c r="AT3119" i="1"/>
  <c r="AU3119" i="1"/>
  <c r="AT3120" i="1"/>
  <c r="AU3120" i="1"/>
  <c r="AT3121" i="1"/>
  <c r="AU3121" i="1"/>
  <c r="AT3122" i="1"/>
  <c r="AU3122" i="1"/>
  <c r="AT3123" i="1"/>
  <c r="AU3123" i="1"/>
  <c r="AT3124" i="1"/>
  <c r="AU3124" i="1"/>
  <c r="AT3125" i="1"/>
  <c r="AU3125" i="1"/>
  <c r="AT3126" i="1"/>
  <c r="AU3126" i="1"/>
  <c r="AT3127" i="1"/>
  <c r="AU3127" i="1"/>
  <c r="AT3128" i="1"/>
  <c r="AU3128" i="1"/>
  <c r="AT3129" i="1"/>
  <c r="AU3129" i="1"/>
  <c r="AT3130" i="1"/>
  <c r="AU3130" i="1"/>
  <c r="AT3131" i="1"/>
  <c r="AU3131" i="1"/>
  <c r="AT3132" i="1"/>
  <c r="AU3132" i="1"/>
  <c r="AT3133" i="1"/>
  <c r="AU3133" i="1"/>
  <c r="AT3134" i="1"/>
  <c r="AU3134" i="1"/>
  <c r="AT3135" i="1"/>
  <c r="AU3135" i="1"/>
  <c r="AT3136" i="1"/>
  <c r="AU3136" i="1"/>
  <c r="AT3137" i="1"/>
  <c r="AU3137" i="1"/>
  <c r="AT3138" i="1"/>
  <c r="AU3138" i="1"/>
  <c r="AT3139" i="1"/>
  <c r="AU3139" i="1"/>
  <c r="AT3140" i="1"/>
  <c r="AU3140" i="1"/>
  <c r="AT3141" i="1"/>
  <c r="AU3141" i="1"/>
  <c r="AT3142" i="1"/>
  <c r="AU3142" i="1"/>
  <c r="AT3143" i="1"/>
  <c r="AU3143" i="1"/>
  <c r="AT3144" i="1"/>
  <c r="AU3144" i="1"/>
  <c r="AT3145" i="1"/>
  <c r="AU3145" i="1"/>
  <c r="AT3146" i="1"/>
  <c r="AU3146" i="1"/>
  <c r="AT3147" i="1"/>
  <c r="AU3147" i="1"/>
  <c r="AT3148" i="1"/>
  <c r="AU3148" i="1"/>
  <c r="AT3149" i="1"/>
  <c r="AU3149" i="1"/>
  <c r="AT3150" i="1"/>
  <c r="AU3150" i="1"/>
  <c r="AT3151" i="1"/>
  <c r="AU3151" i="1"/>
  <c r="AT3152" i="1"/>
  <c r="AU3152" i="1"/>
  <c r="AT3153" i="1"/>
  <c r="AU3153" i="1"/>
  <c r="AT3154" i="1"/>
  <c r="AU3154" i="1"/>
  <c r="AT3155" i="1"/>
  <c r="AU3155" i="1"/>
  <c r="AT3156" i="1"/>
  <c r="AU3156" i="1"/>
  <c r="AT3157" i="1"/>
  <c r="AU3157" i="1"/>
  <c r="AT3158" i="1"/>
  <c r="AU3158" i="1"/>
  <c r="AT3159" i="1"/>
  <c r="AU3159" i="1"/>
  <c r="AT3160" i="1"/>
  <c r="AU3160" i="1"/>
  <c r="AT3161" i="1"/>
  <c r="AU3161" i="1"/>
  <c r="AT3162" i="1"/>
  <c r="AU3162" i="1"/>
  <c r="AT3163" i="1"/>
  <c r="AU3163" i="1"/>
  <c r="AT3164" i="1"/>
  <c r="AU3164" i="1"/>
  <c r="AT3165" i="1"/>
  <c r="AU3165" i="1"/>
  <c r="AT3166" i="1"/>
  <c r="AU3166" i="1"/>
  <c r="AT3167" i="1"/>
  <c r="AU3167" i="1"/>
  <c r="AT3168" i="1"/>
  <c r="AU3168" i="1"/>
  <c r="AT3169" i="1"/>
  <c r="AU3169" i="1"/>
  <c r="AT3170" i="1"/>
  <c r="AU3170" i="1"/>
  <c r="AT3171" i="1"/>
  <c r="AU3171" i="1"/>
  <c r="AT3172" i="1"/>
  <c r="AU3172" i="1"/>
  <c r="AT3173" i="1"/>
  <c r="AU3173" i="1"/>
  <c r="AT3174" i="1"/>
  <c r="AU3174" i="1"/>
  <c r="AT3175" i="1"/>
  <c r="AU3175" i="1"/>
  <c r="AT3176" i="1"/>
  <c r="AU3176" i="1"/>
  <c r="AT3177" i="1"/>
  <c r="AU3177" i="1"/>
  <c r="AT3178" i="1"/>
  <c r="AU3178" i="1"/>
  <c r="AT3179" i="1"/>
  <c r="AU3179" i="1"/>
  <c r="AT3180" i="1"/>
  <c r="AU3180" i="1"/>
  <c r="AT3181" i="1"/>
  <c r="AU3181" i="1"/>
  <c r="AT3182" i="1"/>
  <c r="AU3182" i="1"/>
  <c r="AT3183" i="1"/>
  <c r="AU3183" i="1"/>
  <c r="AT3184" i="1"/>
  <c r="AU3184" i="1"/>
  <c r="AT3185" i="1"/>
  <c r="AU3185" i="1"/>
  <c r="AT3186" i="1"/>
  <c r="AU3186" i="1"/>
  <c r="AT3187" i="1"/>
  <c r="AU3187" i="1"/>
  <c r="AT3188" i="1"/>
  <c r="AU3188" i="1"/>
  <c r="AT3189" i="1"/>
  <c r="AU3189" i="1"/>
  <c r="AT3190" i="1"/>
  <c r="AU3190" i="1"/>
  <c r="AT3191" i="1"/>
  <c r="AU3191" i="1"/>
  <c r="AT3192" i="1"/>
  <c r="AU3192" i="1"/>
  <c r="AT3193" i="1"/>
  <c r="AU3193" i="1"/>
  <c r="AT3194" i="1"/>
  <c r="AU3194" i="1"/>
  <c r="AT3195" i="1"/>
  <c r="AU3195" i="1"/>
  <c r="AT3196" i="1"/>
  <c r="AU3196" i="1"/>
  <c r="AT3197" i="1"/>
  <c r="AU3197" i="1"/>
  <c r="AT3198" i="1"/>
  <c r="AU3198" i="1"/>
  <c r="AT3199" i="1"/>
  <c r="AU3199" i="1"/>
  <c r="AT3200" i="1"/>
  <c r="AU3200" i="1"/>
  <c r="AT3201" i="1"/>
  <c r="AU3201" i="1"/>
  <c r="AT3202" i="1"/>
  <c r="AU3202" i="1"/>
  <c r="AT3203" i="1"/>
  <c r="AU3203" i="1"/>
  <c r="AT3204" i="1"/>
  <c r="AU3204" i="1"/>
  <c r="AT3205" i="1"/>
  <c r="AU3205" i="1"/>
  <c r="AT3206" i="1"/>
  <c r="AU3206" i="1"/>
  <c r="AT3207" i="1"/>
  <c r="AU3207" i="1"/>
  <c r="AT3208" i="1"/>
  <c r="AU3208" i="1"/>
  <c r="AT3209" i="1"/>
  <c r="AU3209" i="1"/>
  <c r="AT3210" i="1"/>
  <c r="AU3210" i="1"/>
  <c r="AT3211" i="1"/>
  <c r="AU3211" i="1"/>
  <c r="AT3212" i="1"/>
  <c r="AU3212" i="1"/>
  <c r="AT3213" i="1"/>
  <c r="AU3213" i="1"/>
  <c r="AT3214" i="1"/>
  <c r="AU3214" i="1"/>
  <c r="AT3215" i="1"/>
  <c r="AU3215" i="1"/>
  <c r="AT3216" i="1"/>
  <c r="AU3216" i="1"/>
  <c r="AT3217" i="1"/>
  <c r="AU3217" i="1"/>
  <c r="AT3218" i="1"/>
  <c r="AU3218" i="1"/>
  <c r="AT3219" i="1"/>
  <c r="AU3219" i="1"/>
  <c r="AT3220" i="1"/>
  <c r="AU3220" i="1"/>
  <c r="AT3221" i="1"/>
  <c r="AU3221" i="1"/>
  <c r="AT3222" i="1"/>
  <c r="AU3222" i="1"/>
  <c r="AT3223" i="1"/>
  <c r="AU3223" i="1"/>
  <c r="AT3224" i="1"/>
  <c r="AU3224" i="1"/>
  <c r="AT3225" i="1"/>
  <c r="AU3225" i="1"/>
  <c r="AT3226" i="1"/>
  <c r="AU3226" i="1"/>
  <c r="AT3227" i="1"/>
  <c r="AU3227" i="1"/>
  <c r="AT3228" i="1"/>
  <c r="AU3228" i="1"/>
  <c r="AT3229" i="1"/>
  <c r="AU3229" i="1"/>
  <c r="AT3230" i="1"/>
  <c r="AU3230" i="1"/>
  <c r="AT3231" i="1"/>
  <c r="AU3231" i="1"/>
  <c r="AT3232" i="1"/>
  <c r="AU3232" i="1"/>
  <c r="AT3233" i="1"/>
  <c r="AU3233" i="1"/>
  <c r="AT3234" i="1"/>
  <c r="AU3234" i="1"/>
  <c r="AT3235" i="1"/>
  <c r="AU3235" i="1"/>
  <c r="AT3236" i="1"/>
  <c r="AU3236" i="1"/>
  <c r="AT3237" i="1"/>
  <c r="AU3237" i="1"/>
  <c r="AT3238" i="1"/>
  <c r="AU3238" i="1"/>
  <c r="AT3239" i="1"/>
  <c r="AU3239" i="1"/>
  <c r="AT3240" i="1"/>
  <c r="AU3240" i="1"/>
  <c r="AT3241" i="1"/>
  <c r="AU3241" i="1"/>
  <c r="AT3242" i="1"/>
  <c r="AU3242" i="1"/>
  <c r="AT3243" i="1"/>
  <c r="AU3243" i="1"/>
  <c r="AT3244" i="1"/>
  <c r="AU3244" i="1"/>
  <c r="AT3245" i="1"/>
  <c r="AU3245" i="1"/>
  <c r="AT3246" i="1"/>
  <c r="AU3246" i="1"/>
  <c r="AT3247" i="1"/>
  <c r="AU3247" i="1"/>
  <c r="AT3248" i="1"/>
  <c r="AU3248" i="1"/>
  <c r="AT3249" i="1"/>
  <c r="AU3249" i="1"/>
  <c r="AT3250" i="1"/>
  <c r="AU3250" i="1"/>
  <c r="AT3251" i="1"/>
  <c r="AU3251" i="1"/>
  <c r="AT3252" i="1"/>
  <c r="AU3252" i="1"/>
  <c r="AT3253" i="1"/>
  <c r="AU3253" i="1"/>
  <c r="AT3254" i="1"/>
  <c r="AU3254" i="1"/>
  <c r="AT3255" i="1"/>
  <c r="AU3255" i="1"/>
  <c r="AT3256" i="1"/>
  <c r="AU3256" i="1"/>
  <c r="AT3257" i="1"/>
  <c r="AU3257" i="1"/>
  <c r="AT3258" i="1"/>
  <c r="AU3258" i="1"/>
  <c r="AT3259" i="1"/>
  <c r="AU3259" i="1"/>
  <c r="AT3260" i="1"/>
  <c r="AU3260" i="1"/>
  <c r="AT3261" i="1"/>
  <c r="AU3261" i="1"/>
  <c r="AT3262" i="1"/>
  <c r="AU3262" i="1"/>
  <c r="AT3263" i="1"/>
  <c r="AU3263" i="1"/>
  <c r="AT3264" i="1"/>
  <c r="AU3264" i="1"/>
  <c r="AT3265" i="1"/>
  <c r="AU3265" i="1"/>
  <c r="AT3266" i="1"/>
  <c r="AU3266" i="1"/>
  <c r="AT3267" i="1"/>
  <c r="AU3267" i="1"/>
  <c r="AT3268" i="1"/>
  <c r="AU3268" i="1"/>
  <c r="AT3269" i="1"/>
  <c r="AU3269" i="1"/>
  <c r="AT3270" i="1"/>
  <c r="AU3270" i="1"/>
  <c r="AT3271" i="1"/>
  <c r="AU3271" i="1"/>
  <c r="AT3272" i="1"/>
  <c r="AU3272" i="1"/>
  <c r="AT3273" i="1"/>
  <c r="AU3273" i="1"/>
  <c r="AT3274" i="1"/>
  <c r="AU3274" i="1"/>
  <c r="AT3275" i="1"/>
  <c r="AU3275" i="1"/>
  <c r="AT3276" i="1"/>
  <c r="AU3276" i="1"/>
  <c r="AT3277" i="1"/>
  <c r="AU3277" i="1"/>
  <c r="AT3278" i="1"/>
  <c r="AU3278" i="1"/>
  <c r="AT3279" i="1"/>
  <c r="AU3279" i="1"/>
  <c r="AT3280" i="1"/>
  <c r="AU3280" i="1"/>
  <c r="AT3281" i="1"/>
  <c r="AU3281" i="1"/>
  <c r="AT3282" i="1"/>
  <c r="AU3282" i="1"/>
  <c r="AT3283" i="1"/>
  <c r="AU3283" i="1"/>
  <c r="AT3284" i="1"/>
  <c r="AU3284" i="1"/>
  <c r="AT3285" i="1"/>
  <c r="AU3285" i="1"/>
  <c r="AT3286" i="1"/>
  <c r="AU3286" i="1"/>
  <c r="AT3287" i="1"/>
  <c r="AU3287" i="1"/>
  <c r="AT3288" i="1"/>
  <c r="AU3288" i="1"/>
  <c r="AT3289" i="1"/>
  <c r="AU3289" i="1"/>
  <c r="AT3290" i="1"/>
  <c r="AU3290" i="1"/>
  <c r="AT3291" i="1"/>
  <c r="AU3291" i="1"/>
  <c r="AT3292" i="1"/>
  <c r="AU3292" i="1"/>
  <c r="AT3293" i="1"/>
  <c r="AU3293" i="1"/>
  <c r="AT3294" i="1"/>
  <c r="AU3294" i="1"/>
  <c r="AT3295" i="1"/>
  <c r="AU3295" i="1"/>
  <c r="AT3296" i="1"/>
  <c r="AU3296" i="1"/>
  <c r="AT3297" i="1"/>
  <c r="AU3297" i="1"/>
  <c r="AT3298" i="1"/>
  <c r="AU3298" i="1"/>
  <c r="AT3299" i="1"/>
  <c r="AU3299" i="1"/>
  <c r="AT3300" i="1"/>
  <c r="AU3300" i="1"/>
  <c r="AT3301" i="1"/>
  <c r="AU3301" i="1"/>
  <c r="AT3302" i="1"/>
  <c r="AU3302" i="1"/>
  <c r="AT3303" i="1"/>
  <c r="AU3303" i="1"/>
  <c r="AT3304" i="1"/>
  <c r="AU3304" i="1"/>
  <c r="AT3305" i="1"/>
  <c r="AU3305" i="1"/>
  <c r="AT3306" i="1"/>
  <c r="AU3306" i="1"/>
  <c r="AT3307" i="1"/>
  <c r="AU3307" i="1"/>
  <c r="AT3308" i="1"/>
  <c r="AU3308" i="1"/>
  <c r="AT3309" i="1"/>
  <c r="AU3309" i="1"/>
  <c r="AT3310" i="1"/>
  <c r="AU3310" i="1"/>
  <c r="AT3311" i="1"/>
  <c r="AU3311" i="1"/>
  <c r="AT3312" i="1"/>
  <c r="AU3312" i="1"/>
  <c r="AT3313" i="1"/>
  <c r="AU3313" i="1"/>
  <c r="AT3314" i="1"/>
  <c r="AU3314" i="1"/>
  <c r="AT3315" i="1"/>
  <c r="AU3315" i="1"/>
  <c r="AT3316" i="1"/>
  <c r="AU3316" i="1"/>
  <c r="AT3317" i="1"/>
  <c r="AU3317" i="1"/>
  <c r="AT3318" i="1"/>
  <c r="AU3318" i="1"/>
  <c r="AT3319" i="1"/>
  <c r="AU3319" i="1"/>
  <c r="AT3320" i="1"/>
  <c r="AU3320" i="1"/>
  <c r="AT3321" i="1"/>
  <c r="AU3321" i="1"/>
  <c r="AT3322" i="1"/>
  <c r="AU3322" i="1"/>
  <c r="AT3323" i="1"/>
  <c r="AU3323" i="1"/>
  <c r="AT3324" i="1"/>
  <c r="AU3324" i="1"/>
  <c r="AT3325" i="1"/>
  <c r="AU3325" i="1"/>
  <c r="AT3326" i="1"/>
  <c r="AU3326" i="1"/>
  <c r="AT3327" i="1"/>
  <c r="AU3327" i="1"/>
  <c r="AT3328" i="1"/>
  <c r="AU3328" i="1"/>
  <c r="AT3329" i="1"/>
  <c r="AU3329" i="1"/>
  <c r="AT3330" i="1"/>
  <c r="AU3330" i="1"/>
  <c r="AT3331" i="1"/>
  <c r="AU3331" i="1"/>
  <c r="AT3332" i="1"/>
  <c r="AU3332" i="1"/>
  <c r="AT3333" i="1"/>
  <c r="AU3333" i="1"/>
  <c r="AT3334" i="1"/>
  <c r="AU3334" i="1"/>
  <c r="AT3335" i="1"/>
  <c r="AU3335" i="1"/>
  <c r="AT3336" i="1"/>
  <c r="AU3336" i="1"/>
  <c r="AT3337" i="1"/>
  <c r="AU3337" i="1"/>
  <c r="AT3338" i="1"/>
  <c r="AU3338" i="1"/>
  <c r="AT3339" i="1"/>
  <c r="AU3339" i="1"/>
  <c r="AT3340" i="1"/>
  <c r="AU3340" i="1"/>
  <c r="AT3341" i="1"/>
  <c r="AU3341" i="1"/>
  <c r="AT3342" i="1"/>
  <c r="AU3342" i="1"/>
  <c r="AT3343" i="1"/>
  <c r="AU3343" i="1"/>
  <c r="AT3344" i="1"/>
  <c r="AU3344" i="1"/>
  <c r="AT3345" i="1"/>
  <c r="AU3345" i="1"/>
  <c r="AT3346" i="1"/>
  <c r="AU3346" i="1"/>
  <c r="AT3347" i="1"/>
  <c r="AU3347" i="1"/>
  <c r="AT3348" i="1"/>
  <c r="AU3348" i="1"/>
  <c r="AT3349" i="1"/>
  <c r="AU3349" i="1"/>
  <c r="AT3350" i="1"/>
  <c r="AU3350" i="1"/>
  <c r="AT3351" i="1"/>
  <c r="AU3351" i="1"/>
  <c r="AT3352" i="1"/>
  <c r="AU3352" i="1"/>
  <c r="AT3353" i="1"/>
  <c r="AU3353" i="1"/>
  <c r="AT3354" i="1"/>
  <c r="AU3354" i="1"/>
  <c r="AT3355" i="1"/>
  <c r="AU3355" i="1"/>
  <c r="AT3356" i="1"/>
  <c r="AU3356" i="1"/>
  <c r="AT3357" i="1"/>
  <c r="AU3357" i="1"/>
  <c r="AT3358" i="1"/>
  <c r="AU3358" i="1"/>
  <c r="AT3359" i="1"/>
  <c r="AU3359" i="1"/>
  <c r="AT3360" i="1"/>
  <c r="AU3360" i="1"/>
  <c r="AT3361" i="1"/>
  <c r="AU3361" i="1"/>
  <c r="AT3362" i="1"/>
  <c r="AU3362" i="1"/>
  <c r="AT3363" i="1"/>
  <c r="AU3363" i="1"/>
  <c r="AT3364" i="1"/>
  <c r="AU3364" i="1"/>
  <c r="AT3365" i="1"/>
  <c r="AU3365" i="1"/>
  <c r="AT3366" i="1"/>
  <c r="AU3366" i="1"/>
  <c r="AT3367" i="1"/>
  <c r="AU3367" i="1"/>
  <c r="AT3368" i="1"/>
  <c r="AU3368" i="1"/>
  <c r="AT3369" i="1"/>
  <c r="AU3369" i="1"/>
  <c r="AT3370" i="1"/>
  <c r="AU3370" i="1"/>
  <c r="AT3371" i="1"/>
  <c r="AU3371" i="1"/>
  <c r="AT3372" i="1"/>
  <c r="AU3372" i="1"/>
  <c r="AT3373" i="1"/>
  <c r="AU3373" i="1"/>
  <c r="AT3374" i="1"/>
  <c r="AU3374" i="1"/>
  <c r="AT3375" i="1"/>
  <c r="AU3375" i="1"/>
  <c r="AT3376" i="1"/>
  <c r="AU3376" i="1"/>
  <c r="AT3377" i="1"/>
  <c r="AU3377" i="1"/>
  <c r="AT3378" i="1"/>
  <c r="AU3378" i="1"/>
  <c r="AT3379" i="1"/>
  <c r="AU3379" i="1"/>
  <c r="AT3380" i="1"/>
  <c r="AU3380" i="1"/>
  <c r="AT3381" i="1"/>
  <c r="AU3381" i="1"/>
  <c r="AT3382" i="1"/>
  <c r="AU3382" i="1"/>
  <c r="AT3383" i="1"/>
  <c r="AU3383" i="1"/>
  <c r="AT3384" i="1"/>
  <c r="AU3384" i="1"/>
  <c r="AT3385" i="1"/>
  <c r="AU3385" i="1"/>
  <c r="AT3386" i="1"/>
  <c r="AU3386" i="1"/>
  <c r="AT3387" i="1"/>
  <c r="AU3387" i="1"/>
  <c r="AT3388" i="1"/>
  <c r="AU3388" i="1"/>
  <c r="AT3389" i="1"/>
  <c r="AU3389" i="1"/>
  <c r="AT3390" i="1"/>
  <c r="AU3390" i="1"/>
  <c r="AT3391" i="1"/>
  <c r="AU3391" i="1"/>
  <c r="AT3392" i="1"/>
  <c r="AU3392" i="1"/>
  <c r="AT3393" i="1"/>
  <c r="AU3393" i="1"/>
  <c r="AT3394" i="1"/>
  <c r="AU3394" i="1"/>
  <c r="AT3395" i="1"/>
  <c r="AU3395" i="1"/>
  <c r="AT3396" i="1"/>
  <c r="AU3396" i="1"/>
  <c r="AT3397" i="1"/>
  <c r="AU3397" i="1"/>
  <c r="AT3398" i="1"/>
  <c r="AU3398" i="1"/>
  <c r="AT3399" i="1"/>
  <c r="AU3399" i="1"/>
  <c r="AT3400" i="1"/>
  <c r="AU3400" i="1"/>
  <c r="AT3401" i="1"/>
  <c r="AU3401" i="1"/>
  <c r="AT3402" i="1"/>
  <c r="AU3402" i="1"/>
  <c r="AT3403" i="1"/>
  <c r="AU3403" i="1"/>
  <c r="AT3404" i="1"/>
  <c r="AU3404" i="1"/>
  <c r="AT3405" i="1"/>
  <c r="AU3405" i="1"/>
  <c r="AT3406" i="1"/>
  <c r="AU3406" i="1"/>
  <c r="AT3407" i="1"/>
  <c r="AU3407" i="1"/>
  <c r="AT3408" i="1"/>
  <c r="AU3408" i="1"/>
  <c r="AT3409" i="1"/>
  <c r="AU3409" i="1"/>
  <c r="AT3410" i="1"/>
  <c r="AU3410" i="1"/>
  <c r="AT3411" i="1"/>
  <c r="AU3411" i="1"/>
  <c r="AT3412" i="1"/>
  <c r="AU3412" i="1"/>
  <c r="AT3413" i="1"/>
  <c r="AU3413" i="1"/>
  <c r="AT3414" i="1"/>
  <c r="AU3414" i="1"/>
  <c r="AT3415" i="1"/>
  <c r="AU3415" i="1"/>
  <c r="AT3416" i="1"/>
  <c r="AU3416" i="1"/>
  <c r="AT3417" i="1"/>
  <c r="AU3417" i="1"/>
  <c r="AT3418" i="1"/>
  <c r="AU3418" i="1"/>
  <c r="AT3419" i="1"/>
  <c r="AU3419" i="1"/>
  <c r="AT3420" i="1"/>
  <c r="AU3420" i="1"/>
  <c r="AT3421" i="1"/>
  <c r="AU3421" i="1"/>
  <c r="AT3422" i="1"/>
  <c r="AU3422" i="1"/>
  <c r="AT3423" i="1"/>
  <c r="AU3423" i="1"/>
  <c r="AT3424" i="1"/>
  <c r="AU3424" i="1"/>
  <c r="AT3425" i="1"/>
  <c r="AU3425" i="1"/>
  <c r="AT3426" i="1"/>
  <c r="AU3426" i="1"/>
  <c r="AT3427" i="1"/>
  <c r="AU3427" i="1"/>
  <c r="AT3428" i="1"/>
  <c r="AU3428" i="1"/>
  <c r="AT3429" i="1"/>
  <c r="AU3429" i="1"/>
  <c r="AT3430" i="1"/>
  <c r="AU3430" i="1"/>
  <c r="AT3431" i="1"/>
  <c r="AU3431" i="1"/>
  <c r="AT3432" i="1"/>
  <c r="AU3432" i="1"/>
  <c r="AT3433" i="1"/>
  <c r="AU3433" i="1"/>
  <c r="AT3434" i="1"/>
  <c r="AU3434" i="1"/>
  <c r="AT3435" i="1"/>
  <c r="AU3435" i="1"/>
  <c r="AT3436" i="1"/>
  <c r="AU3436" i="1"/>
  <c r="AT3437" i="1"/>
  <c r="AU3437" i="1"/>
  <c r="AT3438" i="1"/>
  <c r="AU3438" i="1"/>
  <c r="AT3439" i="1"/>
  <c r="AU3439" i="1"/>
  <c r="AT2069" i="1" l="1"/>
  <c r="AU2069" i="1"/>
  <c r="AT2070" i="1"/>
  <c r="AU2070" i="1"/>
  <c r="AT2071" i="1"/>
  <c r="AU2071" i="1"/>
  <c r="AT2072" i="1"/>
  <c r="AU2072" i="1"/>
  <c r="AT2073" i="1"/>
  <c r="AU2073" i="1"/>
  <c r="AT2074" i="1"/>
  <c r="AU2074" i="1"/>
  <c r="AT2058" i="1" l="1"/>
  <c r="AU2058" i="1"/>
  <c r="AT2059" i="1"/>
  <c r="AU2059" i="1"/>
  <c r="AT2060" i="1"/>
  <c r="AU2060" i="1"/>
  <c r="AT2061" i="1"/>
  <c r="AU2061" i="1"/>
  <c r="AT2062" i="1"/>
  <c r="AU2062" i="1"/>
  <c r="AT2063" i="1"/>
  <c r="AU2063" i="1"/>
  <c r="AT2064" i="1"/>
  <c r="AU2064" i="1"/>
  <c r="AT2065" i="1"/>
  <c r="AU2065" i="1"/>
  <c r="AT2066" i="1"/>
  <c r="AU2066" i="1"/>
  <c r="AT2067" i="1"/>
  <c r="AU2067" i="1"/>
  <c r="AT2068" i="1"/>
  <c r="AU2068" i="1"/>
  <c r="X18" i="12" l="1"/>
  <c r="Y18" i="12"/>
  <c r="Y7" i="12"/>
  <c r="Y8" i="12"/>
  <c r="Y9" i="12"/>
  <c r="Y10" i="12"/>
  <c r="Y11" i="12"/>
  <c r="Y12" i="12"/>
  <c r="Y13" i="12"/>
  <c r="Y14" i="12"/>
  <c r="Y15" i="12"/>
  <c r="Y16" i="12"/>
  <c r="Y17" i="12"/>
  <c r="K27" i="12" l="1"/>
  <c r="L27" i="12"/>
  <c r="M7" i="12"/>
  <c r="M8" i="12"/>
  <c r="M9" i="12"/>
  <c r="M10" i="12"/>
  <c r="M11" i="12"/>
  <c r="M12" i="12"/>
  <c r="M13" i="12"/>
  <c r="M15" i="12"/>
  <c r="M16" i="12"/>
  <c r="M17" i="12"/>
  <c r="M18" i="12"/>
  <c r="M19" i="12"/>
  <c r="M20" i="12"/>
  <c r="M21" i="12"/>
  <c r="M22" i="12"/>
  <c r="M23" i="12"/>
  <c r="M24" i="12"/>
  <c r="M25" i="12"/>
  <c r="M26" i="12"/>
  <c r="B16" i="12"/>
  <c r="C16" i="12"/>
  <c r="F16" i="12"/>
  <c r="G11" i="12"/>
  <c r="G15" i="12"/>
  <c r="E10" i="12"/>
  <c r="G10" i="12" s="1"/>
  <c r="E11" i="12"/>
  <c r="E12" i="12"/>
  <c r="G12" i="12" s="1"/>
  <c r="E13" i="12"/>
  <c r="G13" i="12" s="1"/>
  <c r="E15" i="12"/>
  <c r="D7" i="12"/>
  <c r="E7" i="12" s="1"/>
  <c r="D8" i="12"/>
  <c r="E8" i="12" s="1"/>
  <c r="G8" i="12" s="1"/>
  <c r="D9" i="12"/>
  <c r="D10" i="12"/>
  <c r="D11" i="12"/>
  <c r="D12" i="12"/>
  <c r="D13" i="12"/>
  <c r="D14" i="12"/>
  <c r="E14" i="12" s="1"/>
  <c r="G14" i="12" s="1"/>
  <c r="D15" i="12"/>
  <c r="S16" i="12"/>
  <c r="R16" i="12"/>
  <c r="Q16" i="12"/>
  <c r="W18" i="12"/>
  <c r="M27" i="12" l="1"/>
  <c r="D16" i="12"/>
  <c r="G7" i="12"/>
  <c r="E9" i="12"/>
  <c r="G9" i="12" s="1"/>
  <c r="E16" i="12" l="1"/>
  <c r="G16" i="12"/>
  <c r="AU2049" i="1" l="1"/>
  <c r="AU2048" i="1" l="1"/>
  <c r="AU2047" i="1" l="1"/>
  <c r="AU2046" i="1" l="1"/>
  <c r="AT2046" i="1"/>
  <c r="AU2045" i="1"/>
  <c r="AT2045" i="1"/>
  <c r="AT2025" i="1" l="1"/>
  <c r="AU2025" i="1"/>
  <c r="AT2026" i="1"/>
  <c r="AU2026" i="1"/>
  <c r="AT2027" i="1"/>
  <c r="AU2027" i="1"/>
  <c r="AT2028" i="1"/>
  <c r="AU2028" i="1"/>
  <c r="AT2029" i="1"/>
  <c r="AU2029" i="1"/>
  <c r="AT2030" i="1"/>
  <c r="AU2030" i="1"/>
  <c r="AT2031" i="1"/>
  <c r="AU2031" i="1"/>
  <c r="AT2032" i="1"/>
  <c r="AU2032" i="1"/>
  <c r="AT2034" i="1"/>
  <c r="AU2034" i="1"/>
  <c r="AT2035" i="1"/>
  <c r="AU2035" i="1"/>
  <c r="AT2036" i="1"/>
  <c r="AU2036" i="1"/>
  <c r="AT2037" i="1"/>
  <c r="AU2037" i="1"/>
  <c r="AT2038" i="1"/>
  <c r="AU2038" i="1"/>
  <c r="AT2039" i="1"/>
  <c r="AU2039" i="1"/>
  <c r="AT2040" i="1"/>
  <c r="AU2040" i="1"/>
  <c r="AT2041" i="1"/>
  <c r="AU2041" i="1"/>
  <c r="AT2042" i="1"/>
  <c r="AU2042" i="1"/>
  <c r="AT2043" i="1"/>
  <c r="AU2043" i="1"/>
  <c r="AT2044" i="1"/>
  <c r="AU2044" i="1"/>
  <c r="AU2022" i="1" l="1"/>
  <c r="AT2022" i="1"/>
  <c r="AU2019" i="1" l="1"/>
  <c r="AT2019" i="1"/>
  <c r="AU2017" i="1" l="1"/>
  <c r="AT2017" i="1"/>
  <c r="AU2015" i="1"/>
  <c r="AT2015" i="1"/>
  <c r="AU2014" i="1"/>
  <c r="AT2014" i="1"/>
  <c r="AT2010" i="1" l="1"/>
  <c r="AU2010" i="1"/>
  <c r="AT2011" i="1"/>
  <c r="AU2011" i="1"/>
  <c r="AT2012" i="1"/>
  <c r="AU2012" i="1"/>
  <c r="AT2013" i="1"/>
  <c r="AU2013" i="1"/>
  <c r="AT2016" i="1"/>
  <c r="AU2016" i="1"/>
  <c r="AT2018" i="1"/>
  <c r="AU2018" i="1"/>
  <c r="AT2020" i="1"/>
  <c r="AU2020" i="1"/>
  <c r="AT2021" i="1"/>
  <c r="AU2021" i="1"/>
  <c r="AT2023" i="1"/>
  <c r="AU2023" i="1"/>
  <c r="AT2024" i="1"/>
  <c r="AU2024" i="1"/>
  <c r="AT2008" i="1" l="1"/>
  <c r="AU2008" i="1"/>
  <c r="AT2009" i="1"/>
  <c r="AU2009" i="1"/>
  <c r="AT2051" i="1"/>
  <c r="AU2051" i="1"/>
  <c r="AT2052" i="1"/>
  <c r="AU2052" i="1"/>
  <c r="AT2007" i="1" l="1"/>
  <c r="AU2007" i="1"/>
  <c r="AT1997" i="1" l="1"/>
  <c r="AU1997" i="1"/>
  <c r="AT1998" i="1"/>
  <c r="AU1998" i="1"/>
  <c r="AT1999" i="1"/>
  <c r="AU1999" i="1"/>
  <c r="AT2000" i="1"/>
  <c r="AU2000" i="1"/>
  <c r="AT2001" i="1"/>
  <c r="AU2001" i="1"/>
  <c r="AT2002" i="1"/>
  <c r="AU2002" i="1"/>
  <c r="AT2003" i="1"/>
  <c r="AU2003" i="1"/>
  <c r="AT2004" i="1"/>
  <c r="AU2004" i="1"/>
  <c r="AT2005" i="1"/>
  <c r="AU2005" i="1"/>
  <c r="AT2006" i="1"/>
  <c r="AU2006" i="1"/>
  <c r="AU1980" i="1" l="1"/>
  <c r="AT1939" i="1" l="1"/>
  <c r="AU1939" i="1"/>
  <c r="AT1940" i="1"/>
  <c r="AU1940" i="1"/>
  <c r="AU1837" i="1" l="1"/>
  <c r="AT1837" i="1"/>
  <c r="AU1760" i="1" l="1"/>
  <c r="AU1759" i="1"/>
  <c r="AT1701" i="1" l="1"/>
  <c r="AU1701" i="1"/>
  <c r="AT1702" i="1"/>
  <c r="AU1702" i="1"/>
  <c r="AT1703" i="1"/>
  <c r="AU1703" i="1"/>
  <c r="AT1704" i="1"/>
  <c r="AU1704" i="1"/>
  <c r="AT1705" i="1"/>
  <c r="AU1705" i="1"/>
  <c r="AT1706" i="1"/>
  <c r="AU1706" i="1"/>
  <c r="AT1707" i="1"/>
  <c r="AU1707" i="1"/>
  <c r="AT1708" i="1"/>
  <c r="AU1708" i="1"/>
  <c r="AT1688" i="1" l="1"/>
  <c r="AT1689" i="1"/>
  <c r="AT1683" i="1"/>
  <c r="AU1683" i="1"/>
  <c r="AT1684" i="1"/>
  <c r="AU1684" i="1"/>
  <c r="AT1685" i="1"/>
  <c r="AU1685" i="1"/>
  <c r="AT1686" i="1"/>
  <c r="AU1686" i="1"/>
  <c r="AT1687" i="1"/>
  <c r="AU1687" i="1"/>
  <c r="AU1688" i="1"/>
  <c r="AU1689" i="1"/>
  <c r="AT1690" i="1"/>
  <c r="AU1690" i="1"/>
  <c r="AT1691" i="1"/>
  <c r="AU1691" i="1"/>
  <c r="AT1692" i="1"/>
  <c r="AU1692" i="1"/>
  <c r="AT1693" i="1"/>
  <c r="AU1693" i="1"/>
  <c r="AT1694" i="1"/>
  <c r="AU1694" i="1"/>
  <c r="AT1695" i="1"/>
  <c r="AU1695" i="1"/>
  <c r="AT1696" i="1"/>
  <c r="AU1696" i="1"/>
  <c r="AT1697" i="1"/>
  <c r="AU1697" i="1"/>
  <c r="AT1698" i="1"/>
  <c r="AU1698" i="1"/>
  <c r="AT1682" i="1"/>
  <c r="AU1682" i="1"/>
  <c r="AT1699" i="1"/>
  <c r="AU1699" i="1"/>
  <c r="AT1700" i="1"/>
  <c r="AU1700" i="1"/>
  <c r="AT1709" i="1"/>
  <c r="AU1709" i="1"/>
  <c r="AT1710" i="1"/>
  <c r="AU1710" i="1"/>
  <c r="AT1711" i="1"/>
  <c r="AU1711" i="1"/>
  <c r="AT1712" i="1"/>
  <c r="AU1712" i="1"/>
  <c r="AT1713" i="1"/>
  <c r="AU1713" i="1"/>
  <c r="AT1714" i="1"/>
  <c r="AU1714" i="1"/>
  <c r="AT1715" i="1"/>
  <c r="AU1715" i="1"/>
  <c r="AT1716" i="1"/>
  <c r="AU1716" i="1"/>
  <c r="AT1717" i="1"/>
  <c r="AU1717" i="1"/>
  <c r="AT1718" i="1"/>
  <c r="AU1718" i="1"/>
  <c r="AT1719" i="1"/>
  <c r="AU1719" i="1"/>
  <c r="AT1720" i="1"/>
  <c r="AU1720" i="1"/>
  <c r="AT1721" i="1"/>
  <c r="AU1721" i="1"/>
  <c r="AT1722" i="1"/>
  <c r="AU1722" i="1"/>
  <c r="AT1723" i="1"/>
  <c r="AU1723" i="1"/>
  <c r="AT1724" i="1"/>
  <c r="AU1724" i="1"/>
  <c r="AT1725" i="1"/>
  <c r="AU1725" i="1"/>
  <c r="AT1726" i="1"/>
  <c r="AU1726" i="1"/>
  <c r="AT1727" i="1"/>
  <c r="AU1727" i="1"/>
  <c r="AT1728" i="1"/>
  <c r="AU1728" i="1"/>
  <c r="AT1729" i="1"/>
  <c r="AU1729" i="1"/>
  <c r="AT1730" i="1"/>
  <c r="AU1730" i="1"/>
  <c r="AT1731" i="1"/>
  <c r="AU1731" i="1"/>
  <c r="AT1732" i="1"/>
  <c r="AU1732" i="1"/>
  <c r="AT1733" i="1"/>
  <c r="AU1733" i="1"/>
  <c r="AT1734" i="1"/>
  <c r="AU1734" i="1"/>
  <c r="AT1735" i="1"/>
  <c r="AU1735" i="1"/>
  <c r="AT1736" i="1"/>
  <c r="AU1736" i="1"/>
  <c r="AT1737" i="1"/>
  <c r="AU1737" i="1"/>
  <c r="AT1738" i="1"/>
  <c r="AU1738" i="1"/>
  <c r="AT1739" i="1"/>
  <c r="AU1739" i="1"/>
  <c r="AT1740" i="1"/>
  <c r="AU1740" i="1"/>
  <c r="AT1741" i="1"/>
  <c r="AU1741" i="1"/>
  <c r="AT1742" i="1"/>
  <c r="AU1742" i="1"/>
  <c r="AT1743" i="1"/>
  <c r="AU1743" i="1"/>
  <c r="AT1744" i="1"/>
  <c r="AU1744" i="1"/>
  <c r="AT1748" i="1"/>
  <c r="AU1748" i="1"/>
  <c r="AT1749" i="1"/>
  <c r="AU1749" i="1"/>
  <c r="AT1750" i="1"/>
  <c r="AU1750" i="1"/>
  <c r="AT1751" i="1"/>
  <c r="AU1751" i="1"/>
  <c r="AT1752" i="1"/>
  <c r="AU1752" i="1"/>
  <c r="AT1754" i="1"/>
  <c r="AU1754" i="1"/>
  <c r="AT1755" i="1"/>
  <c r="AU1755" i="1"/>
  <c r="AT1756" i="1"/>
  <c r="AU1756" i="1"/>
  <c r="AT1757" i="1"/>
  <c r="AU1757" i="1"/>
  <c r="AT1758" i="1"/>
  <c r="AU1758" i="1"/>
  <c r="AT1761" i="1"/>
  <c r="AU1761" i="1"/>
  <c r="AT1762" i="1"/>
  <c r="AU1762" i="1"/>
  <c r="AT1763" i="1"/>
  <c r="AU1763" i="1"/>
  <c r="AT1764" i="1"/>
  <c r="AU1764" i="1"/>
  <c r="AT1765" i="1"/>
  <c r="AU1765" i="1"/>
  <c r="AT1766" i="1"/>
  <c r="AU1766" i="1"/>
  <c r="AT1767" i="1"/>
  <c r="AU1767" i="1"/>
  <c r="AT1768" i="1"/>
  <c r="AU1768" i="1"/>
  <c r="AT1769" i="1"/>
  <c r="AU1769" i="1"/>
  <c r="AT1770" i="1"/>
  <c r="AU1770" i="1"/>
  <c r="AT1771" i="1"/>
  <c r="AU1771" i="1"/>
  <c r="AT1772" i="1"/>
  <c r="AU1772" i="1"/>
  <c r="AT1773" i="1"/>
  <c r="AU1773" i="1"/>
  <c r="AT1774" i="1"/>
  <c r="AU1774" i="1"/>
  <c r="AT1775" i="1"/>
  <c r="AU1775" i="1"/>
  <c r="AT1776" i="1"/>
  <c r="AU1776" i="1"/>
  <c r="AT1777" i="1"/>
  <c r="AU1777" i="1"/>
  <c r="AT1778" i="1"/>
  <c r="AU1778" i="1"/>
  <c r="AT1779" i="1"/>
  <c r="AU1779" i="1"/>
  <c r="AT1780" i="1"/>
  <c r="AU1780" i="1"/>
  <c r="AT1781" i="1"/>
  <c r="AU1781" i="1"/>
  <c r="AT1782" i="1"/>
  <c r="AU1782" i="1"/>
  <c r="AT1783" i="1"/>
  <c r="AU1783" i="1"/>
  <c r="AT1784" i="1"/>
  <c r="AU1784" i="1"/>
  <c r="AT1785" i="1"/>
  <c r="AU1785" i="1"/>
  <c r="AT1786" i="1"/>
  <c r="AU1786" i="1"/>
  <c r="AT1787" i="1"/>
  <c r="AU1787" i="1"/>
  <c r="AT1788" i="1"/>
  <c r="AU1788" i="1"/>
  <c r="AT1789" i="1"/>
  <c r="AU1789" i="1"/>
  <c r="AT1790" i="1"/>
  <c r="AU1790" i="1"/>
  <c r="AT1791" i="1"/>
  <c r="AU1791" i="1"/>
  <c r="AT1792" i="1"/>
  <c r="AU1792" i="1"/>
  <c r="AT1793" i="1"/>
  <c r="AU1793" i="1"/>
  <c r="AT1794" i="1"/>
  <c r="AU1794" i="1"/>
  <c r="AT1795" i="1"/>
  <c r="AU1795" i="1"/>
  <c r="AT1796" i="1"/>
  <c r="AU1796" i="1"/>
  <c r="AT1797" i="1"/>
  <c r="AU1797" i="1"/>
  <c r="AT1798" i="1"/>
  <c r="AU1798" i="1"/>
  <c r="AT1799" i="1"/>
  <c r="AU1799" i="1"/>
  <c r="AT1800" i="1"/>
  <c r="AU1800" i="1"/>
  <c r="AT1801" i="1"/>
  <c r="AU1801" i="1"/>
  <c r="AT1802" i="1"/>
  <c r="AU1802" i="1"/>
  <c r="AT1803" i="1"/>
  <c r="AU1803" i="1"/>
  <c r="AT1804" i="1"/>
  <c r="AU1804" i="1"/>
  <c r="AT1805" i="1"/>
  <c r="AU1805" i="1"/>
  <c r="AT1806" i="1"/>
  <c r="AU1806" i="1"/>
  <c r="AT1807" i="1"/>
  <c r="AU1807" i="1"/>
  <c r="AT1808" i="1"/>
  <c r="AU1808" i="1"/>
  <c r="AT1809" i="1"/>
  <c r="AU1809" i="1"/>
  <c r="AT1810" i="1"/>
  <c r="AU1810" i="1"/>
  <c r="AT1811" i="1"/>
  <c r="AU1811" i="1"/>
  <c r="AT1812" i="1"/>
  <c r="AU1812" i="1"/>
  <c r="AT1813" i="1"/>
  <c r="AU1813" i="1"/>
  <c r="AT1814" i="1"/>
  <c r="AU1814" i="1"/>
  <c r="AT1815" i="1"/>
  <c r="AU1815" i="1"/>
  <c r="AT1816" i="1"/>
  <c r="AU1816" i="1"/>
  <c r="AT1817" i="1"/>
  <c r="AU1817" i="1"/>
  <c r="AT1818" i="1"/>
  <c r="AU1818" i="1"/>
  <c r="AT1819" i="1"/>
  <c r="AU1819" i="1"/>
  <c r="AT1820" i="1"/>
  <c r="AU1820" i="1"/>
  <c r="AT1821" i="1"/>
  <c r="AU1821" i="1"/>
  <c r="AT1822" i="1"/>
  <c r="AU1822" i="1"/>
  <c r="AT1823" i="1"/>
  <c r="AU1823" i="1"/>
  <c r="AT1824" i="1"/>
  <c r="AU1824" i="1"/>
  <c r="AT1825" i="1"/>
  <c r="AU1825" i="1"/>
  <c r="AT1826" i="1"/>
  <c r="AU1826" i="1"/>
  <c r="AT1827" i="1"/>
  <c r="AU1827" i="1"/>
  <c r="AT1828" i="1"/>
  <c r="AU1828" i="1"/>
  <c r="AT1829" i="1"/>
  <c r="AU1829" i="1"/>
  <c r="AT1830" i="1"/>
  <c r="AU1830" i="1"/>
  <c r="AT1831" i="1"/>
  <c r="AU1831" i="1"/>
  <c r="AT1832" i="1"/>
  <c r="AU1832" i="1"/>
  <c r="AT1833" i="1"/>
  <c r="AU1833" i="1"/>
  <c r="AT1834" i="1"/>
  <c r="AU1834" i="1"/>
  <c r="AT1835" i="1"/>
  <c r="AU1835" i="1"/>
  <c r="AT1836" i="1"/>
  <c r="AU1836" i="1"/>
  <c r="AT1838" i="1"/>
  <c r="AU1838" i="1"/>
  <c r="AT1839" i="1"/>
  <c r="AU1839" i="1"/>
  <c r="AT1840" i="1"/>
  <c r="AU1840" i="1"/>
  <c r="AT1841" i="1"/>
  <c r="AU1841" i="1"/>
  <c r="AT1842" i="1"/>
  <c r="AU1842" i="1"/>
  <c r="AT1843" i="1"/>
  <c r="AU1843" i="1"/>
  <c r="AT1844" i="1"/>
  <c r="AU1844" i="1"/>
  <c r="AT1845" i="1"/>
  <c r="AU1845" i="1"/>
  <c r="AT1936" i="1"/>
  <c r="AU1936" i="1"/>
  <c r="AT1937" i="1"/>
  <c r="AU1937" i="1"/>
  <c r="AT1938" i="1"/>
  <c r="AU1938" i="1"/>
  <c r="AT1941" i="1"/>
  <c r="AU1941" i="1"/>
  <c r="AT1846" i="1"/>
  <c r="AU1846" i="1"/>
  <c r="AT1847" i="1"/>
  <c r="AU1847" i="1"/>
  <c r="AT1848" i="1"/>
  <c r="AU1848" i="1"/>
  <c r="AT1849" i="1"/>
  <c r="AU1849" i="1"/>
  <c r="AT1850" i="1"/>
  <c r="AU1850" i="1"/>
  <c r="AT1851" i="1"/>
  <c r="AU1851" i="1"/>
  <c r="AT1852" i="1"/>
  <c r="AU1852" i="1"/>
  <c r="AT1853" i="1"/>
  <c r="AU1853" i="1"/>
  <c r="AT1854" i="1"/>
  <c r="AU1854" i="1"/>
  <c r="AT1855" i="1"/>
  <c r="AU1855" i="1"/>
  <c r="AT1856" i="1"/>
  <c r="AU1856" i="1"/>
  <c r="AT1857" i="1"/>
  <c r="AU1857" i="1"/>
  <c r="AT1858" i="1"/>
  <c r="AU1858" i="1"/>
  <c r="AT1859" i="1"/>
  <c r="AU1859" i="1"/>
  <c r="AT1860" i="1"/>
  <c r="AU1860" i="1"/>
  <c r="AT1861" i="1"/>
  <c r="AU1861" i="1"/>
  <c r="AT1862" i="1"/>
  <c r="AU1862" i="1"/>
  <c r="AT1863" i="1"/>
  <c r="AU1863" i="1"/>
  <c r="AT1864" i="1"/>
  <c r="AU1864" i="1"/>
  <c r="AT1865" i="1"/>
  <c r="AU1865" i="1"/>
  <c r="AT1866" i="1"/>
  <c r="AU1866" i="1"/>
  <c r="AT1867" i="1"/>
  <c r="AU1867" i="1"/>
  <c r="AT1868" i="1"/>
  <c r="AU1868" i="1"/>
  <c r="AT1869" i="1"/>
  <c r="AU1869" i="1"/>
  <c r="AT1870" i="1"/>
  <c r="AU1870" i="1"/>
  <c r="AT1871" i="1"/>
  <c r="AU1871" i="1"/>
  <c r="AT1872" i="1"/>
  <c r="AU1872" i="1"/>
  <c r="AT1873" i="1"/>
  <c r="AU1873" i="1"/>
  <c r="AT1874" i="1"/>
  <c r="AU1874" i="1"/>
  <c r="AT1875" i="1"/>
  <c r="AU1875" i="1"/>
  <c r="AT1876" i="1"/>
  <c r="AU1876" i="1"/>
  <c r="AT1877" i="1"/>
  <c r="AU1877" i="1"/>
  <c r="AT1878" i="1"/>
  <c r="AU1878" i="1"/>
  <c r="AT1879" i="1"/>
  <c r="AU1879" i="1"/>
  <c r="AT1880" i="1"/>
  <c r="AU1880" i="1"/>
  <c r="AT1881" i="1"/>
  <c r="AU1881" i="1"/>
  <c r="AT1882" i="1"/>
  <c r="AU1882" i="1"/>
  <c r="AT1883" i="1"/>
  <c r="AU1883" i="1"/>
  <c r="AT1884" i="1"/>
  <c r="AU1884" i="1"/>
  <c r="AT1885" i="1"/>
  <c r="AU1885" i="1"/>
  <c r="AT1886" i="1"/>
  <c r="AU1886" i="1"/>
  <c r="AT1887" i="1"/>
  <c r="AU1887" i="1"/>
  <c r="AT1888" i="1"/>
  <c r="AU1888" i="1"/>
  <c r="AT1889" i="1"/>
  <c r="AU1889" i="1"/>
  <c r="AT1890" i="1"/>
  <c r="AU1890" i="1"/>
  <c r="AT1891" i="1"/>
  <c r="AU1891" i="1"/>
  <c r="AT1892" i="1"/>
  <c r="AU1892" i="1"/>
  <c r="AT1893" i="1"/>
  <c r="AU1893" i="1"/>
  <c r="AT1894" i="1"/>
  <c r="AU1894" i="1"/>
  <c r="AT1895" i="1"/>
  <c r="AU1895" i="1"/>
  <c r="AT1896" i="1"/>
  <c r="AU1896" i="1"/>
  <c r="AT1897" i="1"/>
  <c r="AU1897" i="1"/>
  <c r="AT1898" i="1"/>
  <c r="AU1898" i="1"/>
  <c r="AT1899" i="1"/>
  <c r="AU1899" i="1"/>
  <c r="AT1900" i="1"/>
  <c r="AU1900" i="1"/>
  <c r="AT1901" i="1"/>
  <c r="AU1901" i="1"/>
  <c r="AT1902" i="1"/>
  <c r="AU1902" i="1"/>
  <c r="AT1903" i="1"/>
  <c r="AU1903" i="1"/>
  <c r="AT1904" i="1"/>
  <c r="AU1904" i="1"/>
  <c r="AT1905" i="1"/>
  <c r="AU1905" i="1"/>
  <c r="AT1906" i="1"/>
  <c r="AU1906" i="1"/>
  <c r="AT1907" i="1"/>
  <c r="AU1907" i="1"/>
  <c r="AT1908" i="1"/>
  <c r="AU1908" i="1"/>
  <c r="AT1909" i="1"/>
  <c r="AU1909" i="1"/>
  <c r="AT1910" i="1"/>
  <c r="AU1910" i="1"/>
  <c r="AT1911" i="1"/>
  <c r="AU1911" i="1"/>
  <c r="AT1912" i="1"/>
  <c r="AU1912" i="1"/>
  <c r="AT1913" i="1"/>
  <c r="AU1913" i="1"/>
  <c r="AT1914" i="1"/>
  <c r="AU1914" i="1"/>
  <c r="AT1916" i="1"/>
  <c r="AU1916" i="1"/>
  <c r="AT1917" i="1"/>
  <c r="AU1917" i="1"/>
  <c r="AT1918" i="1"/>
  <c r="AU1918" i="1"/>
  <c r="AT1919" i="1"/>
  <c r="AU1919" i="1"/>
  <c r="AT1920" i="1"/>
  <c r="AU1920" i="1"/>
  <c r="AT1921" i="1"/>
  <c r="AU1921" i="1"/>
  <c r="AT1922" i="1"/>
  <c r="AU1922" i="1"/>
  <c r="AT1923" i="1"/>
  <c r="AU1923" i="1"/>
  <c r="AT1924" i="1"/>
  <c r="AU1924" i="1"/>
  <c r="AT1925" i="1"/>
  <c r="AU1925" i="1"/>
  <c r="AT1926" i="1"/>
  <c r="AU1926" i="1"/>
  <c r="AT1927" i="1"/>
  <c r="AU1927" i="1"/>
  <c r="AT1928" i="1"/>
  <c r="AU1928" i="1"/>
  <c r="AT1929" i="1"/>
  <c r="AU1929" i="1"/>
  <c r="AT1930" i="1"/>
  <c r="AU1930" i="1"/>
  <c r="AT1931" i="1"/>
  <c r="AU1931" i="1"/>
  <c r="AT1932" i="1"/>
  <c r="AU1932" i="1"/>
  <c r="AT1933" i="1"/>
  <c r="AU1933" i="1"/>
  <c r="AT1934" i="1"/>
  <c r="AU1934" i="1"/>
  <c r="AT1935" i="1"/>
  <c r="AU1935" i="1"/>
  <c r="AT1943" i="1"/>
  <c r="AU1943" i="1"/>
  <c r="AT1944" i="1"/>
  <c r="AU1944" i="1"/>
  <c r="AT1945" i="1"/>
  <c r="AU1945" i="1"/>
  <c r="AT1946" i="1"/>
  <c r="AU1946" i="1"/>
  <c r="AT1947" i="1"/>
  <c r="AU1947" i="1"/>
  <c r="AT1948" i="1"/>
  <c r="AU1948" i="1"/>
  <c r="AT1949" i="1"/>
  <c r="AU1949" i="1"/>
  <c r="AT1950" i="1"/>
  <c r="AU1950" i="1"/>
  <c r="AT1951" i="1"/>
  <c r="AU1951" i="1"/>
  <c r="AT1952" i="1"/>
  <c r="AU1952" i="1"/>
  <c r="AT1953" i="1"/>
  <c r="AU1953" i="1"/>
  <c r="AT1954" i="1"/>
  <c r="AU1954" i="1"/>
  <c r="AT1955" i="1"/>
  <c r="AU1955" i="1"/>
  <c r="AT1956" i="1"/>
  <c r="AU1956" i="1"/>
  <c r="AT1957" i="1"/>
  <c r="AU1957" i="1"/>
  <c r="AT1958" i="1"/>
  <c r="AU1958" i="1"/>
  <c r="AT1959" i="1"/>
  <c r="AU1959" i="1"/>
  <c r="AT1960" i="1"/>
  <c r="AU1960" i="1"/>
  <c r="AT1961" i="1"/>
  <c r="AU1961" i="1"/>
  <c r="AT1962" i="1"/>
  <c r="AU1962" i="1"/>
  <c r="AT1963" i="1"/>
  <c r="AU1963" i="1"/>
  <c r="AT1964" i="1"/>
  <c r="AU1964" i="1"/>
  <c r="AT1965" i="1"/>
  <c r="AU1965" i="1"/>
  <c r="AT1966" i="1"/>
  <c r="AU1966" i="1"/>
  <c r="AT1967" i="1"/>
  <c r="AU1967" i="1"/>
  <c r="AT1968" i="1"/>
  <c r="AU1968" i="1"/>
  <c r="AT1969" i="1"/>
  <c r="AU1969" i="1"/>
  <c r="AT1970" i="1"/>
  <c r="AU1970" i="1"/>
  <c r="AT1971" i="1"/>
  <c r="AU1971" i="1"/>
  <c r="AT1972" i="1"/>
  <c r="AU1972" i="1"/>
  <c r="AT1973" i="1"/>
  <c r="AU1973" i="1"/>
  <c r="AT1974" i="1"/>
  <c r="AU1974" i="1"/>
  <c r="AT1975" i="1"/>
  <c r="AU1975" i="1"/>
  <c r="AT1976" i="1"/>
  <c r="AU1976" i="1"/>
  <c r="AT1977" i="1"/>
  <c r="AU1977" i="1"/>
  <c r="AT1978" i="1"/>
  <c r="AU1978" i="1"/>
  <c r="AT1979" i="1"/>
  <c r="AU1979" i="1"/>
  <c r="AT1981" i="1"/>
  <c r="AU1981" i="1"/>
  <c r="AT1982" i="1"/>
  <c r="AU1982" i="1"/>
  <c r="AT1983" i="1"/>
  <c r="AU1983" i="1"/>
  <c r="AT1984" i="1"/>
  <c r="AU1984" i="1"/>
  <c r="AT1985" i="1"/>
  <c r="AU1985" i="1"/>
  <c r="AT1989" i="1"/>
  <c r="AU1989" i="1"/>
  <c r="AT1990" i="1"/>
  <c r="AU1990" i="1"/>
  <c r="AT1991" i="1"/>
  <c r="AU1991" i="1"/>
  <c r="AT1992" i="1"/>
  <c r="AU1992" i="1"/>
  <c r="AT1993" i="1"/>
  <c r="AU1993" i="1"/>
  <c r="AT1994" i="1"/>
  <c r="AU1994" i="1"/>
  <c r="AT1995" i="1"/>
  <c r="AU1995" i="1"/>
  <c r="AT1996" i="1"/>
  <c r="AU1996" i="1"/>
  <c r="AT1639" i="1"/>
  <c r="AU1639" i="1"/>
  <c r="AT1640" i="1"/>
  <c r="AU1640" i="1"/>
  <c r="AT1641" i="1"/>
  <c r="AU1641" i="1"/>
  <c r="AT1642" i="1"/>
  <c r="AU1642" i="1"/>
  <c r="AT1643" i="1"/>
  <c r="AU1643" i="1"/>
  <c r="AT1644" i="1"/>
  <c r="AU1644" i="1"/>
  <c r="AT1645" i="1"/>
  <c r="AU1645" i="1"/>
  <c r="AT1646" i="1"/>
  <c r="AU1646" i="1"/>
  <c r="AT1647" i="1"/>
  <c r="AU1647" i="1"/>
  <c r="AT1648" i="1"/>
  <c r="AU1648" i="1"/>
  <c r="AT1649" i="1"/>
  <c r="AU1649" i="1"/>
  <c r="AT1650" i="1"/>
  <c r="AU1650" i="1"/>
  <c r="AT1651" i="1"/>
  <c r="AU1651" i="1"/>
  <c r="AT1652" i="1"/>
  <c r="AU1652" i="1"/>
  <c r="AT1671" i="1"/>
  <c r="AT1653" i="1" l="1"/>
  <c r="AU1653" i="1"/>
  <c r="AT1654" i="1"/>
  <c r="AU1654" i="1"/>
  <c r="AT1655" i="1"/>
  <c r="AU1655" i="1"/>
  <c r="AT1656" i="1"/>
  <c r="AU1656" i="1"/>
  <c r="AT1657" i="1"/>
  <c r="AU1657" i="1"/>
  <c r="AT1658" i="1"/>
  <c r="AU1658" i="1"/>
  <c r="AT1659" i="1"/>
  <c r="AU1659" i="1"/>
  <c r="AT1630" i="1" l="1"/>
  <c r="AU1630" i="1"/>
  <c r="AT1631" i="1"/>
  <c r="AU1631" i="1"/>
  <c r="AT1632" i="1"/>
  <c r="AU1632" i="1"/>
  <c r="AT1633" i="1"/>
  <c r="AU1633" i="1"/>
  <c r="AT1634" i="1"/>
  <c r="AU1634" i="1"/>
  <c r="AT1635" i="1"/>
  <c r="AU1635" i="1"/>
  <c r="AT1636" i="1"/>
  <c r="AU1636" i="1"/>
  <c r="AT1637" i="1"/>
  <c r="AU1637" i="1"/>
  <c r="AT1638" i="1"/>
  <c r="AU1638" i="1"/>
  <c r="AU1602" i="1" l="1"/>
  <c r="AT1602" i="1"/>
  <c r="AU1600" i="1" l="1"/>
  <c r="AT1600" i="1"/>
  <c r="AU1598" i="1"/>
  <c r="AT1598" i="1"/>
  <c r="AU1593" i="1"/>
  <c r="AT1593" i="1"/>
  <c r="AU1597" i="1"/>
  <c r="AT1597" i="1"/>
  <c r="AU1595" i="1" l="1"/>
  <c r="AT1595" i="1"/>
  <c r="AU1589" i="1"/>
  <c r="AT1589" i="1"/>
  <c r="AU1594" i="1"/>
  <c r="AT1594" i="1"/>
  <c r="AU1592" i="1"/>
  <c r="AT1592" i="1"/>
  <c r="AU1591" i="1"/>
  <c r="AT1591" i="1"/>
  <c r="AU1590" i="1"/>
  <c r="AT1590" i="1"/>
  <c r="AU1579" i="1" l="1"/>
  <c r="AT1579" i="1"/>
  <c r="AT1566" i="1" l="1"/>
  <c r="AU1566" i="1"/>
  <c r="AT1567" i="1"/>
  <c r="AU1567" i="1"/>
  <c r="AT1568" i="1"/>
  <c r="AU1568" i="1"/>
  <c r="AT1569" i="1"/>
  <c r="AU1569" i="1"/>
  <c r="AT1570" i="1"/>
  <c r="AU1570" i="1"/>
  <c r="AT1571" i="1"/>
  <c r="AU1571" i="1"/>
  <c r="AT1572" i="1"/>
  <c r="AU1572" i="1"/>
  <c r="AT1573" i="1"/>
  <c r="AU1573" i="1"/>
  <c r="AT1574" i="1"/>
  <c r="AU1574" i="1"/>
  <c r="AT1575" i="1"/>
  <c r="AU1575" i="1"/>
  <c r="AT1576" i="1"/>
  <c r="AU1576" i="1"/>
  <c r="AT1577" i="1"/>
  <c r="AU1577" i="1"/>
  <c r="AT1578" i="1"/>
  <c r="AU1578" i="1"/>
  <c r="AT1580" i="1"/>
  <c r="AU1580" i="1"/>
  <c r="AT1581" i="1"/>
  <c r="AU1581" i="1"/>
  <c r="AT1582" i="1"/>
  <c r="AU1582" i="1"/>
  <c r="AT1556" i="1" l="1"/>
  <c r="AU1556" i="1"/>
  <c r="AT1557" i="1"/>
  <c r="AU1557" i="1"/>
  <c r="AT1558" i="1"/>
  <c r="AU1558" i="1"/>
  <c r="AT1559" i="1"/>
  <c r="AU1559" i="1"/>
  <c r="AT1560" i="1"/>
  <c r="AU1560" i="1"/>
  <c r="AT1561" i="1"/>
  <c r="AU1561" i="1"/>
  <c r="AT1562" i="1"/>
  <c r="AU1562" i="1"/>
  <c r="AT1563" i="1"/>
  <c r="AU1563" i="1"/>
  <c r="AT1564" i="1"/>
  <c r="AU1564" i="1"/>
  <c r="AT1565" i="1"/>
  <c r="AU1565" i="1"/>
  <c r="AT1555" i="1" l="1"/>
  <c r="AU1555" i="1"/>
  <c r="AU1554" i="1" l="1"/>
  <c r="AT1554" i="1"/>
  <c r="AU1553" i="1"/>
  <c r="AT1553" i="1"/>
  <c r="AT1552" i="1"/>
  <c r="AU1552" i="1"/>
  <c r="AU1547" i="1" l="1"/>
  <c r="AT1530" i="1" l="1"/>
  <c r="AU1530" i="1"/>
  <c r="AT1531" i="1"/>
  <c r="AU1531" i="1"/>
  <c r="AT1532" i="1"/>
  <c r="AU1532" i="1"/>
  <c r="AT1533" i="1"/>
  <c r="AU1533" i="1"/>
  <c r="AT1534" i="1"/>
  <c r="AU1534" i="1"/>
  <c r="AT1535" i="1"/>
  <c r="AU1535" i="1"/>
  <c r="AT1536" i="1"/>
  <c r="AU1536" i="1"/>
  <c r="AT1537" i="1"/>
  <c r="AU1537" i="1"/>
  <c r="AT1538" i="1"/>
  <c r="AU1538" i="1"/>
  <c r="AT1539" i="1"/>
  <c r="AU1539" i="1"/>
  <c r="AT1540" i="1"/>
  <c r="AU1540" i="1"/>
  <c r="AT1541" i="1"/>
  <c r="AU1541" i="1"/>
  <c r="AT1542" i="1"/>
  <c r="AU1542" i="1"/>
  <c r="AT1543" i="1"/>
  <c r="AU1543" i="1"/>
  <c r="AT1544" i="1"/>
  <c r="AU1544" i="1"/>
  <c r="AT1529" i="1" l="1"/>
  <c r="AU1529" i="1"/>
  <c r="AT1545" i="1"/>
  <c r="AU1545" i="1"/>
  <c r="AT1546" i="1"/>
  <c r="AU1546" i="1"/>
  <c r="AT1550" i="1"/>
  <c r="AU1550" i="1"/>
  <c r="AT1551" i="1"/>
  <c r="AU1551" i="1"/>
  <c r="AT1548" i="1"/>
  <c r="AU1548" i="1"/>
  <c r="AT1549" i="1"/>
  <c r="AU1549" i="1"/>
  <c r="AT1583" i="1"/>
  <c r="AU1583" i="1"/>
  <c r="AT1584" i="1"/>
  <c r="AU1584" i="1"/>
  <c r="AT1585" i="1"/>
  <c r="AU1585" i="1"/>
  <c r="AT1586" i="1"/>
  <c r="AU1586" i="1"/>
  <c r="AT1587" i="1"/>
  <c r="AU1587" i="1"/>
  <c r="AT1588" i="1"/>
  <c r="AU1588" i="1"/>
  <c r="AT1515" i="1"/>
  <c r="AU1515" i="1"/>
  <c r="AT1516" i="1"/>
  <c r="AU1516" i="1"/>
  <c r="AT1517" i="1"/>
  <c r="AU1517" i="1"/>
  <c r="AT1518" i="1"/>
  <c r="AU1518" i="1"/>
  <c r="AT1519" i="1"/>
  <c r="AU1519" i="1"/>
  <c r="AT1520" i="1"/>
  <c r="AU1520" i="1"/>
  <c r="AT1521" i="1"/>
  <c r="AU1521" i="1"/>
  <c r="AT1522" i="1"/>
  <c r="AU1522" i="1"/>
  <c r="AT1523" i="1"/>
  <c r="AU1523" i="1"/>
  <c r="AT1524" i="1"/>
  <c r="AU1524" i="1"/>
  <c r="AT1525" i="1"/>
  <c r="AU1525" i="1"/>
  <c r="AT1526" i="1"/>
  <c r="AU1526" i="1"/>
  <c r="AT1527" i="1"/>
  <c r="AU1527" i="1"/>
  <c r="AT1528" i="1"/>
  <c r="AU1528" i="1"/>
  <c r="AT1505" i="1" l="1"/>
  <c r="AU1505" i="1"/>
  <c r="AT1506" i="1"/>
  <c r="AU1506" i="1"/>
  <c r="AT1507" i="1"/>
  <c r="AU1507" i="1"/>
  <c r="AT1508" i="1"/>
  <c r="AU1508" i="1"/>
  <c r="AT1509" i="1"/>
  <c r="AU1509" i="1"/>
  <c r="AT1510" i="1"/>
  <c r="AU1510" i="1"/>
  <c r="AT1511" i="1"/>
  <c r="AU1511" i="1"/>
  <c r="AT1512" i="1"/>
  <c r="AU1512" i="1"/>
  <c r="AT1513" i="1"/>
  <c r="AU1513" i="1"/>
  <c r="AT1514" i="1"/>
  <c r="AU1514" i="1"/>
  <c r="AK20" i="11" l="1"/>
  <c r="AK18" i="11"/>
  <c r="AJ18" i="11"/>
  <c r="AI18" i="11"/>
  <c r="AH18" i="11"/>
  <c r="AG18" i="11"/>
  <c r="AF18" i="11"/>
  <c r="AE18" i="11"/>
  <c r="AD18" i="11"/>
  <c r="AC18" i="11"/>
  <c r="AB18" i="11"/>
  <c r="AA18" i="11"/>
  <c r="AK17" i="11"/>
  <c r="AJ17" i="11"/>
  <c r="AI17" i="11"/>
  <c r="AH17" i="11"/>
  <c r="AG17" i="11"/>
  <c r="AF17" i="11"/>
  <c r="AE17" i="11"/>
  <c r="AD17" i="11"/>
  <c r="AC17" i="11"/>
  <c r="AB17" i="11"/>
  <c r="AA17" i="11"/>
  <c r="AK16" i="11"/>
  <c r="AJ16" i="11"/>
  <c r="AI16" i="11"/>
  <c r="AH16" i="11"/>
  <c r="AG16" i="11"/>
  <c r="AF16" i="11"/>
  <c r="AE16" i="11"/>
  <c r="AD16" i="11"/>
  <c r="AC16" i="11"/>
  <c r="AB16" i="11"/>
  <c r="AA16" i="11"/>
  <c r="AK15" i="11"/>
  <c r="AJ15" i="11"/>
  <c r="AI15" i="11"/>
  <c r="AH15" i="11"/>
  <c r="AG15" i="11"/>
  <c r="AF15" i="11"/>
  <c r="AE15" i="11"/>
  <c r="AD15" i="11"/>
  <c r="AC15" i="11"/>
  <c r="AB15" i="11"/>
  <c r="AA15" i="11"/>
  <c r="AK14" i="11"/>
  <c r="AJ14" i="11"/>
  <c r="AI14" i="11"/>
  <c r="AH14" i="11"/>
  <c r="AG14" i="11"/>
  <c r="AF14" i="11"/>
  <c r="AE14" i="11"/>
  <c r="AD14" i="11"/>
  <c r="AC14" i="11"/>
  <c r="AB14" i="11"/>
  <c r="AA14" i="11"/>
  <c r="AK13" i="11"/>
  <c r="AJ13" i="11"/>
  <c r="AI13" i="11"/>
  <c r="AH13" i="11"/>
  <c r="AG13" i="11"/>
  <c r="AF13" i="11"/>
  <c r="AE13" i="11"/>
  <c r="AD13" i="11"/>
  <c r="AC13" i="11"/>
  <c r="AB13" i="11"/>
  <c r="AA13" i="11"/>
  <c r="AK12" i="11"/>
  <c r="AJ12" i="11"/>
  <c r="AI12" i="11"/>
  <c r="AH12" i="11"/>
  <c r="AG12" i="11"/>
  <c r="AF12" i="11"/>
  <c r="AE12" i="11"/>
  <c r="AD12" i="11"/>
  <c r="AC12" i="11"/>
  <c r="AB12" i="11"/>
  <c r="AA12" i="11"/>
  <c r="AK11" i="11"/>
  <c r="AJ11" i="11"/>
  <c r="AI11" i="11"/>
  <c r="AH11" i="11"/>
  <c r="AG11" i="11"/>
  <c r="AF11" i="11"/>
  <c r="AE11" i="11"/>
  <c r="AD11" i="11"/>
  <c r="AC11" i="11"/>
  <c r="AB11" i="11"/>
  <c r="AA11" i="11"/>
  <c r="AK10" i="11"/>
  <c r="AJ10" i="11"/>
  <c r="AI10" i="11"/>
  <c r="AH10" i="11"/>
  <c r="AG10" i="11"/>
  <c r="AF10" i="11"/>
  <c r="AE10" i="11"/>
  <c r="AD10" i="11"/>
  <c r="AC10" i="11"/>
  <c r="AB10" i="11"/>
  <c r="AA10" i="11"/>
  <c r="AK9" i="11"/>
  <c r="AJ9" i="11"/>
  <c r="AI9" i="11"/>
  <c r="AH9" i="11"/>
  <c r="AG9" i="11"/>
  <c r="AF9" i="11"/>
  <c r="AE9" i="11"/>
  <c r="AD9" i="11"/>
  <c r="AC9" i="11"/>
  <c r="AB9" i="11"/>
  <c r="AA9" i="11"/>
  <c r="AK8" i="11"/>
  <c r="AJ8" i="11"/>
  <c r="AI8" i="11"/>
  <c r="AH8" i="11"/>
  <c r="AG8" i="11"/>
  <c r="AF8" i="11"/>
  <c r="AE8" i="11"/>
  <c r="AD8" i="11"/>
  <c r="AC8" i="11"/>
  <c r="AB8" i="11"/>
  <c r="AA8" i="11"/>
  <c r="AK7" i="11"/>
  <c r="AJ7" i="11"/>
  <c r="AI7" i="11"/>
  <c r="AH7" i="11"/>
  <c r="AG7" i="11"/>
  <c r="AF7" i="11"/>
  <c r="AE7" i="11"/>
  <c r="AD7" i="11"/>
  <c r="AC7" i="11"/>
  <c r="AB7" i="11"/>
  <c r="AA7" i="11"/>
  <c r="AK6" i="11"/>
  <c r="AJ6" i="11"/>
  <c r="AI6" i="11"/>
  <c r="AH6" i="11"/>
  <c r="AG6" i="11"/>
  <c r="AF6" i="11"/>
  <c r="AE6" i="11"/>
  <c r="AD6" i="11"/>
  <c r="AC6" i="11"/>
  <c r="AB6" i="11"/>
  <c r="AA6" i="11"/>
  <c r="AK5" i="11"/>
  <c r="AJ5" i="11"/>
  <c r="AI5" i="11"/>
  <c r="AH5" i="11"/>
  <c r="AG5" i="11"/>
  <c r="AF5" i="11"/>
  <c r="AE5" i="11"/>
  <c r="AD5" i="11"/>
  <c r="AC5" i="11"/>
  <c r="AB5" i="11"/>
  <c r="AA5" i="11"/>
  <c r="AK4" i="11"/>
  <c r="AJ4" i="11"/>
  <c r="AI4" i="11"/>
  <c r="AH4" i="11"/>
  <c r="AG4" i="11"/>
  <c r="AF4" i="11"/>
  <c r="AE4" i="11"/>
  <c r="AD4" i="11"/>
  <c r="AC4" i="11"/>
  <c r="AB4" i="11"/>
  <c r="AA4" i="11"/>
  <c r="AK3" i="11"/>
  <c r="AJ3" i="11"/>
  <c r="AI3" i="11"/>
  <c r="AH3" i="11"/>
  <c r="AG3" i="11"/>
  <c r="AF3" i="11"/>
  <c r="AE3" i="11"/>
  <c r="AD3" i="11"/>
  <c r="AC3" i="11"/>
  <c r="AB3" i="11"/>
  <c r="AA3" i="11"/>
  <c r="AK2" i="11"/>
  <c r="AJ2" i="11"/>
  <c r="AI2" i="11"/>
  <c r="AH2" i="11"/>
  <c r="AG2" i="11"/>
  <c r="AF2" i="11"/>
  <c r="AE2" i="11"/>
  <c r="AD2" i="11"/>
  <c r="AC2" i="11"/>
  <c r="AB2" i="11"/>
  <c r="AA2" i="11"/>
  <c r="AU1629" i="1"/>
  <c r="AT1629" i="1"/>
  <c r="AU1628" i="1"/>
  <c r="AT1628" i="1"/>
  <c r="AU1627" i="1"/>
  <c r="AT1627" i="1"/>
  <c r="AU1626" i="1"/>
  <c r="AT1626" i="1"/>
  <c r="AU1625" i="1"/>
  <c r="AT1625" i="1"/>
  <c r="AU1624" i="1"/>
  <c r="AT1624" i="1"/>
  <c r="AU1623" i="1"/>
  <c r="AT1623" i="1"/>
  <c r="AU1622" i="1"/>
  <c r="AT1622" i="1"/>
  <c r="AU1621" i="1"/>
  <c r="AT1621" i="1"/>
  <c r="AU1620" i="1"/>
  <c r="AT1620" i="1"/>
  <c r="AU1619" i="1"/>
  <c r="AT1619" i="1"/>
  <c r="AU1618" i="1"/>
  <c r="AT1618" i="1"/>
  <c r="AU1617" i="1"/>
  <c r="AT1617" i="1"/>
  <c r="AU1616" i="1"/>
  <c r="AT1616" i="1"/>
  <c r="AU1615" i="1"/>
  <c r="AT1615" i="1"/>
  <c r="AU1614" i="1"/>
  <c r="AT1614" i="1"/>
  <c r="AU1613" i="1"/>
  <c r="AT1613" i="1"/>
  <c r="AU1612" i="1"/>
  <c r="AT1612" i="1"/>
  <c r="AU1611" i="1"/>
  <c r="AT1611" i="1"/>
  <c r="AU1610" i="1"/>
  <c r="AT1610" i="1"/>
  <c r="AU1609" i="1"/>
  <c r="AT1609" i="1"/>
  <c r="AU1608" i="1"/>
  <c r="AT1608" i="1"/>
  <c r="AU1607" i="1"/>
  <c r="AT1607" i="1"/>
  <c r="AU1606" i="1"/>
  <c r="AT1606" i="1"/>
  <c r="AU1605" i="1"/>
  <c r="AT1605" i="1"/>
  <c r="AU1604" i="1"/>
  <c r="AT1604" i="1"/>
  <c r="AU1603" i="1"/>
  <c r="AT1603" i="1"/>
  <c r="AU1601" i="1"/>
  <c r="AT1601" i="1"/>
  <c r="AU1504" i="1"/>
  <c r="AT1504" i="1"/>
  <c r="AU1503" i="1"/>
  <c r="AT1503" i="1"/>
  <c r="AU1502" i="1"/>
  <c r="AT1502" i="1"/>
  <c r="AU1501" i="1"/>
  <c r="AT1501" i="1"/>
  <c r="AU1500" i="1"/>
  <c r="AT1500" i="1"/>
  <c r="AU1499" i="1"/>
  <c r="AT1499" i="1"/>
  <c r="AU1498" i="1"/>
  <c r="AT1498" i="1"/>
  <c r="AU1497" i="1"/>
  <c r="AT1497" i="1"/>
  <c r="AU1496" i="1"/>
  <c r="AT1496" i="1"/>
  <c r="AU1495" i="1"/>
  <c r="AT1495" i="1"/>
  <c r="AU1494" i="1"/>
  <c r="AT1494" i="1"/>
  <c r="AU1493" i="1"/>
  <c r="AT1493" i="1"/>
  <c r="AU1492" i="1"/>
  <c r="AT1492" i="1"/>
  <c r="AU1491" i="1"/>
  <c r="AT1491" i="1"/>
  <c r="AU1490" i="1"/>
  <c r="AT1490" i="1"/>
  <c r="AU1489" i="1"/>
  <c r="AT1489" i="1"/>
  <c r="AU1488" i="1"/>
  <c r="AT1488" i="1"/>
  <c r="AU1487" i="1"/>
  <c r="AT1487" i="1"/>
  <c r="AU1486" i="1"/>
  <c r="AU1485" i="1"/>
  <c r="AU1484" i="1"/>
  <c r="AT1484" i="1"/>
  <c r="AU1483" i="1"/>
  <c r="AT1483" i="1"/>
  <c r="AU1482" i="1"/>
  <c r="AT1482" i="1"/>
  <c r="AU1481" i="1"/>
  <c r="AT1481" i="1"/>
  <c r="AU1480" i="1"/>
  <c r="AT1480" i="1"/>
  <c r="AU1479" i="1"/>
  <c r="AT1479" i="1"/>
  <c r="AU1478" i="1"/>
  <c r="AT1478" i="1"/>
  <c r="AU1477" i="1"/>
  <c r="AT1477" i="1"/>
  <c r="AU1476" i="1"/>
  <c r="AT1476" i="1"/>
  <c r="AU1475" i="1"/>
  <c r="AT1475" i="1"/>
  <c r="AU1474" i="1"/>
  <c r="AT1474" i="1"/>
  <c r="AU1473" i="1"/>
  <c r="AT1473" i="1"/>
  <c r="AU1472" i="1"/>
  <c r="AT1472" i="1"/>
  <c r="AU1471" i="1"/>
  <c r="AT1471" i="1"/>
  <c r="AU1470" i="1"/>
  <c r="AT1470" i="1"/>
  <c r="AU1469" i="1"/>
  <c r="AT1469" i="1"/>
  <c r="AU1468" i="1"/>
  <c r="AT1468" i="1"/>
  <c r="AU1467" i="1"/>
  <c r="AT1467" i="1"/>
  <c r="AU1466" i="1"/>
  <c r="AT1466" i="1"/>
  <c r="AU1465" i="1"/>
  <c r="AT1465" i="1"/>
  <c r="AU1464" i="1"/>
  <c r="AT1464" i="1"/>
  <c r="AU1463" i="1"/>
  <c r="AT1463" i="1"/>
  <c r="AU1462" i="1"/>
  <c r="AT1462" i="1"/>
  <c r="AU1461" i="1"/>
  <c r="AT1461" i="1"/>
  <c r="AU1460" i="1"/>
  <c r="AT1460" i="1"/>
  <c r="AU1459" i="1"/>
  <c r="AT1459" i="1"/>
  <c r="AU1458" i="1"/>
  <c r="AT1458" i="1"/>
  <c r="AU1457" i="1"/>
  <c r="AT1457" i="1"/>
  <c r="AU1456" i="1"/>
  <c r="AT1456" i="1"/>
  <c r="AU1455" i="1"/>
  <c r="AT1455" i="1"/>
  <c r="AU1454" i="1"/>
  <c r="AT1454" i="1"/>
  <c r="AU1453" i="1"/>
  <c r="AT1453" i="1"/>
  <c r="AU1452" i="1"/>
  <c r="AT1452" i="1"/>
  <c r="AU1451" i="1"/>
  <c r="AT1451" i="1"/>
  <c r="AU1450" i="1"/>
  <c r="AT1450" i="1"/>
  <c r="AU1449" i="1"/>
  <c r="AT1449" i="1"/>
  <c r="AU1448" i="1"/>
  <c r="AT1448" i="1"/>
  <c r="AU1447" i="1"/>
  <c r="AT1447" i="1"/>
  <c r="AU1446" i="1"/>
  <c r="AT1446" i="1"/>
  <c r="AU1445" i="1"/>
  <c r="AT1445" i="1"/>
  <c r="AU1444" i="1"/>
  <c r="AT1444" i="1"/>
  <c r="AU1443" i="1"/>
  <c r="AT1443" i="1"/>
  <c r="AU1442" i="1"/>
  <c r="AT1442" i="1"/>
  <c r="AU1441" i="1"/>
  <c r="AT1441" i="1"/>
  <c r="AU1440" i="1"/>
  <c r="AT1440" i="1"/>
  <c r="AU1439" i="1"/>
  <c r="AT1439" i="1"/>
  <c r="AU1438" i="1"/>
  <c r="AT1438" i="1"/>
  <c r="AU1437" i="1"/>
  <c r="AT1437" i="1"/>
  <c r="AU1436" i="1"/>
  <c r="AT1436" i="1"/>
  <c r="AU1435" i="1"/>
  <c r="AT1435" i="1"/>
  <c r="AU1434" i="1"/>
  <c r="AT1434" i="1"/>
  <c r="AU1433" i="1"/>
  <c r="AT1433" i="1"/>
  <c r="AU1432" i="1"/>
  <c r="AT1432" i="1"/>
  <c r="AU1431" i="1"/>
  <c r="AT1431" i="1"/>
  <c r="AU1430" i="1"/>
  <c r="AT1430" i="1"/>
  <c r="AU1429" i="1"/>
  <c r="AT1429" i="1"/>
  <c r="AU1428" i="1"/>
  <c r="AT1428" i="1"/>
  <c r="AU1427" i="1"/>
  <c r="AU1426" i="1"/>
  <c r="AT1426" i="1"/>
  <c r="AU1425" i="1"/>
  <c r="AT1425" i="1"/>
  <c r="AU1424" i="1"/>
  <c r="AT1424" i="1"/>
  <c r="AU1423" i="1"/>
  <c r="AT1423" i="1"/>
  <c r="AU1422" i="1"/>
  <c r="AT1422" i="1"/>
  <c r="AU1421" i="1"/>
  <c r="AT1421" i="1"/>
  <c r="AU1420" i="1"/>
  <c r="AT1420" i="1"/>
  <c r="AU1419" i="1"/>
  <c r="AT1419" i="1"/>
  <c r="AU1418" i="1"/>
  <c r="AT1418" i="1"/>
  <c r="AU1417" i="1"/>
  <c r="AT1417" i="1"/>
  <c r="AU1416" i="1"/>
  <c r="AT1416" i="1"/>
  <c r="AU1415" i="1"/>
  <c r="AT1415" i="1"/>
  <c r="AU1414" i="1"/>
  <c r="AT1414" i="1"/>
  <c r="AU1413" i="1"/>
  <c r="AT1413" i="1"/>
  <c r="AU1412" i="1"/>
  <c r="AU1411" i="1"/>
  <c r="AT1411" i="1"/>
  <c r="AU1410" i="1"/>
  <c r="AT1410" i="1"/>
  <c r="AU1409" i="1"/>
  <c r="AT1409" i="1"/>
  <c r="AU1408" i="1"/>
  <c r="AT1408" i="1"/>
  <c r="AU1407" i="1"/>
  <c r="AT1407" i="1"/>
  <c r="AU1406" i="1"/>
  <c r="AT1406" i="1"/>
  <c r="AU1404" i="1"/>
  <c r="AU1403" i="1"/>
  <c r="AT1403" i="1"/>
  <c r="AU1402" i="1"/>
  <c r="AT1402" i="1"/>
  <c r="AU1401" i="1"/>
  <c r="AT1401" i="1"/>
  <c r="AU1400" i="1"/>
  <c r="AT1400" i="1"/>
  <c r="AU1399" i="1"/>
  <c r="AT1399" i="1"/>
  <c r="AU1398" i="1"/>
  <c r="AT1398" i="1"/>
  <c r="AU1397" i="1"/>
  <c r="AT1397" i="1"/>
  <c r="AU1396" i="1"/>
  <c r="AT1396" i="1"/>
  <c r="AU1395" i="1"/>
  <c r="AT1395" i="1"/>
  <c r="AU1394" i="1"/>
  <c r="AT1394" i="1"/>
  <c r="AU1393" i="1"/>
  <c r="AT1393" i="1"/>
  <c r="AU1392" i="1"/>
  <c r="AT1392" i="1"/>
  <c r="AU1391" i="1"/>
  <c r="AT1391" i="1"/>
  <c r="AU1390" i="1"/>
  <c r="AT1390" i="1"/>
  <c r="AU1389" i="1"/>
  <c r="AT1389" i="1"/>
  <c r="AU1388" i="1"/>
  <c r="AT1388" i="1"/>
  <c r="AU1387" i="1"/>
  <c r="AT1387" i="1"/>
  <c r="AU1386" i="1"/>
  <c r="AT1386" i="1"/>
  <c r="AU1385" i="1"/>
  <c r="AT1385" i="1"/>
  <c r="AU1384" i="1"/>
  <c r="AT1384" i="1"/>
  <c r="AU1383" i="1"/>
  <c r="AT1383" i="1"/>
  <c r="AU1382" i="1"/>
  <c r="AT1382" i="1"/>
  <c r="AU1381" i="1"/>
  <c r="AT1381" i="1"/>
  <c r="AU1380" i="1"/>
  <c r="AT1380" i="1"/>
  <c r="AU1379" i="1"/>
  <c r="AT1379" i="1"/>
  <c r="AU1378" i="1"/>
  <c r="AT1378" i="1"/>
  <c r="AU1377" i="1"/>
  <c r="AT1377" i="1"/>
  <c r="AU1376" i="1"/>
  <c r="AT1376" i="1"/>
  <c r="AU1375" i="1"/>
  <c r="AT1375" i="1"/>
  <c r="AU1374" i="1"/>
  <c r="AT1374" i="1"/>
  <c r="AU1373" i="1"/>
  <c r="AT1373" i="1"/>
  <c r="AU1372" i="1"/>
  <c r="AT1372" i="1"/>
  <c r="AU1371" i="1"/>
  <c r="AT1371" i="1"/>
  <c r="AU1370" i="1"/>
  <c r="AT1370" i="1"/>
  <c r="AU1369" i="1"/>
  <c r="AT1369" i="1"/>
  <c r="AU1368" i="1"/>
  <c r="AT1368" i="1"/>
  <c r="AU1367" i="1"/>
  <c r="AT1367" i="1"/>
  <c r="AU1366" i="1"/>
  <c r="AT1366" i="1"/>
  <c r="AU1365" i="1"/>
  <c r="AT1365" i="1"/>
  <c r="AU1364" i="1"/>
  <c r="AT1364" i="1"/>
  <c r="AU1363" i="1"/>
  <c r="AT1363" i="1"/>
  <c r="AU1362" i="1"/>
  <c r="AT1362" i="1"/>
  <c r="AU1361" i="1"/>
  <c r="AT1361" i="1"/>
  <c r="AU1360" i="1"/>
  <c r="AT1360" i="1"/>
  <c r="AU1359" i="1"/>
  <c r="AT1359" i="1"/>
  <c r="AU1358" i="1"/>
  <c r="AT1358" i="1"/>
  <c r="AU1357" i="1"/>
  <c r="AT1357" i="1"/>
  <c r="AU1356" i="1"/>
  <c r="AT1356" i="1"/>
  <c r="AU1355" i="1"/>
  <c r="AT1355" i="1"/>
  <c r="AU1354" i="1"/>
  <c r="AT1354" i="1"/>
  <c r="AU1353" i="1"/>
  <c r="AT1353" i="1"/>
  <c r="AU1352" i="1"/>
  <c r="AT1352" i="1"/>
  <c r="AU1351" i="1"/>
  <c r="AT1351" i="1"/>
  <c r="AU1350" i="1"/>
  <c r="AT1350" i="1"/>
  <c r="AU1349" i="1"/>
  <c r="AT1349" i="1"/>
  <c r="AU1348" i="1"/>
  <c r="AT1348" i="1"/>
  <c r="AU1347" i="1"/>
  <c r="AT1347" i="1"/>
  <c r="AU1346" i="1"/>
  <c r="AT1346" i="1"/>
  <c r="AU1345" i="1"/>
  <c r="AT1345" i="1"/>
  <c r="AU1344" i="1"/>
  <c r="AT1344" i="1"/>
  <c r="AU1343" i="1"/>
  <c r="AT1343" i="1"/>
  <c r="AU1342" i="1"/>
  <c r="AT1342" i="1"/>
  <c r="AU1341" i="1"/>
  <c r="AT1341" i="1"/>
  <c r="AU1340" i="1"/>
  <c r="AT1340" i="1"/>
  <c r="AU1339" i="1"/>
  <c r="AT1339" i="1"/>
  <c r="AU1338" i="1"/>
  <c r="AT1338" i="1"/>
  <c r="AU1337" i="1"/>
  <c r="AT1337" i="1"/>
  <c r="AU1336" i="1"/>
  <c r="AT1336" i="1"/>
  <c r="AU1335" i="1"/>
  <c r="AT1335" i="1"/>
  <c r="AU1334" i="1"/>
  <c r="AT1334" i="1"/>
  <c r="AU1333" i="1"/>
  <c r="AT1333" i="1"/>
  <c r="AU1332" i="1"/>
  <c r="AT1332" i="1"/>
  <c r="AU1331" i="1"/>
  <c r="AT1331" i="1"/>
  <c r="AU1330" i="1"/>
  <c r="AT1330" i="1"/>
  <c r="AU1329" i="1"/>
  <c r="AT1329" i="1"/>
  <c r="AU1328" i="1"/>
  <c r="AT1328" i="1"/>
  <c r="AU1327" i="1"/>
  <c r="AT1327" i="1"/>
  <c r="AU1326" i="1"/>
  <c r="AT1326" i="1"/>
  <c r="AU1325" i="1"/>
  <c r="AT1325" i="1"/>
  <c r="AU1324" i="1"/>
  <c r="AT1324" i="1"/>
  <c r="AU1323" i="1"/>
  <c r="AT1323" i="1"/>
  <c r="AU1322" i="1"/>
  <c r="AT1322" i="1"/>
  <c r="AU1321" i="1"/>
  <c r="AT1321" i="1"/>
  <c r="AU1320" i="1"/>
  <c r="AT1320" i="1"/>
  <c r="AU1319" i="1"/>
  <c r="AT1319" i="1"/>
  <c r="AU1318" i="1"/>
  <c r="AT1318" i="1"/>
  <c r="AU1317" i="1"/>
  <c r="AT1317" i="1"/>
  <c r="AU1316" i="1"/>
  <c r="AT1316" i="1"/>
  <c r="AU1315" i="1"/>
  <c r="AT1315" i="1"/>
  <c r="AU1314" i="1"/>
  <c r="AT1314" i="1"/>
  <c r="AU1313" i="1"/>
  <c r="AT1313" i="1"/>
  <c r="AU1312" i="1"/>
  <c r="AT1312" i="1"/>
  <c r="AU1311" i="1"/>
  <c r="AT1311" i="1"/>
  <c r="AU1310" i="1"/>
  <c r="AT1310" i="1"/>
  <c r="AU1309" i="1"/>
  <c r="AT1309" i="1"/>
  <c r="AU1308" i="1"/>
  <c r="AT1308" i="1"/>
  <c r="AU1307" i="1"/>
  <c r="AT1307" i="1"/>
  <c r="AU1306" i="1"/>
  <c r="AT1306" i="1"/>
  <c r="AU1305" i="1"/>
  <c r="AT1305" i="1"/>
  <c r="AU1304" i="1"/>
  <c r="AT1304" i="1"/>
  <c r="AU1303" i="1"/>
  <c r="AT1303" i="1"/>
  <c r="AU1302" i="1"/>
  <c r="AT1302" i="1"/>
  <c r="AU1301" i="1"/>
  <c r="AT1301" i="1"/>
  <c r="AU1300" i="1"/>
  <c r="AT1300" i="1"/>
  <c r="AU1299" i="1"/>
  <c r="AT1299" i="1"/>
  <c r="AU1298" i="1"/>
  <c r="AT1298" i="1"/>
  <c r="AU1297" i="1"/>
  <c r="AT1297" i="1"/>
  <c r="AU1296" i="1"/>
  <c r="AT1296" i="1"/>
  <c r="AU1295" i="1"/>
  <c r="AT1295" i="1"/>
  <c r="AU1294" i="1"/>
  <c r="AT1294" i="1"/>
  <c r="AU1293" i="1"/>
  <c r="AT1293" i="1"/>
  <c r="AU1292" i="1"/>
  <c r="AT1292" i="1"/>
  <c r="AU1291" i="1"/>
  <c r="AT1291" i="1"/>
  <c r="AU1290" i="1"/>
  <c r="AT1290" i="1"/>
  <c r="AU1289" i="1"/>
  <c r="AU1288" i="1"/>
  <c r="AT1288" i="1"/>
  <c r="AU1287" i="1"/>
  <c r="AT1287" i="1"/>
  <c r="AU1286" i="1"/>
  <c r="AT1286" i="1"/>
  <c r="AU1285" i="1"/>
  <c r="AT1285" i="1"/>
  <c r="AU1284" i="1"/>
  <c r="AT1284" i="1"/>
  <c r="AU1283" i="1"/>
  <c r="AT1283" i="1"/>
  <c r="AU1282" i="1"/>
  <c r="AT1282" i="1"/>
  <c r="AU1281" i="1"/>
  <c r="AT1281" i="1"/>
  <c r="AU1280" i="1"/>
  <c r="AT1280" i="1"/>
  <c r="AU1279" i="1"/>
  <c r="AT1279" i="1"/>
  <c r="AU1278" i="1"/>
  <c r="AT1278" i="1"/>
  <c r="AU1277" i="1"/>
  <c r="AT1277" i="1"/>
  <c r="AU1276" i="1"/>
  <c r="AT1276" i="1"/>
  <c r="AU1275" i="1"/>
  <c r="AT1275" i="1"/>
  <c r="AU1274" i="1"/>
  <c r="AT1274" i="1"/>
  <c r="AU1273" i="1"/>
  <c r="AT1273" i="1"/>
  <c r="AU1272" i="1"/>
  <c r="AT1272" i="1"/>
  <c r="AU1271" i="1"/>
  <c r="AT1271" i="1"/>
  <c r="AU1270" i="1"/>
  <c r="AT1270" i="1"/>
  <c r="AU1269" i="1"/>
  <c r="AT1269" i="1"/>
  <c r="AU1268" i="1"/>
  <c r="AT1268" i="1"/>
  <c r="AU1267" i="1"/>
  <c r="AT1267" i="1"/>
  <c r="AU1266" i="1"/>
  <c r="AT1266" i="1"/>
  <c r="AU1265" i="1"/>
  <c r="AT1265" i="1"/>
  <c r="AU1264" i="1"/>
  <c r="AT1264" i="1"/>
  <c r="AU1263" i="1"/>
  <c r="AT1263" i="1"/>
  <c r="AU1262" i="1"/>
  <c r="AT1262" i="1"/>
  <c r="AU1261" i="1"/>
  <c r="AT1261" i="1"/>
  <c r="AU1260" i="1"/>
  <c r="AT1260" i="1"/>
  <c r="AU1259" i="1"/>
  <c r="AT1259" i="1"/>
  <c r="AU1258" i="1"/>
  <c r="AT1258" i="1"/>
  <c r="AU1257" i="1"/>
  <c r="AT1257" i="1"/>
  <c r="AU1256" i="1"/>
  <c r="AT1256" i="1"/>
  <c r="AU1255" i="1"/>
  <c r="AT1255" i="1"/>
  <c r="AU1254" i="1"/>
  <c r="AT1254" i="1"/>
  <c r="AU1253" i="1"/>
  <c r="AT1253" i="1"/>
  <c r="AU1252" i="1"/>
  <c r="AT1252" i="1"/>
  <c r="AU1251" i="1"/>
  <c r="AT1251" i="1"/>
  <c r="AU1250" i="1"/>
  <c r="AT1250" i="1"/>
  <c r="AU1249" i="1"/>
  <c r="AT1249" i="1"/>
  <c r="AU1248" i="1"/>
  <c r="AT1248" i="1"/>
  <c r="AU1247" i="1"/>
  <c r="AT1247" i="1"/>
  <c r="AU1246" i="1"/>
  <c r="AT1246" i="1"/>
  <c r="AU1245" i="1"/>
  <c r="AT1245" i="1"/>
  <c r="AU1244" i="1"/>
  <c r="AT1244" i="1"/>
  <c r="AU1243" i="1"/>
  <c r="AT1243" i="1"/>
  <c r="AU1242" i="1"/>
  <c r="AT1242" i="1"/>
  <c r="AU1241" i="1"/>
  <c r="AT1241" i="1"/>
  <c r="AU1240" i="1"/>
  <c r="AT1240" i="1"/>
  <c r="AU1239" i="1"/>
  <c r="AT1239" i="1"/>
  <c r="AU1238" i="1"/>
  <c r="AT1238" i="1"/>
  <c r="AU1237" i="1"/>
  <c r="AT1237" i="1"/>
  <c r="AU1236" i="1"/>
  <c r="AT1236" i="1"/>
  <c r="AU1235" i="1"/>
  <c r="AT1235" i="1"/>
  <c r="AU1234" i="1"/>
  <c r="AT1234" i="1"/>
  <c r="AU1233" i="1"/>
  <c r="AT1233" i="1"/>
  <c r="AU1232" i="1"/>
  <c r="AT1232" i="1"/>
  <c r="AU1231" i="1"/>
  <c r="AT1231" i="1"/>
  <c r="AU1230" i="1"/>
  <c r="AT1230" i="1"/>
  <c r="AU1229" i="1"/>
  <c r="AT1229" i="1"/>
  <c r="AU1228" i="1"/>
  <c r="AT1228" i="1"/>
  <c r="AU1227" i="1"/>
  <c r="AT1227" i="1"/>
  <c r="AU1226" i="1"/>
  <c r="AT1226" i="1"/>
  <c r="AU1225" i="1"/>
  <c r="AT1225" i="1"/>
  <c r="AU1224" i="1"/>
  <c r="AT1224" i="1"/>
  <c r="AU1223" i="1"/>
  <c r="AT1223" i="1"/>
  <c r="AU1222" i="1"/>
  <c r="AT1222" i="1"/>
  <c r="AU1221" i="1"/>
  <c r="AT1221" i="1"/>
  <c r="AU1220" i="1"/>
  <c r="AT1220" i="1"/>
  <c r="AU1219" i="1"/>
  <c r="AT1219" i="1"/>
  <c r="AU1218" i="1"/>
  <c r="AT1218" i="1"/>
  <c r="AU1217" i="1"/>
  <c r="AT1217" i="1"/>
  <c r="AU1216" i="1"/>
  <c r="AT1216" i="1"/>
  <c r="AU1215" i="1"/>
  <c r="AT1215" i="1"/>
  <c r="AU1214" i="1"/>
  <c r="AT1214" i="1"/>
  <c r="AU1213" i="1"/>
  <c r="AT1213" i="1"/>
  <c r="AU1212" i="1"/>
  <c r="AT1212" i="1"/>
  <c r="AU1211" i="1"/>
  <c r="AT1211" i="1"/>
  <c r="AU1210" i="1"/>
  <c r="AT1210" i="1"/>
  <c r="AU1209" i="1"/>
  <c r="AT1209" i="1"/>
  <c r="AU1208" i="1"/>
  <c r="AT1208" i="1"/>
  <c r="AU1205" i="1"/>
  <c r="AT1205" i="1"/>
  <c r="AU1204" i="1"/>
  <c r="AT1204" i="1"/>
  <c r="AU1203" i="1"/>
  <c r="AT1203" i="1"/>
  <c r="AU1202" i="1"/>
  <c r="AT1202" i="1"/>
  <c r="AU1201" i="1"/>
  <c r="AT1201" i="1"/>
  <c r="AU1200" i="1"/>
  <c r="AT1200" i="1"/>
  <c r="AU1199" i="1"/>
  <c r="AT1199" i="1"/>
  <c r="AU1198" i="1"/>
  <c r="AT1198" i="1"/>
  <c r="AU1197" i="1"/>
  <c r="AT1197" i="1"/>
  <c r="AU1196" i="1"/>
  <c r="AT1196" i="1"/>
  <c r="AU1195" i="1"/>
  <c r="AT1195" i="1"/>
  <c r="AU1194" i="1"/>
  <c r="AT1194" i="1"/>
  <c r="AU1193" i="1"/>
  <c r="AT1193" i="1"/>
  <c r="AU1192" i="1"/>
  <c r="AT1192" i="1"/>
  <c r="AU1191" i="1"/>
  <c r="AT1191" i="1"/>
  <c r="AU1188" i="1"/>
  <c r="AT1188" i="1"/>
  <c r="AU1187" i="1"/>
  <c r="AT1187" i="1"/>
  <c r="AU1186" i="1"/>
  <c r="AT1186" i="1"/>
  <c r="AU1185" i="1"/>
  <c r="AT1185" i="1"/>
  <c r="AU1184" i="1"/>
  <c r="AT1184" i="1"/>
  <c r="AU1183" i="1"/>
  <c r="AT1183" i="1"/>
  <c r="AU1182" i="1"/>
  <c r="AT1182" i="1"/>
  <c r="AU1181" i="1"/>
  <c r="AT1181" i="1"/>
  <c r="AU1180" i="1"/>
  <c r="AT1180" i="1"/>
  <c r="AU1179" i="1"/>
  <c r="AT1179" i="1"/>
  <c r="AU1178" i="1"/>
  <c r="AT1178" i="1"/>
  <c r="AU1177" i="1"/>
  <c r="AT1177" i="1"/>
  <c r="AU1176" i="1"/>
  <c r="AT1176" i="1"/>
  <c r="AU1175" i="1"/>
  <c r="AT1175" i="1"/>
  <c r="AU1174" i="1"/>
  <c r="AT1174" i="1"/>
  <c r="AU1173" i="1"/>
  <c r="AT1173" i="1"/>
  <c r="AU1172" i="1"/>
  <c r="AT1172" i="1"/>
  <c r="AU1171" i="1"/>
  <c r="AT1171" i="1"/>
  <c r="AU1170" i="1"/>
  <c r="AT1170" i="1"/>
  <c r="AU1169" i="1"/>
  <c r="AT1169" i="1"/>
  <c r="AU1168" i="1"/>
  <c r="AT1168" i="1"/>
  <c r="AU1167" i="1"/>
  <c r="AT1167" i="1"/>
  <c r="AU1166" i="1"/>
  <c r="AT1166" i="1"/>
  <c r="AU1165" i="1"/>
  <c r="AT1165" i="1"/>
  <c r="AU1164" i="1"/>
  <c r="AT1164" i="1"/>
  <c r="AU1163" i="1"/>
  <c r="AT1163" i="1"/>
  <c r="AU1162" i="1"/>
  <c r="AT1162" i="1"/>
  <c r="AU1161" i="1"/>
  <c r="AT1161" i="1"/>
  <c r="AU1160" i="1"/>
  <c r="AT1160" i="1"/>
  <c r="AU1159" i="1"/>
  <c r="AT1159" i="1"/>
  <c r="AU1158" i="1"/>
  <c r="AT1158" i="1"/>
  <c r="AU1157" i="1"/>
  <c r="AT1157" i="1"/>
  <c r="AU1156" i="1"/>
  <c r="AT1156" i="1"/>
  <c r="AU1155" i="1"/>
  <c r="AT1155" i="1"/>
  <c r="AU1154" i="1"/>
  <c r="AT1154" i="1"/>
  <c r="AU1153" i="1"/>
  <c r="AT1153" i="1"/>
  <c r="AU1152" i="1"/>
  <c r="AT1152" i="1"/>
  <c r="AU1151" i="1"/>
  <c r="AT1151" i="1"/>
  <c r="AU1150" i="1"/>
  <c r="AT1150" i="1"/>
  <c r="AU1149" i="1"/>
  <c r="AT1149" i="1"/>
  <c r="AU1148" i="1"/>
  <c r="AT1148" i="1"/>
  <c r="AU1147" i="1"/>
  <c r="AT1147" i="1"/>
  <c r="AU1146" i="1"/>
  <c r="AT1146" i="1"/>
  <c r="AU1145" i="1"/>
  <c r="AT1145" i="1"/>
  <c r="AU1144" i="1"/>
  <c r="AT1144" i="1"/>
  <c r="AU1143" i="1"/>
  <c r="AT1143" i="1"/>
  <c r="AU1142" i="1"/>
  <c r="AT1142" i="1"/>
  <c r="AU1141" i="1"/>
  <c r="AT1141" i="1"/>
  <c r="AU1140" i="1"/>
  <c r="AT1140" i="1"/>
  <c r="AU1139" i="1"/>
  <c r="AT1139" i="1"/>
  <c r="AU1138" i="1"/>
  <c r="AT1138" i="1"/>
  <c r="AU1137" i="1"/>
  <c r="AT1137" i="1"/>
  <c r="AU1136" i="1"/>
  <c r="AT1136" i="1"/>
  <c r="AU1135" i="1"/>
  <c r="AT1135" i="1"/>
  <c r="AU1134" i="1"/>
  <c r="AT1134" i="1"/>
  <c r="AU1133" i="1"/>
  <c r="AT1133" i="1"/>
  <c r="AU1132" i="1"/>
  <c r="AT1132" i="1"/>
  <c r="AU1131" i="1"/>
  <c r="AT1131" i="1"/>
  <c r="AU1130" i="1"/>
  <c r="AT1130" i="1"/>
  <c r="AU1129" i="1"/>
  <c r="AT1129" i="1"/>
  <c r="AU1128" i="1"/>
  <c r="AT1128" i="1"/>
  <c r="AU1127" i="1"/>
  <c r="AT1127" i="1"/>
  <c r="AU1126" i="1"/>
  <c r="AT1126" i="1"/>
  <c r="AU1125" i="1"/>
  <c r="AT1125" i="1"/>
  <c r="AU1124" i="1"/>
  <c r="AT1124" i="1"/>
  <c r="AU1123" i="1"/>
  <c r="AT1123" i="1"/>
  <c r="AU1122" i="1"/>
  <c r="AT1122" i="1"/>
  <c r="AU1121" i="1"/>
  <c r="AT1121" i="1"/>
  <c r="AU1120" i="1"/>
  <c r="AT1120" i="1"/>
  <c r="AU1119" i="1"/>
  <c r="AT1119" i="1"/>
  <c r="AU1118" i="1"/>
  <c r="AT1118" i="1"/>
  <c r="AU1117" i="1"/>
  <c r="AT1117" i="1"/>
  <c r="AU1116" i="1"/>
  <c r="AT1116" i="1"/>
  <c r="AU1115" i="1"/>
  <c r="AT1115" i="1"/>
  <c r="AU1114" i="1"/>
  <c r="AT1114" i="1"/>
  <c r="AU1113" i="1"/>
  <c r="AT1113" i="1"/>
  <c r="AU1112" i="1"/>
  <c r="AT1112" i="1"/>
  <c r="AU1111" i="1"/>
  <c r="AT1111" i="1"/>
  <c r="AU1110" i="1"/>
  <c r="AT1110" i="1"/>
  <c r="AU1109" i="1"/>
  <c r="AT1109" i="1"/>
  <c r="AU1108" i="1"/>
  <c r="AT1108" i="1"/>
  <c r="AU1107" i="1"/>
  <c r="AT1107" i="1"/>
  <c r="AU1106" i="1"/>
  <c r="AT1106" i="1"/>
  <c r="AU1105" i="1"/>
  <c r="AT1105" i="1"/>
  <c r="AU1104" i="1"/>
  <c r="AT1104" i="1"/>
  <c r="AU1103" i="1"/>
  <c r="AT1103" i="1"/>
  <c r="AU1102" i="1"/>
  <c r="AT1102" i="1"/>
  <c r="AU1101" i="1"/>
  <c r="AT1101" i="1"/>
  <c r="AU1100" i="1"/>
  <c r="AT1100" i="1"/>
  <c r="AU1099" i="1"/>
  <c r="AT1099" i="1"/>
  <c r="AU1098" i="1"/>
  <c r="AT1098" i="1"/>
  <c r="AU1097" i="1"/>
  <c r="AT1097" i="1"/>
  <c r="AU1096" i="1"/>
  <c r="AT1096" i="1"/>
  <c r="AU1095" i="1"/>
  <c r="AT1095" i="1"/>
  <c r="AU1094" i="1"/>
  <c r="AT1094" i="1"/>
  <c r="AU1093" i="1"/>
  <c r="AT1093" i="1"/>
  <c r="AU1092" i="1"/>
  <c r="AT1092" i="1"/>
  <c r="AU1091" i="1"/>
  <c r="AT1091" i="1"/>
  <c r="AU1090" i="1"/>
  <c r="AT1090" i="1"/>
  <c r="AU1088" i="1"/>
  <c r="AU1062" i="1" l="1"/>
  <c r="AU1063" i="1"/>
  <c r="AU1061" i="1" l="1"/>
  <c r="AU1050" i="1" l="1"/>
  <c r="AT1050" i="1"/>
  <c r="AU1060" i="1" l="1"/>
  <c r="AT1060" i="1"/>
  <c r="AU1039" i="1"/>
  <c r="AU1037" i="1" l="1"/>
  <c r="AU1033" i="1" l="1"/>
  <c r="AT1033" i="1"/>
  <c r="AT963" i="1" l="1"/>
  <c r="AU963" i="1"/>
  <c r="AT964" i="1"/>
  <c r="AU964" i="1"/>
  <c r="AT965" i="1"/>
  <c r="AU965" i="1"/>
  <c r="AT966" i="1"/>
  <c r="AU966" i="1"/>
  <c r="AT967" i="1"/>
  <c r="AU967" i="1"/>
  <c r="AT968" i="1"/>
  <c r="AU968" i="1"/>
  <c r="AT969" i="1"/>
  <c r="AU969" i="1"/>
  <c r="AT970" i="1"/>
  <c r="AU970" i="1"/>
  <c r="AT971" i="1"/>
  <c r="AU971" i="1"/>
  <c r="AT972" i="1"/>
  <c r="AU972" i="1"/>
  <c r="AT973" i="1"/>
  <c r="AU973" i="1"/>
  <c r="AT974" i="1"/>
  <c r="AU974" i="1"/>
  <c r="AU959" i="1" l="1"/>
  <c r="AT959" i="1"/>
  <c r="AU950" i="1" l="1"/>
  <c r="AT950" i="1"/>
  <c r="AU952" i="1"/>
  <c r="AT952" i="1"/>
  <c r="AU925" i="1" l="1"/>
  <c r="AU907" i="1" l="1"/>
  <c r="AT907" i="1"/>
  <c r="AG7" i="12" l="1"/>
  <c r="AH7" i="12" s="1"/>
  <c r="AG8" i="12"/>
  <c r="AH8" i="12"/>
  <c r="AG9" i="12"/>
  <c r="AH9" i="12"/>
  <c r="AG10" i="12"/>
  <c r="AH10" i="12"/>
  <c r="AG11" i="12"/>
  <c r="AH11" i="12" s="1"/>
  <c r="AG12" i="12"/>
  <c r="AH12" i="12" s="1"/>
  <c r="AG13" i="12"/>
  <c r="AH13" i="12" s="1"/>
  <c r="AH14" i="12"/>
  <c r="AG15" i="12"/>
  <c r="AH15" i="12" s="1"/>
  <c r="AG16" i="12"/>
  <c r="AH16" i="12" s="1"/>
  <c r="AQ25" i="12"/>
  <c r="AR23" i="12"/>
  <c r="AR22" i="12"/>
  <c r="AR21" i="12"/>
  <c r="AR20" i="12"/>
  <c r="AR19" i="12"/>
  <c r="AR18" i="12"/>
  <c r="AR17" i="12"/>
  <c r="AR16" i="12"/>
  <c r="AR15" i="12"/>
  <c r="AR14" i="12"/>
  <c r="AR13" i="12"/>
  <c r="AR12" i="12"/>
  <c r="AR11" i="12"/>
  <c r="AR10" i="12"/>
  <c r="AR9" i="12"/>
  <c r="AR8" i="12"/>
  <c r="AR7" i="12"/>
  <c r="AT896" i="1" l="1"/>
  <c r="AU896" i="1"/>
  <c r="AT897" i="1"/>
  <c r="AU897" i="1"/>
  <c r="AT898" i="1"/>
  <c r="AU898" i="1"/>
  <c r="AT899" i="1"/>
  <c r="AU899" i="1"/>
  <c r="AT900" i="1"/>
  <c r="AU900" i="1"/>
  <c r="AT901" i="1"/>
  <c r="AU901" i="1"/>
  <c r="AT902" i="1"/>
  <c r="AU902" i="1"/>
  <c r="AT903" i="1"/>
  <c r="AU903" i="1"/>
  <c r="AT904" i="1"/>
  <c r="AU904" i="1"/>
  <c r="AT905" i="1"/>
  <c r="AU905" i="1"/>
  <c r="AT906" i="1"/>
  <c r="AU906" i="1"/>
  <c r="AT909" i="1"/>
  <c r="AU909" i="1"/>
  <c r="AT910" i="1"/>
  <c r="AU910" i="1"/>
  <c r="AT911" i="1"/>
  <c r="AU911" i="1"/>
  <c r="AT912" i="1"/>
  <c r="AU912" i="1"/>
  <c r="AT913" i="1"/>
  <c r="AU913" i="1"/>
  <c r="AT914" i="1"/>
  <c r="AU914" i="1"/>
  <c r="AT915" i="1"/>
  <c r="AU915" i="1"/>
  <c r="AT916" i="1"/>
  <c r="AU916" i="1"/>
  <c r="AT917" i="1"/>
  <c r="AU917" i="1"/>
  <c r="AT918" i="1"/>
  <c r="AU918" i="1"/>
  <c r="AT919" i="1"/>
  <c r="AU919" i="1"/>
  <c r="AT920" i="1"/>
  <c r="AU920" i="1"/>
  <c r="AT921" i="1"/>
  <c r="AU921" i="1"/>
  <c r="AT922" i="1"/>
  <c r="AU922" i="1"/>
  <c r="AT923" i="1"/>
  <c r="AU923" i="1"/>
  <c r="AT924" i="1"/>
  <c r="AU924" i="1"/>
  <c r="AT926" i="1"/>
  <c r="AU926" i="1"/>
  <c r="AT927" i="1"/>
  <c r="AU927" i="1"/>
  <c r="AT928" i="1"/>
  <c r="AU928" i="1"/>
  <c r="AT929" i="1"/>
  <c r="AU929" i="1"/>
  <c r="AT930" i="1"/>
  <c r="AU930" i="1"/>
  <c r="AT931" i="1"/>
  <c r="AU931" i="1"/>
  <c r="AT932" i="1"/>
  <c r="AU932" i="1"/>
  <c r="AT933" i="1"/>
  <c r="AU933" i="1"/>
  <c r="AT934" i="1"/>
  <c r="AU934" i="1"/>
  <c r="AT935" i="1"/>
  <c r="AU935" i="1"/>
  <c r="AU887" i="1"/>
  <c r="AU886" i="1" l="1"/>
  <c r="AU885" i="1"/>
  <c r="AT873" i="1" l="1"/>
  <c r="AU873" i="1"/>
  <c r="AT874" i="1"/>
  <c r="AU874" i="1"/>
  <c r="AT875" i="1"/>
  <c r="AU875" i="1"/>
  <c r="AT876" i="1"/>
  <c r="AU876" i="1"/>
  <c r="AT877" i="1"/>
  <c r="AU877" i="1"/>
  <c r="AT878" i="1"/>
  <c r="AU878" i="1"/>
  <c r="AT879" i="1"/>
  <c r="AU879" i="1"/>
  <c r="AT865" i="1"/>
  <c r="AU865" i="1"/>
  <c r="AT866" i="1"/>
  <c r="AU866" i="1"/>
  <c r="AT867" i="1"/>
  <c r="AU867" i="1"/>
  <c r="AT868" i="1"/>
  <c r="AU868" i="1"/>
  <c r="AT869" i="1"/>
  <c r="AU869" i="1"/>
  <c r="AT870" i="1"/>
  <c r="AU870" i="1"/>
  <c r="AT871" i="1"/>
  <c r="AU871" i="1"/>
  <c r="AT872" i="1"/>
  <c r="AU872" i="1"/>
  <c r="AT863" i="1" l="1"/>
  <c r="AU863" i="1"/>
  <c r="AT864" i="1"/>
  <c r="AU864" i="1"/>
  <c r="AT880" i="1"/>
  <c r="AU880" i="1"/>
  <c r="AT857" i="1" l="1"/>
  <c r="AU857" i="1"/>
  <c r="AT858" i="1"/>
  <c r="AU858" i="1"/>
  <c r="AT859" i="1"/>
  <c r="AU859" i="1"/>
  <c r="AT860" i="1"/>
  <c r="AU860" i="1"/>
  <c r="AT861" i="1"/>
  <c r="AU861" i="1"/>
  <c r="AT862" i="1"/>
  <c r="AU862" i="1"/>
  <c r="AT881" i="1"/>
  <c r="AU881" i="1"/>
  <c r="AT882" i="1"/>
  <c r="AU882" i="1"/>
  <c r="AT883" i="1"/>
  <c r="AU883" i="1"/>
  <c r="AT846" i="1"/>
  <c r="AU846" i="1"/>
  <c r="AT847" i="1"/>
  <c r="AU847" i="1"/>
  <c r="AT848" i="1"/>
  <c r="AU848" i="1"/>
  <c r="AT849" i="1"/>
  <c r="AU849" i="1"/>
  <c r="AT850" i="1"/>
  <c r="AU850" i="1"/>
  <c r="AT851" i="1"/>
  <c r="AU851" i="1"/>
  <c r="AT852" i="1"/>
  <c r="AU852" i="1"/>
  <c r="AT853" i="1"/>
  <c r="AU853" i="1"/>
  <c r="AT854" i="1"/>
  <c r="AU854" i="1"/>
  <c r="AT855" i="1"/>
  <c r="AU855" i="1"/>
  <c r="AT856" i="1"/>
  <c r="AU856" i="1"/>
  <c r="AT884" i="1"/>
  <c r="AU884" i="1"/>
  <c r="AT888" i="1"/>
  <c r="AU888" i="1"/>
  <c r="AT889" i="1"/>
  <c r="AU889" i="1"/>
  <c r="AT890" i="1"/>
  <c r="AU890" i="1"/>
  <c r="AT891" i="1"/>
  <c r="AU891" i="1"/>
  <c r="AT892" i="1"/>
  <c r="AU892" i="1"/>
  <c r="AT893" i="1"/>
  <c r="AU893" i="1"/>
  <c r="AT894" i="1"/>
  <c r="AU894" i="1"/>
  <c r="AT895" i="1"/>
  <c r="AU895" i="1"/>
  <c r="AU845" i="1" l="1"/>
  <c r="AT845" i="1"/>
  <c r="AT802" i="1" l="1"/>
  <c r="AU802" i="1"/>
  <c r="AT803" i="1"/>
  <c r="AU803" i="1"/>
  <c r="AT804" i="1"/>
  <c r="AU804" i="1"/>
  <c r="AT805" i="1"/>
  <c r="AU805" i="1"/>
  <c r="AT806" i="1"/>
  <c r="AU806" i="1"/>
  <c r="AT807" i="1"/>
  <c r="AU807" i="1"/>
  <c r="AT792" i="1" l="1"/>
  <c r="AU792" i="1"/>
  <c r="AT793" i="1"/>
  <c r="AU793" i="1"/>
  <c r="AT794" i="1"/>
  <c r="AU794" i="1"/>
  <c r="AT795" i="1"/>
  <c r="AU795" i="1"/>
  <c r="AT796" i="1"/>
  <c r="AU796" i="1"/>
  <c r="AT797" i="1"/>
  <c r="AU797" i="1"/>
  <c r="AT798" i="1"/>
  <c r="AU798" i="1"/>
  <c r="AT799" i="1"/>
  <c r="AU799" i="1"/>
  <c r="AT800" i="1"/>
  <c r="AU800" i="1"/>
  <c r="AT801" i="1"/>
  <c r="AU801" i="1"/>
  <c r="AT808" i="1"/>
  <c r="AU808" i="1"/>
  <c r="AT809" i="1"/>
  <c r="AU809" i="1"/>
  <c r="AT810" i="1"/>
  <c r="AU810" i="1"/>
  <c r="AT745" i="1"/>
  <c r="AU745" i="1"/>
  <c r="AT746" i="1"/>
  <c r="AU746" i="1"/>
  <c r="AT747" i="1"/>
  <c r="AU747" i="1"/>
  <c r="AT748" i="1"/>
  <c r="AU748" i="1"/>
  <c r="AT749" i="1"/>
  <c r="AU749" i="1"/>
  <c r="AT750" i="1"/>
  <c r="AU750" i="1"/>
  <c r="AT751" i="1"/>
  <c r="AU751" i="1"/>
  <c r="AT752" i="1"/>
  <c r="AU752" i="1"/>
  <c r="AT753" i="1"/>
  <c r="AU753" i="1"/>
  <c r="AT754" i="1"/>
  <c r="AU754" i="1"/>
  <c r="AT755" i="1"/>
  <c r="AU755" i="1"/>
  <c r="AT667" i="1" l="1"/>
  <c r="AU667" i="1"/>
  <c r="AT668" i="1"/>
  <c r="AU668" i="1"/>
  <c r="AT669" i="1"/>
  <c r="AU669" i="1"/>
  <c r="AT670" i="1"/>
  <c r="AU670" i="1"/>
  <c r="AT671" i="1"/>
  <c r="AU671" i="1"/>
  <c r="AT672" i="1"/>
  <c r="AU672" i="1"/>
  <c r="AT673" i="1"/>
  <c r="AU673" i="1"/>
  <c r="AT674" i="1"/>
  <c r="AU674" i="1"/>
  <c r="AT675" i="1"/>
  <c r="AU675" i="1"/>
  <c r="AT676" i="1"/>
  <c r="AU676" i="1"/>
  <c r="AT677" i="1"/>
  <c r="AU677" i="1"/>
  <c r="AT678" i="1"/>
  <c r="AU678" i="1"/>
  <c r="AT679" i="1"/>
  <c r="AU679" i="1"/>
  <c r="AT680" i="1"/>
  <c r="AU680" i="1"/>
  <c r="AU632" i="1" l="1"/>
  <c r="AT594" i="1"/>
  <c r="AU594" i="1"/>
  <c r="AT595" i="1"/>
  <c r="AU595" i="1"/>
  <c r="AT596" i="1"/>
  <c r="AU596" i="1"/>
  <c r="AT597" i="1"/>
  <c r="AU597" i="1"/>
  <c r="AT557" i="1" l="1"/>
  <c r="AU557" i="1"/>
  <c r="AT558" i="1"/>
  <c r="AU558" i="1"/>
  <c r="AT559" i="1"/>
  <c r="AU559" i="1"/>
  <c r="AT560" i="1"/>
  <c r="AU560" i="1"/>
  <c r="AT561" i="1"/>
  <c r="AU561" i="1"/>
  <c r="AT562" i="1"/>
  <c r="AU562" i="1"/>
  <c r="AU620" i="1" l="1"/>
  <c r="AT620" i="1"/>
  <c r="AU616" i="1"/>
  <c r="AT616" i="1"/>
  <c r="AU550" i="1"/>
  <c r="AT550" i="1"/>
  <c r="AU549" i="1"/>
  <c r="AT549" i="1"/>
  <c r="AT510" i="1" l="1"/>
  <c r="AU510" i="1"/>
  <c r="AT511" i="1"/>
  <c r="AU511" i="1"/>
  <c r="AT512" i="1"/>
  <c r="AU512" i="1"/>
  <c r="AT513" i="1"/>
  <c r="AU513" i="1"/>
  <c r="AT514" i="1"/>
  <c r="AU514" i="1"/>
  <c r="AT515" i="1"/>
  <c r="AU515" i="1"/>
  <c r="AT516" i="1"/>
  <c r="AU516" i="1"/>
  <c r="AT517" i="1"/>
  <c r="AU517" i="1"/>
  <c r="AT518" i="1"/>
  <c r="AU518" i="1"/>
  <c r="AT519" i="1"/>
  <c r="AU519" i="1"/>
  <c r="AT509" i="1" l="1"/>
  <c r="AU509" i="1"/>
  <c r="AT508" i="1" l="1"/>
  <c r="AU508" i="1"/>
  <c r="AT507" i="1"/>
  <c r="AU507" i="1"/>
  <c r="AT500" i="1" l="1"/>
  <c r="AU500" i="1"/>
  <c r="AT501" i="1"/>
  <c r="AU501" i="1"/>
  <c r="AT502" i="1"/>
  <c r="AU502" i="1"/>
  <c r="AT503" i="1"/>
  <c r="AU503" i="1"/>
  <c r="AT504" i="1"/>
  <c r="AU504" i="1"/>
  <c r="AT505" i="1"/>
  <c r="AU505" i="1"/>
  <c r="AT506" i="1"/>
  <c r="AU506" i="1"/>
  <c r="AT520" i="1"/>
  <c r="AU520" i="1"/>
  <c r="AT521" i="1"/>
  <c r="AU521" i="1"/>
  <c r="AT522" i="1"/>
  <c r="AU522" i="1"/>
  <c r="AT523" i="1"/>
  <c r="AU523" i="1"/>
  <c r="AT524" i="1"/>
  <c r="AU524" i="1"/>
  <c r="AT525" i="1"/>
  <c r="AU525" i="1"/>
  <c r="AT526" i="1"/>
  <c r="AU526" i="1"/>
  <c r="AT527" i="1"/>
  <c r="AU527" i="1"/>
  <c r="AU485" i="1" l="1"/>
  <c r="AU499" i="1" l="1"/>
  <c r="AT499" i="1"/>
  <c r="AT484" i="1"/>
  <c r="AU484" i="1"/>
  <c r="AT433" i="1" l="1"/>
  <c r="AU433" i="1"/>
  <c r="AT434" i="1"/>
  <c r="AU434" i="1"/>
  <c r="AT435" i="1"/>
  <c r="AU435" i="1"/>
  <c r="AT436" i="1"/>
  <c r="AU436" i="1"/>
  <c r="AT454" i="1"/>
  <c r="AT455" i="1"/>
  <c r="AT456" i="1"/>
  <c r="AT357" i="1" l="1"/>
  <c r="AU357" i="1"/>
  <c r="AT358" i="1"/>
  <c r="AU358" i="1"/>
  <c r="AT359" i="1"/>
  <c r="AU359" i="1"/>
  <c r="AT360" i="1"/>
  <c r="AU360" i="1"/>
  <c r="AT361" i="1"/>
  <c r="AU361" i="1"/>
  <c r="AT362" i="1"/>
  <c r="AU362" i="1"/>
  <c r="AT363" i="1"/>
  <c r="AU363" i="1"/>
  <c r="AT364" i="1"/>
  <c r="AU364" i="1"/>
  <c r="AT365" i="1"/>
  <c r="AU365" i="1"/>
  <c r="AT366" i="1"/>
  <c r="AU366" i="1"/>
  <c r="AT367" i="1"/>
  <c r="AU367" i="1"/>
  <c r="AT368" i="1"/>
  <c r="AU368" i="1"/>
  <c r="AT369" i="1"/>
  <c r="AU369" i="1"/>
  <c r="AT370" i="1"/>
  <c r="AU370" i="1"/>
  <c r="AT371" i="1"/>
  <c r="AU371" i="1"/>
  <c r="AT372" i="1"/>
  <c r="AU372" i="1"/>
  <c r="AT373" i="1"/>
  <c r="AU373" i="1"/>
  <c r="AT374" i="1"/>
  <c r="AU374" i="1"/>
  <c r="AT375" i="1"/>
  <c r="AU375" i="1"/>
  <c r="AT376" i="1"/>
  <c r="AU376" i="1"/>
  <c r="AT377" i="1"/>
  <c r="AU377" i="1"/>
  <c r="AT378" i="1"/>
  <c r="AU378" i="1"/>
  <c r="AT379" i="1"/>
  <c r="AU379" i="1"/>
  <c r="AT380" i="1"/>
  <c r="AU380" i="1"/>
  <c r="AT381" i="1"/>
  <c r="AU381" i="1"/>
  <c r="AT382" i="1"/>
  <c r="AU382" i="1"/>
  <c r="AT383" i="1"/>
  <c r="AU383" i="1"/>
  <c r="AT384" i="1"/>
  <c r="AU384" i="1"/>
  <c r="AT385" i="1"/>
  <c r="AU385" i="1"/>
  <c r="AT386" i="1"/>
  <c r="AU386" i="1"/>
  <c r="AT387" i="1"/>
  <c r="AU387" i="1"/>
  <c r="AU399" i="1" l="1"/>
  <c r="AT399" i="1"/>
  <c r="AT341" i="1" l="1"/>
  <c r="AT342" i="1"/>
  <c r="AT343" i="1"/>
  <c r="AT344" i="1"/>
  <c r="AT345" i="1"/>
  <c r="AT346" i="1"/>
  <c r="AU336" i="1"/>
  <c r="AU335" i="1" l="1"/>
  <c r="AU334" i="1"/>
  <c r="AU333" i="1" l="1"/>
  <c r="AU332" i="1" l="1"/>
  <c r="AU305" i="1" l="1"/>
  <c r="AU304" i="1" l="1"/>
  <c r="AT302" i="1" l="1"/>
  <c r="AU340" i="1" l="1"/>
  <c r="AT340" i="1"/>
  <c r="AU339" i="1"/>
  <c r="AT339" i="1"/>
  <c r="AU338" i="1"/>
  <c r="AT338" i="1"/>
  <c r="AU356" i="1"/>
  <c r="AT356" i="1"/>
  <c r="AU354" i="1"/>
  <c r="AT354" i="1"/>
  <c r="AU353" i="1"/>
  <c r="AT353" i="1"/>
  <c r="AU352" i="1"/>
  <c r="AT352" i="1"/>
  <c r="AU351" i="1"/>
  <c r="AT351" i="1"/>
  <c r="AU350" i="1"/>
  <c r="AT350" i="1"/>
  <c r="AU349" i="1"/>
  <c r="AT349" i="1"/>
  <c r="AU348" i="1"/>
  <c r="AT348" i="1"/>
  <c r="AU344" i="1"/>
  <c r="AU331" i="1"/>
  <c r="AT331" i="1"/>
  <c r="AU330" i="1"/>
  <c r="AT330" i="1"/>
  <c r="AU329" i="1"/>
  <c r="AT329" i="1"/>
  <c r="AU328" i="1"/>
  <c r="AT328" i="1"/>
  <c r="AU327" i="1"/>
  <c r="AT327" i="1"/>
  <c r="AU326" i="1"/>
  <c r="AT326" i="1"/>
  <c r="AU325" i="1"/>
  <c r="AT325" i="1"/>
  <c r="AU324" i="1"/>
  <c r="AT324" i="1"/>
  <c r="AT388" i="1"/>
  <c r="AU388" i="1"/>
  <c r="AT389" i="1"/>
  <c r="AU389" i="1"/>
  <c r="AT390" i="1"/>
  <c r="AU390" i="1"/>
  <c r="AT391" i="1"/>
  <c r="AU391" i="1"/>
  <c r="AT392" i="1"/>
  <c r="AU392" i="1"/>
  <c r="AT393" i="1"/>
  <c r="AU393" i="1"/>
  <c r="AT394" i="1"/>
  <c r="AU394" i="1"/>
  <c r="AT395" i="1"/>
  <c r="AU395" i="1"/>
  <c r="AT396" i="1"/>
  <c r="AU396" i="1"/>
  <c r="AT397" i="1"/>
  <c r="AU397" i="1"/>
  <c r="AT398" i="1"/>
  <c r="AU398" i="1"/>
  <c r="AT400" i="1"/>
  <c r="AU400" i="1"/>
  <c r="AT401" i="1"/>
  <c r="AU401" i="1"/>
  <c r="AT402" i="1"/>
  <c r="AU402" i="1"/>
  <c r="AT403" i="1"/>
  <c r="AU403" i="1"/>
  <c r="AT404" i="1"/>
  <c r="AU404" i="1"/>
  <c r="AT405" i="1"/>
  <c r="AU405" i="1"/>
  <c r="AT406" i="1"/>
  <c r="AU406" i="1"/>
  <c r="AT407" i="1"/>
  <c r="AU407" i="1"/>
  <c r="AT408" i="1"/>
  <c r="AU408" i="1"/>
  <c r="AT409" i="1"/>
  <c r="AU409" i="1"/>
  <c r="AT410" i="1"/>
  <c r="AU410" i="1"/>
  <c r="AT411" i="1"/>
  <c r="AU411" i="1"/>
  <c r="AT412" i="1"/>
  <c r="AU412" i="1"/>
  <c r="AT413" i="1"/>
  <c r="AU413" i="1"/>
  <c r="AT414" i="1"/>
  <c r="AU414" i="1"/>
  <c r="AT415" i="1"/>
  <c r="AU415" i="1"/>
  <c r="AT416" i="1"/>
  <c r="AU416" i="1"/>
  <c r="AT417" i="1"/>
  <c r="AU417" i="1"/>
  <c r="AT418" i="1"/>
  <c r="AU418" i="1"/>
  <c r="AT419" i="1"/>
  <c r="AU419" i="1"/>
  <c r="AT420" i="1"/>
  <c r="AU420" i="1"/>
  <c r="AT421" i="1"/>
  <c r="AU421" i="1"/>
  <c r="AT422" i="1"/>
  <c r="AU422" i="1"/>
  <c r="AT423" i="1"/>
  <c r="AU423" i="1"/>
  <c r="AT424" i="1"/>
  <c r="AU424" i="1"/>
  <c r="AT425" i="1"/>
  <c r="AU425" i="1"/>
  <c r="AT426" i="1"/>
  <c r="AU426" i="1"/>
  <c r="AT427" i="1"/>
  <c r="AU427" i="1"/>
  <c r="AT428" i="1"/>
  <c r="AU428" i="1"/>
  <c r="AT429" i="1"/>
  <c r="AU429" i="1"/>
  <c r="AT430" i="1"/>
  <c r="AU430" i="1"/>
  <c r="AT431" i="1"/>
  <c r="AU431" i="1"/>
  <c r="AT432" i="1"/>
  <c r="AU432" i="1"/>
  <c r="AT437" i="1"/>
  <c r="AU437" i="1"/>
  <c r="AT438" i="1"/>
  <c r="AU438" i="1"/>
  <c r="AT439" i="1"/>
  <c r="AU439" i="1"/>
  <c r="AT440" i="1"/>
  <c r="AU440" i="1"/>
  <c r="AT441" i="1"/>
  <c r="AU441" i="1"/>
  <c r="AT442" i="1"/>
  <c r="AU442" i="1"/>
  <c r="AT443" i="1"/>
  <c r="AU443" i="1"/>
  <c r="AT444" i="1"/>
  <c r="AU444" i="1"/>
  <c r="AT445" i="1"/>
  <c r="AU445" i="1"/>
  <c r="AT446" i="1"/>
  <c r="AU446" i="1"/>
  <c r="AT447" i="1"/>
  <c r="AU447" i="1"/>
  <c r="AT448" i="1"/>
  <c r="AU448" i="1"/>
  <c r="AT449" i="1"/>
  <c r="AU449" i="1"/>
  <c r="AT450" i="1"/>
  <c r="AU450" i="1"/>
  <c r="AT451" i="1"/>
  <c r="AU451" i="1"/>
  <c r="AT452" i="1"/>
  <c r="AU452" i="1"/>
  <c r="AT453" i="1"/>
  <c r="AU453" i="1"/>
  <c r="AU454" i="1"/>
  <c r="AU455" i="1"/>
  <c r="AU456" i="1"/>
  <c r="AT457" i="1"/>
  <c r="AU457" i="1"/>
  <c r="AT458" i="1"/>
  <c r="AU458" i="1"/>
  <c r="AT459" i="1"/>
  <c r="AU459" i="1"/>
  <c r="AT460" i="1"/>
  <c r="AU460" i="1"/>
  <c r="AT461" i="1"/>
  <c r="AU461" i="1"/>
  <c r="AT462" i="1"/>
  <c r="AU462" i="1"/>
  <c r="AT463" i="1"/>
  <c r="AU463" i="1"/>
  <c r="AT464" i="1"/>
  <c r="AU464" i="1"/>
  <c r="AT465" i="1"/>
  <c r="AU465" i="1"/>
  <c r="AT466" i="1"/>
  <c r="AU466" i="1"/>
  <c r="AT467" i="1"/>
  <c r="AU467" i="1"/>
  <c r="AT468" i="1"/>
  <c r="AU468" i="1"/>
  <c r="AT469" i="1"/>
  <c r="AU469" i="1"/>
  <c r="AT470" i="1"/>
  <c r="AU470" i="1"/>
  <c r="AT471" i="1"/>
  <c r="AU471" i="1"/>
  <c r="AT472" i="1"/>
  <c r="AU472" i="1"/>
  <c r="AT473" i="1"/>
  <c r="AU473" i="1"/>
  <c r="AT474" i="1"/>
  <c r="AU474" i="1"/>
  <c r="AT475" i="1"/>
  <c r="AU475" i="1"/>
  <c r="AT476" i="1"/>
  <c r="AU476" i="1"/>
  <c r="AT477" i="1"/>
  <c r="AU477" i="1"/>
  <c r="AT478" i="1"/>
  <c r="AU478" i="1"/>
  <c r="AT479" i="1"/>
  <c r="AU479" i="1"/>
  <c r="AT480" i="1"/>
  <c r="AU480" i="1"/>
  <c r="AT481" i="1"/>
  <c r="AU481" i="1"/>
  <c r="AT482" i="1"/>
  <c r="AU482" i="1"/>
  <c r="AT483" i="1"/>
  <c r="AU483" i="1"/>
  <c r="AT486" i="1"/>
  <c r="AU486" i="1"/>
  <c r="AT488" i="1"/>
  <c r="AU488" i="1"/>
  <c r="AT489" i="1"/>
  <c r="AU489" i="1"/>
  <c r="AT490" i="1"/>
  <c r="AU490" i="1"/>
  <c r="AT491" i="1"/>
  <c r="AU491" i="1"/>
  <c r="AT492" i="1"/>
  <c r="AU492" i="1"/>
  <c r="AT493" i="1"/>
  <c r="AU493" i="1"/>
  <c r="AT494" i="1"/>
  <c r="AU494" i="1"/>
  <c r="AT495" i="1"/>
  <c r="AU495" i="1"/>
  <c r="AT496" i="1"/>
  <c r="AU496" i="1"/>
  <c r="AT497" i="1"/>
  <c r="AU497" i="1"/>
  <c r="AT498" i="1"/>
  <c r="AU498" i="1"/>
  <c r="AT528" i="1"/>
  <c r="AU528" i="1"/>
  <c r="AT529" i="1"/>
  <c r="AU529" i="1"/>
  <c r="AT530" i="1"/>
  <c r="AU530" i="1"/>
  <c r="AT531" i="1"/>
  <c r="AU531" i="1"/>
  <c r="AT532" i="1"/>
  <c r="AU532" i="1"/>
  <c r="AT533" i="1"/>
  <c r="AU533" i="1"/>
  <c r="AT534" i="1"/>
  <c r="AU534" i="1"/>
  <c r="AT535" i="1"/>
  <c r="AU535" i="1"/>
  <c r="AT211" i="1" l="1"/>
  <c r="AU211" i="1"/>
  <c r="AU205" i="1"/>
  <c r="AU193" i="1" l="1"/>
  <c r="AU192" i="1" l="1"/>
  <c r="AT27" i="1" l="1"/>
  <c r="AU27" i="1"/>
  <c r="AT28" i="1"/>
  <c r="AU28" i="1"/>
  <c r="AT29" i="1"/>
  <c r="AU29" i="1"/>
  <c r="AT30" i="1"/>
  <c r="AU30" i="1"/>
  <c r="AT31" i="1"/>
  <c r="AU31" i="1"/>
  <c r="AT32" i="1"/>
  <c r="AU32" i="1"/>
  <c r="AT33" i="1"/>
  <c r="AU33" i="1"/>
  <c r="AT34" i="1"/>
  <c r="AU34" i="1"/>
  <c r="AT35" i="1"/>
  <c r="AU35" i="1"/>
  <c r="AT36" i="1"/>
  <c r="AU36" i="1"/>
  <c r="AT37" i="1"/>
  <c r="AU37" i="1"/>
  <c r="AT38" i="1"/>
  <c r="AU38" i="1"/>
  <c r="AT39" i="1"/>
  <c r="AU39" i="1"/>
  <c r="AT40" i="1"/>
  <c r="AU40" i="1"/>
  <c r="AT41" i="1"/>
  <c r="AU41" i="1"/>
  <c r="AT42" i="1"/>
  <c r="AU42" i="1"/>
  <c r="AT43" i="1"/>
  <c r="AU43" i="1"/>
  <c r="AT44" i="1"/>
  <c r="AU44" i="1"/>
  <c r="AT45" i="1"/>
  <c r="AU45" i="1"/>
  <c r="AT46" i="1"/>
  <c r="AU46" i="1"/>
  <c r="AT47" i="1"/>
  <c r="AU47" i="1"/>
  <c r="AT48" i="1"/>
  <c r="AU48" i="1"/>
  <c r="AT49" i="1"/>
  <c r="AU49" i="1"/>
  <c r="AT50" i="1"/>
  <c r="AU50" i="1"/>
  <c r="AT51" i="1"/>
  <c r="AU51" i="1"/>
  <c r="AT52" i="1"/>
  <c r="AU52" i="1"/>
  <c r="AT53" i="1"/>
  <c r="AU53" i="1"/>
  <c r="AT54" i="1"/>
  <c r="AU54" i="1"/>
  <c r="AT55" i="1"/>
  <c r="AU55" i="1"/>
  <c r="AT56" i="1"/>
  <c r="AU56" i="1"/>
  <c r="AT57" i="1"/>
  <c r="AU57" i="1"/>
  <c r="AT58" i="1"/>
  <c r="AU58" i="1"/>
  <c r="AT59" i="1"/>
  <c r="AU59" i="1"/>
  <c r="AT60" i="1"/>
  <c r="AU60" i="1"/>
  <c r="AT61" i="1"/>
  <c r="AU61" i="1"/>
  <c r="AT62" i="1"/>
  <c r="AU62" i="1"/>
  <c r="AT63" i="1"/>
  <c r="AU63" i="1"/>
  <c r="AT64" i="1"/>
  <c r="AU64" i="1"/>
  <c r="AT65" i="1"/>
  <c r="AU65" i="1"/>
  <c r="AT66" i="1"/>
  <c r="AU66" i="1"/>
  <c r="AT67" i="1"/>
  <c r="AU67" i="1"/>
  <c r="AT68" i="1"/>
  <c r="AU68" i="1"/>
  <c r="AT69" i="1"/>
  <c r="AU69" i="1"/>
  <c r="AT70" i="1"/>
  <c r="AU70" i="1"/>
  <c r="AT71" i="1"/>
  <c r="AU71" i="1"/>
  <c r="AT72" i="1"/>
  <c r="AU72" i="1"/>
  <c r="AT73" i="1"/>
  <c r="AU73" i="1"/>
  <c r="AT74" i="1"/>
  <c r="AU74" i="1"/>
  <c r="AT75" i="1"/>
  <c r="AU75" i="1"/>
  <c r="AT76" i="1"/>
  <c r="AU76" i="1"/>
  <c r="AT77" i="1"/>
  <c r="AU77" i="1"/>
  <c r="AT78" i="1"/>
  <c r="AU78" i="1"/>
  <c r="AT79" i="1"/>
  <c r="AU79" i="1"/>
  <c r="AT80" i="1"/>
  <c r="AU80" i="1"/>
  <c r="AT81" i="1"/>
  <c r="AU81" i="1"/>
  <c r="AT82" i="1"/>
  <c r="AU82" i="1"/>
  <c r="AT83" i="1"/>
  <c r="AU83" i="1"/>
  <c r="AT84" i="1"/>
  <c r="AU84" i="1"/>
  <c r="AT85" i="1"/>
  <c r="AU85" i="1"/>
  <c r="AT86" i="1"/>
  <c r="AU86" i="1"/>
  <c r="AT87" i="1"/>
  <c r="AU87" i="1"/>
  <c r="AT88" i="1"/>
  <c r="AU88" i="1"/>
  <c r="AT89" i="1"/>
  <c r="AU89" i="1"/>
  <c r="AT90" i="1"/>
  <c r="AU90" i="1"/>
  <c r="AT91" i="1"/>
  <c r="AU91" i="1"/>
  <c r="AT92" i="1"/>
  <c r="AU92" i="1"/>
  <c r="AT93" i="1"/>
  <c r="AU93" i="1"/>
  <c r="AT94" i="1"/>
  <c r="AU94" i="1"/>
  <c r="AT95" i="1"/>
  <c r="AU95" i="1"/>
  <c r="AT96" i="1"/>
  <c r="AU96" i="1"/>
  <c r="AT97" i="1"/>
  <c r="AU97" i="1"/>
  <c r="AT98" i="1"/>
  <c r="AU98" i="1"/>
  <c r="AT99" i="1"/>
  <c r="AU99" i="1"/>
  <c r="AT100" i="1"/>
  <c r="AU100" i="1"/>
  <c r="AT101" i="1"/>
  <c r="AU101" i="1"/>
  <c r="AT102" i="1"/>
  <c r="AU102" i="1"/>
  <c r="AT103" i="1"/>
  <c r="AU103" i="1"/>
  <c r="AT104" i="1"/>
  <c r="AU104" i="1"/>
  <c r="AT105" i="1"/>
  <c r="AU105" i="1"/>
  <c r="AT106" i="1"/>
  <c r="AU106" i="1"/>
  <c r="AT107" i="1"/>
  <c r="AU107" i="1"/>
  <c r="AT108" i="1"/>
  <c r="AU108" i="1"/>
  <c r="AT109" i="1"/>
  <c r="AU109" i="1"/>
  <c r="AT110" i="1"/>
  <c r="AU110" i="1"/>
  <c r="AT111" i="1"/>
  <c r="AU111" i="1"/>
  <c r="AT112" i="1"/>
  <c r="AU112" i="1"/>
  <c r="AT113" i="1"/>
  <c r="AU113" i="1"/>
  <c r="AT114" i="1"/>
  <c r="AU114" i="1"/>
  <c r="AT115" i="1"/>
  <c r="AU115" i="1"/>
  <c r="AT116" i="1"/>
  <c r="AU116" i="1"/>
  <c r="AT117" i="1"/>
  <c r="AU117" i="1"/>
  <c r="AT118" i="1"/>
  <c r="AU118" i="1"/>
  <c r="AT119" i="1"/>
  <c r="AU119" i="1"/>
  <c r="AT120" i="1"/>
  <c r="AU120" i="1"/>
  <c r="AT121" i="1"/>
  <c r="AU121" i="1"/>
  <c r="AT122" i="1"/>
  <c r="AU122" i="1"/>
  <c r="AT123" i="1"/>
  <c r="AU123" i="1"/>
  <c r="AT124" i="1"/>
  <c r="AU124" i="1"/>
  <c r="AT125" i="1"/>
  <c r="AU125" i="1"/>
  <c r="AT126" i="1"/>
  <c r="AU126" i="1"/>
  <c r="AT127" i="1"/>
  <c r="AU127" i="1"/>
  <c r="AT128" i="1"/>
  <c r="AU128" i="1"/>
  <c r="AT129" i="1"/>
  <c r="AU129" i="1"/>
  <c r="AT130" i="1"/>
  <c r="AU130" i="1"/>
  <c r="AT131" i="1"/>
  <c r="AU131" i="1"/>
  <c r="AT132" i="1"/>
  <c r="AU132" i="1"/>
  <c r="AT133" i="1"/>
  <c r="AU133" i="1"/>
  <c r="AT134" i="1"/>
  <c r="AU134" i="1"/>
  <c r="AT135" i="1"/>
  <c r="AU135" i="1"/>
  <c r="AT136" i="1"/>
  <c r="AU136" i="1"/>
  <c r="AT137" i="1"/>
  <c r="AU137" i="1"/>
  <c r="AT138" i="1"/>
  <c r="AU138" i="1"/>
  <c r="AT139" i="1"/>
  <c r="AU139" i="1"/>
  <c r="AT140" i="1"/>
  <c r="AU140" i="1"/>
  <c r="AT141" i="1"/>
  <c r="AU141" i="1"/>
  <c r="AT142" i="1"/>
  <c r="AU142" i="1"/>
  <c r="AT143" i="1"/>
  <c r="AU143" i="1"/>
  <c r="AT144" i="1"/>
  <c r="AU144" i="1"/>
  <c r="AT145" i="1"/>
  <c r="AU145" i="1"/>
  <c r="AT146" i="1"/>
  <c r="AU146" i="1"/>
  <c r="AT147" i="1"/>
  <c r="AU147" i="1"/>
  <c r="AT148" i="1"/>
  <c r="AU148" i="1"/>
  <c r="AT149" i="1"/>
  <c r="AU149" i="1"/>
  <c r="AT150" i="1"/>
  <c r="AU150" i="1"/>
  <c r="AT151" i="1"/>
  <c r="AU151" i="1"/>
  <c r="AT152" i="1"/>
  <c r="AU152" i="1"/>
  <c r="AT153" i="1"/>
  <c r="AU153" i="1"/>
  <c r="AT154" i="1"/>
  <c r="AU154" i="1"/>
  <c r="AT155" i="1"/>
  <c r="AU155" i="1"/>
  <c r="AT156" i="1"/>
  <c r="AU156" i="1"/>
  <c r="AT157" i="1"/>
  <c r="AU157" i="1"/>
  <c r="AT158" i="1"/>
  <c r="AU158" i="1"/>
  <c r="AT159" i="1"/>
  <c r="AU159" i="1"/>
  <c r="AT160" i="1"/>
  <c r="AU160" i="1"/>
  <c r="AT161" i="1"/>
  <c r="AU161" i="1"/>
  <c r="AT162" i="1"/>
  <c r="AU162" i="1"/>
  <c r="AT163" i="1"/>
  <c r="AU163" i="1"/>
  <c r="AT164" i="1"/>
  <c r="AU164" i="1"/>
  <c r="AT165" i="1"/>
  <c r="AU165" i="1"/>
  <c r="AT166" i="1"/>
  <c r="AU166" i="1"/>
  <c r="AT167" i="1"/>
  <c r="AU167" i="1"/>
  <c r="AT168" i="1"/>
  <c r="AU168" i="1"/>
  <c r="AT169" i="1"/>
  <c r="AU169" i="1"/>
  <c r="AT170" i="1"/>
  <c r="AU170" i="1"/>
  <c r="AT171" i="1"/>
  <c r="AU171" i="1"/>
  <c r="AT172" i="1"/>
  <c r="AU172" i="1"/>
  <c r="AT173" i="1"/>
  <c r="AU173" i="1"/>
  <c r="AT174" i="1"/>
  <c r="AU174" i="1"/>
  <c r="AT175" i="1"/>
  <c r="AU175" i="1"/>
  <c r="AT176" i="1"/>
  <c r="AU176" i="1"/>
  <c r="AT177" i="1"/>
  <c r="AU177" i="1"/>
  <c r="AT178" i="1"/>
  <c r="AU178" i="1"/>
  <c r="AT179" i="1"/>
  <c r="AU179" i="1"/>
  <c r="AT180" i="1"/>
  <c r="AU180" i="1"/>
  <c r="AT181" i="1"/>
  <c r="AU181" i="1"/>
  <c r="AT182" i="1"/>
  <c r="AU182" i="1"/>
  <c r="AT183" i="1"/>
  <c r="AU183" i="1"/>
  <c r="AT184" i="1"/>
  <c r="AU184" i="1"/>
  <c r="AT185" i="1"/>
  <c r="AU185" i="1"/>
  <c r="AT186" i="1"/>
  <c r="AU186" i="1"/>
  <c r="AT187" i="1"/>
  <c r="AU187" i="1"/>
  <c r="AT188" i="1"/>
  <c r="AU188" i="1"/>
  <c r="AT189" i="1"/>
  <c r="AU189" i="1"/>
  <c r="AT190" i="1"/>
  <c r="AU190" i="1"/>
  <c r="AT191" i="1"/>
  <c r="AU191" i="1"/>
  <c r="AT194" i="1"/>
  <c r="AU194" i="1"/>
  <c r="AT195" i="1"/>
  <c r="AU195" i="1"/>
  <c r="AT196" i="1"/>
  <c r="AU196" i="1"/>
  <c r="AT197" i="1"/>
  <c r="AU197" i="1"/>
  <c r="AT198" i="1"/>
  <c r="AU198" i="1"/>
  <c r="AT199" i="1"/>
  <c r="AU199" i="1"/>
  <c r="AT200" i="1"/>
  <c r="AU200" i="1"/>
  <c r="AT201" i="1"/>
  <c r="AU201" i="1"/>
  <c r="AT202" i="1"/>
  <c r="AU202" i="1"/>
  <c r="AT203" i="1"/>
  <c r="AU203" i="1"/>
  <c r="AT204" i="1"/>
  <c r="AU204" i="1"/>
  <c r="AT206" i="1"/>
  <c r="AU206" i="1"/>
  <c r="AT207" i="1"/>
  <c r="AU207" i="1"/>
  <c r="AT208" i="1"/>
  <c r="AU208" i="1"/>
  <c r="AT209" i="1"/>
  <c r="AU209" i="1"/>
  <c r="AT210" i="1"/>
  <c r="AU210" i="1"/>
  <c r="AT212" i="1"/>
  <c r="AU212" i="1"/>
  <c r="AT213" i="1"/>
  <c r="AU213" i="1"/>
  <c r="AT214" i="1"/>
  <c r="AU214" i="1"/>
  <c r="AT215" i="1"/>
  <c r="AU215" i="1"/>
  <c r="AT216" i="1"/>
  <c r="AU216" i="1"/>
  <c r="AT217" i="1"/>
  <c r="AU217" i="1"/>
  <c r="AT218" i="1"/>
  <c r="AU218" i="1"/>
  <c r="AT219" i="1"/>
  <c r="AU219" i="1"/>
  <c r="AT220" i="1"/>
  <c r="AU220" i="1"/>
  <c r="AT221" i="1"/>
  <c r="AU221" i="1"/>
  <c r="AT222" i="1"/>
  <c r="AU222" i="1"/>
  <c r="AT223" i="1"/>
  <c r="AU223" i="1"/>
  <c r="AT224" i="1"/>
  <c r="AU224" i="1"/>
  <c r="AT225" i="1"/>
  <c r="AU225" i="1"/>
  <c r="AT226" i="1"/>
  <c r="AU226" i="1"/>
  <c r="AT227" i="1"/>
  <c r="AU227" i="1"/>
  <c r="AT228" i="1"/>
  <c r="AU228" i="1"/>
  <c r="AT229" i="1"/>
  <c r="AU229" i="1"/>
  <c r="AT230" i="1"/>
  <c r="AU230" i="1"/>
  <c r="AT231" i="1"/>
  <c r="AU231" i="1"/>
  <c r="AT232" i="1"/>
  <c r="AU232" i="1"/>
  <c r="AT233" i="1"/>
  <c r="AU233" i="1"/>
  <c r="AT234" i="1"/>
  <c r="AU234" i="1"/>
  <c r="AT235" i="1"/>
  <c r="AU235" i="1"/>
  <c r="AT236" i="1"/>
  <c r="AU236" i="1"/>
  <c r="AT237" i="1"/>
  <c r="AU237" i="1"/>
  <c r="AT238" i="1"/>
  <c r="AU238" i="1"/>
  <c r="AT239" i="1"/>
  <c r="AU239" i="1"/>
  <c r="AT240" i="1"/>
  <c r="AU240" i="1"/>
  <c r="AT241" i="1"/>
  <c r="AU241" i="1"/>
  <c r="AT242" i="1"/>
  <c r="AU242" i="1"/>
  <c r="AT243" i="1"/>
  <c r="AU243" i="1"/>
  <c r="AT244" i="1"/>
  <c r="AU244" i="1"/>
  <c r="AT245" i="1"/>
  <c r="AU245" i="1"/>
  <c r="AT246" i="1"/>
  <c r="AU246" i="1"/>
  <c r="AT247" i="1"/>
  <c r="AU247" i="1"/>
  <c r="AT248" i="1"/>
  <c r="AU248" i="1"/>
  <c r="AT249" i="1"/>
  <c r="AU249" i="1"/>
  <c r="AT250" i="1"/>
  <c r="AU250" i="1"/>
  <c r="AT251" i="1"/>
  <c r="AU251" i="1"/>
  <c r="AT252" i="1"/>
  <c r="AU252" i="1"/>
  <c r="AT253" i="1"/>
  <c r="AU253" i="1"/>
  <c r="AT254" i="1"/>
  <c r="AU254" i="1"/>
  <c r="AT255" i="1"/>
  <c r="AU255" i="1"/>
  <c r="AT256" i="1"/>
  <c r="AU256" i="1"/>
  <c r="AT257" i="1"/>
  <c r="AU257" i="1"/>
  <c r="AT258" i="1"/>
  <c r="AU258" i="1"/>
  <c r="AT259" i="1"/>
  <c r="AU259" i="1"/>
  <c r="AT260" i="1"/>
  <c r="AU260" i="1"/>
  <c r="AT261" i="1"/>
  <c r="AU261" i="1"/>
  <c r="AT262" i="1"/>
  <c r="AU262" i="1"/>
  <c r="AT263" i="1"/>
  <c r="AU263" i="1"/>
  <c r="AT264" i="1"/>
  <c r="AU264" i="1"/>
  <c r="AT265" i="1"/>
  <c r="AU265" i="1"/>
  <c r="AT266" i="1"/>
  <c r="AU266" i="1"/>
  <c r="AT267" i="1"/>
  <c r="AU267" i="1"/>
  <c r="AT268" i="1"/>
  <c r="AU268" i="1"/>
  <c r="AT269" i="1"/>
  <c r="AU269" i="1"/>
  <c r="AT270" i="1"/>
  <c r="AU270" i="1"/>
  <c r="AT271" i="1"/>
  <c r="AU271" i="1"/>
  <c r="AT278" i="1"/>
  <c r="AU278" i="1"/>
  <c r="AT279" i="1"/>
  <c r="AU279" i="1"/>
  <c r="AT280" i="1"/>
  <c r="AU280" i="1"/>
  <c r="AT281" i="1"/>
  <c r="AU281" i="1"/>
  <c r="AT273" i="1"/>
  <c r="AU273" i="1"/>
  <c r="AT274" i="1"/>
  <c r="AU274" i="1"/>
  <c r="AT275" i="1"/>
  <c r="AU275" i="1"/>
  <c r="AT276" i="1"/>
  <c r="AU276" i="1"/>
  <c r="AT277" i="1"/>
  <c r="AU277" i="1"/>
  <c r="AT282" i="1"/>
  <c r="AU282" i="1"/>
  <c r="AT283" i="1"/>
  <c r="AU283" i="1"/>
  <c r="AT284" i="1"/>
  <c r="AU284" i="1"/>
  <c r="AT285" i="1"/>
  <c r="AU285" i="1"/>
  <c r="AT286" i="1"/>
  <c r="AU286" i="1"/>
  <c r="AT287" i="1"/>
  <c r="AU287" i="1"/>
  <c r="AT288" i="1"/>
  <c r="AU288" i="1"/>
  <c r="AT289" i="1"/>
  <c r="AU289" i="1"/>
  <c r="AT290" i="1"/>
  <c r="AU290" i="1"/>
  <c r="AT291" i="1"/>
  <c r="AU291" i="1"/>
  <c r="AT292" i="1"/>
  <c r="AU292" i="1"/>
  <c r="AT293" i="1"/>
  <c r="AU293" i="1"/>
  <c r="AT294" i="1"/>
  <c r="AU294" i="1"/>
  <c r="AT295" i="1"/>
  <c r="AU295" i="1"/>
  <c r="AT296" i="1"/>
  <c r="AU296" i="1"/>
  <c r="AT297" i="1"/>
  <c r="AU297" i="1"/>
  <c r="AT298" i="1"/>
  <c r="AU298" i="1"/>
  <c r="AT299" i="1"/>
  <c r="AU299" i="1"/>
  <c r="AT300" i="1"/>
  <c r="AU300" i="1"/>
  <c r="AT301" i="1"/>
  <c r="AU301" i="1"/>
  <c r="AU302" i="1"/>
  <c r="AT303" i="1"/>
  <c r="AU303" i="1"/>
  <c r="AT306" i="1"/>
  <c r="AU306" i="1"/>
  <c r="AT307" i="1"/>
  <c r="AU307" i="1"/>
  <c r="AT308" i="1"/>
  <c r="AU308" i="1"/>
  <c r="AT309" i="1"/>
  <c r="AU309" i="1"/>
  <c r="AT310" i="1"/>
  <c r="AU310" i="1"/>
  <c r="AT311" i="1"/>
  <c r="AU311" i="1"/>
  <c r="AT312" i="1"/>
  <c r="AU312" i="1"/>
  <c r="AT313" i="1"/>
  <c r="AU313" i="1"/>
  <c r="AT314" i="1"/>
  <c r="AU314" i="1"/>
  <c r="AT315" i="1"/>
  <c r="AU315" i="1"/>
  <c r="AT316" i="1"/>
  <c r="AU316" i="1"/>
  <c r="AT317" i="1"/>
  <c r="AU317" i="1"/>
  <c r="AT318" i="1"/>
  <c r="AU318" i="1"/>
  <c r="AT319" i="1"/>
  <c r="AU319" i="1"/>
  <c r="AT320" i="1"/>
  <c r="AU320" i="1"/>
  <c r="AT321" i="1"/>
  <c r="AU321" i="1"/>
  <c r="AT322" i="1"/>
  <c r="AU322" i="1"/>
  <c r="AT323" i="1"/>
  <c r="AU323" i="1"/>
  <c r="AT536" i="1"/>
  <c r="AU536" i="1"/>
  <c r="AT537" i="1"/>
  <c r="AU537" i="1"/>
  <c r="AT538" i="1"/>
  <c r="AU538" i="1"/>
  <c r="AT539" i="1"/>
  <c r="AU539" i="1"/>
  <c r="AT540" i="1"/>
  <c r="AU540" i="1"/>
  <c r="AT541" i="1"/>
  <c r="AU541" i="1"/>
  <c r="AT542" i="1"/>
  <c r="AU542" i="1"/>
  <c r="AT543" i="1"/>
  <c r="AU543" i="1"/>
  <c r="AT544" i="1"/>
  <c r="AU544" i="1"/>
  <c r="AT545" i="1"/>
  <c r="AU545" i="1"/>
  <c r="AT546" i="1"/>
  <c r="AU546" i="1"/>
  <c r="AT547" i="1"/>
  <c r="AU547" i="1"/>
  <c r="AT548" i="1"/>
  <c r="AU548" i="1"/>
  <c r="AT551" i="1"/>
  <c r="AU551" i="1"/>
  <c r="AT552" i="1"/>
  <c r="AU552" i="1"/>
  <c r="AT553" i="1"/>
  <c r="AU553" i="1"/>
  <c r="AT554" i="1"/>
  <c r="AU554" i="1"/>
  <c r="AT555" i="1"/>
  <c r="AU555" i="1"/>
  <c r="AT556" i="1"/>
  <c r="AU556" i="1"/>
  <c r="AT563" i="1"/>
  <c r="AU563" i="1"/>
  <c r="AT564" i="1"/>
  <c r="AU564" i="1"/>
  <c r="AT565" i="1"/>
  <c r="AU565" i="1"/>
  <c r="AT566" i="1"/>
  <c r="AU566" i="1"/>
  <c r="AT567" i="1"/>
  <c r="AU567" i="1"/>
  <c r="AT568" i="1"/>
  <c r="AU568" i="1"/>
  <c r="AT569" i="1"/>
  <c r="AU569" i="1"/>
  <c r="AT570" i="1"/>
  <c r="AU570" i="1"/>
  <c r="AT571" i="1"/>
  <c r="AU571" i="1"/>
  <c r="AT572" i="1"/>
  <c r="AU572" i="1"/>
  <c r="AT573" i="1"/>
  <c r="AU573" i="1"/>
  <c r="AT574" i="1"/>
  <c r="AU574" i="1"/>
  <c r="AT575" i="1"/>
  <c r="AU575" i="1"/>
  <c r="AT576" i="1"/>
  <c r="AU576" i="1"/>
  <c r="AT577" i="1"/>
  <c r="AU577" i="1"/>
  <c r="AT578" i="1"/>
  <c r="AU578" i="1"/>
  <c r="AT579" i="1"/>
  <c r="AU579" i="1"/>
  <c r="AT580" i="1"/>
  <c r="AU580" i="1"/>
  <c r="AT581" i="1"/>
  <c r="AU581" i="1"/>
  <c r="AT582" i="1"/>
  <c r="AU582" i="1"/>
  <c r="AT583" i="1"/>
  <c r="AU583" i="1"/>
  <c r="AT584" i="1"/>
  <c r="AU584" i="1"/>
  <c r="AT585" i="1"/>
  <c r="AU585" i="1"/>
  <c r="AT586" i="1"/>
  <c r="AU586" i="1"/>
  <c r="AT587" i="1"/>
  <c r="AU587" i="1"/>
  <c r="AT588" i="1"/>
  <c r="AU588" i="1"/>
  <c r="AT589" i="1"/>
  <c r="AU589" i="1"/>
  <c r="AT590" i="1"/>
  <c r="AU590" i="1"/>
  <c r="AT591" i="1"/>
  <c r="AU591" i="1"/>
  <c r="AT592" i="1"/>
  <c r="AU592" i="1"/>
  <c r="AT593" i="1"/>
  <c r="AU593" i="1"/>
  <c r="AT598" i="1"/>
  <c r="AU598" i="1"/>
  <c r="AT599" i="1"/>
  <c r="AU599" i="1"/>
  <c r="AT600" i="1"/>
  <c r="AU600" i="1"/>
  <c r="AT601" i="1"/>
  <c r="AU601" i="1"/>
  <c r="AT602" i="1"/>
  <c r="AU602" i="1"/>
  <c r="AT603" i="1"/>
  <c r="AU603" i="1"/>
  <c r="AT604" i="1"/>
  <c r="AU604" i="1"/>
  <c r="AT605" i="1"/>
  <c r="AU605" i="1"/>
  <c r="AT606" i="1"/>
  <c r="AU606" i="1"/>
  <c r="AT607" i="1"/>
  <c r="AU607" i="1"/>
  <c r="AT608" i="1"/>
  <c r="AU608" i="1"/>
  <c r="AT609" i="1"/>
  <c r="AU609" i="1"/>
  <c r="AT610" i="1"/>
  <c r="AU610" i="1"/>
  <c r="AT611" i="1"/>
  <c r="AU611" i="1"/>
  <c r="AT612" i="1"/>
  <c r="AU612" i="1"/>
  <c r="AT613" i="1"/>
  <c r="AU613" i="1"/>
  <c r="AT614" i="1"/>
  <c r="AU614" i="1"/>
  <c r="AT615" i="1"/>
  <c r="AU615" i="1"/>
  <c r="AT617" i="1"/>
  <c r="AU617" i="1"/>
  <c r="AT618" i="1"/>
  <c r="AU618" i="1"/>
  <c r="AT619" i="1"/>
  <c r="AU619" i="1"/>
  <c r="AT621" i="1"/>
  <c r="AU621" i="1"/>
  <c r="AT622" i="1"/>
  <c r="AU622" i="1"/>
  <c r="AT623" i="1"/>
  <c r="AU623" i="1"/>
  <c r="AT624" i="1"/>
  <c r="AU624" i="1"/>
  <c r="AT625" i="1"/>
  <c r="AU625" i="1"/>
  <c r="AT626" i="1"/>
  <c r="AU626" i="1"/>
  <c r="AT627" i="1"/>
  <c r="AU627" i="1"/>
  <c r="AT628" i="1"/>
  <c r="AU628" i="1"/>
  <c r="AT629" i="1"/>
  <c r="AU629" i="1"/>
  <c r="AT630" i="1"/>
  <c r="AU630" i="1"/>
  <c r="AT631" i="1"/>
  <c r="AU631" i="1"/>
  <c r="AT633" i="1"/>
  <c r="AU633" i="1"/>
  <c r="AT634" i="1"/>
  <c r="AU634" i="1"/>
  <c r="AT635" i="1"/>
  <c r="AU635" i="1"/>
  <c r="AT636" i="1"/>
  <c r="AU636" i="1"/>
  <c r="AT637" i="1"/>
  <c r="AU637" i="1"/>
  <c r="AT638" i="1"/>
  <c r="AU638" i="1"/>
  <c r="AT639" i="1"/>
  <c r="AU639" i="1"/>
  <c r="AT640" i="1"/>
  <c r="AU640" i="1"/>
  <c r="AT641" i="1"/>
  <c r="AU641" i="1"/>
  <c r="AT642" i="1"/>
  <c r="AU642" i="1"/>
  <c r="AT643" i="1"/>
  <c r="AU643" i="1"/>
  <c r="AT644" i="1"/>
  <c r="AU644" i="1"/>
  <c r="AT645" i="1"/>
  <c r="AU645" i="1"/>
  <c r="AT646" i="1"/>
  <c r="AU646" i="1"/>
  <c r="AT647" i="1"/>
  <c r="AU647" i="1"/>
  <c r="AT648" i="1"/>
  <c r="AU648" i="1"/>
  <c r="AT649" i="1"/>
  <c r="AU649" i="1"/>
  <c r="AT650" i="1"/>
  <c r="AU650" i="1"/>
  <c r="AT651" i="1"/>
  <c r="AU651" i="1"/>
  <c r="AT652" i="1"/>
  <c r="AU652" i="1"/>
  <c r="AT653" i="1"/>
  <c r="AU653" i="1"/>
  <c r="AT654" i="1"/>
  <c r="AU654" i="1"/>
  <c r="AT655" i="1"/>
  <c r="AU655" i="1"/>
  <c r="AT656" i="1"/>
  <c r="AU656" i="1"/>
  <c r="AT657" i="1"/>
  <c r="AU657" i="1"/>
  <c r="AT658" i="1"/>
  <c r="AU658" i="1"/>
  <c r="AT659" i="1"/>
  <c r="AU659" i="1"/>
  <c r="AT660" i="1"/>
  <c r="AU660" i="1"/>
  <c r="AT661" i="1"/>
  <c r="AU661" i="1"/>
  <c r="AT662" i="1"/>
  <c r="AU662" i="1"/>
  <c r="AT663" i="1"/>
  <c r="AU663" i="1"/>
  <c r="AT664" i="1"/>
  <c r="AU664" i="1"/>
  <c r="AT665" i="1"/>
  <c r="AU665" i="1"/>
  <c r="AT666" i="1"/>
  <c r="AU666" i="1"/>
  <c r="AT681" i="1"/>
  <c r="AU681" i="1"/>
  <c r="AT682" i="1"/>
  <c r="AU682" i="1"/>
  <c r="AT683" i="1"/>
  <c r="AU683" i="1"/>
  <c r="AT684" i="1"/>
  <c r="AU684" i="1"/>
  <c r="AT685" i="1"/>
  <c r="AU685" i="1"/>
  <c r="AT686" i="1"/>
  <c r="AU686" i="1"/>
  <c r="AT687" i="1"/>
  <c r="AU687" i="1"/>
  <c r="AT688" i="1"/>
  <c r="AU688" i="1"/>
  <c r="AT689" i="1"/>
  <c r="AU689" i="1"/>
  <c r="AT690" i="1"/>
  <c r="AU690" i="1"/>
  <c r="AT691" i="1"/>
  <c r="AU691" i="1"/>
  <c r="AT692" i="1"/>
  <c r="AU692" i="1"/>
  <c r="AT693" i="1"/>
  <c r="AU693" i="1"/>
  <c r="AT694" i="1"/>
  <c r="AU694" i="1"/>
  <c r="AT695" i="1"/>
  <c r="AU695" i="1"/>
  <c r="AT696" i="1"/>
  <c r="AU696" i="1"/>
  <c r="AT697" i="1"/>
  <c r="AU697" i="1"/>
  <c r="AT698" i="1"/>
  <c r="AU698" i="1"/>
  <c r="AT699" i="1"/>
  <c r="AU699" i="1"/>
  <c r="AT700" i="1"/>
  <c r="AU700" i="1"/>
  <c r="AT701" i="1"/>
  <c r="AU701" i="1"/>
  <c r="AT702" i="1"/>
  <c r="AU702" i="1"/>
  <c r="AT703" i="1"/>
  <c r="AU703" i="1"/>
  <c r="AT704" i="1"/>
  <c r="AU704" i="1"/>
  <c r="AT705" i="1"/>
  <c r="AU705" i="1"/>
  <c r="AT706" i="1"/>
  <c r="AU706" i="1"/>
  <c r="AT707" i="1"/>
  <c r="AU707" i="1"/>
  <c r="AT708" i="1"/>
  <c r="AU708" i="1"/>
  <c r="AT709" i="1"/>
  <c r="AU709" i="1"/>
  <c r="AT710" i="1"/>
  <c r="AU710" i="1"/>
  <c r="AT711" i="1"/>
  <c r="AU711" i="1"/>
  <c r="AT712" i="1"/>
  <c r="AU712" i="1"/>
  <c r="AT713" i="1"/>
  <c r="AU713" i="1"/>
  <c r="AT714" i="1"/>
  <c r="AU714" i="1"/>
  <c r="AT715" i="1"/>
  <c r="AU715" i="1"/>
  <c r="AT716" i="1"/>
  <c r="AU716" i="1"/>
  <c r="AT717" i="1"/>
  <c r="AU717" i="1"/>
  <c r="AT718" i="1"/>
  <c r="AU718" i="1"/>
  <c r="AT719" i="1"/>
  <c r="AU719" i="1"/>
  <c r="AT720" i="1"/>
  <c r="AU720" i="1"/>
  <c r="AT721" i="1"/>
  <c r="AU721" i="1"/>
  <c r="AT722" i="1"/>
  <c r="AU722" i="1"/>
  <c r="AT723" i="1"/>
  <c r="AU723" i="1"/>
  <c r="AT724" i="1"/>
  <c r="AU724" i="1"/>
  <c r="AT725" i="1"/>
  <c r="AU725" i="1"/>
  <c r="AT726" i="1"/>
  <c r="AU726" i="1"/>
  <c r="AT727" i="1"/>
  <c r="AU727" i="1"/>
  <c r="AT728" i="1"/>
  <c r="AU728" i="1"/>
  <c r="AT729" i="1"/>
  <c r="AU729" i="1"/>
  <c r="AT730" i="1"/>
  <c r="AU730" i="1"/>
  <c r="AT731" i="1"/>
  <c r="AU731" i="1"/>
  <c r="AT732" i="1"/>
  <c r="AU732" i="1"/>
  <c r="AT733" i="1"/>
  <c r="AU733" i="1"/>
  <c r="AT734" i="1"/>
  <c r="AU734" i="1"/>
  <c r="AT735" i="1"/>
  <c r="AU735" i="1"/>
  <c r="AT736" i="1"/>
  <c r="AU736" i="1"/>
  <c r="AT737" i="1"/>
  <c r="AU737" i="1"/>
  <c r="AT738" i="1"/>
  <c r="AU738" i="1"/>
  <c r="AT739" i="1"/>
  <c r="AU739" i="1"/>
  <c r="AT740" i="1"/>
  <c r="AU740" i="1"/>
  <c r="AT741" i="1"/>
  <c r="AU741" i="1"/>
  <c r="AT742" i="1"/>
  <c r="AU742" i="1"/>
  <c r="AT743" i="1"/>
  <c r="AU743" i="1"/>
  <c r="AT744" i="1"/>
  <c r="AU744" i="1"/>
  <c r="AT756" i="1"/>
  <c r="AU756" i="1"/>
  <c r="AT757" i="1"/>
  <c r="AU757" i="1"/>
  <c r="AT758" i="1"/>
  <c r="AU758" i="1"/>
  <c r="AT759" i="1"/>
  <c r="AU759" i="1"/>
  <c r="AT760" i="1"/>
  <c r="AU760" i="1"/>
  <c r="AT761" i="1"/>
  <c r="AU761" i="1"/>
  <c r="AT762" i="1"/>
  <c r="AU762" i="1"/>
  <c r="AT763" i="1"/>
  <c r="AU763" i="1"/>
  <c r="AT764" i="1"/>
  <c r="AU764" i="1"/>
  <c r="AT765" i="1"/>
  <c r="AU765" i="1"/>
  <c r="AT766" i="1"/>
  <c r="AU766" i="1"/>
  <c r="AT767" i="1"/>
  <c r="AU767" i="1"/>
  <c r="AT768" i="1"/>
  <c r="AU768" i="1"/>
  <c r="AT769" i="1"/>
  <c r="AU769" i="1"/>
  <c r="AT770" i="1"/>
  <c r="AU770" i="1"/>
  <c r="AT771" i="1"/>
  <c r="AU771" i="1"/>
  <c r="AT772" i="1"/>
  <c r="AU772" i="1"/>
  <c r="AT773" i="1"/>
  <c r="AU773" i="1"/>
  <c r="AT774" i="1"/>
  <c r="AU774" i="1"/>
  <c r="AT775" i="1"/>
  <c r="AU775" i="1"/>
  <c r="AT776" i="1"/>
  <c r="AU776" i="1"/>
  <c r="AT777" i="1"/>
  <c r="AU777" i="1"/>
  <c r="AT778" i="1"/>
  <c r="AU778" i="1"/>
  <c r="AT779" i="1"/>
  <c r="AU779" i="1"/>
  <c r="AT780" i="1"/>
  <c r="AU780" i="1"/>
  <c r="AT781" i="1"/>
  <c r="AU781" i="1"/>
  <c r="AT782" i="1"/>
  <c r="AU782" i="1"/>
  <c r="AT783" i="1"/>
  <c r="AU783" i="1"/>
  <c r="AT784" i="1"/>
  <c r="AU784" i="1"/>
  <c r="AT785" i="1"/>
  <c r="AU785" i="1"/>
  <c r="AT786" i="1"/>
  <c r="AU786" i="1"/>
  <c r="AT787" i="1"/>
  <c r="AU787" i="1"/>
  <c r="AT788" i="1"/>
  <c r="AU788" i="1"/>
  <c r="AT789" i="1"/>
  <c r="AU789" i="1"/>
  <c r="AT790" i="1"/>
  <c r="AU790" i="1"/>
  <c r="AT791" i="1"/>
  <c r="AU791" i="1"/>
  <c r="AT811" i="1"/>
  <c r="AU811" i="1"/>
  <c r="AT812" i="1"/>
  <c r="AU812" i="1"/>
  <c r="AT813" i="1"/>
  <c r="AU813" i="1"/>
  <c r="AT814" i="1"/>
  <c r="AU814" i="1"/>
  <c r="AT815" i="1"/>
  <c r="AU815" i="1"/>
  <c r="AT816" i="1"/>
  <c r="AU816" i="1"/>
  <c r="AT817" i="1"/>
  <c r="AU817" i="1"/>
  <c r="AT818" i="1"/>
  <c r="AU818" i="1"/>
  <c r="AT819" i="1"/>
  <c r="AU819" i="1"/>
  <c r="AT820" i="1"/>
  <c r="AU820" i="1"/>
  <c r="AT821" i="1"/>
  <c r="AU821" i="1"/>
  <c r="AT822" i="1"/>
  <c r="AU822" i="1"/>
  <c r="AT823" i="1"/>
  <c r="AU823" i="1"/>
  <c r="AT824" i="1"/>
  <c r="AU824" i="1"/>
  <c r="AT825" i="1"/>
  <c r="AU825" i="1"/>
  <c r="AT826" i="1"/>
  <c r="AU826" i="1"/>
  <c r="AT827" i="1"/>
  <c r="AU827" i="1"/>
  <c r="AT828" i="1"/>
  <c r="AU828" i="1"/>
  <c r="AT829" i="1"/>
  <c r="AU829" i="1"/>
  <c r="AT830" i="1"/>
  <c r="AU830" i="1"/>
  <c r="AT831" i="1"/>
  <c r="AU831" i="1"/>
  <c r="AT832" i="1"/>
  <c r="AU832" i="1"/>
  <c r="AT833" i="1"/>
  <c r="AU833" i="1"/>
  <c r="AT834" i="1"/>
  <c r="AU834" i="1"/>
  <c r="AT835" i="1"/>
  <c r="AU835" i="1"/>
  <c r="AT836" i="1"/>
  <c r="AU836" i="1"/>
  <c r="AT837" i="1"/>
  <c r="AU837" i="1"/>
  <c r="AT838" i="1"/>
  <c r="AU838" i="1"/>
  <c r="AT839" i="1"/>
  <c r="AU839" i="1"/>
  <c r="AT840" i="1"/>
  <c r="AU840" i="1"/>
  <c r="AT841" i="1"/>
  <c r="AU841" i="1"/>
  <c r="AT842" i="1"/>
  <c r="AU842" i="1"/>
  <c r="AT843" i="1"/>
  <c r="AU843" i="1"/>
  <c r="AT844" i="1"/>
  <c r="AU844" i="1"/>
  <c r="AT936" i="1"/>
  <c r="AU936" i="1"/>
  <c r="AT937" i="1"/>
  <c r="AU937" i="1"/>
  <c r="AT938" i="1"/>
  <c r="AU938" i="1"/>
  <c r="AT939" i="1"/>
  <c r="AU939" i="1"/>
  <c r="AT940" i="1"/>
  <c r="AU940" i="1"/>
  <c r="AT941" i="1"/>
  <c r="AU941" i="1"/>
  <c r="AT942" i="1"/>
  <c r="AU942" i="1"/>
  <c r="AT943" i="1"/>
  <c r="AU943" i="1"/>
  <c r="AT944" i="1"/>
  <c r="AU944" i="1"/>
  <c r="AT945" i="1"/>
  <c r="AU945" i="1"/>
  <c r="AT946" i="1"/>
  <c r="AU946" i="1"/>
  <c r="AT947" i="1"/>
  <c r="AU947" i="1"/>
  <c r="AT948" i="1"/>
  <c r="AU948" i="1"/>
  <c r="AT949" i="1"/>
  <c r="AU949" i="1"/>
  <c r="AT953" i="1"/>
  <c r="AU953" i="1"/>
  <c r="AT954" i="1"/>
  <c r="AU954" i="1"/>
  <c r="AT955" i="1"/>
  <c r="AU955" i="1"/>
  <c r="AT956" i="1"/>
  <c r="AU956" i="1"/>
  <c r="AT957" i="1"/>
  <c r="AU957" i="1"/>
  <c r="AT958" i="1"/>
  <c r="AU958" i="1"/>
  <c r="AT960" i="1"/>
  <c r="AU960" i="1"/>
  <c r="AT961" i="1"/>
  <c r="AU961" i="1"/>
  <c r="AT962" i="1"/>
  <c r="AU962" i="1"/>
  <c r="AT975" i="1"/>
  <c r="AU975" i="1"/>
  <c r="AT976" i="1"/>
  <c r="AU976" i="1"/>
  <c r="AT977" i="1"/>
  <c r="AU977" i="1"/>
  <c r="AT978" i="1"/>
  <c r="AU978" i="1"/>
  <c r="AT979" i="1"/>
  <c r="AU979" i="1"/>
  <c r="AT980" i="1"/>
  <c r="AU980" i="1"/>
  <c r="AT981" i="1"/>
  <c r="AU981" i="1"/>
  <c r="AT982" i="1"/>
  <c r="AU982" i="1"/>
  <c r="AT983" i="1"/>
  <c r="AU983" i="1"/>
  <c r="AT984" i="1"/>
  <c r="AU984" i="1"/>
  <c r="AT985" i="1"/>
  <c r="AU985" i="1"/>
  <c r="AT986" i="1"/>
  <c r="AU986" i="1"/>
  <c r="AT987" i="1"/>
  <c r="AU987" i="1"/>
  <c r="AT988" i="1"/>
  <c r="AU988" i="1"/>
  <c r="AT989" i="1"/>
  <c r="AU989" i="1"/>
  <c r="AT990" i="1"/>
  <c r="AU990" i="1"/>
  <c r="AT991" i="1"/>
  <c r="AU991" i="1"/>
  <c r="AT992" i="1"/>
  <c r="AU992" i="1"/>
  <c r="AT993" i="1"/>
  <c r="AU993" i="1"/>
  <c r="AT994" i="1"/>
  <c r="AU994" i="1"/>
  <c r="AT995" i="1"/>
  <c r="AU995" i="1"/>
  <c r="AT996" i="1"/>
  <c r="AU996" i="1"/>
  <c r="AT997" i="1"/>
  <c r="AU997" i="1"/>
  <c r="AT998" i="1"/>
  <c r="AU998" i="1"/>
  <c r="AT999" i="1"/>
  <c r="AU999" i="1"/>
  <c r="AT1000" i="1"/>
  <c r="AU1000" i="1"/>
  <c r="AT1001" i="1"/>
  <c r="AU1001" i="1"/>
  <c r="AT1002" i="1"/>
  <c r="AU1002" i="1"/>
  <c r="AT1003" i="1"/>
  <c r="AU1003" i="1"/>
  <c r="AT1004" i="1"/>
  <c r="AU1004" i="1"/>
  <c r="AT1005" i="1"/>
  <c r="AU1005" i="1"/>
  <c r="AT1006" i="1"/>
  <c r="AU1006" i="1"/>
  <c r="AT1007" i="1"/>
  <c r="AU1007" i="1"/>
  <c r="AT1008" i="1"/>
  <c r="AU1008" i="1"/>
  <c r="AT1009" i="1"/>
  <c r="AU1009" i="1"/>
  <c r="AT1010" i="1"/>
  <c r="AU1010" i="1"/>
  <c r="AT1011" i="1"/>
  <c r="AU1011" i="1"/>
  <c r="AT1012" i="1"/>
  <c r="AU1012" i="1"/>
  <c r="AT1013" i="1"/>
  <c r="AU1013" i="1"/>
  <c r="AT1014" i="1"/>
  <c r="AU1014" i="1"/>
  <c r="AT1015" i="1"/>
  <c r="AU1015" i="1"/>
  <c r="AT1016" i="1"/>
  <c r="AU1016" i="1"/>
  <c r="AT1017" i="1"/>
  <c r="AU1017" i="1"/>
  <c r="AT1018" i="1"/>
  <c r="AU1018" i="1"/>
  <c r="AT1019" i="1"/>
  <c r="AU1019" i="1"/>
  <c r="AT1020" i="1"/>
  <c r="AU1020" i="1"/>
  <c r="AT1021" i="1"/>
  <c r="AU1021" i="1"/>
  <c r="AT1022" i="1"/>
  <c r="AU1022" i="1"/>
  <c r="AT1023" i="1"/>
  <c r="AU1023" i="1"/>
  <c r="AT1024" i="1"/>
  <c r="AU1024" i="1"/>
  <c r="AT1025" i="1"/>
  <c r="AU1025" i="1"/>
  <c r="AT1026" i="1"/>
  <c r="AU1026" i="1"/>
  <c r="AT1027" i="1"/>
  <c r="AU1027" i="1"/>
  <c r="AT1028" i="1"/>
  <c r="AU1028" i="1"/>
  <c r="AT1029" i="1"/>
  <c r="AU1029" i="1"/>
  <c r="AT1032" i="1"/>
  <c r="AU1032" i="1"/>
  <c r="AT1034" i="1"/>
  <c r="AU1034" i="1"/>
  <c r="AT1035" i="1"/>
  <c r="AU1035" i="1"/>
  <c r="AT1036" i="1"/>
  <c r="AU1036" i="1"/>
  <c r="AT1038" i="1"/>
  <c r="AU1038" i="1"/>
  <c r="AT1040" i="1"/>
  <c r="AU1040" i="1"/>
  <c r="AT1041" i="1"/>
  <c r="AU1041" i="1"/>
  <c r="AT1042" i="1"/>
  <c r="AU1042" i="1"/>
  <c r="AT1043" i="1"/>
  <c r="AU1043" i="1"/>
  <c r="AT1044" i="1"/>
  <c r="AU1044" i="1"/>
  <c r="AT1045" i="1"/>
  <c r="AU1045" i="1"/>
  <c r="AT1046" i="1"/>
  <c r="AU1046" i="1"/>
  <c r="AT1047" i="1"/>
  <c r="AU1047" i="1"/>
  <c r="AT1048" i="1"/>
  <c r="AU1048" i="1"/>
  <c r="AT1049" i="1"/>
  <c r="AU1049" i="1"/>
  <c r="AT1051" i="1"/>
  <c r="AU1051" i="1"/>
  <c r="AT1052" i="1"/>
  <c r="AU1052" i="1"/>
  <c r="AT1053" i="1"/>
  <c r="AU1053" i="1"/>
  <c r="AT1054" i="1"/>
  <c r="AU1054" i="1"/>
  <c r="AT1055" i="1"/>
  <c r="AU1055" i="1"/>
  <c r="AT1056" i="1"/>
  <c r="AU1056" i="1"/>
  <c r="AT1057" i="1"/>
  <c r="AU1057" i="1"/>
  <c r="AT1058" i="1"/>
  <c r="AU1058" i="1"/>
  <c r="AT1059" i="1"/>
  <c r="AU1059" i="1"/>
  <c r="AT1064" i="1"/>
  <c r="AU1064" i="1"/>
  <c r="AT1065" i="1"/>
  <c r="AU1065" i="1"/>
  <c r="AT1066" i="1"/>
  <c r="AU1066" i="1"/>
  <c r="AT1067" i="1"/>
  <c r="AU1067" i="1"/>
  <c r="AT1068" i="1"/>
  <c r="AU1068" i="1"/>
  <c r="AT1069" i="1"/>
  <c r="AU1069" i="1"/>
  <c r="AT1070" i="1"/>
  <c r="AU1070" i="1"/>
  <c r="AT1071" i="1"/>
  <c r="AU1071" i="1"/>
  <c r="AT1072" i="1"/>
  <c r="AU1072" i="1"/>
  <c r="AT1073" i="1"/>
  <c r="AU1073" i="1"/>
  <c r="AT1074" i="1"/>
  <c r="AU1074" i="1"/>
  <c r="AT1075" i="1"/>
  <c r="AU1075" i="1"/>
  <c r="AT1076" i="1"/>
  <c r="AU1076" i="1"/>
  <c r="AT1077" i="1"/>
  <c r="AU1077" i="1"/>
  <c r="AT1078" i="1"/>
  <c r="AU1078" i="1"/>
  <c r="AT1079" i="1"/>
  <c r="AU1079" i="1"/>
  <c r="AT1080" i="1"/>
  <c r="AU1080" i="1"/>
  <c r="AT1081" i="1"/>
  <c r="AU1081" i="1"/>
  <c r="AT1082" i="1"/>
  <c r="AU1082" i="1"/>
  <c r="AT1083" i="1"/>
  <c r="AU1083" i="1"/>
  <c r="AT1084" i="1"/>
  <c r="AU1084" i="1"/>
  <c r="AT1085" i="1"/>
  <c r="AU1085" i="1"/>
  <c r="AT1086" i="1"/>
  <c r="AU1086" i="1"/>
  <c r="AT1087" i="1"/>
  <c r="AU1087" i="1"/>
  <c r="AT1030" i="1"/>
  <c r="AU1030" i="1"/>
  <c r="AT1031" i="1"/>
  <c r="AU1031" i="1"/>
  <c r="AT1660" i="1"/>
  <c r="AU1660" i="1"/>
  <c r="AT1661" i="1"/>
  <c r="AU1661" i="1"/>
  <c r="AT1662" i="1"/>
  <c r="AU1662" i="1"/>
  <c r="AT1663" i="1"/>
  <c r="AU1663" i="1"/>
  <c r="AT1664" i="1"/>
  <c r="AU1664" i="1"/>
  <c r="AT1665" i="1"/>
  <c r="AU1665" i="1"/>
  <c r="AT1666" i="1"/>
  <c r="AU1666" i="1"/>
  <c r="AT1667" i="1"/>
  <c r="AU1667" i="1"/>
  <c r="AT1668" i="1"/>
  <c r="AU1668" i="1"/>
  <c r="AT1669" i="1"/>
  <c r="AU1669" i="1"/>
  <c r="AT1670" i="1"/>
  <c r="AU1670" i="1"/>
  <c r="AU1671" i="1"/>
  <c r="AT1672" i="1"/>
  <c r="AU1672" i="1"/>
  <c r="AT1673" i="1"/>
  <c r="AU1673" i="1"/>
  <c r="AT1674" i="1"/>
  <c r="AU1674" i="1"/>
  <c r="AT1675" i="1"/>
  <c r="AU1675" i="1"/>
  <c r="AT1676" i="1"/>
  <c r="AU1676" i="1"/>
  <c r="AT1677" i="1"/>
  <c r="AU1677" i="1"/>
  <c r="AT1678" i="1"/>
  <c r="AU1678" i="1"/>
  <c r="AT1679" i="1"/>
  <c r="AU1679" i="1"/>
  <c r="AT1680" i="1"/>
  <c r="AU1680" i="1"/>
  <c r="AT1681" i="1"/>
  <c r="AU1681" i="1"/>
  <c r="AT2053" i="1"/>
  <c r="AU2053" i="1"/>
  <c r="AT2054" i="1"/>
  <c r="AU2054" i="1"/>
  <c r="AT2055" i="1"/>
  <c r="AU2055" i="1"/>
  <c r="AT2056" i="1"/>
  <c r="AU2056" i="1"/>
  <c r="AT2057" i="1"/>
  <c r="AU2057" i="1"/>
  <c r="AU26" i="1"/>
  <c r="AT26" i="1"/>
  <c r="Z17" i="12" l="1"/>
  <c r="Z18" i="12"/>
  <c r="Z19" i="12"/>
  <c r="Z20" i="12"/>
  <c r="Z21" i="12"/>
  <c r="Z22" i="12"/>
  <c r="Z23" i="12"/>
  <c r="Z24" i="12"/>
  <c r="Z8" i="12" l="1"/>
  <c r="Z9" i="12"/>
  <c r="Z10" i="12"/>
  <c r="Z11" i="12"/>
  <c r="Z12" i="12"/>
  <c r="Z13" i="12"/>
  <c r="Z14" i="12"/>
  <c r="Z15" i="12"/>
  <c r="Z16" i="12"/>
  <c r="Z7" i="12"/>
  <c r="AU125" i="29" l="1"/>
  <c r="AT125" i="29"/>
  <c r="AR21" i="55" l="1"/>
  <c r="AE25" i="12" l="1"/>
  <c r="AF25" i="12"/>
  <c r="AT285" i="72" l="1"/>
  <c r="AS285" i="72"/>
  <c r="AT284" i="72"/>
  <c r="AS284" i="72"/>
  <c r="AT283" i="72"/>
  <c r="AS283" i="72"/>
  <c r="AT282" i="72"/>
  <c r="AS282" i="72"/>
  <c r="AT280" i="72"/>
  <c r="AS280" i="72"/>
  <c r="AT279" i="72"/>
  <c r="AS279" i="72"/>
  <c r="AT278" i="72"/>
  <c r="AS278" i="72"/>
  <c r="AT277" i="72"/>
  <c r="AS277" i="72"/>
  <c r="AT263" i="72"/>
  <c r="AS263" i="72"/>
  <c r="AT262" i="72"/>
  <c r="AS262" i="72"/>
  <c r="AT261" i="72"/>
  <c r="AS261" i="72"/>
  <c r="AT260" i="72"/>
  <c r="AS260" i="72"/>
  <c r="B71" i="7" l="1"/>
  <c r="B103" i="7"/>
  <c r="B87" i="7"/>
  <c r="AP24" i="12" l="1"/>
  <c r="AR24" i="12" s="1"/>
  <c r="AG24" i="12"/>
  <c r="AH24" i="12" s="1"/>
  <c r="AJ24" i="12" s="1"/>
  <c r="AG23" i="12"/>
  <c r="AH23" i="12" s="1"/>
  <c r="AJ23" i="12" s="1"/>
  <c r="AG22" i="12"/>
  <c r="AH22" i="12" s="1"/>
  <c r="AJ22" i="12" s="1"/>
  <c r="AG21" i="12"/>
  <c r="AH21" i="12" s="1"/>
  <c r="AJ21" i="12" s="1"/>
  <c r="AG20" i="12"/>
  <c r="AH20" i="12" s="1"/>
  <c r="AJ20" i="12" s="1"/>
  <c r="AG19" i="12"/>
  <c r="AH19" i="12" s="1"/>
  <c r="AJ19" i="12" s="1"/>
  <c r="AG18" i="12"/>
  <c r="AH18" i="12" s="1"/>
  <c r="AJ18" i="12" s="1"/>
  <c r="AG17" i="12"/>
  <c r="AH17" i="12" s="1"/>
  <c r="AJ17" i="12" s="1"/>
  <c r="AJ16" i="12"/>
  <c r="AJ15" i="12"/>
  <c r="AJ14" i="12"/>
  <c r="AJ13" i="12"/>
  <c r="AJ12" i="12"/>
  <c r="AJ11" i="12"/>
  <c r="AJ10" i="12"/>
  <c r="AJ9" i="12"/>
  <c r="AJ8" i="12"/>
  <c r="AP25" i="12" l="1"/>
  <c r="AG25" i="12"/>
  <c r="AR25" i="12"/>
  <c r="AH25" i="12" l="1"/>
  <c r="AJ7" i="12"/>
  <c r="AJ25" i="12" s="1"/>
  <c r="AU220" i="29" l="1"/>
  <c r="AT220" i="29"/>
  <c r="AU217" i="29"/>
  <c r="AT217" i="29"/>
  <c r="AU216" i="29"/>
  <c r="AT216" i="29"/>
  <c r="AU215" i="29"/>
  <c r="AT215" i="29"/>
  <c r="AT204" i="29"/>
  <c r="AS204" i="29"/>
  <c r="AT203" i="29"/>
  <c r="AS203" i="29"/>
  <c r="AT202" i="29"/>
  <c r="AS202" i="29"/>
  <c r="AT196" i="29"/>
  <c r="AS196" i="29"/>
  <c r="AT195" i="29"/>
  <c r="AS195" i="29"/>
  <c r="AT194" i="29"/>
  <c r="AS194" i="29"/>
  <c r="AT192" i="29"/>
  <c r="AS192" i="29"/>
  <c r="AT191" i="29"/>
  <c r="AS191" i="29"/>
  <c r="AT190" i="29"/>
  <c r="AS190" i="29"/>
  <c r="AT188" i="29"/>
  <c r="AS188" i="29"/>
  <c r="AT187" i="29"/>
  <c r="AS187" i="29"/>
  <c r="AT184" i="29"/>
  <c r="AS184" i="29"/>
  <c r="AT183" i="29"/>
  <c r="AS183" i="29"/>
  <c r="AT182" i="29"/>
  <c r="AS182" i="29"/>
  <c r="AT180" i="29"/>
  <c r="AS180" i="29"/>
  <c r="AT179" i="29"/>
  <c r="AS179" i="29"/>
  <c r="AT178" i="29"/>
  <c r="AS178" i="29"/>
  <c r="AT175" i="29"/>
  <c r="AS175" i="29"/>
  <c r="D16" i="10" l="1"/>
  <c r="J16" i="10" l="1"/>
  <c r="F16" i="10"/>
  <c r="F13" i="10"/>
  <c r="E13" i="10"/>
  <c r="D13" i="10"/>
  <c r="B13" i="10"/>
  <c r="E10" i="10"/>
  <c r="C10" i="10"/>
  <c r="B10" i="10"/>
  <c r="K7" i="10"/>
  <c r="D7" i="10"/>
  <c r="A7" i="10"/>
  <c r="T99" i="44"/>
  <c r="T98" i="44"/>
  <c r="T97" i="44"/>
  <c r="T96" i="44"/>
  <c r="T92" i="44"/>
  <c r="T91" i="44"/>
  <c r="T90" i="44"/>
  <c r="T89" i="44"/>
  <c r="T88" i="44"/>
  <c r="T87" i="44"/>
  <c r="T86" i="44"/>
  <c r="T85" i="44"/>
  <c r="T84" i="44"/>
  <c r="T83" i="44"/>
  <c r="T82" i="44"/>
  <c r="T81" i="44"/>
  <c r="T80" i="44"/>
  <c r="T79" i="44"/>
  <c r="T77" i="44"/>
  <c r="T75" i="44"/>
  <c r="T74" i="44"/>
  <c r="T73" i="44"/>
  <c r="T72" i="44"/>
  <c r="T71" i="44"/>
  <c r="T70" i="44"/>
  <c r="T69" i="44"/>
  <c r="T67" i="44"/>
  <c r="T65" i="44"/>
  <c r="T64" i="44"/>
  <c r="T63" i="44"/>
  <c r="T62" i="44"/>
  <c r="T61" i="44"/>
  <c r="T60" i="44"/>
  <c r="T59" i="44"/>
  <c r="T58" i="44"/>
  <c r="T57" i="44"/>
  <c r="D4" i="49" l="1"/>
  <c r="C4" i="49"/>
  <c r="B4" i="49"/>
  <c r="R1" i="49"/>
  <c r="Q1" i="49"/>
  <c r="P1" i="49"/>
  <c r="O1" i="49"/>
  <c r="N1" i="49"/>
  <c r="L1" i="49"/>
  <c r="I41" i="9"/>
  <c r="K41" i="9" s="1"/>
  <c r="I37" i="9"/>
  <c r="K37" i="9" s="1"/>
  <c r="I35" i="9"/>
  <c r="K35" i="9" s="1"/>
  <c r="H118" i="14"/>
  <c r="H106" i="14" s="1"/>
  <c r="H94" i="14" s="1"/>
  <c r="H82" i="14" s="1"/>
  <c r="H70" i="14" s="1"/>
  <c r="D118" i="14"/>
  <c r="C118" i="14"/>
  <c r="B107" i="14"/>
  <c r="B95" i="14"/>
  <c r="B83" i="14"/>
  <c r="B71" i="14"/>
  <c r="D67" i="14"/>
  <c r="C67" i="14"/>
  <c r="H118" i="7"/>
  <c r="D118" i="7"/>
  <c r="C118" i="7"/>
  <c r="D67" i="7"/>
  <c r="C67" i="7"/>
  <c r="H118" i="6"/>
  <c r="D118" i="6"/>
  <c r="C118" i="6"/>
  <c r="B95" i="6"/>
  <c r="B71" i="6"/>
  <c r="D67" i="6"/>
  <c r="C67" i="6"/>
  <c r="H118" i="5"/>
  <c r="D118" i="5"/>
  <c r="C118" i="5"/>
  <c r="B71" i="5"/>
  <c r="L18" i="10"/>
  <c r="L9" i="10"/>
  <c r="J3" i="10"/>
  <c r="AB1" i="10"/>
  <c r="AC1" i="10" s="1"/>
  <c r="J13" i="10" s="1"/>
  <c r="K5" i="1"/>
  <c r="H94" i="6" l="1"/>
  <c r="H102" i="7"/>
  <c r="H67" i="14"/>
  <c r="H70" i="5"/>
  <c r="H67" i="5" s="1"/>
  <c r="H70" i="6" l="1"/>
  <c r="H67" i="6" s="1"/>
  <c r="H86" i="7"/>
  <c r="H70" i="7" l="1"/>
  <c r="H67"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福島CO生産 スリット F304</author>
  </authors>
  <commentList>
    <comment ref="E6" authorId="0" shapeId="0" xr:uid="{B4FA42D2-D02C-4914-A674-527ECC47E06B}">
      <text>
        <r>
          <rPr>
            <b/>
            <sz val="9"/>
            <color indexed="10"/>
            <rFont val="MS P ゴシック"/>
            <family val="3"/>
            <charset val="128"/>
          </rPr>
          <t>※</t>
        </r>
        <r>
          <rPr>
            <b/>
            <sz val="9"/>
            <color indexed="81"/>
            <rFont val="MS P ゴシック"/>
            <family val="3"/>
            <charset val="128"/>
          </rPr>
          <t>巻芯ﾘｰﾄﾞはすべて200mを前提として計算しています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福島CO生産 スリット F304</author>
  </authors>
  <commentList>
    <comment ref="H2" authorId="0" shapeId="0" xr:uid="{9E2E5B39-3A96-4D3D-859B-6DFA32527790}">
      <text>
        <r>
          <rPr>
            <b/>
            <sz val="9"/>
            <color indexed="81"/>
            <rFont val="MS P ゴシック"/>
            <family val="3"/>
            <charset val="128"/>
          </rPr>
          <t xml:space="preserve">リード付け条件（2025.2.26改訂)
</t>
        </r>
        <r>
          <rPr>
            <b/>
            <strike/>
            <sz val="9"/>
            <color indexed="81"/>
            <rFont val="MS P ゴシック"/>
            <family val="3"/>
            <charset val="128"/>
          </rPr>
          <t>1.#25のMLB</t>
        </r>
        <r>
          <rPr>
            <b/>
            <strike/>
            <sz val="9"/>
            <color indexed="17"/>
            <rFont val="MS P ゴシック"/>
            <family val="3"/>
            <charset val="128"/>
          </rPr>
          <t>（QR66は除外）</t>
        </r>
        <r>
          <rPr>
            <b/>
            <strike/>
            <sz val="9"/>
            <color indexed="81"/>
            <rFont val="MS P ゴシック"/>
            <family val="3"/>
            <charset val="128"/>
          </rPr>
          <t>は</t>
        </r>
        <r>
          <rPr>
            <b/>
            <strike/>
            <sz val="9"/>
            <color indexed="10"/>
            <rFont val="MS P ゴシック"/>
            <family val="3"/>
            <charset val="128"/>
          </rPr>
          <t>巻芯ﾘｰﾄﾞなし</t>
        </r>
        <r>
          <rPr>
            <b/>
            <strike/>
            <sz val="9"/>
            <color indexed="81"/>
            <rFont val="MS P ゴシック"/>
            <family val="3"/>
            <charset val="128"/>
          </rPr>
          <t>（原反の上に原反を巻足し）</t>
        </r>
        <r>
          <rPr>
            <b/>
            <sz val="9"/>
            <color indexed="81"/>
            <rFont val="MS P ゴシック"/>
            <family val="3"/>
            <charset val="128"/>
          </rPr>
          <t xml:space="preserve">
2.#38と#50のMLBマット品の2本巻きは</t>
        </r>
        <r>
          <rPr>
            <b/>
            <sz val="9"/>
            <color indexed="10"/>
            <rFont val="MS P ゴシック"/>
            <family val="3"/>
            <charset val="128"/>
          </rPr>
          <t>巻芯ﾘｰﾄﾞなし</t>
        </r>
        <r>
          <rPr>
            <b/>
            <sz val="9"/>
            <color indexed="81"/>
            <rFont val="MS P ゴシック"/>
            <family val="3"/>
            <charset val="128"/>
          </rPr>
          <t>（原反の上に原反を巻足し）
3.#25のMLB</t>
        </r>
        <r>
          <rPr>
            <b/>
            <strike/>
            <sz val="9"/>
            <color indexed="17"/>
            <rFont val="MS P ゴシック"/>
            <family val="3"/>
            <charset val="128"/>
          </rPr>
          <t>（QR66は除外）</t>
        </r>
        <r>
          <rPr>
            <b/>
            <sz val="9"/>
            <color indexed="81"/>
            <rFont val="MS P ゴシック"/>
            <family val="3"/>
            <charset val="128"/>
          </rPr>
          <t>製品は</t>
        </r>
        <r>
          <rPr>
            <b/>
            <sz val="9"/>
            <color indexed="10"/>
            <rFont val="MS P ゴシック"/>
            <family val="3"/>
            <charset val="128"/>
          </rPr>
          <t>巻上ﾘｰﾄﾞ500m</t>
        </r>
        <r>
          <rPr>
            <b/>
            <sz val="9"/>
            <color indexed="81"/>
            <rFont val="MS P ゴシック"/>
            <family val="3"/>
            <charset val="128"/>
          </rPr>
          <t>　※ブツブツ対策
4.ﾒﾀﾙﾐｰCRは</t>
        </r>
        <r>
          <rPr>
            <b/>
            <sz val="9"/>
            <color indexed="10"/>
            <rFont val="MS P ゴシック"/>
            <family val="3"/>
            <charset val="128"/>
          </rPr>
          <t>巻上ﾘｰﾄﾞ1000m</t>
        </r>
        <r>
          <rPr>
            <b/>
            <sz val="9"/>
            <color indexed="81"/>
            <rFont val="MS P ゴシック"/>
            <family val="3"/>
            <charset val="128"/>
          </rPr>
          <t>（蒸着の条件速度まで時間がかかるため）
5.MCLBはすべて</t>
        </r>
        <r>
          <rPr>
            <b/>
            <sz val="9"/>
            <color indexed="10"/>
            <rFont val="MS P ゴシック"/>
            <family val="3"/>
            <charset val="128"/>
          </rPr>
          <t>巻芯ﾘｰﾄﾞ有り</t>
        </r>
        <r>
          <rPr>
            <b/>
            <sz val="9"/>
            <color indexed="81"/>
            <rFont val="MS P ゴシック"/>
            <family val="3"/>
            <charset val="128"/>
          </rPr>
          <t>（ｺｰﾀｰに行くため）
6.#25MLBの8000m巻きは巻返しﾘｰﾄﾞ付け。（巻足しは不可）</t>
        </r>
      </text>
    </comment>
  </commentList>
</comments>
</file>

<file path=xl/sharedStrings.xml><?xml version="1.0" encoding="utf-8"?>
<sst xmlns="http://schemas.openxmlformats.org/spreadsheetml/2006/main" count="70013" uniqueCount="3477">
  <si>
    <t>A</t>
    <phoneticPr fontId="10"/>
  </si>
  <si>
    <t>S4</t>
    <phoneticPr fontId="10"/>
  </si>
  <si>
    <t>ｽﾘｯﾄ</t>
    <phoneticPr fontId="10"/>
  </si>
  <si>
    <t>S</t>
    <phoneticPr fontId="10"/>
  </si>
  <si>
    <t>ﾘﾝﾃｯｸ</t>
    <phoneticPr fontId="10"/>
  </si>
  <si>
    <t>原反ｾｯﾄ</t>
    <rPh sb="0" eb="1">
      <t>ゲン</t>
    </rPh>
    <rPh sb="1" eb="2">
      <t>タン</t>
    </rPh>
    <phoneticPr fontId="10"/>
  </si>
  <si>
    <t>内</t>
    <rPh sb="0" eb="1">
      <t>ウチ</t>
    </rPh>
    <phoneticPr fontId="10"/>
  </si>
  <si>
    <t>合定</t>
    <rPh sb="0" eb="1">
      <t>ゴウ</t>
    </rPh>
    <rPh sb="1" eb="2">
      <t>サダム</t>
    </rPh>
    <phoneticPr fontId="10"/>
  </si>
  <si>
    <t>FWP</t>
    <phoneticPr fontId="10"/>
  </si>
  <si>
    <t>単発</t>
    <rPh sb="0" eb="2">
      <t>タンパツ</t>
    </rPh>
    <phoneticPr fontId="10"/>
  </si>
  <si>
    <t>TAF起因</t>
    <rPh sb="3" eb="5">
      <t>キイン</t>
    </rPh>
    <phoneticPr fontId="10"/>
  </si>
  <si>
    <t>B</t>
    <phoneticPr fontId="10"/>
  </si>
  <si>
    <t>S5</t>
    <phoneticPr fontId="10"/>
  </si>
  <si>
    <t>巻返し</t>
    <rPh sb="0" eb="1">
      <t>マ</t>
    </rPh>
    <rPh sb="1" eb="2">
      <t>カエ</t>
    </rPh>
    <phoneticPr fontId="10"/>
  </si>
  <si>
    <t>T</t>
    <phoneticPr fontId="10"/>
  </si>
  <si>
    <t>ﾘﾝﾃｯｸ海外</t>
    <rPh sb="5" eb="7">
      <t>カイガイ</t>
    </rPh>
    <phoneticPr fontId="10"/>
  </si>
  <si>
    <t>製品下ろし</t>
    <rPh sb="0" eb="2">
      <t>セイヒン</t>
    </rPh>
    <rPh sb="2" eb="3">
      <t>オ</t>
    </rPh>
    <phoneticPr fontId="10"/>
  </si>
  <si>
    <t>外</t>
    <rPh sb="0" eb="1">
      <t>ソト</t>
    </rPh>
    <phoneticPr fontId="10"/>
  </si>
  <si>
    <t>合短</t>
    <rPh sb="0" eb="1">
      <t>ゴウ</t>
    </rPh>
    <rPh sb="1" eb="2">
      <t>タン</t>
    </rPh>
    <phoneticPr fontId="10"/>
  </si>
  <si>
    <t>ABS</t>
    <phoneticPr fontId="10"/>
  </si>
  <si>
    <t>密集</t>
    <rPh sb="0" eb="2">
      <t>ミッシュウ</t>
    </rPh>
    <phoneticPr fontId="10"/>
  </si>
  <si>
    <t>原反起因</t>
    <rPh sb="0" eb="2">
      <t>ゲンタン</t>
    </rPh>
    <rPh sb="2" eb="4">
      <t>キイン</t>
    </rPh>
    <phoneticPr fontId="10"/>
  </si>
  <si>
    <t>C</t>
    <phoneticPr fontId="10"/>
  </si>
  <si>
    <t>欠点取</t>
    <rPh sb="0" eb="2">
      <t>ケッテン</t>
    </rPh>
    <rPh sb="2" eb="3">
      <t>ド</t>
    </rPh>
    <phoneticPr fontId="10"/>
  </si>
  <si>
    <t>U</t>
    <phoneticPr fontId="10"/>
  </si>
  <si>
    <t>きもと</t>
    <phoneticPr fontId="10"/>
  </si>
  <si>
    <t>切替</t>
    <rPh sb="0" eb="1">
      <t>キ</t>
    </rPh>
    <rPh sb="1" eb="2">
      <t>カ</t>
    </rPh>
    <phoneticPr fontId="10"/>
  </si>
  <si>
    <t>良短</t>
    <rPh sb="0" eb="1">
      <t>リョウ</t>
    </rPh>
    <rPh sb="1" eb="2">
      <t>タン</t>
    </rPh>
    <phoneticPr fontId="10"/>
  </si>
  <si>
    <t>Sｺｱ</t>
    <phoneticPr fontId="10"/>
  </si>
  <si>
    <t>連続</t>
    <rPh sb="0" eb="2">
      <t>レンゾク</t>
    </rPh>
    <phoneticPr fontId="10"/>
  </si>
  <si>
    <t>不明</t>
    <rPh sb="0" eb="2">
      <t>フメイ</t>
    </rPh>
    <phoneticPr fontId="10"/>
  </si>
  <si>
    <t>D</t>
    <phoneticPr fontId="10"/>
  </si>
  <si>
    <t>改装</t>
    <rPh sb="0" eb="2">
      <t>カイソウ</t>
    </rPh>
    <phoneticPr fontId="10"/>
  </si>
  <si>
    <t>X</t>
    <phoneticPr fontId="10"/>
  </si>
  <si>
    <t>新ﾀｯｸ化成</t>
    <rPh sb="0" eb="1">
      <t>シン</t>
    </rPh>
    <rPh sb="4" eb="6">
      <t>カセイ</t>
    </rPh>
    <phoneticPr fontId="10"/>
  </si>
  <si>
    <t>幅替え</t>
    <rPh sb="0" eb="1">
      <t>ハバ</t>
    </rPh>
    <rPh sb="1" eb="2">
      <t>カ</t>
    </rPh>
    <phoneticPr fontId="10"/>
  </si>
  <si>
    <t>保留</t>
    <rPh sb="0" eb="2">
      <t>ホリュウ</t>
    </rPh>
    <phoneticPr fontId="10"/>
  </si>
  <si>
    <t>Mｺｱ</t>
    <phoneticPr fontId="10"/>
  </si>
  <si>
    <t>ﾋﾟｯﾁ</t>
    <phoneticPr fontId="10"/>
  </si>
  <si>
    <t>ﾘｰﾄﾞ作成</t>
    <rPh sb="4" eb="6">
      <t>サクセイ</t>
    </rPh>
    <phoneticPr fontId="10"/>
  </si>
  <si>
    <t>ﾏﾙｳ接着</t>
    <rPh sb="3" eb="5">
      <t>セッチャク</t>
    </rPh>
    <phoneticPr fontId="10"/>
  </si>
  <si>
    <t>その他</t>
    <rPh sb="2" eb="3">
      <t>タ</t>
    </rPh>
    <phoneticPr fontId="10"/>
  </si>
  <si>
    <t>幅方向</t>
    <rPh sb="0" eb="1">
      <t>ハバ</t>
    </rPh>
    <rPh sb="1" eb="3">
      <t>ホウコウ</t>
    </rPh>
    <phoneticPr fontId="10"/>
  </si>
  <si>
    <t>ﾘｰﾄﾞ巻足し</t>
    <rPh sb="4" eb="5">
      <t>マ</t>
    </rPh>
    <rPh sb="5" eb="6">
      <t>タ</t>
    </rPh>
    <phoneticPr fontId="10"/>
  </si>
  <si>
    <t>大阪ｼｰﾘﾝｸﾞ</t>
    <rPh sb="0" eb="2">
      <t>オオサカ</t>
    </rPh>
    <phoneticPr fontId="10"/>
  </si>
  <si>
    <t>品質ﾄﾗﾌﾞﾙ</t>
    <rPh sb="0" eb="2">
      <t>ヒンシツ</t>
    </rPh>
    <phoneticPr fontId="10"/>
  </si>
  <si>
    <t>全面</t>
    <rPh sb="0" eb="2">
      <t>ゼンメン</t>
    </rPh>
    <phoneticPr fontId="10"/>
  </si>
  <si>
    <t>原反巻足し</t>
    <rPh sb="0" eb="2">
      <t>ゲンタン</t>
    </rPh>
    <rPh sb="2" eb="3">
      <t>マ</t>
    </rPh>
    <rPh sb="3" eb="4">
      <t>タ</t>
    </rPh>
    <phoneticPr fontId="10"/>
  </si>
  <si>
    <t>日栄化工</t>
    <rPh sb="0" eb="2">
      <t>ニチエイ</t>
    </rPh>
    <rPh sb="2" eb="3">
      <t>バ</t>
    </rPh>
    <phoneticPr fontId="10"/>
  </si>
  <si>
    <t>設備ﾄﾗﾌﾞﾙ</t>
    <rPh sb="0" eb="2">
      <t>セツビ</t>
    </rPh>
    <phoneticPr fontId="10"/>
  </si>
  <si>
    <t>ｼﾞｸﾞｻﾞｸﾞ</t>
    <phoneticPr fontId="10"/>
  </si>
  <si>
    <t>製品巻足し</t>
    <rPh sb="0" eb="2">
      <t>セイヒン</t>
    </rPh>
    <rPh sb="2" eb="3">
      <t>カン</t>
    </rPh>
    <rPh sb="3" eb="4">
      <t>タ</t>
    </rPh>
    <phoneticPr fontId="10"/>
  </si>
  <si>
    <t>日東豊橋</t>
    <rPh sb="0" eb="2">
      <t>ニットウ</t>
    </rPh>
    <rPh sb="2" eb="4">
      <t>トヨハシ</t>
    </rPh>
    <phoneticPr fontId="10"/>
  </si>
  <si>
    <t>ﾒﾝﾃﾅﾝｽ</t>
    <phoneticPr fontId="10"/>
  </si>
  <si>
    <t>該当無</t>
    <rPh sb="0" eb="2">
      <t>ガイトウ</t>
    </rPh>
    <rPh sb="2" eb="3">
      <t>ナ</t>
    </rPh>
    <phoneticPr fontId="10"/>
  </si>
  <si>
    <t>原反巻返し</t>
    <rPh sb="0" eb="2">
      <t>ゲンタン</t>
    </rPh>
    <rPh sb="2" eb="3">
      <t>マ</t>
    </rPh>
    <rPh sb="3" eb="4">
      <t>カエ</t>
    </rPh>
    <phoneticPr fontId="10"/>
  </si>
  <si>
    <t>東レ岐阜</t>
    <rPh sb="0" eb="1">
      <t>トウ</t>
    </rPh>
    <rPh sb="2" eb="4">
      <t>ギフ</t>
    </rPh>
    <phoneticPr fontId="10"/>
  </si>
  <si>
    <t>S5応援（生産）</t>
    <rPh sb="2" eb="4">
      <t>オウエン</t>
    </rPh>
    <rPh sb="5" eb="7">
      <t>セイサン</t>
    </rPh>
    <phoneticPr fontId="10"/>
  </si>
  <si>
    <t>巻芯ﾘｰﾄﾞ</t>
    <rPh sb="0" eb="1">
      <t>マ</t>
    </rPh>
    <rPh sb="1" eb="2">
      <t>シン</t>
    </rPh>
    <phoneticPr fontId="10"/>
  </si>
  <si>
    <t>王子ﾀｯｸ</t>
    <rPh sb="0" eb="2">
      <t>オウジ</t>
    </rPh>
    <phoneticPr fontId="10"/>
  </si>
  <si>
    <t>片付け</t>
    <rPh sb="0" eb="2">
      <t>カタヅ</t>
    </rPh>
    <phoneticPr fontId="10"/>
  </si>
  <si>
    <t>小野木製袋</t>
    <rPh sb="0" eb="3">
      <t>オノキ</t>
    </rPh>
    <rPh sb="3" eb="4">
      <t>セイ</t>
    </rPh>
    <rPh sb="4" eb="5">
      <t>フクロ</t>
    </rPh>
    <phoneticPr fontId="10"/>
  </si>
  <si>
    <t>廃棄</t>
    <rPh sb="0" eb="2">
      <t>ハイキ</t>
    </rPh>
    <phoneticPr fontId="10"/>
  </si>
  <si>
    <t>日東ｼﾝｺｰ</t>
    <rPh sb="0" eb="2">
      <t>ニットウ</t>
    </rPh>
    <phoneticPr fontId="10"/>
  </si>
  <si>
    <t>安全活動</t>
    <rPh sb="0" eb="2">
      <t>アンゼン</t>
    </rPh>
    <rPh sb="2" eb="4">
      <t>カツドウ</t>
    </rPh>
    <phoneticPr fontId="10"/>
  </si>
  <si>
    <t>検品</t>
    <rPh sb="0" eb="2">
      <t>ケンピン</t>
    </rPh>
    <phoneticPr fontId="10"/>
  </si>
  <si>
    <t>大建工業</t>
    <rPh sb="0" eb="2">
      <t>ダイケン</t>
    </rPh>
    <rPh sb="2" eb="4">
      <t>コウギョウ</t>
    </rPh>
    <phoneticPr fontId="10"/>
  </si>
  <si>
    <t>特殊東海製紙</t>
    <rPh sb="0" eb="2">
      <t>トクシュ</t>
    </rPh>
    <rPh sb="2" eb="4">
      <t>トウカイ</t>
    </rPh>
    <rPh sb="4" eb="6">
      <t>セイシ</t>
    </rPh>
    <phoneticPr fontId="10"/>
  </si>
  <si>
    <t>麗江</t>
    <rPh sb="0" eb="2">
      <t>レイコウ</t>
    </rPh>
    <phoneticPr fontId="10"/>
  </si>
  <si>
    <t>日東電工</t>
    <rPh sb="0" eb="2">
      <t>ニットウ</t>
    </rPh>
    <rPh sb="2" eb="4">
      <t>デンコウ</t>
    </rPh>
    <phoneticPr fontId="10"/>
  </si>
  <si>
    <t>寺岡製作所</t>
    <rPh sb="0" eb="2">
      <t>テラオカ</t>
    </rPh>
    <rPh sb="2" eb="5">
      <t>セイサクショ</t>
    </rPh>
    <phoneticPr fontId="10"/>
  </si>
  <si>
    <t>日精</t>
    <rPh sb="0" eb="2">
      <t>ニッセイ</t>
    </rPh>
    <phoneticPr fontId="10"/>
  </si>
  <si>
    <t>S
西暦
年</t>
    <rPh sb="2" eb="4">
      <t>セイレキ</t>
    </rPh>
    <rPh sb="5" eb="6">
      <t>ネン</t>
    </rPh>
    <phoneticPr fontId="10"/>
  </si>
  <si>
    <t>S
月</t>
    <rPh sb="2" eb="3">
      <t>ツキ</t>
    </rPh>
    <phoneticPr fontId="10"/>
  </si>
  <si>
    <t>S
日</t>
    <rPh sb="2" eb="3">
      <t>ヒ</t>
    </rPh>
    <phoneticPr fontId="10"/>
  </si>
  <si>
    <t>ｽﾘｯﾄ
シフト</t>
    <phoneticPr fontId="10"/>
  </si>
  <si>
    <t>S
当日
NO</t>
    <rPh sb="2" eb="4">
      <t>トウジツ</t>
    </rPh>
    <phoneticPr fontId="10"/>
  </si>
  <si>
    <t>前・後
工程</t>
    <rPh sb="0" eb="1">
      <t>マエ</t>
    </rPh>
    <rPh sb="2" eb="3">
      <t>アト</t>
    </rPh>
    <rPh sb="4" eb="6">
      <t>コウテイ</t>
    </rPh>
    <phoneticPr fontId="10"/>
  </si>
  <si>
    <t>ｽﾘｯﾄ
ﾏｼﾝ</t>
    <phoneticPr fontId="10"/>
  </si>
  <si>
    <t>S
作業
項目</t>
    <rPh sb="2" eb="4">
      <t>サギョウ</t>
    </rPh>
    <rPh sb="5" eb="7">
      <t>コウモク</t>
    </rPh>
    <phoneticPr fontId="10"/>
  </si>
  <si>
    <t>S
T
U</t>
    <phoneticPr fontId="10"/>
  </si>
  <si>
    <t>加工依頼</t>
    <rPh sb="0" eb="2">
      <t>カコウ</t>
    </rPh>
    <rPh sb="2" eb="4">
      <t>イライ</t>
    </rPh>
    <phoneticPr fontId="10"/>
  </si>
  <si>
    <t>通し
NO</t>
    <rPh sb="0" eb="1">
      <t>トオ</t>
    </rPh>
    <phoneticPr fontId="10"/>
  </si>
  <si>
    <t>依頼
数良</t>
    <rPh sb="0" eb="2">
      <t>イライ</t>
    </rPh>
    <rPh sb="3" eb="4">
      <t>スウ</t>
    </rPh>
    <rPh sb="4" eb="5">
      <t>リョウ</t>
    </rPh>
    <phoneticPr fontId="10"/>
  </si>
  <si>
    <t>品　種</t>
    <rPh sb="0" eb="1">
      <t>シナ</t>
    </rPh>
    <rPh sb="2" eb="3">
      <t>タネ</t>
    </rPh>
    <phoneticPr fontId="10"/>
  </si>
  <si>
    <t>ユーザー</t>
    <phoneticPr fontId="10"/>
  </si>
  <si>
    <t>番手</t>
    <rPh sb="0" eb="2">
      <t>バンテ</t>
    </rPh>
    <phoneticPr fontId="10"/>
  </si>
  <si>
    <t>原反
ｔｙｐｅ</t>
    <rPh sb="0" eb="2">
      <t>ゲンタン</t>
    </rPh>
    <phoneticPr fontId="10"/>
  </si>
  <si>
    <t>原反
幅
(mm)</t>
    <rPh sb="0" eb="2">
      <t>ゲンタン</t>
    </rPh>
    <rPh sb="3" eb="4">
      <t>ハバ</t>
    </rPh>
    <phoneticPr fontId="10"/>
  </si>
  <si>
    <t>原反
長さ
(m)</t>
    <rPh sb="0" eb="2">
      <t>ゲンタン</t>
    </rPh>
    <rPh sb="3" eb="4">
      <t>ナガ</t>
    </rPh>
    <phoneticPr fontId="10"/>
  </si>
  <si>
    <t>原反
投入長
(m)</t>
    <rPh sb="0" eb="2">
      <t>ゲンタン</t>
    </rPh>
    <rPh sb="3" eb="5">
      <t>トウニュウ</t>
    </rPh>
    <rPh sb="5" eb="6">
      <t>チョウ</t>
    </rPh>
    <phoneticPr fontId="10"/>
  </si>
  <si>
    <t>製品
仕上幅
(mm)</t>
    <rPh sb="0" eb="2">
      <t>セイヒン</t>
    </rPh>
    <rPh sb="3" eb="5">
      <t>シア</t>
    </rPh>
    <rPh sb="5" eb="6">
      <t>ハバ</t>
    </rPh>
    <phoneticPr fontId="10"/>
  </si>
  <si>
    <t>製品
仕上
幅数
(本)</t>
    <rPh sb="0" eb="2">
      <t>セイヒン</t>
    </rPh>
    <rPh sb="3" eb="5">
      <t>シア</t>
    </rPh>
    <rPh sb="6" eb="7">
      <t>ハバ</t>
    </rPh>
    <rPh sb="7" eb="8">
      <t>スウ</t>
    </rPh>
    <rPh sb="10" eb="11">
      <t>ホン</t>
    </rPh>
    <phoneticPr fontId="10"/>
  </si>
  <si>
    <t>製品
仕様長
(m)</t>
    <rPh sb="0" eb="2">
      <t>セイヒン</t>
    </rPh>
    <rPh sb="3" eb="5">
      <t>シヨウ</t>
    </rPh>
    <rPh sb="5" eb="6">
      <t>チョウ</t>
    </rPh>
    <phoneticPr fontId="10"/>
  </si>
  <si>
    <t>製品
仕様
長数
(本)</t>
    <rPh sb="0" eb="2">
      <t>セイヒン</t>
    </rPh>
    <rPh sb="3" eb="5">
      <t>シヨウ</t>
    </rPh>
    <rPh sb="6" eb="7">
      <t>チョウ</t>
    </rPh>
    <rPh sb="7" eb="8">
      <t>スウ</t>
    </rPh>
    <rPh sb="10" eb="11">
      <t>ホン</t>
    </rPh>
    <phoneticPr fontId="10"/>
  </si>
  <si>
    <t>製品
仕上長
(m)</t>
    <rPh sb="0" eb="2">
      <t>セイヒン</t>
    </rPh>
    <rPh sb="3" eb="5">
      <t>シア</t>
    </rPh>
    <rPh sb="5" eb="6">
      <t>チョウ</t>
    </rPh>
    <phoneticPr fontId="10"/>
  </si>
  <si>
    <t>製品
実績長
(m)</t>
    <rPh sb="0" eb="2">
      <t>セイヒン</t>
    </rPh>
    <rPh sb="3" eb="5">
      <t>ジッセキ</t>
    </rPh>
    <rPh sb="5" eb="6">
      <t>チョウ</t>
    </rPh>
    <phoneticPr fontId="10"/>
  </si>
  <si>
    <t>原反
LOT</t>
    <rPh sb="0" eb="2">
      <t>ゲンタン</t>
    </rPh>
    <phoneticPr fontId="10"/>
  </si>
  <si>
    <t>製品
LOT</t>
    <rPh sb="0" eb="2">
      <t>セイヒン</t>
    </rPh>
    <phoneticPr fontId="10"/>
  </si>
  <si>
    <t>S
加工
開始</t>
    <rPh sb="2" eb="4">
      <t>カコウ</t>
    </rPh>
    <rPh sb="5" eb="7">
      <t>カイシ</t>
    </rPh>
    <phoneticPr fontId="10"/>
  </si>
  <si>
    <t>S
加工
終了</t>
    <rPh sb="2" eb="4">
      <t>カコウ</t>
    </rPh>
    <rPh sb="5" eb="7">
      <t>シュウリョウ</t>
    </rPh>
    <phoneticPr fontId="10"/>
  </si>
  <si>
    <t>S
停機
開始</t>
    <rPh sb="2" eb="4">
      <t>テイキ</t>
    </rPh>
    <rPh sb="5" eb="7">
      <t>カイシ</t>
    </rPh>
    <phoneticPr fontId="10"/>
  </si>
  <si>
    <t>S
停機
終了</t>
    <rPh sb="2" eb="4">
      <t>テイキ</t>
    </rPh>
    <rPh sb="5" eb="7">
      <t>シュウリョウ</t>
    </rPh>
    <phoneticPr fontId="10"/>
  </si>
  <si>
    <t>S
停機
項目</t>
    <rPh sb="2" eb="4">
      <t>テイキ</t>
    </rPh>
    <rPh sb="5" eb="7">
      <t>コウモク</t>
    </rPh>
    <phoneticPr fontId="10"/>
  </si>
  <si>
    <t>S
ｺｰﾄ
面</t>
    <rPh sb="6" eb="7">
      <t>メン</t>
    </rPh>
    <phoneticPr fontId="10"/>
  </si>
  <si>
    <t>S
蒸着
面</t>
    <rPh sb="2" eb="4">
      <t>ジョウチャク</t>
    </rPh>
    <rPh sb="5" eb="6">
      <t>メン</t>
    </rPh>
    <phoneticPr fontId="10"/>
  </si>
  <si>
    <t>S
合否</t>
    <rPh sb="2" eb="4">
      <t>ゴウヒ</t>
    </rPh>
    <phoneticPr fontId="10"/>
  </si>
  <si>
    <t>製品コア
チェック</t>
    <rPh sb="0" eb="2">
      <t>セイヒン</t>
    </rPh>
    <phoneticPr fontId="10"/>
  </si>
  <si>
    <t>巻足しﾘｰﾄﾞ付
製品
ｼﾞｮｲﾝﾄ数</t>
    <rPh sb="0" eb="1">
      <t>マ</t>
    </rPh>
    <rPh sb="1" eb="2">
      <t>タ</t>
    </rPh>
    <rPh sb="7" eb="8">
      <t>ツ</t>
    </rPh>
    <rPh sb="10" eb="11">
      <t xml:space="preserve">
</t>
    </rPh>
    <rPh sb="18" eb="19">
      <t>スウ</t>
    </rPh>
    <phoneticPr fontId="9"/>
  </si>
  <si>
    <t>S特記事項</t>
    <rPh sb="1" eb="3">
      <t>トッキ</t>
    </rPh>
    <rPh sb="3" eb="5">
      <t>ジコウ</t>
    </rPh>
    <phoneticPr fontId="10"/>
  </si>
  <si>
    <t>原反
巻芯
ﾋﾟﾗﾐｯﾄﾞ</t>
    <rPh sb="0" eb="2">
      <t>ゲンタン</t>
    </rPh>
    <rPh sb="3" eb="4">
      <t>マ</t>
    </rPh>
    <rPh sb="4" eb="5">
      <t>シン</t>
    </rPh>
    <phoneticPr fontId="10"/>
  </si>
  <si>
    <t>S不具合
（発生状況）</t>
    <rPh sb="1" eb="4">
      <t>フグアイ</t>
    </rPh>
    <rPh sb="6" eb="8">
      <t>ハッセイ</t>
    </rPh>
    <rPh sb="8" eb="10">
      <t>ジョウキョウ</t>
    </rPh>
    <phoneticPr fontId="10"/>
  </si>
  <si>
    <t>S不具合
（起因）</t>
    <rPh sb="1" eb="4">
      <t>フグアイ</t>
    </rPh>
    <rPh sb="6" eb="8">
      <t>キイン</t>
    </rPh>
    <phoneticPr fontId="10"/>
  </si>
  <si>
    <t>年</t>
    <rPh sb="0" eb="1">
      <t>ネン</t>
    </rPh>
    <phoneticPr fontId="9"/>
  </si>
  <si>
    <t>月</t>
    <rPh sb="0" eb="1">
      <t>ツキ</t>
    </rPh>
    <phoneticPr fontId="9"/>
  </si>
  <si>
    <t>日</t>
    <rPh sb="0" eb="1">
      <t>ヒ</t>
    </rPh>
    <phoneticPr fontId="9"/>
  </si>
  <si>
    <t>内容</t>
    <rPh sb="0" eb="2">
      <t>ナイヨウ</t>
    </rPh>
    <phoneticPr fontId="9"/>
  </si>
  <si>
    <t>不具合内容</t>
    <rPh sb="0" eb="3">
      <t>フグアイ</t>
    </rPh>
    <rPh sb="3" eb="5">
      <t>ナイヨウ</t>
    </rPh>
    <phoneticPr fontId="9"/>
  </si>
  <si>
    <t>備考</t>
    <rPh sb="0" eb="2">
      <t>ビコウ</t>
    </rPh>
    <phoneticPr fontId="9"/>
  </si>
  <si>
    <t>面検台用蛍光灯交換</t>
    <rPh sb="0" eb="1">
      <t>メン</t>
    </rPh>
    <rPh sb="1" eb="2">
      <t>ケン</t>
    </rPh>
    <rPh sb="2" eb="3">
      <t>ダイ</t>
    </rPh>
    <rPh sb="3" eb="4">
      <t>ヨウ</t>
    </rPh>
    <rPh sb="4" eb="7">
      <t>ケイコウトウ</t>
    </rPh>
    <rPh sb="7" eb="9">
      <t>コウカン</t>
    </rPh>
    <phoneticPr fontId="9"/>
  </si>
  <si>
    <t>点灯不具合</t>
    <rPh sb="0" eb="2">
      <t>テントウ</t>
    </rPh>
    <rPh sb="2" eb="5">
      <t>フグアイ</t>
    </rPh>
    <phoneticPr fontId="9"/>
  </si>
  <si>
    <t>上下予備購入（上側廃盤）</t>
    <rPh sb="0" eb="2">
      <t>ジョウゲ</t>
    </rPh>
    <rPh sb="2" eb="4">
      <t>ヨビ</t>
    </rPh>
    <rPh sb="4" eb="6">
      <t>コウニュウ</t>
    </rPh>
    <rPh sb="7" eb="8">
      <t>ウエ</t>
    </rPh>
    <rPh sb="8" eb="9">
      <t>ガワ</t>
    </rPh>
    <rPh sb="9" eb="11">
      <t>ハイバン</t>
    </rPh>
    <phoneticPr fontId="9"/>
  </si>
  <si>
    <t>S4ｺﾞﾑロール交換（Sﾗｯﾌﾟ）</t>
    <rPh sb="8" eb="10">
      <t>コウカン</t>
    </rPh>
    <phoneticPr fontId="9"/>
  </si>
  <si>
    <t>ロール表面劣化、星空欠点</t>
    <rPh sb="3" eb="5">
      <t>ヒョウメン</t>
    </rPh>
    <rPh sb="5" eb="7">
      <t>レッカ</t>
    </rPh>
    <rPh sb="8" eb="10">
      <t>ホシゾラ</t>
    </rPh>
    <rPh sb="10" eb="12">
      <t>ケッテン</t>
    </rPh>
    <phoneticPr fontId="9"/>
  </si>
  <si>
    <t>タイミングベルト、ベアリング交換実施</t>
    <rPh sb="14" eb="16">
      <t>コウカン</t>
    </rPh>
    <rPh sb="16" eb="18">
      <t>ジッシ</t>
    </rPh>
    <phoneticPr fontId="9"/>
  </si>
  <si>
    <t>繰出巻取ﾁｬｯｸﾍﾞｱﾘﾝｸﾞ交換</t>
    <rPh sb="0" eb="1">
      <t>クリ</t>
    </rPh>
    <rPh sb="1" eb="2">
      <t>ダ</t>
    </rPh>
    <rPh sb="2" eb="4">
      <t>マキトリ</t>
    </rPh>
    <rPh sb="15" eb="17">
      <t>コウカン</t>
    </rPh>
    <phoneticPr fontId="9"/>
  </si>
  <si>
    <t>長期使用の為交換</t>
    <rPh sb="0" eb="2">
      <t>チョウキ</t>
    </rPh>
    <rPh sb="2" eb="4">
      <t>シヨウ</t>
    </rPh>
    <rPh sb="5" eb="6">
      <t>タメ</t>
    </rPh>
    <rPh sb="6" eb="8">
      <t>コウカン</t>
    </rPh>
    <phoneticPr fontId="9"/>
  </si>
  <si>
    <t>7008C　CTYNP520309*2　7008　CTYNDBLP5　EA-00826*1</t>
    <phoneticPr fontId="9"/>
  </si>
  <si>
    <t>広幅ﾀｯﾁﾛｰﾙｽﾄｯｷﾝｸﾞ交換</t>
    <rPh sb="0" eb="2">
      <t>ヒロハバ</t>
    </rPh>
    <rPh sb="15" eb="17">
      <t>コウカン</t>
    </rPh>
    <phoneticPr fontId="9"/>
  </si>
  <si>
    <t>#25　MSN EYKｼﾜ入りの為</t>
    <rPh sb="13" eb="14">
      <t>イ</t>
    </rPh>
    <rPh sb="16" eb="17">
      <t>タメ</t>
    </rPh>
    <phoneticPr fontId="9"/>
  </si>
  <si>
    <t>ﾀｯﾁｱｰﾑ固定ﾈｼﾞ交換</t>
    <rPh sb="6" eb="8">
      <t>コテイ</t>
    </rPh>
    <rPh sb="11" eb="13">
      <t>コウカン</t>
    </rPh>
    <phoneticPr fontId="9"/>
  </si>
  <si>
    <t>緩み対策</t>
    <rPh sb="0" eb="1">
      <t>ユル</t>
    </rPh>
    <rPh sb="2" eb="4">
      <t>タイサク</t>
    </rPh>
    <phoneticPr fontId="9"/>
  </si>
  <si>
    <t>紙管切り機丸刃交換</t>
    <rPh sb="0" eb="3">
      <t>シカンキ</t>
    </rPh>
    <rPh sb="4" eb="5">
      <t>キ</t>
    </rPh>
    <rPh sb="5" eb="6">
      <t>マル</t>
    </rPh>
    <rPh sb="6" eb="7">
      <t>ハ</t>
    </rPh>
    <rPh sb="7" eb="9">
      <t>コウカン</t>
    </rPh>
    <phoneticPr fontId="9"/>
  </si>
  <si>
    <t>切れ味低下の為</t>
    <rPh sb="0" eb="1">
      <t>キ</t>
    </rPh>
    <rPh sb="2" eb="3">
      <t>アジ</t>
    </rPh>
    <rPh sb="3" eb="5">
      <t>テイカ</t>
    </rPh>
    <rPh sb="6" eb="7">
      <t>タメ</t>
    </rPh>
    <phoneticPr fontId="9"/>
  </si>
  <si>
    <t>Ｗ側ｼﾜ懸念</t>
    <rPh sb="1" eb="2">
      <t>ガワ</t>
    </rPh>
    <rPh sb="4" eb="6">
      <t>ケネン</t>
    </rPh>
    <phoneticPr fontId="9"/>
  </si>
  <si>
    <t>ｺﾞﾐ取りﾛｰﾙ撤去</t>
    <rPh sb="3" eb="4">
      <t>ト</t>
    </rPh>
    <rPh sb="8" eb="10">
      <t>テッキョ</t>
    </rPh>
    <phoneticPr fontId="9"/>
  </si>
  <si>
    <t>じゃま</t>
    <phoneticPr fontId="9"/>
  </si>
  <si>
    <t>ﾛｰﾙ2本とﾌﾚｰﾑはＣＦ－4の製品ｽﾄｯｶｰ内に置いてあります</t>
    <rPh sb="4" eb="5">
      <t>ホン</t>
    </rPh>
    <rPh sb="16" eb="18">
      <t>セイヒン</t>
    </rPh>
    <rPh sb="23" eb="24">
      <t>ナイ</t>
    </rPh>
    <rPh sb="25" eb="26">
      <t>オ</t>
    </rPh>
    <phoneticPr fontId="9"/>
  </si>
  <si>
    <t>狭幅ﾀｯﾁﾛｰﾙｽﾄｯｷﾝｸﾞ交換</t>
    <rPh sb="0" eb="1">
      <t>キョウ</t>
    </rPh>
    <rPh sb="1" eb="2">
      <t>ハバ</t>
    </rPh>
    <rPh sb="15" eb="17">
      <t>コウカン</t>
    </rPh>
    <phoneticPr fontId="9"/>
  </si>
  <si>
    <t>ﾋﾟﾗﾐｯﾄﾞ対策</t>
    <rPh sb="7" eb="9">
      <t>タイサク</t>
    </rPh>
    <phoneticPr fontId="9"/>
  </si>
  <si>
    <t>ﾙﾐﾗｰEYK　W側ﾋﾟﾗﾐｯﾄﾞ発生2件</t>
    <rPh sb="8" eb="10">
      <t>ｗガワ</t>
    </rPh>
    <rPh sb="17" eb="19">
      <t>ハッセイ</t>
    </rPh>
    <rPh sb="20" eb="21">
      <t>ケン</t>
    </rPh>
    <phoneticPr fontId="9"/>
  </si>
  <si>
    <t>破れ</t>
    <rPh sb="0" eb="1">
      <t>ヤブ</t>
    </rPh>
    <phoneticPr fontId="9"/>
  </si>
  <si>
    <t>ﾏｼﾝ防塵掃除</t>
    <rPh sb="3" eb="5">
      <t>ボウジン</t>
    </rPh>
    <rPh sb="5" eb="7">
      <t>ソウジ</t>
    </rPh>
    <phoneticPr fontId="9"/>
  </si>
  <si>
    <t>―</t>
    <phoneticPr fontId="9"/>
  </si>
  <si>
    <t>水拭き・IPA拭き</t>
    <rPh sb="0" eb="1">
      <t>ミズ</t>
    </rPh>
    <rPh sb="1" eb="2">
      <t>フ</t>
    </rPh>
    <rPh sb="7" eb="8">
      <t>フ</t>
    </rPh>
    <phoneticPr fontId="9"/>
  </si>
  <si>
    <t>耳取り機ﾘﾆｱﾍﾞｱﾘﾝｸﾞ掃除</t>
    <rPh sb="0" eb="1">
      <t>ミミ</t>
    </rPh>
    <rPh sb="1" eb="2">
      <t>ト</t>
    </rPh>
    <rPh sb="3" eb="4">
      <t>キ</t>
    </rPh>
    <rPh sb="14" eb="16">
      <t>ソウジ</t>
    </rPh>
    <phoneticPr fontId="9"/>
  </si>
  <si>
    <t>左右移動停止した為</t>
    <rPh sb="0" eb="2">
      <t>サユウ</t>
    </rPh>
    <rPh sb="2" eb="4">
      <t>イドウ</t>
    </rPh>
    <rPh sb="4" eb="6">
      <t>テイシ</t>
    </rPh>
    <rPh sb="8" eb="9">
      <t>タメ</t>
    </rPh>
    <phoneticPr fontId="9"/>
  </si>
  <si>
    <t>ｳｫｰﾑに薄く油塗っておきました</t>
    <rPh sb="5" eb="6">
      <t>ウス</t>
    </rPh>
    <rPh sb="7" eb="8">
      <t>アブラ</t>
    </rPh>
    <rPh sb="8" eb="9">
      <t>ヌ</t>
    </rPh>
    <phoneticPr fontId="9"/>
  </si>
  <si>
    <t>操作盤PLC電池交換</t>
    <rPh sb="0" eb="3">
      <t>ソウサバン</t>
    </rPh>
    <rPh sb="6" eb="8">
      <t>デンチ</t>
    </rPh>
    <rPh sb="8" eb="10">
      <t>コウカン</t>
    </rPh>
    <phoneticPr fontId="9"/>
  </si>
  <si>
    <t>―</t>
    <phoneticPr fontId="9"/>
  </si>
  <si>
    <t>品質記録－Ｄ１－０９－０３</t>
    <rPh sb="0" eb="2">
      <t>ヒンシツ</t>
    </rPh>
    <rPh sb="2" eb="4">
      <t>キロク</t>
    </rPh>
    <phoneticPr fontId="10"/>
  </si>
  <si>
    <t>年</t>
    <rPh sb="0" eb="1">
      <t>ネン</t>
    </rPh>
    <phoneticPr fontId="10"/>
  </si>
  <si>
    <t>月</t>
    <rPh sb="0" eb="1">
      <t>ガツ</t>
    </rPh>
    <phoneticPr fontId="9"/>
  </si>
  <si>
    <t>日</t>
    <rPh sb="0" eb="1">
      <t>ニチ</t>
    </rPh>
    <phoneticPr fontId="9"/>
  </si>
  <si>
    <t>コーティング生産課</t>
    <rPh sb="6" eb="9">
      <t>セイサンカ</t>
    </rPh>
    <phoneticPr fontId="10"/>
  </si>
  <si>
    <t>スリット　作業日誌（Ｓ４）</t>
    <rPh sb="5" eb="7">
      <t>サギョウ</t>
    </rPh>
    <rPh sb="7" eb="9">
      <t>ニッシ</t>
    </rPh>
    <phoneticPr fontId="10"/>
  </si>
  <si>
    <t>朝勤</t>
    <rPh sb="0" eb="1">
      <t>アサ</t>
    </rPh>
    <rPh sb="1" eb="2">
      <t>キン</t>
    </rPh>
    <phoneticPr fontId="10"/>
  </si>
  <si>
    <t>午勤　</t>
    <rPh sb="0" eb="1">
      <t>ゴ</t>
    </rPh>
    <rPh sb="1" eb="2">
      <t>キン</t>
    </rPh>
    <phoneticPr fontId="10"/>
  </si>
  <si>
    <t>夜勤</t>
    <rPh sb="0" eb="2">
      <t>ヤキン</t>
    </rPh>
    <phoneticPr fontId="10"/>
  </si>
  <si>
    <t>NO</t>
    <phoneticPr fontId="10"/>
  </si>
  <si>
    <t>作業
項目</t>
    <rPh sb="0" eb="2">
      <t>サギョウ</t>
    </rPh>
    <rPh sb="3" eb="5">
      <t>コウモク</t>
    </rPh>
    <phoneticPr fontId="10"/>
  </si>
  <si>
    <t>ﾕｰｻﾞｰ</t>
    <phoneticPr fontId="10"/>
  </si>
  <si>
    <t xml:space="preserve">製品
ｺｱﾁｪｯｸ
</t>
    <rPh sb="0" eb="2">
      <t>セイヒン</t>
    </rPh>
    <phoneticPr fontId="10"/>
  </si>
  <si>
    <t>巻足しﾘｰﾄﾞ付
製品
ｼﾞｮｲﾝﾄ数</t>
    <rPh sb="0" eb="1">
      <t>カン</t>
    </rPh>
    <rPh sb="1" eb="2">
      <t>タ</t>
    </rPh>
    <rPh sb="7" eb="8">
      <t xml:space="preserve">
</t>
    </rPh>
    <rPh sb="8" eb="10">
      <t>セイヒン</t>
    </rPh>
    <rPh sb="10" eb="11">
      <t xml:space="preserve">
</t>
    </rPh>
    <phoneticPr fontId="9"/>
  </si>
  <si>
    <t>特記事項</t>
    <rPh sb="0" eb="2">
      <t>トッキ</t>
    </rPh>
    <rPh sb="2" eb="4">
      <t>ジコウ</t>
    </rPh>
    <phoneticPr fontId="10"/>
  </si>
  <si>
    <t>年休者</t>
    <rPh sb="0" eb="1">
      <t>ネン</t>
    </rPh>
    <rPh sb="1" eb="2">
      <t>キュウ</t>
    </rPh>
    <rPh sb="2" eb="3">
      <t>シャ</t>
    </rPh>
    <phoneticPr fontId="10"/>
  </si>
  <si>
    <t>補　　勤</t>
    <rPh sb="0" eb="1">
      <t>タスク</t>
    </rPh>
    <rPh sb="3" eb="4">
      <t>ツトム</t>
    </rPh>
    <phoneticPr fontId="10"/>
  </si>
  <si>
    <t>審　査</t>
    <rPh sb="0" eb="1">
      <t>シン</t>
    </rPh>
    <rPh sb="2" eb="3">
      <t>サ</t>
    </rPh>
    <phoneticPr fontId="10"/>
  </si>
  <si>
    <t>年・指・忌</t>
    <rPh sb="0" eb="1">
      <t>ネン</t>
    </rPh>
    <rPh sb="2" eb="3">
      <t>シ</t>
    </rPh>
    <rPh sb="4" eb="5">
      <t>キ</t>
    </rPh>
    <phoneticPr fontId="10"/>
  </si>
  <si>
    <t>承　認</t>
    <rPh sb="0" eb="1">
      <t>ウケタマワ</t>
    </rPh>
    <rPh sb="2" eb="3">
      <t>シノブ</t>
    </rPh>
    <phoneticPr fontId="10"/>
  </si>
  <si>
    <t>午勤　</t>
    <rPh sb="0" eb="1">
      <t>ウマ</t>
    </rPh>
    <rPh sb="1" eb="2">
      <t>ツトム</t>
    </rPh>
    <phoneticPr fontId="10"/>
  </si>
  <si>
    <t>巻足
ﾘｰﾄﾞ付ｼﾞｮｲﾝﾄ数</t>
    <rPh sb="0" eb="1">
      <t>カン</t>
    </rPh>
    <rPh sb="1" eb="2">
      <t>タ</t>
    </rPh>
    <rPh sb="7" eb="8">
      <t>ツ</t>
    </rPh>
    <rPh sb="14" eb="15">
      <t>スウ</t>
    </rPh>
    <phoneticPr fontId="9"/>
  </si>
  <si>
    <t>1月</t>
    <rPh sb="1" eb="2">
      <t>ツキ</t>
    </rPh>
    <phoneticPr fontId="10"/>
  </si>
  <si>
    <t>9月</t>
    <rPh sb="1" eb="2">
      <t>ツキ</t>
    </rPh>
    <phoneticPr fontId="10"/>
  </si>
  <si>
    <t>福島工場内運搬製品　外観チェック表</t>
    <rPh sb="0" eb="4">
      <t>フクシマコウジョウ</t>
    </rPh>
    <rPh sb="4" eb="5">
      <t>ナイ</t>
    </rPh>
    <rPh sb="5" eb="7">
      <t>ウンパン</t>
    </rPh>
    <rPh sb="7" eb="9">
      <t>セイヒン</t>
    </rPh>
    <rPh sb="10" eb="12">
      <t>ガイカン</t>
    </rPh>
    <rPh sb="16" eb="17">
      <t>ヒョウ</t>
    </rPh>
    <phoneticPr fontId="27"/>
  </si>
  <si>
    <t>内面蒸着</t>
    <rPh sb="0" eb="2">
      <t>ウチメン</t>
    </rPh>
    <rPh sb="2" eb="4">
      <t>ジョウチャク</t>
    </rPh>
    <phoneticPr fontId="9"/>
  </si>
  <si>
    <t>外面蒸着</t>
    <rPh sb="0" eb="1">
      <t>ソト</t>
    </rPh>
    <rPh sb="1" eb="2">
      <t>メン</t>
    </rPh>
    <rPh sb="2" eb="4">
      <t>ジョウチャク</t>
    </rPh>
    <phoneticPr fontId="9"/>
  </si>
  <si>
    <t>ｼﾞｮｲﾝﾄ有</t>
    <rPh sb="6" eb="7">
      <t>ア</t>
    </rPh>
    <phoneticPr fontId="9"/>
  </si>
  <si>
    <t>厚み</t>
    <rPh sb="0" eb="1">
      <t>アツ</t>
    </rPh>
    <phoneticPr fontId="9"/>
  </si>
  <si>
    <t>幅</t>
    <rPh sb="0" eb="1">
      <t>ハバ</t>
    </rPh>
    <phoneticPr fontId="9"/>
  </si>
  <si>
    <t>長さ</t>
    <rPh sb="0" eb="1">
      <t>ナガ</t>
    </rPh>
    <phoneticPr fontId="9"/>
  </si>
  <si>
    <t>原反名</t>
    <rPh sb="0" eb="2">
      <t>ゲンタン</t>
    </rPh>
    <rPh sb="2" eb="3">
      <t>メイ</t>
    </rPh>
    <phoneticPr fontId="9"/>
  </si>
  <si>
    <t>表層リード</t>
    <rPh sb="0" eb="2">
      <t>ヒョウソウ</t>
    </rPh>
    <phoneticPr fontId="9"/>
  </si>
  <si>
    <t>巻き芯リード</t>
    <rPh sb="0" eb="1">
      <t>マ</t>
    </rPh>
    <rPh sb="2" eb="3">
      <t>シン</t>
    </rPh>
    <phoneticPr fontId="9"/>
  </si>
  <si>
    <t>蒸着面</t>
    <rPh sb="0" eb="3">
      <t>ジョウチャクメン</t>
    </rPh>
    <phoneticPr fontId="9"/>
  </si>
  <si>
    <t>原反Lot</t>
    <rPh sb="0" eb="2">
      <t>ゲンタン</t>
    </rPh>
    <phoneticPr fontId="27"/>
  </si>
  <si>
    <t>蒸着Lot.</t>
    <rPh sb="0" eb="2">
      <t>ジョウチャク</t>
    </rPh>
    <phoneticPr fontId="27"/>
  </si>
  <si>
    <t>巻足し、リード付け後確認（Co生産課）</t>
    <rPh sb="0" eb="1">
      <t>マキ</t>
    </rPh>
    <rPh sb="1" eb="2">
      <t>タ</t>
    </rPh>
    <rPh sb="7" eb="8">
      <t>ツ</t>
    </rPh>
    <rPh sb="9" eb="10">
      <t>ゴ</t>
    </rPh>
    <rPh sb="10" eb="12">
      <t>カクニン</t>
    </rPh>
    <rPh sb="15" eb="17">
      <t>セイサン</t>
    </rPh>
    <rPh sb="17" eb="18">
      <t>カ</t>
    </rPh>
    <phoneticPr fontId="27"/>
  </si>
  <si>
    <t>確認日</t>
    <rPh sb="0" eb="2">
      <t>カクニン</t>
    </rPh>
    <rPh sb="2" eb="3">
      <t>ヒ</t>
    </rPh>
    <phoneticPr fontId="27"/>
  </si>
  <si>
    <t>外装破損</t>
    <rPh sb="0" eb="2">
      <t>ガイソウ</t>
    </rPh>
    <rPh sb="2" eb="4">
      <t>ハソン</t>
    </rPh>
    <phoneticPr fontId="27"/>
  </si>
  <si>
    <t>端部破損</t>
    <rPh sb="0" eb="2">
      <t>タンブ</t>
    </rPh>
    <rPh sb="2" eb="4">
      <t>ハソン</t>
    </rPh>
    <phoneticPr fontId="27"/>
  </si>
  <si>
    <t>水濡れ有無</t>
    <rPh sb="0" eb="2">
      <t>ミズヌ</t>
    </rPh>
    <rPh sb="3" eb="5">
      <t>ウム</t>
    </rPh>
    <phoneticPr fontId="27"/>
  </si>
  <si>
    <t>確認者／時間</t>
    <rPh sb="0" eb="2">
      <t>カクニン</t>
    </rPh>
    <rPh sb="2" eb="3">
      <t>シャ</t>
    </rPh>
    <rPh sb="4" eb="6">
      <t>ジカン</t>
    </rPh>
    <phoneticPr fontId="27"/>
  </si>
  <si>
    <t>／</t>
    <phoneticPr fontId="27"/>
  </si>
  <si>
    <t>有　　・　　無</t>
    <rPh sb="0" eb="1">
      <t>ユウ</t>
    </rPh>
    <rPh sb="6" eb="7">
      <t>ナシ</t>
    </rPh>
    <phoneticPr fontId="27"/>
  </si>
  <si>
    <t>：</t>
    <phoneticPr fontId="27"/>
  </si>
  <si>
    <t>梱包時確認（東洋新虹）　</t>
    <rPh sb="0" eb="2">
      <t>コンポウ</t>
    </rPh>
    <rPh sb="2" eb="3">
      <t>ジ</t>
    </rPh>
    <rPh sb="3" eb="5">
      <t>カクニン</t>
    </rPh>
    <rPh sb="6" eb="8">
      <t>トウヨウ</t>
    </rPh>
    <rPh sb="8" eb="9">
      <t>シン</t>
    </rPh>
    <rPh sb="9" eb="10">
      <t>ニジ</t>
    </rPh>
    <phoneticPr fontId="27"/>
  </si>
  <si>
    <t>／</t>
    <phoneticPr fontId="27"/>
  </si>
  <si>
    <t>：</t>
    <phoneticPr fontId="27"/>
  </si>
  <si>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27"/>
  </si>
  <si>
    <t>：</t>
    <phoneticPr fontId="27"/>
  </si>
  <si>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27"/>
  </si>
  <si>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27"/>
  </si>
  <si>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27"/>
  </si>
  <si>
    <t>T62</t>
    <phoneticPr fontId="9"/>
  </si>
  <si>
    <t>原反Lot巻芯</t>
    <phoneticPr fontId="27"/>
  </si>
  <si>
    <t>原反Lot巻上</t>
    <rPh sb="6" eb="7">
      <t>ウエ</t>
    </rPh>
    <phoneticPr fontId="9"/>
  </si>
  <si>
    <t>／</t>
    <phoneticPr fontId="27"/>
  </si>
  <si>
    <t>：</t>
    <phoneticPr fontId="27"/>
  </si>
  <si>
    <t>：</t>
    <phoneticPr fontId="27"/>
  </si>
  <si>
    <t>／</t>
    <phoneticPr fontId="27"/>
  </si>
  <si>
    <t>原反Lot巻芯</t>
    <phoneticPr fontId="9"/>
  </si>
  <si>
    <t>原反Lot巻中</t>
    <rPh sb="6" eb="7">
      <t>ナカ</t>
    </rPh>
    <phoneticPr fontId="9"/>
  </si>
  <si>
    <t>巻き足し条件</t>
    <rPh sb="0" eb="1">
      <t>マ</t>
    </rPh>
    <rPh sb="2" eb="3">
      <t>タ</t>
    </rPh>
    <rPh sb="4" eb="6">
      <t>ジョウケン</t>
    </rPh>
    <phoneticPr fontId="10"/>
  </si>
  <si>
    <t>原反</t>
    <rPh sb="0" eb="2">
      <t>ゲンタン</t>
    </rPh>
    <phoneticPr fontId="10"/>
  </si>
  <si>
    <t>品名</t>
    <rPh sb="0" eb="2">
      <t>ヒンメイ</t>
    </rPh>
    <phoneticPr fontId="10"/>
  </si>
  <si>
    <t>ﾀｯﾁ圧</t>
    <rPh sb="3" eb="4">
      <t>アツ</t>
    </rPh>
    <phoneticPr fontId="10"/>
  </si>
  <si>
    <t>ﾆｯﾌﾟ圧</t>
    <rPh sb="4" eb="5">
      <t>アツ</t>
    </rPh>
    <phoneticPr fontId="10"/>
  </si>
  <si>
    <t>備考</t>
    <rPh sb="0" eb="2">
      <t>ビコウ</t>
    </rPh>
    <phoneticPr fontId="10"/>
  </si>
  <si>
    <t>X44</t>
  </si>
  <si>
    <t>ﾒﾀﾙﾐｰﾆｭｰﾈｰﾏｰ銀消B</t>
  </si>
  <si>
    <t>有り</t>
    <rPh sb="0" eb="1">
      <t>ア</t>
    </rPh>
    <phoneticPr fontId="9"/>
  </si>
  <si>
    <t>3本足しは巻き芯ﾘｰﾄﾞ有り</t>
    <rPh sb="1" eb="2">
      <t>ホン</t>
    </rPh>
    <rPh sb="2" eb="3">
      <t>タ</t>
    </rPh>
    <rPh sb="5" eb="6">
      <t>マ</t>
    </rPh>
    <rPh sb="7" eb="8">
      <t>シン</t>
    </rPh>
    <rPh sb="12" eb="13">
      <t>ア</t>
    </rPh>
    <phoneticPr fontId="9"/>
  </si>
  <si>
    <t>9/8前回巻き芯ｽﾞﾚ発生の為全長巻き返し・10/14原反巻き足しで問題なし</t>
    <rPh sb="3" eb="5">
      <t>ゼンカイ</t>
    </rPh>
    <rPh sb="5" eb="6">
      <t>マ</t>
    </rPh>
    <rPh sb="7" eb="8">
      <t>シン</t>
    </rPh>
    <rPh sb="11" eb="13">
      <t>ハッセイ</t>
    </rPh>
    <rPh sb="14" eb="15">
      <t>タメ</t>
    </rPh>
    <rPh sb="15" eb="16">
      <t>ゼン</t>
    </rPh>
    <rPh sb="16" eb="17">
      <t>チョウ</t>
    </rPh>
    <rPh sb="17" eb="18">
      <t>マ</t>
    </rPh>
    <rPh sb="19" eb="20">
      <t>カエ</t>
    </rPh>
    <rPh sb="27" eb="29">
      <t>ゲンタン</t>
    </rPh>
    <rPh sb="29" eb="30">
      <t>マ</t>
    </rPh>
    <rPh sb="31" eb="32">
      <t>タ</t>
    </rPh>
    <rPh sb="34" eb="36">
      <t>モンダイ</t>
    </rPh>
    <phoneticPr fontId="9"/>
  </si>
  <si>
    <t>3本継ぎはFWP、巻き芯ﾘｰﾄﾞ有り</t>
    <rPh sb="1" eb="2">
      <t>ホン</t>
    </rPh>
    <rPh sb="2" eb="3">
      <t>ツ</t>
    </rPh>
    <rPh sb="9" eb="10">
      <t>マ</t>
    </rPh>
    <rPh sb="11" eb="12">
      <t>シン</t>
    </rPh>
    <rPh sb="16" eb="17">
      <t>ア</t>
    </rPh>
    <phoneticPr fontId="9"/>
  </si>
  <si>
    <t>S28SEPA</t>
  </si>
  <si>
    <t>ﾒﾀﾙﾐｰTES艶　開封V</t>
  </si>
  <si>
    <t>開封向きがあるから全長巻き返し</t>
    <rPh sb="0" eb="2">
      <t>カイフウ</t>
    </rPh>
    <rPh sb="2" eb="3">
      <t>ム</t>
    </rPh>
    <rPh sb="9" eb="11">
      <t>ゼンチョウ</t>
    </rPh>
    <rPh sb="11" eb="12">
      <t>マ</t>
    </rPh>
    <rPh sb="13" eb="14">
      <t>カエ</t>
    </rPh>
    <phoneticPr fontId="10"/>
  </si>
  <si>
    <t>X44SEPA</t>
  </si>
  <si>
    <t>ﾒﾀﾙﾐｰTES消　VOID　V</t>
    <rPh sb="8" eb="9">
      <t>ケ</t>
    </rPh>
    <phoneticPr fontId="9"/>
  </si>
  <si>
    <t>E315</t>
  </si>
  <si>
    <t>QR66</t>
  </si>
  <si>
    <t>全長巻き返し　2/19原反に巻き足し</t>
    <rPh sb="0" eb="2">
      <t>ゼンチョウ</t>
    </rPh>
    <rPh sb="2" eb="3">
      <t>マ</t>
    </rPh>
    <rPh sb="4" eb="5">
      <t>カエ</t>
    </rPh>
    <rPh sb="11" eb="13">
      <t>ゲンタン</t>
    </rPh>
    <rPh sb="14" eb="15">
      <t>マ</t>
    </rPh>
    <rPh sb="16" eb="17">
      <t>タ</t>
    </rPh>
    <phoneticPr fontId="10"/>
  </si>
  <si>
    <t>T62</t>
  </si>
  <si>
    <t>堅巻き条件変更メモリ</t>
    <rPh sb="0" eb="1">
      <t>カタ</t>
    </rPh>
    <rPh sb="1" eb="2">
      <t>マ</t>
    </rPh>
    <rPh sb="3" eb="5">
      <t>ジョウケン</t>
    </rPh>
    <rPh sb="5" eb="7">
      <t>ヘンコウ</t>
    </rPh>
    <phoneticPr fontId="10"/>
  </si>
  <si>
    <t>S99MAT</t>
  </si>
  <si>
    <t>METALUMY　SILVER　N-MATTE</t>
  </si>
  <si>
    <t>ﾒﾀﾙﾐｰﾍﾔﾗｲﾝ銀艶V</t>
  </si>
  <si>
    <t>ﾒﾀﾙﾐｰHL銀艶V</t>
    <rPh sb="7" eb="8">
      <t>ギン</t>
    </rPh>
    <rPh sb="8" eb="9">
      <t>ツヤ</t>
    </rPh>
    <phoneticPr fontId="10"/>
  </si>
  <si>
    <t>ﾒﾀﾙﾐｰﾍﾔﾗｲﾝ銀消V</t>
    <rPh sb="11" eb="12">
      <t>ケ</t>
    </rPh>
    <phoneticPr fontId="9"/>
  </si>
  <si>
    <t>ﾒﾀﾙﾐｰﾈｰﾏｰ銀消B</t>
  </si>
  <si>
    <t>ﾒﾀﾙﾐｰﾈｰﾏｰ銀消改B</t>
  </si>
  <si>
    <t>10/26より1120幅巻き足し8000mに巻き芯ﾘｰﾄﾞ付け</t>
    <rPh sb="11" eb="12">
      <t>ハバ</t>
    </rPh>
    <rPh sb="12" eb="13">
      <t>マ</t>
    </rPh>
    <rPh sb="14" eb="15">
      <t>タ</t>
    </rPh>
    <rPh sb="22" eb="23">
      <t>マ</t>
    </rPh>
    <rPh sb="24" eb="25">
      <t>シン</t>
    </rPh>
    <rPh sb="29" eb="30">
      <t>ツ</t>
    </rPh>
    <phoneticPr fontId="9"/>
  </si>
  <si>
    <t>ﾒﾀﾙﾐ-ﾈｰﾏｰ銀艶B　ﾘｰﾄﾞ付け</t>
    <rPh sb="17" eb="18">
      <t>ツ</t>
    </rPh>
    <phoneticPr fontId="10"/>
  </si>
  <si>
    <t>巻き硬度が低い</t>
    <rPh sb="0" eb="1">
      <t>マ</t>
    </rPh>
    <rPh sb="2" eb="4">
      <t>コウド</t>
    </rPh>
    <rPh sb="5" eb="6">
      <t>ヒク</t>
    </rPh>
    <phoneticPr fontId="10"/>
  </si>
  <si>
    <t>ﾒﾀﾙﾐｰﾈｰﾏｰ銀消VB</t>
  </si>
  <si>
    <t>要ﾀｯﾁﾊﾞﾗﾝｽ調整　2020/3/16Mコア使用</t>
    <rPh sb="0" eb="1">
      <t>ヨウ</t>
    </rPh>
    <rPh sb="9" eb="11">
      <t>チョウセイ</t>
    </rPh>
    <rPh sb="24" eb="26">
      <t>シヨウ</t>
    </rPh>
    <phoneticPr fontId="10"/>
  </si>
  <si>
    <t>原反の上に巻き足し（前回巻き返し巻き足しで締め型の為）</t>
    <rPh sb="0" eb="2">
      <t>ゲンタン</t>
    </rPh>
    <rPh sb="3" eb="4">
      <t>ウエ</t>
    </rPh>
    <rPh sb="5" eb="6">
      <t>マ</t>
    </rPh>
    <rPh sb="7" eb="8">
      <t>タ</t>
    </rPh>
    <rPh sb="10" eb="12">
      <t>ゼンカイ</t>
    </rPh>
    <rPh sb="12" eb="13">
      <t>マ</t>
    </rPh>
    <rPh sb="14" eb="15">
      <t>カエ</t>
    </rPh>
    <rPh sb="16" eb="17">
      <t>マ</t>
    </rPh>
    <rPh sb="18" eb="19">
      <t>タ</t>
    </rPh>
    <rPh sb="21" eb="22">
      <t>シ</t>
    </rPh>
    <rPh sb="23" eb="24">
      <t>カタ</t>
    </rPh>
    <rPh sb="25" eb="26">
      <t>タメ</t>
    </rPh>
    <phoneticPr fontId="9"/>
  </si>
  <si>
    <t>DMS蒸着</t>
    <rPh sb="0" eb="5">
      <t>ｄｍｓジョウチャク</t>
    </rPh>
    <phoneticPr fontId="9"/>
  </si>
  <si>
    <t>#25　ﾘｰﾄﾞ付け</t>
    <rPh sb="8" eb="9">
      <t>ツ</t>
    </rPh>
    <phoneticPr fontId="9"/>
  </si>
  <si>
    <t>QR条件に巻取張力20N上げたもの</t>
    <rPh sb="2" eb="4">
      <t>ジョウケン</t>
    </rPh>
    <rPh sb="5" eb="7">
      <t>マキトリ</t>
    </rPh>
    <rPh sb="7" eb="9">
      <t>チョウリョク</t>
    </rPh>
    <rPh sb="12" eb="13">
      <t>ア</t>
    </rPh>
    <phoneticPr fontId="9"/>
  </si>
  <si>
    <t>#38　ﾘｰﾄﾞ付け</t>
    <rPh sb="8" eb="9">
      <t>ツ</t>
    </rPh>
    <phoneticPr fontId="9"/>
  </si>
  <si>
    <t>繰出　ややﾉｯｷﾝｸﾞあるが巻けた　巻取では未発生</t>
    <rPh sb="0" eb="1">
      <t>ク</t>
    </rPh>
    <rPh sb="1" eb="2">
      <t>ダ</t>
    </rPh>
    <rPh sb="14" eb="15">
      <t>マ</t>
    </rPh>
    <rPh sb="18" eb="20">
      <t>マキトリ</t>
    </rPh>
    <rPh sb="22" eb="25">
      <t>ミハッセイ</t>
    </rPh>
    <phoneticPr fontId="9"/>
  </si>
  <si>
    <t>製品条件　ｺｰﾄ品</t>
    <rPh sb="0" eb="2">
      <t>セイヒン</t>
    </rPh>
    <rPh sb="2" eb="4">
      <t>ジョウケン</t>
    </rPh>
    <rPh sb="8" eb="9">
      <t>ヒン</t>
    </rPh>
    <phoneticPr fontId="10"/>
  </si>
  <si>
    <t>欠点検出機</t>
    <rPh sb="0" eb="4">
      <t>ケッテンケンシュツ</t>
    </rPh>
    <rPh sb="4" eb="5">
      <t>キ</t>
    </rPh>
    <phoneticPr fontId="10"/>
  </si>
  <si>
    <t>蛍光灯ｶﾊﾞ-</t>
    <rPh sb="0" eb="3">
      <t>ケイコウトウ</t>
    </rPh>
    <phoneticPr fontId="10"/>
  </si>
  <si>
    <t>製品幅</t>
    <rPh sb="0" eb="2">
      <t>セイヒン</t>
    </rPh>
    <rPh sb="2" eb="3">
      <t>ハバ</t>
    </rPh>
    <phoneticPr fontId="10"/>
  </si>
  <si>
    <t>速度</t>
    <rPh sb="0" eb="2">
      <t>ソクド</t>
    </rPh>
    <phoneticPr fontId="10"/>
  </si>
  <si>
    <t>S28ﾙﾐﾏｯﾄ</t>
  </si>
  <si>
    <t>ﾉｯｷﾝｸﾞ対策300ｍまでLS20～30　300ｍ～LS70 （芯作る際稀に30m/minでもﾉｯｷﾝｸﾞある）</t>
    <rPh sb="33" eb="34">
      <t>シン</t>
    </rPh>
    <rPh sb="34" eb="35">
      <t>ツク</t>
    </rPh>
    <rPh sb="36" eb="37">
      <t>サイ</t>
    </rPh>
    <rPh sb="37" eb="38">
      <t>マレ</t>
    </rPh>
    <phoneticPr fontId="9"/>
  </si>
  <si>
    <t>#50　TES開封V</t>
    <rPh sb="7" eb="9">
      <t>カイフウ</t>
    </rPh>
    <phoneticPr fontId="10"/>
  </si>
  <si>
    <t>有り</t>
    <rPh sb="0" eb="1">
      <t>ア</t>
    </rPh>
    <phoneticPr fontId="10"/>
  </si>
  <si>
    <t>※2020.05.22設定調整　by中尾</t>
    <rPh sb="11" eb="13">
      <t>セッテイ</t>
    </rPh>
    <rPh sb="13" eb="15">
      <t>チョウセイ</t>
    </rPh>
    <rPh sb="18" eb="20">
      <t>ナカオ</t>
    </rPh>
    <phoneticPr fontId="10"/>
  </si>
  <si>
    <t>検出　ﾌｨﾙﾑ面：-25→-20、30→20、蒸着面：-30→-15、35→10</t>
    <rPh sb="0" eb="2">
      <t>ケンシュツ</t>
    </rPh>
    <rPh sb="7" eb="8">
      <t>メン</t>
    </rPh>
    <rPh sb="23" eb="26">
      <t>ジョウチャクメン</t>
    </rPh>
    <phoneticPr fontId="9"/>
  </si>
  <si>
    <t>X44SEPA</t>
    <phoneticPr fontId="10"/>
  </si>
  <si>
    <t>無し</t>
    <rPh sb="0" eb="1">
      <t>ナ</t>
    </rPh>
    <phoneticPr fontId="10"/>
  </si>
  <si>
    <t>ｶｳﾝﾀｰﾁｪｯｸ用</t>
  </si>
  <si>
    <t>BRIGHT</t>
    <phoneticPr fontId="10"/>
  </si>
  <si>
    <t>輸出品　梱包時COATED　SIDEｼｰﾙ　ﾗﾍﾞﾙ①の品名横に「輸」捺印、重量表記、乾燥剤、胴巻き</t>
    <rPh sb="0" eb="2">
      <t>ユシュツ</t>
    </rPh>
    <rPh sb="2" eb="3">
      <t>ヒン</t>
    </rPh>
    <rPh sb="43" eb="46">
      <t>カンソウザイ</t>
    </rPh>
    <phoneticPr fontId="9"/>
  </si>
  <si>
    <t>LUMIMAT</t>
  </si>
  <si>
    <t>♯50ﾒﾀﾙﾐｰﾈｰﾏｰ銀消VB</t>
    <rPh sb="12" eb="14">
      <t>ギンケ</t>
    </rPh>
    <phoneticPr fontId="10"/>
  </si>
  <si>
    <t>T62M</t>
  </si>
  <si>
    <t>LS160</t>
  </si>
  <si>
    <t>ｺｰﾀｰ上がり巻き芯60m残し（ｽﾌﾟﾗｲｽｷｽﾞ懸念）</t>
    <rPh sb="4" eb="5">
      <t>ア</t>
    </rPh>
    <rPh sb="7" eb="8">
      <t>マ</t>
    </rPh>
    <rPh sb="9" eb="10">
      <t>シン</t>
    </rPh>
    <rPh sb="13" eb="14">
      <t>ノコ</t>
    </rPh>
    <rPh sb="25" eb="27">
      <t>ケネン</t>
    </rPh>
    <phoneticPr fontId="10"/>
  </si>
  <si>
    <t>T62M</t>
    <phoneticPr fontId="10"/>
  </si>
  <si>
    <t>ﾀｯﾁﾊﾞﾗﾝｽ調整すればﾀｯﾁ圧いじらなくていいかも　2020/8/6張力条件10N下げて上書きしました</t>
    <rPh sb="16" eb="17">
      <t>アツ</t>
    </rPh>
    <rPh sb="36" eb="38">
      <t>チョウリョク</t>
    </rPh>
    <rPh sb="38" eb="40">
      <t>ジョウケン</t>
    </rPh>
    <rPh sb="43" eb="44">
      <t>サ</t>
    </rPh>
    <rPh sb="46" eb="48">
      <t>ウワガ</t>
    </rPh>
    <phoneticPr fontId="10"/>
  </si>
  <si>
    <t>N-MAT</t>
  </si>
  <si>
    <t>※2020.8.24両端部誤検知の為調整上書き済（やや拾う）</t>
    <rPh sb="10" eb="13">
      <t>リョウタンブ</t>
    </rPh>
    <rPh sb="13" eb="16">
      <t>ゴケンチ</t>
    </rPh>
    <rPh sb="17" eb="18">
      <t>タメ</t>
    </rPh>
    <rPh sb="18" eb="20">
      <t>チョウセイ</t>
    </rPh>
    <rPh sb="20" eb="22">
      <t>ウワガ</t>
    </rPh>
    <rPh sb="23" eb="24">
      <t>ズミ</t>
    </rPh>
    <rPh sb="27" eb="28">
      <t>ヒロ</t>
    </rPh>
    <phoneticPr fontId="9"/>
  </si>
  <si>
    <t>3ｲﾝﾁ巻き　6/22ﾀｯﾁ圧0.2→0.15　LS120　原反6000m～8000m巻きはﾉｯｷﾝｸﾞ</t>
    <rPh sb="4" eb="5">
      <t>マ</t>
    </rPh>
    <rPh sb="14" eb="15">
      <t>アツ</t>
    </rPh>
    <rPh sb="30" eb="32">
      <t>ゲンタン</t>
    </rPh>
    <rPh sb="43" eb="44">
      <t>マ</t>
    </rPh>
    <phoneticPr fontId="9"/>
  </si>
  <si>
    <r>
      <t>ﾉｯｷﾝｸﾞ対策300ｍまでLS20　300ｍ～LS70　胴巻有り　</t>
    </r>
    <r>
      <rPr>
        <b/>
        <sz val="11"/>
        <color rgb="FF0000FF"/>
        <rFont val="ＭＳ Ｐゴシック"/>
        <family val="3"/>
        <charset val="128"/>
      </rPr>
      <t>3/18いきなりLS120・100ｍ位でﾉｯｷﾝｸﾞするもすぐ落ち着く</t>
    </r>
    <rPh sb="29" eb="31">
      <t>ドウマ</t>
    </rPh>
    <rPh sb="31" eb="32">
      <t>ア</t>
    </rPh>
    <rPh sb="52" eb="53">
      <t>クライ</t>
    </rPh>
    <rPh sb="65" eb="66">
      <t>オ</t>
    </rPh>
    <rPh sb="67" eb="68">
      <t>ツ</t>
    </rPh>
    <phoneticPr fontId="9"/>
  </si>
  <si>
    <t>ﾙﾐﾗｰEYK　</t>
  </si>
  <si>
    <t>ｺｰﾀｰ1本目をｽﾘｯﾄ投入禁止？　ﾍﾘ高対策ﾗｲﾝ１８０　</t>
    <rPh sb="5" eb="6">
      <t>ホン</t>
    </rPh>
    <rPh sb="6" eb="7">
      <t>メ</t>
    </rPh>
    <rPh sb="12" eb="14">
      <t>トウニュウ</t>
    </rPh>
    <rPh sb="14" eb="16">
      <t>キンシ</t>
    </rPh>
    <rPh sb="20" eb="21">
      <t>ダカ</t>
    </rPh>
    <rPh sb="21" eb="23">
      <t>タイサク</t>
    </rPh>
    <phoneticPr fontId="9"/>
  </si>
  <si>
    <t>原反幅注意　11/5　LS160　ﾀｯﾁ圧0.15ピラミット対策　11/23ﾀｯﾁ圧0.13まで下げてみたがｽﾞﾚ無</t>
    <rPh sb="0" eb="2">
      <t>ゲンタン</t>
    </rPh>
    <rPh sb="2" eb="3">
      <t>ハバ</t>
    </rPh>
    <rPh sb="3" eb="5">
      <t>チュウイ</t>
    </rPh>
    <rPh sb="20" eb="21">
      <t>アツ</t>
    </rPh>
    <rPh sb="30" eb="32">
      <t>タイサク</t>
    </rPh>
    <rPh sb="41" eb="42">
      <t>アツ</t>
    </rPh>
    <rPh sb="48" eb="49">
      <t>サ</t>
    </rPh>
    <rPh sb="57" eb="58">
      <t>ナシ</t>
    </rPh>
    <phoneticPr fontId="9"/>
  </si>
  <si>
    <t>⑪　金艶</t>
    <rPh sb="2" eb="3">
      <t>キン</t>
    </rPh>
    <rPh sb="3" eb="4">
      <t>ツヤ</t>
    </rPh>
    <phoneticPr fontId="9"/>
  </si>
  <si>
    <t>X44</t>
    <phoneticPr fontId="9"/>
  </si>
  <si>
    <t>条件表無の為暫定条件　短尺1800ｍ以上</t>
    <rPh sb="0" eb="2">
      <t>ジョウケン</t>
    </rPh>
    <rPh sb="2" eb="3">
      <t>ヒョウ</t>
    </rPh>
    <rPh sb="3" eb="4">
      <t>ナシ</t>
    </rPh>
    <rPh sb="5" eb="6">
      <t>タメ</t>
    </rPh>
    <rPh sb="6" eb="8">
      <t>ザンテイ</t>
    </rPh>
    <rPh sb="8" eb="10">
      <t>ジョウケン</t>
    </rPh>
    <rPh sb="11" eb="13">
      <t>タンジャク</t>
    </rPh>
    <rPh sb="18" eb="20">
      <t>イジョウ</t>
    </rPh>
    <phoneticPr fontId="9"/>
  </si>
  <si>
    <t>シロコート仮</t>
    <rPh sb="5" eb="6">
      <t>カリ</t>
    </rPh>
    <phoneticPr fontId="9"/>
  </si>
  <si>
    <t>※2020.08.06設定調整　by中尾</t>
    <rPh sb="11" eb="13">
      <t>セッテイ</t>
    </rPh>
    <rPh sb="13" eb="15">
      <t>チョウセイ</t>
    </rPh>
    <rPh sb="18" eb="20">
      <t>ナカオ</t>
    </rPh>
    <phoneticPr fontId="10"/>
  </si>
  <si>
    <t>3/23＃25の条件だけど巻き問題なし</t>
    <rPh sb="8" eb="10">
      <t>ジョウケン</t>
    </rPh>
    <rPh sb="13" eb="14">
      <t>マ</t>
    </rPh>
    <rPh sb="15" eb="17">
      <t>モンダイ</t>
    </rPh>
    <phoneticPr fontId="9"/>
  </si>
  <si>
    <t>製品巻返し</t>
    <rPh sb="0" eb="2">
      <t>セイヒン</t>
    </rPh>
    <rPh sb="2" eb="4">
      <t>マキカエ</t>
    </rPh>
    <phoneticPr fontId="9"/>
  </si>
  <si>
    <t>製品条件　蒸着品</t>
    <rPh sb="0" eb="2">
      <t>セイヒン</t>
    </rPh>
    <rPh sb="2" eb="4">
      <t>ジョウケン</t>
    </rPh>
    <rPh sb="5" eb="7">
      <t>ジョウチャク</t>
    </rPh>
    <rPh sb="7" eb="8">
      <t>ヒン</t>
    </rPh>
    <phoneticPr fontId="10"/>
  </si>
  <si>
    <t>欠点検出器</t>
    <rPh sb="0" eb="2">
      <t>ケッテン</t>
    </rPh>
    <rPh sb="2" eb="5">
      <t>ケンシュツキ</t>
    </rPh>
    <phoneticPr fontId="9"/>
  </si>
  <si>
    <t>㉗#50銀艶B</t>
    <rPh sb="4" eb="5">
      <t>ギン</t>
    </rPh>
    <rPh sb="5" eb="6">
      <t>ツヤ</t>
    </rPh>
    <phoneticPr fontId="9"/>
  </si>
  <si>
    <t>ﾆｭｰﾈｰﾏｰ銀消しB（1丁）</t>
    <rPh sb="7" eb="9">
      <t>ギンケ</t>
    </rPh>
    <rPh sb="13" eb="14">
      <t>チョウ</t>
    </rPh>
    <phoneticPr fontId="10"/>
  </si>
  <si>
    <t>梱包時METALLIZED　SIDシール　ﾗﾍﾞﾙ①の品名横に「輸」捺印、重量表記</t>
    <rPh sb="0" eb="2">
      <t>コンポウ</t>
    </rPh>
    <rPh sb="2" eb="3">
      <t>ジ</t>
    </rPh>
    <rPh sb="27" eb="29">
      <t>ヒンメイ</t>
    </rPh>
    <rPh sb="29" eb="30">
      <t>ヨコ</t>
    </rPh>
    <rPh sb="32" eb="33">
      <t>ユ</t>
    </rPh>
    <rPh sb="34" eb="36">
      <t>ナツイン</t>
    </rPh>
    <rPh sb="37" eb="39">
      <t>ジュウリョウ</t>
    </rPh>
    <rPh sb="39" eb="41">
      <t>ヒョウキ</t>
    </rPh>
    <phoneticPr fontId="9"/>
  </si>
  <si>
    <t>①　＃50銀消改
検出器設定　光量430
　ﾌｨﾙﾑ透過70%</t>
    <rPh sb="5" eb="6">
      <t>ギン</t>
    </rPh>
    <rPh sb="6" eb="7">
      <t>ケ</t>
    </rPh>
    <rPh sb="7" eb="8">
      <t>カイ</t>
    </rPh>
    <rPh sb="9" eb="14">
      <t>ケンシュツキセッテイ</t>
    </rPh>
    <rPh sb="15" eb="17">
      <t>コウリョウ</t>
    </rPh>
    <rPh sb="26" eb="28">
      <t>トウカ</t>
    </rPh>
    <phoneticPr fontId="9"/>
  </si>
  <si>
    <t>J後ｼﾜ　帯電　LS160以上だと欠点増える</t>
    <rPh sb="1" eb="2">
      <t>ゴ</t>
    </rPh>
    <rPh sb="5" eb="7">
      <t>タイデン</t>
    </rPh>
    <rPh sb="13" eb="15">
      <t>イジョウ</t>
    </rPh>
    <rPh sb="17" eb="19">
      <t>ケッテン</t>
    </rPh>
    <rPh sb="19" eb="20">
      <t>フ</t>
    </rPh>
    <phoneticPr fontId="10"/>
  </si>
  <si>
    <t>♯25QR66蒸着（1丁）</t>
    <rPh sb="7" eb="9">
      <t>ジョウチャク</t>
    </rPh>
    <rPh sb="11" eb="12">
      <t>チョウ</t>
    </rPh>
    <phoneticPr fontId="10"/>
  </si>
  <si>
    <t>品名</t>
    <rPh sb="0" eb="2">
      <t>ヒンメイ</t>
    </rPh>
    <phoneticPr fontId="27"/>
  </si>
  <si>
    <t>工程</t>
    <rPh sb="0" eb="2">
      <t>コウテイ</t>
    </rPh>
    <phoneticPr fontId="27"/>
  </si>
  <si>
    <t>番手</t>
    <rPh sb="0" eb="2">
      <t>バンテ</t>
    </rPh>
    <phoneticPr fontId="27"/>
  </si>
  <si>
    <t>原反</t>
    <rPh sb="0" eb="2">
      <t>ゲンタン</t>
    </rPh>
    <phoneticPr fontId="27"/>
  </si>
  <si>
    <t>原反幅</t>
    <rPh sb="0" eb="2">
      <t>ゲンタン</t>
    </rPh>
    <rPh sb="2" eb="3">
      <t>ハバ</t>
    </rPh>
    <phoneticPr fontId="27"/>
  </si>
  <si>
    <t>原反長さ</t>
    <rPh sb="0" eb="2">
      <t>ゲンタン</t>
    </rPh>
    <rPh sb="2" eb="3">
      <t>ナガ</t>
    </rPh>
    <phoneticPr fontId="27"/>
  </si>
  <si>
    <t>スリット仕上げ</t>
    <rPh sb="4" eb="6">
      <t>シア</t>
    </rPh>
    <phoneticPr fontId="27"/>
  </si>
  <si>
    <t>仕上げ幅　</t>
    <rPh sb="0" eb="2">
      <t>シア</t>
    </rPh>
    <rPh sb="3" eb="4">
      <t>ハバ</t>
    </rPh>
    <phoneticPr fontId="27"/>
  </si>
  <si>
    <t>仕上げ長さ</t>
    <rPh sb="0" eb="2">
      <t>シア</t>
    </rPh>
    <rPh sb="3" eb="4">
      <t>ナガ</t>
    </rPh>
    <phoneticPr fontId="27"/>
  </si>
  <si>
    <t>使用コア</t>
    <rPh sb="0" eb="2">
      <t>シヨウ</t>
    </rPh>
    <phoneticPr fontId="27"/>
  </si>
  <si>
    <t>ユーザー名</t>
    <rPh sb="4" eb="5">
      <t>メイ</t>
    </rPh>
    <phoneticPr fontId="27"/>
  </si>
  <si>
    <t>ﾒﾀﾙﾐｰﾈｰﾏｰ銀消ＶＢ</t>
    <rPh sb="9" eb="10">
      <t>ギン</t>
    </rPh>
    <rPh sb="10" eb="11">
      <t>ショウ</t>
    </rPh>
    <phoneticPr fontId="10"/>
  </si>
  <si>
    <t>ｽﾘｯﾄ</t>
    <phoneticPr fontId="10"/>
  </si>
  <si>
    <t>LUMIMAT</t>
    <phoneticPr fontId="10"/>
  </si>
  <si>
    <t>巻き返し</t>
    <rPh sb="0" eb="1">
      <t>マ</t>
    </rPh>
    <rPh sb="2" eb="3">
      <t>カエ</t>
    </rPh>
    <phoneticPr fontId="27"/>
  </si>
  <si>
    <t>Ｍｺｱ</t>
    <phoneticPr fontId="10"/>
  </si>
  <si>
    <t>リンテック</t>
    <phoneticPr fontId="10"/>
  </si>
  <si>
    <t>ﾒﾀﾙﾐｰTES消　開封Ｖ</t>
    <rPh sb="8" eb="9">
      <t>ショウ</t>
    </rPh>
    <rPh sb="10" eb="12">
      <t>カイフウ</t>
    </rPh>
    <phoneticPr fontId="10"/>
  </si>
  <si>
    <t>X44SEPA</t>
    <phoneticPr fontId="10"/>
  </si>
  <si>
    <t>Ｓコア</t>
    <phoneticPr fontId="10"/>
  </si>
  <si>
    <t>ﾒﾀﾙﾐｰTES消　VOIDＶ</t>
    <rPh sb="8" eb="9">
      <t>ショウ</t>
    </rPh>
    <phoneticPr fontId="10"/>
  </si>
  <si>
    <t>Ｓコア</t>
    <phoneticPr fontId="10"/>
  </si>
  <si>
    <t>リンテック</t>
    <phoneticPr fontId="10"/>
  </si>
  <si>
    <t>ﾒﾀﾙﾐｰTES艶　開封Ｖ</t>
    <rPh sb="8" eb="9">
      <t>ツヤ</t>
    </rPh>
    <rPh sb="10" eb="12">
      <t>カイフウ</t>
    </rPh>
    <phoneticPr fontId="10"/>
  </si>
  <si>
    <t>S28SEPA</t>
    <phoneticPr fontId="10"/>
  </si>
  <si>
    <t>ﾒﾀﾙﾐｰﾍﾔﾗｲﾝ銀消Ｖ</t>
    <rPh sb="10" eb="11">
      <t>ギン</t>
    </rPh>
    <rPh sb="11" eb="12">
      <t>ショウ</t>
    </rPh>
    <phoneticPr fontId="10"/>
  </si>
  <si>
    <t>ｽﾘｯﾄ</t>
    <phoneticPr fontId="10"/>
  </si>
  <si>
    <t>HL-MAT</t>
    <phoneticPr fontId="10"/>
  </si>
  <si>
    <t>ﾒﾀﾙﾐｰﾍﾔﾗｲﾝ銀艶Ｖ</t>
    <rPh sb="10" eb="11">
      <t>ギン</t>
    </rPh>
    <rPh sb="11" eb="12">
      <t>ツヤ</t>
    </rPh>
    <phoneticPr fontId="10"/>
  </si>
  <si>
    <t>BRIGHT</t>
    <phoneticPr fontId="10"/>
  </si>
  <si>
    <t>ﾒﾀﾙﾐｰ 金艶 EYK</t>
    <rPh sb="6" eb="7">
      <t>キン</t>
    </rPh>
    <rPh sb="7" eb="8">
      <t>ツヤ</t>
    </rPh>
    <phoneticPr fontId="10"/>
  </si>
  <si>
    <t>T62M</t>
    <phoneticPr fontId="10"/>
  </si>
  <si>
    <t>スリット</t>
    <phoneticPr fontId="27"/>
  </si>
  <si>
    <t>Ｍコア</t>
    <phoneticPr fontId="10"/>
  </si>
  <si>
    <t>マルウ接着</t>
    <rPh sb="3" eb="5">
      <t>セッチャク</t>
    </rPh>
    <phoneticPr fontId="10"/>
  </si>
  <si>
    <t>ﾒﾀﾙﾐｰ EYK</t>
    <phoneticPr fontId="10"/>
  </si>
  <si>
    <t>大阪シーリング印刷</t>
    <rPh sb="0" eb="2">
      <t>オオサカ</t>
    </rPh>
    <rPh sb="7" eb="9">
      <t>インサツ</t>
    </rPh>
    <phoneticPr fontId="10"/>
  </si>
  <si>
    <t>新タック化成</t>
    <rPh sb="0" eb="1">
      <t>シン</t>
    </rPh>
    <rPh sb="4" eb="6">
      <t>カセイ</t>
    </rPh>
    <phoneticPr fontId="10"/>
  </si>
  <si>
    <t>MSN EYK</t>
    <phoneticPr fontId="10"/>
  </si>
  <si>
    <t>N-MAT</t>
    <phoneticPr fontId="10"/>
  </si>
  <si>
    <t>MSN EYK</t>
    <phoneticPr fontId="10"/>
  </si>
  <si>
    <t>ルミラーEYK</t>
    <phoneticPr fontId="9"/>
  </si>
  <si>
    <t>スリット</t>
    <phoneticPr fontId="27"/>
  </si>
  <si>
    <t>Ｍコア</t>
    <phoneticPr fontId="10"/>
  </si>
  <si>
    <t>ルミラーEYK</t>
    <phoneticPr fontId="9"/>
  </si>
  <si>
    <t>QR66蒸着品</t>
    <rPh sb="4" eb="7">
      <t>ジョウチャクヒン</t>
    </rPh>
    <phoneticPr fontId="9"/>
  </si>
  <si>
    <t>E315</t>
    <phoneticPr fontId="9"/>
  </si>
  <si>
    <t>ﾒﾀﾙﾐｰﾈｰﾏｰ銀艶　Ｂ</t>
    <rPh sb="9" eb="10">
      <t>ギン</t>
    </rPh>
    <rPh sb="10" eb="11">
      <t>ツヤ</t>
    </rPh>
    <phoneticPr fontId="10"/>
  </si>
  <si>
    <t>Ｓコア</t>
    <phoneticPr fontId="10"/>
  </si>
  <si>
    <t>梱包</t>
    <rPh sb="0" eb="2">
      <t>コンポウ</t>
    </rPh>
    <phoneticPr fontId="10"/>
  </si>
  <si>
    <t>リンテック</t>
    <phoneticPr fontId="10"/>
  </si>
  <si>
    <t>スリット</t>
    <phoneticPr fontId="27"/>
  </si>
  <si>
    <t>METALUMY SILVER N-MATTE B</t>
    <phoneticPr fontId="10"/>
  </si>
  <si>
    <t>ｽﾘｯﾄ</t>
    <phoneticPr fontId="10"/>
  </si>
  <si>
    <t>X44</t>
    <phoneticPr fontId="10"/>
  </si>
  <si>
    <t>Mコア</t>
    <phoneticPr fontId="10"/>
  </si>
  <si>
    <t>ﾒﾀﾙﾐｰ EYK</t>
    <phoneticPr fontId="10"/>
  </si>
  <si>
    <t>ｽﾘｯﾄ</t>
    <phoneticPr fontId="10"/>
  </si>
  <si>
    <t>T62</t>
    <phoneticPr fontId="10"/>
  </si>
  <si>
    <t>－</t>
    <phoneticPr fontId="10"/>
  </si>
  <si>
    <t>－</t>
  </si>
  <si>
    <t>ルミマット　ＥＹＫ</t>
    <phoneticPr fontId="10"/>
  </si>
  <si>
    <t>S28</t>
    <phoneticPr fontId="9"/>
  </si>
  <si>
    <t>3ｲﾝﾁ1015</t>
    <phoneticPr fontId="9"/>
  </si>
  <si>
    <t>ﾒﾀﾙﾐｰﾈｰﾏｰ銀艶ＶＢ</t>
    <rPh sb="9" eb="10">
      <t>ギン</t>
    </rPh>
    <rPh sb="10" eb="11">
      <t>ツヤ</t>
    </rPh>
    <phoneticPr fontId="10"/>
  </si>
  <si>
    <t>Ｔ62Ｍ</t>
    <phoneticPr fontId="10"/>
  </si>
  <si>
    <t>Ｍｺｱ</t>
    <phoneticPr fontId="10"/>
  </si>
  <si>
    <t>ｺｰﾃｨﾝｸﾞ生産課</t>
    <rPh sb="7" eb="10">
      <t>セイサンカ</t>
    </rPh>
    <phoneticPr fontId="10"/>
  </si>
  <si>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10"/>
  </si>
  <si>
    <t>製品名</t>
    <rPh sb="0" eb="3">
      <t>セイヒンメイ</t>
    </rPh>
    <phoneticPr fontId="10"/>
  </si>
  <si>
    <t>約定ＮＯ</t>
    <rPh sb="0" eb="2">
      <t>ヤクジョウ</t>
    </rPh>
    <phoneticPr fontId="10"/>
  </si>
  <si>
    <t>生産計画ＮＯ</t>
    <rPh sb="0" eb="2">
      <t>セイサン</t>
    </rPh>
    <rPh sb="2" eb="4">
      <t>ケイカク</t>
    </rPh>
    <phoneticPr fontId="10"/>
  </si>
  <si>
    <t>通しＮＯ</t>
  </si>
  <si>
    <t>製品仕様</t>
    <rPh sb="0" eb="2">
      <t>セイヒン</t>
    </rPh>
    <rPh sb="2" eb="4">
      <t>シヨウ</t>
    </rPh>
    <phoneticPr fontId="10"/>
  </si>
  <si>
    <t>製品長さ（実長）</t>
    <rPh sb="0" eb="2">
      <t>セイヒン</t>
    </rPh>
    <rPh sb="2" eb="3">
      <t>ナガ</t>
    </rPh>
    <rPh sb="5" eb="7">
      <t>ジツチョウ</t>
    </rPh>
    <phoneticPr fontId="10"/>
  </si>
  <si>
    <t>短尺</t>
    <rPh sb="0" eb="2">
      <t>タンジャク</t>
    </rPh>
    <phoneticPr fontId="10"/>
  </si>
  <si>
    <t>投入原反</t>
    <rPh sb="0" eb="2">
      <t>トウニュウ</t>
    </rPh>
    <rPh sb="2" eb="4">
      <t>ゲンタン</t>
    </rPh>
    <phoneticPr fontId="10"/>
  </si>
  <si>
    <t>原反LOT</t>
    <rPh sb="0" eb="2">
      <t>ゲンタン</t>
    </rPh>
    <phoneticPr fontId="10"/>
  </si>
  <si>
    <t>原反名</t>
    <rPh sb="0" eb="2">
      <t>ゲンタン</t>
    </rPh>
    <rPh sb="2" eb="3">
      <t>メイ</t>
    </rPh>
    <phoneticPr fontId="10"/>
  </si>
  <si>
    <t>原反幅</t>
    <rPh sb="0" eb="2">
      <t>ゲンタン</t>
    </rPh>
    <rPh sb="2" eb="3">
      <t>ハバ</t>
    </rPh>
    <phoneticPr fontId="10"/>
  </si>
  <si>
    <t>原反長さ</t>
    <rPh sb="0" eb="2">
      <t>ゲンタン</t>
    </rPh>
    <rPh sb="2" eb="3">
      <t>ナガ</t>
    </rPh>
    <phoneticPr fontId="10"/>
  </si>
  <si>
    <t>加工実績</t>
    <rPh sb="0" eb="2">
      <t>カコウ</t>
    </rPh>
    <rPh sb="2" eb="4">
      <t>ジッセキ</t>
    </rPh>
    <phoneticPr fontId="10"/>
  </si>
  <si>
    <t>製造LOT</t>
    <rPh sb="0" eb="2">
      <t>セイゾウ</t>
    </rPh>
    <phoneticPr fontId="10"/>
  </si>
  <si>
    <t>（実績長）</t>
    <rPh sb="1" eb="3">
      <t>ジッセキ</t>
    </rPh>
    <rPh sb="3" eb="4">
      <t>チョウ</t>
    </rPh>
    <phoneticPr fontId="10"/>
  </si>
  <si>
    <t>不具合内容：</t>
    <rPh sb="0" eb="3">
      <t>フグアイ</t>
    </rPh>
    <rPh sb="3" eb="5">
      <t>ナイヨウ</t>
    </rPh>
    <phoneticPr fontId="10"/>
  </si>
  <si>
    <t>　発生位置：</t>
    <rPh sb="1" eb="3">
      <t>ハッセイ</t>
    </rPh>
    <rPh sb="3" eb="5">
      <t>イチ</t>
    </rPh>
    <phoneticPr fontId="10"/>
  </si>
  <si>
    <t>　クロスニコル：</t>
    <phoneticPr fontId="10"/>
  </si>
  <si>
    <t>発見者</t>
    <rPh sb="0" eb="3">
      <t>ハッケンシャ</t>
    </rPh>
    <phoneticPr fontId="10"/>
  </si>
  <si>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10"/>
  </si>
  <si>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10"/>
  </si>
  <si>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10"/>
  </si>
  <si>
    <t>最終処理</t>
    <rPh sb="0" eb="2">
      <t>サイシュウ</t>
    </rPh>
    <rPh sb="2" eb="4">
      <t>ショリ</t>
    </rPh>
    <phoneticPr fontId="10"/>
  </si>
  <si>
    <t>□短尺入庫</t>
    <rPh sb="1" eb="3">
      <t>タンジャク</t>
    </rPh>
    <rPh sb="3" eb="5">
      <t>ニュウコ</t>
    </rPh>
    <phoneticPr fontId="10"/>
  </si>
  <si>
    <t>□転用</t>
    <rPh sb="1" eb="3">
      <t>テンヨウ</t>
    </rPh>
    <phoneticPr fontId="10"/>
  </si>
  <si>
    <t>□不採用・廃棄</t>
    <rPh sb="1" eb="4">
      <t>フサイヨウ</t>
    </rPh>
    <rPh sb="5" eb="7">
      <t>ハイキ</t>
    </rPh>
    <phoneticPr fontId="10"/>
  </si>
  <si>
    <t>□クレーム申請　原苦ＮＯ</t>
    <rPh sb="5" eb="7">
      <t>シンセイ</t>
    </rPh>
    <rPh sb="8" eb="9">
      <t>ゲン</t>
    </rPh>
    <rPh sb="9" eb="10">
      <t>ク</t>
    </rPh>
    <phoneticPr fontId="10"/>
  </si>
  <si>
    <t>無</t>
    <rPh sb="0" eb="1">
      <t>ナ</t>
    </rPh>
    <phoneticPr fontId="9"/>
  </si>
  <si>
    <t>有り(少)</t>
    <rPh sb="0" eb="1">
      <t>ア</t>
    </rPh>
    <rPh sb="3" eb="4">
      <t>ショウ</t>
    </rPh>
    <phoneticPr fontId="9"/>
  </si>
  <si>
    <t>有り(多)</t>
    <rPh sb="0" eb="1">
      <t>ア</t>
    </rPh>
    <rPh sb="3" eb="4">
      <t>タ</t>
    </rPh>
    <phoneticPr fontId="9"/>
  </si>
  <si>
    <t>ST内</t>
    <rPh sb="2" eb="3">
      <t>ナイ</t>
    </rPh>
    <phoneticPr fontId="9"/>
  </si>
  <si>
    <t>平置き</t>
    <rPh sb="0" eb="1">
      <t>ヒラ</t>
    </rPh>
    <rPh sb="1" eb="2">
      <t>オ</t>
    </rPh>
    <phoneticPr fontId="9"/>
  </si>
  <si>
    <t>巻芯</t>
    <rPh sb="0" eb="1">
      <t>マ</t>
    </rPh>
    <rPh sb="1" eb="2">
      <t>シン</t>
    </rPh>
    <phoneticPr fontId="9"/>
  </si>
  <si>
    <t>1120幅</t>
    <rPh sb="4" eb="5">
      <t>ハバ</t>
    </rPh>
    <phoneticPr fontId="9"/>
  </si>
  <si>
    <t>1205幅</t>
    <rPh sb="4" eb="5">
      <t>ハバ</t>
    </rPh>
    <phoneticPr fontId="9"/>
  </si>
  <si>
    <t>1030幅</t>
    <rPh sb="4" eb="5">
      <t>ハバ</t>
    </rPh>
    <phoneticPr fontId="9"/>
  </si>
  <si>
    <t>1005幅</t>
    <rPh sb="4" eb="5">
      <t>ハバ</t>
    </rPh>
    <phoneticPr fontId="9"/>
  </si>
  <si>
    <t>1020幅</t>
    <rPh sb="4" eb="5">
      <t>ハバ</t>
    </rPh>
    <phoneticPr fontId="9"/>
  </si>
  <si>
    <t>1050幅</t>
    <rPh sb="4" eb="5">
      <t>ハバ</t>
    </rPh>
    <phoneticPr fontId="9"/>
  </si>
  <si>
    <t>X44C</t>
    <phoneticPr fontId="10"/>
  </si>
  <si>
    <r>
      <t>ｶｯﾄ無　長ｷｽﾞ多いけどOK（ｱﾙﾐ抜けは×）　　　　　</t>
    </r>
    <r>
      <rPr>
        <sz val="11"/>
        <color rgb="FFFF0000"/>
        <rFont val="ＭＳ Ｐゴシック"/>
        <family val="3"/>
        <charset val="128"/>
      </rPr>
      <t>※</t>
    </r>
    <r>
      <rPr>
        <b/>
        <sz val="11"/>
        <color rgb="FFFF0000"/>
        <rFont val="ＭＳ Ｐゴシック"/>
        <family val="3"/>
        <charset val="128"/>
      </rPr>
      <t>繰り出しEPC蛇行時は制御ゲイン200を100に変更して対応</t>
    </r>
    <rPh sb="3" eb="4">
      <t>ナシ</t>
    </rPh>
    <rPh sb="19" eb="20">
      <t>ヌ</t>
    </rPh>
    <rPh sb="30" eb="31">
      <t>ク</t>
    </rPh>
    <rPh sb="32" eb="33">
      <t>ダ</t>
    </rPh>
    <rPh sb="37" eb="39">
      <t>ダコウ</t>
    </rPh>
    <rPh sb="39" eb="40">
      <t>ジ</t>
    </rPh>
    <rPh sb="41" eb="43">
      <t>セイギョ</t>
    </rPh>
    <rPh sb="54" eb="56">
      <t>ヘンコウ</t>
    </rPh>
    <rPh sb="58" eb="60">
      <t>タイオウ</t>
    </rPh>
    <phoneticPr fontId="10"/>
  </si>
  <si>
    <r>
      <t>長ｷｽﾞ多いけどOK（ｱﾙﾐ抜けは×）　　　　　　　</t>
    </r>
    <r>
      <rPr>
        <b/>
        <sz val="11"/>
        <color rgb="FFFF0000"/>
        <rFont val="ＭＳ Ｐゴシック"/>
        <family val="3"/>
        <charset val="128"/>
      </rPr>
      <t>※繰り出しEPC蛇行時は制御ゲイン200を100に変更して対応</t>
    </r>
    <rPh sb="0" eb="1">
      <t>ナガ</t>
    </rPh>
    <rPh sb="4" eb="5">
      <t>オオ</t>
    </rPh>
    <phoneticPr fontId="10"/>
  </si>
  <si>
    <t>1195幅</t>
    <rPh sb="4" eb="5">
      <t>ハバ</t>
    </rPh>
    <phoneticPr fontId="9"/>
  </si>
  <si>
    <t>長ｷｽﾞ多いけどOK（ｱﾙﾐ抜けは×）　5/27検出器エッジｴﾗｰ次回調整後スタート</t>
    <rPh sb="0" eb="1">
      <t>ナガ</t>
    </rPh>
    <rPh sb="4" eb="5">
      <t>オオ</t>
    </rPh>
    <rPh sb="24" eb="27">
      <t>ケンシュツキ</t>
    </rPh>
    <rPh sb="33" eb="35">
      <t>ジカイ</t>
    </rPh>
    <rPh sb="35" eb="38">
      <t>チョウセイゴ</t>
    </rPh>
    <phoneticPr fontId="10"/>
  </si>
  <si>
    <t>※20215.27蒸着反射の光量</t>
    <rPh sb="9" eb="11">
      <t>ジョウチャク</t>
    </rPh>
    <rPh sb="11" eb="13">
      <t>ハンシャ</t>
    </rPh>
    <rPh sb="14" eb="16">
      <t>コウリョウ</t>
    </rPh>
    <phoneticPr fontId="9"/>
  </si>
  <si>
    <t>1200幅</t>
    <rPh sb="4" eb="5">
      <t>ハバ</t>
    </rPh>
    <phoneticPr fontId="9"/>
  </si>
  <si>
    <r>
      <t>6/8　巻き足し実績有り　10/6巻きｽﾞﾚ発生全長巻返し　</t>
    </r>
    <r>
      <rPr>
        <sz val="11"/>
        <color rgb="FFFF0000"/>
        <rFont val="ＭＳ Ｐゴシック"/>
        <family val="3"/>
        <charset val="128"/>
      </rPr>
      <t>・11/27原反ｺｱ突き出しが無いと危険</t>
    </r>
    <rPh sb="4" eb="5">
      <t>マ</t>
    </rPh>
    <rPh sb="6" eb="7">
      <t>タ</t>
    </rPh>
    <rPh sb="8" eb="10">
      <t>ジッセキ</t>
    </rPh>
    <rPh sb="10" eb="11">
      <t>ア</t>
    </rPh>
    <rPh sb="17" eb="18">
      <t>マ</t>
    </rPh>
    <rPh sb="22" eb="24">
      <t>ハッセイ</t>
    </rPh>
    <rPh sb="24" eb="26">
      <t>ゼンチョウ</t>
    </rPh>
    <rPh sb="26" eb="28">
      <t>マキカエ</t>
    </rPh>
    <rPh sb="36" eb="38">
      <t>ゲンタン</t>
    </rPh>
    <rPh sb="40" eb="41">
      <t>ツ</t>
    </rPh>
    <rPh sb="42" eb="43">
      <t>ダ</t>
    </rPh>
    <rPh sb="45" eb="46">
      <t>ナ</t>
    </rPh>
    <rPh sb="48" eb="50">
      <t>キケン</t>
    </rPh>
    <phoneticPr fontId="10"/>
  </si>
  <si>
    <t>6/3　原反上に巻足し時寄れｼﾜにて調整するも改善せず巻芯ﾘｰﾄﾞ有り変更で改善(なんで……)</t>
    <rPh sb="4" eb="6">
      <t>ゲンタン</t>
    </rPh>
    <rPh sb="6" eb="7">
      <t>ウエ</t>
    </rPh>
    <rPh sb="8" eb="9">
      <t>マキ</t>
    </rPh>
    <rPh sb="9" eb="10">
      <t>タ</t>
    </rPh>
    <rPh sb="11" eb="12">
      <t>ジ</t>
    </rPh>
    <rPh sb="12" eb="13">
      <t>ヨ</t>
    </rPh>
    <rPh sb="18" eb="20">
      <t>チョウセイ</t>
    </rPh>
    <rPh sb="23" eb="25">
      <t>カイゼン</t>
    </rPh>
    <rPh sb="27" eb="28">
      <t>カン</t>
    </rPh>
    <rPh sb="28" eb="29">
      <t>シン</t>
    </rPh>
    <rPh sb="33" eb="34">
      <t>ア</t>
    </rPh>
    <rPh sb="35" eb="37">
      <t>ヘンコウ</t>
    </rPh>
    <rPh sb="38" eb="40">
      <t>カイゼン</t>
    </rPh>
    <phoneticPr fontId="9"/>
  </si>
  <si>
    <t>五洋紙工</t>
    <rPh sb="0" eb="2">
      <t>ゴヨウ</t>
    </rPh>
    <rPh sb="2" eb="3">
      <t>カミ</t>
    </rPh>
    <phoneticPr fontId="9"/>
  </si>
  <si>
    <t>ﾊﾟﾅｯｸ</t>
    <phoneticPr fontId="9"/>
  </si>
  <si>
    <t>原反Lot巻中芯</t>
    <rPh sb="6" eb="7">
      <t>ナカ</t>
    </rPh>
    <rPh sb="7" eb="8">
      <t>シン</t>
    </rPh>
    <phoneticPr fontId="9"/>
  </si>
  <si>
    <t>原反Lot巻中上</t>
    <rPh sb="6" eb="7">
      <t>ナカ</t>
    </rPh>
    <rPh sb="7" eb="8">
      <t>ウエ</t>
    </rPh>
    <phoneticPr fontId="9"/>
  </si>
  <si>
    <t>7/9この条件で問題無く巻けました。</t>
    <rPh sb="5" eb="7">
      <t>ジョウケン</t>
    </rPh>
    <rPh sb="8" eb="10">
      <t>モンダイ</t>
    </rPh>
    <rPh sb="10" eb="11">
      <t>ナ</t>
    </rPh>
    <rPh sb="12" eb="13">
      <t>マ</t>
    </rPh>
    <phoneticPr fontId="9"/>
  </si>
  <si>
    <t>1040幅→1000幅カット時片側ｽﾘｯﾄは不可です。CF4ｱﾔﾌﾘで巻姿グズグズ端部ﾋﾟﾗﾐｯﾄﾞ等あるから</t>
    <rPh sb="4" eb="5">
      <t>ハバ</t>
    </rPh>
    <rPh sb="10" eb="11">
      <t>ハバ</t>
    </rPh>
    <rPh sb="14" eb="15">
      <t>トキ</t>
    </rPh>
    <rPh sb="15" eb="17">
      <t>カタガワ</t>
    </rPh>
    <rPh sb="22" eb="24">
      <t>フカ</t>
    </rPh>
    <rPh sb="35" eb="36">
      <t>マ</t>
    </rPh>
    <rPh sb="36" eb="37">
      <t>スガタ</t>
    </rPh>
    <rPh sb="41" eb="43">
      <t>タンブ</t>
    </rPh>
    <rPh sb="50" eb="51">
      <t>トウ</t>
    </rPh>
    <phoneticPr fontId="9"/>
  </si>
  <si>
    <t>1125幅</t>
    <rPh sb="4" eb="5">
      <t>ハバ</t>
    </rPh>
    <phoneticPr fontId="9"/>
  </si>
  <si>
    <t>1255幅</t>
    <rPh sb="4" eb="5">
      <t>ハバ</t>
    </rPh>
    <phoneticPr fontId="9"/>
  </si>
  <si>
    <t>両面</t>
    <rPh sb="0" eb="2">
      <t>リョウメン</t>
    </rPh>
    <phoneticPr fontId="9"/>
  </si>
  <si>
    <t>ﾏﾙｳ向けのみ巻き芯～2000ｍにｼﾞｮｲﾝﾄ不可</t>
    <rPh sb="3" eb="4">
      <t>ム</t>
    </rPh>
    <rPh sb="7" eb="8">
      <t>マ</t>
    </rPh>
    <rPh sb="9" eb="10">
      <t>シン</t>
    </rPh>
    <rPh sb="23" eb="25">
      <t>フカ</t>
    </rPh>
    <phoneticPr fontId="9"/>
  </si>
  <si>
    <t>1100幅</t>
    <rPh sb="4" eb="5">
      <t>ハバ</t>
    </rPh>
    <phoneticPr fontId="9"/>
  </si>
  <si>
    <t>巻き足しｼﾜ入り</t>
    <rPh sb="0" eb="1">
      <t>マ</t>
    </rPh>
    <rPh sb="2" eb="3">
      <t>タ</t>
    </rPh>
    <rPh sb="6" eb="7">
      <t>イ</t>
    </rPh>
    <phoneticPr fontId="9"/>
  </si>
  <si>
    <t>交換後もｼﾜ入ったのでお手上げ</t>
    <rPh sb="0" eb="2">
      <t>コウカン</t>
    </rPh>
    <rPh sb="2" eb="3">
      <t>ゴ</t>
    </rPh>
    <rPh sb="6" eb="7">
      <t>ハイ</t>
    </rPh>
    <rPh sb="12" eb="14">
      <t>テア</t>
    </rPh>
    <phoneticPr fontId="9"/>
  </si>
  <si>
    <t>ｱｼﾞﾔｱﾙﾐ</t>
    <phoneticPr fontId="10"/>
  </si>
  <si>
    <t>1150幅</t>
    <rPh sb="4" eb="5">
      <t>ハバ</t>
    </rPh>
    <phoneticPr fontId="9"/>
  </si>
  <si>
    <t>2000m品　　#50ﾒﾀﾙﾐｰTES消　開封V　VOID同条件で問題なく巻けた</t>
    <rPh sb="5" eb="6">
      <t>ヒン</t>
    </rPh>
    <rPh sb="29" eb="32">
      <t>ドウジョウケン</t>
    </rPh>
    <rPh sb="33" eb="35">
      <t>モンダイ</t>
    </rPh>
    <rPh sb="37" eb="38">
      <t>マ</t>
    </rPh>
    <phoneticPr fontId="9"/>
  </si>
  <si>
    <t>1040幅</t>
    <rPh sb="4" eb="5">
      <t>ハバ</t>
    </rPh>
    <phoneticPr fontId="9"/>
  </si>
  <si>
    <t>S99W</t>
    <phoneticPr fontId="9"/>
  </si>
  <si>
    <t>S
T
U</t>
    <phoneticPr fontId="10"/>
  </si>
  <si>
    <t>#</t>
    <phoneticPr fontId="10"/>
  </si>
  <si>
    <t>ｈｒ</t>
    <phoneticPr fontId="10"/>
  </si>
  <si>
    <t>ｈｒ</t>
    <phoneticPr fontId="10"/>
  </si>
  <si>
    <t>NO</t>
    <phoneticPr fontId="10"/>
  </si>
  <si>
    <t>ｽﾘｯﾄ
ﾏｼﾝ</t>
    <phoneticPr fontId="10"/>
  </si>
  <si>
    <t>ﾕｰｻﾞｰ</t>
    <phoneticPr fontId="10"/>
  </si>
  <si>
    <t>#</t>
    <phoneticPr fontId="10"/>
  </si>
  <si>
    <t>ｈｒ</t>
    <phoneticPr fontId="10"/>
  </si>
  <si>
    <t>NO</t>
    <phoneticPr fontId="10"/>
  </si>
  <si>
    <t>S
T
U</t>
    <phoneticPr fontId="10"/>
  </si>
  <si>
    <t>ﾕｰｻﾞｰ</t>
    <phoneticPr fontId="10"/>
  </si>
  <si>
    <t>#</t>
    <phoneticPr fontId="10"/>
  </si>
  <si>
    <t>ｈｒ</t>
    <phoneticPr fontId="10"/>
  </si>
  <si>
    <t>ｈｒ</t>
    <phoneticPr fontId="10"/>
  </si>
  <si>
    <t>NO</t>
    <phoneticPr fontId="10"/>
  </si>
  <si>
    <t>ｽﾘｯﾄ
ﾏｼﾝ</t>
    <phoneticPr fontId="10"/>
  </si>
  <si>
    <t>ﾕｰｻﾞｰ</t>
    <phoneticPr fontId="10"/>
  </si>
  <si>
    <t>ｈｒ</t>
    <phoneticPr fontId="10"/>
  </si>
  <si>
    <t>HL-MAT</t>
    <phoneticPr fontId="9"/>
  </si>
  <si>
    <t>BRIGHT</t>
    <phoneticPr fontId="9"/>
  </si>
  <si>
    <t>DMS　V</t>
    <phoneticPr fontId="9"/>
  </si>
  <si>
    <t>原反Lot巻芯</t>
    <phoneticPr fontId="9"/>
  </si>
  <si>
    <t>ﾒﾀﾙﾐｰHL銀消V</t>
    <rPh sb="7" eb="8">
      <t>ギン</t>
    </rPh>
    <rPh sb="8" eb="9">
      <t>ケ</t>
    </rPh>
    <phoneticPr fontId="10"/>
  </si>
  <si>
    <t>2022.1.14　　1125幅*3本足し　この条件で問題なく巻足し完了</t>
    <rPh sb="15" eb="16">
      <t>ハバ</t>
    </rPh>
    <rPh sb="18" eb="19">
      <t>ホン</t>
    </rPh>
    <rPh sb="19" eb="20">
      <t>タ</t>
    </rPh>
    <rPh sb="24" eb="26">
      <t>ジョウケン</t>
    </rPh>
    <rPh sb="27" eb="29">
      <t>モンダイ</t>
    </rPh>
    <rPh sb="31" eb="32">
      <t>マキ</t>
    </rPh>
    <rPh sb="32" eb="33">
      <t>タ</t>
    </rPh>
    <rPh sb="34" eb="36">
      <t>カンリョウ</t>
    </rPh>
    <phoneticPr fontId="9"/>
  </si>
  <si>
    <t>要ﾀｯﾁﾊﾞﾗﾝｽ調整　</t>
    <rPh sb="0" eb="1">
      <t>ヨウ</t>
    </rPh>
    <rPh sb="9" eb="11">
      <t>チョウセイ</t>
    </rPh>
    <phoneticPr fontId="10"/>
  </si>
  <si>
    <t>1170幅</t>
    <rPh sb="4" eb="5">
      <t>ハバ</t>
    </rPh>
    <phoneticPr fontId="9"/>
  </si>
  <si>
    <t>1060幅</t>
    <rPh sb="4" eb="5">
      <t>ハバ</t>
    </rPh>
    <phoneticPr fontId="9"/>
  </si>
  <si>
    <t>繰り出し西側軸ﾍﾞｱﾘﾝｸﾞ交換</t>
    <rPh sb="0" eb="1">
      <t>ク</t>
    </rPh>
    <rPh sb="2" eb="3">
      <t>ダ</t>
    </rPh>
    <rPh sb="4" eb="6">
      <t>ニシガワ</t>
    </rPh>
    <rPh sb="6" eb="7">
      <t>ジク</t>
    </rPh>
    <rPh sb="14" eb="16">
      <t>コウカン</t>
    </rPh>
    <phoneticPr fontId="9"/>
  </si>
  <si>
    <t>異音</t>
    <rPh sb="0" eb="2">
      <t>イオン</t>
    </rPh>
    <phoneticPr fontId="9"/>
  </si>
  <si>
    <t>0本</t>
    <rPh sb="1" eb="2">
      <t>ホン</t>
    </rPh>
    <phoneticPr fontId="9"/>
  </si>
  <si>
    <t>ｼﾜ入りそうならﾀｯﾁ圧0.3→0.25　22.2.17ﾏﾙｳ向け以外は巻き芯2000ｍ以内ｼﾞｮｲﾝﾄは対応しない。（ﾏﾙｳ向けのみ）2/23ヘリ高発生ﾀｯﾁ圧0.25</t>
    <rPh sb="2" eb="3">
      <t>ハイ</t>
    </rPh>
    <rPh sb="11" eb="12">
      <t>アツ</t>
    </rPh>
    <rPh sb="31" eb="32">
      <t>ム</t>
    </rPh>
    <rPh sb="33" eb="35">
      <t>イガイ</t>
    </rPh>
    <rPh sb="36" eb="37">
      <t>マ</t>
    </rPh>
    <rPh sb="38" eb="39">
      <t>シン</t>
    </rPh>
    <rPh sb="44" eb="46">
      <t>イナイ</t>
    </rPh>
    <rPh sb="53" eb="55">
      <t>タイオウ</t>
    </rPh>
    <rPh sb="63" eb="64">
      <t>ム</t>
    </rPh>
    <rPh sb="74" eb="75">
      <t>ダカ</t>
    </rPh>
    <rPh sb="75" eb="77">
      <t>ハッセイ</t>
    </rPh>
    <rPh sb="80" eb="81">
      <t>アツ</t>
    </rPh>
    <phoneticPr fontId="9"/>
  </si>
  <si>
    <t>～これ以降は"OneNote"のﾒﾝﾃﾅﾝｽ記録表へ～</t>
    <rPh sb="3" eb="5">
      <t>イコウ</t>
    </rPh>
    <rPh sb="22" eb="24">
      <t>キロク</t>
    </rPh>
    <rPh sb="24" eb="25">
      <t>ヒョウ</t>
    </rPh>
    <phoneticPr fontId="9"/>
  </si>
  <si>
    <t>CF4</t>
  </si>
  <si>
    <t>S4</t>
  </si>
  <si>
    <t>S</t>
  </si>
  <si>
    <t>ﾘﾝﾃｯｸ</t>
  </si>
  <si>
    <t>Sｺｱ</t>
  </si>
  <si>
    <t>ﾒﾀﾙﾐｰTES消　開封　V</t>
    <rPh sb="8" eb="9">
      <t>ケ</t>
    </rPh>
    <rPh sb="10" eb="12">
      <t>カイフウ</t>
    </rPh>
    <phoneticPr fontId="9"/>
  </si>
  <si>
    <t>ﾒﾀﾙﾐｰﾈｰﾏｰ銀消　VB</t>
    <rPh sb="10" eb="11">
      <t>ショウ</t>
    </rPh>
    <phoneticPr fontId="9"/>
  </si>
  <si>
    <t>ﾒﾀﾙﾐｰﾍﾔﾗｲﾝ銀艶V</t>
    <rPh sb="11" eb="12">
      <t>ツヤ</t>
    </rPh>
    <phoneticPr fontId="9"/>
  </si>
  <si>
    <t>ｽﾘｯﾄ</t>
  </si>
  <si>
    <t>ﾒﾀﾙﾐｰﾍﾔﾗｲﾝ金艶V</t>
    <rPh sb="10" eb="11">
      <t>キン</t>
    </rPh>
    <rPh sb="11" eb="12">
      <t>ツヤ</t>
    </rPh>
    <phoneticPr fontId="9"/>
  </si>
  <si>
    <t>MAT</t>
  </si>
  <si>
    <t>S28M</t>
  </si>
  <si>
    <t>HL25/EC</t>
  </si>
  <si>
    <t>ﾙﾐﾗｰEYK</t>
  </si>
  <si>
    <t>MSN EYK</t>
  </si>
  <si>
    <t>S28</t>
  </si>
  <si>
    <t>ﾒﾀﾙﾐｰﾈｰﾏｰ銀消EYK B</t>
  </si>
  <si>
    <t>ﾘｰﾄﾞ</t>
    <phoneticPr fontId="10"/>
  </si>
  <si>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E</t>
    </r>
    <r>
      <rPr>
        <sz val="11"/>
        <color theme="1"/>
        <rFont val="ＭＳ Ｐゴシック"/>
        <family val="2"/>
        <scheme val="minor"/>
      </rPr>
      <t>側凸無</t>
    </r>
    <rPh sb="0" eb="2">
      <t>キイロ</t>
    </rPh>
    <rPh sb="8" eb="9">
      <t>ガワ</t>
    </rPh>
    <rPh sb="9" eb="10">
      <t>トツ</t>
    </rPh>
    <rPh sb="10" eb="11">
      <t>ナシ</t>
    </rPh>
    <phoneticPr fontId="10"/>
  </si>
  <si>
    <t>DF1</t>
  </si>
  <si>
    <t>FWP</t>
  </si>
  <si>
    <t>ﾒﾀﾙﾐｰﾈｰﾏｰ銀消改　B</t>
    <rPh sb="9" eb="11">
      <t>ギンケ</t>
    </rPh>
    <rPh sb="11" eb="12">
      <t>カイ</t>
    </rPh>
    <phoneticPr fontId="9"/>
  </si>
  <si>
    <t>外面蒸着</t>
    <rPh sb="0" eb="4">
      <t>ソトメンジョウチャク</t>
    </rPh>
    <phoneticPr fontId="9"/>
  </si>
  <si>
    <r>
      <rPr>
        <sz val="11"/>
        <color rgb="FFFFFF00"/>
        <rFont val="ＭＳ Ｐゴシック"/>
        <family val="3"/>
        <charset val="128"/>
        <scheme val="minor"/>
      </rPr>
      <t>黄色</t>
    </r>
    <r>
      <rPr>
        <sz val="11"/>
        <color theme="1"/>
        <rFont val="ＭＳ Ｐゴシック"/>
        <family val="2"/>
        <scheme val="minor"/>
      </rPr>
      <t>ﾃｰﾌﾟ</t>
    </r>
    <r>
      <rPr>
        <b/>
        <sz val="11"/>
        <color rgb="FFFF0000"/>
        <rFont val="ＭＳ Ｐゴシック"/>
        <family val="3"/>
        <charset val="128"/>
        <scheme val="minor"/>
      </rPr>
      <t>　W</t>
    </r>
    <r>
      <rPr>
        <sz val="11"/>
        <color theme="1"/>
        <rFont val="ＭＳ Ｐゴシック"/>
        <family val="2"/>
        <scheme val="minor"/>
      </rPr>
      <t>側凸無</t>
    </r>
    <rPh sb="0" eb="2">
      <t>キイロ</t>
    </rPh>
    <rPh sb="8" eb="9">
      <t>ガワ</t>
    </rPh>
    <rPh sb="9" eb="10">
      <t>トツ</t>
    </rPh>
    <rPh sb="10" eb="11">
      <t>ナシ</t>
    </rPh>
    <phoneticPr fontId="10"/>
  </si>
  <si>
    <t>MSN EYK</t>
    <phoneticPr fontId="9"/>
  </si>
  <si>
    <t>ﾒﾀﾙﾐｰﾈｰﾏｰ銀艶　B</t>
    <rPh sb="9" eb="10">
      <t>ギン</t>
    </rPh>
    <rPh sb="10" eb="11">
      <t>ツヤ</t>
    </rPh>
    <phoneticPr fontId="9"/>
  </si>
  <si>
    <t>ﾒﾀﾙﾐｰTES艶　開封　V</t>
    <rPh sb="8" eb="9">
      <t>ツヤ</t>
    </rPh>
    <rPh sb="10" eb="12">
      <t>カイフウ</t>
    </rPh>
    <phoneticPr fontId="9"/>
  </si>
  <si>
    <t>ﾒﾀﾙﾐｰEYK</t>
    <phoneticPr fontId="9"/>
  </si>
  <si>
    <t>A</t>
  </si>
  <si>
    <t>B</t>
  </si>
  <si>
    <t>C</t>
  </si>
  <si>
    <t>ﾒﾀﾙﾐｰﾈｰﾏｰ銀艶　VB</t>
    <rPh sb="9" eb="10">
      <t>ギン</t>
    </rPh>
    <rPh sb="10" eb="11">
      <t>ツヤ</t>
    </rPh>
    <phoneticPr fontId="9"/>
  </si>
  <si>
    <t>QR66蒸着品</t>
    <rPh sb="0" eb="7">
      <t>ｑｒ６６ジョウチャクヒン</t>
    </rPh>
    <phoneticPr fontId="9"/>
  </si>
  <si>
    <t>METALUMY SILVER BRIGHT T62M B</t>
    <phoneticPr fontId="9"/>
  </si>
  <si>
    <t>METALUMY SILVER N-MATTE B</t>
    <phoneticPr fontId="9"/>
  </si>
  <si>
    <t>ﾒﾀﾙﾐｰ　TS</t>
    <phoneticPr fontId="9"/>
  </si>
  <si>
    <t>ﾒﾀﾙﾐｰ　ﾎﾜｲﾄｺｰﾄ（B）</t>
    <phoneticPr fontId="9"/>
  </si>
  <si>
    <t>ﾒﾀﾙﾐｰﾆｭｰﾈｰﾏｰ銀消B</t>
    <rPh sb="12" eb="14">
      <t>ギンケ</t>
    </rPh>
    <phoneticPr fontId="9"/>
  </si>
  <si>
    <t>ﾒﾀﾙﾐｰﾍﾔﾗｲﾝ銀消V</t>
    <rPh sb="11" eb="12">
      <t>ショウ</t>
    </rPh>
    <phoneticPr fontId="9"/>
  </si>
  <si>
    <t>＃251100</t>
    <phoneticPr fontId="9"/>
  </si>
  <si>
    <t>＃251000</t>
    <phoneticPr fontId="9"/>
  </si>
  <si>
    <t>NS蒸着</t>
    <rPh sb="2" eb="4">
      <t>ジョウチャク</t>
    </rPh>
    <phoneticPr fontId="9"/>
  </si>
  <si>
    <t>ｱｼﾞﾔｱﾙﾐ</t>
  </si>
  <si>
    <t>NS</t>
    <phoneticPr fontId="9"/>
  </si>
  <si>
    <t>ヘリ高対策　中間EPCにて2mmあやふり実施　ﾍﾘ高懸念ﾀｯﾁ圧0.25　印字向き関係なし　2022/5/26中野氏よりSｺｱからMｺｱ変更指示有り</t>
    <rPh sb="2" eb="3">
      <t>ダカ</t>
    </rPh>
    <rPh sb="3" eb="5">
      <t>タイサク</t>
    </rPh>
    <rPh sb="6" eb="8">
      <t>チュウカン</t>
    </rPh>
    <rPh sb="20" eb="22">
      <t>ジッシ</t>
    </rPh>
    <rPh sb="25" eb="26">
      <t>ダカ</t>
    </rPh>
    <rPh sb="26" eb="28">
      <t>ケネン</t>
    </rPh>
    <rPh sb="31" eb="32">
      <t>アツ</t>
    </rPh>
    <rPh sb="37" eb="39">
      <t>インジ</t>
    </rPh>
    <rPh sb="39" eb="40">
      <t>ム</t>
    </rPh>
    <rPh sb="41" eb="43">
      <t>カンケイ</t>
    </rPh>
    <rPh sb="55" eb="57">
      <t>ナカノ</t>
    </rPh>
    <rPh sb="57" eb="58">
      <t>シ</t>
    </rPh>
    <rPh sb="68" eb="70">
      <t>ヘンコウ</t>
    </rPh>
    <rPh sb="70" eb="72">
      <t>シジ</t>
    </rPh>
    <rPh sb="72" eb="73">
      <t>ア</t>
    </rPh>
    <phoneticPr fontId="10"/>
  </si>
  <si>
    <t>S99W</t>
  </si>
  <si>
    <t>ﾒﾀﾙﾐｰﾍﾔﾗｲﾝ銀艶V</t>
    <rPh sb="10" eb="13">
      <t>ギンツヤｖ</t>
    </rPh>
    <phoneticPr fontId="9"/>
  </si>
  <si>
    <t>ﾒﾀﾙﾐｰTES艶　VOID　V</t>
    <rPh sb="8" eb="9">
      <t>ツヤ</t>
    </rPh>
    <phoneticPr fontId="9"/>
  </si>
  <si>
    <t>#50　TES消開封V</t>
    <rPh sb="7" eb="8">
      <t>ケ</t>
    </rPh>
    <rPh sb="8" eb="10">
      <t>カイフウ</t>
    </rPh>
    <phoneticPr fontId="10"/>
  </si>
  <si>
    <t>#50　TES艶開封V</t>
    <rPh sb="7" eb="8">
      <t>ツヤ</t>
    </rPh>
    <rPh sb="8" eb="10">
      <t>カイフウ</t>
    </rPh>
    <phoneticPr fontId="10"/>
  </si>
  <si>
    <t>DMS蒸着（X-44）</t>
    <rPh sb="0" eb="5">
      <t>ｄｍｓジョウチャク</t>
    </rPh>
    <phoneticPr fontId="9"/>
  </si>
  <si>
    <t>ﾒﾀﾙﾐｰﾈｰﾏｰ銀艶　VB</t>
    <rPh sb="10" eb="11">
      <t>ツヤ</t>
    </rPh>
    <phoneticPr fontId="9"/>
  </si>
  <si>
    <t>METALUMY SILVER S-MATTE B S28MM B</t>
    <phoneticPr fontId="9"/>
  </si>
  <si>
    <t>メタルミー　ネーマー銀消改　Ｂ</t>
  </si>
  <si>
    <t>ﾒﾀﾙﾐｰﾈｰﾏｰ銀消　B　</t>
    <rPh sb="9" eb="11">
      <t>ギンケ</t>
    </rPh>
    <phoneticPr fontId="9"/>
  </si>
  <si>
    <t>メタルミー　ＴＥ－Ｓ消　ＶＯＩＤ　Ｖ</t>
  </si>
  <si>
    <t>メタルミー　ネーマー銀消　ＶＢ</t>
  </si>
  <si>
    <t>メタルミー　ヘヤライン　銀消Ｖ</t>
  </si>
  <si>
    <t>ＭＳＮ　ＥＹＫ</t>
  </si>
  <si>
    <t>ルミラー　Ｅ－２０　Ｖ</t>
  </si>
  <si>
    <t>ルミラー　ＥＹＫ</t>
  </si>
  <si>
    <t>ルミマットＥＹＫ</t>
  </si>
  <si>
    <t>ルミラー　ＴＬ</t>
  </si>
  <si>
    <t>ＰＥＴ　マットＶ</t>
  </si>
  <si>
    <t>ＰＥＴ　ＴＬ</t>
  </si>
  <si>
    <t>メタルミー　ＥＹＫ</t>
  </si>
  <si>
    <t>メタルミー　ヘヤライン　銀艶Ｖ</t>
  </si>
  <si>
    <t>メタルミー　ネーマー　銀艶ＶＢ</t>
  </si>
  <si>
    <t>メタルミー　シロコート（Ｂ）</t>
  </si>
  <si>
    <t>メタルミー　ＴＥＳ消開封　Ｖ</t>
  </si>
  <si>
    <t>メタルミー　ＴＥＳ艶開封　Ｖ</t>
  </si>
  <si>
    <t>メタルミー　ＴＥＳ艶ＶＯＩＤＶ</t>
  </si>
  <si>
    <t>メタルミー　ホワイトコート　（Ｂ）</t>
  </si>
  <si>
    <t>ＤＭＳ蒸着（Ｘ－４４）</t>
  </si>
  <si>
    <t>メタルミー　ニューネーマー銀消　Ｂ</t>
  </si>
  <si>
    <t>ＱＲ６６蒸着品</t>
  </si>
  <si>
    <t>ＭＥＴＡＬＵＭＹ　ＳＩＬＶＥＲ　ＢＲＩＧＨＴ　Ｔ６２Ｍ　Ｂ</t>
  </si>
  <si>
    <t>ＭＥＴＡＬＵＭＹ　ＳＩＬＶＥＲ　ＢＲＩＧＨＴ　Ｂ</t>
  </si>
  <si>
    <t>メタルミー　Ｓ</t>
  </si>
  <si>
    <t>ＭＥＴＡＬＵＭＹ　ＳＩＬＶＥＲ　Ｎ－ＭＡＴＴＥ　Ｘ４４Ｍ　Ｂ</t>
  </si>
  <si>
    <t>ＭＥＴＡＬＵＭＹ　ＳＩＬＶＥＲ　Ｎ－ＭＡＴＴＥ　Ｂ</t>
  </si>
  <si>
    <t>ＭＥＴＡＬＵＭＹ　ＳＩＬＶＥＲ　Ｓ－ＭＡＴＴＥ　Ｓ２８ＭＭ　Ｂ</t>
  </si>
  <si>
    <t>ＭＥＴＡＬＵＭＹ　ＳＩＬＶＥＲ　Ｓ－ＭＡＴＴＥ　Ｂ</t>
  </si>
  <si>
    <t>メタルミー　ＴＳ</t>
  </si>
  <si>
    <t>メタルミー　ネーマー銀消ＥＹＫ　Ｂ</t>
  </si>
  <si>
    <t>ＮＳ蒸着</t>
  </si>
  <si>
    <t>メタルミー銀艶　市松柄Ｖ</t>
  </si>
  <si>
    <t>メタルミー　ヘヤライン金艶　Ｖ</t>
  </si>
  <si>
    <t>メタルミー　ＨＬ銅艶　Ｖ</t>
  </si>
  <si>
    <t>ﾒﾀﾙﾐｰﾈｰﾏｰ銀艶　B</t>
  </si>
  <si>
    <t>日栄新化</t>
    <rPh sb="0" eb="2">
      <t>ニチエイ</t>
    </rPh>
    <rPh sb="2" eb="3">
      <t>シン</t>
    </rPh>
    <rPh sb="3" eb="4">
      <t>バ</t>
    </rPh>
    <phoneticPr fontId="10"/>
  </si>
  <si>
    <t>METALUMY SILVER N-MATTE X44M B</t>
  </si>
  <si>
    <t>METALUMY SILVER S-MATTE B S28MM B</t>
  </si>
  <si>
    <t>METALUMY SILVER S-MATTE B</t>
  </si>
  <si>
    <t>原反ｾｯﾄ</t>
  </si>
  <si>
    <t>1000幅</t>
    <rPh sb="4" eb="5">
      <t>ハバ</t>
    </rPh>
    <phoneticPr fontId="9"/>
  </si>
  <si>
    <t>ｶﾚﾝﾀﾞｰ蒸着</t>
    <rPh sb="6" eb="8">
      <t>ジョウチャク</t>
    </rPh>
    <phoneticPr fontId="9"/>
  </si>
  <si>
    <t>芯ｽﾞﾚ怖いので念のため芯200m程LS40で巻いた（2022.7.8）</t>
    <rPh sb="0" eb="1">
      <t>シン</t>
    </rPh>
    <rPh sb="4" eb="5">
      <t>コワ</t>
    </rPh>
    <rPh sb="8" eb="9">
      <t>ネン</t>
    </rPh>
    <rPh sb="12" eb="13">
      <t>シン</t>
    </rPh>
    <rPh sb="17" eb="18">
      <t>ホド</t>
    </rPh>
    <rPh sb="23" eb="24">
      <t>マ</t>
    </rPh>
    <phoneticPr fontId="9"/>
  </si>
  <si>
    <t>巻き芯リード</t>
    <phoneticPr fontId="9"/>
  </si>
  <si>
    <t>基準長さ</t>
    <rPh sb="0" eb="2">
      <t>キジュン</t>
    </rPh>
    <rPh sb="2" eb="3">
      <t>ナガ</t>
    </rPh>
    <phoneticPr fontId="10"/>
  </si>
  <si>
    <t>メタルミー　ネーマー銀消　Ｂ</t>
  </si>
  <si>
    <t>巻き芯コア除外リスト</t>
    <rPh sb="0" eb="1">
      <t>マ</t>
    </rPh>
    <rPh sb="2" eb="3">
      <t>シン</t>
    </rPh>
    <rPh sb="5" eb="7">
      <t>ジョガイ</t>
    </rPh>
    <phoneticPr fontId="9"/>
  </si>
  <si>
    <t>品番</t>
    <rPh sb="0" eb="2">
      <t>ヒンバン</t>
    </rPh>
    <phoneticPr fontId="10"/>
  </si>
  <si>
    <t>巻足しの時、品名、品番、基準長さが下記リストに該当する場合は巻き芯コア本数をカウントしない。</t>
    <rPh sb="0" eb="1">
      <t>マ</t>
    </rPh>
    <rPh sb="1" eb="2">
      <t>タ</t>
    </rPh>
    <rPh sb="4" eb="5">
      <t>トキ</t>
    </rPh>
    <rPh sb="6" eb="8">
      <t>ヒンメイ</t>
    </rPh>
    <rPh sb="9" eb="11">
      <t>ヒンバン</t>
    </rPh>
    <rPh sb="12" eb="14">
      <t>キジュン</t>
    </rPh>
    <rPh sb="14" eb="15">
      <t>ナガ</t>
    </rPh>
    <rPh sb="17" eb="19">
      <t>カキ</t>
    </rPh>
    <rPh sb="23" eb="25">
      <t>ガイトウ</t>
    </rPh>
    <rPh sb="27" eb="29">
      <t>バアイ</t>
    </rPh>
    <rPh sb="30" eb="31">
      <t>マ</t>
    </rPh>
    <rPh sb="32" eb="33">
      <t>シン</t>
    </rPh>
    <rPh sb="35" eb="37">
      <t>ホンスウ</t>
    </rPh>
    <phoneticPr fontId="9"/>
  </si>
  <si>
    <t>片付け</t>
    <rPh sb="0" eb="2">
      <t>カタヅ</t>
    </rPh>
    <phoneticPr fontId="9"/>
  </si>
  <si>
    <t>ﾒﾀﾙﾐｰEYK</t>
  </si>
  <si>
    <t>製品下ろし</t>
    <rPh sb="0" eb="2">
      <t>セイヒン</t>
    </rPh>
    <rPh sb="2" eb="3">
      <t>オ</t>
    </rPh>
    <phoneticPr fontId="9"/>
  </si>
  <si>
    <t>ﾙﾐﾏｯﾄEYK</t>
  </si>
  <si>
    <t>製膜機</t>
    <rPh sb="0" eb="2">
      <t>セイマク</t>
    </rPh>
    <rPh sb="2" eb="3">
      <t>キ</t>
    </rPh>
    <phoneticPr fontId="9"/>
  </si>
  <si>
    <t>西暦下1桁</t>
    <rPh sb="0" eb="2">
      <t>セイレキ</t>
    </rPh>
    <rPh sb="2" eb="3">
      <t>シモ</t>
    </rPh>
    <rPh sb="4" eb="5">
      <t>ケタ</t>
    </rPh>
    <phoneticPr fontId="9"/>
  </si>
  <si>
    <t>取り位置</t>
    <rPh sb="0" eb="1">
      <t>ト</t>
    </rPh>
    <rPh sb="2" eb="4">
      <t>イチ</t>
    </rPh>
    <phoneticPr fontId="9"/>
  </si>
  <si>
    <t>原反ﾛｯﾄ解読</t>
    <rPh sb="0" eb="2">
      <t>ゲンタン</t>
    </rPh>
    <rPh sb="5" eb="7">
      <t>カイドク</t>
    </rPh>
    <phoneticPr fontId="9"/>
  </si>
  <si>
    <t>2022年</t>
    <rPh sb="4" eb="5">
      <t>ネン</t>
    </rPh>
    <phoneticPr fontId="9"/>
  </si>
  <si>
    <t>4月</t>
    <rPh sb="1" eb="2">
      <t>ツキ</t>
    </rPh>
    <phoneticPr fontId="9"/>
  </si>
  <si>
    <t>15日</t>
    <rPh sb="2" eb="3">
      <t>ニチ</t>
    </rPh>
    <phoneticPr fontId="9"/>
  </si>
  <si>
    <t>10番位置</t>
    <rPh sb="2" eb="3">
      <t>バン</t>
    </rPh>
    <rPh sb="3" eb="5">
      <t>イチ</t>
    </rPh>
    <phoneticPr fontId="9"/>
  </si>
  <si>
    <t>基材厚75μ　2022.8.26　＃75収率改善の為巻き芯リードあり</t>
    <rPh sb="20" eb="22">
      <t>シュウリツ</t>
    </rPh>
    <rPh sb="22" eb="24">
      <t>カイゼン</t>
    </rPh>
    <rPh sb="25" eb="26">
      <t>タメ</t>
    </rPh>
    <rPh sb="26" eb="27">
      <t>マ</t>
    </rPh>
    <rPh sb="28" eb="29">
      <t>シン</t>
    </rPh>
    <phoneticPr fontId="10"/>
  </si>
  <si>
    <t>　　　　　　　　　　　　　　　　品名　　</t>
    <rPh sb="16" eb="18">
      <t>ヒンメイ</t>
    </rPh>
    <phoneticPr fontId="10"/>
  </si>
  <si>
    <t>　　　　　　　　　　　　　　品名</t>
    <rPh sb="14" eb="16">
      <t>ヒンメイ</t>
    </rPh>
    <phoneticPr fontId="10"/>
  </si>
  <si>
    <t>時間計算マスタ</t>
    <rPh sb="0" eb="2">
      <t>ジカン</t>
    </rPh>
    <rPh sb="2" eb="4">
      <t>ケイサン</t>
    </rPh>
    <phoneticPr fontId="9"/>
  </si>
  <si>
    <t>原反セット</t>
    <rPh sb="0" eb="2">
      <t>ゲンタン</t>
    </rPh>
    <phoneticPr fontId="9"/>
  </si>
  <si>
    <t>切替</t>
    <rPh sb="0" eb="2">
      <t>キリカエ</t>
    </rPh>
    <phoneticPr fontId="9"/>
  </si>
  <si>
    <t>品種名</t>
    <rPh sb="0" eb="2">
      <t>ヒンシュ</t>
    </rPh>
    <rPh sb="2" eb="3">
      <t>メイ</t>
    </rPh>
    <phoneticPr fontId="9"/>
  </si>
  <si>
    <t>番手</t>
    <rPh sb="0" eb="2">
      <t>バンテ</t>
    </rPh>
    <phoneticPr fontId="9"/>
  </si>
  <si>
    <t>仕様長</t>
    <rPh sb="0" eb="2">
      <t>シヨウ</t>
    </rPh>
    <rPh sb="2" eb="3">
      <t>チョウ</t>
    </rPh>
    <phoneticPr fontId="9"/>
  </si>
  <si>
    <t>加工時間</t>
    <rPh sb="0" eb="2">
      <t>カコウ</t>
    </rPh>
    <rPh sb="2" eb="4">
      <t>ジカン</t>
    </rPh>
    <phoneticPr fontId="9"/>
  </si>
  <si>
    <t>ﾘｰﾄﾞ巻足し</t>
  </si>
  <si>
    <t>ﾘｰﾄﾞ</t>
  </si>
  <si>
    <t>ﾒﾀﾙﾐｰﾈｰﾏｰ銀消改　B</t>
  </si>
  <si>
    <t>呼び出し
番号</t>
    <rPh sb="0" eb="1">
      <t>ヨ</t>
    </rPh>
    <rPh sb="2" eb="3">
      <t>ダ</t>
    </rPh>
    <rPh sb="5" eb="7">
      <t>バンゴウ</t>
    </rPh>
    <phoneticPr fontId="9"/>
  </si>
  <si>
    <t>食事時間</t>
    <rPh sb="0" eb="2">
      <t>ショクジ</t>
    </rPh>
    <rPh sb="2" eb="4">
      <t>ジカン</t>
    </rPh>
    <phoneticPr fontId="9"/>
  </si>
  <si>
    <t>朝勤</t>
    <rPh sb="0" eb="1">
      <t>アサ</t>
    </rPh>
    <phoneticPr fontId="9"/>
  </si>
  <si>
    <t>午勤</t>
    <rPh sb="0" eb="1">
      <t>ウマ</t>
    </rPh>
    <rPh sb="1" eb="2">
      <t>ツトム</t>
    </rPh>
    <phoneticPr fontId="9"/>
  </si>
  <si>
    <t>夜勤</t>
    <rPh sb="0" eb="1">
      <t>ヨル</t>
    </rPh>
    <phoneticPr fontId="9"/>
  </si>
  <si>
    <t>開始時間</t>
    <rPh sb="0" eb="2">
      <t>カイシ</t>
    </rPh>
    <rPh sb="2" eb="4">
      <t>ジカン</t>
    </rPh>
    <phoneticPr fontId="9"/>
  </si>
  <si>
    <t>時間</t>
    <rPh sb="0" eb="2">
      <t>ジカン</t>
    </rPh>
    <phoneticPr fontId="9"/>
  </si>
  <si>
    <t>X44C</t>
  </si>
  <si>
    <t>METALUMY SILVER BRIGHT T62M B</t>
  </si>
  <si>
    <t>#251005</t>
  </si>
  <si>
    <t>HL-MAT</t>
  </si>
  <si>
    <t>ﾒﾀﾙﾐｰTES消　VOID　V</t>
  </si>
  <si>
    <t>DMS　V</t>
  </si>
  <si>
    <t>ﾒﾀﾙﾐｰTES消　開封　V</t>
  </si>
  <si>
    <t>ﾒﾀﾙﾐｰﾈｰﾏｰ銀消　B　</t>
  </si>
  <si>
    <t>QR66蒸着品</t>
  </si>
  <si>
    <t>表層ﾘｰﾄﾞ作成</t>
  </si>
  <si>
    <t>ﾒﾀﾙﾐｰTES消　開封V　VOID</t>
    <rPh sb="8" eb="9">
      <t>ショウ</t>
    </rPh>
    <rPh sb="10" eb="12">
      <t>カイフウ</t>
    </rPh>
    <phoneticPr fontId="10"/>
  </si>
  <si>
    <t>ﾒﾀﾙﾐｰ銀艶市松柄V</t>
    <rPh sb="5" eb="6">
      <t>ギン</t>
    </rPh>
    <rPh sb="6" eb="7">
      <t>ツヤ</t>
    </rPh>
    <rPh sb="7" eb="9">
      <t>イチマツ</t>
    </rPh>
    <rPh sb="9" eb="10">
      <t>ガラ</t>
    </rPh>
    <phoneticPr fontId="10"/>
  </si>
  <si>
    <t>要ﾀｯﾁﾊﾞﾗﾝｽ調整　1/27ﾀｯﾁ圧0.15で巻返しｼﾜ発生無し　9/22いきなりL/S160だと締め型起こした。L/S120だときれいに巻けた</t>
    <rPh sb="0" eb="1">
      <t>ヨウ</t>
    </rPh>
    <rPh sb="9" eb="11">
      <t>チョウセイ</t>
    </rPh>
    <rPh sb="19" eb="20">
      <t>アツ</t>
    </rPh>
    <rPh sb="25" eb="27">
      <t>マキカエ</t>
    </rPh>
    <rPh sb="30" eb="32">
      <t>ハッセイ</t>
    </rPh>
    <rPh sb="32" eb="33">
      <t>ナ</t>
    </rPh>
    <rPh sb="51" eb="52">
      <t>シ</t>
    </rPh>
    <rPh sb="53" eb="54">
      <t>カタ</t>
    </rPh>
    <rPh sb="54" eb="55">
      <t>オ</t>
    </rPh>
    <rPh sb="71" eb="72">
      <t>マ</t>
    </rPh>
    <phoneticPr fontId="10"/>
  </si>
  <si>
    <t>ﾒﾀﾙﾐｰHL銀消　V</t>
    <rPh sb="7" eb="8">
      <t>ギン</t>
    </rPh>
    <rPh sb="8" eb="9">
      <t>ケ</t>
    </rPh>
    <phoneticPr fontId="10"/>
  </si>
  <si>
    <t>ﾒﾀﾙﾐｰﾈｰﾏｰ銀消VB</t>
    <rPh sb="10" eb="11">
      <t>ケ</t>
    </rPh>
    <phoneticPr fontId="10"/>
  </si>
  <si>
    <t>ﾒﾀﾙﾐｰEYK　大阪ｼｰﾘﾝｸﾞ</t>
    <rPh sb="9" eb="11">
      <t>オオサカ</t>
    </rPh>
    <phoneticPr fontId="10"/>
  </si>
  <si>
    <t>ﾒﾀﾙﾐｰ　金艶　EYK　まるう</t>
    <rPh sb="6" eb="8">
      <t>キンツヤ</t>
    </rPh>
    <phoneticPr fontId="9"/>
  </si>
  <si>
    <t>ﾒﾀﾙﾐｰHL金艶V</t>
    <rPh sb="7" eb="8">
      <t>キン</t>
    </rPh>
    <rPh sb="8" eb="9">
      <t>ツヤ</t>
    </rPh>
    <phoneticPr fontId="10"/>
  </si>
  <si>
    <t>4/21　条件変更　水準③　ﾙﾐﾏｯﾄEYK</t>
    <rPh sb="5" eb="7">
      <t>ジョウケン</t>
    </rPh>
    <rPh sb="7" eb="9">
      <t>ヘンコウ</t>
    </rPh>
    <rPh sb="10" eb="12">
      <t>スイジュン</t>
    </rPh>
    <phoneticPr fontId="10"/>
  </si>
  <si>
    <t>ﾒﾀﾙﾐｰﾆｭｰﾈｰﾏｰ銀消しB</t>
    <rPh sb="12" eb="13">
      <t>ギン</t>
    </rPh>
    <rPh sb="13" eb="14">
      <t>ケ</t>
    </rPh>
    <phoneticPr fontId="10"/>
  </si>
  <si>
    <t>メタルミーﾈｰﾏｰ銀消改B</t>
    <rPh sb="9" eb="10">
      <t>ギン</t>
    </rPh>
    <rPh sb="10" eb="11">
      <t>ケ</t>
    </rPh>
    <rPh sb="11" eb="12">
      <t>カイ</t>
    </rPh>
    <phoneticPr fontId="9"/>
  </si>
  <si>
    <t>ﾒﾀﾙﾐｰﾈｰﾏｰ銀消B　Gｺｰﾄ</t>
    <rPh sb="9" eb="11">
      <t>ギンケ</t>
    </rPh>
    <phoneticPr fontId="9"/>
  </si>
  <si>
    <t>METALUMY SILVER BRIGHT B</t>
  </si>
  <si>
    <t>ﾒﾀﾙﾐｰﾍﾔﾗｲﾝ銀消V</t>
  </si>
  <si>
    <t>ﾒﾀﾙﾐｰﾍﾔﾗｲﾝ銀消V</t>
    <rPh sb="10" eb="11">
      <t>ギン</t>
    </rPh>
    <rPh sb="11" eb="12">
      <t>ケ</t>
    </rPh>
    <phoneticPr fontId="9"/>
  </si>
  <si>
    <t>METARUMY SILVER N-MATTE　X44M B</t>
  </si>
  <si>
    <t>METALUMY SILVER N-MATTE X44M B</t>
    <phoneticPr fontId="9"/>
  </si>
  <si>
    <r>
      <t>製品幅ﾏｲﾅｽ3mm　ﾌﾟﾗｽ値が0の為製品幅注意</t>
    </r>
    <r>
      <rPr>
        <sz val="11"/>
        <color rgb="FFFF0000"/>
        <rFont val="ＭＳ Ｐゴシック"/>
        <family val="3"/>
        <charset val="128"/>
      </rPr>
      <t>1118mmくらい目安</t>
    </r>
    <r>
      <rPr>
        <sz val="11"/>
        <rFont val="ＭＳ Ｐゴシック"/>
        <family val="3"/>
        <charset val="128"/>
      </rPr>
      <t>　ｼﾜの為500Mまでﾀｯﾁ0.15　ﾗｲﾝ100　以降通常</t>
    </r>
    <rPh sb="0" eb="2">
      <t>セイヒン</t>
    </rPh>
    <rPh sb="2" eb="3">
      <t>ハバ</t>
    </rPh>
    <rPh sb="15" eb="16">
      <t>チ</t>
    </rPh>
    <rPh sb="19" eb="20">
      <t>タメ</t>
    </rPh>
    <rPh sb="20" eb="22">
      <t>セイヒン</t>
    </rPh>
    <rPh sb="22" eb="23">
      <t>ハバ</t>
    </rPh>
    <rPh sb="23" eb="25">
      <t>チュウイ</t>
    </rPh>
    <rPh sb="34" eb="36">
      <t>メヤス</t>
    </rPh>
    <rPh sb="40" eb="41">
      <t>タメ</t>
    </rPh>
    <rPh sb="62" eb="64">
      <t>イコウ</t>
    </rPh>
    <rPh sb="64" eb="66">
      <t>ツウジョウ</t>
    </rPh>
    <phoneticPr fontId="9"/>
  </si>
  <si>
    <r>
      <t>長ｷｽﾞ多いけどOK（ｱﾙﾐ抜けは×）　</t>
    </r>
    <r>
      <rPr>
        <b/>
        <sz val="11"/>
        <color rgb="FFFF0000"/>
        <rFont val="ＭＳ Ｐゴシック"/>
        <family val="3"/>
        <charset val="128"/>
      </rPr>
      <t>W側ﾃｰﾋﾟﾝｸﾞNo.3～11黒ｽﾌﾟﾗｲｽﾃｰﾌﾟ使用</t>
    </r>
    <rPh sb="0" eb="1">
      <t>ナガ</t>
    </rPh>
    <rPh sb="4" eb="5">
      <t>オオ</t>
    </rPh>
    <phoneticPr fontId="10"/>
  </si>
  <si>
    <t>ﾒﾀﾙﾐｰﾍﾔﾗｲﾝ金艶V</t>
  </si>
  <si>
    <t>E20V</t>
  </si>
  <si>
    <t>巻返し検品　</t>
    <rPh sb="0" eb="2">
      <t>マキカエ</t>
    </rPh>
    <rPh sb="3" eb="5">
      <t>ケンピン</t>
    </rPh>
    <phoneticPr fontId="9"/>
  </si>
  <si>
    <t>A56</t>
  </si>
  <si>
    <t>T11S</t>
  </si>
  <si>
    <t>ﾒﾀﾙﾐｰﾈｰﾏｰ銀艶　VB</t>
  </si>
  <si>
    <t>ﾒﾀﾙﾐｰﾈｰﾏｰ銀消　VB</t>
  </si>
  <si>
    <t>ﾒﾀﾙﾐｰTES艶　VOID　V</t>
  </si>
  <si>
    <t>巻き返し巻き足し　原反長8000m　2022.11/1　原反に巻足し</t>
    <rPh sb="0" eb="1">
      <t>マ</t>
    </rPh>
    <rPh sb="2" eb="3">
      <t>カエ</t>
    </rPh>
    <rPh sb="4" eb="5">
      <t>マ</t>
    </rPh>
    <rPh sb="6" eb="7">
      <t>タ</t>
    </rPh>
    <rPh sb="9" eb="11">
      <t>ゲンタン</t>
    </rPh>
    <rPh sb="11" eb="12">
      <t>チョウ</t>
    </rPh>
    <rPh sb="28" eb="30">
      <t>ゲンタン</t>
    </rPh>
    <rPh sb="31" eb="32">
      <t>マキ</t>
    </rPh>
    <rPh sb="32" eb="33">
      <t>タ</t>
    </rPh>
    <phoneticPr fontId="10"/>
  </si>
  <si>
    <t>2022.11/1　原反巻足し</t>
    <rPh sb="10" eb="12">
      <t>ゲンタン</t>
    </rPh>
    <rPh sb="12" eb="13">
      <t>マキ</t>
    </rPh>
    <rPh sb="13" eb="14">
      <t>タ</t>
    </rPh>
    <phoneticPr fontId="9"/>
  </si>
  <si>
    <t>ﾒﾀﾙﾐｰTES艶　開封　V</t>
  </si>
  <si>
    <r>
      <t>東側原反よりﾍﾘ高有り　ﾀｯﾁ下げても変わらない　</t>
    </r>
    <r>
      <rPr>
        <sz val="11"/>
        <color rgb="FFFF0000"/>
        <rFont val="ＭＳ Ｐゴシック"/>
        <family val="3"/>
        <charset val="128"/>
      </rPr>
      <t>条件表無し　</t>
    </r>
    <r>
      <rPr>
        <sz val="11"/>
        <rFont val="ＭＳ Ｐゴシック"/>
        <family val="3"/>
        <charset val="128"/>
      </rPr>
      <t>20225./26　LS120ｽﾀｰﾄ徐々に170　ﾀｯﾁ0.15</t>
    </r>
    <rPh sb="0" eb="1">
      <t>ヒガシ</t>
    </rPh>
    <rPh sb="1" eb="2">
      <t>ガワ</t>
    </rPh>
    <rPh sb="2" eb="4">
      <t>ゲンタン</t>
    </rPh>
    <rPh sb="8" eb="9">
      <t>ダカ</t>
    </rPh>
    <rPh sb="9" eb="10">
      <t>アリ</t>
    </rPh>
    <rPh sb="15" eb="16">
      <t>サ</t>
    </rPh>
    <rPh sb="19" eb="20">
      <t>カ</t>
    </rPh>
    <rPh sb="25" eb="27">
      <t>ジョウケン</t>
    </rPh>
    <rPh sb="27" eb="28">
      <t>ヒョウ</t>
    </rPh>
    <rPh sb="28" eb="29">
      <t>ナ</t>
    </rPh>
    <rPh sb="50" eb="52">
      <t>ジョジョ</t>
    </rPh>
    <phoneticPr fontId="9"/>
  </si>
  <si>
    <t>巻取ﾃｰﾌﾟAﾃｰﾌﾟ12ｍｍ　　　　22.12.13　ｽﾀｰﾄｼﾜ発生　ｺｱ交換で改善
巻取張力①160②150③140④130⑤120　低速ｼﾜ怖いのでﾆｯﾌﾟ圧0.4　ｽﾀｰﾄからLS120、少しﾉｯｷﾝｸﾞするが次第に落ち着いた（2022/4/21）</t>
    <rPh sb="0" eb="2">
      <t>マキトリ</t>
    </rPh>
    <rPh sb="34" eb="36">
      <t>ハッセイ</t>
    </rPh>
    <rPh sb="39" eb="41">
      <t>コウカン</t>
    </rPh>
    <rPh sb="42" eb="44">
      <t>カイゼン</t>
    </rPh>
    <phoneticPr fontId="9"/>
  </si>
  <si>
    <t>合定,合短,良短,保留,ＮＧ</t>
    <rPh sb="0" eb="1">
      <t>ゴウ</t>
    </rPh>
    <rPh sb="1" eb="2">
      <t>テイ</t>
    </rPh>
    <phoneticPr fontId="9"/>
  </si>
  <si>
    <t>FWP,ABS,Sｺｱ,Mｺｱ</t>
    <phoneticPr fontId="9"/>
  </si>
  <si>
    <t>※巻き硬度測定期間：１２月～２０２３年３月末までです。</t>
  </si>
  <si>
    <t>ＭＣＬＢ製品巻き硬度測定（2022.12.～2023.3）</t>
    <rPh sb="4" eb="6">
      <t>セイヒン</t>
    </rPh>
    <rPh sb="6" eb="7">
      <t>マ</t>
    </rPh>
    <rPh sb="8" eb="10">
      <t>コウド</t>
    </rPh>
    <rPh sb="10" eb="12">
      <t>ソクテイ</t>
    </rPh>
    <phoneticPr fontId="27"/>
  </si>
  <si>
    <t>巻き硬度測定　３点</t>
    <rPh sb="0" eb="1">
      <t>マ</t>
    </rPh>
    <rPh sb="2" eb="4">
      <t>コウド</t>
    </rPh>
    <rPh sb="4" eb="6">
      <t>ソクテイ</t>
    </rPh>
    <rPh sb="8" eb="9">
      <t>テン</t>
    </rPh>
    <phoneticPr fontId="27"/>
  </si>
  <si>
    <t>測定日　</t>
    <rPh sb="0" eb="2">
      <t>ソクテイ</t>
    </rPh>
    <rPh sb="2" eb="3">
      <t>ヒ</t>
    </rPh>
    <phoneticPr fontId="27"/>
  </si>
  <si>
    <t>製品名</t>
    <rPh sb="0" eb="2">
      <t>セイヒン</t>
    </rPh>
    <rPh sb="2" eb="3">
      <t>ナ</t>
    </rPh>
    <phoneticPr fontId="27"/>
  </si>
  <si>
    <t>幅</t>
    <rPh sb="0" eb="1">
      <t>ハバ</t>
    </rPh>
    <phoneticPr fontId="27"/>
  </si>
  <si>
    <t>製品長</t>
    <rPh sb="0" eb="2">
      <t>セイヒン</t>
    </rPh>
    <rPh sb="2" eb="3">
      <t>ナガ</t>
    </rPh>
    <phoneticPr fontId="27"/>
  </si>
  <si>
    <t>西</t>
    <rPh sb="0" eb="1">
      <t>ニシ</t>
    </rPh>
    <phoneticPr fontId="27"/>
  </si>
  <si>
    <t>中</t>
    <rPh sb="0" eb="1">
      <t>ナカ</t>
    </rPh>
    <phoneticPr fontId="27"/>
  </si>
  <si>
    <t>東</t>
    <rPh sb="0" eb="1">
      <t>ヒガシ</t>
    </rPh>
    <phoneticPr fontId="27"/>
  </si>
  <si>
    <t>ﾒﾀﾙﾐｰHL銀艶Ｖ</t>
    <rPh sb="7" eb="8">
      <t>ギン</t>
    </rPh>
    <rPh sb="8" eb="9">
      <t>ツヤ</t>
    </rPh>
    <phoneticPr fontId="9"/>
  </si>
  <si>
    <t>1160幅</t>
    <rPh sb="4" eb="5">
      <t>ハバ</t>
    </rPh>
    <phoneticPr fontId="9"/>
  </si>
  <si>
    <t>ﾘｰﾄﾞ巻足し</t>
    <rPh sb="4" eb="5">
      <t>マ</t>
    </rPh>
    <rPh sb="5" eb="6">
      <t>タ</t>
    </rPh>
    <phoneticPr fontId="9"/>
  </si>
  <si>
    <t>不明</t>
    <rPh sb="0" eb="2">
      <t>フメイ</t>
    </rPh>
    <phoneticPr fontId="9"/>
  </si>
  <si>
    <t>原反巻足し</t>
    <rPh sb="0" eb="2">
      <t>ゲンタン</t>
    </rPh>
    <rPh sb="2" eb="3">
      <t>マ</t>
    </rPh>
    <rPh sb="3" eb="4">
      <t>タ</t>
    </rPh>
    <phoneticPr fontId="9"/>
  </si>
  <si>
    <t>ﾒﾀﾙﾐｰﾈｰﾏｰ銀消　EYK　B</t>
    <rPh sb="9" eb="11">
      <t>ギンケ</t>
    </rPh>
    <phoneticPr fontId="8"/>
  </si>
  <si>
    <t>合定</t>
  </si>
  <si>
    <t>ＤＭＳ　Ｖ</t>
  </si>
  <si>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9"/>
  </si>
  <si>
    <t>ミラーマット使用リスト</t>
    <rPh sb="6" eb="8">
      <t>シヨウ</t>
    </rPh>
    <phoneticPr fontId="9"/>
  </si>
  <si>
    <t>基準幅</t>
    <rPh sb="0" eb="2">
      <t>キジュン</t>
    </rPh>
    <rPh sb="2" eb="3">
      <t>ハバ</t>
    </rPh>
    <phoneticPr fontId="9"/>
  </si>
  <si>
    <t>使用幅</t>
    <rPh sb="0" eb="2">
      <t>シヨウ</t>
    </rPh>
    <rPh sb="2" eb="3">
      <t>ハバ</t>
    </rPh>
    <phoneticPr fontId="9"/>
  </si>
  <si>
    <t>1本の長さ</t>
    <rPh sb="1" eb="2">
      <t>ホン</t>
    </rPh>
    <rPh sb="3" eb="4">
      <t>ナガ</t>
    </rPh>
    <phoneticPr fontId="9"/>
  </si>
  <si>
    <t>欠点検出機No</t>
    <rPh sb="0" eb="4">
      <t>ケッテンケンシュツ</t>
    </rPh>
    <rPh sb="4" eb="5">
      <t>キ</t>
    </rPh>
    <phoneticPr fontId="10"/>
  </si>
  <si>
    <t>　対象製品：Ｖコート・ＥＹＫ（蒸着品）　+　ルミラーＥＹＫ</t>
    <phoneticPr fontId="9"/>
  </si>
  <si>
    <t>＃</t>
    <phoneticPr fontId="27"/>
  </si>
  <si>
    <t>Ｌｏｔ</t>
    <phoneticPr fontId="27"/>
  </si>
  <si>
    <t>ﾒﾀﾙﾐｰEYK</t>
    <phoneticPr fontId="9"/>
  </si>
  <si>
    <t>ﾒﾀﾙﾐｰEYK</t>
    <phoneticPr fontId="9"/>
  </si>
  <si>
    <t>ﾒﾀﾙﾐｰEYK</t>
    <phoneticPr fontId="9"/>
  </si>
  <si>
    <t>ﾒﾀﾙﾐｰEYK</t>
    <phoneticPr fontId="9"/>
  </si>
  <si>
    <t>ﾙﾐﾗｰEYK</t>
    <phoneticPr fontId="9"/>
  </si>
  <si>
    <t>ﾙﾐﾗｰEYK</t>
    <phoneticPr fontId="9"/>
  </si>
  <si>
    <t>ﾒﾀﾙﾐｰEYK</t>
    <phoneticPr fontId="9"/>
  </si>
  <si>
    <t>ﾒﾀﾙﾐｰTES艶開封V</t>
    <rPh sb="8" eb="9">
      <t>ツヤ</t>
    </rPh>
    <rPh sb="9" eb="11">
      <t>カイフウ</t>
    </rPh>
    <phoneticPr fontId="9"/>
  </si>
  <si>
    <t>ＭＳＫ　ＴＬ（ＨＧ）</t>
    <phoneticPr fontId="27"/>
  </si>
  <si>
    <t>ＰＥＴ　Ｖ</t>
    <phoneticPr fontId="27"/>
  </si>
  <si>
    <t>ﾒﾀﾙﾐｰ EYK</t>
  </si>
  <si>
    <t>大阪ｼｰﾘﾝｸﾞ印刷㈱</t>
  </si>
  <si>
    <t>新ﾀｯｸ化成㈱</t>
  </si>
  <si>
    <t>L/S120は速すぎると思う</t>
    <rPh sb="7" eb="8">
      <t>ハヤ</t>
    </rPh>
    <rPh sb="12" eb="13">
      <t>オモ</t>
    </rPh>
    <phoneticPr fontId="9"/>
  </si>
  <si>
    <t>ＮＧ</t>
    <phoneticPr fontId="10"/>
  </si>
  <si>
    <t>ﾒﾀﾙﾐｰﾍﾔﾗｲﾝ銀艶</t>
    <rPh sb="10" eb="11">
      <t>ギン</t>
    </rPh>
    <rPh sb="11" eb="12">
      <t>ツヤ</t>
    </rPh>
    <phoneticPr fontId="9"/>
  </si>
  <si>
    <t>切替</t>
  </si>
  <si>
    <t>ﾙﾐﾗｰ EYK</t>
  </si>
  <si>
    <t>ﾒﾀﾙﾐｰ TES艶開封 V</t>
  </si>
  <si>
    <t>ﾒﾀﾙﾐｰ TES艶VOIDV</t>
  </si>
  <si>
    <t>ﾒﾀﾙﾐｰ ﾈｰﾏｰ銀消 VB</t>
  </si>
  <si>
    <t>ﾒﾀﾙﾐｰ TE-S消 VOID V</t>
  </si>
  <si>
    <t>ﾒﾀﾙﾐｰ ﾍﾔﾗｲﾝ 銀艶V</t>
  </si>
  <si>
    <t>BRIGHT</t>
  </si>
  <si>
    <t>S
開始</t>
    <rPh sb="3" eb="5">
      <t>カイシ</t>
    </rPh>
    <phoneticPr fontId="10"/>
  </si>
  <si>
    <t>S
終了</t>
    <rPh sb="3" eb="5">
      <t>シュウリョウ</t>
    </rPh>
    <phoneticPr fontId="10"/>
  </si>
  <si>
    <t>A</t>
    <phoneticPr fontId="9"/>
  </si>
  <si>
    <t>B</t>
    <phoneticPr fontId="9"/>
  </si>
  <si>
    <t>C</t>
    <phoneticPr fontId="9"/>
  </si>
  <si>
    <t>作業者</t>
    <rPh sb="0" eb="2">
      <t>サギョウ</t>
    </rPh>
    <rPh sb="2" eb="3">
      <t>シャ</t>
    </rPh>
    <phoneticPr fontId="9"/>
  </si>
  <si>
    <t>杉山</t>
  </si>
  <si>
    <t>ﾒﾀﾙﾐｰﾆｭｰﾈｰﾏｰ銀消　B</t>
    <rPh sb="12" eb="13">
      <t>ギン</t>
    </rPh>
    <rPh sb="13" eb="14">
      <t>ケ</t>
    </rPh>
    <phoneticPr fontId="9"/>
  </si>
  <si>
    <t>表層ﾘｰﾄﾞ作成</t>
    <rPh sb="0" eb="2">
      <t>ヒョウソウ</t>
    </rPh>
    <rPh sb="6" eb="8">
      <t>サクセイ</t>
    </rPh>
    <phoneticPr fontId="9"/>
  </si>
  <si>
    <t>S28SEPA</t>
    <phoneticPr fontId="9"/>
  </si>
  <si>
    <t>N-MAT</t>
    <phoneticPr fontId="9"/>
  </si>
  <si>
    <t>メタルミー　ネーマー銀消改　Ｂ</t>
    <phoneticPr fontId="9"/>
  </si>
  <si>
    <t>メタルミー　ネーマー銀消　Ｂ</t>
    <phoneticPr fontId="9"/>
  </si>
  <si>
    <t>ﾋﾟﾗﾐｯﾄﾞ発生しやすいので注意❕ ライン80m/m</t>
    <rPh sb="7" eb="9">
      <t>ハッセイ</t>
    </rPh>
    <rPh sb="15" eb="17">
      <t>チュウイ</t>
    </rPh>
    <phoneticPr fontId="9"/>
  </si>
  <si>
    <t>ﾒﾀﾙﾐｰ TES消開封 V</t>
  </si>
  <si>
    <t>内</t>
  </si>
  <si>
    <t>ﾒﾀﾙﾐｰ ﾆｭｰﾈｰﾏｰ銀消 B</t>
  </si>
  <si>
    <t>ﾒﾀﾙﾐｰ ﾈｰﾏｰ銀消改 B</t>
  </si>
  <si>
    <t>S99-MAT</t>
  </si>
  <si>
    <t>1260幅</t>
    <rPh sb="4" eb="5">
      <t>ハバ</t>
    </rPh>
    <phoneticPr fontId="9"/>
  </si>
  <si>
    <t>メタルミー　ネーマー銀消　Ｂ</t>
    <phoneticPr fontId="9"/>
  </si>
  <si>
    <t>ﾒﾀﾙﾐｰ ﾍﾔﾗｲﾝ金艶 V</t>
  </si>
  <si>
    <t>HL50/EC</t>
  </si>
  <si>
    <t>ﾒﾀﾙﾐｰ ﾍﾔﾗｲﾝ 銀消V</t>
  </si>
  <si>
    <t>LI-MAT</t>
    <phoneticPr fontId="9"/>
  </si>
  <si>
    <t>T70A</t>
    <phoneticPr fontId="9"/>
  </si>
  <si>
    <t>X44SEPA</t>
    <phoneticPr fontId="9"/>
  </si>
  <si>
    <t>ﾙﾐﾏｯﾄEYK</t>
    <phoneticPr fontId="9"/>
  </si>
  <si>
    <t>T62M</t>
    <phoneticPr fontId="9"/>
  </si>
  <si>
    <t>T62M</t>
    <phoneticPr fontId="9"/>
  </si>
  <si>
    <t>ﾒﾀﾙﾐｰ ﾎﾜｲﾄｺｰﾄ (B)</t>
  </si>
  <si>
    <t>ﾒﾀﾙﾐｰ ｼﾛｺｰﾄ(B)</t>
  </si>
  <si>
    <t>ｶﾚﾝﾀﾞｰ用蒸着</t>
    <rPh sb="6" eb="7">
      <t>ヨウ</t>
    </rPh>
    <phoneticPr fontId="9"/>
  </si>
  <si>
    <t>E315</t>
    <phoneticPr fontId="9"/>
  </si>
  <si>
    <t>03780516205</t>
    <phoneticPr fontId="9"/>
  </si>
  <si>
    <t>03780517205</t>
    <phoneticPr fontId="9"/>
  </si>
  <si>
    <t>02780517202</t>
    <phoneticPr fontId="9"/>
  </si>
  <si>
    <t>02780517205</t>
    <phoneticPr fontId="9"/>
  </si>
  <si>
    <t>09780516202</t>
    <phoneticPr fontId="9"/>
  </si>
  <si>
    <t>08780516202</t>
    <phoneticPr fontId="9"/>
  </si>
  <si>
    <t>08780516205</t>
    <phoneticPr fontId="9"/>
  </si>
  <si>
    <t>09780516205</t>
    <phoneticPr fontId="9"/>
  </si>
  <si>
    <t>ﾒﾀﾙﾐｰﾈｰﾏｰ金艶</t>
    <rPh sb="9" eb="10">
      <t>キン</t>
    </rPh>
    <rPh sb="10" eb="11">
      <t>ツヤ</t>
    </rPh>
    <phoneticPr fontId="9"/>
  </si>
  <si>
    <t>ﾒﾀﾙﾐｰﾈｰﾏｰ金消</t>
    <rPh sb="10" eb="11">
      <t>ケ</t>
    </rPh>
    <phoneticPr fontId="9"/>
  </si>
  <si>
    <r>
      <t>ヘリ高対策　中間EPCにて2mmあやふり実施　10/20ﾍﾘ高懸念ﾀｯﾁ圧0.25　　</t>
    </r>
    <r>
      <rPr>
        <b/>
        <sz val="11"/>
        <color rgb="FF00B050"/>
        <rFont val="ＭＳ Ｐゴシック"/>
        <family val="3"/>
        <charset val="128"/>
      </rPr>
      <t>※製品長4100ｍ乱尺</t>
    </r>
    <rPh sb="2" eb="3">
      <t>ダカ</t>
    </rPh>
    <rPh sb="3" eb="5">
      <t>タイサク</t>
    </rPh>
    <rPh sb="6" eb="8">
      <t>チュウカン</t>
    </rPh>
    <rPh sb="20" eb="22">
      <t>ジッシ</t>
    </rPh>
    <rPh sb="30" eb="31">
      <t>ダカ</t>
    </rPh>
    <rPh sb="31" eb="33">
      <t>ケネン</t>
    </rPh>
    <rPh sb="36" eb="37">
      <t>アツ</t>
    </rPh>
    <rPh sb="44" eb="46">
      <t>セイヒン</t>
    </rPh>
    <rPh sb="46" eb="47">
      <t>チョウ</t>
    </rPh>
    <rPh sb="52" eb="54">
      <t>ランジャク</t>
    </rPh>
    <phoneticPr fontId="10"/>
  </si>
  <si>
    <r>
      <t>1125幅もこの条件で問題なく巻けた（Sｺｱ1140）→ｼﾒ型出る場合はｱﾔﾌﾘ対応　</t>
    </r>
    <r>
      <rPr>
        <b/>
        <sz val="11"/>
        <color rgb="FF00B050"/>
        <rFont val="ＭＳ Ｐゴシック"/>
        <family val="3"/>
        <charset val="128"/>
      </rPr>
      <t>※製品長4100ｍ乱尺</t>
    </r>
    <rPh sb="4" eb="5">
      <t>ハバ</t>
    </rPh>
    <rPh sb="8" eb="10">
      <t>ジョウケン</t>
    </rPh>
    <rPh sb="11" eb="13">
      <t>モンダイ</t>
    </rPh>
    <rPh sb="15" eb="16">
      <t>マ</t>
    </rPh>
    <rPh sb="30" eb="31">
      <t>ガタ</t>
    </rPh>
    <rPh sb="31" eb="32">
      <t>デ</t>
    </rPh>
    <rPh sb="33" eb="35">
      <t>バアイ</t>
    </rPh>
    <rPh sb="40" eb="42">
      <t>タイオウ</t>
    </rPh>
    <phoneticPr fontId="9"/>
  </si>
  <si>
    <t>ｶﾚﾝﾀﾞｰ用蒸着品</t>
  </si>
  <si>
    <t>ﾒﾀﾙﾐｰTES艶　開封V　VOID</t>
    <rPh sb="8" eb="9">
      <t>ツヤ</t>
    </rPh>
    <rPh sb="10" eb="12">
      <t>カイフウ</t>
    </rPh>
    <phoneticPr fontId="10"/>
  </si>
  <si>
    <t>巻取ﾊﾟﾜｰﾘﾌﾀｰﾊﾞｯﾃﾘｰ交換（新品）</t>
    <rPh sb="0" eb="2">
      <t>マキトリ</t>
    </rPh>
    <rPh sb="16" eb="18">
      <t>コウカン</t>
    </rPh>
    <phoneticPr fontId="9"/>
  </si>
  <si>
    <t>PETﾏｯﾄ V</t>
  </si>
  <si>
    <t>3本巻きは巻芯ﾘｰﾄﾞ有り　ﾗｲﾝ即上げ</t>
    <rPh sb="1" eb="2">
      <t>ホン</t>
    </rPh>
    <rPh sb="2" eb="3">
      <t>マ</t>
    </rPh>
    <rPh sb="5" eb="6">
      <t>マ</t>
    </rPh>
    <rPh sb="6" eb="7">
      <t>シン</t>
    </rPh>
    <rPh sb="11" eb="12">
      <t>ア</t>
    </rPh>
    <rPh sb="17" eb="18">
      <t>ソク</t>
    </rPh>
    <rPh sb="18" eb="19">
      <t>ア</t>
    </rPh>
    <phoneticPr fontId="9"/>
  </si>
  <si>
    <t>朝勤</t>
    <rPh sb="0" eb="1">
      <t>アサ</t>
    </rPh>
    <rPh sb="1" eb="2">
      <t>キン</t>
    </rPh>
    <phoneticPr fontId="9"/>
  </si>
  <si>
    <t>午勤</t>
    <rPh sb="0" eb="1">
      <t>ゴ</t>
    </rPh>
    <rPh sb="1" eb="2">
      <t>キン</t>
    </rPh>
    <phoneticPr fontId="9"/>
  </si>
  <si>
    <t>ﾒﾀﾙﾐｰ ﾈｰﾏｰ 銀艶VB</t>
  </si>
  <si>
    <t>ﾒﾀﾙﾐｰ ﾈｰﾏｰ銀消EYK B</t>
  </si>
  <si>
    <t>午勤</t>
    <rPh sb="0" eb="1">
      <t>ゴ</t>
    </rPh>
    <rPh sb="1" eb="2">
      <t>キン</t>
    </rPh>
    <phoneticPr fontId="10"/>
  </si>
  <si>
    <t>DMS V</t>
  </si>
  <si>
    <t>#251200</t>
    <phoneticPr fontId="9"/>
  </si>
  <si>
    <t>X44</t>
    <phoneticPr fontId="9"/>
  </si>
  <si>
    <t>#251120</t>
    <phoneticPr fontId="9"/>
  </si>
  <si>
    <t>Ｔ62M</t>
    <phoneticPr fontId="10"/>
  </si>
  <si>
    <t>#251195</t>
    <phoneticPr fontId="9"/>
  </si>
  <si>
    <t>MAT</t>
    <phoneticPr fontId="9"/>
  </si>
  <si>
    <t>HL-MAT</t>
    <phoneticPr fontId="9"/>
  </si>
  <si>
    <t>S28M</t>
    <phoneticPr fontId="9"/>
  </si>
  <si>
    <t>ﾒﾀﾙﾐｰ S</t>
    <phoneticPr fontId="9"/>
  </si>
  <si>
    <t>#251040</t>
    <phoneticPr fontId="9"/>
  </si>
  <si>
    <t>T60</t>
    <phoneticPr fontId="10"/>
  </si>
  <si>
    <t>-</t>
    <phoneticPr fontId="9"/>
  </si>
  <si>
    <t>#251005</t>
    <phoneticPr fontId="9"/>
  </si>
  <si>
    <t>T70A</t>
    <phoneticPr fontId="9"/>
  </si>
  <si>
    <t>#251255</t>
    <phoneticPr fontId="9"/>
  </si>
  <si>
    <t>ﾒﾀﾙﾐｰTS</t>
    <phoneticPr fontId="9"/>
  </si>
  <si>
    <t>朝勤</t>
    <phoneticPr fontId="9"/>
  </si>
  <si>
    <t>午勤</t>
    <phoneticPr fontId="9"/>
  </si>
  <si>
    <t>夜勤</t>
    <phoneticPr fontId="9"/>
  </si>
  <si>
    <t>ｽﾄﾚｰｼｼｬｯﾀｰ</t>
    <phoneticPr fontId="6"/>
  </si>
  <si>
    <t>ｶｳﾝﾀｰﾁｪｯｸ用</t>
    <phoneticPr fontId="9"/>
  </si>
  <si>
    <t>下限</t>
    <rPh sb="0" eb="2">
      <t>カゲン</t>
    </rPh>
    <phoneticPr fontId="9"/>
  </si>
  <si>
    <t>上限</t>
    <rPh sb="0" eb="2">
      <t>ジョウゲン</t>
    </rPh>
    <phoneticPr fontId="9"/>
  </si>
  <si>
    <t>製品幅マスタ</t>
    <rPh sb="0" eb="2">
      <t>セイヒン</t>
    </rPh>
    <rPh sb="2" eb="3">
      <t>ハバ</t>
    </rPh>
    <phoneticPr fontId="9"/>
  </si>
  <si>
    <t>製品
仕上実幅
(mm)</t>
    <rPh sb="0" eb="2">
      <t>セイヒン</t>
    </rPh>
    <rPh sb="3" eb="5">
      <t>シア</t>
    </rPh>
    <rPh sb="5" eb="6">
      <t>ジツ</t>
    </rPh>
    <rPh sb="6" eb="7">
      <t>ハバ</t>
    </rPh>
    <phoneticPr fontId="10"/>
  </si>
  <si>
    <t>ﾒﾀﾙﾐｰﾈｰﾏｰ銀消B</t>
    <rPh sb="9" eb="11">
      <t>ギンケ</t>
    </rPh>
    <phoneticPr fontId="9"/>
  </si>
  <si>
    <t>1110幅</t>
    <rPh sb="4" eb="5">
      <t>ハバ</t>
    </rPh>
    <phoneticPr fontId="9"/>
  </si>
  <si>
    <t>展開図</t>
    <rPh sb="0" eb="2">
      <t>テンカイ</t>
    </rPh>
    <rPh sb="2" eb="3">
      <t>ズ</t>
    </rPh>
    <phoneticPr fontId="9"/>
  </si>
  <si>
    <t>巻き芯ﾘｰﾄﾞ</t>
    <rPh sb="0" eb="1">
      <t>マ</t>
    </rPh>
    <rPh sb="2" eb="3">
      <t>シン</t>
    </rPh>
    <phoneticPr fontId="9"/>
  </si>
  <si>
    <t>#12</t>
    <phoneticPr fontId="9"/>
  </si>
  <si>
    <t>total</t>
    <phoneticPr fontId="9"/>
  </si>
  <si>
    <t>巻上原反Lot　</t>
    <rPh sb="0" eb="1">
      <t>マ</t>
    </rPh>
    <rPh sb="1" eb="2">
      <t>ウエ</t>
    </rPh>
    <phoneticPr fontId="9"/>
  </si>
  <si>
    <t>巻芯原反Lot　</t>
    <rPh sb="0" eb="1">
      <t>マ</t>
    </rPh>
    <rPh sb="1" eb="2">
      <t>シン</t>
    </rPh>
    <phoneticPr fontId="9"/>
  </si>
  <si>
    <t>　 　  蒸着方向</t>
    <rPh sb="5" eb="7">
      <t>ジョウチャク</t>
    </rPh>
    <rPh sb="7" eb="9">
      <t>ホウコウ</t>
    </rPh>
    <phoneticPr fontId="9"/>
  </si>
  <si>
    <t>巻中原反Lot　</t>
    <rPh sb="0" eb="1">
      <t>マ</t>
    </rPh>
    <rPh sb="1" eb="2">
      <t>ナカ</t>
    </rPh>
    <phoneticPr fontId="9"/>
  </si>
  <si>
    <t>巻中芯原反Lot　</t>
    <rPh sb="0" eb="1">
      <t>マ</t>
    </rPh>
    <rPh sb="1" eb="2">
      <t>ナカ</t>
    </rPh>
    <rPh sb="2" eb="3">
      <t>シン</t>
    </rPh>
    <phoneticPr fontId="9"/>
  </si>
  <si>
    <t>巻中上原反Lot　</t>
    <rPh sb="0" eb="1">
      <t>マ</t>
    </rPh>
    <rPh sb="1" eb="2">
      <t>ナカ</t>
    </rPh>
    <rPh sb="2" eb="3">
      <t>ウエ</t>
    </rPh>
    <phoneticPr fontId="9"/>
  </si>
  <si>
    <t>検知器
調光確認</t>
    <phoneticPr fontId="9"/>
  </si>
  <si>
    <t>＃１２巻き芯ﾘｰﾄﾞ　本数　ｍ数</t>
    <rPh sb="3" eb="4">
      <t>マ</t>
    </rPh>
    <rPh sb="5" eb="6">
      <t>シン</t>
    </rPh>
    <rPh sb="11" eb="13">
      <t>ホンスウ</t>
    </rPh>
    <rPh sb="15" eb="16">
      <t>スウ</t>
    </rPh>
    <phoneticPr fontId="9"/>
  </si>
  <si>
    <t>ＢＴ数を入力</t>
    <rPh sb="2" eb="3">
      <t>スウ</t>
    </rPh>
    <rPh sb="4" eb="6">
      <t>ニュウリョク</t>
    </rPh>
    <phoneticPr fontId="9"/>
  </si>
  <si>
    <t>依頼本数</t>
    <rPh sb="0" eb="2">
      <t>イライ</t>
    </rPh>
    <rPh sb="2" eb="4">
      <t>ホンスウ</t>
    </rPh>
    <phoneticPr fontId="9"/>
  </si>
  <si>
    <t>在庫本数</t>
    <rPh sb="0" eb="2">
      <t>ザイコ</t>
    </rPh>
    <rPh sb="2" eb="4">
      <t>ホンスウ</t>
    </rPh>
    <phoneticPr fontId="9"/>
  </si>
  <si>
    <t>必要本数</t>
    <rPh sb="0" eb="2">
      <t>ヒツヨウ</t>
    </rPh>
    <rPh sb="2" eb="4">
      <t>ホンスウ</t>
    </rPh>
    <phoneticPr fontId="9"/>
  </si>
  <si>
    <t>必要ｍ数</t>
    <rPh sb="0" eb="2">
      <t>ヒツヨウ</t>
    </rPh>
    <rPh sb="3" eb="4">
      <t>スウ</t>
    </rPh>
    <phoneticPr fontId="9"/>
  </si>
  <si>
    <t>在庫ｍ数</t>
    <rPh sb="0" eb="2">
      <t>ザイコ</t>
    </rPh>
    <rPh sb="3" eb="4">
      <t>スウ</t>
    </rPh>
    <phoneticPr fontId="9"/>
  </si>
  <si>
    <t>不足ｍ数</t>
    <rPh sb="0" eb="2">
      <t>フソク</t>
    </rPh>
    <rPh sb="3" eb="4">
      <t>スウ</t>
    </rPh>
    <phoneticPr fontId="9"/>
  </si>
  <si>
    <t>不足ｍ数</t>
    <rPh sb="0" eb="2">
      <t>フソク</t>
    </rPh>
    <phoneticPr fontId="9"/>
  </si>
  <si>
    <t>内容（原因・状況）：</t>
    <rPh sb="0" eb="2">
      <t>ナイヨウ</t>
    </rPh>
    <rPh sb="3" eb="5">
      <t>ゲンイン</t>
    </rPh>
    <rPh sb="6" eb="8">
      <t>ジョウキョウ</t>
    </rPh>
    <phoneticPr fontId="10"/>
  </si>
  <si>
    <t>□　最終結果確認　可否（ﾌｨｰﾄﾞﾊﾞｯｸ）</t>
    <rPh sb="2" eb="4">
      <t>サイシュウ</t>
    </rPh>
    <rPh sb="4" eb="6">
      <t>ケッカ</t>
    </rPh>
    <rPh sb="6" eb="8">
      <t>カクニン</t>
    </rPh>
    <rPh sb="9" eb="11">
      <t>カヒ</t>
    </rPh>
    <phoneticPr fontId="27"/>
  </si>
  <si>
    <t>コーター・スリッターで記載</t>
    <rPh sb="11" eb="13">
      <t>キサイ</t>
    </rPh>
    <phoneticPr fontId="27"/>
  </si>
  <si>
    <t>（発見・発生工程で記載）</t>
    <rPh sb="1" eb="3">
      <t>ハッケン</t>
    </rPh>
    <rPh sb="4" eb="6">
      <t>ハッセイ</t>
    </rPh>
    <rPh sb="6" eb="8">
      <t>コウテイ</t>
    </rPh>
    <rPh sb="9" eb="11">
      <t>キサイ</t>
    </rPh>
    <phoneticPr fontId="27"/>
  </si>
  <si>
    <t>※最終結果の確認可否</t>
    <rPh sb="1" eb="3">
      <t>サイシュウ</t>
    </rPh>
    <rPh sb="3" eb="5">
      <t>ケッカ</t>
    </rPh>
    <rPh sb="6" eb="8">
      <t>カクニン</t>
    </rPh>
    <rPh sb="8" eb="10">
      <t>カヒ</t>
    </rPh>
    <phoneticPr fontId="27"/>
  </si>
  <si>
    <r>
      <t>　東側・西側～　　　　　　　ｍｍ　</t>
    </r>
    <r>
      <rPr>
        <b/>
        <sz val="11"/>
        <rFont val="ＭＳ Ｐゴシック"/>
        <family val="3"/>
        <charset val="128"/>
      </rPr>
      <t>ピッチ：</t>
    </r>
    <r>
      <rPr>
        <sz val="11"/>
        <color theme="1"/>
        <rFont val="ＭＳ Ｐゴシック"/>
        <family val="3"/>
        <charset val="128"/>
      </rPr>
      <t>　　　　　　ｍｍ　　　　</t>
    </r>
    <rPh sb="1" eb="2">
      <t>ヒガシ</t>
    </rPh>
    <rPh sb="2" eb="3">
      <t>ガワ</t>
    </rPh>
    <rPh sb="4" eb="5">
      <t>ニシ</t>
    </rPh>
    <rPh sb="5" eb="6">
      <t>ガワ</t>
    </rPh>
    <phoneticPr fontId="10"/>
  </si>
  <si>
    <t>　　</t>
    <phoneticPr fontId="10"/>
  </si>
  <si>
    <r>
      <t>　発生面：　　</t>
    </r>
    <r>
      <rPr>
        <sz val="11"/>
        <color theme="1"/>
        <rFont val="ＭＳ Ｐゴシック"/>
        <family val="3"/>
        <charset val="128"/>
      </rPr>
      <t>ﾌｨﾙﾑ面・ｺｰﾄ面</t>
    </r>
    <phoneticPr fontId="27"/>
  </si>
  <si>
    <t>　欠点サイズ：</t>
    <rPh sb="1" eb="3">
      <t>ケッテン</t>
    </rPh>
    <phoneticPr fontId="10"/>
  </si>
  <si>
    <t>ｍｍ</t>
    <phoneticPr fontId="27"/>
  </si>
  <si>
    <t>次工程（不具合品の処理内容）：</t>
    <rPh sb="0" eb="3">
      <t>ジコウテイ</t>
    </rPh>
    <rPh sb="4" eb="7">
      <t>フグアイ</t>
    </rPh>
    <rPh sb="7" eb="8">
      <t>ヒン</t>
    </rPh>
    <rPh sb="9" eb="11">
      <t>ショリ</t>
    </rPh>
    <rPh sb="11" eb="13">
      <t>ナイヨウ</t>
    </rPh>
    <phoneticPr fontId="27"/>
  </si>
  <si>
    <t>（不具合品を処置した工程で記載）</t>
    <rPh sb="1" eb="4">
      <t>フグアイ</t>
    </rPh>
    <rPh sb="4" eb="5">
      <t>ヒン</t>
    </rPh>
    <rPh sb="6" eb="8">
      <t>ショチ</t>
    </rPh>
    <rPh sb="10" eb="12">
      <t>コウテイ</t>
    </rPh>
    <rPh sb="13" eb="15">
      <t>キサイ</t>
    </rPh>
    <phoneticPr fontId="27"/>
  </si>
  <si>
    <t>処理者</t>
    <rPh sb="0" eb="2">
      <t>ショリ</t>
    </rPh>
    <rPh sb="2" eb="3">
      <t>シャ</t>
    </rPh>
    <phoneticPr fontId="10"/>
  </si>
  <si>
    <t>日勤担当スタッフ記載</t>
    <rPh sb="0" eb="2">
      <t>ニッキン</t>
    </rPh>
    <rPh sb="2" eb="4">
      <t>タントウ</t>
    </rPh>
    <rPh sb="8" eb="10">
      <t>キサイ</t>
    </rPh>
    <phoneticPr fontId="27"/>
  </si>
  <si>
    <t>ｺｰﾀｰ担当者</t>
    <rPh sb="4" eb="7">
      <t>タントウシャ</t>
    </rPh>
    <phoneticPr fontId="10"/>
  </si>
  <si>
    <t>ｽﾘｯﾄ担当者</t>
    <rPh sb="4" eb="7">
      <t>タントウシャ</t>
    </rPh>
    <phoneticPr fontId="10"/>
  </si>
  <si>
    <t>（最終判断、処理結果を記載）</t>
    <rPh sb="1" eb="3">
      <t>サイシュウ</t>
    </rPh>
    <rPh sb="3" eb="5">
      <t>ハンダン</t>
    </rPh>
    <rPh sb="6" eb="8">
      <t>ショリ</t>
    </rPh>
    <rPh sb="8" eb="10">
      <t>ケッカ</t>
    </rPh>
    <rPh sb="11" eb="13">
      <t>キサイ</t>
    </rPh>
    <phoneticPr fontId="27"/>
  </si>
  <si>
    <t>ｍ</t>
    <phoneticPr fontId="10"/>
  </si>
  <si>
    <t>承認</t>
    <rPh sb="0" eb="2">
      <t>ショウニン</t>
    </rPh>
    <phoneticPr fontId="27"/>
  </si>
  <si>
    <t>最終結果を確認したい場合はレ点を入れ</t>
    <rPh sb="0" eb="2">
      <t>サイシュウ</t>
    </rPh>
    <rPh sb="2" eb="4">
      <t>ケッカ</t>
    </rPh>
    <rPh sb="5" eb="7">
      <t>カクニン</t>
    </rPh>
    <rPh sb="10" eb="12">
      <t>バアイ</t>
    </rPh>
    <rPh sb="14" eb="15">
      <t>テン</t>
    </rPh>
    <rPh sb="16" eb="17">
      <t>イ</t>
    </rPh>
    <phoneticPr fontId="27"/>
  </si>
  <si>
    <t>□特採</t>
    <rPh sb="1" eb="3">
      <t>トクサイ</t>
    </rPh>
    <phoneticPr fontId="10"/>
  </si>
  <si>
    <t>検知器
調光
確認</t>
    <phoneticPr fontId="9"/>
  </si>
  <si>
    <t>ﾒﾀﾙﾐｰ ﾍﾔﾗｲﾝ胴艶</t>
    <rPh sb="11" eb="12">
      <t>ドウ</t>
    </rPh>
    <phoneticPr fontId="9"/>
  </si>
  <si>
    <t>リード余尺計算</t>
    <rPh sb="3" eb="5">
      <t>ヨジャク</t>
    </rPh>
    <rPh sb="5" eb="7">
      <t>ケイサン</t>
    </rPh>
    <phoneticPr fontId="9"/>
  </si>
  <si>
    <t>ｽﾀｰﾄ時</t>
    <rPh sb="4" eb="5">
      <t>ジ</t>
    </rPh>
    <phoneticPr fontId="9"/>
  </si>
  <si>
    <t>連続本数</t>
    <rPh sb="0" eb="2">
      <t>レンゾク</t>
    </rPh>
    <rPh sb="2" eb="4">
      <t>ホンスウ</t>
    </rPh>
    <phoneticPr fontId="9"/>
  </si>
  <si>
    <t>使用長さ</t>
    <rPh sb="0" eb="2">
      <t>シヨウ</t>
    </rPh>
    <rPh sb="2" eb="3">
      <t>ナガ</t>
    </rPh>
    <phoneticPr fontId="9"/>
  </si>
  <si>
    <t>朝勤</t>
    <phoneticPr fontId="9"/>
  </si>
  <si>
    <t>午勤</t>
    <phoneticPr fontId="9"/>
  </si>
  <si>
    <t>夜勤</t>
    <phoneticPr fontId="9"/>
  </si>
  <si>
    <t>午勤</t>
    <phoneticPr fontId="9"/>
  </si>
  <si>
    <t>朝勤</t>
    <phoneticPr fontId="9"/>
  </si>
  <si>
    <t>月</t>
  </si>
  <si>
    <t>夜勤</t>
    <phoneticPr fontId="9"/>
  </si>
  <si>
    <t>火</t>
  </si>
  <si>
    <t>水</t>
  </si>
  <si>
    <t>木</t>
  </si>
  <si>
    <t>金</t>
  </si>
  <si>
    <t>土</t>
  </si>
  <si>
    <t>日</t>
  </si>
  <si>
    <t>朝勤</t>
    <phoneticPr fontId="9"/>
  </si>
  <si>
    <t>午勤</t>
    <phoneticPr fontId="9"/>
  </si>
  <si>
    <t>夜勤</t>
    <phoneticPr fontId="9"/>
  </si>
  <si>
    <t>午勤</t>
    <phoneticPr fontId="9"/>
  </si>
  <si>
    <t>夜勤</t>
    <phoneticPr fontId="9"/>
  </si>
  <si>
    <t>朝勤</t>
    <phoneticPr fontId="9"/>
  </si>
  <si>
    <t>朝勤</t>
    <phoneticPr fontId="9"/>
  </si>
  <si>
    <t>午勤</t>
    <phoneticPr fontId="9"/>
  </si>
  <si>
    <t>夜勤</t>
    <phoneticPr fontId="9"/>
  </si>
  <si>
    <t>A</t>
    <phoneticPr fontId="9"/>
  </si>
  <si>
    <t>B</t>
    <phoneticPr fontId="9"/>
  </si>
  <si>
    <t>C</t>
    <phoneticPr fontId="9"/>
  </si>
  <si>
    <t>伊藤</t>
    <rPh sb="0" eb="2">
      <t>イトウ</t>
    </rPh>
    <phoneticPr fontId="9"/>
  </si>
  <si>
    <t>杉山</t>
    <rPh sb="0" eb="2">
      <t>スギヤマ</t>
    </rPh>
    <phoneticPr fontId="9"/>
  </si>
  <si>
    <t>依頼本数を入力</t>
    <rPh sb="0" eb="2">
      <t>イライ</t>
    </rPh>
    <rPh sb="2" eb="4">
      <t>ホンスウ</t>
    </rPh>
    <rPh sb="5" eb="7">
      <t>ニュウリョク</t>
    </rPh>
    <phoneticPr fontId="9"/>
  </si>
  <si>
    <t>ﾒﾀﾙﾐｰ ﾍﾔﾗｲﾝ金艶V</t>
  </si>
  <si>
    <t>ﾒﾀﾙﾐｰ ﾍﾔﾗｲﾝ銅艶</t>
    <rPh sb="11" eb="12">
      <t>ドウ</t>
    </rPh>
    <phoneticPr fontId="9"/>
  </si>
  <si>
    <t>合短</t>
  </si>
  <si>
    <t>保留</t>
  </si>
  <si>
    <t>OK</t>
    <phoneticPr fontId="9"/>
  </si>
  <si>
    <t>ﾒﾀﾙﾐｰEYK</t>
    <phoneticPr fontId="10"/>
  </si>
  <si>
    <t>外</t>
  </si>
  <si>
    <t>巻返し</t>
  </si>
  <si>
    <t>ﾘﾝﾃｯｸ㈱</t>
  </si>
  <si>
    <t>T70A</t>
  </si>
  <si>
    <t>スリット行き表示リスト</t>
    <rPh sb="4" eb="5">
      <t>イキ</t>
    </rPh>
    <rPh sb="6" eb="8">
      <t>ヒョウジ</t>
    </rPh>
    <phoneticPr fontId="9"/>
  </si>
  <si>
    <t>ﾏﾙｳ接着㈱</t>
  </si>
  <si>
    <t>METALUMY SILVER N-MATTE B</t>
  </si>
  <si>
    <t>　</t>
    <phoneticPr fontId="9"/>
  </si>
  <si>
    <t>透明ﾊﾞﾘｱOPP</t>
    <rPh sb="0" eb="2">
      <t>トウメイ</t>
    </rPh>
    <phoneticPr fontId="9"/>
  </si>
  <si>
    <t>OPPﾌｨﾙﾑ</t>
    <phoneticPr fontId="9"/>
  </si>
  <si>
    <t>OPPﾌｨﾙﾑ</t>
  </si>
  <si>
    <t>2024/5/24　4本巻足し（3本目3000m付近、4本目3000ｍ付近ﾉｯｷﾝｸﾞ）2mmｽﾞﾚ発生</t>
    <rPh sb="11" eb="12">
      <t>ホン</t>
    </rPh>
    <rPh sb="12" eb="13">
      <t>マキ</t>
    </rPh>
    <rPh sb="13" eb="14">
      <t>タ</t>
    </rPh>
    <rPh sb="17" eb="18">
      <t>ホン</t>
    </rPh>
    <rPh sb="18" eb="19">
      <t>メ</t>
    </rPh>
    <rPh sb="24" eb="26">
      <t>フキン</t>
    </rPh>
    <rPh sb="28" eb="29">
      <t>ホン</t>
    </rPh>
    <rPh sb="29" eb="30">
      <t>メ</t>
    </rPh>
    <rPh sb="35" eb="37">
      <t>フキン</t>
    </rPh>
    <rPh sb="50" eb="52">
      <t>ハッセイ</t>
    </rPh>
    <phoneticPr fontId="9"/>
  </si>
  <si>
    <t>原反Ⓙ品同士巻足し</t>
    <rPh sb="0" eb="2">
      <t>ゲンタン</t>
    </rPh>
    <rPh sb="3" eb="4">
      <t>ヒン</t>
    </rPh>
    <rPh sb="4" eb="6">
      <t>ドウシ</t>
    </rPh>
    <rPh sb="6" eb="7">
      <t>マキ</t>
    </rPh>
    <rPh sb="7" eb="8">
      <t>タ</t>
    </rPh>
    <phoneticPr fontId="9"/>
  </si>
  <si>
    <t>Metalumy CR</t>
    <phoneticPr fontId="9"/>
  </si>
  <si>
    <t>#251110</t>
    <phoneticPr fontId="9"/>
  </si>
  <si>
    <t>S</t>
    <phoneticPr fontId="9"/>
  </si>
  <si>
    <t>Sﾏｯﾄ</t>
    <phoneticPr fontId="9"/>
  </si>
  <si>
    <t>ﾒﾀﾙﾐｰ ﾈｰﾏｰ金消</t>
    <rPh sb="10" eb="11">
      <t>キン</t>
    </rPh>
    <rPh sb="11" eb="12">
      <t>ケ</t>
    </rPh>
    <phoneticPr fontId="9"/>
  </si>
  <si>
    <t>ﾒﾀﾙﾐｰ ﾈｰﾏｰ金艶</t>
    <rPh sb="10" eb="11">
      <t>キン</t>
    </rPh>
    <rPh sb="11" eb="12">
      <t>ツヤ</t>
    </rPh>
    <phoneticPr fontId="9"/>
  </si>
  <si>
    <t>1370幅</t>
    <rPh sb="4" eb="5">
      <t>ハバ</t>
    </rPh>
    <phoneticPr fontId="9"/>
  </si>
  <si>
    <t>U</t>
    <phoneticPr fontId="9"/>
  </si>
  <si>
    <t>2/5　2本巻足し大径仕上げ　　2024/7/3巻きｽﾞﾚにより広幅用条件を作成</t>
    <rPh sb="5" eb="6">
      <t>ホン</t>
    </rPh>
    <rPh sb="6" eb="7">
      <t>マ</t>
    </rPh>
    <rPh sb="7" eb="8">
      <t>タ</t>
    </rPh>
    <rPh sb="9" eb="11">
      <t>ダイケイ</t>
    </rPh>
    <rPh sb="11" eb="13">
      <t>シア</t>
    </rPh>
    <rPh sb="24" eb="25">
      <t>マ</t>
    </rPh>
    <rPh sb="32" eb="34">
      <t>ヒロハバ</t>
    </rPh>
    <rPh sb="34" eb="35">
      <t>ヨウ</t>
    </rPh>
    <rPh sb="35" eb="37">
      <t>ジョウケン</t>
    </rPh>
    <rPh sb="38" eb="40">
      <t>サクセイ</t>
    </rPh>
    <phoneticPr fontId="9"/>
  </si>
  <si>
    <t>DMS　V</t>
    <phoneticPr fontId="9"/>
  </si>
  <si>
    <t>MSK　ＴＬ（HG)</t>
    <phoneticPr fontId="9"/>
  </si>
  <si>
    <t>ﾙﾐﾗｰ E20 V</t>
    <phoneticPr fontId="9"/>
  </si>
  <si>
    <t>ﾙﾐﾗｰTL</t>
    <phoneticPr fontId="9"/>
  </si>
  <si>
    <t>ＤＭＳ　Ｖ</t>
    <phoneticPr fontId="9"/>
  </si>
  <si>
    <t>ﾒﾀﾙﾐｰﾈｰﾏｰ銀艶　VB</t>
    <phoneticPr fontId="9"/>
  </si>
  <si>
    <t>ﾒﾀﾙﾐｰ　ｼﾛｺｰﾄ　B</t>
    <phoneticPr fontId="9"/>
  </si>
  <si>
    <t>ﾒﾀﾙﾐｰTES消　開封　V</t>
    <phoneticPr fontId="9"/>
  </si>
  <si>
    <t>ﾒﾀﾙﾐｰﾈｰﾏｰ銀消　B　</t>
    <phoneticPr fontId="9"/>
  </si>
  <si>
    <t>METALUMY SILVER BRIGHT B</t>
    <phoneticPr fontId="9"/>
  </si>
  <si>
    <t>ユーザー</t>
  </si>
  <si>
    <t>Ｔ62M</t>
  </si>
  <si>
    <t>ﾒﾀﾙﾐｰ　ﾎﾜｲﾄｺｰﾄ（B）</t>
  </si>
  <si>
    <t>LI-MAT</t>
  </si>
  <si>
    <t>ﾙﾐﾗｰ E20 V</t>
  </si>
  <si>
    <t>ﾙﾐﾗｰTL</t>
  </si>
  <si>
    <t>T60</t>
  </si>
  <si>
    <t>ﾒﾀﾙﾐｰ S</t>
  </si>
  <si>
    <t>S10</t>
  </si>
  <si>
    <t>ME-1</t>
  </si>
  <si>
    <t>ﾙﾐﾗｰ　TL</t>
  </si>
  <si>
    <t>T75</t>
  </si>
  <si>
    <t>Ｔ62</t>
  </si>
  <si>
    <t>R56</t>
  </si>
  <si>
    <t>PETMV</t>
  </si>
  <si>
    <t>DMS V</t>
    <phoneticPr fontId="10"/>
  </si>
  <si>
    <t>#251020</t>
    <phoneticPr fontId="9"/>
  </si>
  <si>
    <t>#251160</t>
    <phoneticPr fontId="9"/>
  </si>
  <si>
    <t>不明</t>
    <phoneticPr fontId="10"/>
  </si>
  <si>
    <t>#251150</t>
    <phoneticPr fontId="9"/>
  </si>
  <si>
    <t>#251000</t>
    <phoneticPr fontId="9"/>
  </si>
  <si>
    <t>ﾘｰﾄﾞ</t>
    <phoneticPr fontId="9"/>
  </si>
  <si>
    <t>E20</t>
    <phoneticPr fontId="9"/>
  </si>
  <si>
    <t>DMSV</t>
    <phoneticPr fontId="10"/>
  </si>
  <si>
    <t>METALUMY SILVER S-MATTE B</t>
    <phoneticPr fontId="9"/>
  </si>
  <si>
    <t>S5</t>
  </si>
  <si>
    <t>コア</t>
    <phoneticPr fontId="9"/>
  </si>
  <si>
    <t>DMS EYK</t>
    <phoneticPr fontId="9"/>
  </si>
  <si>
    <t>ＤＭＳ（Ｘ４２Ｇ）ＰＣ</t>
    <phoneticPr fontId="9"/>
  </si>
  <si>
    <t>ﾒﾀﾙﾐｰﾍﾔﾗｲﾝ銀艶V</t>
    <phoneticPr fontId="9"/>
  </si>
  <si>
    <t>ﾙﾐﾗｰ EYK</t>
    <phoneticPr fontId="9"/>
  </si>
  <si>
    <t>ﾒﾀﾙﾐｰ ﾍﾔﾗｲﾝ金艶</t>
    <phoneticPr fontId="9"/>
  </si>
  <si>
    <t>ME-1</t>
    <phoneticPr fontId="9"/>
  </si>
  <si>
    <t>ﾒﾀﾙﾐｰ ﾈｰﾏｰ銀消EYK B</t>
    <phoneticPr fontId="9"/>
  </si>
  <si>
    <t>#251100</t>
    <phoneticPr fontId="9"/>
  </si>
  <si>
    <t>#251050</t>
    <phoneticPr fontId="9"/>
  </si>
  <si>
    <t>1-2</t>
    <phoneticPr fontId="10"/>
  </si>
  <si>
    <t>T62</t>
    <phoneticPr fontId="9"/>
  </si>
  <si>
    <t>スプール</t>
    <phoneticPr fontId="9"/>
  </si>
  <si>
    <t>？</t>
    <phoneticPr fontId="9"/>
  </si>
  <si>
    <t>ﾏｼﾝｺｰﾄﾞ</t>
    <phoneticPr fontId="10"/>
  </si>
  <si>
    <t>1or3</t>
    <phoneticPr fontId="9"/>
  </si>
  <si>
    <t>？</t>
    <phoneticPr fontId="9"/>
  </si>
  <si>
    <t>S99W</t>
    <phoneticPr fontId="9"/>
  </si>
  <si>
    <t>ﾒﾀﾙﾐｰﾈｰﾏｰ銀消改B</t>
    <phoneticPr fontId="9"/>
  </si>
  <si>
    <t>LS160</t>
    <phoneticPr fontId="10"/>
  </si>
  <si>
    <t>ﾒﾀﾙﾐ-ﾈｰﾏｰ銀艶B</t>
    <phoneticPr fontId="9"/>
  </si>
  <si>
    <t>METARUMY　SILVER　BRIGHT</t>
    <phoneticPr fontId="10"/>
  </si>
  <si>
    <t>METARUMY　SILVER　BRIGHT</t>
    <phoneticPr fontId="10"/>
  </si>
  <si>
    <t>T62M</t>
    <phoneticPr fontId="9"/>
  </si>
  <si>
    <t>LS160</t>
    <phoneticPr fontId="10"/>
  </si>
  <si>
    <t>S28</t>
    <phoneticPr fontId="10"/>
  </si>
  <si>
    <t>METALUMY　SILVER　S-MATTE</t>
    <phoneticPr fontId="10"/>
  </si>
  <si>
    <t>METARUMY　SILVER　S-MATTE　S28MM B</t>
    <phoneticPr fontId="10"/>
  </si>
  <si>
    <t>X44</t>
    <phoneticPr fontId="10"/>
  </si>
  <si>
    <t>METALUMY　SILVER　N-MATTE</t>
    <phoneticPr fontId="10"/>
  </si>
  <si>
    <t>LS160</t>
    <phoneticPr fontId="10"/>
  </si>
  <si>
    <t>X44</t>
    <phoneticPr fontId="10"/>
  </si>
  <si>
    <t>S28</t>
    <phoneticPr fontId="9"/>
  </si>
  <si>
    <t>S28M</t>
    <phoneticPr fontId="9"/>
  </si>
  <si>
    <t>X44HL-MAT</t>
    <phoneticPr fontId="9"/>
  </si>
  <si>
    <t>LS160</t>
    <phoneticPr fontId="10"/>
  </si>
  <si>
    <t>HL-MAT</t>
    <phoneticPr fontId="9"/>
  </si>
  <si>
    <t>S28</t>
    <phoneticPr fontId="10"/>
  </si>
  <si>
    <t>S28</t>
    <phoneticPr fontId="10"/>
  </si>
  <si>
    <t>ﾒﾀﾙﾐｰﾈｰﾏｰ銀消B　Gｺｰﾄ</t>
    <phoneticPr fontId="9"/>
  </si>
  <si>
    <t>LS100</t>
    <phoneticPr fontId="10"/>
  </si>
  <si>
    <t>ﾒﾀﾙﾐｰﾈｰﾏｰ銀消B  Gｺｰﾄ用</t>
    <phoneticPr fontId="9"/>
  </si>
  <si>
    <t>S28M</t>
    <phoneticPr fontId="10"/>
  </si>
  <si>
    <t>LS100</t>
    <phoneticPr fontId="10"/>
  </si>
  <si>
    <t>基材厚75μ　</t>
    <phoneticPr fontId="10"/>
  </si>
  <si>
    <t>T62M</t>
    <phoneticPr fontId="9"/>
  </si>
  <si>
    <t>ﾒﾀﾙﾐｰＥＹＫ</t>
    <phoneticPr fontId="9"/>
  </si>
  <si>
    <t>MSN　EYK</t>
    <phoneticPr fontId="10"/>
  </si>
  <si>
    <t>MSN　EYK</t>
    <phoneticPr fontId="10"/>
  </si>
  <si>
    <t>MSN　EYK</t>
    <phoneticPr fontId="10"/>
  </si>
  <si>
    <t>LS120</t>
    <phoneticPr fontId="10"/>
  </si>
  <si>
    <t>T62</t>
    <phoneticPr fontId="10"/>
  </si>
  <si>
    <t>X44C</t>
    <phoneticPr fontId="10"/>
  </si>
  <si>
    <t>LS160</t>
    <phoneticPr fontId="10"/>
  </si>
  <si>
    <t>S28</t>
    <phoneticPr fontId="10"/>
  </si>
  <si>
    <t>S99W</t>
    <phoneticPr fontId="10"/>
  </si>
  <si>
    <t>ﾒﾀﾙﾐｰﾈｰﾏｰ銀消改B</t>
    <phoneticPr fontId="10"/>
  </si>
  <si>
    <t>0.2～0.3</t>
    <phoneticPr fontId="9"/>
  </si>
  <si>
    <t>S10</t>
    <phoneticPr fontId="9"/>
  </si>
  <si>
    <t>ﾒﾀﾙﾐｰS</t>
    <phoneticPr fontId="9"/>
  </si>
  <si>
    <t>Ｘ44</t>
    <phoneticPr fontId="9"/>
  </si>
  <si>
    <t>LS30~40</t>
    <phoneticPr fontId="10"/>
  </si>
  <si>
    <t>T62M</t>
    <phoneticPr fontId="9"/>
  </si>
  <si>
    <t>ﾒﾀﾙﾐｰTS</t>
    <phoneticPr fontId="9"/>
  </si>
  <si>
    <t>T60</t>
    <phoneticPr fontId="9"/>
  </si>
  <si>
    <t>LS100</t>
    <phoneticPr fontId="10"/>
  </si>
  <si>
    <t>NE</t>
    <phoneticPr fontId="9"/>
  </si>
  <si>
    <t>MSK TL (HG)</t>
    <phoneticPr fontId="9"/>
  </si>
  <si>
    <t>LS60</t>
    <phoneticPr fontId="10"/>
  </si>
  <si>
    <t>ﾒﾀﾙﾐｰｼﾛｺｰﾄ（B）</t>
    <phoneticPr fontId="9"/>
  </si>
  <si>
    <t>ﾒﾀﾙﾐｰﾎﾜｲﾄｺｰﾄ（B）</t>
    <phoneticPr fontId="9"/>
  </si>
  <si>
    <t>X44SEPA</t>
    <phoneticPr fontId="10"/>
  </si>
  <si>
    <t>#12　巻き芯ﾘｰﾄﾞ作成</t>
    <rPh sb="4" eb="5">
      <t>マ</t>
    </rPh>
    <rPh sb="6" eb="7">
      <t>シン</t>
    </rPh>
    <rPh sb="11" eb="13">
      <t>サクセイ</t>
    </rPh>
    <phoneticPr fontId="9"/>
  </si>
  <si>
    <t>LS100</t>
    <phoneticPr fontId="9"/>
  </si>
  <si>
    <t>23番ﾛｰﾙﾃｰﾋﾟﾝｸﾞでｼﾜ混入無し（ｼﾜは22番ﾛｰﾙから発生するものの23番ﾛｰﾙで消失）</t>
    <rPh sb="2" eb="3">
      <t>バン</t>
    </rPh>
    <rPh sb="16" eb="18">
      <t>コンニュウ</t>
    </rPh>
    <rPh sb="18" eb="19">
      <t>ナ</t>
    </rPh>
    <rPh sb="26" eb="27">
      <t>バン</t>
    </rPh>
    <rPh sb="32" eb="34">
      <t>ハッセイ</t>
    </rPh>
    <rPh sb="46" eb="48">
      <t>ショウシツ</t>
    </rPh>
    <phoneticPr fontId="9"/>
  </si>
  <si>
    <t>コア</t>
    <phoneticPr fontId="10"/>
  </si>
  <si>
    <t>ﾘｰﾄﾞスリ</t>
    <phoneticPr fontId="10"/>
  </si>
  <si>
    <t>LS100</t>
    <phoneticPr fontId="10"/>
  </si>
  <si>
    <t>ルミマットEYK</t>
    <phoneticPr fontId="10"/>
  </si>
  <si>
    <t>S　1015</t>
    <phoneticPr fontId="10"/>
  </si>
  <si>
    <t>→</t>
    <phoneticPr fontId="10"/>
  </si>
  <si>
    <t>S28SEPA</t>
    <phoneticPr fontId="10"/>
  </si>
  <si>
    <t>LS160</t>
    <phoneticPr fontId="10"/>
  </si>
  <si>
    <t>X44SEPA</t>
    <phoneticPr fontId="10"/>
  </si>
  <si>
    <t>輸出品　梱包時COATED　SIDEｼｰﾙ　ﾗﾍﾞﾙ①の品名横に「輸」捺印、重量表記、乾燥剤、胴巻き</t>
    <phoneticPr fontId="9"/>
  </si>
  <si>
    <t>S28</t>
    <phoneticPr fontId="9"/>
  </si>
  <si>
    <t>M　1015</t>
    <phoneticPr fontId="10"/>
  </si>
  <si>
    <t>LS160</t>
    <phoneticPr fontId="10"/>
  </si>
  <si>
    <t>BRIGHT</t>
    <phoneticPr fontId="10"/>
  </si>
  <si>
    <t>LS160/120</t>
    <phoneticPr fontId="10"/>
  </si>
  <si>
    <t>ﾒﾀﾙﾐｰﾈｰﾏｰ銀艶VB</t>
    <phoneticPr fontId="9"/>
  </si>
  <si>
    <t>ﾒﾀﾙﾐｰﾈｰﾏｰ銀艶VB</t>
    <phoneticPr fontId="9"/>
  </si>
  <si>
    <t>※製品長4100ｍ乱尺</t>
    <phoneticPr fontId="9"/>
  </si>
  <si>
    <t>ﾒﾀﾙﾐｰEYK　新ﾀｯｸ</t>
    <phoneticPr fontId="10"/>
  </si>
  <si>
    <t>Ｍ　1140</t>
    <phoneticPr fontId="10"/>
  </si>
  <si>
    <t>ﾒﾀﾙﾐｰEYK　新ﾀｯｸ</t>
    <phoneticPr fontId="10"/>
  </si>
  <si>
    <t>Ｍ　1140</t>
    <phoneticPr fontId="10"/>
  </si>
  <si>
    <t>LS160</t>
    <phoneticPr fontId="9"/>
  </si>
  <si>
    <t>♯25　ﾒﾀﾙﾐｰEYK</t>
    <phoneticPr fontId="9"/>
  </si>
  <si>
    <t>ﾒﾀﾙﾐｰEYK　ﾏﾙｳ</t>
    <phoneticPr fontId="10"/>
  </si>
  <si>
    <t>Ｍ　1220</t>
    <phoneticPr fontId="10"/>
  </si>
  <si>
    <t>1235→1205</t>
    <phoneticPr fontId="10"/>
  </si>
  <si>
    <t>T62M</t>
    <phoneticPr fontId="10"/>
  </si>
  <si>
    <t>Ｍ　1220</t>
    <phoneticPr fontId="10"/>
  </si>
  <si>
    <t>1235→1205</t>
    <phoneticPr fontId="10"/>
  </si>
  <si>
    <t>♯25　ﾒﾀﾙﾐｰEYK</t>
    <phoneticPr fontId="9"/>
  </si>
  <si>
    <t>1235→1190</t>
    <phoneticPr fontId="10"/>
  </si>
  <si>
    <t>♯50　ﾒﾀﾙﾐｰEYK</t>
    <phoneticPr fontId="9"/>
  </si>
  <si>
    <t>MSN　EYK　大阪ｼｰﾘﾝｸﾞ</t>
    <phoneticPr fontId="9"/>
  </si>
  <si>
    <t>♯50　MSN EYK</t>
    <phoneticPr fontId="9"/>
  </si>
  <si>
    <t>MSN　EYK　新ﾀｯｸ</t>
    <phoneticPr fontId="9"/>
  </si>
  <si>
    <t>♯50　MSN EYK</t>
    <phoneticPr fontId="9"/>
  </si>
  <si>
    <t>MSN　EYK</t>
    <phoneticPr fontId="9"/>
  </si>
  <si>
    <t>Ｍ　1140</t>
    <phoneticPr fontId="10"/>
  </si>
  <si>
    <t>♯25MSNEYK</t>
    <phoneticPr fontId="10"/>
  </si>
  <si>
    <t>　　MSN　EYK　ﾏﾙｳ</t>
    <phoneticPr fontId="9"/>
  </si>
  <si>
    <t>Ｍ　1220</t>
    <phoneticPr fontId="10"/>
  </si>
  <si>
    <t>LS120</t>
    <phoneticPr fontId="9"/>
  </si>
  <si>
    <t>LS120</t>
    <phoneticPr fontId="9"/>
  </si>
  <si>
    <t>♯100MSNEYK</t>
    <phoneticPr fontId="10"/>
  </si>
  <si>
    <r>
      <t>ﾙﾐﾏｯﾄEYK　</t>
    </r>
    <r>
      <rPr>
        <sz val="11"/>
        <color rgb="FFFF0000"/>
        <rFont val="ＭＳ Ｐゴシック"/>
        <family val="3"/>
        <charset val="128"/>
      </rPr>
      <t>旧条件</t>
    </r>
    <phoneticPr fontId="10"/>
  </si>
  <si>
    <t>3ｲﾝﾁS1015</t>
    <phoneticPr fontId="10"/>
  </si>
  <si>
    <t>㉟ﾙﾐﾏｯﾄEYK</t>
    <phoneticPr fontId="9"/>
  </si>
  <si>
    <t>T75</t>
    <phoneticPr fontId="10"/>
  </si>
  <si>
    <t>ﾙﾐﾗｰEYK　アジヤアルミ</t>
    <phoneticPr fontId="10"/>
  </si>
  <si>
    <t>1180→1120
1120</t>
    <phoneticPr fontId="9"/>
  </si>
  <si>
    <t>ﾙﾐﾗｰEYK　新ﾀｯｸ</t>
    <phoneticPr fontId="10"/>
  </si>
  <si>
    <t>M1140</t>
    <phoneticPr fontId="9"/>
  </si>
  <si>
    <t>LS180</t>
    <phoneticPr fontId="9"/>
  </si>
  <si>
    <t>ﾙﾐﾗｰEYK　</t>
    <phoneticPr fontId="9"/>
  </si>
  <si>
    <t>無し</t>
    <phoneticPr fontId="9"/>
  </si>
  <si>
    <r>
      <t>ﾙﾐﾗｰEYK　新ﾀｯｸ</t>
    </r>
    <r>
      <rPr>
        <sz val="11"/>
        <color rgb="FFFF0000"/>
        <rFont val="ＭＳ Ｐゴシック"/>
        <family val="3"/>
        <charset val="128"/>
      </rPr>
      <t>改装</t>
    </r>
    <phoneticPr fontId="10"/>
  </si>
  <si>
    <t>M1140</t>
    <phoneticPr fontId="9"/>
  </si>
  <si>
    <t>LS160</t>
    <phoneticPr fontId="9"/>
  </si>
  <si>
    <r>
      <t>製品幅ﾏｲﾅｽ3mm　ﾌﾟﾗｽ値が0の為製品幅注意</t>
    </r>
    <r>
      <rPr>
        <sz val="11"/>
        <color rgb="FFFF0000"/>
        <rFont val="ＭＳ Ｐゴシック"/>
        <family val="3"/>
        <charset val="128"/>
      </rPr>
      <t>1118mmくらい目安</t>
    </r>
    <phoneticPr fontId="9"/>
  </si>
  <si>
    <t>T62M</t>
    <phoneticPr fontId="9"/>
  </si>
  <si>
    <r>
      <t>ﾙﾐﾗｰEYK　</t>
    </r>
    <r>
      <rPr>
        <sz val="11"/>
        <color rgb="FFFF0000"/>
        <rFont val="ＭＳ Ｐゴシック"/>
        <family val="3"/>
        <charset val="128"/>
      </rPr>
      <t>王子ﾀｯｸ</t>
    </r>
    <phoneticPr fontId="10"/>
  </si>
  <si>
    <t>M1140</t>
    <phoneticPr fontId="9"/>
  </si>
  <si>
    <t>ﾙﾐﾗｰEYK　</t>
    <phoneticPr fontId="9"/>
  </si>
  <si>
    <t>ﾙﾐﾗｰEYK　新ﾀｯｸ</t>
    <phoneticPr fontId="10"/>
  </si>
  <si>
    <t>LS180</t>
    <phoneticPr fontId="9"/>
  </si>
  <si>
    <t>M1220</t>
    <phoneticPr fontId="9"/>
  </si>
  <si>
    <t>1235→1205</t>
    <phoneticPr fontId="9"/>
  </si>
  <si>
    <t>17？</t>
    <phoneticPr fontId="9"/>
  </si>
  <si>
    <t>ﾒﾀﾙﾐｰシロｺｰﾄ（B)</t>
    <phoneticPr fontId="9"/>
  </si>
  <si>
    <t>S1035</t>
    <phoneticPr fontId="9"/>
  </si>
  <si>
    <t>S1140</t>
    <phoneticPr fontId="9"/>
  </si>
  <si>
    <t>1150→1120</t>
    <phoneticPr fontId="9"/>
  </si>
  <si>
    <t>ﾒﾀﾙﾐｰﾎﾜｲﾄｺｰﾄ（B)</t>
    <phoneticPr fontId="9"/>
  </si>
  <si>
    <t>S1035</t>
    <phoneticPr fontId="9"/>
  </si>
  <si>
    <t>1150→1020</t>
    <phoneticPr fontId="9"/>
  </si>
  <si>
    <t>PETﾏｯﾄ　V</t>
    <phoneticPr fontId="9"/>
  </si>
  <si>
    <t>M　1020</t>
    <phoneticPr fontId="9"/>
  </si>
  <si>
    <t>ﾙﾐﾗｰ　TL</t>
    <phoneticPr fontId="9"/>
  </si>
  <si>
    <t>M　1140</t>
    <phoneticPr fontId="9"/>
  </si>
  <si>
    <t>ﾙﾐﾗｰEYK　</t>
    <phoneticPr fontId="9"/>
  </si>
  <si>
    <t>F68M</t>
    <phoneticPr fontId="9"/>
  </si>
  <si>
    <t>ﾒﾀﾙﾐｰﾈｰﾏｰ銀消　EYK　B</t>
    <phoneticPr fontId="9"/>
  </si>
  <si>
    <t>49か31</t>
    <phoneticPr fontId="9"/>
  </si>
  <si>
    <t>LS120</t>
    <phoneticPr fontId="10"/>
  </si>
  <si>
    <t>♯25MSNEYK</t>
    <phoneticPr fontId="10"/>
  </si>
  <si>
    <t>1030→1000</t>
    <phoneticPr fontId="9"/>
  </si>
  <si>
    <t>X44SEPA</t>
    <phoneticPr fontId="10"/>
  </si>
  <si>
    <t>S1015</t>
    <phoneticPr fontId="9"/>
  </si>
  <si>
    <t>LS120</t>
    <phoneticPr fontId="9"/>
  </si>
  <si>
    <t>ﾘｰﾄﾞ</t>
    <phoneticPr fontId="9"/>
  </si>
  <si>
    <t>25/38L</t>
    <phoneticPr fontId="9"/>
  </si>
  <si>
    <t>ﾙﾐﾗｰ E20 V</t>
    <phoneticPr fontId="9"/>
  </si>
  <si>
    <t>M1015</t>
    <phoneticPr fontId="9"/>
  </si>
  <si>
    <t>LS70</t>
    <phoneticPr fontId="9"/>
  </si>
  <si>
    <t>Ｘ44</t>
    <phoneticPr fontId="9"/>
  </si>
  <si>
    <t>DMS　ＥＹＫ</t>
    <phoneticPr fontId="9"/>
  </si>
  <si>
    <t>M1220</t>
    <phoneticPr fontId="9"/>
  </si>
  <si>
    <t>1300→1190</t>
    <phoneticPr fontId="9"/>
  </si>
  <si>
    <t>T60</t>
    <phoneticPr fontId="9"/>
  </si>
  <si>
    <t>S1015</t>
    <phoneticPr fontId="9"/>
  </si>
  <si>
    <t>1100→1000</t>
    <phoneticPr fontId="9"/>
  </si>
  <si>
    <t>LS80</t>
    <phoneticPr fontId="10"/>
  </si>
  <si>
    <t>なし</t>
    <phoneticPr fontId="9"/>
  </si>
  <si>
    <t>ME-1</t>
    <phoneticPr fontId="9"/>
  </si>
  <si>
    <t>FWP1450</t>
    <phoneticPr fontId="9"/>
  </si>
  <si>
    <t>1180→1020</t>
    <phoneticPr fontId="9"/>
  </si>
  <si>
    <t>LS100</t>
    <phoneticPr fontId="10"/>
  </si>
  <si>
    <t>備考</t>
    <phoneticPr fontId="9"/>
  </si>
  <si>
    <t>ﾏｼﾝｺｰﾄﾞ</t>
    <phoneticPr fontId="10"/>
  </si>
  <si>
    <t>コア</t>
    <phoneticPr fontId="10"/>
  </si>
  <si>
    <t>T62</t>
    <phoneticPr fontId="10"/>
  </si>
  <si>
    <t>ﾒﾀﾙﾐｰﾈｰﾏｰ銀艶B</t>
    <phoneticPr fontId="10"/>
  </si>
  <si>
    <t>Ｓ　1125</t>
    <phoneticPr fontId="9"/>
  </si>
  <si>
    <t>※製品長4100ｍ乱尺</t>
    <phoneticPr fontId="9"/>
  </si>
  <si>
    <t>X44</t>
    <phoneticPr fontId="10"/>
  </si>
  <si>
    <t>S　1005</t>
    <phoneticPr fontId="10"/>
  </si>
  <si>
    <t>X44</t>
    <phoneticPr fontId="9"/>
  </si>
  <si>
    <t>METALUMY SILVER N-MATTE B</t>
    <phoneticPr fontId="10"/>
  </si>
  <si>
    <t>M1125</t>
    <phoneticPr fontId="9"/>
  </si>
  <si>
    <t>NO.13　＃50　N-MAT？</t>
    <phoneticPr fontId="9"/>
  </si>
  <si>
    <t>METALUMY SILVER S-MATTE B</t>
    <phoneticPr fontId="10"/>
  </si>
  <si>
    <t>S1125</t>
    <phoneticPr fontId="9"/>
  </si>
  <si>
    <t>とりあえず　＃50　MSN　EYK</t>
    <phoneticPr fontId="9"/>
  </si>
  <si>
    <t>S99MAT</t>
    <phoneticPr fontId="9"/>
  </si>
  <si>
    <t>S1125</t>
    <phoneticPr fontId="9"/>
  </si>
  <si>
    <t>LS160</t>
    <phoneticPr fontId="9"/>
  </si>
  <si>
    <t>S1055</t>
    <phoneticPr fontId="9"/>
  </si>
  <si>
    <t>E315</t>
    <phoneticPr fontId="10"/>
  </si>
  <si>
    <t>QR66</t>
    <phoneticPr fontId="10"/>
  </si>
  <si>
    <t>M　1110</t>
    <phoneticPr fontId="10"/>
  </si>
  <si>
    <t>ﾒﾀﾙﾐｰﾈｰﾏｰ銀艶VB</t>
    <phoneticPr fontId="9"/>
  </si>
  <si>
    <t>㉟ﾙﾐﾏｯﾄEYK</t>
    <phoneticPr fontId="9"/>
  </si>
  <si>
    <t>♯25　ﾒﾀﾙﾐｰEYK</t>
    <phoneticPr fontId="9"/>
  </si>
  <si>
    <t>♯50　ﾒﾀﾙﾐｰEYK</t>
    <phoneticPr fontId="9"/>
  </si>
  <si>
    <t>♯25MSNEYK</t>
    <phoneticPr fontId="10"/>
  </si>
  <si>
    <t>♯100MSNEYK</t>
    <phoneticPr fontId="10"/>
  </si>
  <si>
    <t>ﾙﾐﾗｰEYK　</t>
    <phoneticPr fontId="9"/>
  </si>
  <si>
    <t>なし</t>
    <phoneticPr fontId="9"/>
  </si>
  <si>
    <t>ﾒﾀﾙﾐｰ ﾈｰﾏｰ銀消改 B</t>
    <phoneticPr fontId="9"/>
  </si>
  <si>
    <t>ﾒﾀﾙﾐｰﾈｰﾏｰ銀艶VB</t>
    <phoneticPr fontId="9"/>
  </si>
  <si>
    <t>Ｔ62M</t>
    <phoneticPr fontId="9"/>
  </si>
  <si>
    <r>
      <t xml:space="preserve">巻足しﾘｰﾄﾞ付
製品
</t>
    </r>
    <r>
      <rPr>
        <sz val="6"/>
        <rFont val="ＭＳ Ｐゴシック"/>
        <family val="3"/>
        <charset val="128"/>
      </rPr>
      <t>ｼﾞｮｲﾝﾄ数</t>
    </r>
    <rPh sb="0" eb="1">
      <t>マ</t>
    </rPh>
    <rPh sb="1" eb="2">
      <t>タ</t>
    </rPh>
    <rPh sb="7" eb="8">
      <t>ツ</t>
    </rPh>
    <rPh sb="10" eb="11">
      <t xml:space="preserve">
</t>
    </rPh>
    <rPh sb="18" eb="19">
      <t>スウ</t>
    </rPh>
    <phoneticPr fontId="9"/>
  </si>
  <si>
    <t>B2T0</t>
    <phoneticPr fontId="9"/>
  </si>
  <si>
    <t>PETﾏｯﾄV</t>
  </si>
  <si>
    <t>約　定　No.</t>
    <rPh sb="0" eb="1">
      <t>ヤク</t>
    </rPh>
    <rPh sb="2" eb="3">
      <t>サダム</t>
    </rPh>
    <phoneticPr fontId="9"/>
  </si>
  <si>
    <t>製品名</t>
    <rPh sb="0" eb="2">
      <t>セイヒン</t>
    </rPh>
    <rPh sb="2" eb="3">
      <t>メイ</t>
    </rPh>
    <phoneticPr fontId="9"/>
  </si>
  <si>
    <t>原反幅 （製品幅）</t>
    <rPh sb="0" eb="2">
      <t>ゲンタン</t>
    </rPh>
    <rPh sb="2" eb="3">
      <t>ハバ</t>
    </rPh>
    <rPh sb="5" eb="7">
      <t>セイヒン</t>
    </rPh>
    <rPh sb="7" eb="8">
      <t>ハバ</t>
    </rPh>
    <phoneticPr fontId="9"/>
  </si>
  <si>
    <t>原反Lot</t>
    <rPh sb="0" eb="2">
      <t>ゲンタン</t>
    </rPh>
    <phoneticPr fontId="9"/>
  </si>
  <si>
    <t>ス　リ　ッ　ト　作　業　指　示　No．</t>
    <rPh sb="8" eb="9">
      <t>サク</t>
    </rPh>
    <rPh sb="10" eb="11">
      <t>ゴウ</t>
    </rPh>
    <rPh sb="12" eb="13">
      <t>ユビ</t>
    </rPh>
    <rPh sb="14" eb="15">
      <t>ジ</t>
    </rPh>
    <phoneticPr fontId="9"/>
  </si>
  <si>
    <t>マ　シ　ン　No．</t>
    <phoneticPr fontId="9"/>
  </si>
  <si>
    <t>加　　　　工　　　　日</t>
    <rPh sb="0" eb="1">
      <t>カ</t>
    </rPh>
    <rPh sb="5" eb="6">
      <t>コウ</t>
    </rPh>
    <rPh sb="10" eb="11">
      <t>ヒ</t>
    </rPh>
    <phoneticPr fontId="9"/>
  </si>
  <si>
    <t>切　断　回　数</t>
    <rPh sb="0" eb="1">
      <t>キリ</t>
    </rPh>
    <rPh sb="2" eb="3">
      <t>ダン</t>
    </rPh>
    <rPh sb="4" eb="5">
      <t>カイ</t>
    </rPh>
    <rPh sb="6" eb="7">
      <t>カズ</t>
    </rPh>
    <phoneticPr fontId="9"/>
  </si>
  <si>
    <t>回目</t>
    <rPh sb="0" eb="2">
      <t>カイメ</t>
    </rPh>
    <phoneticPr fontId="9"/>
  </si>
  <si>
    <t>巻芯
確認</t>
    <rPh sb="0" eb="1">
      <t>マ</t>
    </rPh>
    <rPh sb="1" eb="2">
      <t>シン</t>
    </rPh>
    <rPh sb="3" eb="5">
      <t>カクニン</t>
    </rPh>
    <phoneticPr fontId="9"/>
  </si>
  <si>
    <t>切断シフト １</t>
    <rPh sb="0" eb="2">
      <t>セツダン</t>
    </rPh>
    <phoneticPr fontId="9"/>
  </si>
  <si>
    <t>切断シフト ２</t>
    <rPh sb="0" eb="2">
      <t>セツダン</t>
    </rPh>
    <phoneticPr fontId="9"/>
  </si>
  <si>
    <t>組</t>
    <rPh sb="0" eb="1">
      <t>ク</t>
    </rPh>
    <phoneticPr fontId="9"/>
  </si>
  <si>
    <t>作業者</t>
    <rPh sb="0" eb="2">
      <t>サギョウ</t>
    </rPh>
    <rPh sb="1" eb="3">
      <t>ギョウシャ</t>
    </rPh>
    <phoneticPr fontId="9"/>
  </si>
  <si>
    <t>切 替 開 始</t>
    <rPh sb="0" eb="1">
      <t>キリ</t>
    </rPh>
    <rPh sb="2" eb="3">
      <t>タイ</t>
    </rPh>
    <rPh sb="4" eb="5">
      <t>カイ</t>
    </rPh>
    <rPh sb="6" eb="7">
      <t>ハジメ</t>
    </rPh>
    <phoneticPr fontId="9"/>
  </si>
  <si>
    <t>時　　　 　　　分</t>
    <rPh sb="0" eb="1">
      <t>ジ</t>
    </rPh>
    <rPh sb="8" eb="9">
      <t>フン</t>
    </rPh>
    <phoneticPr fontId="9"/>
  </si>
  <si>
    <t>切 断 時 間</t>
    <rPh sb="0" eb="1">
      <t>キリ</t>
    </rPh>
    <rPh sb="2" eb="3">
      <t>ダン</t>
    </rPh>
    <rPh sb="4" eb="5">
      <t>トキ</t>
    </rPh>
    <rPh sb="6" eb="7">
      <t>アイダ</t>
    </rPh>
    <phoneticPr fontId="9"/>
  </si>
  <si>
    <t>時　　　 　　　分</t>
    <phoneticPr fontId="9"/>
  </si>
  <si>
    <t>切 断 終 了</t>
    <rPh sb="4" eb="5">
      <t>シュウ</t>
    </rPh>
    <rPh sb="6" eb="7">
      <t>リョウ</t>
    </rPh>
    <phoneticPr fontId="9"/>
  </si>
  <si>
    <t>食 事 開 始</t>
    <rPh sb="0" eb="1">
      <t>ショク</t>
    </rPh>
    <rPh sb="2" eb="3">
      <t>コト</t>
    </rPh>
    <rPh sb="4" eb="5">
      <t>カイ</t>
    </rPh>
    <rPh sb="6" eb="7">
      <t>ハジメ</t>
    </rPh>
    <phoneticPr fontId="9"/>
  </si>
  <si>
    <t>停 機 開 始</t>
    <rPh sb="0" eb="1">
      <t>テイ</t>
    </rPh>
    <rPh sb="2" eb="3">
      <t>キ</t>
    </rPh>
    <rPh sb="4" eb="5">
      <t>カイ</t>
    </rPh>
    <rPh sb="6" eb="7">
      <t>ハジメ</t>
    </rPh>
    <phoneticPr fontId="9"/>
  </si>
  <si>
    <t>停 機 完 了</t>
    <rPh sb="0" eb="1">
      <t>テイ</t>
    </rPh>
    <rPh sb="2" eb="3">
      <t>キ</t>
    </rPh>
    <rPh sb="4" eb="5">
      <t>カン</t>
    </rPh>
    <rPh sb="6" eb="7">
      <t>リョウ</t>
    </rPh>
    <phoneticPr fontId="9"/>
  </si>
  <si>
    <t>停 機 理 由</t>
    <rPh sb="0" eb="1">
      <t>テイ</t>
    </rPh>
    <rPh sb="2" eb="3">
      <t>キ</t>
    </rPh>
    <rPh sb="4" eb="5">
      <t>リ</t>
    </rPh>
    <rPh sb="6" eb="7">
      <t>ヨシ</t>
    </rPh>
    <phoneticPr fontId="9"/>
  </si>
  <si>
    <t>条件確認</t>
    <rPh sb="0" eb="2">
      <t>ジョウケン</t>
    </rPh>
    <rPh sb="2" eb="4">
      <t>カクニン</t>
    </rPh>
    <phoneticPr fontId="9"/>
  </si>
  <si>
    <t>速 度（ｍ/min）</t>
    <rPh sb="0" eb="1">
      <t>ソク</t>
    </rPh>
    <rPh sb="2" eb="3">
      <t>ド</t>
    </rPh>
    <phoneticPr fontId="9"/>
  </si>
  <si>
    <t>張　力 （ｋｇ）</t>
    <rPh sb="0" eb="1">
      <t>ハリ</t>
    </rPh>
    <rPh sb="2" eb="3">
      <t>チカラ</t>
    </rPh>
    <phoneticPr fontId="9"/>
  </si>
  <si>
    <t>接　圧 （ｋｇ）</t>
    <rPh sb="0" eb="1">
      <t>セツ</t>
    </rPh>
    <rPh sb="2" eb="3">
      <t>アツ</t>
    </rPh>
    <phoneticPr fontId="9"/>
  </si>
  <si>
    <t>外 観 確 認 （確認したら印を押す）</t>
    <rPh sb="0" eb="1">
      <t>ソト</t>
    </rPh>
    <rPh sb="2" eb="3">
      <t>カン</t>
    </rPh>
    <rPh sb="4" eb="5">
      <t>アキラ</t>
    </rPh>
    <rPh sb="6" eb="7">
      <t>ニン</t>
    </rPh>
    <rPh sb="9" eb="11">
      <t>カクニン</t>
    </rPh>
    <rPh sb="14" eb="15">
      <t>イン</t>
    </rPh>
    <rPh sb="16" eb="17">
      <t>オ</t>
    </rPh>
    <phoneticPr fontId="9"/>
  </si>
  <si>
    <t>T　D　ス　ジ</t>
    <phoneticPr fontId="9"/>
  </si>
  <si>
    <t>印</t>
    <rPh sb="0" eb="1">
      <t>イン</t>
    </rPh>
    <phoneticPr fontId="9"/>
  </si>
  <si>
    <t>印</t>
    <phoneticPr fontId="9"/>
  </si>
  <si>
    <t>巻　芯　シ　ワ</t>
    <rPh sb="0" eb="1">
      <t>マ</t>
    </rPh>
    <rPh sb="2" eb="3">
      <t>シン</t>
    </rPh>
    <phoneticPr fontId="9"/>
  </si>
  <si>
    <t>切　　断　　面</t>
    <rPh sb="0" eb="1">
      <t>キリ</t>
    </rPh>
    <rPh sb="3" eb="4">
      <t>ダン</t>
    </rPh>
    <rPh sb="6" eb="7">
      <t>メン</t>
    </rPh>
    <phoneticPr fontId="9"/>
  </si>
  <si>
    <t>OK／NG</t>
    <phoneticPr fontId="9"/>
  </si>
  <si>
    <t>ロックシャフト</t>
    <phoneticPr fontId="9"/>
  </si>
  <si>
    <t>有</t>
    <rPh sb="0" eb="1">
      <t>アリ</t>
    </rPh>
    <phoneticPr fontId="9"/>
  </si>
  <si>
    <t>目視</t>
    <rPh sb="0" eb="2">
      <t>モクシ</t>
    </rPh>
    <phoneticPr fontId="9"/>
  </si>
  <si>
    <t>ス  タ  ー  ト</t>
    <phoneticPr fontId="9"/>
  </si>
  <si>
    <t>O K</t>
    <phoneticPr fontId="9"/>
  </si>
  <si>
    <t>N G</t>
    <phoneticPr fontId="9"/>
  </si>
  <si>
    <t>中　　　　　間</t>
    <rPh sb="0" eb="1">
      <t>ナカ</t>
    </rPh>
    <rPh sb="6" eb="7">
      <t>アイダ</t>
    </rPh>
    <phoneticPr fontId="9"/>
  </si>
  <si>
    <t>ラ　　ス　　ト</t>
    <phoneticPr fontId="9"/>
  </si>
  <si>
    <t>枚</t>
    <rPh sb="0" eb="1">
      <t>マイ</t>
    </rPh>
    <phoneticPr fontId="9"/>
  </si>
  <si>
    <t>備考：</t>
    <rPh sb="0" eb="2">
      <t>ビコウ</t>
    </rPh>
    <phoneticPr fontId="9"/>
  </si>
  <si>
    <t>膜　　　　　　厚　　　　　　測　　　　　　定</t>
    <rPh sb="0" eb="1">
      <t>マク</t>
    </rPh>
    <rPh sb="7" eb="8">
      <t>アツ</t>
    </rPh>
    <rPh sb="14" eb="15">
      <t>ソク</t>
    </rPh>
    <rPh sb="21" eb="22">
      <t>サダム</t>
    </rPh>
    <phoneticPr fontId="9"/>
  </si>
  <si>
    <t>ラ ス ト</t>
    <phoneticPr fontId="9"/>
  </si>
  <si>
    <t>2セット</t>
    <phoneticPr fontId="9"/>
  </si>
  <si>
    <t>1セット</t>
    <phoneticPr fontId="9"/>
  </si>
  <si>
    <t>表層確認</t>
    <rPh sb="0" eb="2">
      <t>ヒョウソウ</t>
    </rPh>
    <rPh sb="2" eb="4">
      <t>カクニン</t>
    </rPh>
    <phoneticPr fontId="9"/>
  </si>
  <si>
    <t>NG</t>
    <phoneticPr fontId="9"/>
  </si>
  <si>
    <t>　SLー4</t>
    <phoneticPr fontId="9"/>
  </si>
  <si>
    <t>＃12</t>
    <phoneticPr fontId="9"/>
  </si>
  <si>
    <t>＃25</t>
    <phoneticPr fontId="9"/>
  </si>
  <si>
    <t>0本</t>
    <phoneticPr fontId="9"/>
  </si>
  <si>
    <t xml:space="preserve">年　　　　月　　　　日 </t>
    <rPh sb="0" eb="1">
      <t>ネン</t>
    </rPh>
    <rPh sb="5" eb="6">
      <t>ツキ</t>
    </rPh>
    <rPh sb="10" eb="11">
      <t>ヒ</t>
    </rPh>
    <phoneticPr fontId="9"/>
  </si>
  <si>
    <t>内面蒸着</t>
    <phoneticPr fontId="9"/>
  </si>
  <si>
    <t>巻き芯リード　</t>
    <rPh sb="0" eb="1">
      <t>マ</t>
    </rPh>
    <rPh sb="2" eb="3">
      <t>シン</t>
    </rPh>
    <phoneticPr fontId="9"/>
  </si>
  <si>
    <t>M　1015</t>
    <phoneticPr fontId="9"/>
  </si>
  <si>
    <t>ﾒﾀﾙﾐｰ ﾈｰﾏｰ 銀消VB</t>
    <rPh sb="12" eb="13">
      <t>ケ</t>
    </rPh>
    <phoneticPr fontId="9"/>
  </si>
  <si>
    <t>ﾒﾀﾙﾐｰ ﾈｰﾏｰ銀消 VB</t>
    <phoneticPr fontId="9"/>
  </si>
  <si>
    <t>M　1015</t>
    <phoneticPr fontId="10"/>
  </si>
  <si>
    <t>Mコア</t>
    <phoneticPr fontId="10"/>
  </si>
  <si>
    <t>Mコア</t>
    <phoneticPr fontId="10"/>
  </si>
  <si>
    <t>1240幅</t>
    <rPh sb="4" eb="5">
      <t>ハバ</t>
    </rPh>
    <phoneticPr fontId="9"/>
  </si>
  <si>
    <t>表示製品名</t>
    <rPh sb="0" eb="2">
      <t>ヒョウジ</t>
    </rPh>
    <rPh sb="2" eb="5">
      <t>セイヒンメイ</t>
    </rPh>
    <phoneticPr fontId="110"/>
  </si>
  <si>
    <t>製品幅</t>
    <rPh sb="0" eb="2">
      <t>セイヒン</t>
    </rPh>
    <rPh sb="2" eb="3">
      <t>ハバ</t>
    </rPh>
    <phoneticPr fontId="9"/>
  </si>
  <si>
    <t>巻上
リード</t>
    <rPh sb="0" eb="1">
      <t>マキ</t>
    </rPh>
    <rPh sb="1" eb="2">
      <t>ウエ</t>
    </rPh>
    <phoneticPr fontId="9"/>
  </si>
  <si>
    <t>吋/材質</t>
    <rPh sb="0" eb="1">
      <t>インチ</t>
    </rPh>
    <rPh sb="2" eb="4">
      <t>ザイシツ</t>
    </rPh>
    <phoneticPr fontId="9"/>
  </si>
  <si>
    <t>MLB</t>
  </si>
  <si>
    <t>3S</t>
    <phoneticPr fontId="9"/>
  </si>
  <si>
    <t>MLB</t>
    <phoneticPr fontId="9"/>
  </si>
  <si>
    <t>メタルミー　ＢＳ</t>
  </si>
  <si>
    <t>3M</t>
    <phoneticPr fontId="9"/>
  </si>
  <si>
    <t>MCLB</t>
  </si>
  <si>
    <t>6M</t>
    <phoneticPr fontId="9"/>
  </si>
  <si>
    <t>6S</t>
    <phoneticPr fontId="9"/>
  </si>
  <si>
    <t>メタルミー　ネーマー銀消　Ｂ　Ｇコート用</t>
  </si>
  <si>
    <t>メタルミー　ネーマー　銀艶　Ｂ</t>
  </si>
  <si>
    <t>MCLB</t>
    <phoneticPr fontId="9"/>
  </si>
  <si>
    <t>ＭＳＮ　ＥＹＫ</t>
    <phoneticPr fontId="9"/>
  </si>
  <si>
    <t>メタルミー　ネーマー　ギンケシ　ＥＹＫＢ</t>
  </si>
  <si>
    <t>メタルミー　ＴＥＳ艶　開封　Ｖ</t>
  </si>
  <si>
    <t>U</t>
    <phoneticPr fontId="27"/>
  </si>
  <si>
    <t>KNZ</t>
  </si>
  <si>
    <t>ＭＳＫ　ＴＬ（ＨＧ）</t>
  </si>
  <si>
    <t>メタルミー銀艶　市松柄V</t>
  </si>
  <si>
    <t>カレンダー用</t>
    <rPh sb="5" eb="6">
      <t>ヨウ</t>
    </rPh>
    <phoneticPr fontId="109"/>
  </si>
  <si>
    <t>カレンダー蒸着</t>
    <rPh sb="5" eb="7">
      <t>ジョウチャク</t>
    </rPh>
    <phoneticPr fontId="7"/>
  </si>
  <si>
    <t>ヘヤライン銀艶Ｖ</t>
    <rPh sb="5" eb="6">
      <t>ギン</t>
    </rPh>
    <rPh sb="6" eb="7">
      <t>ツヤ</t>
    </rPh>
    <phoneticPr fontId="7"/>
  </si>
  <si>
    <t>ヘヤライン銀消Ｖ</t>
    <rPh sb="5" eb="6">
      <t>ギン</t>
    </rPh>
    <rPh sb="6" eb="7">
      <t>ケ</t>
    </rPh>
    <phoneticPr fontId="7"/>
  </si>
  <si>
    <t>メタルミーヘヤライン銀消V</t>
    <rPh sb="10" eb="11">
      <t>ギン</t>
    </rPh>
    <rPh sb="11" eb="12">
      <t>ケ</t>
    </rPh>
    <phoneticPr fontId="7"/>
  </si>
  <si>
    <t>メタルミーヘヤライン銀艶V</t>
    <rPh sb="10" eb="11">
      <t>ギン</t>
    </rPh>
    <rPh sb="11" eb="12">
      <t>ツヤ</t>
    </rPh>
    <phoneticPr fontId="7"/>
  </si>
  <si>
    <t>メタルミー　ネーマー金艶</t>
  </si>
  <si>
    <t>メタルミーネーマー金艶</t>
    <rPh sb="9" eb="11">
      <t>キンツヤ</t>
    </rPh>
    <phoneticPr fontId="7"/>
  </si>
  <si>
    <t>メタルミーネーマー金消</t>
    <rPh sb="9" eb="11">
      <t>キンショウ</t>
    </rPh>
    <phoneticPr fontId="7"/>
  </si>
  <si>
    <t>メタルミーネーマー金消</t>
    <rPh sb="9" eb="10">
      <t>キン</t>
    </rPh>
    <rPh sb="10" eb="11">
      <t>ケ</t>
    </rPh>
    <phoneticPr fontId="7"/>
  </si>
  <si>
    <t>DMS</t>
  </si>
  <si>
    <t>MCRVMC</t>
  </si>
  <si>
    <t>6ABS</t>
    <phoneticPr fontId="9"/>
  </si>
  <si>
    <t>品名</t>
    <rPh sb="0" eb="2">
      <t>ヒンメイ</t>
    </rPh>
    <phoneticPr fontId="110"/>
  </si>
  <si>
    <t>リード情報</t>
    <rPh sb="3" eb="5">
      <t>ジョウホウ</t>
    </rPh>
    <phoneticPr fontId="9"/>
  </si>
  <si>
    <t>原反幅
ｍｍ</t>
    <rPh sb="0" eb="2">
      <t>ゲンタン</t>
    </rPh>
    <rPh sb="2" eb="3">
      <t>ハバ</t>
    </rPh>
    <phoneticPr fontId="27"/>
  </si>
  <si>
    <t>巻芯ﾘｰﾄﾞ
＃12 200ｍ</t>
    <rPh sb="0" eb="1">
      <t>マキ</t>
    </rPh>
    <rPh sb="1" eb="2">
      <t>シン</t>
    </rPh>
    <phoneticPr fontId="27"/>
  </si>
  <si>
    <t>巻上ﾘｰﾄﾞ
＃25 350ｍ</t>
    <rPh sb="0" eb="1">
      <t>マ</t>
    </rPh>
    <rPh sb="1" eb="2">
      <t>ウエ</t>
    </rPh>
    <phoneticPr fontId="27"/>
  </si>
  <si>
    <t>日精㈱東京支店</t>
  </si>
  <si>
    <t>月初依頼計算マスタ</t>
    <rPh sb="0" eb="2">
      <t>ゲッショ</t>
    </rPh>
    <rPh sb="2" eb="4">
      <t>イライ</t>
    </rPh>
    <rPh sb="4" eb="6">
      <t>ケイサン</t>
    </rPh>
    <phoneticPr fontId="9"/>
  </si>
  <si>
    <t>巻芯リード
１～２本巻き</t>
    <rPh sb="0" eb="1">
      <t>マ</t>
    </rPh>
    <rPh sb="1" eb="2">
      <t>シン</t>
    </rPh>
    <rPh sb="9" eb="10">
      <t>ホン</t>
    </rPh>
    <rPh sb="10" eb="11">
      <t>マ</t>
    </rPh>
    <phoneticPr fontId="9"/>
  </si>
  <si>
    <t>巻芯リード
３本巻き～</t>
    <rPh sb="7" eb="8">
      <t>ホン</t>
    </rPh>
    <rPh sb="8" eb="9">
      <t>マ</t>
    </rPh>
    <phoneticPr fontId="9"/>
  </si>
  <si>
    <t>メタルミー　ＥＹＫ</t>
    <phoneticPr fontId="9"/>
  </si>
  <si>
    <t>コア情報</t>
    <rPh sb="2" eb="4">
      <t>ジョウホウ</t>
    </rPh>
    <phoneticPr fontId="9"/>
  </si>
  <si>
    <t>使用数</t>
    <rPh sb="0" eb="2">
      <t>シヨウ</t>
    </rPh>
    <rPh sb="2" eb="3">
      <t>カズ</t>
    </rPh>
    <phoneticPr fontId="9"/>
  </si>
  <si>
    <t>在庫数</t>
    <rPh sb="0" eb="2">
      <t>ザイコ</t>
    </rPh>
    <rPh sb="2" eb="3">
      <t>スウ</t>
    </rPh>
    <phoneticPr fontId="9"/>
  </si>
  <si>
    <t>不足数</t>
    <rPh sb="0" eb="2">
      <t>フソク</t>
    </rPh>
    <rPh sb="2" eb="3">
      <t>スウ</t>
    </rPh>
    <phoneticPr fontId="9"/>
  </si>
  <si>
    <t>合計</t>
  </si>
  <si>
    <t>6S</t>
  </si>
  <si>
    <t>6M</t>
  </si>
  <si>
    <t>計</t>
  </si>
  <si>
    <t>食 事 終 了</t>
    <rPh sb="0" eb="1">
      <t>ショク</t>
    </rPh>
    <rPh sb="2" eb="3">
      <t>コト</t>
    </rPh>
    <phoneticPr fontId="9"/>
  </si>
  <si>
    <t>品種名（巻足し）</t>
    <rPh sb="0" eb="2">
      <t>ヒンシュ</t>
    </rPh>
    <rPh sb="2" eb="3">
      <t>メイ</t>
    </rPh>
    <rPh sb="4" eb="5">
      <t>マ</t>
    </rPh>
    <rPh sb="5" eb="6">
      <t>タ</t>
    </rPh>
    <phoneticPr fontId="9"/>
  </si>
  <si>
    <t>品種名（巻返し）</t>
    <rPh sb="0" eb="2">
      <t>ヒンシュ</t>
    </rPh>
    <rPh sb="2" eb="3">
      <t>メイ</t>
    </rPh>
    <rPh sb="4" eb="5">
      <t>マ</t>
    </rPh>
    <rPh sb="5" eb="6">
      <t>カエ</t>
    </rPh>
    <phoneticPr fontId="9"/>
  </si>
  <si>
    <t>ﾒﾀﾙﾐｰ HL銅艶 V</t>
  </si>
  <si>
    <t>Metalumy TAF-D8</t>
  </si>
  <si>
    <t>品番</t>
    <rPh sb="0" eb="2">
      <t>ヒンバン</t>
    </rPh>
    <phoneticPr fontId="9"/>
  </si>
  <si>
    <t>\\taf-fs001\拠点別共有\福島\CO関係共通（機能F、Co生技課）\工程管理S現場端末共有\業務２課（製造ｻｰﾊﾞｰ）\紙管入出在庫表2024.1.30復元.xlsx</t>
  </si>
  <si>
    <t>#251125</t>
    <phoneticPr fontId="9"/>
  </si>
  <si>
    <t>＃25表層ﾘｰﾄﾞ　必要ｍ数</t>
    <rPh sb="3" eb="5">
      <t>ヒョウソウ</t>
    </rPh>
    <rPh sb="10" eb="12">
      <t>ヒツヨウ</t>
    </rPh>
    <rPh sb="13" eb="14">
      <t>スウ</t>
    </rPh>
    <phoneticPr fontId="9"/>
  </si>
  <si>
    <t>ＢＴ数</t>
    <rPh sb="2" eb="3">
      <t>スウ</t>
    </rPh>
    <phoneticPr fontId="9"/>
  </si>
  <si>
    <t>＃25BT数</t>
    <rPh sb="5" eb="6">
      <t>スウ</t>
    </rPh>
    <phoneticPr fontId="10"/>
  </si>
  <si>
    <t>　1000幅は1005幅を使用</t>
    <rPh sb="5" eb="6">
      <t>ハバ</t>
    </rPh>
    <rPh sb="11" eb="12">
      <t>ハバ</t>
    </rPh>
    <rPh sb="13" eb="15">
      <t>シヨウ</t>
    </rPh>
    <phoneticPr fontId="9"/>
  </si>
  <si>
    <t>ＣＲ表層ﾘｰﾄﾞ1000ｍで計算</t>
    <rPh sb="2" eb="4">
      <t>ヒョウソウ</t>
    </rPh>
    <rPh sb="14" eb="16">
      <t>ケイサン</t>
    </rPh>
    <phoneticPr fontId="9"/>
  </si>
  <si>
    <t>　1195幅は1200幅を使用</t>
    <rPh sb="5" eb="6">
      <t>ハバ</t>
    </rPh>
    <rPh sb="11" eb="12">
      <t>ハバ</t>
    </rPh>
    <rPh sb="13" eb="15">
      <t>シヨウ</t>
    </rPh>
    <phoneticPr fontId="9"/>
  </si>
  <si>
    <t>合計</t>
    <rPh sb="0" eb="2">
      <t>ゴウケイ</t>
    </rPh>
    <phoneticPr fontId="9"/>
  </si>
  <si>
    <t>合計</t>
    <rPh sb="0" eb="2">
      <t>ゴウケイ</t>
    </rPh>
    <phoneticPr fontId="10"/>
  </si>
  <si>
    <t>\\taf-fs001\拠点別共有\福島\CO関係共通（機能F、Co生技課）\工程管理S現場端末共有\業務２課（製造ｻｰﾊﾞｰ）\紙管入出在庫表2024.1.30復元.xlsx</t>
    <phoneticPr fontId="10"/>
  </si>
  <si>
    <t>ﾘｰﾄﾞ条件</t>
    <rPh sb="4" eb="6">
      <t>ジョウケン</t>
    </rPh>
    <phoneticPr fontId="9"/>
  </si>
  <si>
    <t>メタルミーＣＲ</t>
    <phoneticPr fontId="9"/>
  </si>
  <si>
    <t>＃１２巻芯ﾘｰﾄﾞ　</t>
    <rPh sb="3" eb="4">
      <t>マ</t>
    </rPh>
    <rPh sb="4" eb="5">
      <t>シン</t>
    </rPh>
    <phoneticPr fontId="9"/>
  </si>
  <si>
    <t>＃２５巻上ﾘｰﾄﾞ　</t>
    <rPh sb="3" eb="4">
      <t>マ</t>
    </rPh>
    <rPh sb="4" eb="5">
      <t>ウエ</t>
    </rPh>
    <phoneticPr fontId="9"/>
  </si>
  <si>
    <t>ﾒﾀﾙﾐｰﾈｰﾏｰ銀艶　B254000</t>
  </si>
  <si>
    <t>ﾒﾀﾙﾐｰﾈｰﾏｰ銀艶　B504500</t>
  </si>
  <si>
    <t>ﾒﾀﾙﾐｰﾈｰﾏｰ銀艶　B505000</t>
  </si>
  <si>
    <t>ﾒﾀﾙﾐｰﾈｰﾏｰ銀消改　B254000</t>
  </si>
  <si>
    <t>ﾒﾀﾙﾐｰﾈｰﾏｰ銀消改　B504000</t>
  </si>
  <si>
    <t>ﾒﾀﾙﾐｰﾈｰﾏｰ銀消改　B752000</t>
  </si>
  <si>
    <t>ﾒﾀﾙﾐｰﾈｰﾏｰ銀消　B　384000</t>
  </si>
  <si>
    <t>ﾒﾀﾙﾐｰﾈｰﾏｰ銀消　B　384100</t>
  </si>
  <si>
    <t>ﾒﾀﾙﾐｰﾈｰﾏｰ銀消　B　504000</t>
  </si>
  <si>
    <t>ﾒﾀﾙﾐｰﾈｰﾏｰ銀消　B　504100</t>
  </si>
  <si>
    <t>ﾒﾀﾙﾐｰﾈｰﾏｰ銀消　B　752000</t>
  </si>
  <si>
    <t>ﾒﾀﾙﾐｰﾆｭｰﾈｰﾏｰ銀消B258000</t>
  </si>
  <si>
    <t>ﾒﾀﾙﾐｰﾆｭｰﾈｰﾏｰ銀消B504000</t>
  </si>
  <si>
    <t>ﾒﾀﾙﾐｰﾆｭｰﾈｰﾏｰ銀消B504100</t>
  </si>
  <si>
    <t>METALUMY SILVER BRIGHT B255000</t>
  </si>
  <si>
    <t>METALUMY SILVER BRIGHT B258000</t>
  </si>
  <si>
    <t>METALUMY SILVER BRIGHT B505000</t>
  </si>
  <si>
    <t>METALUMY SILVER BRIGHT T62M B255000</t>
  </si>
  <si>
    <t>METALUMY SILVER BRIGHT T62M B258000</t>
  </si>
  <si>
    <t>METALUMY SILVER BRIGHT T62M B505000</t>
  </si>
  <si>
    <t>METALUMY SILVER S-MATTE B504000</t>
  </si>
  <si>
    <t>METALUMY SILVER S-MATTE B S28MM B504000</t>
  </si>
  <si>
    <t>METALUMY SILVER N-MATTE B258000</t>
  </si>
  <si>
    <t>METALUMY SILVER N-MATTE B504000</t>
  </si>
  <si>
    <t>ﾒﾀﾙﾐｰﾍﾔﾗｲﾝ銀消V504000</t>
  </si>
  <si>
    <t>ﾒﾀﾙﾐｰﾍﾔﾗｲﾝ銀艶V504100</t>
  </si>
  <si>
    <t>ﾒﾀﾙﾐｰﾍﾔﾗｲﾝ銀艶V258000</t>
  </si>
  <si>
    <t>QR66蒸着品256000</t>
  </si>
  <si>
    <t>ﾒﾀﾙﾐｰ　TS752000</t>
  </si>
  <si>
    <t>ﾒﾀﾙﾐｰﾈｰﾏｰ銀艶　VB505000</t>
  </si>
  <si>
    <t>ﾒﾀﾙﾐｰ　TS506100</t>
  </si>
  <si>
    <t>ﾒﾀﾙﾐｰ S386000</t>
  </si>
  <si>
    <t>DMS蒸着（X-44）504000</t>
  </si>
  <si>
    <t>METALUMY SILVER N-MATTE X44M B504000</t>
  </si>
  <si>
    <t>ﾒﾀﾙﾐｰﾍﾔﾗｲﾝ銀艶504100</t>
  </si>
  <si>
    <t>ｶﾚﾝﾀﾞｰ用蒸着1001600</t>
  </si>
  <si>
    <t>ﾒﾀﾙﾐｰ EYK506000</t>
  </si>
  <si>
    <t>ﾒﾀﾙﾐｰﾈｰﾏｰ銀消　VB504000</t>
  </si>
  <si>
    <t>ﾒﾀﾙﾐｰ TES艶開封 V504000</t>
  </si>
  <si>
    <t>ﾒﾀﾙﾐｰ TES艶開封 V504100</t>
  </si>
  <si>
    <t>ﾒﾀﾙﾐｰTES艶　開封　V504000</t>
  </si>
  <si>
    <t>ﾒﾀﾙﾐｰTES艶　開封　V504100</t>
  </si>
  <si>
    <t>ﾒﾀﾙﾐｰ TES艶VOIDV504000</t>
  </si>
  <si>
    <t>ﾒﾀﾙﾐｰ TES艶VOIDV504100</t>
  </si>
  <si>
    <t>ﾒﾀﾙﾐｰTES艶　VOID　V504000</t>
  </si>
  <si>
    <t>ﾒﾀﾙﾐｰTES艶　VOID　V504100</t>
  </si>
  <si>
    <t>ﾒﾀﾙﾐｰﾍﾔﾗｲﾝ銀艶V504000</t>
  </si>
  <si>
    <t>ﾒﾀﾙﾐｰﾍﾔﾗｲﾝ銀艶V502300</t>
  </si>
  <si>
    <t>ﾒﾀﾙﾐｰﾍﾔﾗｲﾝ銀消V50500</t>
  </si>
  <si>
    <t>MSN EYK1002500</t>
  </si>
  <si>
    <t>MSN EYK504000</t>
  </si>
  <si>
    <t>MSN EYK506000</t>
  </si>
  <si>
    <t>MSN EYK254000</t>
  </si>
  <si>
    <t>DMS　V504000</t>
  </si>
  <si>
    <t>ﾒﾀﾙﾐｰTES消　開封　V504000</t>
  </si>
  <si>
    <t>ﾒﾀﾙﾐｰTES消　開封　V382000</t>
  </si>
  <si>
    <t>ﾒﾀﾙﾐｰﾈｰﾏｰ銀艶　VB506000</t>
  </si>
  <si>
    <t>ﾒﾀﾙﾐｰﾈｰﾏｰ銀消　VB504100</t>
  </si>
  <si>
    <t>ﾒﾀﾙﾐｰTES消　VOID　V504000</t>
  </si>
  <si>
    <t>ﾒﾀﾙﾐｰﾈｰﾏｰ金艶502000</t>
  </si>
  <si>
    <t>ﾒﾀﾙﾐｰﾈｰﾏｰ金消25500</t>
  </si>
  <si>
    <t>ﾒﾀﾙﾐｰ　ﾎﾜｲﾄｺｰﾄ（B）505000</t>
  </si>
  <si>
    <t>ﾒﾀﾙﾐｰ ﾍﾔﾗｲﾝ金艶504100</t>
  </si>
  <si>
    <t>ﾒﾀﾙﾐｰ ﾍﾔﾗｲﾝ胴艶504100</t>
  </si>
  <si>
    <t>ﾒﾀﾙﾐｰ　TS506000</t>
  </si>
  <si>
    <t>ﾒﾀﾙﾐｰﾈｰﾏｰ銀艶　VB506200</t>
  </si>
  <si>
    <t>ﾒﾀﾙﾐｰ ｼﾛｺｰﾄ(B)256000</t>
  </si>
  <si>
    <t>ﾒﾀﾙﾐｰ ﾎﾜｲﾄｺｰﾄ (B)505000</t>
  </si>
  <si>
    <t>ﾙﾐﾗｰEYK256000</t>
  </si>
  <si>
    <t>ﾙﾐﾗｰEYK384000</t>
  </si>
  <si>
    <t>ﾙﾐﾗｰEYK506000</t>
  </si>
  <si>
    <t>ﾒﾀﾙﾐｰEYK254000</t>
  </si>
  <si>
    <t>ﾒﾀﾙﾐｰ EYK256000</t>
  </si>
  <si>
    <t>ﾒﾀﾙﾐｰEYK506000</t>
  </si>
  <si>
    <t>DMS V502000</t>
  </si>
  <si>
    <t>ﾒﾀﾙﾐｰﾍﾔﾗｲﾝ銀艶V502000</t>
  </si>
  <si>
    <t>ﾒﾀﾙﾐｰﾍﾔﾗｲﾝ金艶V502000</t>
  </si>
  <si>
    <t>ﾙﾐﾏｯﾄEYK384000</t>
  </si>
  <si>
    <t>DMS EYK504000</t>
  </si>
  <si>
    <t>ﾒﾀﾙﾐｰ ﾈｰﾏｰ 銀艶VB503000</t>
  </si>
  <si>
    <t>ﾒﾀﾙﾐｰ ﾈｰﾏｰ 銀艶VB506000</t>
  </si>
  <si>
    <t>ﾒﾀﾙﾐｰ ﾈｰﾏｰ 銀艶VB506200</t>
  </si>
  <si>
    <t>ﾒﾀﾙﾐｰ ﾈｰﾏｰ銀消 VB504100</t>
  </si>
  <si>
    <t>ﾒﾀﾙﾐｰﾍﾔﾗｲﾝ銀艶V252000</t>
  </si>
  <si>
    <t>ﾒﾀﾙﾐｰﾍﾔﾗｲﾝ銀艶V256000</t>
  </si>
  <si>
    <t>ﾒﾀﾙﾐｰ ﾍﾔﾗｲﾝ 銀艶V256000</t>
  </si>
  <si>
    <t>ﾒﾀﾙﾐｰﾍﾔﾗｲﾝ銀消V502000</t>
  </si>
  <si>
    <t>ﾒﾀﾙﾐｰﾍﾔﾗｲﾝ金艶V252000</t>
  </si>
  <si>
    <t>ﾒﾀﾙﾐｰﾈｰﾏｰ銀消EYK B163000</t>
  </si>
  <si>
    <t>ﾒﾀﾙﾐｰ ﾈｰﾏｰ銀消改 B504000</t>
  </si>
  <si>
    <t>ﾒﾀﾙﾐｰ ﾆｭｰﾈｰﾏｰ銀消 B504000</t>
  </si>
  <si>
    <t>ﾙﾐﾗｰ EYK506000</t>
  </si>
  <si>
    <t>ﾒﾀﾙﾐｰ ﾈｰﾏｰ銀消 VB504000</t>
  </si>
  <si>
    <t>ﾒﾀﾙﾐｰ TES消開封 V382000</t>
  </si>
  <si>
    <t>ﾒﾀﾙﾐｰ TES消開封 V504000</t>
  </si>
  <si>
    <t>ﾒﾀﾙﾐｰ TE-S消 VOID V504000</t>
  </si>
  <si>
    <t>ﾒﾀﾙﾐｰ TE-S消 VOID V504100</t>
  </si>
  <si>
    <t>ﾒﾀﾙﾐｰ ﾍﾔﾗｲﾝ 銀艶V504100</t>
  </si>
  <si>
    <t>ﾒﾀﾙﾐｰ ﾍﾔﾗｲﾝ 銀艶V504000</t>
  </si>
  <si>
    <t>ﾒﾀﾙﾐｰﾆｭｰﾈｰﾏｰ銀消　B504000</t>
  </si>
  <si>
    <t>ﾙﾐﾗｰ EYK256000</t>
  </si>
  <si>
    <t>ﾒﾀﾙﾐｰ ﾍﾔﾗｲﾝ 銀消V502000</t>
  </si>
  <si>
    <t>ﾒﾀﾙﾐｰ ﾍﾔﾗｲﾝ金艶 V502000</t>
  </si>
  <si>
    <t>ﾒﾀﾙﾐｰ ﾍﾔﾗｲﾝ 銀艶V252000</t>
  </si>
  <si>
    <t>ﾒﾀﾙﾐｰ ﾍﾔﾗｲﾝ 銀艶V502000</t>
  </si>
  <si>
    <t>ﾒﾀﾙﾐｰ ﾈｰﾏｰ銀消EYK B163200</t>
  </si>
  <si>
    <t>ﾒﾀﾙﾐｰ ﾍﾔﾗｲﾝ 銀消V504000</t>
  </si>
  <si>
    <t>ﾒﾀﾙﾐｰ ﾍﾔﾗｲﾝ金艶 V252000</t>
  </si>
  <si>
    <t>ﾒﾀﾙﾐｰ ﾈｰﾏｰ 銀艶VB502500</t>
  </si>
  <si>
    <t>ﾒﾀﾙﾐｰ HL銅艶 V502000</t>
  </si>
  <si>
    <t>必要本数</t>
    <rPh sb="0" eb="2">
      <t>ホンスウ</t>
    </rPh>
    <phoneticPr fontId="9"/>
  </si>
  <si>
    <t>食事開始と食事時間</t>
    <rPh sb="0" eb="2">
      <t>ショクジ</t>
    </rPh>
    <rPh sb="2" eb="4">
      <t>カイシ</t>
    </rPh>
    <rPh sb="5" eb="7">
      <t>ショクジ</t>
    </rPh>
    <rPh sb="7" eb="9">
      <t>ジカン</t>
    </rPh>
    <phoneticPr fontId="9"/>
  </si>
  <si>
    <t>原反ｾｯﾄと切替時間</t>
    <rPh sb="0" eb="2">
      <t>ゲンタン</t>
    </rPh>
    <rPh sb="6" eb="8">
      <t>キリカエ</t>
    </rPh>
    <rPh sb="8" eb="10">
      <t>ジカン</t>
    </rPh>
    <phoneticPr fontId="9"/>
  </si>
  <si>
    <t>1000幅は1005幅を使用</t>
  </si>
  <si>
    <t>FWPｺｱ
1450幅</t>
    <rPh sb="10" eb="11">
      <t>ハバ</t>
    </rPh>
    <phoneticPr fontId="27"/>
  </si>
  <si>
    <t>このボタンを押すと自動でリード計算するよ　　　　　　　</t>
    <rPh sb="6" eb="7">
      <t>オ</t>
    </rPh>
    <rPh sb="9" eb="11">
      <t>ジドウ</t>
    </rPh>
    <rPh sb="15" eb="17">
      <t>ケイサン</t>
    </rPh>
    <phoneticPr fontId="10"/>
  </si>
  <si>
    <t>このボタンを押すとリード在庫とコア在庫を再計算するよ↓</t>
    <rPh sb="6" eb="7">
      <t>オ</t>
    </rPh>
    <rPh sb="12" eb="14">
      <t>ザイコ</t>
    </rPh>
    <rPh sb="17" eb="19">
      <t>ザイコ</t>
    </rPh>
    <rPh sb="20" eb="21">
      <t>サイ</t>
    </rPh>
    <rPh sb="21" eb="23">
      <t>ケイサン</t>
    </rPh>
    <phoneticPr fontId="10"/>
  </si>
  <si>
    <t>#251240</t>
    <phoneticPr fontId="9"/>
  </si>
  <si>
    <t>#251205</t>
    <phoneticPr fontId="9"/>
  </si>
  <si>
    <t>ＫＦ９ＢＦ</t>
    <phoneticPr fontId="9"/>
  </si>
  <si>
    <t>製品仕上実幅に値を入力時、設定範囲外（番手、品名の一致する下限、上限を超えた値）でフォント赤表示する。　※未設定は緑で表示する</t>
    <rPh sb="0" eb="2">
      <t>セイヒン</t>
    </rPh>
    <rPh sb="2" eb="4">
      <t>シア</t>
    </rPh>
    <rPh sb="4" eb="5">
      <t>ジツ</t>
    </rPh>
    <rPh sb="5" eb="6">
      <t>ハバ</t>
    </rPh>
    <rPh sb="7" eb="8">
      <t>アタイ</t>
    </rPh>
    <rPh sb="9" eb="11">
      <t>ニュウリョク</t>
    </rPh>
    <rPh sb="11" eb="12">
      <t>ジ</t>
    </rPh>
    <rPh sb="13" eb="15">
      <t>セッテイ</t>
    </rPh>
    <rPh sb="15" eb="17">
      <t>ハンイ</t>
    </rPh>
    <rPh sb="17" eb="18">
      <t>ガイ</t>
    </rPh>
    <rPh sb="25" eb="27">
      <t>イッチ</t>
    </rPh>
    <rPh sb="29" eb="31">
      <t>カゲン</t>
    </rPh>
    <rPh sb="32" eb="34">
      <t>ジョウゲン</t>
    </rPh>
    <rPh sb="35" eb="36">
      <t>コ</t>
    </rPh>
    <rPh sb="38" eb="39">
      <t>アタイ</t>
    </rPh>
    <rPh sb="45" eb="46">
      <t>アカ</t>
    </rPh>
    <rPh sb="46" eb="48">
      <t>ヒョウジ</t>
    </rPh>
    <rPh sb="57" eb="58">
      <t>ミドリ</t>
    </rPh>
    <rPh sb="59" eb="61">
      <t>ヒョウジ</t>
    </rPh>
    <phoneticPr fontId="9"/>
  </si>
  <si>
    <t>ﾘｰﾄﾞ確認ｼｰﾄの依頼計算ボタンでＭラベル、ＭＣラベルＢＴ数表から使用するリードorコアを自動集計する。
※品名（大文字入力）、番手、製品幅が一致すること。　　※巻芯ﾘｰﾄﾞ、巻上ﾘｰﾄﾞの条件が変わった時はマスタ変更してください。</t>
    <rPh sb="4" eb="6">
      <t>カクニン</t>
    </rPh>
    <rPh sb="10" eb="12">
      <t>イライ</t>
    </rPh>
    <rPh sb="12" eb="14">
      <t>ケイサン</t>
    </rPh>
    <rPh sb="30" eb="32">
      <t>スウヒョウ</t>
    </rPh>
    <rPh sb="34" eb="36">
      <t>シヨウ</t>
    </rPh>
    <rPh sb="46" eb="48">
      <t>ジドウ</t>
    </rPh>
    <rPh sb="48" eb="50">
      <t>シュウケイ</t>
    </rPh>
    <rPh sb="55" eb="57">
      <t>ヒンメイ</t>
    </rPh>
    <rPh sb="58" eb="61">
      <t>オオモジ</t>
    </rPh>
    <rPh sb="61" eb="63">
      <t>ニュウリョク</t>
    </rPh>
    <rPh sb="65" eb="67">
      <t>バンテ</t>
    </rPh>
    <rPh sb="68" eb="70">
      <t>セイヒン</t>
    </rPh>
    <rPh sb="70" eb="71">
      <t>ハバ</t>
    </rPh>
    <rPh sb="72" eb="74">
      <t>イッチ</t>
    </rPh>
    <rPh sb="82" eb="83">
      <t>マ</t>
    </rPh>
    <rPh sb="83" eb="84">
      <t>シン</t>
    </rPh>
    <rPh sb="89" eb="90">
      <t>マ</t>
    </rPh>
    <rPh sb="90" eb="91">
      <t>ウエ</t>
    </rPh>
    <rPh sb="96" eb="98">
      <t>ジョウケン</t>
    </rPh>
    <rPh sb="99" eb="100">
      <t>カ</t>
    </rPh>
    <rPh sb="103" eb="104">
      <t>トキ</t>
    </rPh>
    <rPh sb="108" eb="110">
      <t>ヘンコウ</t>
    </rPh>
    <phoneticPr fontId="9"/>
  </si>
  <si>
    <r>
      <t>条件確認ボタンで各製品の条件を表示させる。　</t>
    </r>
    <r>
      <rPr>
        <sz val="10"/>
        <color rgb="FFFF0000"/>
        <rFont val="ＭＳ Ｐゴシック"/>
        <family val="3"/>
        <charset val="128"/>
        <scheme val="minor"/>
      </rPr>
      <t>※①作業項目、品種、番手、原反typeの一致したもの
※②呼び出し番号は㊙ｼｰﾄのA列の値である。　※③ユーザーのみ違い条件変わる場合はユーザー名を入力する。</t>
    </r>
    <rPh sb="0" eb="2">
      <t>ジョウケン</t>
    </rPh>
    <rPh sb="2" eb="4">
      <t>カクニン</t>
    </rPh>
    <rPh sb="8" eb="9">
      <t>カク</t>
    </rPh>
    <rPh sb="9" eb="11">
      <t>セイヒン</t>
    </rPh>
    <rPh sb="12" eb="14">
      <t>ジョウケン</t>
    </rPh>
    <rPh sb="15" eb="17">
      <t>ヒョウジ</t>
    </rPh>
    <rPh sb="24" eb="26">
      <t>サギョウ</t>
    </rPh>
    <rPh sb="26" eb="28">
      <t>コウモク</t>
    </rPh>
    <rPh sb="29" eb="31">
      <t>ヒンシュ</t>
    </rPh>
    <rPh sb="32" eb="34">
      <t>バンテ</t>
    </rPh>
    <rPh sb="35" eb="37">
      <t>ゲンタン</t>
    </rPh>
    <rPh sb="42" eb="44">
      <t>イッチ</t>
    </rPh>
    <rPh sb="51" eb="52">
      <t>ヨ</t>
    </rPh>
    <rPh sb="53" eb="54">
      <t>ダ</t>
    </rPh>
    <rPh sb="55" eb="57">
      <t>バンゴウ</t>
    </rPh>
    <rPh sb="64" eb="65">
      <t>レツ</t>
    </rPh>
    <rPh sb="66" eb="67">
      <t>アタイ</t>
    </rPh>
    <rPh sb="80" eb="81">
      <t>チガ</t>
    </rPh>
    <rPh sb="82" eb="84">
      <t>ジョウケン</t>
    </rPh>
    <rPh sb="84" eb="85">
      <t>カ</t>
    </rPh>
    <rPh sb="87" eb="89">
      <t>バアイ</t>
    </rPh>
    <rPh sb="94" eb="95">
      <t>メイ</t>
    </rPh>
    <rPh sb="96" eb="97">
      <t>ニュウ</t>
    </rPh>
    <rPh sb="97" eb="98">
      <t>リョク</t>
    </rPh>
    <phoneticPr fontId="9"/>
  </si>
  <si>
    <t>METALUMY SILVER S-MATTE S28MM B</t>
    <phoneticPr fontId="9"/>
  </si>
  <si>
    <t>ﾒﾀﾙﾐｰTE-S消　VOID　V</t>
    <rPh sb="9" eb="10">
      <t>ケ</t>
    </rPh>
    <phoneticPr fontId="9"/>
  </si>
  <si>
    <t>ﾒﾀﾙﾐｰﾈｰﾏｰ銀艶　B</t>
    <phoneticPr fontId="9"/>
  </si>
  <si>
    <t>ﾒﾀﾙﾐｰTES艶　開封　V</t>
    <phoneticPr fontId="9"/>
  </si>
  <si>
    <t>METALUMY SILVER S-MATTE S28MM B504000</t>
  </si>
  <si>
    <t>METALUMY SILVER S-MATTE S28MM B258000</t>
  </si>
  <si>
    <t>展開図</t>
    <phoneticPr fontId="9"/>
  </si>
  <si>
    <t>巻上ﾘｰﾄﾞ硬巻き（ﾚｼﾋﾟ52）</t>
    <rPh sb="0" eb="1">
      <t>マ</t>
    </rPh>
    <rPh sb="1" eb="2">
      <t>ウエ</t>
    </rPh>
    <rPh sb="6" eb="7">
      <t>カタ</t>
    </rPh>
    <rPh sb="7" eb="8">
      <t>マ</t>
    </rPh>
    <phoneticPr fontId="9"/>
  </si>
  <si>
    <t>外観ﾁｪｯｸ表にｼﾞｮｲﾝﾄ有の表示がある場合、ｽﾘｯﾄ行を自動で表示させる。</t>
    <rPh sb="0" eb="2">
      <t>ガイカン</t>
    </rPh>
    <rPh sb="6" eb="7">
      <t>ヒョウ</t>
    </rPh>
    <rPh sb="14" eb="15">
      <t>アリ</t>
    </rPh>
    <rPh sb="16" eb="18">
      <t>ヒョウジ</t>
    </rPh>
    <rPh sb="21" eb="23">
      <t>バアイ</t>
    </rPh>
    <rPh sb="28" eb="29">
      <t>イキ</t>
    </rPh>
    <rPh sb="30" eb="32">
      <t>ジドウ</t>
    </rPh>
    <rPh sb="33" eb="35">
      <t>ヒョウジ</t>
    </rPh>
    <phoneticPr fontId="9"/>
  </si>
  <si>
    <t>表層ﾘｰﾄﾞ計算方法。ｽﾀｰﾄ時：最初のみ長さを差し引く。連続本数：連続で使用した時に連続本数に到達したら使用長さを分差し引く</t>
    <rPh sb="0" eb="2">
      <t>ヒョウソウ</t>
    </rPh>
    <rPh sb="6" eb="8">
      <t>ケイサン</t>
    </rPh>
    <rPh sb="8" eb="10">
      <t>ホウホウ</t>
    </rPh>
    <rPh sb="15" eb="16">
      <t>ジ</t>
    </rPh>
    <rPh sb="18" eb="19">
      <t>サイショ</t>
    </rPh>
    <rPh sb="21" eb="22">
      <t>ナガ</t>
    </rPh>
    <rPh sb="24" eb="25">
      <t>サ</t>
    </rPh>
    <rPh sb="26" eb="27">
      <t>ヒ</t>
    </rPh>
    <rPh sb="29" eb="31">
      <t>レンゾク</t>
    </rPh>
    <rPh sb="31" eb="33">
      <t>ホンスウ</t>
    </rPh>
    <rPh sb="34" eb="36">
      <t>レンゾク</t>
    </rPh>
    <rPh sb="37" eb="39">
      <t>シヨウ</t>
    </rPh>
    <rPh sb="41" eb="42">
      <t>トキ</t>
    </rPh>
    <rPh sb="48" eb="50">
      <t>トウタツ</t>
    </rPh>
    <rPh sb="53" eb="55">
      <t>シヨウ</t>
    </rPh>
    <rPh sb="55" eb="56">
      <t>ナガ</t>
    </rPh>
    <rPh sb="58" eb="59">
      <t>ブン</t>
    </rPh>
    <rPh sb="59" eb="60">
      <t>サ</t>
    </rPh>
    <rPh sb="61" eb="62">
      <t>ヒ</t>
    </rPh>
    <phoneticPr fontId="9"/>
  </si>
  <si>
    <t>自動計算モード</t>
    <rPh sb="0" eb="2">
      <t>ジドウ</t>
    </rPh>
    <rPh sb="2" eb="4">
      <t>ケイサン</t>
    </rPh>
    <phoneticPr fontId="10"/>
  </si>
  <si>
    <r>
      <t>1本物はﾘｰﾄﾞ付けのみ　</t>
    </r>
    <r>
      <rPr>
        <sz val="11"/>
        <color rgb="FFFF0000"/>
        <rFont val="ＭＳ Ｐゴシック"/>
        <family val="3"/>
        <charset val="128"/>
      </rPr>
      <t>※2021.8/31原反に巻き足し成功　※内面蒸着</t>
    </r>
    <rPh sb="1" eb="2">
      <t>ホン</t>
    </rPh>
    <rPh sb="2" eb="3">
      <t>モノ</t>
    </rPh>
    <rPh sb="8" eb="9">
      <t>ツ</t>
    </rPh>
    <rPh sb="23" eb="25">
      <t>ゲンタン</t>
    </rPh>
    <rPh sb="26" eb="27">
      <t>マ</t>
    </rPh>
    <rPh sb="28" eb="29">
      <t>タ</t>
    </rPh>
    <rPh sb="30" eb="32">
      <t>セイコウ</t>
    </rPh>
    <rPh sb="34" eb="36">
      <t>ウチメン</t>
    </rPh>
    <phoneticPr fontId="9"/>
  </si>
  <si>
    <r>
      <t>1本物はﾘｰﾄﾞ付けのみ　</t>
    </r>
    <r>
      <rPr>
        <sz val="11"/>
        <color rgb="FFFF0000"/>
        <rFont val="ＭＳ Ｐゴシック"/>
        <family val="3"/>
        <charset val="128"/>
      </rPr>
      <t>※2021.8/31原反に巻き足し成功</t>
    </r>
    <rPh sb="1" eb="2">
      <t>ホン</t>
    </rPh>
    <rPh sb="2" eb="3">
      <t>モノ</t>
    </rPh>
    <rPh sb="8" eb="9">
      <t>ツ</t>
    </rPh>
    <rPh sb="23" eb="25">
      <t>ゲンタン</t>
    </rPh>
    <rPh sb="26" eb="27">
      <t>マ</t>
    </rPh>
    <rPh sb="28" eb="29">
      <t>タ</t>
    </rPh>
    <rPh sb="30" eb="32">
      <t>セイコウ</t>
    </rPh>
    <phoneticPr fontId="9"/>
  </si>
  <si>
    <t>このボタンを押すと集計した表を印刷するよ↓</t>
    <rPh sb="6" eb="7">
      <t>オ</t>
    </rPh>
    <rPh sb="9" eb="11">
      <t>シュウケイ</t>
    </rPh>
    <rPh sb="13" eb="14">
      <t>ヒョウ</t>
    </rPh>
    <rPh sb="15" eb="17">
      <t>インサツ</t>
    </rPh>
    <phoneticPr fontId="10"/>
  </si>
  <si>
    <t>#25で作成</t>
    <rPh sb="4" eb="6">
      <t>サクセイ</t>
    </rPh>
    <phoneticPr fontId="10"/>
  </si>
  <si>
    <t>ﾙﾐﾗｰTL2512000</t>
  </si>
  <si>
    <t>2025.01.30　ｽﾀｰﾄすぐ160m/min加工で巻芯ｽﾎﾟｰｷﾝｸﾞ発生。巻返し時500mまで100m/minで問題なし</t>
    <rPh sb="25" eb="27">
      <t>カコウ</t>
    </rPh>
    <rPh sb="28" eb="29">
      <t>マ</t>
    </rPh>
    <rPh sb="29" eb="30">
      <t>シン</t>
    </rPh>
    <rPh sb="38" eb="40">
      <t>ハッセイ</t>
    </rPh>
    <rPh sb="41" eb="43">
      <t>マキカエ</t>
    </rPh>
    <rPh sb="44" eb="45">
      <t>ジ</t>
    </rPh>
    <rPh sb="60" eb="62">
      <t>モンダイ</t>
    </rPh>
    <phoneticPr fontId="9"/>
  </si>
  <si>
    <t>ﾒﾀﾙﾐｰTE-S消　VOID　V504000</t>
  </si>
  <si>
    <t>ﾒﾀﾙﾐｰTE-S消　VOID　V</t>
    <phoneticPr fontId="9"/>
  </si>
  <si>
    <t>ﾒﾀﾙﾐｰTE-S消　VOID　V504100</t>
  </si>
  <si>
    <t>ﾒﾀﾙﾐｰTE-S消　VOID　V</t>
    <phoneticPr fontId="9"/>
  </si>
  <si>
    <t>#251170</t>
    <phoneticPr fontId="9"/>
  </si>
  <si>
    <t>#251235</t>
    <phoneticPr fontId="9"/>
  </si>
  <si>
    <t>#251165</t>
    <phoneticPr fontId="9"/>
  </si>
  <si>
    <t>#251060</t>
    <phoneticPr fontId="9"/>
  </si>
  <si>
    <t>METALUMY SILVER N-MATTE　X44M B</t>
    <phoneticPr fontId="9"/>
  </si>
  <si>
    <t>METALUMY SILVER N-MATTE　X44M B504000</t>
  </si>
  <si>
    <t>時間計算ボタンで各製品の稼働時間計算する。　※①品種名、番手、仕様長が一致すること。　※①原反ｾｯﾄと切替は右表で計算（ただし、切替で次の製品幅が広い場合は切替時間に＋30（ｶﾞｲﾄﾞﾛｰﾙ掃除分）される仕様となっている。　※②食事：開始時間と食事時間は右表で計算　</t>
    <rPh sb="0" eb="2">
      <t>ジカン</t>
    </rPh>
    <rPh sb="2" eb="4">
      <t>ケイサン</t>
    </rPh>
    <rPh sb="8" eb="9">
      <t>カク</t>
    </rPh>
    <rPh sb="9" eb="11">
      <t>セイヒン</t>
    </rPh>
    <rPh sb="12" eb="14">
      <t>カドウ</t>
    </rPh>
    <rPh sb="14" eb="16">
      <t>ジカン</t>
    </rPh>
    <rPh sb="16" eb="18">
      <t>ケイサン</t>
    </rPh>
    <rPh sb="24" eb="26">
      <t>ヒンシュ</t>
    </rPh>
    <rPh sb="26" eb="27">
      <t>メイ</t>
    </rPh>
    <rPh sb="28" eb="30">
      <t>バンテ</t>
    </rPh>
    <rPh sb="31" eb="33">
      <t>シヨウ</t>
    </rPh>
    <rPh sb="33" eb="34">
      <t>チョウ</t>
    </rPh>
    <rPh sb="35" eb="37">
      <t>イッチ</t>
    </rPh>
    <rPh sb="45" eb="47">
      <t>ゲンタン</t>
    </rPh>
    <rPh sb="51" eb="53">
      <t>キリカエ</t>
    </rPh>
    <rPh sb="54" eb="55">
      <t>ミギ</t>
    </rPh>
    <rPh sb="55" eb="56">
      <t>ヒョウ</t>
    </rPh>
    <rPh sb="57" eb="59">
      <t>ケイサン</t>
    </rPh>
    <rPh sb="64" eb="66">
      <t>キリカエ</t>
    </rPh>
    <rPh sb="67" eb="68">
      <t>ツギ</t>
    </rPh>
    <rPh sb="69" eb="71">
      <t>セイヒン</t>
    </rPh>
    <rPh sb="71" eb="72">
      <t>ハバ</t>
    </rPh>
    <rPh sb="73" eb="74">
      <t>ヒロ</t>
    </rPh>
    <rPh sb="75" eb="77">
      <t>バアイ</t>
    </rPh>
    <rPh sb="78" eb="80">
      <t>キリカエ</t>
    </rPh>
    <rPh sb="80" eb="82">
      <t>ジカン</t>
    </rPh>
    <rPh sb="95" eb="97">
      <t>ソウジ</t>
    </rPh>
    <rPh sb="97" eb="98">
      <t>ブン</t>
    </rPh>
    <rPh sb="102" eb="104">
      <t>シヨウ</t>
    </rPh>
    <rPh sb="114" eb="116">
      <t>ショクジ</t>
    </rPh>
    <rPh sb="117" eb="119">
      <t>カイシ</t>
    </rPh>
    <rPh sb="119" eb="121">
      <t>ジカン</t>
    </rPh>
    <rPh sb="122" eb="124">
      <t>ショクジ</t>
    </rPh>
    <rPh sb="124" eb="126">
      <t>ジカン</t>
    </rPh>
    <rPh sb="127" eb="128">
      <t>ミギ</t>
    </rPh>
    <rPh sb="128" eb="129">
      <t>ヒョウ</t>
    </rPh>
    <rPh sb="130" eb="132">
      <t>ケイサン</t>
    </rPh>
    <phoneticPr fontId="9"/>
  </si>
  <si>
    <t>重量計算</t>
    <rPh sb="0" eb="2">
      <t>ジュウリョウ</t>
    </rPh>
    <rPh sb="2" eb="4">
      <t>ケイサン</t>
    </rPh>
    <phoneticPr fontId="9"/>
  </si>
  <si>
    <t>製品長</t>
    <rPh sb="0" eb="2">
      <t>セイヒン</t>
    </rPh>
    <rPh sb="2" eb="3">
      <t>チョウ</t>
    </rPh>
    <phoneticPr fontId="9"/>
  </si>
  <si>
    <t>比重</t>
    <rPh sb="0" eb="2">
      <t>ヒジュウ</t>
    </rPh>
    <phoneticPr fontId="9"/>
  </si>
  <si>
    <t>製品レシピNoマスタ</t>
    <rPh sb="0" eb="2">
      <t>セイヒン</t>
    </rPh>
    <phoneticPr fontId="9"/>
  </si>
  <si>
    <t>記載内容
ﾁｪｯｸ</t>
    <rPh sb="0" eb="2">
      <t>キサイ</t>
    </rPh>
    <rPh sb="2" eb="4">
      <t>ナイヨウ</t>
    </rPh>
    <phoneticPr fontId="9"/>
  </si>
  <si>
    <t>1325幅</t>
    <rPh sb="4" eb="5">
      <t>ハバ</t>
    </rPh>
    <phoneticPr fontId="9"/>
  </si>
  <si>
    <t>Ｍｅｔａｌｕｍｙ　ＣＲ</t>
  </si>
  <si>
    <t>ＭＥＴＡＬＵＭＹ　ＳＩＬＶＥＲ　ＢＲＩＧＨＴ　Ｔ６２Ｍ　Ｂ</t>
    <phoneticPr fontId="9"/>
  </si>
  <si>
    <t>年</t>
    <rPh sb="0" eb="1">
      <t>ネン</t>
    </rPh>
    <phoneticPr fontId="9"/>
  </si>
  <si>
    <t>月</t>
    <rPh sb="0" eb="1">
      <t>ツキ</t>
    </rPh>
    <phoneticPr fontId="9"/>
  </si>
  <si>
    <t>日</t>
    <rPh sb="0" eb="1">
      <t>ヒ</t>
    </rPh>
    <phoneticPr fontId="9"/>
  </si>
  <si>
    <t>DMS V504000</t>
  </si>
  <si>
    <t>ﾒﾀﾙﾐｰﾍﾔﾗｲﾝ銀消V254000</t>
  </si>
  <si>
    <t>加工」</t>
    <rPh sb="0" eb="2">
      <t>カコウ</t>
    </rPh>
    <phoneticPr fontId="9"/>
  </si>
  <si>
    <t>#251150</t>
    <phoneticPr fontId="9"/>
  </si>
  <si>
    <t>#251005</t>
    <phoneticPr fontId="9"/>
  </si>
  <si>
    <t>#251030</t>
    <phoneticPr fontId="9"/>
  </si>
  <si>
    <t>残数</t>
    <rPh sb="0" eb="1">
      <t>ザン</t>
    </rPh>
    <rPh sb="1" eb="2">
      <t>スウ</t>
    </rPh>
    <phoneticPr fontId="10"/>
  </si>
  <si>
    <t>550m</t>
    <phoneticPr fontId="9"/>
  </si>
  <si>
    <t>ﾒﾀﾙﾐｰ ﾍﾔﾗｲﾝ 銀消V252000</t>
  </si>
  <si>
    <t>2300m</t>
    <phoneticPr fontId="9"/>
  </si>
  <si>
    <t>ﾒﾀﾙﾐｰEYK506100</t>
  </si>
  <si>
    <t>牧野</t>
    <rPh sb="0" eb="2">
      <t>マキノ</t>
    </rPh>
    <phoneticPr fontId="9"/>
  </si>
  <si>
    <t>03790424201</t>
    <phoneticPr fontId="9"/>
  </si>
  <si>
    <t>ﾗｽﾄ原反巻芯ｽﾎﾟｰｷﾝｸﾞ跡有（両端部）</t>
    <rPh sb="3" eb="6">
      <t>ゲンタンマ</t>
    </rPh>
    <rPh sb="6" eb="7">
      <t>シン</t>
    </rPh>
    <rPh sb="15" eb="16">
      <t>アト</t>
    </rPh>
    <rPh sb="16" eb="17">
      <t>アリ</t>
    </rPh>
    <rPh sb="18" eb="19">
      <t>リョウ</t>
    </rPh>
    <rPh sb="19" eb="21">
      <t>タンブ</t>
    </rPh>
    <phoneticPr fontId="9"/>
  </si>
  <si>
    <t>07790901206</t>
    <phoneticPr fontId="9"/>
  </si>
  <si>
    <t>01790903201</t>
    <phoneticPr fontId="9"/>
  </si>
  <si>
    <t>50401416010</t>
    <phoneticPr fontId="9"/>
  </si>
  <si>
    <t>01790902201</t>
    <phoneticPr fontId="9"/>
  </si>
  <si>
    <t>ﾗｽﾄ原反巻芯ｽﾎﾟｰｷﾝｸﾞ跡有（下引右側）</t>
    <rPh sb="3" eb="6">
      <t>ゲンタンマ</t>
    </rPh>
    <rPh sb="6" eb="7">
      <t>シン</t>
    </rPh>
    <rPh sb="15" eb="16">
      <t>アト</t>
    </rPh>
    <rPh sb="16" eb="17">
      <t>アリ</t>
    </rPh>
    <rPh sb="18" eb="19">
      <t>シタ</t>
    </rPh>
    <rPh sb="19" eb="20">
      <t>ヒ</t>
    </rPh>
    <rPh sb="20" eb="21">
      <t>ミギ</t>
    </rPh>
    <rPh sb="21" eb="22">
      <t>ガワ</t>
    </rPh>
    <phoneticPr fontId="9"/>
  </si>
  <si>
    <t>01790903204</t>
    <phoneticPr fontId="9"/>
  </si>
  <si>
    <t>04790424204</t>
    <phoneticPr fontId="9"/>
  </si>
  <si>
    <t>50401416020</t>
    <phoneticPr fontId="9"/>
  </si>
  <si>
    <t>ﾗｽﾄ原反巻芯ｽﾎﾟｰｷﾝｸﾞ跡有（両端部）</t>
    <rPh sb="3" eb="6">
      <t>ゲンタンマ</t>
    </rPh>
    <rPh sb="6" eb="7">
      <t>シン</t>
    </rPh>
    <rPh sb="15" eb="16">
      <t>アト</t>
    </rPh>
    <rPh sb="16" eb="17">
      <t>アリ</t>
    </rPh>
    <phoneticPr fontId="9"/>
  </si>
  <si>
    <r>
      <t>ｶﾞｲﾄﾞﾛｰﾙ掃除、除電ﾊﾞｰ掃除、</t>
    </r>
    <r>
      <rPr>
        <sz val="11"/>
        <color rgb="FFFF0000"/>
        <rFont val="ＭＳ Ｐゴシック"/>
        <family val="3"/>
        <charset val="128"/>
        <scheme val="minor"/>
      </rPr>
      <t>ﾊﾟｽﾗｲﾝ確認→OK</t>
    </r>
    <rPh sb="8" eb="10">
      <t>ソウジ</t>
    </rPh>
    <rPh sb="11" eb="13">
      <t>ジョデン</t>
    </rPh>
    <rPh sb="16" eb="18">
      <t>ソウジ</t>
    </rPh>
    <rPh sb="25" eb="27">
      <t>カクニン</t>
    </rPh>
    <phoneticPr fontId="9"/>
  </si>
  <si>
    <t>ﾀｯﾁﾛｰﾙ交換、位置合わせ</t>
    <phoneticPr fontId="9"/>
  </si>
  <si>
    <t>N0625030204</t>
    <phoneticPr fontId="9"/>
  </si>
  <si>
    <r>
      <rPr>
        <sz val="9"/>
        <rFont val="ＭＳ Ｐゴシック"/>
        <family val="3"/>
        <charset val="128"/>
        <scheme val="minor"/>
      </rPr>
      <t>※</t>
    </r>
    <r>
      <rPr>
        <sz val="10"/>
        <rFont val="ＭＳ Ｐゴシック"/>
        <family val="3"/>
        <charset val="128"/>
        <scheme val="minor"/>
      </rPr>
      <t>検知器データ容量不足の為、データ移動2024/1～2024/3まで</t>
    </r>
    <rPh sb="1" eb="4">
      <t>ケンチキ</t>
    </rPh>
    <rPh sb="7" eb="9">
      <t>ヨウリョウ</t>
    </rPh>
    <rPh sb="9" eb="11">
      <t>フソク</t>
    </rPh>
    <rPh sb="12" eb="13">
      <t>タメ</t>
    </rPh>
    <rPh sb="17" eb="19">
      <t>イドウ</t>
    </rPh>
    <phoneticPr fontId="9"/>
  </si>
  <si>
    <t>N0625022801</t>
    <phoneticPr fontId="9"/>
  </si>
  <si>
    <t>50401416030</t>
    <phoneticPr fontId="9"/>
  </si>
  <si>
    <t>N0625030101</t>
    <phoneticPr fontId="9"/>
  </si>
  <si>
    <t>N0625030103</t>
    <phoneticPr fontId="9"/>
  </si>
  <si>
    <t>50401416040</t>
    <phoneticPr fontId="9"/>
  </si>
  <si>
    <t>N0625030302</t>
    <phoneticPr fontId="9"/>
  </si>
  <si>
    <t>N0625030201</t>
    <phoneticPr fontId="9"/>
  </si>
  <si>
    <t>50401416050</t>
    <phoneticPr fontId="9"/>
  </si>
  <si>
    <t>N0625030402</t>
    <phoneticPr fontId="9"/>
  </si>
  <si>
    <t>N0625030202</t>
    <phoneticPr fontId="9"/>
  </si>
  <si>
    <t>50401416060</t>
    <phoneticPr fontId="9"/>
  </si>
  <si>
    <t>N0625030203</t>
    <phoneticPr fontId="9"/>
  </si>
  <si>
    <t>N0625030102</t>
    <phoneticPr fontId="9"/>
  </si>
  <si>
    <t>50401416070</t>
    <phoneticPr fontId="9"/>
  </si>
  <si>
    <t>N0625030303</t>
    <phoneticPr fontId="9"/>
  </si>
  <si>
    <t>N0625030401</t>
    <phoneticPr fontId="9"/>
  </si>
  <si>
    <t>50402416010</t>
    <phoneticPr fontId="9"/>
  </si>
  <si>
    <t>OK</t>
    <phoneticPr fontId="9"/>
  </si>
  <si>
    <t>N0625030301</t>
    <phoneticPr fontId="9"/>
  </si>
  <si>
    <t>N0625030403</t>
    <phoneticPr fontId="9"/>
  </si>
  <si>
    <t>50402416020</t>
    <phoneticPr fontId="9"/>
  </si>
  <si>
    <t>T62M包材返却品蒸着残原反別ｺｱへ巻返し、位置合わせ</t>
    <rPh sb="14" eb="15">
      <t>ベツ</t>
    </rPh>
    <rPh sb="18" eb="19">
      <t>マ</t>
    </rPh>
    <rPh sb="19" eb="20">
      <t>カエ</t>
    </rPh>
    <rPh sb="22" eb="24">
      <t>イチ</t>
    </rPh>
    <rPh sb="24" eb="25">
      <t>ア</t>
    </rPh>
    <phoneticPr fontId="9"/>
  </si>
  <si>
    <t>Lot.031405280005原反ｷｽﾞNG投入中止原苦処置、原反搬入待ち</t>
    <rPh sb="16" eb="18">
      <t>ゲンタン</t>
    </rPh>
    <rPh sb="23" eb="25">
      <t>トウニュウ</t>
    </rPh>
    <rPh sb="25" eb="27">
      <t>チュウシ</t>
    </rPh>
    <rPh sb="27" eb="28">
      <t>ゲン</t>
    </rPh>
    <rPh sb="28" eb="29">
      <t>ク</t>
    </rPh>
    <rPh sb="29" eb="31">
      <t>ショチ</t>
    </rPh>
    <rPh sb="32" eb="34">
      <t>ゲンタン</t>
    </rPh>
    <rPh sb="34" eb="36">
      <t>ハンニュウ</t>
    </rPh>
    <rPh sb="36" eb="37">
      <t>マ</t>
    </rPh>
    <phoneticPr fontId="9"/>
  </si>
  <si>
    <t>031405280008</t>
    <phoneticPr fontId="9"/>
  </si>
  <si>
    <t>50124351050</t>
    <phoneticPr fontId="9"/>
  </si>
  <si>
    <t>包材返却品蒸着残原反570m除去後使用(仕掛かり再投入）</t>
    <rPh sb="20" eb="22">
      <t>シカ</t>
    </rPh>
    <rPh sb="24" eb="27">
      <t>サイトウニュウ</t>
    </rPh>
    <phoneticPr fontId="9"/>
  </si>
  <si>
    <t>101408180008</t>
    <phoneticPr fontId="9"/>
  </si>
  <si>
    <t>50401416080</t>
    <phoneticPr fontId="9"/>
  </si>
  <si>
    <t>ﾀﾞﾐｰ実績入力後仕掛かり投入</t>
    <rPh sb="4" eb="6">
      <t>ジッセキ</t>
    </rPh>
    <rPh sb="6" eb="8">
      <t>ニュウリョク</t>
    </rPh>
    <rPh sb="8" eb="9">
      <t>ゴ</t>
    </rPh>
    <rPh sb="9" eb="11">
      <t>シカ</t>
    </rPh>
    <rPh sb="13" eb="15">
      <t>トウニュウ</t>
    </rPh>
    <phoneticPr fontId="9"/>
  </si>
  <si>
    <t>50402416030</t>
    <phoneticPr fontId="9"/>
  </si>
  <si>
    <t>位置合わせ</t>
    <rPh sb="0" eb="3">
      <t>イチア</t>
    </rPh>
    <phoneticPr fontId="9"/>
  </si>
  <si>
    <t>N0525032303</t>
    <phoneticPr fontId="9"/>
  </si>
  <si>
    <t>N0525032304</t>
    <phoneticPr fontId="9"/>
  </si>
  <si>
    <t>50402416040</t>
    <phoneticPr fontId="9"/>
  </si>
  <si>
    <t>N0525032401</t>
    <phoneticPr fontId="9"/>
  </si>
  <si>
    <t>N0525032302</t>
    <phoneticPr fontId="9"/>
  </si>
  <si>
    <t>50402416050</t>
    <phoneticPr fontId="9"/>
  </si>
  <si>
    <t>IT525022301-1</t>
    <phoneticPr fontId="9"/>
  </si>
  <si>
    <t>TI525022301-2</t>
    <phoneticPr fontId="9"/>
  </si>
  <si>
    <t>50402416060</t>
    <phoneticPr fontId="9"/>
  </si>
  <si>
    <t>IT525032002</t>
    <phoneticPr fontId="9"/>
  </si>
  <si>
    <t>IT525032001</t>
    <phoneticPr fontId="9"/>
  </si>
  <si>
    <t>IT525032003</t>
    <phoneticPr fontId="9"/>
  </si>
  <si>
    <t>-</t>
    <phoneticPr fontId="9"/>
  </si>
  <si>
    <t>巻取ｼﾜ混入　条件変更するも改善せず（6回ｼﾜNG　180mﾛｽ）</t>
    <rPh sb="0" eb="2">
      <t>マキト</t>
    </rPh>
    <rPh sb="4" eb="6">
      <t>コンニュウ</t>
    </rPh>
    <rPh sb="7" eb="9">
      <t>ジョウケン</t>
    </rPh>
    <rPh sb="9" eb="11">
      <t>ヘンコウ</t>
    </rPh>
    <rPh sb="14" eb="16">
      <t>カイゼン</t>
    </rPh>
    <rPh sb="20" eb="21">
      <t>カイ</t>
    </rPh>
    <phoneticPr fontId="9"/>
  </si>
  <si>
    <t>繰出/巻取原反入れ替え、再ｽﾀｰﾄ準備</t>
    <rPh sb="0" eb="2">
      <t>クリダ</t>
    </rPh>
    <rPh sb="3" eb="5">
      <t>マキト</t>
    </rPh>
    <rPh sb="5" eb="7">
      <t>ゲンタン</t>
    </rPh>
    <rPh sb="7" eb="8">
      <t>イ</t>
    </rPh>
    <rPh sb="9" eb="10">
      <t>カ</t>
    </rPh>
    <rPh sb="12" eb="13">
      <t>サイ</t>
    </rPh>
    <rPh sb="17" eb="19">
      <t>ジュンビ</t>
    </rPh>
    <phoneticPr fontId="9"/>
  </si>
  <si>
    <t>1012032502</t>
    <phoneticPr fontId="9"/>
  </si>
  <si>
    <t>1012032501</t>
    <phoneticPr fontId="9"/>
  </si>
  <si>
    <t>50402416070</t>
    <phoneticPr fontId="9"/>
  </si>
  <si>
    <t>04700126008</t>
    <phoneticPr fontId="9"/>
  </si>
  <si>
    <t>05700126008</t>
    <phoneticPr fontId="9"/>
  </si>
  <si>
    <t>09700126006</t>
    <phoneticPr fontId="9"/>
  </si>
  <si>
    <t>50402416080</t>
    <phoneticPr fontId="9"/>
  </si>
  <si>
    <t>04700126005</t>
    <phoneticPr fontId="9"/>
  </si>
  <si>
    <t>04700126004</t>
    <phoneticPr fontId="9"/>
  </si>
  <si>
    <t>01700126003</t>
    <phoneticPr fontId="9"/>
  </si>
  <si>
    <t>50403416010</t>
    <phoneticPr fontId="9"/>
  </si>
  <si>
    <t>01700126006</t>
    <phoneticPr fontId="9"/>
  </si>
  <si>
    <t>08700126007</t>
    <phoneticPr fontId="9"/>
  </si>
  <si>
    <t>06700126001</t>
    <phoneticPr fontId="9"/>
  </si>
  <si>
    <t>50403416020</t>
    <phoneticPr fontId="9"/>
  </si>
  <si>
    <t>4/2巻足し済</t>
    <rPh sb="3" eb="4">
      <t>マキ</t>
    </rPh>
    <rPh sb="4" eb="5">
      <t>タ</t>
    </rPh>
    <rPh sb="6" eb="7">
      <t>スミ</t>
    </rPh>
    <phoneticPr fontId="9"/>
  </si>
  <si>
    <t>50403416030</t>
    <phoneticPr fontId="9"/>
  </si>
  <si>
    <t>04700126006</t>
    <phoneticPr fontId="9"/>
  </si>
  <si>
    <t>09700126007</t>
    <phoneticPr fontId="9"/>
  </si>
  <si>
    <t>09700126005</t>
    <phoneticPr fontId="9"/>
  </si>
  <si>
    <t>50403416040</t>
    <phoneticPr fontId="9"/>
  </si>
  <si>
    <t>07700126007</t>
    <phoneticPr fontId="9"/>
  </si>
  <si>
    <t>08700126004</t>
    <phoneticPr fontId="9"/>
  </si>
  <si>
    <t>09700126002</t>
    <phoneticPr fontId="9"/>
  </si>
  <si>
    <t>50403416050</t>
    <phoneticPr fontId="9"/>
  </si>
  <si>
    <t>06700126002</t>
    <phoneticPr fontId="9"/>
  </si>
  <si>
    <t>05700126001</t>
    <phoneticPr fontId="9"/>
  </si>
  <si>
    <t>08700126006</t>
    <phoneticPr fontId="9"/>
  </si>
  <si>
    <t>50403416060</t>
    <phoneticPr fontId="9"/>
  </si>
  <si>
    <t>07700126001</t>
    <phoneticPr fontId="9"/>
  </si>
  <si>
    <t>06700126003</t>
    <phoneticPr fontId="9"/>
  </si>
  <si>
    <t>50403416070</t>
    <phoneticPr fontId="9"/>
  </si>
  <si>
    <t>ﾒﾀﾙﾐｰﾈｰﾏｰ銀消　B　254100</t>
  </si>
  <si>
    <t>メタルミーヘヤライン金艶V</t>
    <rPh sb="10" eb="11">
      <t>キン</t>
    </rPh>
    <rPh sb="11" eb="12">
      <t>ツヤ</t>
    </rPh>
    <phoneticPr fontId="1"/>
  </si>
  <si>
    <t>メタルミーヘヤライン銅艶V</t>
    <rPh sb="10" eb="11">
      <t>ドウ</t>
    </rPh>
    <rPh sb="11" eb="12">
      <t>ツヤ</t>
    </rPh>
    <phoneticPr fontId="1"/>
  </si>
  <si>
    <t>ヘヤライン銀艶</t>
    <rPh sb="5" eb="6">
      <t>ギン</t>
    </rPh>
    <rPh sb="6" eb="7">
      <t>ツヤ</t>
    </rPh>
    <phoneticPr fontId="1"/>
  </si>
  <si>
    <t>メタルミー　Ｓ</t>
    <phoneticPr fontId="9"/>
  </si>
  <si>
    <t>06700126008</t>
    <phoneticPr fontId="9"/>
  </si>
  <si>
    <t>08700126005</t>
    <phoneticPr fontId="9"/>
  </si>
  <si>
    <t>50403416080</t>
    <phoneticPr fontId="9"/>
  </si>
  <si>
    <t>T</t>
  </si>
  <si>
    <t>S5作業有り</t>
    <rPh sb="2" eb="4">
      <t>サギョウ</t>
    </rPh>
    <rPh sb="4" eb="5">
      <t>ア</t>
    </rPh>
    <phoneticPr fontId="9"/>
  </si>
  <si>
    <t>50403416090</t>
    <phoneticPr fontId="9"/>
  </si>
  <si>
    <t>50404416010</t>
    <phoneticPr fontId="9"/>
  </si>
  <si>
    <t>50404416020</t>
    <phoneticPr fontId="9"/>
  </si>
  <si>
    <t>50404416030</t>
    <phoneticPr fontId="9"/>
  </si>
  <si>
    <t>50404416040</t>
    <phoneticPr fontId="9"/>
  </si>
  <si>
    <t>50404416050</t>
    <phoneticPr fontId="9"/>
  </si>
  <si>
    <t>04700126007</t>
    <phoneticPr fontId="9"/>
  </si>
  <si>
    <t>03700126002</t>
    <phoneticPr fontId="9"/>
  </si>
  <si>
    <t>06700126006</t>
    <phoneticPr fontId="9"/>
  </si>
  <si>
    <t>06700126007</t>
    <phoneticPr fontId="9"/>
  </si>
  <si>
    <t>03700126004</t>
    <phoneticPr fontId="9"/>
  </si>
  <si>
    <t>540101</t>
    <phoneticPr fontId="9"/>
  </si>
  <si>
    <t>540102</t>
    <phoneticPr fontId="9"/>
  </si>
  <si>
    <t>540103</t>
    <phoneticPr fontId="9"/>
  </si>
  <si>
    <t>Ｕ</t>
  </si>
  <si>
    <t>530404</t>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</si>
  <si>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、位置合わせ</t>
    </r>
    <rPh sb="8" eb="10">
      <t>ソウジ</t>
    </rPh>
    <rPh sb="11" eb="13">
      <t>ジョデン</t>
    </rPh>
    <rPh sb="16" eb="18">
      <t>ソウジ</t>
    </rPh>
    <rPh sb="25" eb="27">
      <t>カクニン</t>
    </rPh>
    <rPh sb="28" eb="31">
      <t>イチア</t>
    </rPh>
    <phoneticPr fontId="9"/>
  </si>
  <si>
    <t>2749m反射★欠点有り</t>
    <rPh sb="5" eb="7">
      <t>ハンシャ</t>
    </rPh>
    <rPh sb="8" eb="10">
      <t>ケッテン</t>
    </rPh>
    <rPh sb="10" eb="11">
      <t>ア</t>
    </rPh>
    <phoneticPr fontId="9"/>
  </si>
  <si>
    <t>通常条件で巻き姿良好（ｼﾜ 180mﾛｽ有）</t>
    <rPh sb="0" eb="2">
      <t>ツウジョウ</t>
    </rPh>
    <rPh sb="2" eb="4">
      <t>ジョウケン</t>
    </rPh>
    <rPh sb="5" eb="6">
      <t>マ</t>
    </rPh>
    <rPh sb="7" eb="8">
      <t>スガタ</t>
    </rPh>
    <rPh sb="8" eb="10">
      <t>リョウコウ</t>
    </rPh>
    <rPh sb="20" eb="21">
      <t>アリ</t>
    </rPh>
    <phoneticPr fontId="9"/>
  </si>
  <si>
    <t>OK</t>
    <phoneticPr fontId="9"/>
  </si>
  <si>
    <t>530405</t>
    <phoneticPr fontId="9"/>
  </si>
  <si>
    <t>530406</t>
    <phoneticPr fontId="9"/>
  </si>
  <si>
    <t>482603</t>
    <phoneticPr fontId="9"/>
  </si>
  <si>
    <t>482602</t>
    <phoneticPr fontId="9"/>
  </si>
  <si>
    <t>482601</t>
    <phoneticPr fontId="9"/>
  </si>
  <si>
    <t>TIU625022103</t>
    <phoneticPr fontId="9"/>
  </si>
  <si>
    <t>TIU625022102</t>
    <phoneticPr fontId="9"/>
  </si>
  <si>
    <t>原反下引右0～25mm全長干渉ﾑﾗ有（展開図付き）投入指示</t>
    <rPh sb="2" eb="3">
      <t>シタ</t>
    </rPh>
    <rPh sb="3" eb="4">
      <t>ヒ</t>
    </rPh>
    <rPh sb="4" eb="5">
      <t>ミギ</t>
    </rPh>
    <rPh sb="11" eb="13">
      <t>ゼンチョウ</t>
    </rPh>
    <rPh sb="13" eb="15">
      <t>カンショウ</t>
    </rPh>
    <rPh sb="17" eb="18">
      <t>アリ</t>
    </rPh>
    <rPh sb="19" eb="22">
      <t>テンカイズ</t>
    </rPh>
    <rPh sb="22" eb="23">
      <t>ツ</t>
    </rPh>
    <rPh sb="25" eb="27">
      <t>トウニュウ</t>
    </rPh>
    <rPh sb="27" eb="29">
      <t>シジ</t>
    </rPh>
    <phoneticPr fontId="9"/>
  </si>
  <si>
    <t>TIU625022104</t>
    <phoneticPr fontId="9"/>
  </si>
  <si>
    <t>TIU625022101</t>
    <phoneticPr fontId="9"/>
  </si>
  <si>
    <t>片付け、紙管出庫、S5応援</t>
    <rPh sb="0" eb="2">
      <t>カタヅ</t>
    </rPh>
    <rPh sb="4" eb="5">
      <t>カミ</t>
    </rPh>
    <rPh sb="5" eb="6">
      <t>カン</t>
    </rPh>
    <rPh sb="6" eb="8">
      <t>シュッコ</t>
    </rPh>
    <rPh sb="11" eb="13">
      <t>オウエン</t>
    </rPh>
    <phoneticPr fontId="9"/>
  </si>
  <si>
    <t>S5対応</t>
    <rPh sb="2" eb="4">
      <t>タイオウ</t>
    </rPh>
    <phoneticPr fontId="9"/>
  </si>
  <si>
    <t>50407416010</t>
    <phoneticPr fontId="9"/>
  </si>
  <si>
    <t>50407416020</t>
    <phoneticPr fontId="9"/>
  </si>
  <si>
    <t>原反待ち、位置合わせ</t>
    <rPh sb="0" eb="2">
      <t>ゲンタン</t>
    </rPh>
    <rPh sb="2" eb="3">
      <t>マ</t>
    </rPh>
    <rPh sb="5" eb="8">
      <t>イチア</t>
    </rPh>
    <phoneticPr fontId="9"/>
  </si>
  <si>
    <t>1019032501</t>
    <phoneticPr fontId="9"/>
  </si>
  <si>
    <t>1025032503</t>
    <phoneticPr fontId="9"/>
  </si>
  <si>
    <t>製品下ろし</t>
  </si>
  <si>
    <t>50407416030</t>
    <phoneticPr fontId="9"/>
  </si>
  <si>
    <t>1019032503</t>
    <phoneticPr fontId="9"/>
  </si>
  <si>
    <t>1025032502</t>
    <phoneticPr fontId="9"/>
  </si>
  <si>
    <t>1005032507</t>
    <phoneticPr fontId="9"/>
  </si>
  <si>
    <t>1013032502</t>
    <phoneticPr fontId="9"/>
  </si>
  <si>
    <t>1005032506</t>
    <phoneticPr fontId="9"/>
  </si>
  <si>
    <t>1007032502</t>
    <phoneticPr fontId="9"/>
  </si>
  <si>
    <t>1007032501</t>
    <phoneticPr fontId="9"/>
  </si>
  <si>
    <t>50408416010</t>
    <phoneticPr fontId="9"/>
  </si>
  <si>
    <t>50408416020</t>
    <phoneticPr fontId="9"/>
  </si>
  <si>
    <t>50408416030</t>
    <phoneticPr fontId="9"/>
  </si>
  <si>
    <t>S5作業、ｽﾀｰﾄ準備</t>
    <rPh sb="2" eb="4">
      <t>サギョウ</t>
    </rPh>
    <rPh sb="9" eb="11">
      <t>ジュンビ</t>
    </rPh>
    <phoneticPr fontId="9"/>
  </si>
  <si>
    <t>1024032502</t>
    <phoneticPr fontId="9"/>
  </si>
  <si>
    <t>1024032503</t>
    <phoneticPr fontId="9"/>
  </si>
  <si>
    <t>1019032505</t>
    <phoneticPr fontId="9"/>
  </si>
  <si>
    <t>1020032502</t>
    <phoneticPr fontId="9"/>
  </si>
  <si>
    <t>1018032505</t>
    <phoneticPr fontId="9"/>
  </si>
  <si>
    <t>1006032506</t>
    <phoneticPr fontId="9"/>
  </si>
  <si>
    <t>50408416040</t>
    <phoneticPr fontId="9"/>
  </si>
  <si>
    <t>50408416050</t>
    <phoneticPr fontId="9"/>
  </si>
  <si>
    <t>50408416060</t>
    <phoneticPr fontId="9"/>
  </si>
  <si>
    <t>1014032506</t>
    <phoneticPr fontId="9"/>
  </si>
  <si>
    <t>1020032501</t>
    <phoneticPr fontId="9"/>
  </si>
  <si>
    <t>1006032502</t>
    <phoneticPr fontId="9"/>
  </si>
  <si>
    <t>1006032505</t>
    <phoneticPr fontId="9"/>
  </si>
  <si>
    <t>1006032504</t>
    <phoneticPr fontId="9"/>
  </si>
  <si>
    <t>1014032501</t>
    <phoneticPr fontId="9"/>
  </si>
  <si>
    <t>1014032502</t>
    <phoneticPr fontId="9"/>
  </si>
  <si>
    <t>1006032501</t>
    <phoneticPr fontId="9"/>
  </si>
  <si>
    <t>1019032504</t>
    <phoneticPr fontId="9"/>
  </si>
  <si>
    <t>1019032502</t>
    <phoneticPr fontId="9"/>
  </si>
  <si>
    <t>50408416070</t>
    <phoneticPr fontId="9"/>
  </si>
  <si>
    <t>50409416010</t>
    <phoneticPr fontId="9"/>
  </si>
  <si>
    <t>50409416020</t>
    <phoneticPr fontId="9"/>
  </si>
  <si>
    <t>50409416030</t>
    <phoneticPr fontId="9"/>
  </si>
  <si>
    <t>50409416050</t>
    <phoneticPr fontId="9"/>
  </si>
  <si>
    <t>1014032503</t>
    <phoneticPr fontId="9"/>
  </si>
  <si>
    <t>1014032505</t>
    <phoneticPr fontId="9"/>
  </si>
  <si>
    <t>1025032501</t>
    <phoneticPr fontId="9"/>
  </si>
  <si>
    <t>1018032501</t>
    <phoneticPr fontId="9"/>
  </si>
  <si>
    <t>1025032504</t>
    <phoneticPr fontId="9"/>
  </si>
  <si>
    <t>1018032503</t>
    <phoneticPr fontId="9"/>
  </si>
  <si>
    <t>1014032504</t>
    <phoneticPr fontId="9"/>
  </si>
  <si>
    <t>1018032504</t>
    <phoneticPr fontId="9"/>
  </si>
  <si>
    <t>1017032503</t>
    <phoneticPr fontId="9"/>
  </si>
  <si>
    <t>1018032506</t>
    <phoneticPr fontId="9"/>
  </si>
  <si>
    <t>1018032502</t>
    <phoneticPr fontId="9"/>
  </si>
  <si>
    <t>1006032503</t>
    <phoneticPr fontId="9"/>
  </si>
  <si>
    <t>1015032501</t>
    <phoneticPr fontId="9"/>
  </si>
  <si>
    <t>1017032502</t>
    <phoneticPr fontId="9"/>
  </si>
  <si>
    <t>02700204605</t>
    <phoneticPr fontId="9"/>
  </si>
  <si>
    <t>02700204606</t>
    <phoneticPr fontId="9"/>
  </si>
  <si>
    <t>02700204601</t>
    <phoneticPr fontId="9"/>
  </si>
  <si>
    <t>巻取りｼﾜ発生110mﾛｽ　巻取張力30NUPで巻き姿良好</t>
    <rPh sb="0" eb="2">
      <t>マキト</t>
    </rPh>
    <rPh sb="5" eb="7">
      <t>ハッセイ</t>
    </rPh>
    <rPh sb="14" eb="16">
      <t>マキトリ</t>
    </rPh>
    <rPh sb="16" eb="18">
      <t>チョウリョク</t>
    </rPh>
    <rPh sb="24" eb="25">
      <t>マ</t>
    </rPh>
    <rPh sb="26" eb="27">
      <t>スガタ</t>
    </rPh>
    <rPh sb="27" eb="29">
      <t>リョウコウ</t>
    </rPh>
    <phoneticPr fontId="9"/>
  </si>
  <si>
    <t>位置合わせ</t>
    <rPh sb="0" eb="3">
      <t>イチア</t>
    </rPh>
    <phoneticPr fontId="9"/>
  </si>
  <si>
    <t>50409416042</t>
    <phoneticPr fontId="9"/>
  </si>
  <si>
    <t>50409416061</t>
    <phoneticPr fontId="9"/>
  </si>
  <si>
    <t>50409416071</t>
    <phoneticPr fontId="9"/>
  </si>
  <si>
    <t>013410020004</t>
    <phoneticPr fontId="9"/>
  </si>
  <si>
    <t>ITH524121901</t>
    <phoneticPr fontId="9"/>
  </si>
  <si>
    <t>ITH525031901</t>
    <phoneticPr fontId="9"/>
  </si>
  <si>
    <t>ITH525032101</t>
    <phoneticPr fontId="9"/>
  </si>
  <si>
    <t>ITH525032401</t>
    <phoneticPr fontId="9"/>
  </si>
  <si>
    <t>50409416081</t>
    <phoneticPr fontId="9"/>
  </si>
  <si>
    <t>50409416091</t>
    <phoneticPr fontId="9"/>
  </si>
  <si>
    <r>
      <t>ｶﾞｲﾄﾞﾛｰﾙ・除電ﾊﾞｰ掃除、</t>
    </r>
    <r>
      <rPr>
        <sz val="11"/>
        <color rgb="FFFF0000"/>
        <rFont val="ＭＳ Ｐゴシック"/>
        <family val="3"/>
        <charset val="128"/>
        <scheme val="minor"/>
      </rPr>
      <t>ﾊﾟｽﾗｲﾝ確認</t>
    </r>
    <r>
      <rPr>
        <sz val="11"/>
        <color theme="1"/>
        <rFont val="ＭＳ Ｐゴシック"/>
        <family val="2"/>
        <scheme val="minor"/>
      </rPr>
      <t>、位置合わせ、原反待ち</t>
    </r>
    <rPh sb="26" eb="29">
      <t>イチア</t>
    </rPh>
    <rPh sb="32" eb="34">
      <t>ゲンタン</t>
    </rPh>
    <rPh sb="34" eb="35">
      <t>マ</t>
    </rPh>
    <phoneticPr fontId="9"/>
  </si>
  <si>
    <t>ITH525022001</t>
    <phoneticPr fontId="9"/>
  </si>
  <si>
    <t>ITH525032102</t>
    <phoneticPr fontId="9"/>
  </si>
  <si>
    <t>50410416010</t>
    <phoneticPr fontId="9"/>
  </si>
  <si>
    <t>50410416020</t>
    <phoneticPr fontId="9"/>
  </si>
  <si>
    <t>50410416030</t>
    <phoneticPr fontId="9"/>
  </si>
  <si>
    <t>ITH525022101</t>
    <phoneticPr fontId="9"/>
  </si>
  <si>
    <t>ITH525032501</t>
    <phoneticPr fontId="9"/>
  </si>
  <si>
    <t>ITH525032601</t>
    <phoneticPr fontId="9"/>
  </si>
  <si>
    <t>IT525040104</t>
    <phoneticPr fontId="9"/>
  </si>
  <si>
    <t>IT525040102</t>
    <phoneticPr fontId="9"/>
  </si>
  <si>
    <t>IT525040103</t>
    <phoneticPr fontId="9"/>
  </si>
  <si>
    <t>OK</t>
    <phoneticPr fontId="9"/>
  </si>
  <si>
    <t>50410416041</t>
    <phoneticPr fontId="9"/>
  </si>
  <si>
    <t>IT525032101</t>
    <phoneticPr fontId="9"/>
  </si>
  <si>
    <t>IT525040101</t>
    <phoneticPr fontId="9"/>
  </si>
  <si>
    <t>IT525032104</t>
    <phoneticPr fontId="9"/>
  </si>
  <si>
    <t>IT525032103</t>
    <phoneticPr fontId="9"/>
  </si>
  <si>
    <t>IT525033101</t>
    <phoneticPr fontId="9"/>
  </si>
  <si>
    <t>IT525032102</t>
    <phoneticPr fontId="9"/>
  </si>
  <si>
    <t>14300321002</t>
    <phoneticPr fontId="9"/>
  </si>
  <si>
    <t>残芯処理、片付け</t>
    <rPh sb="0" eb="1">
      <t>ザン</t>
    </rPh>
    <rPh sb="1" eb="2">
      <t>シン</t>
    </rPh>
    <rPh sb="2" eb="4">
      <t>ショリ</t>
    </rPh>
    <rPh sb="5" eb="7">
      <t>カタヅ</t>
    </rPh>
    <phoneticPr fontId="9"/>
  </si>
  <si>
    <t>その他</t>
  </si>
  <si>
    <t>ｶﾞｲﾄﾞﾛｰﾙ養生、梱包材準備、ｺｱ出庫</t>
    <rPh sb="8" eb="10">
      <t>ヨウジョウ</t>
    </rPh>
    <rPh sb="11" eb="13">
      <t>コンポウ</t>
    </rPh>
    <rPh sb="13" eb="14">
      <t>ザイ</t>
    </rPh>
    <rPh sb="14" eb="16">
      <t>ジュンビ</t>
    </rPh>
    <rPh sb="19" eb="21">
      <t>シュッコ</t>
    </rPh>
    <phoneticPr fontId="9"/>
  </si>
  <si>
    <t>S4</t>
    <phoneticPr fontId="9"/>
  </si>
  <si>
    <t>原反ｾｯﾄ</t>
    <phoneticPr fontId="9"/>
  </si>
  <si>
    <t>梱包材準備、S5作業</t>
    <rPh sb="0" eb="2">
      <t>コンポウ</t>
    </rPh>
    <rPh sb="2" eb="3">
      <t>ザイ</t>
    </rPh>
    <rPh sb="3" eb="5">
      <t>ジュンビ</t>
    </rPh>
    <rPh sb="8" eb="10">
      <t>サギョウ</t>
    </rPh>
    <phoneticPr fontId="9"/>
  </si>
  <si>
    <t>目標管理ｼｰﾄ入力、検査機点検立会</t>
    <rPh sb="0" eb="2">
      <t>モクヒョウ</t>
    </rPh>
    <rPh sb="2" eb="4">
      <t>カンリ</t>
    </rPh>
    <rPh sb="7" eb="9">
      <t>ニュウリョク</t>
    </rPh>
    <rPh sb="10" eb="12">
      <t>ケンサ</t>
    </rPh>
    <rPh sb="12" eb="13">
      <t>キ</t>
    </rPh>
    <rPh sb="13" eb="15">
      <t>テンケン</t>
    </rPh>
    <rPh sb="15" eb="17">
      <t>タチアイ</t>
    </rPh>
    <phoneticPr fontId="9"/>
  </si>
  <si>
    <t>ﾀｯﾁ圧0.15位の方が巻芯ｼﾜに良さそう</t>
    <rPh sb="3" eb="4">
      <t>アツ</t>
    </rPh>
    <rPh sb="8" eb="9">
      <t>クライ</t>
    </rPh>
    <rPh sb="10" eb="11">
      <t>ホウ</t>
    </rPh>
    <rPh sb="12" eb="13">
      <t>マ</t>
    </rPh>
    <rPh sb="13" eb="14">
      <t>シン</t>
    </rPh>
    <rPh sb="17" eb="18">
      <t>ヨ</t>
    </rPh>
    <phoneticPr fontId="9"/>
  </si>
  <si>
    <t>蒸着上がりのﾌｸﾚｼﾜがｺｰﾀｰ通して熱収ｼﾜになる、OKぽいけど要確認　ｼﾜ跡注意　胴巻きありEYKと同じ梱包</t>
    <rPh sb="0" eb="2">
      <t>ジョウチャク</t>
    </rPh>
    <rPh sb="2" eb="3">
      <t>ア</t>
    </rPh>
    <rPh sb="16" eb="17">
      <t>トオ</t>
    </rPh>
    <rPh sb="19" eb="20">
      <t>ネツ</t>
    </rPh>
    <rPh sb="20" eb="21">
      <t>オサム</t>
    </rPh>
    <rPh sb="33" eb="34">
      <t>ヨウ</t>
    </rPh>
    <rPh sb="34" eb="36">
      <t>カクニン</t>
    </rPh>
    <rPh sb="39" eb="40">
      <t>アト</t>
    </rPh>
    <rPh sb="40" eb="42">
      <t>チュウイ</t>
    </rPh>
    <rPh sb="43" eb="45">
      <t>ドウマ</t>
    </rPh>
    <rPh sb="52" eb="53">
      <t>オナ</t>
    </rPh>
    <rPh sb="54" eb="56">
      <t>コンポウ</t>
    </rPh>
    <phoneticPr fontId="9"/>
  </si>
  <si>
    <t>2022.11.17耳ﾛｽｺｱ270ｍｍの方がいいかも？</t>
    <rPh sb="10" eb="11">
      <t>ミミ</t>
    </rPh>
    <rPh sb="21" eb="22">
      <t>ホウ</t>
    </rPh>
    <phoneticPr fontId="9"/>
  </si>
  <si>
    <t>S5作業</t>
    <phoneticPr fontId="9"/>
  </si>
  <si>
    <r>
      <t>ｶﾞｲﾄﾞﾛｰﾙ/除電ﾊﾞｰ掃除、</t>
    </r>
    <r>
      <rPr>
        <sz val="11"/>
        <color rgb="FFFF0000"/>
        <rFont val="ＭＳ Ｐゴシック"/>
        <family val="3"/>
        <charset val="128"/>
        <scheme val="minor"/>
      </rPr>
      <t>ﾊﾟｽﾗｲﾝ確認</t>
    </r>
    <r>
      <rPr>
        <sz val="11"/>
        <color theme="1"/>
        <rFont val="ＭＳ Ｐゴシック"/>
        <family val="2"/>
        <scheme val="minor"/>
      </rPr>
      <t>、ﾀｯﾁﾛｰﾙｽﾄｯｷﾝｸﾞ交換</t>
    </r>
    <rPh sb="39" eb="41">
      <t>コウカン</t>
    </rPh>
    <phoneticPr fontId="9"/>
  </si>
  <si>
    <t>ﾀｯﾁﾛｰﾙｽﾄｯｷﾝｸﾞ外れ修正、位置合わせ、原反待ち</t>
    <rPh sb="13" eb="14">
      <t>ハズ</t>
    </rPh>
    <rPh sb="15" eb="17">
      <t>シュウセイ</t>
    </rPh>
    <rPh sb="18" eb="21">
      <t>イチア</t>
    </rPh>
    <rPh sb="24" eb="27">
      <t>ゲンタンマ</t>
    </rPh>
    <phoneticPr fontId="9"/>
  </si>
  <si>
    <t>50416416010</t>
    <phoneticPr fontId="9"/>
  </si>
  <si>
    <t>50416416020</t>
    <phoneticPr fontId="9"/>
  </si>
  <si>
    <t>1011032503</t>
    <phoneticPr fontId="9"/>
  </si>
  <si>
    <t>1008042501</t>
    <phoneticPr fontId="9"/>
  </si>
  <si>
    <t>1008042502</t>
    <phoneticPr fontId="9"/>
  </si>
  <si>
    <t>1007042502</t>
    <phoneticPr fontId="9"/>
  </si>
  <si>
    <t>50415351020</t>
    <phoneticPr fontId="9"/>
  </si>
  <si>
    <t>5041535102001</t>
    <phoneticPr fontId="9"/>
  </si>
  <si>
    <t>5041535102002</t>
    <phoneticPr fontId="9"/>
  </si>
  <si>
    <t>5041535102003</t>
    <phoneticPr fontId="9"/>
  </si>
  <si>
    <t>ﾀｯﾁﾛｰﾙ交換・位置調整、位置合わせ</t>
    <rPh sb="6" eb="8">
      <t>コウカン</t>
    </rPh>
    <rPh sb="9" eb="11">
      <t>イチ</t>
    </rPh>
    <rPh sb="11" eb="13">
      <t>チョウセイ</t>
    </rPh>
    <rPh sb="14" eb="17">
      <t>イチア</t>
    </rPh>
    <phoneticPr fontId="9"/>
  </si>
  <si>
    <t>OK</t>
    <phoneticPr fontId="9"/>
  </si>
  <si>
    <t>50415351030</t>
    <phoneticPr fontId="9"/>
  </si>
  <si>
    <t>5041535103001</t>
    <phoneticPr fontId="9"/>
  </si>
  <si>
    <t>5041535103002</t>
    <phoneticPr fontId="9"/>
  </si>
  <si>
    <t>5041535103003</t>
    <phoneticPr fontId="9"/>
  </si>
  <si>
    <t>50415351060</t>
    <phoneticPr fontId="9"/>
  </si>
  <si>
    <t>5041535106001</t>
    <phoneticPr fontId="9"/>
  </si>
  <si>
    <t>5041535106002</t>
    <phoneticPr fontId="9"/>
  </si>
  <si>
    <t>5041535106003</t>
    <phoneticPr fontId="9"/>
  </si>
  <si>
    <t>U</t>
  </si>
  <si>
    <t>原反表層ｱﾙﾐ抜け部除去20mﾛｽ J反射★欠点（3.068㎜²）合格判断</t>
    <rPh sb="0" eb="2">
      <t>ゲンタン</t>
    </rPh>
    <rPh sb="2" eb="4">
      <t>ヒョウソウ</t>
    </rPh>
    <rPh sb="7" eb="8">
      <t>ヌ</t>
    </rPh>
    <rPh sb="9" eb="10">
      <t>ブ</t>
    </rPh>
    <rPh sb="10" eb="12">
      <t>ジョキョ</t>
    </rPh>
    <rPh sb="19" eb="21">
      <t>ハンシャ</t>
    </rPh>
    <rPh sb="21" eb="24">
      <t>ホシケッテン</t>
    </rPh>
    <rPh sb="33" eb="35">
      <t>ゴウカク</t>
    </rPh>
    <rPh sb="35" eb="37">
      <t>ハンダン</t>
    </rPh>
    <phoneticPr fontId="9"/>
  </si>
  <si>
    <t>位置合わせ</t>
    <rPh sb="0" eb="3">
      <t>イチア</t>
    </rPh>
    <phoneticPr fontId="9"/>
  </si>
  <si>
    <t>5041740401005</t>
  </si>
  <si>
    <t>CF4</t>
    <phoneticPr fontId="9"/>
  </si>
  <si>
    <t>S5作業</t>
    <rPh sb="2" eb="4">
      <t>サギョウ</t>
    </rPh>
    <phoneticPr fontId="9"/>
  </si>
  <si>
    <t>5041740401001</t>
    <phoneticPr fontId="9"/>
  </si>
  <si>
    <t>50417404032</t>
    <phoneticPr fontId="9"/>
  </si>
  <si>
    <t>5041740403201</t>
    <phoneticPr fontId="9"/>
  </si>
  <si>
    <t>Mｺｱ</t>
  </si>
  <si>
    <t>-</t>
    <phoneticPr fontId="9"/>
  </si>
  <si>
    <t>原反ｷｽﾞ（薄）芯入れ巻返し</t>
    <rPh sb="0" eb="2">
      <t>ゲンタン</t>
    </rPh>
    <rPh sb="6" eb="7">
      <t>ウス</t>
    </rPh>
    <rPh sb="8" eb="9">
      <t>シン</t>
    </rPh>
    <rPh sb="9" eb="10">
      <t>イ</t>
    </rPh>
    <rPh sb="11" eb="13">
      <t>マキカエ</t>
    </rPh>
    <phoneticPr fontId="9"/>
  </si>
  <si>
    <t>製品表層原反ｷｽﾞ除去 300mﾛｽ、L欠点*2ヵ所→日勤合格指示</t>
    <rPh sb="0" eb="2">
      <t>セイヒン</t>
    </rPh>
    <rPh sb="2" eb="4">
      <t>ヒョウソウ</t>
    </rPh>
    <rPh sb="4" eb="6">
      <t>ゲンタン</t>
    </rPh>
    <rPh sb="9" eb="11">
      <t>ジョキョ</t>
    </rPh>
    <rPh sb="20" eb="22">
      <t>ケッテン</t>
    </rPh>
    <rPh sb="25" eb="26">
      <t>ショ</t>
    </rPh>
    <rPh sb="27" eb="29">
      <t>ニッキン</t>
    </rPh>
    <rPh sb="29" eb="31">
      <t>ゴウカク</t>
    </rPh>
    <rPh sb="31" eb="33">
      <t>シジ</t>
    </rPh>
    <phoneticPr fontId="9"/>
  </si>
  <si>
    <t>位置合わせ</t>
    <phoneticPr fontId="9"/>
  </si>
  <si>
    <r>
      <t>ｶﾞｲﾄﾞﾛｰﾙ掃除、除電ﾊﾞｰ掃除、</t>
    </r>
    <r>
      <rPr>
        <sz val="11"/>
        <color rgb="FFFF0000"/>
        <rFont val="ＭＳ Ｐゴシック"/>
        <family val="3"/>
        <charset val="128"/>
        <scheme val="minor"/>
      </rPr>
      <t>ﾊﾟｽﾗｲﾝ確認</t>
    </r>
    <r>
      <rPr>
        <sz val="11"/>
        <rFont val="ＭＳ Ｐゴシック"/>
        <family val="3"/>
        <charset val="128"/>
        <scheme val="minor"/>
      </rPr>
      <t>、ﾀｯﾁﾛｰﾙ交換</t>
    </r>
    <rPh sb="8" eb="10">
      <t>ソウジ</t>
    </rPh>
    <rPh sb="11" eb="13">
      <t>ジョデン</t>
    </rPh>
    <rPh sb="16" eb="18">
      <t>ソウジ</t>
    </rPh>
    <rPh sb="25" eb="27">
      <t>カクニン</t>
    </rPh>
    <rPh sb="34" eb="36">
      <t>コウカン</t>
    </rPh>
    <phoneticPr fontId="9"/>
  </si>
  <si>
    <t>巻取りﾁｬｯｷﾝｸﾞ交換（6→3吋）、ﾀｯﾁﾛｰﾙ交換、位置合わせ</t>
    <rPh sb="0" eb="2">
      <t>マキト</t>
    </rPh>
    <rPh sb="10" eb="12">
      <t>コウカン</t>
    </rPh>
    <rPh sb="16" eb="17">
      <t>インチ</t>
    </rPh>
    <rPh sb="25" eb="27">
      <t>コウカン</t>
    </rPh>
    <rPh sb="28" eb="31">
      <t>イチア</t>
    </rPh>
    <phoneticPr fontId="9"/>
  </si>
  <si>
    <t>MSN EYK</t>
    <phoneticPr fontId="9"/>
  </si>
  <si>
    <t>大阪ｼｰﾘﾝｸﾞ印刷㈱</t>
    <phoneticPr fontId="9"/>
  </si>
  <si>
    <t>N-MAT</t>
    <phoneticPr fontId="9"/>
  </si>
  <si>
    <t>5041840401005</t>
    <phoneticPr fontId="9"/>
  </si>
  <si>
    <t>5041840401001</t>
    <phoneticPr fontId="9"/>
  </si>
  <si>
    <t>製品表層幅方向欠点除去 170mﾛｽ</t>
    <rPh sb="0" eb="2">
      <t>セイヒン</t>
    </rPh>
    <rPh sb="2" eb="4">
      <t>ヒョウソウ</t>
    </rPh>
    <rPh sb="4" eb="5">
      <t>ハバ</t>
    </rPh>
    <rPh sb="5" eb="7">
      <t>ホウコウ</t>
    </rPh>
    <rPh sb="7" eb="9">
      <t>ケッテン</t>
    </rPh>
    <rPh sb="9" eb="11">
      <t>ジョキョ</t>
    </rPh>
    <phoneticPr fontId="9"/>
  </si>
  <si>
    <t>巻取りﾁｬｯｷﾝｸﾞ交換（3→6吋）、ﾀｯﾁﾛｰﾙ交換、位置合わせ</t>
    <rPh sb="25" eb="27">
      <t>コウカン</t>
    </rPh>
    <rPh sb="28" eb="31">
      <t>イチア</t>
    </rPh>
    <phoneticPr fontId="9"/>
  </si>
  <si>
    <t>5041840403005</t>
    <phoneticPr fontId="9"/>
  </si>
  <si>
    <t>5041840403001</t>
    <phoneticPr fontId="9"/>
  </si>
  <si>
    <t>製品表層幅方向欠点除去 90mﾛｽ</t>
    <rPh sb="0" eb="2">
      <t>セイヒン</t>
    </rPh>
    <rPh sb="2" eb="4">
      <t>ヒョウソウ</t>
    </rPh>
    <rPh sb="4" eb="5">
      <t>ハバ</t>
    </rPh>
    <rPh sb="5" eb="7">
      <t>ホウコウ</t>
    </rPh>
    <rPh sb="7" eb="9">
      <t>ケッテン</t>
    </rPh>
    <rPh sb="9" eb="11">
      <t>ジョキョ</t>
    </rPh>
    <phoneticPr fontId="9"/>
  </si>
  <si>
    <t>製品表層L欠点除去 170mﾛｽ</t>
    <rPh sb="0" eb="2">
      <t>セイヒン</t>
    </rPh>
    <rPh sb="2" eb="4">
      <t>ヒョウソウ</t>
    </rPh>
    <rPh sb="5" eb="7">
      <t>ケッテン</t>
    </rPh>
    <rPh sb="7" eb="9">
      <t>ジョキョ</t>
    </rPh>
    <phoneticPr fontId="9"/>
  </si>
  <si>
    <t>5041740404005</t>
    <phoneticPr fontId="9"/>
  </si>
  <si>
    <t>5041740404001</t>
    <phoneticPr fontId="9"/>
  </si>
  <si>
    <t>5041740405005</t>
    <phoneticPr fontId="9"/>
  </si>
  <si>
    <t>5041740405001</t>
    <phoneticPr fontId="9"/>
  </si>
  <si>
    <t>5041740408005</t>
    <phoneticPr fontId="9"/>
  </si>
  <si>
    <t>5041740408001</t>
    <phoneticPr fontId="9"/>
  </si>
  <si>
    <t>幅方向欠点除去巻返し 20mﾛｽ　Ⓙ1430m</t>
    <rPh sb="0" eb="1">
      <t>ハバ</t>
    </rPh>
    <rPh sb="1" eb="3">
      <t>ホウコウ</t>
    </rPh>
    <rPh sb="3" eb="5">
      <t>ケッテン</t>
    </rPh>
    <rPh sb="5" eb="7">
      <t>ジョキョ</t>
    </rPh>
    <rPh sb="7" eb="9">
      <t>マキカエ</t>
    </rPh>
    <phoneticPr fontId="9"/>
  </si>
  <si>
    <t>片付け</t>
    <rPh sb="0" eb="2">
      <t>カタヅ</t>
    </rPh>
    <phoneticPr fontId="9"/>
  </si>
  <si>
    <t>幅方向欠点,ｷｽﾞ多発部除去巻返し 270mﾛｽ　Ⓙ340m J反★欠点保留　検出器確認合格判断</t>
    <rPh sb="0" eb="1">
      <t>ハバ</t>
    </rPh>
    <rPh sb="1" eb="3">
      <t>ホウコウ</t>
    </rPh>
    <rPh sb="3" eb="5">
      <t>ケッテン</t>
    </rPh>
    <rPh sb="9" eb="11">
      <t>タハツ</t>
    </rPh>
    <rPh sb="11" eb="12">
      <t>ブ</t>
    </rPh>
    <rPh sb="12" eb="14">
      <t>ジョキョ</t>
    </rPh>
    <rPh sb="14" eb="16">
      <t>マキカエ</t>
    </rPh>
    <rPh sb="32" eb="33">
      <t>ハン</t>
    </rPh>
    <rPh sb="34" eb="36">
      <t>ケッテン</t>
    </rPh>
    <rPh sb="36" eb="38">
      <t>ホリュウ</t>
    </rPh>
    <rPh sb="39" eb="42">
      <t>ケンシュツキ</t>
    </rPh>
    <rPh sb="42" eb="44">
      <t>カクニン</t>
    </rPh>
    <rPh sb="44" eb="46">
      <t>ゴウカク</t>
    </rPh>
    <rPh sb="46" eb="48">
      <t>ハンダン</t>
    </rPh>
    <phoneticPr fontId="9"/>
  </si>
  <si>
    <t>ﾀｯﾁﾛｰﾙ交換、位置合わせ</t>
    <rPh sb="6" eb="8">
      <t>コウカン</t>
    </rPh>
    <rPh sb="9" eb="12">
      <t>イチア</t>
    </rPh>
    <phoneticPr fontId="9"/>
  </si>
  <si>
    <t>50415351050</t>
    <phoneticPr fontId="9"/>
  </si>
  <si>
    <t>5041535105001</t>
    <phoneticPr fontId="9"/>
  </si>
  <si>
    <t>5041535105002</t>
    <phoneticPr fontId="9"/>
  </si>
  <si>
    <t>5041535105003</t>
    <phoneticPr fontId="9"/>
  </si>
  <si>
    <t>50416351020</t>
    <phoneticPr fontId="9"/>
  </si>
  <si>
    <t>5041635102001</t>
    <phoneticPr fontId="9"/>
  </si>
  <si>
    <t>5041635102002</t>
    <phoneticPr fontId="9"/>
  </si>
  <si>
    <t>5041635102003</t>
    <phoneticPr fontId="9"/>
  </si>
  <si>
    <t>50416351030</t>
    <phoneticPr fontId="9"/>
  </si>
  <si>
    <t>5041635103001</t>
    <phoneticPr fontId="9"/>
  </si>
  <si>
    <t>5041635103002</t>
    <phoneticPr fontId="9"/>
  </si>
  <si>
    <t>5041635103003</t>
    <phoneticPr fontId="9"/>
  </si>
  <si>
    <t>3745m Ｊ反/Ｆ反★欠点の為保留</t>
    <rPh sb="7" eb="8">
      <t>ハン</t>
    </rPh>
    <rPh sb="10" eb="11">
      <t>ハン</t>
    </rPh>
    <rPh sb="12" eb="14">
      <t>ケッテン</t>
    </rPh>
    <rPh sb="15" eb="16">
      <t>タメ</t>
    </rPh>
    <rPh sb="16" eb="18">
      <t>ホリュウ</t>
    </rPh>
    <phoneticPr fontId="9"/>
  </si>
  <si>
    <t>Ｊ反♦欠点（2.46mm²）合格判断</t>
    <rPh sb="1" eb="2">
      <t>ハン</t>
    </rPh>
    <rPh sb="3" eb="5">
      <t>ケッテン</t>
    </rPh>
    <rPh sb="14" eb="16">
      <t>ゴウカク</t>
    </rPh>
    <rPh sb="16" eb="18">
      <t>ハンダン</t>
    </rPh>
    <phoneticPr fontId="9"/>
  </si>
  <si>
    <t>5041635102004</t>
    <phoneticPr fontId="9"/>
  </si>
  <si>
    <t>Ｊ反/Ｆ反★欠点除去（製品表層除去）　280mﾛｽ</t>
    <rPh sb="1" eb="2">
      <t>ハン</t>
    </rPh>
    <rPh sb="4" eb="5">
      <t>ハン</t>
    </rPh>
    <rPh sb="6" eb="8">
      <t>ケッテン</t>
    </rPh>
    <rPh sb="8" eb="10">
      <t>ジョキョ</t>
    </rPh>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</si>
  <si>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、耳ﾛｽｺｱ作成</t>
    </r>
    <rPh sb="8" eb="10">
      <t>ソウジ</t>
    </rPh>
    <rPh sb="11" eb="13">
      <t>ジョデン</t>
    </rPh>
    <rPh sb="16" eb="18">
      <t>ソウジ</t>
    </rPh>
    <rPh sb="25" eb="27">
      <t>カクニン</t>
    </rPh>
    <rPh sb="28" eb="29">
      <t>ミミ</t>
    </rPh>
    <rPh sb="33" eb="35">
      <t>サクセイ</t>
    </rPh>
    <phoneticPr fontId="9"/>
  </si>
  <si>
    <t>ﾀｯﾁﾛｰﾙ交換、EPC0cm位置、丸刃/耳ﾛｽｾｯﾄ、位置合わせ</t>
    <rPh sb="6" eb="8">
      <t>コウカン</t>
    </rPh>
    <rPh sb="15" eb="17">
      <t>イチ</t>
    </rPh>
    <rPh sb="18" eb="19">
      <t>マル</t>
    </rPh>
    <rPh sb="19" eb="20">
      <t>ハ</t>
    </rPh>
    <rPh sb="21" eb="22">
      <t>ミミ</t>
    </rPh>
    <rPh sb="28" eb="30">
      <t>イチ</t>
    </rPh>
    <rPh sb="30" eb="31">
      <t>ア</t>
    </rPh>
    <phoneticPr fontId="9"/>
  </si>
  <si>
    <t>R75X</t>
  </si>
  <si>
    <t>Z527H731H5</t>
    <phoneticPr fontId="9"/>
  </si>
  <si>
    <t>Z527H741H5</t>
    <phoneticPr fontId="9"/>
  </si>
  <si>
    <t>上記と巻足し</t>
    <rPh sb="0" eb="2">
      <t>ジョウキ</t>
    </rPh>
    <rPh sb="3" eb="4">
      <t>マキ</t>
    </rPh>
    <rPh sb="4" eb="5">
      <t>タ</t>
    </rPh>
    <phoneticPr fontId="9"/>
  </si>
  <si>
    <t>12400+6700</t>
    <phoneticPr fontId="9"/>
  </si>
  <si>
    <t>Z525H741H5</t>
    <phoneticPr fontId="9"/>
  </si>
  <si>
    <t>5800+12460</t>
    <phoneticPr fontId="9"/>
  </si>
  <si>
    <t>#121120</t>
    <phoneticPr fontId="9"/>
  </si>
  <si>
    <t>#121040</t>
    <phoneticPr fontId="9"/>
  </si>
  <si>
    <t>#121050</t>
    <phoneticPr fontId="9"/>
  </si>
  <si>
    <t>#121005</t>
    <phoneticPr fontId="9"/>
  </si>
  <si>
    <t>1040幅*1本作成</t>
    <rPh sb="4" eb="5">
      <t>ハバ</t>
    </rPh>
    <rPh sb="7" eb="8">
      <t>ホン</t>
    </rPh>
    <rPh sb="8" eb="10">
      <t>サクセイ</t>
    </rPh>
    <phoneticPr fontId="9"/>
  </si>
  <si>
    <t>1050幅*1本作成</t>
    <rPh sb="4" eb="5">
      <t>ハバ</t>
    </rPh>
    <rPh sb="7" eb="8">
      <t>ホン</t>
    </rPh>
    <rPh sb="8" eb="10">
      <t>サクセイ</t>
    </rPh>
    <phoneticPr fontId="9"/>
  </si>
  <si>
    <t>EPC7cm位置、位置合わせ、ﾃｰﾋﾟﾝｸﾞ</t>
    <rPh sb="6" eb="8">
      <t>イチ</t>
    </rPh>
    <rPh sb="9" eb="11">
      <t>イチ</t>
    </rPh>
    <rPh sb="11" eb="12">
      <t>ア</t>
    </rPh>
    <phoneticPr fontId="9"/>
  </si>
  <si>
    <t>1120幅*18本作成</t>
    <rPh sb="4" eb="5">
      <t>ハバ</t>
    </rPh>
    <rPh sb="8" eb="9">
      <t>ホン</t>
    </rPh>
    <rPh sb="9" eb="11">
      <t>サクセイ</t>
    </rPh>
    <phoneticPr fontId="9"/>
  </si>
  <si>
    <t>3500m</t>
    <phoneticPr fontId="9"/>
  </si>
  <si>
    <t>1005幅*18本作成</t>
    <rPh sb="4" eb="5">
      <t>ハバ</t>
    </rPh>
    <rPh sb="8" eb="9">
      <t>ホン</t>
    </rPh>
    <rPh sb="9" eb="11">
      <t>サクセイ</t>
    </rPh>
    <phoneticPr fontId="9"/>
  </si>
  <si>
    <t>ﾃｰﾋﾟﾝｸﾞ剥がし、23番ﾛｰﾙ掃除、丸刃/耳ﾛｽｾｯﾄ、位置合わせ</t>
    <rPh sb="7" eb="8">
      <t>ハ</t>
    </rPh>
    <rPh sb="13" eb="14">
      <t>バン</t>
    </rPh>
    <rPh sb="17" eb="19">
      <t>ソウジ</t>
    </rPh>
    <rPh sb="20" eb="21">
      <t>マル</t>
    </rPh>
    <rPh sb="21" eb="22">
      <t>ハ</t>
    </rPh>
    <rPh sb="23" eb="24">
      <t>ミミ</t>
    </rPh>
    <rPh sb="30" eb="33">
      <t>イチア</t>
    </rPh>
    <phoneticPr fontId="9"/>
  </si>
  <si>
    <t>EPC0cm位置、丸刃(B)交換、丸刃/耳ﾛｽｾｯﾄ、位置合わせ</t>
    <rPh sb="9" eb="10">
      <t>マル</t>
    </rPh>
    <rPh sb="10" eb="11">
      <t>ハ</t>
    </rPh>
    <rPh sb="14" eb="16">
      <t>コウカン</t>
    </rPh>
    <rPh sb="27" eb="30">
      <t>イチア</t>
    </rPh>
    <phoneticPr fontId="9"/>
  </si>
  <si>
    <t>S105</t>
    <phoneticPr fontId="9"/>
  </si>
  <si>
    <t>06381221002</t>
    <phoneticPr fontId="9"/>
  </si>
  <si>
    <t>#251000</t>
    <phoneticPr fontId="9"/>
  </si>
  <si>
    <t>QZ54</t>
    <phoneticPr fontId="9"/>
  </si>
  <si>
    <t>S4</t>
    <phoneticPr fontId="9"/>
  </si>
  <si>
    <t>切替</t>
    <phoneticPr fontId="9"/>
  </si>
  <si>
    <t>原反ｾｯﾄ</t>
    <phoneticPr fontId="9"/>
  </si>
  <si>
    <t>丸刃/耳ﾛｽ外し、ｶﾞｲﾄﾞﾛｰﾙ掃除、EPC7cm、位置合わせ</t>
    <rPh sb="6" eb="7">
      <t>ハズ</t>
    </rPh>
    <rPh sb="17" eb="19">
      <t>ソウジ</t>
    </rPh>
    <rPh sb="27" eb="29">
      <t>イチ</t>
    </rPh>
    <rPh sb="29" eb="30">
      <t>ア</t>
    </rPh>
    <phoneticPr fontId="9"/>
  </si>
  <si>
    <t>5630+770</t>
    <phoneticPr fontId="9"/>
  </si>
  <si>
    <t>N0525040202</t>
    <phoneticPr fontId="9"/>
  </si>
  <si>
    <t>N0525040201</t>
    <phoneticPr fontId="9"/>
  </si>
  <si>
    <t>原反Ⓙ1413m</t>
    <rPh sb="0" eb="3">
      <t>ゲンタンｊ</t>
    </rPh>
    <phoneticPr fontId="9"/>
  </si>
  <si>
    <t>50425416010</t>
    <phoneticPr fontId="9"/>
  </si>
  <si>
    <t>50428416011</t>
    <phoneticPr fontId="9"/>
  </si>
  <si>
    <t>50428416021</t>
    <phoneticPr fontId="9"/>
  </si>
  <si>
    <t>50428416031</t>
    <phoneticPr fontId="9"/>
  </si>
  <si>
    <t>50428416041</t>
    <phoneticPr fontId="9"/>
  </si>
  <si>
    <t>50428416051</t>
    <phoneticPr fontId="9"/>
  </si>
  <si>
    <t>50428416061</t>
    <phoneticPr fontId="9"/>
  </si>
  <si>
    <t>.50428416071</t>
    <phoneticPr fontId="9"/>
  </si>
  <si>
    <t>50428416081</t>
    <phoneticPr fontId="9"/>
  </si>
  <si>
    <t>50428416091</t>
    <phoneticPr fontId="9"/>
  </si>
  <si>
    <t>50428416101</t>
    <phoneticPr fontId="9"/>
  </si>
  <si>
    <t>50428416111</t>
    <phoneticPr fontId="9"/>
  </si>
  <si>
    <t>50428416121</t>
    <phoneticPr fontId="9"/>
  </si>
  <si>
    <t>50428416131</t>
    <phoneticPr fontId="9"/>
  </si>
  <si>
    <t>19300322003</t>
    <phoneticPr fontId="9"/>
  </si>
  <si>
    <t>01300319002</t>
    <phoneticPr fontId="9"/>
  </si>
  <si>
    <t>02300319002</t>
    <phoneticPr fontId="9"/>
  </si>
  <si>
    <t>05300322003</t>
    <phoneticPr fontId="9"/>
  </si>
  <si>
    <t>05300322002</t>
    <phoneticPr fontId="9"/>
  </si>
  <si>
    <t>06300323002</t>
    <phoneticPr fontId="9"/>
  </si>
  <si>
    <t>04300323003</t>
    <phoneticPr fontId="9"/>
  </si>
  <si>
    <t>50428416141</t>
    <phoneticPr fontId="9"/>
  </si>
  <si>
    <t>50428416151</t>
    <phoneticPr fontId="9"/>
  </si>
  <si>
    <t>50428416161</t>
    <phoneticPr fontId="9"/>
  </si>
  <si>
    <t>01300323002</t>
    <phoneticPr fontId="9"/>
  </si>
  <si>
    <t>04300323002</t>
    <phoneticPr fontId="9"/>
  </si>
  <si>
    <t>06300322003</t>
    <phoneticPr fontId="9"/>
  </si>
  <si>
    <t>19300322002</t>
    <phoneticPr fontId="9"/>
  </si>
  <si>
    <t>S5ﾄﾗﾌﾞﾙ対応有り</t>
    <rPh sb="7" eb="9">
      <t>タイオウ</t>
    </rPh>
    <rPh sb="9" eb="10">
      <t>ア</t>
    </rPh>
    <phoneticPr fontId="9"/>
  </si>
  <si>
    <t>12300323003</t>
    <phoneticPr fontId="9"/>
  </si>
  <si>
    <t>16300322003</t>
    <phoneticPr fontId="9"/>
  </si>
  <si>
    <t>06300323003</t>
    <phoneticPr fontId="9"/>
  </si>
  <si>
    <t>07300323002</t>
    <phoneticPr fontId="9"/>
  </si>
  <si>
    <t>12300322003</t>
    <phoneticPr fontId="9"/>
  </si>
  <si>
    <t>ﾀｯﾁﾛｰﾙ交換、位置合わせ、ｺｱ出庫、梱包材準備</t>
    <rPh sb="6" eb="8">
      <t>コウカン</t>
    </rPh>
    <rPh sb="9" eb="11">
      <t>イチ</t>
    </rPh>
    <rPh sb="11" eb="12">
      <t>ア</t>
    </rPh>
    <rPh sb="17" eb="19">
      <t>シュッコ</t>
    </rPh>
    <rPh sb="20" eb="22">
      <t>コンポウ</t>
    </rPh>
    <rPh sb="22" eb="23">
      <t>ザイ</t>
    </rPh>
    <rPh sb="23" eb="25">
      <t>ジュンビ</t>
    </rPh>
    <phoneticPr fontId="9"/>
  </si>
  <si>
    <t>輸出梱包</t>
    <rPh sb="0" eb="2">
      <t>ユシュツ</t>
    </rPh>
    <rPh sb="2" eb="4">
      <t>コンポウ</t>
    </rPh>
    <phoneticPr fontId="9"/>
  </si>
  <si>
    <t>50428404100</t>
    <phoneticPr fontId="9"/>
  </si>
  <si>
    <t>5042840410001</t>
    <phoneticPr fontId="9"/>
  </si>
  <si>
    <t>5042840410002</t>
    <phoneticPr fontId="9"/>
  </si>
  <si>
    <t>5042840410003</t>
    <phoneticPr fontId="9"/>
  </si>
  <si>
    <t>欠点検出器ﾃﾞｰﾀ移行</t>
    <rPh sb="0" eb="2">
      <t>ケッテン</t>
    </rPh>
    <rPh sb="2" eb="5">
      <t>ケンシュツキ</t>
    </rPh>
    <rPh sb="9" eb="11">
      <t>イコウ</t>
    </rPh>
    <phoneticPr fontId="9"/>
  </si>
  <si>
    <t>50429404010</t>
    <phoneticPr fontId="9"/>
  </si>
  <si>
    <t>5042940401001</t>
    <phoneticPr fontId="9"/>
  </si>
  <si>
    <t>5042940401002</t>
    <phoneticPr fontId="9"/>
  </si>
  <si>
    <t>5042940401003</t>
    <phoneticPr fontId="9"/>
  </si>
  <si>
    <t>原反表層当てｷｽﾞ除去100mﾛｽ</t>
    <rPh sb="0" eb="2">
      <t>ゲンタン</t>
    </rPh>
    <rPh sb="2" eb="4">
      <t>ヒョウソウ</t>
    </rPh>
    <rPh sb="4" eb="5">
      <t>ア</t>
    </rPh>
    <rPh sb="9" eb="11">
      <t>ジョキョ</t>
    </rPh>
    <phoneticPr fontId="9"/>
  </si>
  <si>
    <t>50429404020</t>
    <phoneticPr fontId="9"/>
  </si>
  <si>
    <t>5042940402001</t>
    <phoneticPr fontId="9"/>
  </si>
  <si>
    <t>5042940402002</t>
    <phoneticPr fontId="9"/>
  </si>
  <si>
    <t>5042940402003</t>
    <phoneticPr fontId="9"/>
  </si>
  <si>
    <t>J反射♦欠点（2.045㎜²）合格判断</t>
    <rPh sb="1" eb="3">
      <t>ハンシャ</t>
    </rPh>
    <rPh sb="4" eb="6">
      <t>ケッテン</t>
    </rPh>
    <rPh sb="15" eb="17">
      <t>ゴウカク</t>
    </rPh>
    <rPh sb="17" eb="19">
      <t>ハンダン</t>
    </rPh>
    <phoneticPr fontId="9"/>
  </si>
  <si>
    <t>J反射♦欠点（2.073㎜²）合格判断</t>
    <phoneticPr fontId="9"/>
  </si>
  <si>
    <t>50429404081</t>
    <phoneticPr fontId="9"/>
  </si>
  <si>
    <t>5042940408101</t>
    <phoneticPr fontId="9"/>
  </si>
  <si>
    <t>5042940408102</t>
    <phoneticPr fontId="9"/>
  </si>
  <si>
    <t>50429404091</t>
    <phoneticPr fontId="9"/>
  </si>
  <si>
    <t>5042940409101</t>
    <phoneticPr fontId="9"/>
  </si>
  <si>
    <t>5042940409102</t>
    <phoneticPr fontId="9"/>
  </si>
  <si>
    <t>5042940409103</t>
    <phoneticPr fontId="9"/>
  </si>
  <si>
    <t>5042940409104</t>
    <phoneticPr fontId="9"/>
  </si>
  <si>
    <t>欠点検出器画像表示不可、日勤者連絡合格指示　綾振り実施</t>
    <rPh sb="0" eb="2">
      <t>ケッテン</t>
    </rPh>
    <rPh sb="2" eb="5">
      <t>ケンシュツキ</t>
    </rPh>
    <rPh sb="5" eb="7">
      <t>ガゾウ</t>
    </rPh>
    <rPh sb="7" eb="9">
      <t>ヒョウジ</t>
    </rPh>
    <rPh sb="9" eb="11">
      <t>フカ</t>
    </rPh>
    <rPh sb="12" eb="14">
      <t>ニッキン</t>
    </rPh>
    <rPh sb="14" eb="15">
      <t>シャ</t>
    </rPh>
    <rPh sb="15" eb="17">
      <t>レンラク</t>
    </rPh>
    <rPh sb="17" eb="19">
      <t>ゴウカク</t>
    </rPh>
    <rPh sb="19" eb="21">
      <t>シジ</t>
    </rPh>
    <rPh sb="22" eb="24">
      <t>アヤフ</t>
    </rPh>
    <rPh sb="25" eb="27">
      <t>ジッシ</t>
    </rPh>
    <phoneticPr fontId="9"/>
  </si>
  <si>
    <t>綾振り実施</t>
    <phoneticPr fontId="9"/>
  </si>
  <si>
    <t>ﾀｯﾁﾛｰﾙ交換、位置合わせ</t>
    <phoneticPr fontId="9"/>
  </si>
  <si>
    <r>
      <t>ｶﾞｲﾄﾞﾛｰﾙ掃除、除電ﾊﾞｰ掃除、</t>
    </r>
    <r>
      <rPr>
        <sz val="11"/>
        <color rgb="FFFF0000"/>
        <rFont val="ＭＳ Ｐゴシック"/>
        <family val="3"/>
        <charset val="128"/>
        <scheme val="minor"/>
      </rPr>
      <t>ﾊﾟｽﾗｲﾝ確認</t>
    </r>
    <rPh sb="8" eb="10">
      <t>ソウジ</t>
    </rPh>
    <rPh sb="11" eb="13">
      <t>ジョデン</t>
    </rPh>
    <rPh sb="16" eb="18">
      <t>ソウジ</t>
    </rPh>
    <rPh sb="25" eb="27">
      <t>カクニン</t>
    </rPh>
    <phoneticPr fontId="9"/>
  </si>
  <si>
    <t>J反射♦欠点（2.266㎜²）合格判断</t>
    <phoneticPr fontId="9"/>
  </si>
  <si>
    <t>J反射♦欠点（2.377㎜²）合格判断</t>
    <phoneticPr fontId="9"/>
  </si>
  <si>
    <t>増速部分にて巻きｽﾞﾚ発生</t>
    <rPh sb="0" eb="2">
      <t>ゾウソク</t>
    </rPh>
    <rPh sb="2" eb="4">
      <t>ブブン</t>
    </rPh>
    <rPh sb="6" eb="7">
      <t>マ</t>
    </rPh>
    <rPh sb="11" eb="13">
      <t>ハッセイ</t>
    </rPh>
    <phoneticPr fontId="9"/>
  </si>
  <si>
    <t>5042940409105</t>
    <phoneticPr fontId="9"/>
  </si>
  <si>
    <t>5042940409106</t>
    <phoneticPr fontId="9"/>
  </si>
  <si>
    <t>巻きｽﾞﾚ品巻返し　ｽﾞﾚ部分折れ跡有（検出器検出有り）</t>
    <rPh sb="0" eb="1">
      <t>マ</t>
    </rPh>
    <rPh sb="5" eb="6">
      <t>ヒン</t>
    </rPh>
    <rPh sb="6" eb="8">
      <t>マキカエ</t>
    </rPh>
    <rPh sb="13" eb="15">
      <t>ブブン</t>
    </rPh>
    <rPh sb="15" eb="16">
      <t>オ</t>
    </rPh>
    <rPh sb="17" eb="18">
      <t>アト</t>
    </rPh>
    <rPh sb="18" eb="19">
      <t>アリ</t>
    </rPh>
    <rPh sb="20" eb="23">
      <t>ケンシュツキ</t>
    </rPh>
    <rPh sb="23" eb="25">
      <t>ケンシュツ</t>
    </rPh>
    <rPh sb="25" eb="26">
      <t>ア</t>
    </rPh>
    <phoneticPr fontId="9"/>
  </si>
  <si>
    <t>ｽﾞﾚ部分折れ跡80m除去　Ⓙ340m</t>
    <rPh sb="2" eb="4">
      <t>ブブン</t>
    </rPh>
    <rPh sb="4" eb="6">
      <t>オレ</t>
    </rPh>
    <rPh sb="7" eb="9">
      <t>８０</t>
    </rPh>
    <rPh sb="10" eb="12">
      <t>ジョキョ</t>
    </rPh>
    <rPh sb="12" eb="13">
      <t>　</t>
    </rPh>
    <phoneticPr fontId="9"/>
  </si>
  <si>
    <t>ﾒﾀﾙﾐｰﾈｰﾏｰ銀消 VB</t>
    <rPh sb="9" eb="10">
      <t>ギン</t>
    </rPh>
    <rPh sb="10" eb="11">
      <t>ケ</t>
    </rPh>
    <phoneticPr fontId="9"/>
  </si>
  <si>
    <t>MAT</t>
    <phoneticPr fontId="9"/>
  </si>
  <si>
    <t>5042840418005</t>
    <phoneticPr fontId="9"/>
  </si>
  <si>
    <t>5042840418001</t>
    <phoneticPr fontId="9"/>
  </si>
  <si>
    <t>CF-4ｷｽﾞ検査機幅方向欠点検品・表層除去　800mﾛｽ</t>
    <rPh sb="7" eb="9">
      <t>ケンサ</t>
    </rPh>
    <rPh sb="9" eb="10">
      <t>キ</t>
    </rPh>
    <rPh sb="10" eb="11">
      <t>ハバ</t>
    </rPh>
    <rPh sb="11" eb="13">
      <t>ホウコウ</t>
    </rPh>
    <rPh sb="13" eb="15">
      <t>ケッテン</t>
    </rPh>
    <rPh sb="15" eb="17">
      <t>ケンピン</t>
    </rPh>
    <rPh sb="18" eb="20">
      <t>ヒョウソウ</t>
    </rPh>
    <rPh sb="20" eb="22">
      <t>ジョキョ</t>
    </rPh>
    <phoneticPr fontId="9"/>
  </si>
  <si>
    <t>50430416010</t>
    <phoneticPr fontId="9"/>
  </si>
  <si>
    <t>091408180012</t>
    <phoneticPr fontId="9"/>
  </si>
  <si>
    <t>091408180008</t>
    <phoneticPr fontId="9"/>
  </si>
  <si>
    <t>50430416020</t>
    <phoneticPr fontId="9"/>
  </si>
  <si>
    <t>50430416030</t>
    <phoneticPr fontId="9"/>
  </si>
  <si>
    <t>欠点検出器HDD確認・ﾃﾞｰﾀ保存先変更（生技中尾氏対応）待ち</t>
    <rPh sb="0" eb="2">
      <t>ケッテン</t>
    </rPh>
    <rPh sb="2" eb="5">
      <t>ケンシュツキ</t>
    </rPh>
    <rPh sb="8" eb="10">
      <t>カクニン</t>
    </rPh>
    <rPh sb="15" eb="17">
      <t>ホゾン</t>
    </rPh>
    <rPh sb="17" eb="18">
      <t>サキ</t>
    </rPh>
    <rPh sb="18" eb="20">
      <t>ヘンコウ</t>
    </rPh>
    <rPh sb="21" eb="23">
      <t>セイギ</t>
    </rPh>
    <rPh sb="23" eb="26">
      <t>ナカオシ</t>
    </rPh>
    <rPh sb="26" eb="28">
      <t>タイオウ</t>
    </rPh>
    <rPh sb="29" eb="30">
      <t>マ</t>
    </rPh>
    <phoneticPr fontId="9"/>
  </si>
  <si>
    <t>03700125002</t>
    <phoneticPr fontId="9"/>
  </si>
  <si>
    <t>04700125002</t>
    <phoneticPr fontId="9"/>
  </si>
  <si>
    <t>02700125002</t>
    <phoneticPr fontId="9"/>
  </si>
  <si>
    <t>07700125002</t>
    <phoneticPr fontId="9"/>
  </si>
  <si>
    <t>50430416040</t>
    <phoneticPr fontId="9"/>
  </si>
  <si>
    <t>05700125005</t>
    <phoneticPr fontId="9"/>
  </si>
  <si>
    <t>05700125002</t>
    <phoneticPr fontId="9"/>
  </si>
  <si>
    <t>06700125005</t>
    <phoneticPr fontId="9"/>
  </si>
  <si>
    <t>09700125005</t>
    <phoneticPr fontId="9"/>
  </si>
  <si>
    <t>06700125002</t>
    <phoneticPr fontId="9"/>
  </si>
  <si>
    <t>50430416050</t>
    <phoneticPr fontId="9"/>
  </si>
  <si>
    <t>50501416010</t>
    <phoneticPr fontId="9"/>
  </si>
  <si>
    <t>50501416020</t>
    <phoneticPr fontId="9"/>
  </si>
  <si>
    <t>50501416030</t>
    <phoneticPr fontId="9"/>
  </si>
  <si>
    <t>50501416040</t>
    <phoneticPr fontId="9"/>
  </si>
  <si>
    <t>50501416050</t>
    <phoneticPr fontId="9"/>
  </si>
  <si>
    <t>IT525041904</t>
    <phoneticPr fontId="9"/>
  </si>
  <si>
    <t>IT525041801</t>
    <phoneticPr fontId="9"/>
  </si>
  <si>
    <t>位置合わせ</t>
    <rPh sb="0" eb="2">
      <t>イチ</t>
    </rPh>
    <rPh sb="2" eb="3">
      <t>ア</t>
    </rPh>
    <phoneticPr fontId="9"/>
  </si>
  <si>
    <t>IT525042001</t>
    <phoneticPr fontId="9"/>
  </si>
  <si>
    <t>ﾗｽﾄ ﾄﾀﾝｼﾜ有り</t>
    <rPh sb="9" eb="10">
      <t>ア</t>
    </rPh>
    <phoneticPr fontId="9"/>
  </si>
  <si>
    <t>IT525041802</t>
    <phoneticPr fontId="9"/>
  </si>
  <si>
    <t>原反Ⓙ873m</t>
    <rPh sb="0" eb="2">
      <t>ゲンタン</t>
    </rPh>
    <phoneticPr fontId="9"/>
  </si>
  <si>
    <t>IT525041702</t>
    <phoneticPr fontId="9"/>
  </si>
  <si>
    <t>原反Ⓙ2985m　ﾗｽﾄ ﾄﾀﾝｼﾜ有り</t>
    <rPh sb="0" eb="2">
      <t>ゲンタン</t>
    </rPh>
    <phoneticPr fontId="9"/>
  </si>
  <si>
    <t>T70</t>
    <phoneticPr fontId="9"/>
  </si>
  <si>
    <t>丸刃/耳ﾛｽ外し、位置合わせ</t>
    <rPh sb="6" eb="7">
      <t>ハズ</t>
    </rPh>
    <rPh sb="9" eb="11">
      <t>イチ</t>
    </rPh>
    <rPh sb="11" eb="12">
      <t>ア</t>
    </rPh>
    <phoneticPr fontId="9"/>
  </si>
  <si>
    <t>#251110</t>
    <phoneticPr fontId="9"/>
  </si>
  <si>
    <t>#25　8000m巻きは1本巻きの巻返しﾘｰﾄﾞ付け</t>
    <rPh sb="9" eb="10">
      <t>マ</t>
    </rPh>
    <rPh sb="13" eb="14">
      <t>ホン</t>
    </rPh>
    <rPh sb="14" eb="15">
      <t>マ</t>
    </rPh>
    <rPh sb="17" eb="19">
      <t>マキカエ</t>
    </rPh>
    <rPh sb="24" eb="25">
      <t>ツ</t>
    </rPh>
    <phoneticPr fontId="9"/>
  </si>
  <si>
    <t>043410120009</t>
    <phoneticPr fontId="9"/>
  </si>
  <si>
    <t>033412250004</t>
    <phoneticPr fontId="9"/>
  </si>
  <si>
    <t>丸刃ｾｯﾄ、位置合わせ</t>
    <rPh sb="6" eb="8">
      <t>イチ</t>
    </rPh>
    <rPh sb="8" eb="9">
      <t>ア</t>
    </rPh>
    <phoneticPr fontId="9"/>
  </si>
  <si>
    <t>CR用ﾘｰﾄﾞ</t>
    <rPh sb="2" eb="3">
      <t>ヨウ</t>
    </rPh>
    <phoneticPr fontId="9"/>
  </si>
  <si>
    <t>093412240009</t>
    <phoneticPr fontId="9"/>
  </si>
  <si>
    <t>013412260009</t>
    <phoneticPr fontId="9"/>
  </si>
  <si>
    <t>053412250009</t>
    <phoneticPr fontId="9"/>
  </si>
  <si>
    <t>流れｼﾜ確認　S：有、L：有</t>
    <phoneticPr fontId="9"/>
  </si>
  <si>
    <t>053412210002</t>
    <phoneticPr fontId="9"/>
  </si>
  <si>
    <t>033412240009</t>
    <phoneticPr fontId="9"/>
  </si>
  <si>
    <t>50501416060</t>
    <phoneticPr fontId="9"/>
  </si>
  <si>
    <t>50501416070</t>
    <phoneticPr fontId="9"/>
  </si>
  <si>
    <t>043412240004</t>
    <phoneticPr fontId="9"/>
  </si>
  <si>
    <t>023412250004</t>
    <phoneticPr fontId="9"/>
  </si>
  <si>
    <t>113412230002</t>
    <phoneticPr fontId="9"/>
  </si>
  <si>
    <t>50501416080</t>
    <phoneticPr fontId="9"/>
  </si>
  <si>
    <t>50502416010</t>
    <phoneticPr fontId="9"/>
  </si>
  <si>
    <t>013503050009</t>
    <phoneticPr fontId="9"/>
  </si>
  <si>
    <t>流れｼﾜ確認　S：有、L：無</t>
    <rPh sb="13" eb="14">
      <t>ナ</t>
    </rPh>
    <phoneticPr fontId="9"/>
  </si>
  <si>
    <t>033412240007</t>
    <phoneticPr fontId="9"/>
  </si>
  <si>
    <t>流れｼﾜ確認　S：有、L：有</t>
    <rPh sb="9" eb="10">
      <t>アリ</t>
    </rPh>
    <rPh sb="13" eb="14">
      <t>アリ</t>
    </rPh>
    <phoneticPr fontId="9"/>
  </si>
  <si>
    <t>流れｼﾜ確認　S：有、L：無</t>
    <rPh sb="9" eb="10">
      <t>アリ</t>
    </rPh>
    <rPh sb="13" eb="14">
      <t>ナ</t>
    </rPh>
    <phoneticPr fontId="9"/>
  </si>
  <si>
    <t>流れｼﾜ確認　S：有、L：無　ﾗｽﾄ原反ﾋﾟﾗﾐｯﾄﾞ発生100m除去</t>
    <rPh sb="9" eb="10">
      <t>アリ</t>
    </rPh>
    <rPh sb="13" eb="14">
      <t>ナ</t>
    </rPh>
    <phoneticPr fontId="9"/>
  </si>
  <si>
    <t>013503050003</t>
    <phoneticPr fontId="9"/>
  </si>
  <si>
    <t>033412240004</t>
    <phoneticPr fontId="9"/>
  </si>
  <si>
    <t>50502416020</t>
    <phoneticPr fontId="9"/>
  </si>
  <si>
    <t>50502416030</t>
    <phoneticPr fontId="9"/>
  </si>
  <si>
    <t>50502416040</t>
    <phoneticPr fontId="9"/>
  </si>
  <si>
    <t>50502416050</t>
    <phoneticPr fontId="9"/>
  </si>
  <si>
    <t>50502416060</t>
    <phoneticPr fontId="9"/>
  </si>
  <si>
    <t>023503060007</t>
    <phoneticPr fontId="9"/>
  </si>
  <si>
    <t>流れｼﾜ確認　S：無、L：無　4700m～ﾋﾟﾗﾐｯﾄﾞ発生有り</t>
    <rPh sb="9" eb="10">
      <t>ナ</t>
    </rPh>
    <rPh sb="13" eb="14">
      <t>ナ</t>
    </rPh>
    <rPh sb="28" eb="30">
      <t>ハッセイ</t>
    </rPh>
    <rPh sb="30" eb="31">
      <t>ア</t>
    </rPh>
    <phoneticPr fontId="9"/>
  </si>
  <si>
    <t>013503050007</t>
    <phoneticPr fontId="9"/>
  </si>
  <si>
    <t>043410120004</t>
    <phoneticPr fontId="9"/>
  </si>
  <si>
    <t>流れｼﾜ確認　S：無、L：無</t>
    <rPh sb="9" eb="10">
      <t>ナ</t>
    </rPh>
    <rPh sb="13" eb="14">
      <t>ナシ</t>
    </rPh>
    <phoneticPr fontId="9"/>
  </si>
  <si>
    <t>流れｼﾜ確認　S無、L無　ﾗｽﾄ原反ﾋﾟﾗﾐｯﾄﾞ発生100m除去</t>
    <rPh sb="0" eb="1">
      <t>ナガ</t>
    </rPh>
    <rPh sb="4" eb="6">
      <t>カクニン</t>
    </rPh>
    <rPh sb="8" eb="9">
      <t>ナ</t>
    </rPh>
    <rPh sb="11" eb="12">
      <t>ナ</t>
    </rPh>
    <rPh sb="16" eb="18">
      <t>ゲンタン</t>
    </rPh>
    <rPh sb="25" eb="27">
      <t>ハッセイ</t>
    </rPh>
    <rPh sb="31" eb="33">
      <t>ジョキョ</t>
    </rPh>
    <phoneticPr fontId="9"/>
  </si>
  <si>
    <t>流れｼﾜ確認　S有、L有　日勤者ｼﾜ確認待ち</t>
    <rPh sb="8" eb="9">
      <t>ア</t>
    </rPh>
    <rPh sb="11" eb="12">
      <t>ア</t>
    </rPh>
    <rPh sb="13" eb="15">
      <t>ニッキン</t>
    </rPh>
    <rPh sb="15" eb="16">
      <t>シャ</t>
    </rPh>
    <rPh sb="18" eb="20">
      <t>カクニン</t>
    </rPh>
    <rPh sb="20" eb="21">
      <t>マ</t>
    </rPh>
    <phoneticPr fontId="9"/>
  </si>
  <si>
    <t>流れｼﾜ確認　S：無、L：無</t>
    <rPh sb="9" eb="10">
      <t>ナシ</t>
    </rPh>
    <rPh sb="13" eb="14">
      <t>ナ</t>
    </rPh>
    <phoneticPr fontId="9"/>
  </si>
  <si>
    <t>023503060009</t>
    <phoneticPr fontId="9"/>
  </si>
  <si>
    <r>
      <t>流れｼﾜ確認　S：無、L：有　</t>
    </r>
    <r>
      <rPr>
        <sz val="10"/>
        <rFont val="ＭＳ Ｐゴシック"/>
        <family val="3"/>
        <charset val="128"/>
        <scheme val="minor"/>
      </rPr>
      <t>ﾗｽﾄ原反ﾋﾟﾗﾐｯﾄﾞ発生20m除去（原苦）</t>
    </r>
    <rPh sb="9" eb="10">
      <t>ナ</t>
    </rPh>
    <rPh sb="13" eb="14">
      <t>アリ</t>
    </rPh>
    <rPh sb="35" eb="36">
      <t>ゲン</t>
    </rPh>
    <rPh sb="36" eb="37">
      <t>ク</t>
    </rPh>
    <phoneticPr fontId="9"/>
  </si>
  <si>
    <r>
      <t>流れｼﾜ確認　S：無、L：無　</t>
    </r>
    <r>
      <rPr>
        <sz val="10"/>
        <rFont val="ＭＳ Ｐゴシック"/>
        <family val="3"/>
        <charset val="128"/>
        <scheme val="minor"/>
      </rPr>
      <t>ﾗｽﾄ原反ﾋﾟﾗﾐｯﾄﾞ発生300m除去（原苦）</t>
    </r>
    <rPh sb="9" eb="10">
      <t>ナシ</t>
    </rPh>
    <rPh sb="13" eb="14">
      <t>ナ</t>
    </rPh>
    <phoneticPr fontId="9"/>
  </si>
  <si>
    <t>023503060003</t>
    <phoneticPr fontId="9"/>
  </si>
  <si>
    <t>013503050004</t>
    <phoneticPr fontId="9"/>
  </si>
  <si>
    <t>103412240007</t>
    <phoneticPr fontId="9"/>
  </si>
  <si>
    <r>
      <t>流れｼﾜ確認　S：無、L：無　</t>
    </r>
    <r>
      <rPr>
        <sz val="10"/>
        <rFont val="ＭＳ Ｐゴシック"/>
        <family val="3"/>
        <charset val="128"/>
        <scheme val="minor"/>
      </rPr>
      <t>ﾗｽﾄ原反ﾋﾟﾗﾐｯﾄﾞ発生100m除去（原苦）</t>
    </r>
    <rPh sb="9" eb="10">
      <t>ナ</t>
    </rPh>
    <rPh sb="13" eb="14">
      <t>ム</t>
    </rPh>
    <rPh sb="36" eb="37">
      <t>ゲン</t>
    </rPh>
    <rPh sb="37" eb="38">
      <t>ク</t>
    </rPh>
    <phoneticPr fontId="9"/>
  </si>
  <si>
    <t>013503050008</t>
    <phoneticPr fontId="9"/>
  </si>
  <si>
    <t>093412240004</t>
    <phoneticPr fontId="9"/>
  </si>
  <si>
    <t>033412250009</t>
    <phoneticPr fontId="9"/>
  </si>
  <si>
    <t>50502416070</t>
    <phoneticPr fontId="9"/>
  </si>
  <si>
    <t>50502416080</t>
    <phoneticPr fontId="9"/>
  </si>
  <si>
    <t>50502416090</t>
    <phoneticPr fontId="9"/>
  </si>
  <si>
    <t>50502416100</t>
    <phoneticPr fontId="9"/>
  </si>
  <si>
    <t>流れｼﾜ確認　S：無、L：無</t>
    <rPh sb="9" eb="10">
      <t>ナシ</t>
    </rPh>
    <rPh sb="13" eb="14">
      <t>ナシ</t>
    </rPh>
    <phoneticPr fontId="9"/>
  </si>
  <si>
    <t>013503050002</t>
    <phoneticPr fontId="9"/>
  </si>
  <si>
    <t>023503060008</t>
    <phoneticPr fontId="9"/>
  </si>
  <si>
    <t>TIU524121901</t>
    <phoneticPr fontId="9"/>
  </si>
  <si>
    <t>TIU524121801</t>
    <phoneticPr fontId="9"/>
  </si>
  <si>
    <t>原反Ⓙ375m</t>
    <rPh sb="0" eb="2">
      <t>ゲンタン</t>
    </rPh>
    <phoneticPr fontId="9"/>
  </si>
  <si>
    <t>METARUMY　SILVER　S-MATTE　S28MM B</t>
    <phoneticPr fontId="9"/>
  </si>
  <si>
    <t>ＭＥＴＡＬＵＭＹ　ＳＩＬＶＥＲ　Ｓ－ＭＡＴＴＥ　Ｓ２８ＭＭ　Ｂ</t>
    <phoneticPr fontId="9"/>
  </si>
  <si>
    <t>1011092402</t>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</si>
  <si>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、ﾏｽﾀｰﾛｰﾙ搬送</t>
    </r>
    <rPh sb="8" eb="10">
      <t>ソウジ</t>
    </rPh>
    <rPh sb="11" eb="13">
      <t>ジョデン</t>
    </rPh>
    <rPh sb="16" eb="18">
      <t>ソウジ</t>
    </rPh>
    <rPh sb="25" eb="27">
      <t>カクニン</t>
    </rPh>
    <rPh sb="35" eb="37">
      <t>ハンソウ</t>
    </rPh>
    <phoneticPr fontId="9"/>
  </si>
  <si>
    <t>製品下ろし、ｽﾄｯｶｰ間原反移動、片付け</t>
    <rPh sb="0" eb="2">
      <t>セイヒン</t>
    </rPh>
    <rPh sb="2" eb="3">
      <t>オ</t>
    </rPh>
    <rPh sb="11" eb="12">
      <t>カン</t>
    </rPh>
    <rPh sb="12" eb="14">
      <t>ゲンタン</t>
    </rPh>
    <rPh sb="14" eb="16">
      <t>イドウ</t>
    </rPh>
    <rPh sb="17" eb="19">
      <t>カタヅ</t>
    </rPh>
    <phoneticPr fontId="9"/>
  </si>
  <si>
    <t>041408020008</t>
    <phoneticPr fontId="9"/>
  </si>
  <si>
    <t>ｵｼﾚｰﾄ欠点2系列</t>
    <rPh sb="5" eb="7">
      <t>ケッテン</t>
    </rPh>
    <rPh sb="8" eb="10">
      <t>ケイレツ</t>
    </rPh>
    <phoneticPr fontId="9"/>
  </si>
  <si>
    <t>IT525040703</t>
    <phoneticPr fontId="9"/>
  </si>
  <si>
    <t>IT525040702</t>
    <phoneticPr fontId="9"/>
  </si>
  <si>
    <t>50507416010</t>
    <phoneticPr fontId="9"/>
  </si>
  <si>
    <t>50507416020</t>
    <phoneticPr fontId="9"/>
  </si>
  <si>
    <t>50507416030</t>
    <phoneticPr fontId="9"/>
  </si>
  <si>
    <t>OK</t>
    <phoneticPr fontId="9"/>
  </si>
  <si>
    <t>IT525011601-1</t>
    <phoneticPr fontId="9"/>
  </si>
  <si>
    <t>482604</t>
    <phoneticPr fontId="9"/>
  </si>
  <si>
    <t>482606</t>
    <phoneticPr fontId="9"/>
  </si>
  <si>
    <t>482605</t>
    <phoneticPr fontId="9"/>
  </si>
  <si>
    <t>542406</t>
    <phoneticPr fontId="9"/>
  </si>
  <si>
    <t>542405</t>
    <phoneticPr fontId="9"/>
  </si>
  <si>
    <t>542404</t>
    <phoneticPr fontId="9"/>
  </si>
  <si>
    <t>50507416040</t>
    <phoneticPr fontId="9"/>
  </si>
  <si>
    <t>50507416050</t>
    <phoneticPr fontId="9"/>
  </si>
  <si>
    <t>50507416060</t>
    <phoneticPr fontId="9"/>
  </si>
  <si>
    <t>50508416010</t>
    <phoneticPr fontId="9"/>
  </si>
  <si>
    <t>50508416020</t>
    <phoneticPr fontId="9"/>
  </si>
  <si>
    <t>50508416030</t>
    <phoneticPr fontId="9"/>
  </si>
  <si>
    <t>542415</t>
    <phoneticPr fontId="9"/>
  </si>
  <si>
    <t>542407</t>
    <phoneticPr fontId="9"/>
  </si>
  <si>
    <t>542409</t>
    <phoneticPr fontId="9"/>
  </si>
  <si>
    <t>542410</t>
    <phoneticPr fontId="9"/>
  </si>
  <si>
    <t>542414</t>
    <phoneticPr fontId="9"/>
  </si>
  <si>
    <t>542408</t>
    <phoneticPr fontId="9"/>
  </si>
  <si>
    <t>542411</t>
    <phoneticPr fontId="9"/>
  </si>
  <si>
    <t>542412</t>
    <phoneticPr fontId="9"/>
  </si>
  <si>
    <r>
      <t>ｶﾞｲﾄﾞﾛｰﾙ掃除、除電ﾊﾞｰ掃除、</t>
    </r>
    <r>
      <rPr>
        <sz val="10.5"/>
        <color rgb="FFFF0000"/>
        <rFont val="ＭＳ Ｐゴシック"/>
        <family val="3"/>
        <charset val="128"/>
        <scheme val="minor"/>
      </rPr>
      <t>ﾊﾟｽﾗｲﾝ確認</t>
    </r>
    <r>
      <rPr>
        <sz val="10.5"/>
        <color theme="1"/>
        <rFont val="ＭＳ Ｐゴシック"/>
        <family val="3"/>
        <charset val="128"/>
        <scheme val="minor"/>
      </rPr>
      <t>、位置合わせ、原反待ち</t>
    </r>
    <rPh sb="28" eb="31">
      <t>イチア</t>
    </rPh>
    <rPh sb="34" eb="36">
      <t>ゲンタン</t>
    </rPh>
    <rPh sb="36" eb="37">
      <t>マ</t>
    </rPh>
    <phoneticPr fontId="9"/>
  </si>
  <si>
    <t>542413</t>
    <phoneticPr fontId="9"/>
  </si>
  <si>
    <t>下引き右端部干渉ﾑﾗ有（特採原反）</t>
    <rPh sb="0" eb="1">
      <t>シタ</t>
    </rPh>
    <rPh sb="1" eb="2">
      <t>ヒ</t>
    </rPh>
    <rPh sb="3" eb="4">
      <t>ミギ</t>
    </rPh>
    <rPh sb="4" eb="6">
      <t>タンブ</t>
    </rPh>
    <rPh sb="6" eb="8">
      <t>カンショウ</t>
    </rPh>
    <rPh sb="10" eb="11">
      <t>アリ</t>
    </rPh>
    <rPh sb="12" eb="14">
      <t>トクサイ</t>
    </rPh>
    <rPh sb="14" eb="16">
      <t>ゲンタン</t>
    </rPh>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</si>
  <si>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、位置合わせ</t>
    </r>
    <phoneticPr fontId="9"/>
  </si>
  <si>
    <t>原反待ち、目標管理ｼｰﾄ作成、S5ﾆｯﾌﾟﾛｰﾙ交換手伝い、原反移動</t>
    <rPh sb="0" eb="2">
      <t>ゲンタン</t>
    </rPh>
    <rPh sb="2" eb="3">
      <t>マ</t>
    </rPh>
    <rPh sb="5" eb="9">
      <t>モクヒョウカンリ</t>
    </rPh>
    <rPh sb="12" eb="14">
      <t>サクセイ</t>
    </rPh>
    <rPh sb="24" eb="26">
      <t>コウカン</t>
    </rPh>
    <rPh sb="26" eb="28">
      <t>テツダ</t>
    </rPh>
    <rPh sb="30" eb="32">
      <t>ゲンタン</t>
    </rPh>
    <rPh sb="32" eb="34">
      <t>イドウ</t>
    </rPh>
    <phoneticPr fontId="9"/>
  </si>
  <si>
    <t>S5作業</t>
    <rPh sb="2" eb="4">
      <t>サギョウ</t>
    </rPh>
    <phoneticPr fontId="9"/>
  </si>
  <si>
    <t>1014042502</t>
    <phoneticPr fontId="9"/>
  </si>
  <si>
    <t>1017042504</t>
    <phoneticPr fontId="9"/>
  </si>
  <si>
    <t>1017042505</t>
    <phoneticPr fontId="9"/>
  </si>
  <si>
    <t>1017042501</t>
    <phoneticPr fontId="9"/>
  </si>
  <si>
    <t>1017042503</t>
    <phoneticPr fontId="9"/>
  </si>
  <si>
    <t>1018042501</t>
    <phoneticPr fontId="9"/>
  </si>
  <si>
    <t>1015042504</t>
    <phoneticPr fontId="9"/>
  </si>
  <si>
    <t>1016042502</t>
    <phoneticPr fontId="9"/>
  </si>
  <si>
    <t>1018042505</t>
    <phoneticPr fontId="9"/>
  </si>
  <si>
    <t>50508416040</t>
    <phoneticPr fontId="9"/>
  </si>
  <si>
    <t>1015042505</t>
    <phoneticPr fontId="9"/>
  </si>
  <si>
    <t>1016042501</t>
    <phoneticPr fontId="9"/>
  </si>
  <si>
    <t>1016042505</t>
    <phoneticPr fontId="9"/>
  </si>
  <si>
    <t>50509416040</t>
    <phoneticPr fontId="9"/>
  </si>
  <si>
    <t>50509416010</t>
    <phoneticPr fontId="9"/>
  </si>
  <si>
    <t>1014042503</t>
    <phoneticPr fontId="9"/>
  </si>
  <si>
    <t>1017042506</t>
    <phoneticPr fontId="9"/>
  </si>
  <si>
    <t>1018042502</t>
    <phoneticPr fontId="9"/>
  </si>
  <si>
    <t>50509416020</t>
    <phoneticPr fontId="9"/>
  </si>
  <si>
    <t>50509416030</t>
    <phoneticPr fontId="9"/>
  </si>
  <si>
    <t>1016042506</t>
    <phoneticPr fontId="9"/>
  </si>
  <si>
    <t>ｺﾝﾌﾟﾚｯｻｰ点検（工務和泉氏対応）</t>
    <rPh sb="8" eb="10">
      <t>テンケン</t>
    </rPh>
    <rPh sb="10" eb="12">
      <t>コウム</t>
    </rPh>
    <rPh sb="11" eb="13">
      <t>コウム</t>
    </rPh>
    <rPh sb="13" eb="15">
      <t>イズミ</t>
    </rPh>
    <rPh sb="15" eb="16">
      <t>シ</t>
    </rPh>
    <rPh sb="16" eb="18">
      <t>タイオウ</t>
    </rPh>
    <phoneticPr fontId="9"/>
  </si>
  <si>
    <t>位置合わせ</t>
    <rPh sb="0" eb="3">
      <t>イチア</t>
    </rPh>
    <phoneticPr fontId="9"/>
  </si>
  <si>
    <t>1018042504</t>
    <phoneticPr fontId="9"/>
  </si>
  <si>
    <t>1015042502</t>
    <phoneticPr fontId="9"/>
  </si>
  <si>
    <t>1018042503</t>
    <phoneticPr fontId="9"/>
  </si>
  <si>
    <t>1017042502</t>
    <phoneticPr fontId="9"/>
  </si>
  <si>
    <t>1015042503</t>
    <phoneticPr fontId="9"/>
  </si>
  <si>
    <t>50509416050</t>
    <phoneticPr fontId="9"/>
  </si>
  <si>
    <t>50509416060</t>
    <phoneticPr fontId="9"/>
  </si>
  <si>
    <t>50509416070</t>
    <phoneticPr fontId="9"/>
  </si>
  <si>
    <t>1015042501</t>
    <phoneticPr fontId="9"/>
  </si>
  <si>
    <t>1016042503</t>
    <phoneticPr fontId="9"/>
  </si>
  <si>
    <t>1025032505</t>
    <phoneticPr fontId="9"/>
  </si>
  <si>
    <t>1022042501</t>
    <phoneticPr fontId="9"/>
  </si>
  <si>
    <t>1021042501</t>
    <phoneticPr fontId="9"/>
  </si>
  <si>
    <t>1022042502</t>
    <phoneticPr fontId="9"/>
  </si>
  <si>
    <t>09790902204</t>
    <phoneticPr fontId="9"/>
  </si>
  <si>
    <t>09790902201</t>
    <phoneticPr fontId="9"/>
  </si>
  <si>
    <t>02048790902</t>
    <phoneticPr fontId="9"/>
  </si>
  <si>
    <t>04790903204</t>
    <phoneticPr fontId="9"/>
  </si>
  <si>
    <t>03790903201</t>
    <phoneticPr fontId="9"/>
  </si>
  <si>
    <t>10790902201</t>
    <phoneticPr fontId="9"/>
  </si>
  <si>
    <t>50510416010</t>
    <phoneticPr fontId="9"/>
  </si>
  <si>
    <t>01790902204</t>
    <phoneticPr fontId="9"/>
  </si>
  <si>
    <t>02790903204</t>
    <phoneticPr fontId="9"/>
  </si>
  <si>
    <t>01790902203</t>
    <phoneticPr fontId="9"/>
  </si>
  <si>
    <t>50510416021</t>
    <phoneticPr fontId="9"/>
  </si>
  <si>
    <t>50510416031</t>
    <phoneticPr fontId="9"/>
  </si>
  <si>
    <t>50510416041</t>
    <phoneticPr fontId="9"/>
  </si>
  <si>
    <t>50510416051</t>
    <phoneticPr fontId="9"/>
  </si>
  <si>
    <t>50510416061</t>
    <phoneticPr fontId="9"/>
  </si>
  <si>
    <t>50510416071</t>
    <phoneticPr fontId="9"/>
  </si>
  <si>
    <t>50510416081</t>
    <phoneticPr fontId="9"/>
  </si>
  <si>
    <t>50510416091</t>
    <phoneticPr fontId="9"/>
  </si>
  <si>
    <t>50510416101</t>
    <phoneticPr fontId="9"/>
  </si>
  <si>
    <t>50510416111</t>
    <phoneticPr fontId="9"/>
  </si>
  <si>
    <t>50510416121</t>
    <phoneticPr fontId="9"/>
  </si>
  <si>
    <t>50510416131</t>
    <phoneticPr fontId="9"/>
  </si>
  <si>
    <t>06300322002</t>
    <phoneticPr fontId="9"/>
  </si>
  <si>
    <t>10300323003</t>
    <phoneticPr fontId="9"/>
  </si>
  <si>
    <t>50510416141</t>
    <phoneticPr fontId="9"/>
  </si>
  <si>
    <t>50510416151</t>
    <phoneticPr fontId="9"/>
  </si>
  <si>
    <t>50510416161</t>
    <phoneticPr fontId="9"/>
  </si>
  <si>
    <t>50510416171</t>
    <phoneticPr fontId="9"/>
  </si>
  <si>
    <t>50510416182</t>
    <phoneticPr fontId="9"/>
  </si>
  <si>
    <t>01300323003</t>
    <phoneticPr fontId="9"/>
  </si>
  <si>
    <t>10300323002</t>
    <phoneticPr fontId="9"/>
  </si>
  <si>
    <t>11300322002</t>
    <phoneticPr fontId="9"/>
  </si>
  <si>
    <t>12300323002</t>
    <phoneticPr fontId="9"/>
  </si>
  <si>
    <t>01300322003</t>
    <phoneticPr fontId="9"/>
  </si>
  <si>
    <t>36702312601</t>
  </si>
  <si>
    <t>12300322002</t>
    <phoneticPr fontId="9"/>
  </si>
  <si>
    <t>11300322003</t>
    <phoneticPr fontId="9"/>
  </si>
  <si>
    <t>14300321003</t>
    <phoneticPr fontId="9"/>
  </si>
  <si>
    <t>16300322002</t>
    <phoneticPr fontId="9"/>
  </si>
  <si>
    <t>01300322002</t>
    <phoneticPr fontId="9"/>
  </si>
  <si>
    <t>03300323002</t>
    <phoneticPr fontId="9"/>
  </si>
  <si>
    <t>15300322003</t>
    <phoneticPr fontId="9"/>
  </si>
  <si>
    <t>03300323003</t>
    <phoneticPr fontId="9"/>
  </si>
  <si>
    <t>50510416192</t>
    <phoneticPr fontId="9"/>
  </si>
  <si>
    <t>50510416202</t>
    <phoneticPr fontId="9"/>
  </si>
  <si>
    <t>15300322002</t>
  </si>
  <si>
    <t>片付け</t>
    <rPh sb="0" eb="2">
      <t>カタヅ</t>
    </rPh>
    <phoneticPr fontId="9"/>
  </si>
  <si>
    <t>IT525042602</t>
    <phoneticPr fontId="9"/>
  </si>
  <si>
    <t>LUMIMAT</t>
    <phoneticPr fontId="9"/>
  </si>
  <si>
    <t>IT525040802</t>
    <phoneticPr fontId="9"/>
  </si>
  <si>
    <t>天井裏捕虫確認、ﾊﾞﾙｻﾝ散布、S5作業</t>
    <rPh sb="0" eb="3">
      <t>テンジョウウラ</t>
    </rPh>
    <rPh sb="3" eb="5">
      <t>ホチュウ</t>
    </rPh>
    <rPh sb="5" eb="7">
      <t>カクニン</t>
    </rPh>
    <rPh sb="13" eb="15">
      <t>サンプ</t>
    </rPh>
    <rPh sb="18" eb="20">
      <t>サギョウ</t>
    </rPh>
    <phoneticPr fontId="9"/>
  </si>
  <si>
    <t>50513416010</t>
    <phoneticPr fontId="9"/>
  </si>
  <si>
    <t>50513416020</t>
    <phoneticPr fontId="9"/>
  </si>
  <si>
    <t>50513416030</t>
    <phoneticPr fontId="9"/>
  </si>
  <si>
    <t>50513416040</t>
    <phoneticPr fontId="9"/>
  </si>
  <si>
    <t>50513416050</t>
    <phoneticPr fontId="9"/>
  </si>
  <si>
    <t>03700505003</t>
    <phoneticPr fontId="9"/>
  </si>
  <si>
    <t>08700126008</t>
    <phoneticPr fontId="9"/>
  </si>
  <si>
    <t>05700126002</t>
    <phoneticPr fontId="9"/>
  </si>
  <si>
    <t>05700505004</t>
    <phoneticPr fontId="9"/>
  </si>
  <si>
    <t>09700126001</t>
    <phoneticPr fontId="9"/>
  </si>
  <si>
    <t>02700505004</t>
    <phoneticPr fontId="9"/>
  </si>
  <si>
    <t>03700505001</t>
    <phoneticPr fontId="9"/>
  </si>
  <si>
    <t>05700505008</t>
    <phoneticPr fontId="9"/>
  </si>
  <si>
    <t>07700126008</t>
    <phoneticPr fontId="9"/>
  </si>
  <si>
    <t>08700126002</t>
    <phoneticPr fontId="9"/>
  </si>
  <si>
    <t>50513416060</t>
    <phoneticPr fontId="9"/>
  </si>
  <si>
    <t>04700505001</t>
    <phoneticPr fontId="9"/>
  </si>
  <si>
    <t>05700126007</t>
    <phoneticPr fontId="9"/>
  </si>
  <si>
    <t>05700126003</t>
    <phoneticPr fontId="9"/>
  </si>
  <si>
    <t>05700126006</t>
    <phoneticPr fontId="9"/>
  </si>
  <si>
    <t>04700505005</t>
    <phoneticPr fontId="9"/>
  </si>
  <si>
    <t>08700126003</t>
    <phoneticPr fontId="9"/>
  </si>
  <si>
    <t>S4</t>
    <phoneticPr fontId="9"/>
  </si>
  <si>
    <t>切替</t>
    <phoneticPr fontId="9"/>
  </si>
  <si>
    <t>原反ｾｯﾄ</t>
    <phoneticPr fontId="9"/>
  </si>
  <si>
    <t>目標管理面談、全ﾏｼﾝ捕虫ﾄﾗｯﾌﾟ交換、梱包材準備、ｺｱ出庫</t>
    <rPh sb="0" eb="2">
      <t>モクヒョウ</t>
    </rPh>
    <rPh sb="2" eb="4">
      <t>カンリ</t>
    </rPh>
    <rPh sb="4" eb="6">
      <t>メンダン</t>
    </rPh>
    <rPh sb="7" eb="8">
      <t>ゼン</t>
    </rPh>
    <rPh sb="11" eb="13">
      <t>ホチュウ</t>
    </rPh>
    <rPh sb="18" eb="20">
      <t>コウカン</t>
    </rPh>
    <rPh sb="21" eb="23">
      <t>コンポウ</t>
    </rPh>
    <rPh sb="23" eb="24">
      <t>ザイ</t>
    </rPh>
    <rPh sb="24" eb="26">
      <t>ジュンビ</t>
    </rPh>
    <rPh sb="29" eb="31">
      <t>シュッコ</t>
    </rPh>
    <phoneticPr fontId="9"/>
  </si>
  <si>
    <t>原反幅調査</t>
    <rPh sb="0" eb="2">
      <t>ゲンタン</t>
    </rPh>
    <rPh sb="2" eb="3">
      <t>ハバ</t>
    </rPh>
    <rPh sb="3" eb="5">
      <t>チョウサ</t>
    </rPh>
    <phoneticPr fontId="9"/>
  </si>
  <si>
    <t>梱包材準備、備品出庫</t>
    <rPh sb="0" eb="5">
      <t>コンポウザイジュンビ</t>
    </rPh>
    <rPh sb="6" eb="10">
      <t>ビヒンシュッコ</t>
    </rPh>
    <phoneticPr fontId="9"/>
  </si>
  <si>
    <t>巻き芯ﾘｰﾄﾞ作成</t>
    <rPh sb="0" eb="1">
      <t>マ</t>
    </rPh>
    <rPh sb="2" eb="3">
      <t>シン</t>
    </rPh>
    <phoneticPr fontId="9"/>
  </si>
  <si>
    <t>表層ﾘｰﾄﾞ作成</t>
    <rPh sb="0" eb="2">
      <t>ヒョウソウ</t>
    </rPh>
    <phoneticPr fontId="9"/>
  </si>
  <si>
    <t>T70L</t>
    <phoneticPr fontId="9"/>
  </si>
  <si>
    <t>08390925002</t>
    <phoneticPr fontId="9"/>
  </si>
  <si>
    <t>残2000m製品STへ戻し</t>
    <rPh sb="0" eb="1">
      <t>ザン</t>
    </rPh>
    <rPh sb="6" eb="8">
      <t>セイヒン</t>
    </rPh>
    <rPh sb="11" eb="12">
      <t>モド</t>
    </rPh>
    <phoneticPr fontId="9"/>
  </si>
  <si>
    <t>丸刃ｾｯﾄ、耳ﾛｽｺｱ作成、耳ﾛｽｺｱｾｯﾄ、ﾃｰﾋﾟﾝｸﾞ、位置合わせ</t>
    <rPh sb="0" eb="1">
      <t>マル</t>
    </rPh>
    <rPh sb="1" eb="2">
      <t>ハ</t>
    </rPh>
    <rPh sb="6" eb="7">
      <t>ミミ</t>
    </rPh>
    <rPh sb="11" eb="13">
      <t>サクセイ</t>
    </rPh>
    <rPh sb="14" eb="15">
      <t>ミミ</t>
    </rPh>
    <rPh sb="31" eb="34">
      <t>イチア</t>
    </rPh>
    <phoneticPr fontId="9"/>
  </si>
  <si>
    <t>上記へ巻足し</t>
    <rPh sb="0" eb="2">
      <t>ジョウキ</t>
    </rPh>
    <rPh sb="3" eb="4">
      <t>マキ</t>
    </rPh>
    <rPh sb="4" eb="5">
      <t>タ</t>
    </rPh>
    <phoneticPr fontId="9"/>
  </si>
  <si>
    <t>-</t>
    <phoneticPr fontId="9"/>
  </si>
  <si>
    <t>1330幅</t>
    <rPh sb="4" eb="5">
      <t>ハバ</t>
    </rPh>
    <phoneticPr fontId="9"/>
  </si>
  <si>
    <t>6000+890</t>
    <phoneticPr fontId="9"/>
  </si>
  <si>
    <t>6890+650</t>
    <phoneticPr fontId="9"/>
  </si>
  <si>
    <t>7540+340</t>
    <phoneticPr fontId="9"/>
  </si>
  <si>
    <t>片付け、ﾃｰﾋﾟﾝｸﾞ部掃除</t>
    <rPh sb="0" eb="2">
      <t>カタヅ</t>
    </rPh>
    <rPh sb="11" eb="12">
      <t>ブ</t>
    </rPh>
    <rPh sb="12" eb="14">
      <t>ソウジ</t>
    </rPh>
    <phoneticPr fontId="9"/>
  </si>
  <si>
    <t>5051640401005</t>
    <phoneticPr fontId="9"/>
  </si>
  <si>
    <t>5051640402005</t>
    <phoneticPr fontId="9"/>
  </si>
  <si>
    <t>5051640403005</t>
    <phoneticPr fontId="9"/>
  </si>
  <si>
    <t>5051640403001</t>
    <phoneticPr fontId="9"/>
  </si>
  <si>
    <t>SPｷｽﾞの為、巻芯100mﾛｽ　</t>
    <rPh sb="6" eb="7">
      <t>タメ</t>
    </rPh>
    <rPh sb="8" eb="9">
      <t>マ</t>
    </rPh>
    <rPh sb="9" eb="10">
      <t>シン</t>
    </rPh>
    <phoneticPr fontId="9"/>
  </si>
  <si>
    <t>ｼﾒ型表層70mﾛｽ、SPｷｽﾞ巻芯100mﾛｽ　工程管理未入力</t>
    <rPh sb="2" eb="3">
      <t>ガタ</t>
    </rPh>
    <rPh sb="3" eb="5">
      <t>ヒョウソウ</t>
    </rPh>
    <rPh sb="16" eb="17">
      <t>マ</t>
    </rPh>
    <rPh sb="17" eb="18">
      <t>シン</t>
    </rPh>
    <rPh sb="25" eb="27">
      <t>コウテイ</t>
    </rPh>
    <rPh sb="27" eb="29">
      <t>カンリ</t>
    </rPh>
    <rPh sb="29" eb="32">
      <t>ミニュウリョク</t>
    </rPh>
    <phoneticPr fontId="9"/>
  </si>
  <si>
    <t>SPｷｽﾞｻﾝﾌﾟﾙ採取、ｽﾘｯﾄ室掃除機掛け、原反上がり待ち</t>
    <rPh sb="10" eb="12">
      <t>サイシュ</t>
    </rPh>
    <rPh sb="17" eb="18">
      <t>シツ</t>
    </rPh>
    <rPh sb="18" eb="21">
      <t>ソウジキ</t>
    </rPh>
    <rPh sb="21" eb="22">
      <t>カ</t>
    </rPh>
    <rPh sb="24" eb="26">
      <t>ゲンタン</t>
    </rPh>
    <rPh sb="26" eb="27">
      <t>ア</t>
    </rPh>
    <rPh sb="29" eb="30">
      <t>マ</t>
    </rPh>
    <phoneticPr fontId="9"/>
  </si>
  <si>
    <t>50516404060</t>
    <phoneticPr fontId="9"/>
  </si>
  <si>
    <t>5051640406001</t>
    <phoneticPr fontId="9"/>
  </si>
  <si>
    <t>5051640406002</t>
    <phoneticPr fontId="9"/>
  </si>
  <si>
    <t>巻取ﾁｬｯｷﾝｸﾞ3吋変更、ﾀｯﾁﾛｰﾙ交換/位置調整、位置合わせ</t>
    <rPh sb="0" eb="2">
      <t>マキトリ</t>
    </rPh>
    <rPh sb="10" eb="11">
      <t>インチ</t>
    </rPh>
    <rPh sb="11" eb="13">
      <t>ヘンコウ</t>
    </rPh>
    <rPh sb="20" eb="22">
      <t>コウカン</t>
    </rPh>
    <rPh sb="23" eb="25">
      <t>イチ</t>
    </rPh>
    <rPh sb="25" eb="27">
      <t>チョウセイ</t>
    </rPh>
    <rPh sb="28" eb="30">
      <t>イチ</t>
    </rPh>
    <rPh sb="30" eb="31">
      <t>ア</t>
    </rPh>
    <phoneticPr fontId="9"/>
  </si>
  <si>
    <t>5051640406003</t>
    <phoneticPr fontId="9"/>
  </si>
  <si>
    <t>欠点位置違い（100m誤差）再確認の為保留</t>
    <rPh sb="0" eb="2">
      <t>ケッテン</t>
    </rPh>
    <rPh sb="2" eb="4">
      <t>イチ</t>
    </rPh>
    <rPh sb="4" eb="5">
      <t>チガ</t>
    </rPh>
    <rPh sb="11" eb="13">
      <t>ゴサ</t>
    </rPh>
    <rPh sb="14" eb="17">
      <t>サイカクニン</t>
    </rPh>
    <rPh sb="18" eb="19">
      <t>タメ</t>
    </rPh>
    <rPh sb="19" eb="21">
      <t>ホリュウ</t>
    </rPh>
    <phoneticPr fontId="9"/>
  </si>
  <si>
    <t>原反Ⓙ再ｼﾞｮｲﾝﾄ　Ⓙ1390m、Ｊ反射★欠点（3.289㎟）合格判断</t>
    <rPh sb="0" eb="2">
      <t>ゲンタン</t>
    </rPh>
    <rPh sb="3" eb="4">
      <t>サイ</t>
    </rPh>
    <rPh sb="18" eb="23">
      <t>ハンシャホシケッテン</t>
    </rPh>
    <rPh sb="23" eb="24">
      <t>（</t>
    </rPh>
    <rPh sb="31" eb="33">
      <t>ゴウカク</t>
    </rPh>
    <rPh sb="33" eb="35">
      <t>ハンダン</t>
    </rPh>
    <phoneticPr fontId="9"/>
  </si>
  <si>
    <t>50516404040</t>
    <phoneticPr fontId="9"/>
  </si>
  <si>
    <t>5051640404001</t>
    <phoneticPr fontId="9"/>
  </si>
  <si>
    <t>Ｊ反射★欠点除去Ⓙ1740m、Ｊ反射★欠点（4.201㎟）合格判断</t>
    <rPh sb="6" eb="8">
      <t>ジョキョ</t>
    </rPh>
    <phoneticPr fontId="9"/>
  </si>
  <si>
    <t>50516404050</t>
    <phoneticPr fontId="9"/>
  </si>
  <si>
    <t>5051640405001</t>
    <phoneticPr fontId="9"/>
  </si>
  <si>
    <t>巻取ﾁｬｯｷﾝｸﾞ6吋変更、片付け</t>
    <rPh sb="14" eb="16">
      <t>カタヅ</t>
    </rPh>
    <phoneticPr fontId="9"/>
  </si>
  <si>
    <t>5051640401001</t>
    <phoneticPr fontId="9"/>
  </si>
  <si>
    <t>ﾀｯﾁﾛｰﾙ交換、位置合わせ</t>
    <rPh sb="6" eb="8">
      <t>コウカン</t>
    </rPh>
    <rPh sb="9" eb="11">
      <t>イチ</t>
    </rPh>
    <rPh sb="11" eb="12">
      <t>ア</t>
    </rPh>
    <phoneticPr fontId="9"/>
  </si>
  <si>
    <t>幅規格外　特採予定</t>
    <rPh sb="0" eb="1">
      <t>ハバ</t>
    </rPh>
    <rPh sb="1" eb="4">
      <t>キカクガイ</t>
    </rPh>
    <rPh sb="5" eb="7">
      <t>トクサイ</t>
    </rPh>
    <rPh sb="7" eb="9">
      <t>ヨテイ</t>
    </rPh>
    <phoneticPr fontId="9"/>
  </si>
  <si>
    <t>1810+3910</t>
    <phoneticPr fontId="9"/>
  </si>
  <si>
    <t>片付け、耳ﾛｽｺｱ作成、EPC5cm位置、丸刃/耳ﾛｽｺｱｾｯﾄ</t>
    <rPh sb="0" eb="2">
      <t>カタヅ</t>
    </rPh>
    <rPh sb="4" eb="5">
      <t>ミミ</t>
    </rPh>
    <rPh sb="9" eb="11">
      <t>サクセイ</t>
    </rPh>
    <rPh sb="18" eb="20">
      <t>イチ</t>
    </rPh>
    <rPh sb="21" eb="22">
      <t>マル</t>
    </rPh>
    <rPh sb="22" eb="23">
      <t>ハ</t>
    </rPh>
    <rPh sb="24" eb="25">
      <t>ミミ</t>
    </rPh>
    <phoneticPr fontId="9"/>
  </si>
  <si>
    <t>上記と巻足し製品化　Ⓙ1810m、ｽﾌﾟﾗｲｽｷｽﾞ懸念巻芯残し100ｍﾛｽ　幅規格外　特採予定</t>
    <rPh sb="0" eb="2">
      <t>ジョウキ</t>
    </rPh>
    <rPh sb="3" eb="4">
      <t>マキ</t>
    </rPh>
    <rPh sb="4" eb="5">
      <t>タ</t>
    </rPh>
    <rPh sb="6" eb="9">
      <t>セイヒンカ</t>
    </rPh>
    <rPh sb="26" eb="28">
      <t>ケネン</t>
    </rPh>
    <rPh sb="28" eb="29">
      <t>マ</t>
    </rPh>
    <rPh sb="29" eb="30">
      <t>シン</t>
    </rPh>
    <rPh sb="30" eb="31">
      <t>ノコ</t>
    </rPh>
    <phoneticPr fontId="9"/>
  </si>
  <si>
    <t>50519404050</t>
    <phoneticPr fontId="9"/>
  </si>
  <si>
    <t>5051940405001</t>
    <phoneticPr fontId="9"/>
  </si>
  <si>
    <t>5051940405002</t>
    <phoneticPr fontId="9"/>
  </si>
  <si>
    <t>50519404040</t>
    <phoneticPr fontId="9"/>
  </si>
  <si>
    <t>5051940404001</t>
    <phoneticPr fontId="9"/>
  </si>
  <si>
    <t>5051940404002</t>
    <phoneticPr fontId="9"/>
  </si>
  <si>
    <t>丸刃外し、耳ﾛｽ廃棄、EPC7cm、位置合わせ</t>
    <rPh sb="0" eb="2">
      <t>マルハ</t>
    </rPh>
    <rPh sb="2" eb="3">
      <t>ハズ</t>
    </rPh>
    <rPh sb="5" eb="6">
      <t>ミミ</t>
    </rPh>
    <rPh sb="8" eb="10">
      <t>ハイキ</t>
    </rPh>
    <rPh sb="18" eb="20">
      <t>イチ</t>
    </rPh>
    <rPh sb="20" eb="21">
      <t>ア</t>
    </rPh>
    <phoneticPr fontId="9"/>
  </si>
  <si>
    <t>M　1020</t>
    <phoneticPr fontId="10"/>
  </si>
  <si>
    <t>幅規格外　特採予定</t>
    <phoneticPr fontId="9"/>
  </si>
  <si>
    <t>50520404020</t>
    <phoneticPr fontId="9"/>
  </si>
  <si>
    <t>5052040402001</t>
    <phoneticPr fontId="9"/>
  </si>
  <si>
    <t>5052040402002</t>
    <phoneticPr fontId="9"/>
  </si>
  <si>
    <t>5052040402003</t>
    <phoneticPr fontId="9"/>
  </si>
  <si>
    <t>幅規格外　特採予定　J反射♦欠点（2.543㎜²）合格判断</t>
    <rPh sb="11" eb="13">
      <t>ハンシャ</t>
    </rPh>
    <rPh sb="13" eb="16">
      <t>ダイヤケッテン</t>
    </rPh>
    <rPh sb="22" eb="27">
      <t>ｍｍ２）ゴウカク</t>
    </rPh>
    <rPh sb="27" eb="29">
      <t>ハンダン</t>
    </rPh>
    <phoneticPr fontId="9"/>
  </si>
  <si>
    <t>ﾒﾀﾙﾐｰ TES消開封 V</t>
    <phoneticPr fontId="9"/>
  </si>
  <si>
    <t>メタルミー　ネーマー金消　Ｃ</t>
  </si>
  <si>
    <t>3S</t>
  </si>
  <si>
    <t>50520404030</t>
    <phoneticPr fontId="9"/>
  </si>
  <si>
    <t>5052040403001</t>
    <phoneticPr fontId="9"/>
  </si>
  <si>
    <t>5052040403002</t>
    <phoneticPr fontId="9"/>
  </si>
  <si>
    <t>5052040403003</t>
    <phoneticPr fontId="9"/>
  </si>
  <si>
    <t>50520404040</t>
    <phoneticPr fontId="9"/>
  </si>
  <si>
    <t>5052040404001</t>
    <phoneticPr fontId="9"/>
  </si>
  <si>
    <t>5052040404002</t>
    <phoneticPr fontId="9"/>
  </si>
  <si>
    <t>5052040404003</t>
    <phoneticPr fontId="9"/>
  </si>
  <si>
    <t>幅規格外　ＬＬ欠点除去Ⓙ3450m　端部干渉ﾑﾗ有（特採原反）</t>
    <rPh sb="0" eb="4">
      <t>ハバキカクガイ</t>
    </rPh>
    <rPh sb="7" eb="9">
      <t>ケッテン</t>
    </rPh>
    <rPh sb="9" eb="11">
      <t>ジョキョ</t>
    </rPh>
    <rPh sb="18" eb="20">
      <t>タンブ</t>
    </rPh>
    <rPh sb="20" eb="22">
      <t>カンショウ</t>
    </rPh>
    <rPh sb="24" eb="25">
      <t>アリ</t>
    </rPh>
    <rPh sb="26" eb="28">
      <t>トクサイ</t>
    </rPh>
    <rPh sb="28" eb="30">
      <t>ゲンタン</t>
    </rPh>
    <phoneticPr fontId="9"/>
  </si>
  <si>
    <t>6月依頼必要ﾘｰﾄﾞ量</t>
    <rPh sb="1" eb="2">
      <t>ツキ</t>
    </rPh>
    <rPh sb="2" eb="4">
      <t>イライ</t>
    </rPh>
    <rPh sb="4" eb="6">
      <t>ヒツヨウ</t>
    </rPh>
    <rPh sb="10" eb="11">
      <t>リョウ</t>
    </rPh>
    <phoneticPr fontId="9"/>
  </si>
  <si>
    <t>幅規格外　Ｊ反射★、♦欠点有り合格判断　端部干渉ﾑﾗ有（特採原反）</t>
    <rPh sb="6" eb="8">
      <t>ハンシャ</t>
    </rPh>
    <rPh sb="10" eb="13">
      <t>ダイヤケッテン</t>
    </rPh>
    <rPh sb="13" eb="14">
      <t>ア</t>
    </rPh>
    <rPh sb="15" eb="17">
      <t>ゴウカク</t>
    </rPh>
    <rPh sb="17" eb="19">
      <t>ハンダン</t>
    </rPh>
    <rPh sb="20" eb="22">
      <t>タンブ</t>
    </rPh>
    <rPh sb="22" eb="24">
      <t>カンショウ</t>
    </rPh>
    <rPh sb="26" eb="27">
      <t>アリ</t>
    </rPh>
    <rPh sb="28" eb="30">
      <t>トクサイ</t>
    </rPh>
    <rPh sb="30" eb="32">
      <t>ゲンタン</t>
    </rPh>
    <phoneticPr fontId="9"/>
  </si>
  <si>
    <t>幅規格外　ＬＬ欠点除去Ⓙ1350m　端部干渉ﾑﾗ有（特採原反）</t>
    <rPh sb="18" eb="20">
      <t>タンブ</t>
    </rPh>
    <rPh sb="20" eb="22">
      <t>カンショウ</t>
    </rPh>
    <rPh sb="24" eb="25">
      <t>アリ</t>
    </rPh>
    <rPh sb="26" eb="28">
      <t>トクサイ</t>
    </rPh>
    <rPh sb="28" eb="30">
      <t>ゲンタン</t>
    </rPh>
    <phoneticPr fontId="9"/>
  </si>
  <si>
    <t>幅規格外　特採予定　Ｊ反射★欠点（4.422㎜²）合格判断</t>
    <rPh sb="22" eb="29">
      <t>ｍｍ２）ゴウカクハンダン</t>
    </rPh>
    <phoneticPr fontId="9"/>
  </si>
  <si>
    <t>50520404050</t>
    <phoneticPr fontId="9"/>
  </si>
  <si>
    <t>5052040405001</t>
    <phoneticPr fontId="9"/>
  </si>
  <si>
    <t>5052040405002</t>
    <phoneticPr fontId="9"/>
  </si>
  <si>
    <t>5052040405003</t>
    <phoneticPr fontId="9"/>
  </si>
  <si>
    <t>幅規格外　特採予定　Ｊ反射♦欠点（2.101mm²）合格判断</t>
    <phoneticPr fontId="9"/>
  </si>
  <si>
    <t>ﾒﾀﾙﾐｰ TE-S消 VOID V</t>
    <phoneticPr fontId="9"/>
  </si>
  <si>
    <t>50520404060</t>
    <phoneticPr fontId="9"/>
  </si>
  <si>
    <t>5052040406001</t>
    <phoneticPr fontId="9"/>
  </si>
  <si>
    <t>5052040406002</t>
    <phoneticPr fontId="9"/>
  </si>
  <si>
    <t>5052040406003</t>
    <phoneticPr fontId="9"/>
  </si>
  <si>
    <t>幅規格外　特採予定　Ｊ反射★欠点（4.616㎜²）合格判断</t>
    <rPh sb="22" eb="29">
      <t>ｍｍ２）ゴウカクハンダン</t>
    </rPh>
    <phoneticPr fontId="9"/>
  </si>
  <si>
    <t>BRIGHT</t>
    <phoneticPr fontId="9"/>
  </si>
  <si>
    <t>5042940403105</t>
    <phoneticPr fontId="9"/>
  </si>
  <si>
    <t>5042940403101</t>
    <phoneticPr fontId="9"/>
  </si>
  <si>
    <t>50520404071</t>
    <phoneticPr fontId="9"/>
  </si>
  <si>
    <t>5052040407101</t>
    <phoneticPr fontId="9"/>
  </si>
  <si>
    <t>5052040407102</t>
    <phoneticPr fontId="9"/>
  </si>
  <si>
    <t>5052040407103</t>
    <phoneticPr fontId="9"/>
  </si>
  <si>
    <t>5052040407104</t>
    <phoneticPr fontId="9"/>
  </si>
  <si>
    <t>幅規格外　特採予定　異物欠点除去Ⓙ1980m</t>
    <rPh sb="10" eb="12">
      <t>イブツ</t>
    </rPh>
    <rPh sb="12" eb="14">
      <t>ケッテン</t>
    </rPh>
    <rPh sb="14" eb="16">
      <t>ジョキョ</t>
    </rPh>
    <phoneticPr fontId="9"/>
  </si>
  <si>
    <t>片付け、ﾀｯﾁﾛｰﾙ交換</t>
    <rPh sb="0" eb="2">
      <t>カタヅ</t>
    </rPh>
    <rPh sb="10" eb="12">
      <t>コウカン</t>
    </rPh>
    <phoneticPr fontId="9"/>
  </si>
  <si>
    <t>幅規格外　特採予定　</t>
    <phoneticPr fontId="9"/>
  </si>
  <si>
    <t>50519351070</t>
    <phoneticPr fontId="9"/>
  </si>
  <si>
    <t>5051935107001</t>
    <phoneticPr fontId="9"/>
  </si>
  <si>
    <t>5051935107002</t>
    <phoneticPr fontId="9"/>
  </si>
  <si>
    <t>5051935107003</t>
    <phoneticPr fontId="9"/>
  </si>
  <si>
    <t>50520351010</t>
    <phoneticPr fontId="9"/>
  </si>
  <si>
    <t>5052035101001</t>
    <phoneticPr fontId="9"/>
  </si>
  <si>
    <t>5052035101002</t>
    <phoneticPr fontId="9"/>
  </si>
  <si>
    <t>5052035101003</t>
    <phoneticPr fontId="9"/>
  </si>
  <si>
    <t>幅規格外　特採予定　表層ﾋﾟﾗﾐｯﾄ跡白点除去80mﾛｽ</t>
    <rPh sb="10" eb="12">
      <t>ヒョウソウ</t>
    </rPh>
    <rPh sb="21" eb="23">
      <t>ジョキョ</t>
    </rPh>
    <phoneticPr fontId="9"/>
  </si>
  <si>
    <t>50518351050</t>
    <phoneticPr fontId="9"/>
  </si>
  <si>
    <t>5051835105001</t>
    <phoneticPr fontId="9"/>
  </si>
  <si>
    <t>5051835105002</t>
    <phoneticPr fontId="9"/>
  </si>
  <si>
    <t>5051835105003</t>
    <phoneticPr fontId="9"/>
  </si>
  <si>
    <t>50518351060</t>
    <phoneticPr fontId="9"/>
  </si>
  <si>
    <t>5051835106001</t>
    <phoneticPr fontId="9"/>
  </si>
  <si>
    <t>5051835106002</t>
    <phoneticPr fontId="9"/>
  </si>
  <si>
    <t>5051835106003</t>
    <phoneticPr fontId="9"/>
  </si>
  <si>
    <t>50519351090</t>
    <phoneticPr fontId="9"/>
  </si>
  <si>
    <t>5051935109001</t>
    <phoneticPr fontId="9"/>
  </si>
  <si>
    <t>5051935109002</t>
    <phoneticPr fontId="9"/>
  </si>
  <si>
    <t>5051935109003</t>
    <phoneticPr fontId="9"/>
  </si>
  <si>
    <t>50519351080</t>
    <phoneticPr fontId="9"/>
  </si>
  <si>
    <t>5051935108001</t>
    <phoneticPr fontId="9"/>
  </si>
  <si>
    <t>5051935108002</t>
    <phoneticPr fontId="9"/>
  </si>
  <si>
    <t>5051935108003</t>
    <phoneticPr fontId="9"/>
  </si>
  <si>
    <t>50518351070</t>
    <phoneticPr fontId="9"/>
  </si>
  <si>
    <t>5051835107001</t>
    <phoneticPr fontId="9"/>
  </si>
  <si>
    <t>5051835107002</t>
    <phoneticPr fontId="9"/>
  </si>
  <si>
    <t>5051835107003</t>
    <phoneticPr fontId="9"/>
  </si>
  <si>
    <t>ﾗｽﾄ寄れｼﾜ発生 ｼﾜ跡除去80mﾛｽ</t>
    <rPh sb="3" eb="4">
      <t>ヨ</t>
    </rPh>
    <rPh sb="7" eb="9">
      <t>ハッセイ</t>
    </rPh>
    <rPh sb="12" eb="13">
      <t>アト</t>
    </rPh>
    <rPh sb="13" eb="15">
      <t>ジョキョ</t>
    </rPh>
    <phoneticPr fontId="9"/>
  </si>
  <si>
    <t>S5対応</t>
    <rPh sb="2" eb="4">
      <t>タイオウ</t>
    </rPh>
    <phoneticPr fontId="9"/>
  </si>
  <si>
    <t>50518351080</t>
    <phoneticPr fontId="9"/>
  </si>
  <si>
    <t>5051835108001</t>
    <phoneticPr fontId="9"/>
  </si>
  <si>
    <t>5051835108002</t>
    <phoneticPr fontId="9"/>
  </si>
  <si>
    <t>5051835108003</t>
    <phoneticPr fontId="9"/>
  </si>
  <si>
    <t>03390926003</t>
    <phoneticPr fontId="9"/>
  </si>
  <si>
    <t>上記と巻足し</t>
    <rPh sb="0" eb="2">
      <t>ジョウキ</t>
    </rPh>
    <rPh sb="3" eb="4">
      <t>マキ</t>
    </rPh>
    <rPh sb="4" eb="5">
      <t>タ</t>
    </rPh>
    <phoneticPr fontId="9"/>
  </si>
  <si>
    <t>07390926002</t>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</si>
  <si>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、EPC-1cm位置</t>
    </r>
    <rPh sb="35" eb="37">
      <t>イチ</t>
    </rPh>
    <phoneticPr fontId="9"/>
  </si>
  <si>
    <t>11390925002</t>
    <phoneticPr fontId="9"/>
  </si>
  <si>
    <t>8170+8200</t>
    <phoneticPr fontId="9"/>
  </si>
  <si>
    <t>04390925002</t>
    <phoneticPr fontId="9"/>
  </si>
  <si>
    <t>16370+8180</t>
    <phoneticPr fontId="9"/>
  </si>
  <si>
    <t>03390926002</t>
    <phoneticPr fontId="9"/>
  </si>
  <si>
    <t>EPC7cm位置、片付け</t>
    <rPh sb="6" eb="8">
      <t>イチ</t>
    </rPh>
    <rPh sb="9" eb="11">
      <t>カタヅ</t>
    </rPh>
    <phoneticPr fontId="9"/>
  </si>
  <si>
    <t>巻芯ﾘｰﾄﾞ1120幅*27本作成</t>
    <rPh sb="0" eb="1">
      <t>マ</t>
    </rPh>
    <rPh sb="1" eb="2">
      <t>シン</t>
    </rPh>
    <rPh sb="10" eb="11">
      <t>ハバ</t>
    </rPh>
    <rPh sb="14" eb="15">
      <t>ホン</t>
    </rPh>
    <rPh sb="15" eb="17">
      <t>サクセイ</t>
    </rPh>
    <phoneticPr fontId="9"/>
  </si>
  <si>
    <t>S6</t>
  </si>
  <si>
    <t>巻芯ﾘｰﾄﾞ1100幅*5本作成</t>
    <rPh sb="0" eb="1">
      <t>マ</t>
    </rPh>
    <rPh sb="1" eb="2">
      <t>シン</t>
    </rPh>
    <rPh sb="10" eb="11">
      <t>ハバ</t>
    </rPh>
    <rPh sb="13" eb="14">
      <t>ホン</t>
    </rPh>
    <rPh sb="14" eb="16">
      <t>サクセイ</t>
    </rPh>
    <phoneticPr fontId="9"/>
  </si>
  <si>
    <t>巻芯ﾘｰﾄﾞ1005幅*10本作成</t>
    <rPh sb="0" eb="1">
      <t>マ</t>
    </rPh>
    <rPh sb="1" eb="2">
      <t>シン</t>
    </rPh>
    <rPh sb="10" eb="11">
      <t>ハバ</t>
    </rPh>
    <rPh sb="14" eb="15">
      <t>ホン</t>
    </rPh>
    <rPh sb="15" eb="17">
      <t>サクセイ</t>
    </rPh>
    <phoneticPr fontId="9"/>
  </si>
  <si>
    <t>#121100</t>
    <phoneticPr fontId="9"/>
  </si>
  <si>
    <t>#121005</t>
    <phoneticPr fontId="9"/>
  </si>
  <si>
    <t>位置合わせ、ﾃｰﾋﾟﾝｸﾞ</t>
    <rPh sb="0" eb="2">
      <t>イチ</t>
    </rPh>
    <rPh sb="2" eb="3">
      <t>ア</t>
    </rPh>
    <phoneticPr fontId="9"/>
  </si>
  <si>
    <t>耳ﾛｽｺｱ作成、丸刃/耳ﾛｽｺｱｾｯﾄ、位置合わせ</t>
    <rPh sb="0" eb="1">
      <t>ミミ</t>
    </rPh>
    <rPh sb="5" eb="7">
      <t>サクセイ</t>
    </rPh>
    <rPh sb="8" eb="9">
      <t>マル</t>
    </rPh>
    <rPh sb="9" eb="10">
      <t>ハ</t>
    </rPh>
    <rPh sb="11" eb="12">
      <t>ミミ</t>
    </rPh>
    <phoneticPr fontId="9"/>
  </si>
  <si>
    <t>ﾃｰﾋﾟﾝｸﾞ部掃除、片付け</t>
    <rPh sb="7" eb="8">
      <t>ブ</t>
    </rPh>
    <rPh sb="8" eb="10">
      <t>ソウジ</t>
    </rPh>
    <rPh sb="11" eb="13">
      <t>カタヅ</t>
    </rPh>
    <phoneticPr fontId="9"/>
  </si>
  <si>
    <t>METALUMY　SILVER　S-MATTE　S28MM　B</t>
    <phoneticPr fontId="9"/>
  </si>
  <si>
    <t>LUMIMAT</t>
    <phoneticPr fontId="9"/>
  </si>
  <si>
    <t>5051835101001</t>
    <phoneticPr fontId="9"/>
  </si>
  <si>
    <t>ｶﾞｲﾄﾞﾛｰﾙ掃除、ﾃｰﾋﾟﾝｸﾞ、位置合わせ、搬送確認</t>
    <rPh sb="8" eb="10">
      <t>ソウジ</t>
    </rPh>
    <rPh sb="19" eb="22">
      <t>イチア</t>
    </rPh>
    <rPh sb="25" eb="27">
      <t>ハンソウ</t>
    </rPh>
    <rPh sb="27" eb="29">
      <t>カクニン</t>
    </rPh>
    <phoneticPr fontId="9"/>
  </si>
  <si>
    <t>5051835101002</t>
    <phoneticPr fontId="9"/>
  </si>
  <si>
    <t>製品下ろし、S5作業</t>
    <rPh sb="0" eb="2">
      <t>セイヒン</t>
    </rPh>
    <rPh sb="2" eb="3">
      <t>オ</t>
    </rPh>
    <rPh sb="8" eb="10">
      <t>サギョウ</t>
    </rPh>
    <phoneticPr fontId="9"/>
  </si>
  <si>
    <t>OK</t>
    <phoneticPr fontId="9"/>
  </si>
  <si>
    <t>ｼﾒ型再巻き返し（S5→S4変更）　中尾氏/佐藤氏立会い</t>
    <rPh sb="2" eb="3">
      <t>カタ</t>
    </rPh>
    <rPh sb="3" eb="4">
      <t>サイ</t>
    </rPh>
    <rPh sb="4" eb="5">
      <t>マ</t>
    </rPh>
    <rPh sb="6" eb="7">
      <t>カエ</t>
    </rPh>
    <rPh sb="14" eb="16">
      <t>ヘンコウ</t>
    </rPh>
    <rPh sb="18" eb="21">
      <t>ナカオシ</t>
    </rPh>
    <rPh sb="22" eb="25">
      <t>サトウシ</t>
    </rPh>
    <rPh sb="25" eb="27">
      <t>タチアイ</t>
    </rPh>
    <phoneticPr fontId="9"/>
  </si>
  <si>
    <t>5051835102001</t>
    <phoneticPr fontId="9"/>
  </si>
  <si>
    <t>5051835102002</t>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</si>
  <si>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、位置合わせ</t>
    </r>
    <rPh sb="28" eb="30">
      <t>イチ</t>
    </rPh>
    <rPh sb="30" eb="31">
      <t>ア</t>
    </rPh>
    <phoneticPr fontId="9"/>
  </si>
  <si>
    <t>ｼﾒ型再巻き返し（S5→S4変更）　ﾗｽﾄｼﾜ200m除去</t>
    <rPh sb="2" eb="3">
      <t>カタ</t>
    </rPh>
    <rPh sb="3" eb="4">
      <t>サイ</t>
    </rPh>
    <rPh sb="4" eb="5">
      <t>マ</t>
    </rPh>
    <rPh sb="6" eb="7">
      <t>カエ</t>
    </rPh>
    <rPh sb="14" eb="16">
      <t>ヘンコウ</t>
    </rPh>
    <rPh sb="27" eb="29">
      <t>ジョキョ</t>
    </rPh>
    <phoneticPr fontId="9"/>
  </si>
  <si>
    <t>023503060004</t>
    <phoneticPr fontId="9"/>
  </si>
  <si>
    <t>50528416010</t>
    <phoneticPr fontId="9"/>
  </si>
  <si>
    <t>023503060002</t>
    <phoneticPr fontId="9"/>
  </si>
  <si>
    <t>50528416020</t>
    <phoneticPr fontId="9"/>
  </si>
  <si>
    <t>N0525051204</t>
    <phoneticPr fontId="9"/>
  </si>
  <si>
    <t>4980m～原反ﾋﾟﾗﾐｯﾄﾞ発生有り　残芯保管</t>
    <rPh sb="6" eb="8">
      <t>ゲンタン</t>
    </rPh>
    <rPh sb="15" eb="17">
      <t>ハッセイ</t>
    </rPh>
    <rPh sb="17" eb="18">
      <t>ア</t>
    </rPh>
    <rPh sb="20" eb="21">
      <t>ザン</t>
    </rPh>
    <rPh sb="21" eb="22">
      <t>シン</t>
    </rPh>
    <rPh sb="22" eb="24">
      <t>ホカン</t>
    </rPh>
    <phoneticPr fontId="9"/>
  </si>
  <si>
    <t>N0525051202</t>
    <phoneticPr fontId="9"/>
  </si>
  <si>
    <t>N0525051101</t>
    <phoneticPr fontId="9"/>
  </si>
  <si>
    <t>50529416010</t>
    <phoneticPr fontId="9"/>
  </si>
  <si>
    <t>N0525051102</t>
    <phoneticPr fontId="9"/>
  </si>
  <si>
    <t>N0525051003</t>
    <phoneticPr fontId="9"/>
  </si>
  <si>
    <t>N0525051302</t>
    <phoneticPr fontId="9"/>
  </si>
  <si>
    <t>50529416020</t>
    <phoneticPr fontId="9"/>
  </si>
  <si>
    <t>50529416030</t>
    <phoneticPr fontId="9"/>
  </si>
  <si>
    <t>50529416040</t>
    <phoneticPr fontId="9"/>
  </si>
  <si>
    <t>50529416050</t>
    <phoneticPr fontId="9"/>
  </si>
  <si>
    <t>OK</t>
    <phoneticPr fontId="9"/>
  </si>
  <si>
    <t>N0525051201</t>
    <phoneticPr fontId="9"/>
  </si>
  <si>
    <t>N0525051103</t>
    <phoneticPr fontId="9"/>
  </si>
  <si>
    <t>N0525051203</t>
    <phoneticPr fontId="9"/>
  </si>
  <si>
    <t>N0525051304</t>
    <phoneticPr fontId="9"/>
  </si>
  <si>
    <t>N0525051301</t>
    <phoneticPr fontId="9"/>
  </si>
  <si>
    <t>N0525051303</t>
    <phoneticPr fontId="9"/>
  </si>
  <si>
    <t>N0525051001</t>
    <phoneticPr fontId="9"/>
  </si>
  <si>
    <t>位置合わせ</t>
    <rPh sb="0" eb="2">
      <t>イチ</t>
    </rPh>
    <rPh sb="2" eb="3">
      <t>ア</t>
    </rPh>
    <phoneticPr fontId="9"/>
  </si>
  <si>
    <t>N0525050901</t>
    <phoneticPr fontId="9"/>
  </si>
  <si>
    <t>05700505001</t>
    <phoneticPr fontId="9"/>
  </si>
  <si>
    <t>05700505003</t>
    <phoneticPr fontId="9"/>
  </si>
  <si>
    <t>50529416060</t>
    <phoneticPr fontId="9"/>
  </si>
  <si>
    <t>50529416070</t>
    <phoneticPr fontId="9"/>
  </si>
  <si>
    <t>50529416080</t>
    <phoneticPr fontId="9"/>
  </si>
  <si>
    <t>50529416090</t>
    <phoneticPr fontId="9"/>
  </si>
  <si>
    <t>04790902203</t>
    <phoneticPr fontId="9"/>
  </si>
  <si>
    <t>03790902201</t>
    <phoneticPr fontId="9"/>
  </si>
  <si>
    <t>07790902204</t>
    <phoneticPr fontId="9"/>
  </si>
  <si>
    <t>03790903204</t>
    <phoneticPr fontId="9"/>
  </si>
  <si>
    <t>02790902204</t>
    <phoneticPr fontId="9"/>
  </si>
  <si>
    <t>08790902201</t>
    <phoneticPr fontId="9"/>
  </si>
  <si>
    <t>04790903201</t>
    <phoneticPr fontId="9"/>
  </si>
  <si>
    <t>04790902204</t>
    <phoneticPr fontId="9"/>
  </si>
  <si>
    <t>03790902203</t>
    <phoneticPr fontId="9"/>
  </si>
  <si>
    <t>IT524112801</t>
    <phoneticPr fontId="9"/>
  </si>
  <si>
    <t>530＋510</t>
    <phoneticPr fontId="9"/>
  </si>
  <si>
    <t>丸刃ｾｯﾄ、位置合わせ</t>
    <rPh sb="0" eb="1">
      <t>マル</t>
    </rPh>
    <rPh sb="1" eb="2">
      <t>ハ</t>
    </rPh>
    <rPh sb="6" eb="8">
      <t>イチ</t>
    </rPh>
    <rPh sb="8" eb="9">
      <t>ア</t>
    </rPh>
    <phoneticPr fontId="9"/>
  </si>
  <si>
    <t>丸刃取り外し、片付け</t>
    <rPh sb="2" eb="3">
      <t>ト</t>
    </rPh>
    <rPh sb="4" eb="5">
      <t>ハズ</t>
    </rPh>
    <rPh sb="7" eb="9">
      <t>カタヅ</t>
    </rPh>
    <phoneticPr fontId="9"/>
  </si>
  <si>
    <t>残芯処理</t>
    <rPh sb="0" eb="4">
      <t>ザンシンショリ</t>
    </rPh>
    <phoneticPr fontId="9"/>
  </si>
  <si>
    <t>残芯処理、ﾒﾀﾙﾐｰCR用梱包材/ﾛｽ巻ｺｱ準備</t>
    <rPh sb="0" eb="4">
      <t>ザンシンショリ</t>
    </rPh>
    <rPh sb="12" eb="13">
      <t>ヨウ</t>
    </rPh>
    <rPh sb="13" eb="15">
      <t>コンポウ</t>
    </rPh>
    <rPh sb="15" eb="16">
      <t>ザイ</t>
    </rPh>
    <rPh sb="19" eb="20">
      <t>マキ</t>
    </rPh>
    <rPh sb="22" eb="24">
      <t>ジュンビ</t>
    </rPh>
    <phoneticPr fontId="9"/>
  </si>
  <si>
    <t>天井裏捕虫確認、ﾊﾞﾙｻﾝ散布、1時間静置、S5作業</t>
    <rPh sb="0" eb="3">
      <t>テンジョウウラ</t>
    </rPh>
    <rPh sb="3" eb="5">
      <t>ホチュウ</t>
    </rPh>
    <rPh sb="5" eb="7">
      <t>カクニン</t>
    </rPh>
    <rPh sb="13" eb="15">
      <t>サンプ</t>
    </rPh>
    <rPh sb="17" eb="19">
      <t>ジカン</t>
    </rPh>
    <rPh sb="19" eb="21">
      <t>セイチ</t>
    </rPh>
    <rPh sb="24" eb="26">
      <t>サギョウ</t>
    </rPh>
    <phoneticPr fontId="9"/>
  </si>
  <si>
    <t>残芯処理、ｻﾝﾌﾟﾙ廃棄、３S</t>
    <rPh sb="10" eb="12">
      <t>ハイキ</t>
    </rPh>
    <phoneticPr fontId="9"/>
  </si>
  <si>
    <t>Metalumy CR2512100</t>
  </si>
  <si>
    <t>093503040002</t>
    <phoneticPr fontId="9"/>
  </si>
  <si>
    <t>50602416010</t>
    <phoneticPr fontId="9"/>
  </si>
  <si>
    <t>OK</t>
    <phoneticPr fontId="9"/>
  </si>
  <si>
    <t>50602416020</t>
    <phoneticPr fontId="9"/>
  </si>
  <si>
    <t>50602416030</t>
    <phoneticPr fontId="9"/>
  </si>
  <si>
    <t>50602416040</t>
    <phoneticPr fontId="9"/>
  </si>
  <si>
    <t>103503040003</t>
    <phoneticPr fontId="9"/>
  </si>
  <si>
    <t>063503040002</t>
    <phoneticPr fontId="9"/>
  </si>
  <si>
    <t>093503040004</t>
    <phoneticPr fontId="9"/>
  </si>
  <si>
    <t>S5作業</t>
    <rPh sb="2" eb="4">
      <t>サギョウ</t>
    </rPh>
    <phoneticPr fontId="9"/>
  </si>
  <si>
    <t>073503040009</t>
    <phoneticPr fontId="9"/>
  </si>
  <si>
    <t>043503040007</t>
    <phoneticPr fontId="9"/>
  </si>
  <si>
    <t>083503040004</t>
    <phoneticPr fontId="9"/>
  </si>
  <si>
    <t>103503040008</t>
    <phoneticPr fontId="9"/>
  </si>
  <si>
    <t>4870ｍ付近～ﾗｽﾄ原反ﾋﾟﾗﾐｯﾄﾞ有り　巻芯保管</t>
    <rPh sb="5" eb="7">
      <t>フキン</t>
    </rPh>
    <rPh sb="11" eb="13">
      <t>ゲンタン</t>
    </rPh>
    <rPh sb="20" eb="21">
      <t>ア</t>
    </rPh>
    <rPh sb="23" eb="24">
      <t>マ</t>
    </rPh>
    <rPh sb="24" eb="25">
      <t>シン</t>
    </rPh>
    <rPh sb="25" eb="27">
      <t>ホカン</t>
    </rPh>
    <phoneticPr fontId="9"/>
  </si>
  <si>
    <t>片付け、原反待ち</t>
    <rPh sb="0" eb="2">
      <t>カタヅ</t>
    </rPh>
    <rPh sb="4" eb="6">
      <t>ゲンタン</t>
    </rPh>
    <rPh sb="6" eb="7">
      <t>マ</t>
    </rPh>
    <phoneticPr fontId="9"/>
  </si>
  <si>
    <t>50603416010</t>
    <phoneticPr fontId="9"/>
  </si>
  <si>
    <t>50603416020</t>
    <phoneticPr fontId="9"/>
  </si>
  <si>
    <t>50603416030</t>
    <phoneticPr fontId="9"/>
  </si>
  <si>
    <t>50603416040</t>
    <phoneticPr fontId="9"/>
  </si>
  <si>
    <t>50603416050</t>
    <phoneticPr fontId="9"/>
  </si>
  <si>
    <t>50603416060</t>
    <phoneticPr fontId="9"/>
  </si>
  <si>
    <t>約定なし</t>
  </si>
  <si>
    <t>ﾒﾀﾙﾐｰﾍﾔﾗｲﾝ金艶V（染料変更品）</t>
    <rPh sb="10" eb="11">
      <t>キン</t>
    </rPh>
    <rPh sb="11" eb="12">
      <t>ツヤ</t>
    </rPh>
    <rPh sb="14" eb="16">
      <t>センリョウ</t>
    </rPh>
    <rPh sb="16" eb="18">
      <t>ヘンコウ</t>
    </rPh>
    <rPh sb="18" eb="19">
      <t>ヒン</t>
    </rPh>
    <phoneticPr fontId="9"/>
  </si>
  <si>
    <t>TIU525050802</t>
    <phoneticPr fontId="9"/>
  </si>
  <si>
    <t>原反Ⓙ5522ｍ</t>
    <rPh sb="0" eb="2">
      <t>ゲンタン</t>
    </rPh>
    <phoneticPr fontId="9"/>
  </si>
  <si>
    <t>TIU525050901</t>
    <phoneticPr fontId="9"/>
  </si>
  <si>
    <t>TIU525043001</t>
    <phoneticPr fontId="9"/>
  </si>
  <si>
    <t>TIU525050701</t>
    <phoneticPr fontId="9"/>
  </si>
  <si>
    <t>TIU525050702</t>
    <phoneticPr fontId="9"/>
  </si>
  <si>
    <t>TIU525050102</t>
    <phoneticPr fontId="9"/>
  </si>
  <si>
    <t>原反Ⓙ4415ｍ、Ⓙ5367ｍ　下引左～50㎜付近原反全長ｼﾜ？有</t>
    <rPh sb="0" eb="2">
      <t>ゲンタン</t>
    </rPh>
    <rPh sb="16" eb="17">
      <t>シタ</t>
    </rPh>
    <rPh sb="17" eb="18">
      <t>ヒ</t>
    </rPh>
    <rPh sb="18" eb="19">
      <t>ヒダリ</t>
    </rPh>
    <rPh sb="23" eb="25">
      <t>フキン</t>
    </rPh>
    <rPh sb="25" eb="27">
      <t>ゲンタン</t>
    </rPh>
    <rPh sb="27" eb="29">
      <t>ゼンチョウ</t>
    </rPh>
    <rPh sb="32" eb="33">
      <t>ア</t>
    </rPh>
    <phoneticPr fontId="9"/>
  </si>
  <si>
    <t>原反Ⓙ6107m　下引右～40㎜付近原反全長ｼﾜ？有</t>
    <rPh sb="0" eb="2">
      <t>ゲンタン</t>
    </rPh>
    <rPh sb="9" eb="11">
      <t>シタヒ</t>
    </rPh>
    <rPh sb="11" eb="12">
      <t>ミギ</t>
    </rPh>
    <rPh sb="16" eb="18">
      <t>フキン</t>
    </rPh>
    <rPh sb="18" eb="20">
      <t>ゲンタン</t>
    </rPh>
    <rPh sb="20" eb="22">
      <t>ゼンチョウ</t>
    </rPh>
    <rPh sb="25" eb="26">
      <t>ア</t>
    </rPh>
    <phoneticPr fontId="9"/>
  </si>
  <si>
    <t>原反Ⓙ5935ｍ、Ⓙ7160ｍ　下引左～40㎜付近原反全長ｼﾜ？有</t>
    <rPh sb="0" eb="2">
      <t>ゲンタン</t>
    </rPh>
    <phoneticPr fontId="9"/>
  </si>
  <si>
    <t>片付け、梱包材準備</t>
    <rPh sb="0" eb="2">
      <t>カタヅ</t>
    </rPh>
    <rPh sb="4" eb="9">
      <t>コンポウザイジュンビ</t>
    </rPh>
    <phoneticPr fontId="9"/>
  </si>
  <si>
    <t>13300525002</t>
    <phoneticPr fontId="9"/>
  </si>
  <si>
    <t>02300525002</t>
    <phoneticPr fontId="9"/>
  </si>
  <si>
    <t>50604416011</t>
    <phoneticPr fontId="9"/>
  </si>
  <si>
    <t>50604416021</t>
    <phoneticPr fontId="9"/>
  </si>
  <si>
    <t>50604416031</t>
    <phoneticPr fontId="9"/>
  </si>
  <si>
    <t>50604416041</t>
    <phoneticPr fontId="9"/>
  </si>
  <si>
    <t>50604416051</t>
    <phoneticPr fontId="9"/>
  </si>
  <si>
    <t>50604416061</t>
    <phoneticPr fontId="9"/>
  </si>
  <si>
    <t>50604416071</t>
    <phoneticPr fontId="9"/>
  </si>
  <si>
    <t>50604416081</t>
    <phoneticPr fontId="9"/>
  </si>
  <si>
    <t>50604416091</t>
    <phoneticPr fontId="9"/>
  </si>
  <si>
    <t>04300524002</t>
    <phoneticPr fontId="9"/>
  </si>
  <si>
    <t>07300524002</t>
    <phoneticPr fontId="9"/>
  </si>
  <si>
    <t>12300524003</t>
    <phoneticPr fontId="9"/>
  </si>
  <si>
    <t>05300525002</t>
    <phoneticPr fontId="9"/>
  </si>
  <si>
    <t>50604416101</t>
    <phoneticPr fontId="9"/>
  </si>
  <si>
    <t>50604416111</t>
    <phoneticPr fontId="9"/>
  </si>
  <si>
    <t>50604416121</t>
    <phoneticPr fontId="9"/>
  </si>
  <si>
    <t>50604416131</t>
    <phoneticPr fontId="9"/>
  </si>
  <si>
    <t>50604416141</t>
    <phoneticPr fontId="9"/>
  </si>
  <si>
    <t>原反
実幅
(mm)</t>
    <rPh sb="0" eb="2">
      <t>ゲンタン</t>
    </rPh>
    <rPh sb="3" eb="4">
      <t>ジツ</t>
    </rPh>
    <rPh sb="4" eb="5">
      <t>ハバ</t>
    </rPh>
    <phoneticPr fontId="10"/>
  </si>
  <si>
    <t>ｽﾘｯﾄ
シフト</t>
  </si>
  <si>
    <t>ｽﾘｯﾄ
ﾏｼﾝ</t>
  </si>
  <si>
    <t>S
T
U</t>
  </si>
  <si>
    <t>検知器
調光確認</t>
  </si>
  <si>
    <t xml:space="preserve">ﾘｰﾄﾞ </t>
    <phoneticPr fontId="10"/>
  </si>
  <si>
    <t>08300525002</t>
    <phoneticPr fontId="9"/>
  </si>
  <si>
    <t>10300524003</t>
    <phoneticPr fontId="9"/>
  </si>
  <si>
    <t>08300524003</t>
    <phoneticPr fontId="9"/>
  </si>
  <si>
    <t>09300525002</t>
    <phoneticPr fontId="9"/>
  </si>
  <si>
    <t>12300524002</t>
    <phoneticPr fontId="9"/>
  </si>
  <si>
    <t>04300525003</t>
    <phoneticPr fontId="9"/>
  </si>
  <si>
    <t>15300524002</t>
    <phoneticPr fontId="9"/>
  </si>
  <si>
    <t>15300524003</t>
    <phoneticPr fontId="9"/>
  </si>
  <si>
    <t>14300524003</t>
    <phoneticPr fontId="9"/>
  </si>
  <si>
    <t>50604416151</t>
    <phoneticPr fontId="9"/>
  </si>
  <si>
    <t>14300523003</t>
    <phoneticPr fontId="9"/>
  </si>
  <si>
    <t>50604416161</t>
    <phoneticPr fontId="9"/>
  </si>
  <si>
    <t>06300524003</t>
    <phoneticPr fontId="9"/>
  </si>
  <si>
    <t>50604416171</t>
    <phoneticPr fontId="9"/>
  </si>
  <si>
    <t>13300523002</t>
    <phoneticPr fontId="9"/>
  </si>
  <si>
    <t>50604416181</t>
    <phoneticPr fontId="9"/>
  </si>
  <si>
    <t>06300524002</t>
    <phoneticPr fontId="9"/>
  </si>
  <si>
    <t>50604416191</t>
    <phoneticPr fontId="9"/>
  </si>
  <si>
    <t>03300524002</t>
    <phoneticPr fontId="9"/>
  </si>
  <si>
    <t>50605416011</t>
    <phoneticPr fontId="9"/>
  </si>
  <si>
    <t>11300524003</t>
    <phoneticPr fontId="9"/>
  </si>
  <si>
    <t>50605416021</t>
    <phoneticPr fontId="9"/>
  </si>
  <si>
    <t>10300524002</t>
    <phoneticPr fontId="9"/>
  </si>
  <si>
    <t>50605416031</t>
    <phoneticPr fontId="9"/>
  </si>
  <si>
    <t>03300525002</t>
    <phoneticPr fontId="9"/>
  </si>
  <si>
    <t>50605416041</t>
    <phoneticPr fontId="9"/>
  </si>
  <si>
    <t>11300524002</t>
    <phoneticPr fontId="9"/>
  </si>
  <si>
    <t>50605416051</t>
    <phoneticPr fontId="9"/>
  </si>
  <si>
    <t>12300525002</t>
    <phoneticPr fontId="9"/>
  </si>
  <si>
    <t>50605416061</t>
    <phoneticPr fontId="9"/>
  </si>
  <si>
    <t>03300525003</t>
    <phoneticPr fontId="9"/>
  </si>
  <si>
    <t>50605416071</t>
    <phoneticPr fontId="9"/>
  </si>
  <si>
    <t>02300524002</t>
    <phoneticPr fontId="9"/>
  </si>
  <si>
    <t>50605416081</t>
    <phoneticPr fontId="9"/>
  </si>
  <si>
    <t>04300525002</t>
    <phoneticPr fontId="9"/>
  </si>
  <si>
    <t>50605416091</t>
    <phoneticPr fontId="9"/>
  </si>
  <si>
    <t>14300524002</t>
    <phoneticPr fontId="9"/>
  </si>
  <si>
    <t>50605416101</t>
    <phoneticPr fontId="9"/>
  </si>
  <si>
    <t>14300523002</t>
    <phoneticPr fontId="9"/>
  </si>
  <si>
    <t>50605416111</t>
    <phoneticPr fontId="9"/>
  </si>
  <si>
    <t>08300524002</t>
    <phoneticPr fontId="9"/>
  </si>
  <si>
    <t>50605416121</t>
    <phoneticPr fontId="9"/>
  </si>
  <si>
    <t>05300322004</t>
    <phoneticPr fontId="9"/>
  </si>
  <si>
    <t>50605416132</t>
    <phoneticPr fontId="9"/>
  </si>
  <si>
    <t>N0525051002</t>
    <phoneticPr fontId="9"/>
  </si>
  <si>
    <t>50606416012</t>
    <phoneticPr fontId="9"/>
  </si>
  <si>
    <t>MSN EYK251000</t>
  </si>
  <si>
    <t>05700520006</t>
    <phoneticPr fontId="9"/>
  </si>
  <si>
    <t>06700520004</t>
    <phoneticPr fontId="9"/>
  </si>
  <si>
    <t>05700520005</t>
    <phoneticPr fontId="9"/>
  </si>
  <si>
    <t>50606416020</t>
    <phoneticPr fontId="9"/>
  </si>
  <si>
    <t>07700520001</t>
    <phoneticPr fontId="9"/>
  </si>
  <si>
    <t>04700520003</t>
    <phoneticPr fontId="9"/>
  </si>
  <si>
    <t>04700521002</t>
    <phoneticPr fontId="9"/>
  </si>
  <si>
    <t>50606416030</t>
    <phoneticPr fontId="9"/>
  </si>
  <si>
    <t>05700520003</t>
    <phoneticPr fontId="9"/>
  </si>
  <si>
    <t>06700520002</t>
    <phoneticPr fontId="9"/>
  </si>
  <si>
    <t>原反表層ﾂﾚｺﾌﾞｼﾜ有（約50mで消失）</t>
    <rPh sb="0" eb="2">
      <t>ゲンタン</t>
    </rPh>
    <rPh sb="2" eb="4">
      <t>ヒョウソウ</t>
    </rPh>
    <rPh sb="11" eb="12">
      <t>アリ</t>
    </rPh>
    <rPh sb="13" eb="14">
      <t>ヤク</t>
    </rPh>
    <rPh sb="18" eb="20">
      <t>ショウシツ</t>
    </rPh>
    <phoneticPr fontId="9"/>
  </si>
  <si>
    <t>04700521001</t>
    <phoneticPr fontId="9"/>
  </si>
  <si>
    <t>50609416010</t>
    <phoneticPr fontId="9"/>
  </si>
  <si>
    <t>06700520005</t>
    <phoneticPr fontId="9"/>
  </si>
  <si>
    <t>05700520002</t>
    <phoneticPr fontId="9"/>
  </si>
  <si>
    <t>05700520001</t>
    <phoneticPr fontId="9"/>
  </si>
  <si>
    <t>50609416020</t>
    <phoneticPr fontId="9"/>
  </si>
  <si>
    <t>06700520003</t>
    <phoneticPr fontId="9"/>
  </si>
  <si>
    <t>04700521004</t>
    <phoneticPr fontId="9"/>
  </si>
  <si>
    <t>06700520006</t>
    <phoneticPr fontId="9"/>
  </si>
  <si>
    <t>50609416030</t>
    <phoneticPr fontId="9"/>
  </si>
  <si>
    <t>巻足しｼﾞｮｲﾝﾄ起因ｼﾜ　ｼﾞｮｲﾝﾄやり直し　150mﾛｽ</t>
    <rPh sb="0" eb="1">
      <t>マキ</t>
    </rPh>
    <rPh sb="1" eb="2">
      <t>タ</t>
    </rPh>
    <rPh sb="9" eb="11">
      <t>キイン</t>
    </rPh>
    <rPh sb="22" eb="23">
      <t>ナオ</t>
    </rPh>
    <phoneticPr fontId="9"/>
  </si>
  <si>
    <t>07700427006</t>
    <phoneticPr fontId="9"/>
  </si>
  <si>
    <t>50609416040</t>
    <phoneticPr fontId="9"/>
  </si>
  <si>
    <t>原反表層ﾂﾚｺﾌﾞｼﾜ有（約50mで消失）、原反芯ﾃｰﾌﾟ跡（ｼﾒ型跡有）</t>
    <rPh sb="0" eb="2">
      <t>ゲンタン</t>
    </rPh>
    <rPh sb="2" eb="4">
      <t>ヒョウソウ</t>
    </rPh>
    <rPh sb="11" eb="12">
      <t>アリ</t>
    </rPh>
    <rPh sb="13" eb="14">
      <t>ヤク</t>
    </rPh>
    <rPh sb="18" eb="20">
      <t>ショウシツ</t>
    </rPh>
    <rPh sb="22" eb="24">
      <t>ゲンタン</t>
    </rPh>
    <rPh sb="24" eb="25">
      <t>シン</t>
    </rPh>
    <rPh sb="29" eb="30">
      <t>アト</t>
    </rPh>
    <rPh sb="33" eb="34">
      <t>カタ</t>
    </rPh>
    <rPh sb="34" eb="35">
      <t>アト</t>
    </rPh>
    <rPh sb="35" eb="36">
      <t>アリ</t>
    </rPh>
    <phoneticPr fontId="9"/>
  </si>
  <si>
    <t>07700427002</t>
    <phoneticPr fontId="9"/>
  </si>
  <si>
    <t>50609416050</t>
    <phoneticPr fontId="9"/>
  </si>
  <si>
    <t>552603</t>
    <phoneticPr fontId="9"/>
  </si>
  <si>
    <t>552602</t>
    <phoneticPr fontId="9"/>
  </si>
  <si>
    <t>552601</t>
    <phoneticPr fontId="9"/>
  </si>
  <si>
    <t>50610416010</t>
    <phoneticPr fontId="9"/>
  </si>
  <si>
    <t>552608</t>
    <phoneticPr fontId="9"/>
  </si>
  <si>
    <t>552607</t>
    <phoneticPr fontId="9"/>
  </si>
  <si>
    <t>50610416020</t>
    <phoneticPr fontId="9"/>
  </si>
  <si>
    <t>1022042504</t>
    <phoneticPr fontId="9"/>
  </si>
  <si>
    <t>1022042503</t>
    <phoneticPr fontId="9"/>
  </si>
  <si>
    <t>1022042505</t>
    <phoneticPr fontId="9"/>
  </si>
  <si>
    <t>50610416030</t>
    <phoneticPr fontId="9"/>
  </si>
  <si>
    <t>表層100ｍツレコブシワ有</t>
    <rPh sb="0" eb="2">
      <t>ヒョウソウ</t>
    </rPh>
    <rPh sb="12" eb="13">
      <t>アリ</t>
    </rPh>
    <phoneticPr fontId="9"/>
  </si>
  <si>
    <t>552604</t>
    <phoneticPr fontId="9"/>
  </si>
  <si>
    <t>552605</t>
    <phoneticPr fontId="9"/>
  </si>
  <si>
    <t>552606</t>
    <phoneticPr fontId="9"/>
  </si>
  <si>
    <t>50610416040</t>
    <phoneticPr fontId="9"/>
  </si>
  <si>
    <t>552611</t>
    <phoneticPr fontId="9"/>
  </si>
  <si>
    <t>552610</t>
    <phoneticPr fontId="9"/>
  </si>
  <si>
    <t>552613</t>
    <phoneticPr fontId="9"/>
  </si>
  <si>
    <t>50610416050</t>
    <phoneticPr fontId="9"/>
  </si>
  <si>
    <t>552609</t>
    <phoneticPr fontId="9"/>
  </si>
  <si>
    <t>552614</t>
    <phoneticPr fontId="9"/>
  </si>
  <si>
    <t>552612</t>
    <phoneticPr fontId="9"/>
  </si>
  <si>
    <t>50610416060</t>
    <phoneticPr fontId="9"/>
  </si>
  <si>
    <t>ITH525052201</t>
    <phoneticPr fontId="9"/>
  </si>
  <si>
    <t>ITH525052001</t>
    <phoneticPr fontId="9"/>
  </si>
  <si>
    <t>50610416071</t>
    <phoneticPr fontId="9"/>
  </si>
  <si>
    <t>ITH525041101</t>
    <phoneticPr fontId="9"/>
  </si>
  <si>
    <t>ITH525041001</t>
    <phoneticPr fontId="9"/>
  </si>
  <si>
    <t>ITH525041102</t>
    <phoneticPr fontId="9"/>
  </si>
  <si>
    <t>50610416081</t>
    <phoneticPr fontId="9"/>
  </si>
  <si>
    <t>ITH525041401</t>
    <phoneticPr fontId="9"/>
  </si>
  <si>
    <t>50610416091</t>
    <phoneticPr fontId="9"/>
  </si>
  <si>
    <t>ITH525051201</t>
    <phoneticPr fontId="9"/>
  </si>
  <si>
    <t>50610416101</t>
    <phoneticPr fontId="9"/>
  </si>
  <si>
    <r>
      <t>ｶﾞｲﾄﾞﾛｰﾙ掃除、除電ﾊﾞｰ掃除、</t>
    </r>
    <r>
      <rPr>
        <sz val="11"/>
        <color rgb="FFFF0000"/>
        <rFont val="ＭＳ Ｐゴシック"/>
        <family val="3"/>
        <charset val="128"/>
        <scheme val="minor"/>
      </rPr>
      <t>ﾊﾟｽﾗｲﾝ確認</t>
    </r>
    <phoneticPr fontId="9"/>
  </si>
  <si>
    <t>丸刃/耳ﾛｽｾｯﾄ、位置合わせ、1030幅巻芯ﾘｰﾄﾞ作成（2本）</t>
    <rPh sb="0" eb="1">
      <t>マル</t>
    </rPh>
    <rPh sb="1" eb="2">
      <t>ハ</t>
    </rPh>
    <rPh sb="3" eb="4">
      <t>ミミ</t>
    </rPh>
    <rPh sb="10" eb="12">
      <t>イチ</t>
    </rPh>
    <rPh sb="12" eb="13">
      <t>ア</t>
    </rPh>
    <rPh sb="20" eb="21">
      <t>ハバ</t>
    </rPh>
    <rPh sb="21" eb="22">
      <t>マキ</t>
    </rPh>
    <rPh sb="22" eb="23">
      <t>シン</t>
    </rPh>
    <rPh sb="26" eb="28">
      <t>サクセイ</t>
    </rPh>
    <rPh sb="28" eb="29">
      <t>（</t>
    </rPh>
    <rPh sb="31" eb="32">
      <t>）</t>
    </rPh>
    <phoneticPr fontId="9"/>
  </si>
  <si>
    <t>HL金艶（保土ヶ谷化学）</t>
    <rPh sb="2" eb="3">
      <t>キン</t>
    </rPh>
    <rPh sb="3" eb="4">
      <t>ツヤ</t>
    </rPh>
    <rPh sb="5" eb="9">
      <t>ホドガヤ</t>
    </rPh>
    <rPh sb="9" eb="11">
      <t>カガク</t>
    </rPh>
    <phoneticPr fontId="9"/>
  </si>
  <si>
    <t>ﾒﾀﾙﾐｰﾍﾔﾗｲﾝ銀艶V251000</t>
  </si>
  <si>
    <t>HL金艶（オリエント化学）</t>
    <rPh sb="2" eb="3">
      <t>キン</t>
    </rPh>
    <rPh sb="3" eb="4">
      <t>ツヤ</t>
    </rPh>
    <rPh sb="10" eb="12">
      <t>カガク</t>
    </rPh>
    <phoneticPr fontId="9"/>
  </si>
  <si>
    <t>ﾒﾀﾙﾐｰﾍﾔﾗｲﾝ金艶V251000</t>
  </si>
  <si>
    <t>50611416012</t>
    <phoneticPr fontId="9"/>
  </si>
  <si>
    <t>ﾒﾀﾙﾐｰﾍﾔﾗｲﾝ金艶V（染料変更品）251000</t>
  </si>
  <si>
    <t>丸刃/耳ﾛｽ外し、位置合わせ</t>
    <rPh sb="0" eb="1">
      <t>マル</t>
    </rPh>
    <rPh sb="1" eb="2">
      <t>ハ</t>
    </rPh>
    <rPh sb="3" eb="4">
      <t>ミミ</t>
    </rPh>
    <rPh sb="6" eb="7">
      <t>ハズ</t>
    </rPh>
    <rPh sb="9" eb="11">
      <t>イチ</t>
    </rPh>
    <rPh sb="11" eb="12">
      <t>ア</t>
    </rPh>
    <phoneticPr fontId="9"/>
  </si>
  <si>
    <t>021412010012</t>
    <phoneticPr fontId="9"/>
  </si>
  <si>
    <t>25052902</t>
    <phoneticPr fontId="9"/>
  </si>
  <si>
    <t>50611416022</t>
    <phoneticPr fontId="9"/>
  </si>
  <si>
    <t>ｶﾞｲﾄﾞﾛｰﾙ掃除、ｺﾝﾌﾟﾚｯｻｰ水抜き（工務対応）</t>
    <rPh sb="8" eb="10">
      <t>ソウジ</t>
    </rPh>
    <rPh sb="19" eb="21">
      <t>ミズヌ</t>
    </rPh>
    <rPh sb="23" eb="25">
      <t>コウム</t>
    </rPh>
    <rPh sb="25" eb="27">
      <t>タイオウ</t>
    </rPh>
    <phoneticPr fontId="9"/>
  </si>
  <si>
    <t>IT525051503</t>
    <phoneticPr fontId="9"/>
  </si>
  <si>
    <t>IT525051502</t>
    <phoneticPr fontId="9"/>
  </si>
  <si>
    <t>IT525051602</t>
    <phoneticPr fontId="9"/>
  </si>
  <si>
    <t>50611416030</t>
    <phoneticPr fontId="9"/>
  </si>
  <si>
    <t>IT525051603</t>
    <phoneticPr fontId="9"/>
  </si>
  <si>
    <t>IT525051501</t>
    <phoneticPr fontId="9"/>
  </si>
  <si>
    <t>IT525051601</t>
    <phoneticPr fontId="9"/>
  </si>
  <si>
    <t>50611416040</t>
    <phoneticPr fontId="9"/>
  </si>
  <si>
    <t>ｽﾀｰﾄ寄れｼﾜ発生　巻取張力20NUPで巻き姿良好</t>
    <rPh sb="4" eb="5">
      <t>ヨ</t>
    </rPh>
    <rPh sb="8" eb="10">
      <t>ハッセイ</t>
    </rPh>
    <rPh sb="11" eb="13">
      <t>マキトリ</t>
    </rPh>
    <rPh sb="13" eb="15">
      <t>チョウリョク</t>
    </rPh>
    <rPh sb="21" eb="22">
      <t>マ</t>
    </rPh>
    <rPh sb="23" eb="24">
      <t>スガタ</t>
    </rPh>
    <rPh sb="24" eb="26">
      <t>リョウコウ</t>
    </rPh>
    <phoneticPr fontId="9"/>
  </si>
  <si>
    <t>1015052502</t>
    <phoneticPr fontId="9"/>
  </si>
  <si>
    <t>1014052506</t>
    <phoneticPr fontId="9"/>
  </si>
  <si>
    <t>1016052503</t>
    <phoneticPr fontId="9"/>
  </si>
  <si>
    <t>50611416050</t>
    <phoneticPr fontId="9"/>
  </si>
  <si>
    <t>1020052505</t>
    <phoneticPr fontId="9"/>
  </si>
  <si>
    <t>1020052502</t>
    <phoneticPr fontId="9"/>
  </si>
  <si>
    <t>1020052501</t>
    <phoneticPr fontId="9"/>
  </si>
  <si>
    <t>50611416060</t>
    <phoneticPr fontId="9"/>
  </si>
  <si>
    <t>1016052504</t>
    <phoneticPr fontId="9"/>
  </si>
  <si>
    <t>1021052502</t>
    <phoneticPr fontId="9"/>
  </si>
  <si>
    <t>1020052506</t>
    <phoneticPr fontId="9"/>
  </si>
  <si>
    <t>50611416070</t>
    <phoneticPr fontId="9"/>
  </si>
  <si>
    <t>1016052502</t>
    <phoneticPr fontId="9"/>
  </si>
  <si>
    <t>1019042501</t>
    <phoneticPr fontId="9"/>
  </si>
  <si>
    <t>1019052502</t>
    <phoneticPr fontId="9"/>
  </si>
  <si>
    <t>50611416080</t>
    <phoneticPr fontId="9"/>
  </si>
  <si>
    <t>1020052504</t>
    <phoneticPr fontId="9"/>
  </si>
  <si>
    <t>1014052505</t>
    <phoneticPr fontId="9"/>
  </si>
  <si>
    <t>1021052504</t>
    <phoneticPr fontId="9"/>
  </si>
  <si>
    <t>50612416010</t>
    <phoneticPr fontId="9"/>
  </si>
  <si>
    <t>1021052501</t>
    <phoneticPr fontId="9"/>
  </si>
  <si>
    <t>1016052505</t>
    <phoneticPr fontId="9"/>
  </si>
  <si>
    <t>1015052503</t>
    <phoneticPr fontId="9"/>
  </si>
  <si>
    <t>50612416020</t>
    <phoneticPr fontId="9"/>
  </si>
  <si>
    <t>1015052505</t>
    <phoneticPr fontId="9"/>
  </si>
  <si>
    <t>1021052503</t>
    <phoneticPr fontId="9"/>
  </si>
  <si>
    <t>1015052506</t>
    <phoneticPr fontId="9"/>
  </si>
  <si>
    <t>50612416030</t>
    <phoneticPr fontId="9"/>
  </si>
  <si>
    <t>1017052501</t>
    <phoneticPr fontId="9"/>
  </si>
  <si>
    <t>1020052503</t>
    <phoneticPr fontId="9"/>
  </si>
  <si>
    <t>1015052501</t>
    <phoneticPr fontId="9"/>
  </si>
  <si>
    <t>50612416040</t>
    <phoneticPr fontId="9"/>
  </si>
  <si>
    <t>原反Ⓙ3570m</t>
    <rPh sb="0" eb="3">
      <t>ゲンタンｊ</t>
    </rPh>
    <phoneticPr fontId="9"/>
  </si>
  <si>
    <t>05700531005</t>
    <phoneticPr fontId="9"/>
  </si>
  <si>
    <t>08700125002</t>
    <phoneticPr fontId="9"/>
  </si>
  <si>
    <t>04700531004</t>
    <phoneticPr fontId="9"/>
  </si>
  <si>
    <t>50612416050</t>
    <phoneticPr fontId="9"/>
  </si>
  <si>
    <t>06700530005</t>
    <phoneticPr fontId="9"/>
  </si>
  <si>
    <t>07700530002</t>
    <phoneticPr fontId="9"/>
  </si>
  <si>
    <t>05700531001</t>
    <phoneticPr fontId="9"/>
  </si>
  <si>
    <t>50612416060</t>
    <phoneticPr fontId="9"/>
  </si>
  <si>
    <t>1002062502</t>
    <phoneticPr fontId="9"/>
  </si>
  <si>
    <t>1003062502</t>
    <phoneticPr fontId="9"/>
  </si>
  <si>
    <t>1003062501</t>
    <phoneticPr fontId="9"/>
  </si>
  <si>
    <t>50612416070</t>
    <phoneticPr fontId="9"/>
  </si>
  <si>
    <t>1009052501</t>
    <phoneticPr fontId="9"/>
  </si>
  <si>
    <t>1009052502</t>
    <phoneticPr fontId="9"/>
  </si>
  <si>
    <t>1014052504</t>
    <phoneticPr fontId="9"/>
  </si>
  <si>
    <t>50613416010</t>
    <phoneticPr fontId="9"/>
  </si>
  <si>
    <t>1014052503</t>
    <phoneticPr fontId="9"/>
  </si>
  <si>
    <t>1014052502</t>
    <phoneticPr fontId="9"/>
  </si>
  <si>
    <t>50613416020</t>
    <phoneticPr fontId="9"/>
  </si>
  <si>
    <t>08700531007</t>
    <phoneticPr fontId="9"/>
  </si>
  <si>
    <t>07700531005</t>
    <phoneticPr fontId="9"/>
  </si>
  <si>
    <t>08700531002</t>
    <phoneticPr fontId="9"/>
  </si>
  <si>
    <t>50613416030</t>
    <phoneticPr fontId="9"/>
  </si>
  <si>
    <t>09700531002</t>
    <phoneticPr fontId="9"/>
  </si>
  <si>
    <t>09700531008</t>
    <phoneticPr fontId="9"/>
  </si>
  <si>
    <t>08700531004</t>
    <phoneticPr fontId="9"/>
  </si>
  <si>
    <t>50613416040</t>
    <phoneticPr fontId="9"/>
  </si>
  <si>
    <t>08700531005</t>
    <phoneticPr fontId="9"/>
  </si>
  <si>
    <t>07700531003</t>
    <phoneticPr fontId="9"/>
  </si>
  <si>
    <t>09700531006</t>
    <phoneticPr fontId="9"/>
  </si>
  <si>
    <t>50613416050</t>
    <phoneticPr fontId="9"/>
  </si>
  <si>
    <t>製品下ろし、片付け、ｺｱ移動/出庫</t>
    <rPh sb="0" eb="2">
      <t>セイヒン</t>
    </rPh>
    <rPh sb="2" eb="3">
      <t>オ</t>
    </rPh>
    <rPh sb="6" eb="8">
      <t>カタヅ</t>
    </rPh>
    <rPh sb="12" eb="14">
      <t>イドウ</t>
    </rPh>
    <rPh sb="15" eb="17">
      <t>シュッコ</t>
    </rPh>
    <phoneticPr fontId="9"/>
  </si>
  <si>
    <t>07700531001</t>
    <phoneticPr fontId="9"/>
  </si>
  <si>
    <t>07700531008</t>
    <phoneticPr fontId="9"/>
  </si>
  <si>
    <t>09700531004</t>
    <phoneticPr fontId="9"/>
  </si>
  <si>
    <t>50616416010</t>
    <phoneticPr fontId="9"/>
  </si>
  <si>
    <t>07700531007</t>
    <phoneticPr fontId="9"/>
  </si>
  <si>
    <t>09700531003</t>
    <phoneticPr fontId="9"/>
  </si>
  <si>
    <t>07700531006</t>
    <phoneticPr fontId="9"/>
  </si>
  <si>
    <t>50616416020</t>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</si>
  <si>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、位置合わせ</t>
    </r>
    <rPh sb="28" eb="31">
      <t>イチア</t>
    </rPh>
    <phoneticPr fontId="9"/>
  </si>
  <si>
    <t>再利用の為別ｺｱへ巻返し</t>
    <rPh sb="0" eb="3">
      <t>サイリヨウ</t>
    </rPh>
    <rPh sb="4" eb="5">
      <t>タメ</t>
    </rPh>
    <rPh sb="5" eb="6">
      <t>ベツ</t>
    </rPh>
    <rPh sb="9" eb="11">
      <t>マキカエ</t>
    </rPh>
    <phoneticPr fontId="9"/>
  </si>
  <si>
    <t>50318416050</t>
    <phoneticPr fontId="9"/>
  </si>
  <si>
    <t>033412240003</t>
    <phoneticPr fontId="9"/>
  </si>
  <si>
    <t>ＮＧ</t>
  </si>
  <si>
    <t>原反返却の為巻返し</t>
    <rPh sb="0" eb="2">
      <t>ゲンタン</t>
    </rPh>
    <rPh sb="2" eb="4">
      <t>ヘンキャク</t>
    </rPh>
    <rPh sb="5" eb="6">
      <t>タメ</t>
    </rPh>
    <rPh sb="6" eb="8">
      <t>マキカエ</t>
    </rPh>
    <phoneticPr fontId="9"/>
  </si>
  <si>
    <t>073412240008</t>
    <phoneticPr fontId="9"/>
  </si>
  <si>
    <t>再利用</t>
    <rPh sb="0" eb="3">
      <t>サイリヨウ</t>
    </rPh>
    <phoneticPr fontId="9"/>
  </si>
  <si>
    <t>50319416040</t>
    <phoneticPr fontId="9"/>
  </si>
  <si>
    <t>103412240003</t>
    <phoneticPr fontId="9"/>
  </si>
  <si>
    <t>013412240009</t>
    <phoneticPr fontId="9"/>
  </si>
  <si>
    <t>50319416030</t>
    <phoneticPr fontId="9"/>
  </si>
  <si>
    <t>103412240008</t>
    <phoneticPr fontId="9"/>
  </si>
  <si>
    <t>083412240008</t>
    <phoneticPr fontId="9"/>
  </si>
  <si>
    <t>ﾃｰﾋﾟﾝｸﾞ（No3～11西側 ﾄﾞﾗｲｴｯｼﾞ（黒）使用）</t>
    <rPh sb="14" eb="16">
      <t>ニシガワ</t>
    </rPh>
    <rPh sb="26" eb="27">
      <t>クロ</t>
    </rPh>
    <rPh sb="28" eb="30">
      <t>シヨウ</t>
    </rPh>
    <phoneticPr fontId="9"/>
  </si>
  <si>
    <t>50617404080</t>
    <phoneticPr fontId="9"/>
  </si>
  <si>
    <t>5061740408001</t>
    <phoneticPr fontId="9"/>
  </si>
  <si>
    <t>5061740408002</t>
    <phoneticPr fontId="9"/>
  </si>
  <si>
    <t>Ｊ反射★欠点（3.068㎜²）合格判断</t>
    <rPh sb="1" eb="6">
      <t>ハンシャホシケッテン</t>
    </rPh>
    <rPh sb="15" eb="19">
      <t>ゴウカクハンダン</t>
    </rPh>
    <phoneticPr fontId="9"/>
  </si>
  <si>
    <t>50618404010</t>
    <phoneticPr fontId="9"/>
  </si>
  <si>
    <t>5061840401001</t>
    <phoneticPr fontId="9"/>
  </si>
  <si>
    <t>鈴木係長立会い　幅規格外　特採予定（ｽﾀｰﾄ放電痕有り）</t>
    <rPh sb="0" eb="2">
      <t>スズキ</t>
    </rPh>
    <rPh sb="2" eb="4">
      <t>カカリチョウ</t>
    </rPh>
    <rPh sb="4" eb="6">
      <t>タチアイ</t>
    </rPh>
    <rPh sb="8" eb="9">
      <t>ハバ</t>
    </rPh>
    <rPh sb="9" eb="12">
      <t>キカクガイ</t>
    </rPh>
    <rPh sb="13" eb="15">
      <t>トクサイ</t>
    </rPh>
    <rPh sb="15" eb="17">
      <t>ヨテイ</t>
    </rPh>
    <rPh sb="22" eb="24">
      <t>ホウデン</t>
    </rPh>
    <rPh sb="24" eb="25">
      <t>コン</t>
    </rPh>
    <rPh sb="25" eb="26">
      <t>ア</t>
    </rPh>
    <phoneticPr fontId="9"/>
  </si>
  <si>
    <t>ﾃｰﾋﾟﾝｸﾞ外し・ﾛｰﾙ端部掃除、ﾀｯﾁﾛｰﾙ交換、位置合わせ</t>
    <rPh sb="7" eb="8">
      <t>ハズ</t>
    </rPh>
    <rPh sb="13" eb="15">
      <t>タンブ</t>
    </rPh>
    <rPh sb="15" eb="17">
      <t>ソウジ</t>
    </rPh>
    <rPh sb="24" eb="26">
      <t>コウカン</t>
    </rPh>
    <rPh sb="27" eb="30">
      <t>イチア</t>
    </rPh>
    <phoneticPr fontId="9"/>
  </si>
  <si>
    <t>5061740407005</t>
    <phoneticPr fontId="9"/>
  </si>
  <si>
    <t>5061740407001</t>
    <phoneticPr fontId="9"/>
  </si>
  <si>
    <t>CF-4 L反射欠点除去　Ⓙ2030m</t>
    <rPh sb="6" eb="8">
      <t>ハンシャ</t>
    </rPh>
    <rPh sb="8" eb="10">
      <t>ケッテン</t>
    </rPh>
    <rPh sb="10" eb="12">
      <t>ジョキョ</t>
    </rPh>
    <phoneticPr fontId="9"/>
  </si>
  <si>
    <t>50617351080</t>
    <phoneticPr fontId="9"/>
  </si>
  <si>
    <t>5061735108001</t>
    <phoneticPr fontId="9"/>
  </si>
  <si>
    <t>5061735108002</t>
    <phoneticPr fontId="9"/>
  </si>
  <si>
    <t>5061735108003</t>
    <phoneticPr fontId="9"/>
  </si>
  <si>
    <t>50617351070</t>
    <phoneticPr fontId="9"/>
  </si>
  <si>
    <t>5061735107001</t>
    <phoneticPr fontId="9"/>
  </si>
  <si>
    <t>5061735107002</t>
    <phoneticPr fontId="9"/>
  </si>
  <si>
    <t>5061735107003</t>
    <phoneticPr fontId="9"/>
  </si>
  <si>
    <t>50618351030</t>
    <phoneticPr fontId="9"/>
  </si>
  <si>
    <t>5061835103001</t>
    <phoneticPr fontId="9"/>
  </si>
  <si>
    <t>5061835103002</t>
    <phoneticPr fontId="9"/>
  </si>
  <si>
    <t>5061835103003</t>
    <phoneticPr fontId="9"/>
  </si>
  <si>
    <t>50618351050</t>
    <phoneticPr fontId="9"/>
  </si>
  <si>
    <t>5061835105001</t>
    <phoneticPr fontId="9"/>
  </si>
  <si>
    <t>5061835105002</t>
    <phoneticPr fontId="9"/>
  </si>
  <si>
    <t>ﾗｽﾄｼﾜ跡除去 ﾛｽ30m</t>
    <rPh sb="5" eb="6">
      <t>アト</t>
    </rPh>
    <rPh sb="6" eb="8">
      <t>ジョキョ</t>
    </rPh>
    <phoneticPr fontId="9"/>
  </si>
  <si>
    <t>5061835105003</t>
    <phoneticPr fontId="9"/>
  </si>
  <si>
    <t>ｽﾀｰﾄｼﾜ跡除去 ﾛｽ60m</t>
    <rPh sb="6" eb="9">
      <t>アトジョキョ</t>
    </rPh>
    <phoneticPr fontId="9"/>
  </si>
  <si>
    <t>50618351060</t>
    <phoneticPr fontId="9"/>
  </si>
  <si>
    <t>5061835106001</t>
    <phoneticPr fontId="9"/>
  </si>
  <si>
    <t>ｽﾀｰﾄｼﾜ跡除去 ﾛｽ10m</t>
    <rPh sb="6" eb="9">
      <t>アトジョキョ</t>
    </rPh>
    <phoneticPr fontId="9"/>
  </si>
  <si>
    <t>5061835106002</t>
    <phoneticPr fontId="9"/>
  </si>
  <si>
    <t>5061835106003</t>
    <phoneticPr fontId="9"/>
  </si>
  <si>
    <t>50618351010</t>
    <phoneticPr fontId="9"/>
  </si>
  <si>
    <t>5061835101001</t>
    <phoneticPr fontId="9"/>
  </si>
  <si>
    <t>5061835101002</t>
    <phoneticPr fontId="9"/>
  </si>
  <si>
    <t>5061835101003</t>
    <phoneticPr fontId="9"/>
  </si>
  <si>
    <t>原反Ⓙ再ｼﾞｮｲﾝﾄ Ⓙ460m</t>
    <rPh sb="0" eb="2">
      <t>ゲンタン</t>
    </rPh>
    <rPh sb="3" eb="4">
      <t>サイ</t>
    </rPh>
    <phoneticPr fontId="9"/>
  </si>
  <si>
    <t>50618351020</t>
    <phoneticPr fontId="9"/>
  </si>
  <si>
    <t>5061835102001</t>
    <phoneticPr fontId="9"/>
  </si>
  <si>
    <t>5061835102002</t>
    <phoneticPr fontId="9"/>
  </si>
  <si>
    <t>5061835102003</t>
    <phoneticPr fontId="9"/>
  </si>
  <si>
    <t>50618351040</t>
    <phoneticPr fontId="9"/>
  </si>
  <si>
    <t>5061835104001</t>
    <phoneticPr fontId="9"/>
  </si>
  <si>
    <t>5061835104002</t>
    <phoneticPr fontId="9"/>
  </si>
  <si>
    <t>5061835104003</t>
    <phoneticPr fontId="9"/>
  </si>
  <si>
    <t>5062040403005</t>
    <phoneticPr fontId="9"/>
  </si>
  <si>
    <t>5062040403001</t>
    <phoneticPr fontId="9"/>
  </si>
  <si>
    <t>METALUMY SILVER S-MATTE S28MM B</t>
  </si>
  <si>
    <t>約定なし</t>
    <phoneticPr fontId="9"/>
  </si>
  <si>
    <t>ﾒﾀﾙﾐｰ ﾍﾔﾗｲﾝ 金艶V（染料変更品）</t>
    <rPh sb="12" eb="14">
      <t>キンツヤ</t>
    </rPh>
    <phoneticPr fontId="9"/>
  </si>
  <si>
    <t>ﾒﾀﾙﾐｰ ﾍﾔﾗｲﾝ 金艶V</t>
    <rPh sb="12" eb="14">
      <t>キンツヤ</t>
    </rPh>
    <phoneticPr fontId="9"/>
  </si>
  <si>
    <t>ﾒﾀﾙﾐｰ ﾍﾔﾗｲﾝ 金艶V（染料変更品）251000</t>
  </si>
  <si>
    <t>ﾒﾀﾙﾐｰ ﾍﾔﾗｲﾝ 金艶V（染料変更品）501000</t>
  </si>
  <si>
    <t>ﾒﾀﾙﾐｰ ﾈｰﾏｰ銀消EYK B163000</t>
  </si>
  <si>
    <t>ﾒﾀﾙﾐｰ ﾍﾔﾗｲﾝ 銀艶V251000</t>
  </si>
  <si>
    <t>ﾒﾀﾙﾐｰ ﾍﾔﾗｲﾝ 銀艶V501000</t>
  </si>
  <si>
    <t>ﾒﾀﾙﾐｰ ﾍﾔﾗｲﾝ 金艶V251000</t>
  </si>
  <si>
    <t>ﾒﾀﾙﾐｰ ﾍﾔﾗｲﾝ 金艶V501000</t>
  </si>
  <si>
    <t>830m</t>
    <phoneticPr fontId="9"/>
  </si>
  <si>
    <t>伊藤</t>
  </si>
  <si>
    <t>牧野</t>
  </si>
  <si>
    <t>製品実幅　　　　　　　　　ｍｍ</t>
    <rPh sb="0" eb="2">
      <t>セイヒン</t>
    </rPh>
    <rPh sb="2" eb="3">
      <t>ジツ</t>
    </rPh>
    <rPh sb="3" eb="4">
      <t>ハバ</t>
    </rPh>
    <phoneticPr fontId="9"/>
  </si>
  <si>
    <t>製品実幅　　　　　　　　　ｍｍ</t>
  </si>
  <si>
    <t>製品実幅　　　　　　　　　ｍｍ</t>
    <phoneticPr fontId="9"/>
  </si>
  <si>
    <t>MSN EYK504300</t>
  </si>
  <si>
    <t>OK</t>
    <phoneticPr fontId="9"/>
  </si>
  <si>
    <t>CF-4M裏面欠点除去 Ⓙ3080m</t>
    <rPh sb="5" eb="7">
      <t>ウラメン</t>
    </rPh>
    <rPh sb="7" eb="9">
      <t>ケッテン</t>
    </rPh>
    <rPh sb="9" eb="11">
      <t>ジョキョ</t>
    </rPh>
    <phoneticPr fontId="9"/>
  </si>
  <si>
    <t>5061635106001</t>
    <phoneticPr fontId="9"/>
  </si>
  <si>
    <t>50616351050</t>
    <phoneticPr fontId="9"/>
  </si>
  <si>
    <t>5061635105001</t>
    <phoneticPr fontId="9"/>
  </si>
  <si>
    <t>ﾃｰﾋﾟﾝｸﾞ（No3～11西側 ﾄﾞﾗｲｴｯｼﾞ（黒）使用）、位置合わせ</t>
    <rPh sb="14" eb="16">
      <t>ニシガワ</t>
    </rPh>
    <rPh sb="26" eb="27">
      <t>クロ</t>
    </rPh>
    <rPh sb="28" eb="30">
      <t>シヨウ</t>
    </rPh>
    <rPh sb="32" eb="35">
      <t>イチア</t>
    </rPh>
    <phoneticPr fontId="9"/>
  </si>
  <si>
    <t>Ｊ反射♦欠点（2.322㎜²）合格判断</t>
    <rPh sb="1" eb="3">
      <t>ハンシャ</t>
    </rPh>
    <rPh sb="4" eb="6">
      <t>ケッテン</t>
    </rPh>
    <rPh sb="15" eb="19">
      <t>ゴウカクハンダン</t>
    </rPh>
    <phoneticPr fontId="9"/>
  </si>
  <si>
    <t>原反Ⓙ再ｼﾞｮｲﾝﾄ　Ⓙ2440m</t>
    <rPh sb="0" eb="3">
      <t>ゲンタンｊ</t>
    </rPh>
    <rPh sb="3" eb="4">
      <t>サイ</t>
    </rPh>
    <phoneticPr fontId="9"/>
  </si>
  <si>
    <t>50617351020</t>
    <phoneticPr fontId="9"/>
  </si>
  <si>
    <t>5061735102001</t>
    <phoneticPr fontId="9"/>
  </si>
  <si>
    <t>原反Ⓙ再ｼﾞｮｲﾝﾄ　Ⓙ2680m、3630m　ｼﾞｮｲﾝﾄ2ヵ所入庫伺い</t>
    <rPh sb="0" eb="3">
      <t>ゲンタンｊ</t>
    </rPh>
    <rPh sb="3" eb="4">
      <t>サイ</t>
    </rPh>
    <rPh sb="32" eb="33">
      <t>ショ</t>
    </rPh>
    <rPh sb="33" eb="35">
      <t>ニュウコ</t>
    </rPh>
    <rPh sb="35" eb="36">
      <t>ウカガ</t>
    </rPh>
    <phoneticPr fontId="9"/>
  </si>
  <si>
    <t>50617351040</t>
    <phoneticPr fontId="9"/>
  </si>
  <si>
    <t>5061735104001</t>
    <phoneticPr fontId="9"/>
  </si>
  <si>
    <t>50617351030</t>
    <phoneticPr fontId="9"/>
  </si>
  <si>
    <t>5061735103001</t>
    <phoneticPr fontId="9"/>
  </si>
  <si>
    <t>原反Ⓙ再ｼﾞｮｲﾝﾄ　Ⓙ830m、2060m　ｼﾞｮｲﾝﾄ2ヵ所入庫伺い</t>
    <rPh sb="0" eb="3">
      <t>ゲンタンｊ</t>
    </rPh>
    <rPh sb="3" eb="4">
      <t>サイ</t>
    </rPh>
    <rPh sb="31" eb="32">
      <t>ショ</t>
    </rPh>
    <rPh sb="32" eb="34">
      <t>ニュウコ</t>
    </rPh>
    <rPh sb="34" eb="35">
      <t>ウカガ</t>
    </rPh>
    <phoneticPr fontId="9"/>
  </si>
  <si>
    <t>50617351010</t>
    <phoneticPr fontId="9"/>
  </si>
  <si>
    <t>5061735101001</t>
    <phoneticPr fontId="9"/>
  </si>
  <si>
    <t>原反Ⓙ再ｼﾞｮｲﾝﾄ　Ⓙ1870m　YG欠点の為保留　ﾗｽﾄｻﾝﾌﾟﾙ採取無し</t>
    <rPh sb="0" eb="3">
      <t>ゲンタンｊ</t>
    </rPh>
    <rPh sb="3" eb="4">
      <t>サイ</t>
    </rPh>
    <rPh sb="20" eb="22">
      <t>ケッテン</t>
    </rPh>
    <rPh sb="23" eb="24">
      <t>タメ</t>
    </rPh>
    <rPh sb="24" eb="26">
      <t>ホリュウ</t>
    </rPh>
    <rPh sb="35" eb="37">
      <t>サイシュ</t>
    </rPh>
    <rPh sb="37" eb="38">
      <t>ナ</t>
    </rPh>
    <phoneticPr fontId="9"/>
  </si>
  <si>
    <t>5061735103002</t>
    <phoneticPr fontId="9"/>
  </si>
  <si>
    <t>ﾀｯﾁﾛｰﾙ交換、位置合わせ</t>
    <rPh sb="6" eb="8">
      <t>コウカン</t>
    </rPh>
    <rPh sb="9" eb="12">
      <t>イチア</t>
    </rPh>
    <phoneticPr fontId="9"/>
  </si>
  <si>
    <t>YG欠点除去 Ⓙ5450m、6090m　ｼﾞｮｲﾝﾄ2ヵ所入庫伺い</t>
    <rPh sb="2" eb="4">
      <t>ケッテン</t>
    </rPh>
    <rPh sb="4" eb="6">
      <t>ジョキョ</t>
    </rPh>
    <phoneticPr fontId="9"/>
  </si>
  <si>
    <t>50623404160</t>
    <phoneticPr fontId="9"/>
  </si>
  <si>
    <t>5062340416001</t>
    <phoneticPr fontId="9"/>
  </si>
  <si>
    <t>5062340416002</t>
    <phoneticPr fontId="9"/>
  </si>
  <si>
    <t>5062340416003</t>
    <phoneticPr fontId="9"/>
  </si>
  <si>
    <t>50623404170</t>
    <phoneticPr fontId="9"/>
  </si>
  <si>
    <t>5062340417001</t>
    <phoneticPr fontId="9"/>
  </si>
  <si>
    <t>5062340417002</t>
    <phoneticPr fontId="9"/>
  </si>
  <si>
    <t>綾振り実施　異物欠点除去Ⓙ620m　幅規格外特採予定</t>
    <rPh sb="0" eb="1">
      <t>アヤ</t>
    </rPh>
    <rPh sb="1" eb="2">
      <t>フ</t>
    </rPh>
    <rPh sb="3" eb="5">
      <t>ジッシ</t>
    </rPh>
    <rPh sb="6" eb="8">
      <t>イブツ</t>
    </rPh>
    <rPh sb="8" eb="10">
      <t>ケッテン</t>
    </rPh>
    <rPh sb="10" eb="12">
      <t>ジョキョ</t>
    </rPh>
    <phoneticPr fontId="9"/>
  </si>
  <si>
    <t>綾振り実施　幅規格外特採予定</t>
    <phoneticPr fontId="9"/>
  </si>
  <si>
    <t>綾振り実施　CF-4ｽﾌﾟﾗｲｽｷｽﾞ（幅方向）160m残し　幅規格外特採予定</t>
    <rPh sb="19" eb="21">
      <t>ホウコウ</t>
    </rPh>
    <rPh sb="21" eb="22">
      <t>）</t>
    </rPh>
    <rPh sb="22" eb="25">
      <t>１６０</t>
    </rPh>
    <rPh sb="28" eb="29">
      <t>ノコ</t>
    </rPh>
    <phoneticPr fontId="9"/>
  </si>
  <si>
    <t>幅規格外特採予定</t>
    <phoneticPr fontId="9"/>
  </si>
  <si>
    <t>50624404050</t>
    <phoneticPr fontId="9"/>
  </si>
  <si>
    <t>5062440405001</t>
    <phoneticPr fontId="9"/>
  </si>
  <si>
    <t>5062440405002</t>
    <phoneticPr fontId="9"/>
  </si>
  <si>
    <t>5062440405003</t>
    <phoneticPr fontId="9"/>
  </si>
  <si>
    <t>50624404060</t>
    <phoneticPr fontId="9"/>
  </si>
  <si>
    <t>5062440406001</t>
    <phoneticPr fontId="9"/>
  </si>
  <si>
    <t>5062440406002</t>
    <phoneticPr fontId="9"/>
  </si>
  <si>
    <t>5062440406003</t>
    <phoneticPr fontId="9"/>
  </si>
  <si>
    <t>50624404070</t>
    <phoneticPr fontId="9"/>
  </si>
  <si>
    <t>5062440407001</t>
    <phoneticPr fontId="9"/>
  </si>
  <si>
    <t>5062440407002</t>
    <phoneticPr fontId="9"/>
  </si>
  <si>
    <t>5062440407003</t>
    <phoneticPr fontId="9"/>
  </si>
  <si>
    <t>幅規格外特採予定　Ｊ反射♦欠点（2.266㎜²）合格判断</t>
    <rPh sb="10" eb="12">
      <t>ハンシャ</t>
    </rPh>
    <rPh sb="13" eb="15">
      <t>ケッテン</t>
    </rPh>
    <rPh sb="24" eb="26">
      <t>ゴウカク</t>
    </rPh>
    <rPh sb="26" eb="28">
      <t>ハンダン</t>
    </rPh>
    <phoneticPr fontId="9"/>
  </si>
  <si>
    <t>50624404131</t>
    <phoneticPr fontId="9"/>
  </si>
  <si>
    <t>5062440413101</t>
    <phoneticPr fontId="9"/>
  </si>
  <si>
    <t>5062440413102</t>
    <phoneticPr fontId="9"/>
  </si>
  <si>
    <t>S5にて捕虫有り　殺虫剤散布後1時間静置</t>
    <phoneticPr fontId="9"/>
  </si>
  <si>
    <t>幅規格外特採予定　輸出梱包　S5にて捕虫有り　殺虫剤散布後1時間静置</t>
    <phoneticPr fontId="9"/>
  </si>
  <si>
    <t>両端面ｽﾎﾟｰｷﾝｸﾞ</t>
    <rPh sb="0" eb="1">
      <t>リョウ</t>
    </rPh>
    <rPh sb="1" eb="3">
      <t>タンメン</t>
    </rPh>
    <phoneticPr fontId="9"/>
  </si>
  <si>
    <t>ﾒﾀﾙﾐｰ TE-S消 VOID V</t>
    <phoneticPr fontId="9"/>
  </si>
  <si>
    <t>5062440410105</t>
    <phoneticPr fontId="9"/>
  </si>
  <si>
    <t>50624404141</t>
    <phoneticPr fontId="9"/>
  </si>
  <si>
    <t>5062440414101</t>
    <phoneticPr fontId="9"/>
  </si>
  <si>
    <t>5062440414102</t>
    <phoneticPr fontId="9"/>
  </si>
  <si>
    <t>両端面ｽﾎﾟｰｷﾝｸﾞ巻返し</t>
    <rPh sb="0" eb="1">
      <t>リョウ</t>
    </rPh>
    <rPh sb="1" eb="3">
      <t>タンメン</t>
    </rPh>
    <rPh sb="11" eb="13">
      <t>マキカエ</t>
    </rPh>
    <phoneticPr fontId="9"/>
  </si>
  <si>
    <t>5062440413103</t>
    <phoneticPr fontId="9"/>
  </si>
  <si>
    <t>5062440410101</t>
    <phoneticPr fontId="9"/>
  </si>
  <si>
    <t>透過LL欠点除去Ⓙ500m　幅規格外特採予定</t>
    <rPh sb="0" eb="2">
      <t>トウカ</t>
    </rPh>
    <rPh sb="4" eb="6">
      <t>ケッテン</t>
    </rPh>
    <rPh sb="6" eb="8">
      <t>ジョキョ</t>
    </rPh>
    <phoneticPr fontId="9"/>
  </si>
  <si>
    <t>50624404151</t>
    <phoneticPr fontId="9"/>
  </si>
  <si>
    <t>5062440415101</t>
    <phoneticPr fontId="9"/>
  </si>
  <si>
    <t>5062440415102</t>
    <phoneticPr fontId="9"/>
  </si>
  <si>
    <t>EPC6cm、耳ﾛｽｺｱ作成、丸刃交換、丸刃/耳ﾛｽｾｯﾄ、位置合わせ</t>
    <rPh sb="7" eb="8">
      <t>ミミ</t>
    </rPh>
    <rPh sb="12" eb="14">
      <t>サクセイ</t>
    </rPh>
    <rPh sb="15" eb="16">
      <t>マル</t>
    </rPh>
    <rPh sb="16" eb="17">
      <t>ハ</t>
    </rPh>
    <rPh sb="17" eb="19">
      <t>コウカン</t>
    </rPh>
    <rPh sb="20" eb="22">
      <t>マルハ</t>
    </rPh>
    <rPh sb="23" eb="24">
      <t>ミミ</t>
    </rPh>
    <rPh sb="30" eb="33">
      <t>イチア</t>
    </rPh>
    <phoneticPr fontId="9"/>
  </si>
  <si>
    <t>#25ﾒﾀﾙﾐ-HL金艶V原反表層LL反射欠点除去ﾛｽ80m</t>
    <rPh sb="10" eb="11">
      <t>キン</t>
    </rPh>
    <rPh sb="11" eb="12">
      <t>ツヤ</t>
    </rPh>
    <phoneticPr fontId="9"/>
  </si>
  <si>
    <t>ﾒﾀﾙﾐｰ ﾍﾔﾗｲﾝ金艶 V</t>
    <phoneticPr fontId="9"/>
  </si>
  <si>
    <t>50624404191</t>
    <phoneticPr fontId="9"/>
  </si>
  <si>
    <t>5062440419101</t>
    <phoneticPr fontId="9"/>
  </si>
  <si>
    <t>5062440419102</t>
    <phoneticPr fontId="9"/>
  </si>
  <si>
    <t>捕虫確認　前室2、S4ﾎﾟｰﾙ2匹、S5ﾎﾟｰﾙ2匹、S5ﾎﾟｰﾙ②1匹</t>
    <rPh sb="0" eb="2">
      <t>ホチュウ</t>
    </rPh>
    <rPh sb="2" eb="4">
      <t>カクニン</t>
    </rPh>
    <rPh sb="5" eb="7">
      <t>ゼンシツ</t>
    </rPh>
    <rPh sb="16" eb="17">
      <t>ピキ</t>
    </rPh>
    <rPh sb="25" eb="26">
      <t>ヒキ</t>
    </rPh>
    <rPh sb="35" eb="36">
      <t>ピキ</t>
    </rPh>
    <phoneticPr fontId="9"/>
  </si>
  <si>
    <t>ﾊﾞﾙｻﾝ燻蒸、1時間静置、ｶﾞｲﾄﾞﾛｰﾙ掃除、準備</t>
    <rPh sb="5" eb="7">
      <t>クンジョウ</t>
    </rPh>
    <rPh sb="22" eb="24">
      <t>ソウジ</t>
    </rPh>
    <rPh sb="25" eb="27">
      <t>ジュンビ</t>
    </rPh>
    <phoneticPr fontId="9"/>
  </si>
  <si>
    <t>フクレ有り全長</t>
    <rPh sb="3" eb="4">
      <t>ア</t>
    </rPh>
    <rPh sb="5" eb="7">
      <t>ゼンチョウ</t>
    </rPh>
    <phoneticPr fontId="9"/>
  </si>
  <si>
    <t>フクレ有り全長　Ⓙ960m</t>
    <rPh sb="3" eb="4">
      <t>ア</t>
    </rPh>
    <rPh sb="5" eb="7">
      <t>ゼンチョウ</t>
    </rPh>
    <phoneticPr fontId="9"/>
  </si>
  <si>
    <t>欠点部穴あき除去810mﾛｽ　</t>
    <rPh sb="0" eb="2">
      <t>ケッテン</t>
    </rPh>
    <rPh sb="2" eb="3">
      <t>ブ</t>
    </rPh>
    <rPh sb="3" eb="4">
      <t>アナ</t>
    </rPh>
    <rPh sb="6" eb="8">
      <t>ジョキョ</t>
    </rPh>
    <phoneticPr fontId="9"/>
  </si>
  <si>
    <t>ﾗｽﾄｼﾒｼﾞﾜ240m除去消えず保留</t>
    <rPh sb="17" eb="19">
      <t>ホリュウ</t>
    </rPh>
    <phoneticPr fontId="9"/>
  </si>
  <si>
    <t>50624404162</t>
    <phoneticPr fontId="9"/>
  </si>
  <si>
    <t>5062440416201</t>
    <phoneticPr fontId="9"/>
  </si>
  <si>
    <t>5062440416202</t>
    <phoneticPr fontId="9"/>
  </si>
  <si>
    <t>5062440416203</t>
    <phoneticPr fontId="9"/>
  </si>
  <si>
    <t>全長中央付近ﾌｸﾚｼﾜ有　開発石田氏確認済み</t>
    <rPh sb="0" eb="2">
      <t>ゼンチョウ</t>
    </rPh>
    <rPh sb="2" eb="4">
      <t>チュウオウ</t>
    </rPh>
    <rPh sb="4" eb="6">
      <t>フキン</t>
    </rPh>
    <rPh sb="11" eb="12">
      <t>アリ</t>
    </rPh>
    <rPh sb="13" eb="15">
      <t>カイハツ</t>
    </rPh>
    <rPh sb="15" eb="18">
      <t>イシダシ</t>
    </rPh>
    <rPh sb="18" eb="20">
      <t>カクニン</t>
    </rPh>
    <rPh sb="20" eb="21">
      <t>ス</t>
    </rPh>
    <phoneticPr fontId="9"/>
  </si>
  <si>
    <t>50624404182</t>
    <phoneticPr fontId="9"/>
  </si>
  <si>
    <t>5062440418201</t>
    <phoneticPr fontId="9"/>
  </si>
  <si>
    <t>5062440418202</t>
    <phoneticPr fontId="9"/>
  </si>
  <si>
    <t>50624404172</t>
    <phoneticPr fontId="9"/>
  </si>
  <si>
    <t>5062440417201</t>
    <phoneticPr fontId="9"/>
  </si>
  <si>
    <t>CF-4ﾍﾘ高ﾏｼﾝ停止短尺の為</t>
    <rPh sb="6" eb="7">
      <t>タカ</t>
    </rPh>
    <rPh sb="10" eb="12">
      <t>テイシ</t>
    </rPh>
    <rPh sb="12" eb="14">
      <t>タンジャク</t>
    </rPh>
    <rPh sb="15" eb="16">
      <t>タメ</t>
    </rPh>
    <phoneticPr fontId="9"/>
  </si>
  <si>
    <t>5062440418203</t>
    <phoneticPr fontId="9"/>
  </si>
  <si>
    <t>Lot.5062440418202と巻足し　Ⓙ580m</t>
    <rPh sb="18" eb="19">
      <t>マキ</t>
    </rPh>
    <rPh sb="19" eb="20">
      <t>タ</t>
    </rPh>
    <phoneticPr fontId="9"/>
  </si>
  <si>
    <t>580+270</t>
    <phoneticPr fontId="9"/>
  </si>
  <si>
    <t>5062440412105</t>
    <phoneticPr fontId="9"/>
  </si>
  <si>
    <t>5062440412101</t>
    <phoneticPr fontId="9"/>
  </si>
  <si>
    <t>丸刃外し、EPC7cm</t>
    <rPh sb="0" eb="1">
      <t>マル</t>
    </rPh>
    <rPh sb="1" eb="2">
      <t>ハ</t>
    </rPh>
    <rPh sb="2" eb="3">
      <t>ハズ</t>
    </rPh>
    <phoneticPr fontId="9"/>
  </si>
  <si>
    <t>5062440411105</t>
    <phoneticPr fontId="9"/>
  </si>
  <si>
    <t>5062440411101</t>
    <phoneticPr fontId="9"/>
  </si>
  <si>
    <t>製品表層50m除去後折れｼﾜ検品　幅規格外特採予定</t>
    <rPh sb="0" eb="2">
      <t>セイヒン</t>
    </rPh>
    <rPh sb="2" eb="4">
      <t>ヒョウソウ</t>
    </rPh>
    <rPh sb="7" eb="9">
      <t>ジョキョ</t>
    </rPh>
    <rPh sb="9" eb="10">
      <t>ゴ</t>
    </rPh>
    <rPh sb="10" eb="11">
      <t>オ</t>
    </rPh>
    <rPh sb="14" eb="16">
      <t>ケンピン</t>
    </rPh>
    <phoneticPr fontId="9"/>
  </si>
  <si>
    <t>製品表層20m除去後中央部黒点検品　幅規格外特採予定</t>
    <rPh sb="0" eb="2">
      <t>セイヒン</t>
    </rPh>
    <rPh sb="2" eb="4">
      <t>ヒョウソウ</t>
    </rPh>
    <rPh sb="7" eb="9">
      <t>ジョキョ</t>
    </rPh>
    <rPh sb="9" eb="10">
      <t>ゴ</t>
    </rPh>
    <rPh sb="10" eb="12">
      <t>チュウオウ</t>
    </rPh>
    <rPh sb="12" eb="13">
      <t>ブ</t>
    </rPh>
    <rPh sb="13" eb="15">
      <t>コクテン</t>
    </rPh>
    <rPh sb="15" eb="17">
      <t>ケンピン</t>
    </rPh>
    <phoneticPr fontId="9"/>
  </si>
  <si>
    <t>製品梱包、搬出、耳ﾛｽ廃棄</t>
    <rPh sb="0" eb="2">
      <t>セイヒン</t>
    </rPh>
    <rPh sb="2" eb="4">
      <t>コンポウ</t>
    </rPh>
    <rPh sb="5" eb="7">
      <t>ハンシュツ</t>
    </rPh>
    <rPh sb="8" eb="9">
      <t>ミミ</t>
    </rPh>
    <rPh sb="11" eb="13">
      <t>ハイキ</t>
    </rPh>
    <phoneticPr fontId="9"/>
  </si>
  <si>
    <t>ﾙﾐﾗｰ E-20V</t>
    <phoneticPr fontId="9"/>
  </si>
  <si>
    <t>E20L</t>
    <phoneticPr fontId="9"/>
  </si>
  <si>
    <t>5062340403005</t>
    <phoneticPr fontId="9"/>
  </si>
  <si>
    <t>5062340403001</t>
    <phoneticPr fontId="9"/>
  </si>
  <si>
    <t>汚れ欠点(SSS裏面)除去　Ⓙ1430m</t>
    <rPh sb="0" eb="1">
      <t>ヨゴ</t>
    </rPh>
    <rPh sb="2" eb="4">
      <t>ケッテン</t>
    </rPh>
    <rPh sb="8" eb="10">
      <t>ウラメン</t>
    </rPh>
    <rPh sb="11" eb="13">
      <t>ジョキョ</t>
    </rPh>
    <phoneticPr fontId="9"/>
  </si>
  <si>
    <t>S5作業</t>
    <rPh sb="2" eb="4">
      <t>サギョウ</t>
    </rPh>
    <phoneticPr fontId="9"/>
  </si>
  <si>
    <t>ﾙﾐﾗｰ EYK</t>
    <phoneticPr fontId="9"/>
  </si>
  <si>
    <t>ｱｼﾞﾔｱﾙﾐ㈱</t>
    <phoneticPr fontId="9"/>
  </si>
  <si>
    <t>T75</t>
    <phoneticPr fontId="9"/>
  </si>
  <si>
    <t>5062040401205</t>
    <phoneticPr fontId="9"/>
  </si>
  <si>
    <t>5062040401201</t>
    <phoneticPr fontId="9"/>
  </si>
  <si>
    <t>CF-4ﾌﾞﾛｯｷﾝｸﾞ保留品巻返し　石田氏立会い</t>
    <rPh sb="12" eb="14">
      <t>ホリュウ</t>
    </rPh>
    <rPh sb="14" eb="15">
      <t>ヒン</t>
    </rPh>
    <rPh sb="15" eb="17">
      <t>マキカエ</t>
    </rPh>
    <rPh sb="19" eb="22">
      <t>イシダシ</t>
    </rPh>
    <rPh sb="22" eb="24">
      <t>タチアイ</t>
    </rPh>
    <phoneticPr fontId="9"/>
  </si>
  <si>
    <t>巻芯ﾘｰﾄﾞ1205幅*1本作成</t>
    <rPh sb="0" eb="1">
      <t>マ</t>
    </rPh>
    <rPh sb="1" eb="2">
      <t>シン</t>
    </rPh>
    <rPh sb="10" eb="11">
      <t>ハバ</t>
    </rPh>
    <rPh sb="13" eb="14">
      <t>ホン</t>
    </rPh>
    <rPh sb="14" eb="16">
      <t>サクセイ</t>
    </rPh>
    <phoneticPr fontId="9"/>
  </si>
  <si>
    <t>OK</t>
    <phoneticPr fontId="9"/>
  </si>
  <si>
    <t>ﾀｯﾁﾛｰﾙ交換、位置合わせ、立会い待ち、耳ﾛｽｺｱ準備</t>
    <rPh sb="6" eb="8">
      <t>コウカン</t>
    </rPh>
    <rPh sb="9" eb="11">
      <t>イチ</t>
    </rPh>
    <rPh sb="11" eb="12">
      <t>ア</t>
    </rPh>
    <rPh sb="15" eb="17">
      <t>タチア</t>
    </rPh>
    <rPh sb="18" eb="19">
      <t>マ</t>
    </rPh>
    <rPh sb="21" eb="22">
      <t>ミミ</t>
    </rPh>
    <rPh sb="26" eb="28">
      <t>ジュンビ</t>
    </rPh>
    <phoneticPr fontId="9"/>
  </si>
  <si>
    <t>08390925002</t>
    <phoneticPr fontId="9"/>
  </si>
  <si>
    <t>T70L</t>
    <phoneticPr fontId="9"/>
  </si>
  <si>
    <t>03390926002</t>
    <phoneticPr fontId="9"/>
  </si>
  <si>
    <t>丸刃ｾｯﾄ、EPC3㎝</t>
    <rPh sb="0" eb="1">
      <t>マル</t>
    </rPh>
    <rPh sb="1" eb="2">
      <t>ハ</t>
    </rPh>
    <phoneticPr fontId="9"/>
  </si>
  <si>
    <t>01390926002</t>
    <phoneticPr fontId="9"/>
  </si>
  <si>
    <t>380＋8000</t>
    <phoneticPr fontId="9"/>
  </si>
  <si>
    <t>380mの上に巻足し</t>
    <rPh sb="5" eb="6">
      <t>ウエ</t>
    </rPh>
    <rPh sb="7" eb="8">
      <t>マキ</t>
    </rPh>
    <rPh sb="8" eb="9">
      <t>タ</t>
    </rPh>
    <phoneticPr fontId="9"/>
  </si>
  <si>
    <t>02390926003</t>
    <phoneticPr fontId="9"/>
  </si>
  <si>
    <t>上記と巻足し</t>
    <rPh sb="0" eb="2">
      <t>ジョウキ</t>
    </rPh>
    <rPh sb="3" eb="4">
      <t>マキ</t>
    </rPh>
    <rPh sb="4" eb="5">
      <t>タ</t>
    </rPh>
    <phoneticPr fontId="9"/>
  </si>
  <si>
    <t>不明</t>
    <rPh sb="0" eb="2">
      <t>フメイ</t>
    </rPh>
    <phoneticPr fontId="9"/>
  </si>
  <si>
    <t>#121200</t>
    <phoneticPr fontId="9"/>
  </si>
  <si>
    <t>#121125</t>
    <phoneticPr fontId="9"/>
  </si>
  <si>
    <t>#121120</t>
    <phoneticPr fontId="9"/>
  </si>
  <si>
    <t>#121100</t>
    <phoneticPr fontId="9"/>
  </si>
  <si>
    <t>#121005</t>
    <phoneticPr fontId="9"/>
  </si>
  <si>
    <t>1205幅*1本作成</t>
    <rPh sb="4" eb="5">
      <t>ハバ</t>
    </rPh>
    <rPh sb="7" eb="8">
      <t>ホン</t>
    </rPh>
    <rPh sb="8" eb="10">
      <t>サクセイ</t>
    </rPh>
    <phoneticPr fontId="9"/>
  </si>
  <si>
    <t>1200幅*6本作成</t>
    <rPh sb="4" eb="5">
      <t>ハバ</t>
    </rPh>
    <rPh sb="7" eb="8">
      <t>ホン</t>
    </rPh>
    <rPh sb="8" eb="10">
      <t>サクセイ</t>
    </rPh>
    <phoneticPr fontId="9"/>
  </si>
  <si>
    <t>1125幅*3本作成</t>
    <rPh sb="4" eb="5">
      <t>ハバ</t>
    </rPh>
    <rPh sb="7" eb="8">
      <t>ホン</t>
    </rPh>
    <rPh sb="8" eb="10">
      <t>サクセイ</t>
    </rPh>
    <phoneticPr fontId="9"/>
  </si>
  <si>
    <t>1100幅*6本作成</t>
    <rPh sb="4" eb="5">
      <t>ハバ</t>
    </rPh>
    <rPh sb="7" eb="8">
      <t>ホン</t>
    </rPh>
    <rPh sb="8" eb="10">
      <t>サクセイ</t>
    </rPh>
    <phoneticPr fontId="9"/>
  </si>
  <si>
    <t>1005幅*15本作成</t>
    <rPh sb="4" eb="5">
      <t>ハバ</t>
    </rPh>
    <rPh sb="8" eb="9">
      <t>ホン</t>
    </rPh>
    <rPh sb="9" eb="11">
      <t>サクセイ</t>
    </rPh>
    <phoneticPr fontId="9"/>
  </si>
  <si>
    <t>位置合わせ</t>
    <rPh sb="0" eb="3">
      <t>イチア</t>
    </rPh>
    <phoneticPr fontId="9"/>
  </si>
  <si>
    <t>06390926002</t>
    <phoneticPr fontId="9"/>
  </si>
  <si>
    <t>04390926003</t>
    <phoneticPr fontId="9"/>
  </si>
  <si>
    <t>8170+8160</t>
    <phoneticPr fontId="9"/>
  </si>
  <si>
    <t>04390926002</t>
    <phoneticPr fontId="9"/>
  </si>
  <si>
    <t>5230+770</t>
    <phoneticPr fontId="9"/>
  </si>
  <si>
    <t>50702416010</t>
    <phoneticPr fontId="9"/>
  </si>
  <si>
    <t>50702416020</t>
    <phoneticPr fontId="9"/>
  </si>
  <si>
    <t>50702416030</t>
    <phoneticPr fontId="9"/>
  </si>
  <si>
    <t>50702416040</t>
    <phoneticPr fontId="9"/>
  </si>
  <si>
    <t>50702416050</t>
    <phoneticPr fontId="9"/>
  </si>
  <si>
    <t>50702416060</t>
    <phoneticPr fontId="9"/>
  </si>
  <si>
    <t>7/1</t>
    <phoneticPr fontId="9"/>
  </si>
  <si>
    <t>031501140013</t>
    <phoneticPr fontId="9"/>
  </si>
  <si>
    <t>031501140009</t>
    <phoneticPr fontId="9"/>
  </si>
  <si>
    <t>031501140005</t>
    <phoneticPr fontId="9"/>
  </si>
  <si>
    <t>S8</t>
  </si>
  <si>
    <t>021501140001</t>
    <phoneticPr fontId="9"/>
  </si>
  <si>
    <t>N0625061903</t>
    <phoneticPr fontId="9"/>
  </si>
  <si>
    <t>N0625062001</t>
    <phoneticPr fontId="9"/>
  </si>
  <si>
    <t>N0625061801</t>
    <phoneticPr fontId="9"/>
  </si>
  <si>
    <t>N0625061902</t>
    <phoneticPr fontId="9"/>
  </si>
  <si>
    <t>N0625061904</t>
    <phoneticPr fontId="9"/>
  </si>
  <si>
    <t>N0625061906</t>
    <phoneticPr fontId="9"/>
  </si>
  <si>
    <t>50702416070</t>
    <phoneticPr fontId="9"/>
  </si>
  <si>
    <t>50702416080</t>
    <phoneticPr fontId="9"/>
  </si>
  <si>
    <t>50702416090</t>
    <phoneticPr fontId="9"/>
  </si>
  <si>
    <t>N0625061901</t>
    <phoneticPr fontId="9"/>
  </si>
  <si>
    <t>N0625061905</t>
    <phoneticPr fontId="9"/>
  </si>
  <si>
    <t>N0625062004</t>
    <phoneticPr fontId="9"/>
  </si>
  <si>
    <t>N0625062101</t>
    <phoneticPr fontId="9"/>
  </si>
  <si>
    <t>N0625062201</t>
    <phoneticPr fontId="9"/>
  </si>
  <si>
    <t>N0625062002</t>
    <phoneticPr fontId="9"/>
  </si>
  <si>
    <t>位置合わせ</t>
    <rPh sb="0" eb="2">
      <t>イチ</t>
    </rPh>
    <rPh sb="2" eb="3">
      <t>ア</t>
    </rPh>
    <phoneticPr fontId="9"/>
  </si>
  <si>
    <t>50703416011</t>
    <phoneticPr fontId="9"/>
  </si>
  <si>
    <t>50703416021</t>
    <phoneticPr fontId="9"/>
  </si>
  <si>
    <t>50703416031</t>
    <phoneticPr fontId="9"/>
  </si>
  <si>
    <t>50703416041</t>
    <phoneticPr fontId="9"/>
  </si>
  <si>
    <t>50703416051</t>
    <phoneticPr fontId="9"/>
  </si>
  <si>
    <t>50703416061</t>
    <phoneticPr fontId="9"/>
  </si>
  <si>
    <t>50703416071</t>
    <phoneticPr fontId="9"/>
  </si>
  <si>
    <t>50703416081</t>
    <phoneticPr fontId="9"/>
  </si>
  <si>
    <t>S10M</t>
    <phoneticPr fontId="9"/>
  </si>
  <si>
    <t>50703416092</t>
    <phoneticPr fontId="9"/>
  </si>
  <si>
    <t>N0625062102</t>
    <phoneticPr fontId="9"/>
  </si>
  <si>
    <t>N0625062003</t>
    <phoneticPr fontId="9"/>
  </si>
  <si>
    <t>原反Ⓙ1383m</t>
    <rPh sb="0" eb="2">
      <t>ゲンタン</t>
    </rPh>
    <phoneticPr fontId="9"/>
  </si>
  <si>
    <t>04300524003</t>
    <phoneticPr fontId="9"/>
  </si>
  <si>
    <t>08300525003</t>
    <phoneticPr fontId="9"/>
  </si>
  <si>
    <t>位置合わせ　捕虫確認　S4ﾎﾟｰﾙ1匹、S5ﾎﾟｰﾙ②1匹</t>
    <rPh sb="0" eb="2">
      <t>イチ</t>
    </rPh>
    <rPh sb="2" eb="3">
      <t>ア</t>
    </rPh>
    <phoneticPr fontId="9"/>
  </si>
  <si>
    <t>13300523003</t>
    <phoneticPr fontId="9"/>
  </si>
  <si>
    <t>50703416100</t>
    <phoneticPr fontId="9"/>
  </si>
  <si>
    <t>50703416110</t>
    <phoneticPr fontId="9"/>
  </si>
  <si>
    <t>02300524003</t>
    <phoneticPr fontId="9"/>
  </si>
  <si>
    <t>09300525003</t>
    <phoneticPr fontId="9"/>
  </si>
  <si>
    <t>13300525003</t>
    <phoneticPr fontId="9"/>
  </si>
  <si>
    <t>03300524003</t>
    <phoneticPr fontId="9"/>
  </si>
  <si>
    <t>07300524003</t>
    <phoneticPr fontId="9"/>
  </si>
  <si>
    <t>11700206601</t>
    <phoneticPr fontId="9"/>
  </si>
  <si>
    <t>IT525060503</t>
    <phoneticPr fontId="9"/>
  </si>
  <si>
    <t>IT525060601</t>
    <phoneticPr fontId="9"/>
  </si>
  <si>
    <t>原反Ⓙ860m</t>
    <rPh sb="0" eb="3">
      <t>ゲンタンｊ</t>
    </rPh>
    <phoneticPr fontId="9"/>
  </si>
  <si>
    <t>50703416120</t>
    <phoneticPr fontId="9"/>
  </si>
  <si>
    <t>IT525060701</t>
    <phoneticPr fontId="9"/>
  </si>
  <si>
    <t>IT525060603</t>
    <phoneticPr fontId="9"/>
  </si>
  <si>
    <t>IT525060604</t>
    <phoneticPr fontId="9"/>
  </si>
  <si>
    <t>IT525060502</t>
    <phoneticPr fontId="9"/>
  </si>
  <si>
    <t>50703416130</t>
    <phoneticPr fontId="9"/>
  </si>
  <si>
    <t>50703416140</t>
    <phoneticPr fontId="9"/>
  </si>
  <si>
    <t>DMS蒸着(X-44)</t>
  </si>
  <si>
    <t>五洋紙工㈱</t>
  </si>
  <si>
    <t>IT525051401</t>
    <phoneticPr fontId="9"/>
  </si>
  <si>
    <t>IT525060602</t>
    <phoneticPr fontId="9"/>
  </si>
  <si>
    <t>IT525060501</t>
    <phoneticPr fontId="9"/>
  </si>
  <si>
    <t>IT525060402</t>
    <phoneticPr fontId="9"/>
  </si>
  <si>
    <t>IT525051402</t>
    <phoneticPr fontId="9"/>
  </si>
  <si>
    <t>013410020022</t>
    <phoneticPr fontId="9"/>
  </si>
  <si>
    <t>561605</t>
    <phoneticPr fontId="9"/>
  </si>
  <si>
    <t>561604</t>
    <phoneticPr fontId="9"/>
  </si>
  <si>
    <t>50703416150</t>
    <phoneticPr fontId="9"/>
  </si>
  <si>
    <t>50703416160</t>
    <phoneticPr fontId="9"/>
  </si>
  <si>
    <t>50704416010</t>
    <phoneticPr fontId="9"/>
  </si>
  <si>
    <t>50704416040</t>
    <phoneticPr fontId="9"/>
  </si>
  <si>
    <t>ﾗｽﾄ東端部ﾋﾟﾗﾐｯﾄﾞ多　S5両端50mmｶｯﾄ品の為OK判断</t>
    <rPh sb="3" eb="4">
      <t>ヒガシ</t>
    </rPh>
    <rPh sb="4" eb="6">
      <t>タンブ</t>
    </rPh>
    <rPh sb="13" eb="14">
      <t>オオ</t>
    </rPh>
    <rPh sb="17" eb="19">
      <t>リョウタン</t>
    </rPh>
    <rPh sb="26" eb="27">
      <t>ヒン</t>
    </rPh>
    <rPh sb="28" eb="29">
      <t>タメ</t>
    </rPh>
    <rPh sb="31" eb="33">
      <t>ハンダン</t>
    </rPh>
    <phoneticPr fontId="9"/>
  </si>
  <si>
    <t>561603</t>
    <phoneticPr fontId="9"/>
  </si>
  <si>
    <t>542403</t>
    <phoneticPr fontId="9"/>
  </si>
  <si>
    <t>561601</t>
    <phoneticPr fontId="9"/>
  </si>
  <si>
    <t>561602</t>
    <phoneticPr fontId="9"/>
  </si>
  <si>
    <t>542401</t>
    <phoneticPr fontId="9"/>
  </si>
  <si>
    <t>542402</t>
    <phoneticPr fontId="9"/>
  </si>
  <si>
    <t>ITH525061301</t>
    <phoneticPr fontId="9"/>
  </si>
  <si>
    <t>ITH525051401</t>
    <phoneticPr fontId="9"/>
  </si>
  <si>
    <t>ITH525051501</t>
    <phoneticPr fontId="9"/>
  </si>
  <si>
    <t>50704416021</t>
    <phoneticPr fontId="9"/>
  </si>
  <si>
    <t>50704416031</t>
    <phoneticPr fontId="9"/>
  </si>
  <si>
    <t>ITH525061601</t>
    <phoneticPr fontId="9"/>
  </si>
  <si>
    <t>ITH525051302</t>
    <phoneticPr fontId="9"/>
  </si>
  <si>
    <t>ITH525051301</t>
    <phoneticPr fontId="9"/>
  </si>
  <si>
    <t>IT525053001</t>
    <phoneticPr fontId="9"/>
  </si>
  <si>
    <t>IT525053102</t>
    <phoneticPr fontId="9"/>
  </si>
  <si>
    <t>位置合わせ</t>
    <rPh sb="0" eb="3">
      <t>イチア</t>
    </rPh>
    <phoneticPr fontId="9"/>
  </si>
  <si>
    <t>EPC6cm、巻取3ｲﾝﾁ切替、耳ﾛｽｺｱ作成、丸刃/耳ﾛｽｾｯﾄ</t>
    <rPh sb="16" eb="17">
      <t>ミミ</t>
    </rPh>
    <rPh sb="21" eb="23">
      <t>サクセイ</t>
    </rPh>
    <rPh sb="24" eb="25">
      <t>マル</t>
    </rPh>
    <rPh sb="25" eb="26">
      <t>ハ</t>
    </rPh>
    <rPh sb="27" eb="28">
      <t>ミミ</t>
    </rPh>
    <phoneticPr fontId="9"/>
  </si>
  <si>
    <t>ﾀｯﾁﾛｰﾙ交換、位置合わせ</t>
    <rPh sb="9" eb="12">
      <t>イチア</t>
    </rPh>
    <phoneticPr fontId="9"/>
  </si>
  <si>
    <t>IT525053101</t>
    <phoneticPr fontId="9"/>
  </si>
  <si>
    <t>1020→1000</t>
    <phoneticPr fontId="9"/>
  </si>
  <si>
    <t>50622351020</t>
  </si>
  <si>
    <t>50622351020</t>
    <phoneticPr fontId="9"/>
  </si>
  <si>
    <t>1020(1000)</t>
  </si>
  <si>
    <t>DMS蒸着(X-44)</t>
    <phoneticPr fontId="9"/>
  </si>
  <si>
    <t>DMS蒸着(X-44)</t>
    <rPh sb="3" eb="5">
      <t>ジョウチャク</t>
    </rPh>
    <phoneticPr fontId="10"/>
  </si>
  <si>
    <t>原反Ⓙ1792m　ﾗﾍﾞﾙ長より原反長さ短くﾌｨﾙﾑ抜け発生、ﾘｰﾄﾞ通し、ﾊﾟｽﾗｲﾝ確認</t>
    <rPh sb="0" eb="3">
      <t>ゲンタンｊ</t>
    </rPh>
    <rPh sb="13" eb="15">
      <t>ヨリ</t>
    </rPh>
    <rPh sb="17" eb="19">
      <t>ナガサ</t>
    </rPh>
    <rPh sb="20" eb="21">
      <t>ク</t>
    </rPh>
    <rPh sb="26" eb="27">
      <t>ヌ</t>
    </rPh>
    <rPh sb="28" eb="30">
      <t>ハッセイ</t>
    </rPh>
    <rPh sb="35" eb="36">
      <t>トオ</t>
    </rPh>
    <rPh sb="44" eb="46">
      <t>カクニン</t>
    </rPh>
    <phoneticPr fontId="9"/>
  </si>
  <si>
    <t>巻取6ｲﾝﾁ切替、位置合わせ</t>
    <rPh sb="9" eb="12">
      <t>イチア</t>
    </rPh>
    <phoneticPr fontId="9"/>
  </si>
  <si>
    <t>ﾒﾀﾙﾐｰﾆｭｰﾈｰﾏｰ銀消しB条件　ﾉｯｷﾝｸﾞ発生巻取不可→巻取り6ｲﾝﾁ切替しｽﾘｯﾄのみ実施（ﾉｯｷﾝｸﾞ無し　巻き姿良好）</t>
    <rPh sb="16" eb="18">
      <t>ジョウケン</t>
    </rPh>
    <rPh sb="25" eb="27">
      <t>ハッセイ</t>
    </rPh>
    <rPh sb="27" eb="29">
      <t>マキトリ</t>
    </rPh>
    <rPh sb="29" eb="31">
      <t>フカ</t>
    </rPh>
    <rPh sb="32" eb="34">
      <t>マキト</t>
    </rPh>
    <rPh sb="39" eb="41">
      <t>キリカエ</t>
    </rPh>
    <rPh sb="48" eb="50">
      <t>ジッシ</t>
    </rPh>
    <rPh sb="57" eb="58">
      <t>ナ</t>
    </rPh>
    <rPh sb="60" eb="61">
      <t>マ</t>
    </rPh>
    <rPh sb="62" eb="63">
      <t>スガタ</t>
    </rPh>
    <rPh sb="63" eb="65">
      <t>リョウコウ</t>
    </rPh>
    <phoneticPr fontId="9"/>
  </si>
  <si>
    <t>ﾉｯｷﾝｸﾞ発生巻取不可の為ｽﾀｯﾌへ連絡、耳ｽﾘｯﾄのみ実施指示</t>
    <rPh sb="6" eb="8">
      <t>ハッセイ</t>
    </rPh>
    <rPh sb="8" eb="10">
      <t>マキトリ</t>
    </rPh>
    <rPh sb="10" eb="12">
      <t>フカ</t>
    </rPh>
    <rPh sb="13" eb="14">
      <t>タメ</t>
    </rPh>
    <rPh sb="19" eb="21">
      <t>レンラク</t>
    </rPh>
    <rPh sb="22" eb="23">
      <t>ミミ</t>
    </rPh>
    <rPh sb="29" eb="31">
      <t>ジッシ</t>
    </rPh>
    <rPh sb="31" eb="33">
      <t>シジ</t>
    </rPh>
    <phoneticPr fontId="9"/>
  </si>
  <si>
    <t>耳ｽﾘｯﾄ実施　原反Ⓙ3970m　後日S5で巻返し実施の為ｻﾝﾌﾟﾙ採取無し</t>
    <rPh sb="0" eb="1">
      <t>ミミ</t>
    </rPh>
    <rPh sb="5" eb="7">
      <t>ジッシ</t>
    </rPh>
    <rPh sb="8" eb="10">
      <t>ゲンタン</t>
    </rPh>
    <rPh sb="17" eb="19">
      <t>ゴジツ</t>
    </rPh>
    <rPh sb="22" eb="24">
      <t>マキカエ</t>
    </rPh>
    <rPh sb="25" eb="27">
      <t>ジッシ</t>
    </rPh>
    <rPh sb="28" eb="29">
      <t>タメ</t>
    </rPh>
    <rPh sb="34" eb="36">
      <t>サイシュ</t>
    </rPh>
    <rPh sb="36" eb="37">
      <t>ナ</t>
    </rPh>
    <phoneticPr fontId="9"/>
  </si>
  <si>
    <t>-</t>
    <phoneticPr fontId="9"/>
  </si>
  <si>
    <t>残芯処理</t>
    <rPh sb="0" eb="4">
      <t>ザンシンショリ</t>
    </rPh>
    <phoneticPr fontId="9"/>
  </si>
  <si>
    <t>EPC7ｃｍ、ﾀｯﾁﾛｰﾙ交換、丸刃外し、耳ﾛｽ廃棄</t>
    <phoneticPr fontId="9"/>
  </si>
  <si>
    <t>天井裏捕虫確認、ﾊﾞﾙｻﾝ燻蒸、静置1時間、ｶﾞｲﾄﾞﾛｰﾙ掃除</t>
    <rPh sb="0" eb="7">
      <t>テンジョウウラホチュウカクニン</t>
    </rPh>
    <rPh sb="13" eb="15">
      <t>クンジョウ</t>
    </rPh>
    <rPh sb="16" eb="18">
      <t>セイチ</t>
    </rPh>
    <rPh sb="19" eb="21">
      <t>ジカン</t>
    </rPh>
    <rPh sb="30" eb="32">
      <t>ソウジ</t>
    </rPh>
    <phoneticPr fontId="9"/>
  </si>
  <si>
    <r>
      <t>除電ﾊﾞｰ掃除、</t>
    </r>
    <r>
      <rPr>
        <sz val="11"/>
        <color rgb="FFFF0000"/>
        <rFont val="ＭＳ Ｐゴシック"/>
        <family val="3"/>
        <charset val="128"/>
        <scheme val="minor"/>
      </rPr>
      <t>ﾊﾟｽﾗｲﾝ確認</t>
    </r>
    <r>
      <rPr>
        <sz val="11"/>
        <color theme="1"/>
        <rFont val="ＭＳ Ｐゴシック"/>
        <family val="2"/>
        <scheme val="minor"/>
      </rPr>
      <t>、位置合わせ</t>
    </r>
    <rPh sb="0" eb="2">
      <t>ジョデン</t>
    </rPh>
    <rPh sb="5" eb="7">
      <t>ソウジ</t>
    </rPh>
    <rPh sb="14" eb="16">
      <t>カクニン</t>
    </rPh>
    <rPh sb="17" eb="20">
      <t>イチア</t>
    </rPh>
    <phoneticPr fontId="9"/>
  </si>
  <si>
    <t>OK</t>
    <phoneticPr fontId="9"/>
  </si>
  <si>
    <t>011408270004</t>
    <phoneticPr fontId="9"/>
  </si>
  <si>
    <t>33890528503</t>
    <phoneticPr fontId="9"/>
  </si>
  <si>
    <t>50707416010</t>
    <phoneticPr fontId="9"/>
  </si>
  <si>
    <t>2本</t>
    <phoneticPr fontId="9"/>
  </si>
  <si>
    <t>50707416020</t>
    <phoneticPr fontId="9"/>
  </si>
  <si>
    <t>50707416030</t>
    <phoneticPr fontId="9"/>
  </si>
  <si>
    <t>1230m</t>
    <phoneticPr fontId="9"/>
  </si>
  <si>
    <t>位置合わせ、原反搬入待ち</t>
    <rPh sb="0" eb="3">
      <t>イチア</t>
    </rPh>
    <rPh sb="6" eb="8">
      <t>ゲンタン</t>
    </rPh>
    <rPh sb="8" eb="10">
      <t>ハンニュウ</t>
    </rPh>
    <rPh sb="10" eb="11">
      <t>マ</t>
    </rPh>
    <phoneticPr fontId="9"/>
  </si>
  <si>
    <t>50707416040</t>
    <phoneticPr fontId="9"/>
  </si>
  <si>
    <t>50707416050</t>
    <phoneticPr fontId="9"/>
  </si>
  <si>
    <t>50707416060</t>
    <phoneticPr fontId="9"/>
  </si>
  <si>
    <t>1025062506</t>
    <phoneticPr fontId="9"/>
  </si>
  <si>
    <t>1027062505</t>
    <phoneticPr fontId="9"/>
  </si>
  <si>
    <t>1023062502</t>
    <phoneticPr fontId="9"/>
  </si>
  <si>
    <t>1024062503</t>
    <phoneticPr fontId="9"/>
  </si>
  <si>
    <t>1024062504</t>
    <phoneticPr fontId="9"/>
  </si>
  <si>
    <t>1026062501</t>
    <phoneticPr fontId="9"/>
  </si>
  <si>
    <t>1027062503</t>
    <phoneticPr fontId="9"/>
  </si>
  <si>
    <t>1026062503</t>
    <phoneticPr fontId="9"/>
  </si>
  <si>
    <t>1027062506</t>
    <phoneticPr fontId="9"/>
  </si>
  <si>
    <t>50708416010</t>
    <phoneticPr fontId="9"/>
  </si>
  <si>
    <t>1027062502</t>
    <phoneticPr fontId="9"/>
  </si>
  <si>
    <t>1027062501</t>
    <phoneticPr fontId="9"/>
  </si>
  <si>
    <t>1024062502</t>
    <phoneticPr fontId="9"/>
  </si>
  <si>
    <t>1016052501</t>
    <phoneticPr fontId="9"/>
  </si>
  <si>
    <t>1026062504</t>
    <phoneticPr fontId="9"/>
  </si>
  <si>
    <t>1027062504</t>
    <phoneticPr fontId="9"/>
  </si>
  <si>
    <t>原反Ⓙ1872m　　★欠点２ヵ所発生有り</t>
    <rPh sb="0" eb="2">
      <t>ゲンタン</t>
    </rPh>
    <rPh sb="11" eb="13">
      <t>ケッテン</t>
    </rPh>
    <rPh sb="15" eb="16">
      <t>ショ</t>
    </rPh>
    <rPh sb="16" eb="18">
      <t>ハッセイ</t>
    </rPh>
    <rPh sb="18" eb="19">
      <t>ア</t>
    </rPh>
    <phoneticPr fontId="9"/>
  </si>
  <si>
    <t>1026062502</t>
    <phoneticPr fontId="9"/>
  </si>
  <si>
    <t>1026062505</t>
    <phoneticPr fontId="9"/>
  </si>
  <si>
    <t>1024062501</t>
    <phoneticPr fontId="9"/>
  </si>
  <si>
    <t>原反待ち</t>
    <rPh sb="0" eb="2">
      <t>ゲンタン</t>
    </rPh>
    <rPh sb="2" eb="3">
      <t>マ</t>
    </rPh>
    <phoneticPr fontId="9"/>
  </si>
  <si>
    <t>50708416020</t>
    <phoneticPr fontId="9"/>
  </si>
  <si>
    <t>50708416030</t>
    <phoneticPr fontId="9"/>
  </si>
  <si>
    <t>50708416040</t>
    <phoneticPr fontId="9"/>
  </si>
  <si>
    <t>TIU625062203</t>
    <phoneticPr fontId="9"/>
  </si>
  <si>
    <t>TIU625062301</t>
    <phoneticPr fontId="9"/>
  </si>
  <si>
    <t>TIU625062202</t>
    <phoneticPr fontId="9"/>
  </si>
  <si>
    <t>680m</t>
    <phoneticPr fontId="9"/>
  </si>
  <si>
    <t>TIU625062201</t>
    <phoneticPr fontId="9"/>
  </si>
  <si>
    <t>TIU625062402</t>
    <phoneticPr fontId="9"/>
  </si>
  <si>
    <t>50708416050</t>
    <phoneticPr fontId="9"/>
  </si>
  <si>
    <t>50708416060</t>
    <phoneticPr fontId="9"/>
  </si>
  <si>
    <t>50708416070</t>
    <phoneticPr fontId="9"/>
  </si>
  <si>
    <t>TIU625062303</t>
    <phoneticPr fontId="9"/>
  </si>
  <si>
    <t>TIU625062403</t>
    <phoneticPr fontId="9"/>
  </si>
  <si>
    <t>TIU625062304</t>
    <phoneticPr fontId="9"/>
  </si>
  <si>
    <t>TIU625062404</t>
    <phoneticPr fontId="9"/>
  </si>
  <si>
    <t>TIU625062302</t>
    <phoneticPr fontId="9"/>
  </si>
  <si>
    <t>TIU625062305</t>
    <phoneticPr fontId="9"/>
  </si>
  <si>
    <t>TIU625062401</t>
    <phoneticPr fontId="9"/>
  </si>
  <si>
    <t>06700521002</t>
    <phoneticPr fontId="9"/>
  </si>
  <si>
    <t>05700521001</t>
    <phoneticPr fontId="9"/>
  </si>
  <si>
    <t>ﾋﾈﾘｼﾜ確認　S：無、L：無</t>
    <rPh sb="10" eb="11">
      <t>ナシ</t>
    </rPh>
    <rPh sb="14" eb="15">
      <t>ナシ</t>
    </rPh>
    <phoneticPr fontId="9"/>
  </si>
  <si>
    <t>50709416010</t>
    <phoneticPr fontId="9"/>
  </si>
  <si>
    <t>50709416020</t>
    <phoneticPr fontId="9"/>
  </si>
  <si>
    <t>05700521002</t>
    <phoneticPr fontId="9"/>
  </si>
  <si>
    <t>QR66蒸着品</t>
    <phoneticPr fontId="9"/>
  </si>
  <si>
    <t>約定№3839138</t>
    <phoneticPr fontId="9"/>
  </si>
  <si>
    <t>06700521001</t>
    <phoneticPr fontId="9"/>
  </si>
  <si>
    <t>05700521003</t>
    <phoneticPr fontId="9"/>
  </si>
  <si>
    <t>ﾋﾈﾘｼﾜ確認　S：、L：</t>
    <phoneticPr fontId="9"/>
  </si>
  <si>
    <t>07700520002</t>
    <phoneticPr fontId="9"/>
  </si>
  <si>
    <t>04700521003</t>
    <phoneticPr fontId="9"/>
  </si>
  <si>
    <t>01700521003</t>
    <phoneticPr fontId="9"/>
  </si>
  <si>
    <t>03700521002</t>
    <phoneticPr fontId="9"/>
  </si>
  <si>
    <t>50709416030</t>
    <phoneticPr fontId="9"/>
  </si>
  <si>
    <t>50709416040</t>
    <phoneticPr fontId="9"/>
  </si>
  <si>
    <t>50709416050</t>
    <phoneticPr fontId="9"/>
  </si>
  <si>
    <t>01700521001</t>
    <phoneticPr fontId="9"/>
  </si>
  <si>
    <t>作業指図№41638440007</t>
    <phoneticPr fontId="9"/>
  </si>
  <si>
    <t>E315</t>
    <phoneticPr fontId="9"/>
  </si>
  <si>
    <t>06700520001</t>
    <phoneticPr fontId="9"/>
  </si>
  <si>
    <t>幅規格外の為投入中止（NG品別ｺｱへ巻返し）原苦予定</t>
    <rPh sb="0" eb="1">
      <t>ハバ</t>
    </rPh>
    <rPh sb="1" eb="4">
      <t>キカクガイ</t>
    </rPh>
    <rPh sb="5" eb="6">
      <t>タメ</t>
    </rPh>
    <rPh sb="6" eb="10">
      <t>トウニュウチュウシ</t>
    </rPh>
    <rPh sb="13" eb="14">
      <t>ヒン</t>
    </rPh>
    <rPh sb="14" eb="15">
      <t>ベツ</t>
    </rPh>
    <rPh sb="18" eb="20">
      <t>マキカエ</t>
    </rPh>
    <rPh sb="22" eb="23">
      <t>ゲン</t>
    </rPh>
    <rPh sb="23" eb="24">
      <t>ク</t>
    </rPh>
    <rPh sb="24" eb="26">
      <t>ヨテイ</t>
    </rPh>
    <phoneticPr fontId="9"/>
  </si>
  <si>
    <t>03700521003</t>
    <phoneticPr fontId="9"/>
  </si>
  <si>
    <t>03700521001</t>
    <phoneticPr fontId="9"/>
  </si>
  <si>
    <t>位置合わせ、原反待ち</t>
    <rPh sb="0" eb="3">
      <t>イチア</t>
    </rPh>
    <rPh sb="6" eb="9">
      <t>ゲンタンマ</t>
    </rPh>
    <phoneticPr fontId="9"/>
  </si>
  <si>
    <t>50709416060</t>
    <phoneticPr fontId="9"/>
  </si>
  <si>
    <t>50709416070</t>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</si>
  <si>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、位置合わせ</t>
    </r>
    <rPh sb="8" eb="10">
      <t>ソウジ</t>
    </rPh>
    <phoneticPr fontId="9"/>
  </si>
  <si>
    <t>01700601003</t>
    <phoneticPr fontId="9"/>
  </si>
  <si>
    <t>07700531002</t>
    <phoneticPr fontId="9"/>
  </si>
  <si>
    <t>06700531005</t>
    <phoneticPr fontId="9"/>
  </si>
  <si>
    <t>07700531004</t>
    <phoneticPr fontId="9"/>
  </si>
  <si>
    <t>01700601002</t>
    <phoneticPr fontId="9"/>
  </si>
  <si>
    <t>06700531006</t>
    <phoneticPr fontId="9"/>
  </si>
  <si>
    <t>08700531001</t>
    <phoneticPr fontId="9"/>
  </si>
  <si>
    <t>08700531003</t>
    <phoneticPr fontId="9"/>
  </si>
  <si>
    <t>06700531004</t>
    <phoneticPr fontId="9"/>
  </si>
  <si>
    <t>06700531007</t>
    <phoneticPr fontId="9"/>
  </si>
  <si>
    <t>09700531007</t>
    <phoneticPr fontId="9"/>
  </si>
  <si>
    <t>08700531006</t>
    <phoneticPr fontId="9"/>
  </si>
  <si>
    <t>08700531008</t>
    <phoneticPr fontId="9"/>
  </si>
  <si>
    <t>06700531001</t>
    <phoneticPr fontId="9"/>
  </si>
  <si>
    <t>50710416010</t>
    <phoneticPr fontId="9"/>
  </si>
  <si>
    <t>50710416020</t>
    <phoneticPr fontId="9"/>
  </si>
  <si>
    <t>09700531005</t>
    <phoneticPr fontId="9"/>
  </si>
  <si>
    <t>09700531001</t>
    <phoneticPr fontId="9"/>
  </si>
  <si>
    <t>06700531003</t>
    <phoneticPr fontId="9"/>
  </si>
  <si>
    <t>01700601001</t>
    <phoneticPr fontId="9"/>
  </si>
  <si>
    <t>06700531002</t>
    <phoneticPr fontId="9"/>
  </si>
  <si>
    <t>位置合わせ</t>
    <rPh sb="0" eb="3">
      <t>イチア</t>
    </rPh>
    <phoneticPr fontId="9"/>
  </si>
  <si>
    <t>OK</t>
    <phoneticPr fontId="9"/>
  </si>
  <si>
    <t>50710416030</t>
    <phoneticPr fontId="9"/>
  </si>
  <si>
    <t>50710416040</t>
    <phoneticPr fontId="9"/>
  </si>
  <si>
    <t>50710416050</t>
    <phoneticPr fontId="9"/>
  </si>
  <si>
    <t>06700531008</t>
    <phoneticPr fontId="9"/>
  </si>
  <si>
    <t>01700601004</t>
    <phoneticPr fontId="9"/>
  </si>
  <si>
    <t>TIU625062504</t>
    <phoneticPr fontId="9"/>
  </si>
  <si>
    <t>TIU625062505</t>
    <phoneticPr fontId="9"/>
  </si>
  <si>
    <t>TIU625062501</t>
    <phoneticPr fontId="9"/>
  </si>
  <si>
    <t>TIU625062405</t>
    <phoneticPr fontId="9"/>
  </si>
  <si>
    <t>TIU625062502</t>
    <phoneticPr fontId="9"/>
  </si>
  <si>
    <t>50710416060</t>
    <phoneticPr fontId="9"/>
  </si>
  <si>
    <t>50710416070</t>
    <phoneticPr fontId="9"/>
  </si>
  <si>
    <t>50710416080</t>
    <phoneticPr fontId="9"/>
  </si>
  <si>
    <t>50710416090</t>
    <phoneticPr fontId="9"/>
  </si>
  <si>
    <t>03700621005</t>
    <phoneticPr fontId="9"/>
  </si>
  <si>
    <t>09700530005</t>
    <phoneticPr fontId="9"/>
  </si>
  <si>
    <t>08700530002</t>
    <phoneticPr fontId="9"/>
  </si>
  <si>
    <t>31700331401</t>
    <phoneticPr fontId="9"/>
  </si>
  <si>
    <t>04700621005</t>
    <phoneticPr fontId="9"/>
  </si>
  <si>
    <t>03700621002</t>
    <phoneticPr fontId="9"/>
  </si>
  <si>
    <t>01700621002</t>
    <phoneticPr fontId="9"/>
  </si>
  <si>
    <t>09700530002</t>
    <phoneticPr fontId="9"/>
  </si>
  <si>
    <t>05700621002</t>
    <phoneticPr fontId="9"/>
  </si>
  <si>
    <t>01700621005</t>
    <phoneticPr fontId="9"/>
  </si>
  <si>
    <t>50711416010</t>
    <phoneticPr fontId="9"/>
  </si>
  <si>
    <t>50711416020</t>
    <phoneticPr fontId="9"/>
  </si>
  <si>
    <t>02700621002</t>
    <phoneticPr fontId="9"/>
  </si>
  <si>
    <t>07700530005</t>
    <phoneticPr fontId="9"/>
  </si>
  <si>
    <t>04700621002</t>
    <phoneticPr fontId="9"/>
  </si>
  <si>
    <t>02700621005</t>
    <phoneticPr fontId="9"/>
  </si>
  <si>
    <t>073503040002</t>
    <phoneticPr fontId="9"/>
  </si>
  <si>
    <t>3511mYG欠点</t>
    <rPh sb="7" eb="9">
      <t>ケッテン</t>
    </rPh>
    <phoneticPr fontId="9"/>
  </si>
  <si>
    <t>073503040007</t>
    <phoneticPr fontId="9"/>
  </si>
  <si>
    <t>083503040002</t>
    <phoneticPr fontId="9"/>
  </si>
  <si>
    <t>063503010004</t>
    <phoneticPr fontId="9"/>
  </si>
  <si>
    <t>OK</t>
    <phoneticPr fontId="9"/>
  </si>
  <si>
    <t>50711416030</t>
    <phoneticPr fontId="9"/>
  </si>
  <si>
    <t>07700520003</t>
    <phoneticPr fontId="9"/>
  </si>
  <si>
    <t>4900m～ﾗｽﾄ原反ﾋﾟﾗﾐｯﾄﾞ有　巻芯保管</t>
    <rPh sb="9" eb="11">
      <t>ゲンタン</t>
    </rPh>
    <rPh sb="18" eb="19">
      <t>アリ</t>
    </rPh>
    <rPh sb="20" eb="21">
      <t>マ</t>
    </rPh>
    <rPh sb="21" eb="22">
      <t>シン</t>
    </rPh>
    <rPh sb="22" eb="24">
      <t>ホカン</t>
    </rPh>
    <phoneticPr fontId="9"/>
  </si>
  <si>
    <t>01700521002</t>
    <phoneticPr fontId="9"/>
  </si>
  <si>
    <t>50711416041</t>
    <phoneticPr fontId="9"/>
  </si>
  <si>
    <t>50711416051</t>
    <phoneticPr fontId="9"/>
  </si>
  <si>
    <t>50711416061</t>
    <phoneticPr fontId="9"/>
  </si>
  <si>
    <t>50711416071</t>
    <phoneticPr fontId="9"/>
  </si>
  <si>
    <t>U</t>
    <phoneticPr fontId="9"/>
  </si>
  <si>
    <t>50711416081</t>
    <phoneticPr fontId="9"/>
  </si>
  <si>
    <t>50711416091</t>
    <phoneticPr fontId="9"/>
  </si>
  <si>
    <t>50711416101</t>
    <phoneticPr fontId="9"/>
  </si>
  <si>
    <t>位置合わせ</t>
    <rPh sb="0" eb="3">
      <t>イチア</t>
    </rPh>
    <phoneticPr fontId="9"/>
  </si>
  <si>
    <t>原反待ち</t>
    <rPh sb="0" eb="2">
      <t>ゲンタン</t>
    </rPh>
    <rPh sb="2" eb="3">
      <t>マ</t>
    </rPh>
    <phoneticPr fontId="9"/>
  </si>
  <si>
    <t>06700521003</t>
    <phoneticPr fontId="9"/>
  </si>
  <si>
    <t>原反待ち、梱包材準備</t>
    <rPh sb="0" eb="2">
      <t>ゲンタン</t>
    </rPh>
    <rPh sb="2" eb="3">
      <t>マ</t>
    </rPh>
    <rPh sb="5" eb="10">
      <t>コンポウザイジュンビ</t>
    </rPh>
    <phoneticPr fontId="9"/>
  </si>
  <si>
    <t>原反待ち、位置合わせ</t>
    <rPh sb="0" eb="2">
      <t>ゲンタン</t>
    </rPh>
    <rPh sb="2" eb="3">
      <t>マ</t>
    </rPh>
    <rPh sb="5" eb="8">
      <t>イチア</t>
    </rPh>
    <phoneticPr fontId="9"/>
  </si>
  <si>
    <t>50711416111</t>
    <phoneticPr fontId="9"/>
  </si>
  <si>
    <t>50711416121</t>
    <phoneticPr fontId="9"/>
  </si>
  <si>
    <t>50711416132</t>
    <phoneticPr fontId="9"/>
  </si>
  <si>
    <t>11300621003</t>
    <phoneticPr fontId="9"/>
  </si>
  <si>
    <t>03300622003</t>
    <phoneticPr fontId="9"/>
  </si>
  <si>
    <t>13300621003</t>
    <phoneticPr fontId="9"/>
  </si>
  <si>
    <t>05300525003</t>
    <phoneticPr fontId="9"/>
  </si>
  <si>
    <t>12300621003</t>
    <phoneticPr fontId="9"/>
  </si>
  <si>
    <t>02300525003</t>
    <phoneticPr fontId="9"/>
  </si>
  <si>
    <t>02300622003</t>
    <phoneticPr fontId="9"/>
  </si>
  <si>
    <t>12300525003</t>
    <phoneticPr fontId="9"/>
  </si>
  <si>
    <t>06300622003</t>
    <phoneticPr fontId="9"/>
  </si>
  <si>
    <t>06300322004</t>
    <phoneticPr fontId="9"/>
  </si>
  <si>
    <t>50711416140</t>
    <phoneticPr fontId="9"/>
  </si>
  <si>
    <t>S5作業</t>
    <rPh sb="2" eb="4">
      <t>サギョウ</t>
    </rPh>
    <phoneticPr fontId="9"/>
  </si>
  <si>
    <t>1003062503</t>
    <phoneticPr fontId="9"/>
  </si>
  <si>
    <t>1003062505</t>
    <phoneticPr fontId="9"/>
  </si>
  <si>
    <t>1003062504</t>
    <phoneticPr fontId="9"/>
  </si>
  <si>
    <t>S4</t>
    <phoneticPr fontId="9"/>
  </si>
  <si>
    <t>表層50m付近までシワ跡有</t>
    <rPh sb="0" eb="2">
      <t>ヒョウソウ</t>
    </rPh>
    <rPh sb="5" eb="7">
      <t>フキン</t>
    </rPh>
    <rPh sb="11" eb="12">
      <t>アト</t>
    </rPh>
    <rPh sb="12" eb="13">
      <t>アリ</t>
    </rPh>
    <phoneticPr fontId="9"/>
  </si>
  <si>
    <t>捕虫確認（検査台ﾎﾟｰﾙ2匹、S5繰出ﾎﾟｰﾙ1匹）、ﾊﾞﾙｻﾝ散布</t>
    <rPh sb="0" eb="2">
      <t>ホチュウ</t>
    </rPh>
    <rPh sb="2" eb="4">
      <t>カクニン</t>
    </rPh>
    <rPh sb="5" eb="7">
      <t>ケンサ</t>
    </rPh>
    <rPh sb="7" eb="8">
      <t>ダイ</t>
    </rPh>
    <rPh sb="13" eb="14">
      <t>ヒキ</t>
    </rPh>
    <rPh sb="17" eb="18">
      <t>ク</t>
    </rPh>
    <rPh sb="18" eb="19">
      <t>ダ</t>
    </rPh>
    <rPh sb="24" eb="25">
      <t>ヒキ</t>
    </rPh>
    <rPh sb="32" eb="34">
      <t>サンプ</t>
    </rPh>
    <phoneticPr fontId="9"/>
  </si>
  <si>
    <t>原反Ⓙ1305m、原反ｻﾝﾌﾟﾙ原苦</t>
    <rPh sb="0" eb="2">
      <t>ゲンタン</t>
    </rPh>
    <rPh sb="9" eb="11">
      <t>ゲンタン</t>
    </rPh>
    <rPh sb="16" eb="17">
      <t>ゲン</t>
    </rPh>
    <rPh sb="17" eb="18">
      <t>ク</t>
    </rPh>
    <phoneticPr fontId="9"/>
  </si>
  <si>
    <t>50712351060</t>
    <phoneticPr fontId="9"/>
  </si>
  <si>
    <t>5071235106001</t>
    <phoneticPr fontId="9"/>
  </si>
  <si>
    <t>5071235106002</t>
    <phoneticPr fontId="9"/>
  </si>
  <si>
    <t>5071235106003</t>
    <phoneticPr fontId="9"/>
  </si>
  <si>
    <t>廃棄依頼品芯取廃棄（ﾒﾀﾙﾐｰCR廃棄品2本）、ｶﾞｲﾄﾞﾛｰﾙ掃除</t>
    <rPh sb="0" eb="2">
      <t>ハイキ</t>
    </rPh>
    <rPh sb="2" eb="4">
      <t>イライ</t>
    </rPh>
    <rPh sb="4" eb="5">
      <t>ヒン</t>
    </rPh>
    <rPh sb="5" eb="6">
      <t>シン</t>
    </rPh>
    <rPh sb="6" eb="7">
      <t>トリ</t>
    </rPh>
    <rPh sb="7" eb="9">
      <t>ハイキ</t>
    </rPh>
    <rPh sb="17" eb="19">
      <t>ハイキ</t>
    </rPh>
    <rPh sb="19" eb="20">
      <t>ヒン</t>
    </rPh>
    <rPh sb="21" eb="22">
      <t>ホン</t>
    </rPh>
    <rPh sb="32" eb="34">
      <t>ソウジ</t>
    </rPh>
    <phoneticPr fontId="9"/>
  </si>
  <si>
    <t>備品出庫、梱包材準備</t>
    <rPh sb="0" eb="2">
      <t>ビヒン</t>
    </rPh>
    <rPh sb="2" eb="4">
      <t>シュッコ</t>
    </rPh>
    <rPh sb="5" eb="10">
      <t>コンポウザイジュンビ</t>
    </rPh>
    <phoneticPr fontId="9"/>
  </si>
  <si>
    <r>
      <t>除電ﾊﾞｰ掃除、</t>
    </r>
    <r>
      <rPr>
        <sz val="11"/>
        <color rgb="FFFF0000"/>
        <rFont val="ＭＳ Ｐゴシック"/>
        <family val="3"/>
        <charset val="128"/>
        <scheme val="minor"/>
      </rPr>
      <t>ﾊﾟｽﾗｲﾝ確認</t>
    </r>
    <r>
      <rPr>
        <sz val="11"/>
        <color theme="1"/>
        <rFont val="ＭＳ Ｐゴシック"/>
        <family val="2"/>
        <scheme val="minor"/>
      </rPr>
      <t>、ｺｱ出庫、ﾀｯﾁﾛｰﾙ交換、位置合わせ</t>
    </r>
    <rPh sb="0" eb="2">
      <t>ジョデン</t>
    </rPh>
    <rPh sb="5" eb="7">
      <t>ソウジ</t>
    </rPh>
    <rPh sb="14" eb="16">
      <t>カクニン</t>
    </rPh>
    <rPh sb="19" eb="21">
      <t>シュッコ</t>
    </rPh>
    <rPh sb="28" eb="30">
      <t>コウカン</t>
    </rPh>
    <rPh sb="31" eb="34">
      <t>イチア</t>
    </rPh>
    <phoneticPr fontId="9"/>
  </si>
  <si>
    <t>50713351010</t>
    <phoneticPr fontId="9"/>
  </si>
  <si>
    <t>5071335101001</t>
    <phoneticPr fontId="9"/>
  </si>
  <si>
    <t>5071335101002</t>
    <phoneticPr fontId="9"/>
  </si>
  <si>
    <t>5071335101003</t>
    <phoneticPr fontId="9"/>
  </si>
  <si>
    <t>50712351030</t>
    <phoneticPr fontId="9"/>
  </si>
  <si>
    <t>5071235103001</t>
    <phoneticPr fontId="9"/>
  </si>
  <si>
    <t>5071235103002</t>
    <phoneticPr fontId="9"/>
  </si>
  <si>
    <t>5071235103003</t>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</si>
  <si>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、ﾀｯﾁﾛｰﾙ交換</t>
    </r>
    <rPh sb="8" eb="10">
      <t>ソウジ</t>
    </rPh>
    <rPh sb="11" eb="13">
      <t>ジョデン</t>
    </rPh>
    <rPh sb="16" eb="18">
      <t>ソウジ</t>
    </rPh>
    <rPh sb="25" eb="27">
      <t>カクニン</t>
    </rPh>
    <phoneticPr fontId="9"/>
  </si>
  <si>
    <t>ﾙﾐﾗｰEYK</t>
    <phoneticPr fontId="9"/>
  </si>
  <si>
    <t>ｱｼﾞﾔｱﾙﾐ</t>
    <phoneticPr fontId="9"/>
  </si>
  <si>
    <t>T75</t>
    <phoneticPr fontId="9"/>
  </si>
  <si>
    <t>5071540401005</t>
    <phoneticPr fontId="9"/>
  </si>
  <si>
    <t>5071540401001</t>
    <phoneticPr fontId="9"/>
  </si>
  <si>
    <t>1-3</t>
    <phoneticPr fontId="9"/>
  </si>
  <si>
    <t>50716404010</t>
    <phoneticPr fontId="9"/>
  </si>
  <si>
    <t>1-2</t>
    <phoneticPr fontId="9"/>
  </si>
  <si>
    <t>50715404050</t>
    <phoneticPr fontId="9"/>
  </si>
  <si>
    <t>L透過欠点除去巻返し（巻芯150m廃棄）　F反射★欠点（3.326㎜²）合格判断</t>
    <rPh sb="1" eb="3">
      <t>トウカ</t>
    </rPh>
    <rPh sb="3" eb="5">
      <t>ケッテン</t>
    </rPh>
    <rPh sb="5" eb="7">
      <t>ジョキョ</t>
    </rPh>
    <rPh sb="7" eb="9">
      <t>マキカエ</t>
    </rPh>
    <rPh sb="11" eb="12">
      <t>マ</t>
    </rPh>
    <rPh sb="12" eb="13">
      <t>シン</t>
    </rPh>
    <rPh sb="17" eb="19">
      <t>ハイキ</t>
    </rPh>
    <rPh sb="22" eb="27">
      <t>ハンシャホシケッテン</t>
    </rPh>
    <rPh sb="33" eb="40">
      <t>ｍｍ２）ゴウカクハンダン</t>
    </rPh>
    <phoneticPr fontId="9"/>
  </si>
  <si>
    <t>塗工ﾑﾗ部表層除去ﾛｽ1500m　W側端部ｽﾎﾟｰｷﾝｸﾞ発生の為保留</t>
    <rPh sb="0" eb="2">
      <t>トコウ</t>
    </rPh>
    <rPh sb="4" eb="5">
      <t>ブ</t>
    </rPh>
    <rPh sb="5" eb="7">
      <t>ヒョウソウ</t>
    </rPh>
    <rPh sb="7" eb="9">
      <t>ジョキョ</t>
    </rPh>
    <rPh sb="18" eb="19">
      <t>ガワ</t>
    </rPh>
    <rPh sb="19" eb="21">
      <t>タンブ</t>
    </rPh>
    <rPh sb="29" eb="31">
      <t>ハッセイ</t>
    </rPh>
    <rPh sb="32" eb="33">
      <t>タメ</t>
    </rPh>
    <rPh sb="33" eb="35">
      <t>ホリュウ</t>
    </rPh>
    <phoneticPr fontId="9"/>
  </si>
  <si>
    <t>5071640401001</t>
    <phoneticPr fontId="9"/>
  </si>
  <si>
    <t>5071540405001</t>
    <phoneticPr fontId="9"/>
  </si>
  <si>
    <t>W側端部ｽﾎﾟｰｷﾝｸﾞ巻返し後下記製品と巻足し</t>
    <rPh sb="1" eb="2">
      <t>ガワ</t>
    </rPh>
    <rPh sb="2" eb="4">
      <t>タンブ</t>
    </rPh>
    <rPh sb="12" eb="14">
      <t>マキカエ</t>
    </rPh>
    <rPh sb="15" eb="16">
      <t>ゴ</t>
    </rPh>
    <rPh sb="16" eb="18">
      <t>カキ</t>
    </rPh>
    <rPh sb="18" eb="20">
      <t>セイヒン</t>
    </rPh>
    <rPh sb="21" eb="22">
      <t>マキ</t>
    </rPh>
    <rPh sb="22" eb="23">
      <t>タ</t>
    </rPh>
    <phoneticPr fontId="9"/>
  </si>
  <si>
    <t>Ⓙ2130m ｽﾊﾟｲﾗﾙﾛｰﾙｷｽﾞ日勤者合格判断の為上記製品と巻足し</t>
    <rPh sb="19" eb="21">
      <t>ニッキン</t>
    </rPh>
    <rPh sb="21" eb="22">
      <t>シャ</t>
    </rPh>
    <rPh sb="22" eb="26">
      <t>ゴウカクハンダン</t>
    </rPh>
    <rPh sb="27" eb="28">
      <t>タメ</t>
    </rPh>
    <rPh sb="28" eb="30">
      <t>セイヒン</t>
    </rPh>
    <rPh sb="30" eb="32">
      <t>セイヒン</t>
    </rPh>
    <rPh sb="33" eb="34">
      <t>マキ</t>
    </rPh>
    <rPh sb="34" eb="35">
      <t>タ</t>
    </rPh>
    <phoneticPr fontId="9"/>
  </si>
  <si>
    <t>基材厚38μ繰り出し張力210N　巻取張力200N　
1125幅巻返し無し品　ややﾍﾘ高の為ﾀｯﾁ0.23にしました　定尺4000ｍ　3500ｍまで良品短尺</t>
    <rPh sb="0" eb="2">
      <t>キザイ</t>
    </rPh>
    <rPh sb="2" eb="3">
      <t>アツ</t>
    </rPh>
    <rPh sb="6" eb="7">
      <t>ク</t>
    </rPh>
    <rPh sb="8" eb="9">
      <t>ダ</t>
    </rPh>
    <rPh sb="10" eb="12">
      <t>チョウリョク</t>
    </rPh>
    <rPh sb="17" eb="19">
      <t>マキトリ</t>
    </rPh>
    <rPh sb="19" eb="21">
      <t>チョウリョク</t>
    </rPh>
    <phoneticPr fontId="10"/>
  </si>
  <si>
    <t>5071640403005</t>
    <phoneticPr fontId="9"/>
  </si>
  <si>
    <t>2-2</t>
    <phoneticPr fontId="9"/>
  </si>
  <si>
    <t>5071640405005</t>
    <phoneticPr fontId="9"/>
  </si>
  <si>
    <t>塗工ﾑﾗ表層1900m除去　m不足、巻足しへ（一旦保留）</t>
    <rPh sb="0" eb="2">
      <t>トコウ</t>
    </rPh>
    <rPh sb="4" eb="6">
      <t>ヒョウソウ</t>
    </rPh>
    <rPh sb="11" eb="13">
      <t>ジョキョ</t>
    </rPh>
    <rPh sb="15" eb="17">
      <t>フソク</t>
    </rPh>
    <rPh sb="18" eb="19">
      <t>マキ</t>
    </rPh>
    <rPh sb="19" eb="20">
      <t>タ</t>
    </rPh>
    <rPh sb="23" eb="25">
      <t>イッタン</t>
    </rPh>
    <rPh sb="25" eb="27">
      <t>ホリュウ</t>
    </rPh>
    <phoneticPr fontId="9"/>
  </si>
  <si>
    <t>塗工ﾑﾗ表層970m除去　m不足、巻足しへ（一旦保留）</t>
    <rPh sb="0" eb="2">
      <t>トコウ</t>
    </rPh>
    <rPh sb="4" eb="6">
      <t>ヒョウソウ</t>
    </rPh>
    <rPh sb="10" eb="12">
      <t>ジョキョ</t>
    </rPh>
    <phoneticPr fontId="9"/>
  </si>
  <si>
    <t>5071640403001</t>
    <phoneticPr fontId="9"/>
  </si>
  <si>
    <t>Ⓙ1120ｍ</t>
    <phoneticPr fontId="9"/>
  </si>
  <si>
    <t>2‐1</t>
    <phoneticPr fontId="9"/>
  </si>
  <si>
    <t>5071640404005</t>
    <phoneticPr fontId="9"/>
  </si>
  <si>
    <t>5071640404001</t>
    <phoneticPr fontId="9"/>
  </si>
  <si>
    <t>5071640402005</t>
    <phoneticPr fontId="9"/>
  </si>
  <si>
    <t>5071640402001</t>
    <phoneticPr fontId="9"/>
  </si>
  <si>
    <t>1‐1</t>
    <phoneticPr fontId="9"/>
  </si>
  <si>
    <t>Ⓙ4250m幅方向（ｷｽﾞ検知器）前後50m除去、ﾗｽﾄｼﾒｼﾞﾜ230mﾛｽ</t>
    <rPh sb="6" eb="7">
      <t>ハバ</t>
    </rPh>
    <rPh sb="7" eb="9">
      <t>ホウコウ</t>
    </rPh>
    <rPh sb="13" eb="16">
      <t>ケンチキ</t>
    </rPh>
    <rPh sb="17" eb="19">
      <t>ゼンゴ</t>
    </rPh>
    <rPh sb="22" eb="24">
      <t>ジョキョ</t>
    </rPh>
    <phoneticPr fontId="9"/>
  </si>
  <si>
    <t>Ⓙ1000ｍ幅方向欠点除去（前後50m除去） ﾗｽﾄｼﾒｼﾞﾜ50mﾛｽ</t>
    <rPh sb="9" eb="11">
      <t>ケッテン</t>
    </rPh>
    <rPh sb="11" eb="13">
      <t>ジョキョ</t>
    </rPh>
    <rPh sb="14" eb="16">
      <t>ゼンゴ</t>
    </rPh>
    <rPh sb="19" eb="21">
      <t>ジョキョ</t>
    </rPh>
    <phoneticPr fontId="9"/>
  </si>
  <si>
    <t>50716404060</t>
    <phoneticPr fontId="9"/>
  </si>
  <si>
    <t>5071640406001</t>
    <phoneticPr fontId="9"/>
  </si>
  <si>
    <t>50716404070</t>
    <phoneticPr fontId="9"/>
  </si>
  <si>
    <t>5071640407001</t>
    <phoneticPr fontId="9"/>
  </si>
  <si>
    <t>巻取りﾁｬｯｷﾝｸﾞ交換（3→6吋）、位置合わせ</t>
    <rPh sb="0" eb="2">
      <t>マキト</t>
    </rPh>
    <rPh sb="10" eb="12">
      <t>コウカン</t>
    </rPh>
    <rPh sb="16" eb="17">
      <t>インチ</t>
    </rPh>
    <rPh sb="19" eb="22">
      <t>イチア</t>
    </rPh>
    <phoneticPr fontId="9"/>
  </si>
  <si>
    <t>50712351050</t>
    <phoneticPr fontId="9"/>
  </si>
  <si>
    <t>5071235105001</t>
    <phoneticPr fontId="9"/>
  </si>
  <si>
    <t>5071235105002</t>
    <phoneticPr fontId="9"/>
  </si>
  <si>
    <t>5071235105003</t>
    <phoneticPr fontId="9"/>
  </si>
  <si>
    <t>5071235105004</t>
    <phoneticPr fontId="9"/>
  </si>
  <si>
    <t>F面反射★欠点の為保留　ﾗｽﾄｻﾝﾌﾟﾙ採取無し</t>
    <rPh sb="1" eb="2">
      <t>メン</t>
    </rPh>
    <rPh sb="2" eb="7">
      <t>ハンシャホシケッテン</t>
    </rPh>
    <rPh sb="8" eb="9">
      <t>タメ</t>
    </rPh>
    <rPh sb="9" eb="11">
      <t>ホリュウ</t>
    </rPh>
    <rPh sb="20" eb="22">
      <t>サイシュ</t>
    </rPh>
    <rPh sb="22" eb="23">
      <t>ナ</t>
    </rPh>
    <phoneticPr fontId="9"/>
  </si>
  <si>
    <t>Ⓙ3490m　F面反射★欠点(虫懸念)除去</t>
    <rPh sb="15" eb="16">
      <t>ムシ</t>
    </rPh>
    <rPh sb="16" eb="18">
      <t>ケネン</t>
    </rPh>
    <rPh sb="19" eb="21">
      <t>ジョキョ</t>
    </rPh>
    <phoneticPr fontId="9"/>
  </si>
  <si>
    <r>
      <t>ｶﾞｲﾄﾞﾛｰﾙ掃除、除電ﾊﾞｰ掃除、</t>
    </r>
    <r>
      <rPr>
        <sz val="11"/>
        <color rgb="FFFF0000"/>
        <rFont val="ＭＳ Ｐゴシック"/>
        <family val="3"/>
        <charset val="128"/>
        <scheme val="minor"/>
      </rPr>
      <t>ﾊﾟｽﾗｲﾝ確認</t>
    </r>
    <phoneticPr fontId="9"/>
  </si>
  <si>
    <t>捕虫確認 S4繰出しﾎﾟｰﾙ：1匹、検査台ﾎﾟｰﾙ：2匹</t>
    <rPh sb="0" eb="4">
      <t>ホチュウカクニン</t>
    </rPh>
    <rPh sb="7" eb="9">
      <t>クリダ</t>
    </rPh>
    <rPh sb="16" eb="17">
      <t>ヒキ</t>
    </rPh>
    <rPh sb="18" eb="20">
      <t>ケンサ</t>
    </rPh>
    <rPh sb="20" eb="21">
      <t>ダイ</t>
    </rPh>
    <rPh sb="27" eb="28">
      <t>ヒキ</t>
    </rPh>
    <phoneticPr fontId="9"/>
  </si>
  <si>
    <t>50712351080</t>
    <phoneticPr fontId="9"/>
  </si>
  <si>
    <t>5071235108001</t>
    <phoneticPr fontId="9"/>
  </si>
  <si>
    <t>5071235108002</t>
    <phoneticPr fontId="9"/>
  </si>
  <si>
    <t>5071235108003</t>
    <phoneticPr fontId="9"/>
  </si>
  <si>
    <t>残芯処理</t>
    <rPh sb="0" eb="4">
      <t>ザンシンショリ</t>
    </rPh>
    <phoneticPr fontId="9"/>
  </si>
  <si>
    <r>
      <t>S5作業</t>
    </r>
    <r>
      <rPr>
        <sz val="10"/>
        <rFont val="ＭＳ Ｐゴシック"/>
        <family val="3"/>
        <charset val="128"/>
        <scheme val="minor"/>
      </rPr>
      <t>（捕虫確認 前室：8匹、S4繰出しﾎﾟｰﾙ：1匹、検査台ﾎﾟｰﾙ：3匹）</t>
    </r>
    <rPh sb="2" eb="4">
      <t>サギョウ</t>
    </rPh>
    <rPh sb="5" eb="9">
      <t>ホチュウカクニン</t>
    </rPh>
    <rPh sb="10" eb="12">
      <t>ゼンシツ</t>
    </rPh>
    <rPh sb="14" eb="15">
      <t>ピキ</t>
    </rPh>
    <rPh sb="18" eb="20">
      <t>クリダ</t>
    </rPh>
    <rPh sb="27" eb="28">
      <t>ヒキ</t>
    </rPh>
    <rPh sb="29" eb="31">
      <t>ケンサ</t>
    </rPh>
    <rPh sb="31" eb="32">
      <t>ダイ</t>
    </rPh>
    <rPh sb="38" eb="39">
      <t>ヒキ</t>
    </rPh>
    <phoneticPr fontId="9"/>
  </si>
  <si>
    <t>捕虫確認 検査台ﾎﾟｰﾙ：1匹</t>
    <phoneticPr fontId="9"/>
  </si>
  <si>
    <t>CF4</t>
    <phoneticPr fontId="9"/>
  </si>
  <si>
    <t>ﾒﾀﾙﾐｰHL金艶V</t>
    <phoneticPr fontId="9"/>
  </si>
  <si>
    <t>5062440416202</t>
    <phoneticPr fontId="9"/>
  </si>
  <si>
    <t>5062440416203</t>
    <phoneticPr fontId="9"/>
  </si>
  <si>
    <r>
      <t>ｶﾞｲﾄﾞﾛｰﾙ掃除、除電ﾊﾞｰ掃除、</t>
    </r>
    <r>
      <rPr>
        <sz val="11"/>
        <color rgb="FFFF0000"/>
        <rFont val="ＭＳ Ｐゴシック"/>
        <family val="3"/>
        <charset val="128"/>
        <scheme val="minor"/>
      </rPr>
      <t>ﾊﾟｽﾗｲﾝ確認</t>
    </r>
    <r>
      <rPr>
        <sz val="11"/>
        <rFont val="ＭＳ Ｐゴシック"/>
        <family val="3"/>
        <charset val="128"/>
        <scheme val="minor"/>
      </rPr>
      <t>、位置合わせ</t>
    </r>
    <rPh sb="28" eb="31">
      <t>イチア</t>
    </rPh>
    <phoneticPr fontId="9"/>
  </si>
  <si>
    <t>表層密着NG部100m除去後巻返し　巻きｽﾞﾚの為保留</t>
    <rPh sb="0" eb="2">
      <t>ヒョウソウ</t>
    </rPh>
    <rPh sb="2" eb="4">
      <t>ミッチャク</t>
    </rPh>
    <rPh sb="6" eb="7">
      <t>ブ</t>
    </rPh>
    <rPh sb="11" eb="13">
      <t>ジョキョ</t>
    </rPh>
    <rPh sb="13" eb="14">
      <t>ゴ</t>
    </rPh>
    <rPh sb="14" eb="16">
      <t>マキカエ</t>
    </rPh>
    <rPh sb="18" eb="19">
      <t>マ</t>
    </rPh>
    <rPh sb="24" eb="25">
      <t>タメ</t>
    </rPh>
    <rPh sb="25" eb="27">
      <t>ホリュウ</t>
    </rPh>
    <phoneticPr fontId="9"/>
  </si>
  <si>
    <t>巻きｽﾞﾚ巻返し　Lot変更無し（開発石田氏指示）</t>
    <rPh sb="5" eb="7">
      <t>マキカエ</t>
    </rPh>
    <rPh sb="12" eb="14">
      <t>ヘンコウ</t>
    </rPh>
    <rPh sb="14" eb="15">
      <t>ナ</t>
    </rPh>
    <rPh sb="17" eb="19">
      <t>カイハツ</t>
    </rPh>
    <rPh sb="19" eb="22">
      <t>イシダシ</t>
    </rPh>
    <rPh sb="22" eb="24">
      <t>シジ</t>
    </rPh>
    <phoneticPr fontId="9"/>
  </si>
  <si>
    <t>表層密着NG部100m除去後巻返し　Lot変更無し（開発石田氏指示）</t>
    <phoneticPr fontId="9"/>
  </si>
  <si>
    <t>梱包材準備</t>
    <rPh sb="0" eb="5">
      <t>コンポウザイジュンビ</t>
    </rPh>
    <phoneticPr fontId="9"/>
  </si>
  <si>
    <t>捕虫確認 S4繰出しﾎﾟｰﾙ：1匹、S5繰出しﾎﾟｰﾙ：1匹</t>
    <rPh sb="0" eb="4">
      <t>ホチュウカクニン</t>
    </rPh>
    <rPh sb="7" eb="9">
      <t>クリダ</t>
    </rPh>
    <rPh sb="16" eb="17">
      <t>ヒキ</t>
    </rPh>
    <rPh sb="20" eb="22">
      <t>クリダ</t>
    </rPh>
    <rPh sb="29" eb="30">
      <t>ヒキ</t>
    </rPh>
    <phoneticPr fontId="9"/>
  </si>
  <si>
    <t>位置合わせ</t>
    <rPh sb="0" eb="3">
      <t>イチア</t>
    </rPh>
    <phoneticPr fontId="9"/>
  </si>
  <si>
    <t>50722404040</t>
    <phoneticPr fontId="9"/>
  </si>
  <si>
    <t>5072240404001</t>
    <phoneticPr fontId="9"/>
  </si>
  <si>
    <t>5072240404002</t>
    <phoneticPr fontId="9"/>
  </si>
  <si>
    <t>5072240404003</t>
    <phoneticPr fontId="9"/>
  </si>
  <si>
    <t>OK</t>
    <phoneticPr fontId="9"/>
  </si>
  <si>
    <t>50722404050</t>
    <phoneticPr fontId="9"/>
  </si>
  <si>
    <t>5072240405001</t>
    <phoneticPr fontId="9"/>
  </si>
  <si>
    <t>5072240405002</t>
    <phoneticPr fontId="9"/>
  </si>
  <si>
    <t>5072240405003</t>
    <phoneticPr fontId="9"/>
  </si>
  <si>
    <t>CF4ﾘｰﾄﾞ含めて8000m*3本ｽﾘｯﾄ</t>
    <rPh sb="7" eb="8">
      <t>フク</t>
    </rPh>
    <rPh sb="17" eb="18">
      <t>ホン</t>
    </rPh>
    <phoneticPr fontId="10"/>
  </si>
  <si>
    <t>←CR分除くと24320m不足</t>
    <rPh sb="3" eb="4">
      <t>ブン</t>
    </rPh>
    <rPh sb="4" eb="5">
      <t>ノゾ</t>
    </rPh>
    <rPh sb="13" eb="15">
      <t>フソク</t>
    </rPh>
    <phoneticPr fontId="10"/>
  </si>
  <si>
    <t>50722404060</t>
    <phoneticPr fontId="9"/>
  </si>
  <si>
    <t>5072240406001</t>
    <phoneticPr fontId="9"/>
  </si>
  <si>
    <t>5072240406002</t>
    <phoneticPr fontId="9"/>
  </si>
  <si>
    <t>幅規格外 特採予定</t>
    <phoneticPr fontId="9"/>
  </si>
  <si>
    <t>5072240406001</t>
    <phoneticPr fontId="9"/>
  </si>
  <si>
    <t>（　1500m  以上）</t>
    <phoneticPr fontId="10"/>
  </si>
  <si>
    <t>64m　F反射★欠点の為保留</t>
    <rPh sb="5" eb="10">
      <t>ハンシャホシケッテン</t>
    </rPh>
    <rPh sb="11" eb="12">
      <t>タメ</t>
    </rPh>
    <rPh sb="12" eb="14">
      <t>ホリュウ</t>
    </rPh>
    <phoneticPr fontId="9"/>
  </si>
  <si>
    <t>大阪ｼｰﾘﾝｸﾞ</t>
    <phoneticPr fontId="9"/>
  </si>
  <si>
    <t>5072240406003</t>
    <phoneticPr fontId="9"/>
  </si>
  <si>
    <t>5072240406004</t>
    <phoneticPr fontId="9"/>
  </si>
  <si>
    <t>幅規格外 特採予定　印字方向合わせ巻返し</t>
    <rPh sb="10" eb="14">
      <t>インジホウコウ</t>
    </rPh>
    <rPh sb="14" eb="15">
      <t>ア</t>
    </rPh>
    <rPh sb="17" eb="19">
      <t>マキカエ</t>
    </rPh>
    <phoneticPr fontId="9"/>
  </si>
  <si>
    <t>F反射★欠点（6.98mm²）の為保留 ﾗｽﾄｻﾝﾌﾟﾙ無し</t>
    <rPh sb="1" eb="6">
      <t>ハンシャホシケッテン</t>
    </rPh>
    <rPh sb="16" eb="17">
      <t>タメ</t>
    </rPh>
    <rPh sb="17" eb="19">
      <t>ホリュウ</t>
    </rPh>
    <rPh sb="28" eb="29">
      <t>ナ</t>
    </rPh>
    <phoneticPr fontId="9"/>
  </si>
  <si>
    <t>捕虫無し</t>
    <rPh sb="0" eb="2">
      <t>ホチュウ</t>
    </rPh>
    <rPh sb="2" eb="3">
      <t>ナ</t>
    </rPh>
    <phoneticPr fontId="9"/>
  </si>
  <si>
    <t>F反射★欠点除去巻返し→検出せず　印字方向反転の為保留</t>
    <rPh sb="1" eb="6">
      <t>ハンシャホシケッテン</t>
    </rPh>
    <rPh sb="6" eb="8">
      <t>ジョキョ</t>
    </rPh>
    <rPh sb="8" eb="10">
      <t>マキカエ</t>
    </rPh>
    <rPh sb="12" eb="14">
      <t>ケンシュツ</t>
    </rPh>
    <rPh sb="17" eb="21">
      <t>インジホウコウ</t>
    </rPh>
    <rPh sb="21" eb="23">
      <t>ハンテン</t>
    </rPh>
    <rPh sb="24" eb="25">
      <t>タメ</t>
    </rPh>
    <rPh sb="25" eb="27">
      <t>ホリュウ</t>
    </rPh>
    <phoneticPr fontId="9"/>
  </si>
  <si>
    <t>50723404010</t>
  </si>
  <si>
    <t>50723404010</t>
    <phoneticPr fontId="9"/>
  </si>
  <si>
    <t>5072340401001</t>
    <phoneticPr fontId="9"/>
  </si>
  <si>
    <t>綾振り実施　幅規格外 特採　ﾗｽﾄｺｰﾄｽｼﾞ(弱)有 合格判断</t>
    <rPh sb="0" eb="2">
      <t>アヤフ</t>
    </rPh>
    <rPh sb="3" eb="5">
      <t>ジッシ</t>
    </rPh>
    <rPh sb="6" eb="7">
      <t>ハバ</t>
    </rPh>
    <rPh sb="7" eb="10">
      <t>キカクガイ</t>
    </rPh>
    <rPh sb="11" eb="13">
      <t>トクサイ</t>
    </rPh>
    <rPh sb="24" eb="25">
      <t>ジャク</t>
    </rPh>
    <rPh sb="26" eb="27">
      <t>ア</t>
    </rPh>
    <rPh sb="28" eb="30">
      <t>ゴウカク</t>
    </rPh>
    <rPh sb="30" eb="32">
      <t>ハンダン</t>
    </rPh>
    <phoneticPr fontId="9"/>
  </si>
  <si>
    <t>綾振り実施　幅規格外 特採　ﾗｽﾄYG欠点除去130mﾛｽ</t>
    <rPh sb="0" eb="2">
      <t>アヤフ</t>
    </rPh>
    <rPh sb="3" eb="5">
      <t>ジッシ</t>
    </rPh>
    <rPh sb="6" eb="7">
      <t>ハバ</t>
    </rPh>
    <rPh sb="7" eb="10">
      <t>キカクガイ</t>
    </rPh>
    <rPh sb="11" eb="13">
      <t>トクサイ</t>
    </rPh>
    <rPh sb="19" eb="21">
      <t>ケッテン</t>
    </rPh>
    <rPh sb="21" eb="23">
      <t>ジョキョ</t>
    </rPh>
    <phoneticPr fontId="9"/>
  </si>
  <si>
    <t>綾振り実施　幅規格外 特採　ﾗｽﾄYG・打痕除去50mﾛｽ</t>
    <rPh sb="0" eb="2">
      <t>アヤフ</t>
    </rPh>
    <rPh sb="3" eb="5">
      <t>ジッシ</t>
    </rPh>
    <rPh sb="6" eb="7">
      <t>ハバ</t>
    </rPh>
    <rPh sb="7" eb="10">
      <t>キカクガイ</t>
    </rPh>
    <rPh sb="11" eb="13">
      <t>トクサイ</t>
    </rPh>
    <rPh sb="20" eb="21">
      <t>ダ</t>
    </rPh>
    <rPh sb="21" eb="22">
      <t>コン</t>
    </rPh>
    <rPh sb="22" eb="24">
      <t>ジョキョ</t>
    </rPh>
    <phoneticPr fontId="9"/>
  </si>
  <si>
    <t>綾振り実施　幅規格外 特採　ﾗｽﾄYG欠点除去60mﾛｽ</t>
    <rPh sb="0" eb="2">
      <t>アヤフ</t>
    </rPh>
    <rPh sb="3" eb="5">
      <t>ジッシ</t>
    </rPh>
    <rPh sb="6" eb="7">
      <t>ハバ</t>
    </rPh>
    <rPh sb="7" eb="10">
      <t>キカクガイ</t>
    </rPh>
    <rPh sb="11" eb="13">
      <t>トクサイ</t>
    </rPh>
    <phoneticPr fontId="9"/>
  </si>
  <si>
    <t>綾振り実施　幅規格外 特採　L反射欠点除去後巻返し150mﾛｽ</t>
    <rPh sb="0" eb="2">
      <t>アヤフ</t>
    </rPh>
    <rPh sb="3" eb="5">
      <t>ジッシ</t>
    </rPh>
    <rPh sb="6" eb="7">
      <t>ハバ</t>
    </rPh>
    <rPh sb="7" eb="10">
      <t>キカクガイ</t>
    </rPh>
    <rPh sb="11" eb="13">
      <t>トクサイ</t>
    </rPh>
    <rPh sb="15" eb="17">
      <t>ハンシャ</t>
    </rPh>
    <rPh sb="17" eb="19">
      <t>ケッテン</t>
    </rPh>
    <rPh sb="19" eb="21">
      <t>ジョキョ</t>
    </rPh>
    <rPh sb="21" eb="22">
      <t>ゴ</t>
    </rPh>
    <rPh sb="22" eb="24">
      <t>マキカエ</t>
    </rPh>
    <phoneticPr fontId="9"/>
  </si>
  <si>
    <t>綾振り実施　幅規格外 特採　原反巻芯幅方向ｷｽﾞ120m残し</t>
    <rPh sb="0" eb="2">
      <t>アヤフ</t>
    </rPh>
    <rPh sb="3" eb="5">
      <t>ジッシ</t>
    </rPh>
    <rPh sb="6" eb="7">
      <t>ハバ</t>
    </rPh>
    <rPh sb="7" eb="10">
      <t>キカクガイ</t>
    </rPh>
    <rPh sb="11" eb="13">
      <t>トクサイ</t>
    </rPh>
    <rPh sb="14" eb="17">
      <t>ゲンタンマ</t>
    </rPh>
    <rPh sb="17" eb="18">
      <t>シン</t>
    </rPh>
    <rPh sb="18" eb="19">
      <t>ハバ</t>
    </rPh>
    <rPh sb="19" eb="21">
      <t>ホウコウ</t>
    </rPh>
    <rPh sb="28" eb="29">
      <t>ノコ</t>
    </rPh>
    <phoneticPr fontId="9"/>
  </si>
  <si>
    <t>1200(1190)</t>
  </si>
  <si>
    <r>
      <t>ｶﾞｲﾄﾞﾛｰﾙ掃除、除電ﾊﾞｰ掃除、</t>
    </r>
    <r>
      <rPr>
        <sz val="10"/>
        <color rgb="FFFF0000"/>
        <rFont val="ＭＳ Ｐゴシック"/>
        <family val="3"/>
        <charset val="128"/>
        <scheme val="minor"/>
      </rPr>
      <t>ﾊﾟｽﾗｲﾝ確認</t>
    </r>
    <r>
      <rPr>
        <sz val="10"/>
        <rFont val="ＭＳ Ｐゴシック"/>
        <family val="3"/>
        <charset val="128"/>
        <scheme val="minor"/>
      </rPr>
      <t>、ﾀｯﾁﾛｰﾙ交換、位置合わせ</t>
    </r>
    <rPh sb="34" eb="36">
      <t>コウカン</t>
    </rPh>
    <phoneticPr fontId="9"/>
  </si>
  <si>
    <t>原反Ⓙ再ｼﾞｮｲﾝﾄ Ⓙ1340m　幅規格外 特採予定</t>
    <rPh sb="0" eb="2">
      <t>ゲンタン</t>
    </rPh>
    <rPh sb="3" eb="4">
      <t>サイ</t>
    </rPh>
    <phoneticPr fontId="9"/>
  </si>
  <si>
    <t>5072340405005</t>
    <phoneticPr fontId="9"/>
  </si>
  <si>
    <t>5072340405001</t>
    <phoneticPr fontId="9"/>
  </si>
  <si>
    <t>巻芯幅方向ｷｽﾞ除去巻返し130mﾛｽ　幅規格外 特採予定</t>
    <rPh sb="0" eb="1">
      <t>マ</t>
    </rPh>
    <rPh sb="1" eb="2">
      <t>シン</t>
    </rPh>
    <rPh sb="2" eb="3">
      <t>ハバ</t>
    </rPh>
    <rPh sb="3" eb="5">
      <t>ホウコウ</t>
    </rPh>
    <rPh sb="8" eb="10">
      <t>ジョキョ</t>
    </rPh>
    <rPh sb="10" eb="12">
      <t>マキカエ</t>
    </rPh>
    <phoneticPr fontId="9"/>
  </si>
  <si>
    <t>S5作業　捕虫確認：前室１匹</t>
    <rPh sb="2" eb="4">
      <t>サギョウ</t>
    </rPh>
    <rPh sb="5" eb="7">
      <t>ホチュウ</t>
    </rPh>
    <rPh sb="7" eb="9">
      <t>カクニン</t>
    </rPh>
    <rPh sb="10" eb="12">
      <t>ゼンシツ</t>
    </rPh>
    <rPh sb="13" eb="14">
      <t>ピキ</t>
    </rPh>
    <phoneticPr fontId="9"/>
  </si>
  <si>
    <t>5071740404005</t>
    <phoneticPr fontId="9"/>
  </si>
  <si>
    <t>5071740404001</t>
    <phoneticPr fontId="9"/>
  </si>
  <si>
    <t>表層ﾚｰﾙｷｽﾞ検品→表層手巻きｻﾝﾌﾟﾙに無い為合格指示 佐藤氏立会い　幅規格外 特採予定</t>
    <rPh sb="0" eb="2">
      <t>ヒョウソウ</t>
    </rPh>
    <rPh sb="8" eb="10">
      <t>ケンピン</t>
    </rPh>
    <rPh sb="11" eb="13">
      <t>ヒョウソウ</t>
    </rPh>
    <rPh sb="13" eb="15">
      <t>テマ</t>
    </rPh>
    <rPh sb="22" eb="23">
      <t>ナ</t>
    </rPh>
    <rPh sb="24" eb="25">
      <t>タメ</t>
    </rPh>
    <rPh sb="25" eb="27">
      <t>シジ</t>
    </rPh>
    <rPh sb="27" eb="28">
      <t>　</t>
    </rPh>
    <rPh sb="28" eb="29">
      <t>サトウ</t>
    </rPh>
    <rPh sb="30" eb="32">
      <t>サトウ</t>
    </rPh>
    <rPh sb="32" eb="33">
      <t>シ</t>
    </rPh>
    <rPh sb="33" eb="35">
      <t>タチアイ</t>
    </rPh>
    <phoneticPr fontId="9"/>
  </si>
  <si>
    <t>5072340403005</t>
    <phoneticPr fontId="9"/>
  </si>
  <si>
    <t>5072340403001</t>
    <phoneticPr fontId="9"/>
  </si>
  <si>
    <t>5072340409005</t>
    <phoneticPr fontId="9"/>
  </si>
  <si>
    <t>5072340409001</t>
    <phoneticPr fontId="9"/>
  </si>
  <si>
    <t>巻芯ﾘｰﾄﾞ作成</t>
    <rPh sb="0" eb="1">
      <t>マ</t>
    </rPh>
    <rPh sb="1" eb="2">
      <t>シン</t>
    </rPh>
    <phoneticPr fontId="9"/>
  </si>
  <si>
    <t>巻芯ﾘｰﾄﾞ1255幅*1本作成</t>
    <rPh sb="0" eb="1">
      <t>マ</t>
    </rPh>
    <rPh sb="1" eb="2">
      <t>シン</t>
    </rPh>
    <rPh sb="10" eb="11">
      <t>ハバ</t>
    </rPh>
    <rPh sb="13" eb="14">
      <t>ホン</t>
    </rPh>
    <rPh sb="14" eb="16">
      <t>サクセイ</t>
    </rPh>
    <phoneticPr fontId="9"/>
  </si>
  <si>
    <t>捕虫無し</t>
    <rPh sb="2" eb="3">
      <t>ナ</t>
    </rPh>
    <phoneticPr fontId="9"/>
  </si>
  <si>
    <r>
      <t>ｶﾞｲﾄﾞﾛｰﾙ掃除、除電ﾊﾞｰ掃除、</t>
    </r>
    <r>
      <rPr>
        <sz val="11"/>
        <color rgb="FFFF0000"/>
        <rFont val="ＭＳ Ｐゴシック"/>
        <family val="3"/>
        <charset val="128"/>
        <scheme val="minor"/>
      </rPr>
      <t>ﾊﾟｽﾗｲﾝ確認</t>
    </r>
    <r>
      <rPr>
        <sz val="11"/>
        <color theme="1"/>
        <rFont val="ＭＳ Ｐゴシック"/>
        <family val="2"/>
        <scheme val="minor"/>
      </rPr>
      <t>、耳ﾛｽｺｱ作成</t>
    </r>
    <rPh sb="28" eb="29">
      <t>ミミ</t>
    </rPh>
    <rPh sb="33" eb="35">
      <t>サクセイ</t>
    </rPh>
    <phoneticPr fontId="9"/>
  </si>
  <si>
    <t>巻芯幅方向ｷｽﾞ除去巻返し140mﾛｽ</t>
    <rPh sb="0" eb="1">
      <t>マ</t>
    </rPh>
    <rPh sb="1" eb="2">
      <t>シン</t>
    </rPh>
    <rPh sb="2" eb="3">
      <t>ハバ</t>
    </rPh>
    <rPh sb="3" eb="5">
      <t>ホウコウ</t>
    </rPh>
    <rPh sb="8" eb="10">
      <t>ジョキョ</t>
    </rPh>
    <rPh sb="10" eb="12">
      <t>マキカエ</t>
    </rPh>
    <phoneticPr fontId="9"/>
  </si>
  <si>
    <t>5072340407005</t>
    <phoneticPr fontId="9"/>
  </si>
  <si>
    <t>5072340407001</t>
    <phoneticPr fontId="9"/>
  </si>
  <si>
    <t>巻芯幅方向ｷｽﾞ除去巻返し120mﾛｽ　幅規格外 特採予定</t>
    <rPh sb="0" eb="1">
      <t>マ</t>
    </rPh>
    <rPh sb="1" eb="2">
      <t>シン</t>
    </rPh>
    <rPh sb="2" eb="3">
      <t>ハバ</t>
    </rPh>
    <rPh sb="3" eb="5">
      <t>ホウコウ</t>
    </rPh>
    <rPh sb="8" eb="10">
      <t>ジョキョ</t>
    </rPh>
    <rPh sb="10" eb="12">
      <t>マキカエ</t>
    </rPh>
    <phoneticPr fontId="9"/>
  </si>
  <si>
    <t>EPC3ｃｍ、丸刃/耳ﾛｽｾｯﾄ、位置合わせ</t>
    <rPh sb="7" eb="8">
      <t>マル</t>
    </rPh>
    <rPh sb="8" eb="9">
      <t>ハ</t>
    </rPh>
    <rPh sb="10" eb="11">
      <t>ミミ</t>
    </rPh>
    <phoneticPr fontId="9"/>
  </si>
  <si>
    <t>上記と巻足し</t>
    <rPh sb="0" eb="2">
      <t>ジョウキ</t>
    </rPh>
    <rPh sb="3" eb="4">
      <t>マキ</t>
    </rPh>
    <rPh sb="4" eb="5">
      <t>タ</t>
    </rPh>
    <phoneticPr fontId="9"/>
  </si>
  <si>
    <t>1本</t>
    <phoneticPr fontId="9"/>
  </si>
  <si>
    <t>400m</t>
    <phoneticPr fontId="9"/>
  </si>
  <si>
    <t>上記と巻足し</t>
    <rPh sb="0" eb="2">
      <t>ジョウキ</t>
    </rPh>
    <rPh sb="3" eb="5">
      <t>マキタ</t>
    </rPh>
    <phoneticPr fontId="9"/>
  </si>
  <si>
    <t>捕虫確認（検査台ﾎﾟｰﾙ：1匹、S4繰出しﾎﾟｰﾙ：2匹、前室：3匹）</t>
    <rPh sb="5" eb="7">
      <t>ケンサ</t>
    </rPh>
    <rPh sb="7" eb="8">
      <t>ダイ</t>
    </rPh>
    <rPh sb="14" eb="15">
      <t>、</t>
    </rPh>
    <rPh sb="17" eb="20">
      <t>クリダシ</t>
    </rPh>
    <rPh sb="27" eb="29">
      <t>ゼンシツ</t>
    </rPh>
    <rPh sb="29" eb="30">
      <t>：</t>
    </rPh>
    <rPh sb="30" eb="32">
      <t>３ヒキ</t>
    </rPh>
    <phoneticPr fontId="9"/>
  </si>
  <si>
    <t>ﾊﾞﾙｻﾝ燻蒸、静置1ｈ、捕虫確認：無、位置合わせ</t>
    <rPh sb="5" eb="7">
      <t>クンジョウ</t>
    </rPh>
    <rPh sb="8" eb="10">
      <t>セイチ</t>
    </rPh>
    <rPh sb="13" eb="17">
      <t>ホチュウカクニン</t>
    </rPh>
    <rPh sb="18" eb="19">
      <t>ナシ</t>
    </rPh>
    <rPh sb="20" eb="23">
      <t>イチア</t>
    </rPh>
    <phoneticPr fontId="9"/>
  </si>
  <si>
    <t>T70L</t>
  </si>
  <si>
    <t>T70L</t>
    <phoneticPr fontId="9"/>
  </si>
  <si>
    <t>07390926003</t>
    <phoneticPr fontId="9"/>
  </si>
  <si>
    <t>08390926002</t>
    <phoneticPr fontId="9"/>
  </si>
  <si>
    <t>1400+3900</t>
    <phoneticPr fontId="9"/>
  </si>
  <si>
    <t>CF4搬送用ﾘｰﾄﾞ</t>
    <rPh sb="3" eb="6">
      <t>ハンソウヨウ</t>
    </rPh>
    <phoneticPr fontId="9"/>
  </si>
  <si>
    <t>CF4ﾘｰﾄﾞ</t>
    <phoneticPr fontId="9"/>
  </si>
  <si>
    <t>09390925003</t>
    <phoneticPr fontId="9"/>
  </si>
  <si>
    <t>08390926003</t>
    <phoneticPr fontId="9"/>
  </si>
  <si>
    <t>950+8150</t>
    <phoneticPr fontId="9"/>
  </si>
  <si>
    <t>1200幅*7本作成</t>
    <rPh sb="4" eb="5">
      <t>ハバ</t>
    </rPh>
    <rPh sb="7" eb="8">
      <t>ホン</t>
    </rPh>
    <rPh sb="8" eb="10">
      <t>サクセイ</t>
    </rPh>
    <phoneticPr fontId="9"/>
  </si>
  <si>
    <t>1120幅*8本作成</t>
    <rPh sb="4" eb="5">
      <t>ハバ</t>
    </rPh>
    <rPh sb="7" eb="8">
      <t>ホン</t>
    </rPh>
    <rPh sb="8" eb="10">
      <t>サクセイ</t>
    </rPh>
    <phoneticPr fontId="9"/>
  </si>
  <si>
    <t>1100幅*5本作成</t>
    <rPh sb="4" eb="5">
      <t>ハバ</t>
    </rPh>
    <rPh sb="7" eb="8">
      <t>ホン</t>
    </rPh>
    <rPh sb="8" eb="10">
      <t>サクセイ</t>
    </rPh>
    <phoneticPr fontId="9"/>
  </si>
  <si>
    <t>#121020</t>
    <phoneticPr fontId="9"/>
  </si>
  <si>
    <t>1020幅*1本作成</t>
    <rPh sb="4" eb="5">
      <t>ハバ</t>
    </rPh>
    <rPh sb="7" eb="8">
      <t>ホン</t>
    </rPh>
    <rPh sb="8" eb="10">
      <t>サクセイ</t>
    </rPh>
    <phoneticPr fontId="9"/>
  </si>
  <si>
    <t>1005幅*24本作成</t>
    <rPh sb="4" eb="5">
      <t>ハバ</t>
    </rPh>
    <rPh sb="8" eb="9">
      <t>ホン</t>
    </rPh>
    <rPh sb="9" eb="11">
      <t>サクセイ</t>
    </rPh>
    <phoneticPr fontId="9"/>
  </si>
  <si>
    <t>9100+8150</t>
    <phoneticPr fontId="9"/>
  </si>
  <si>
    <t>700+8150</t>
    <phoneticPr fontId="9"/>
  </si>
  <si>
    <t>08390925003</t>
    <phoneticPr fontId="9"/>
  </si>
  <si>
    <t>09390925002</t>
    <phoneticPr fontId="9"/>
  </si>
  <si>
    <t>5250m</t>
    <phoneticPr fontId="9"/>
  </si>
  <si>
    <t>22：30</t>
    <phoneticPr fontId="9"/>
  </si>
  <si>
    <t>-</t>
    <phoneticPr fontId="9"/>
  </si>
  <si>
    <t>1000m</t>
    <phoneticPr fontId="9"/>
  </si>
  <si>
    <t>50729416010</t>
    <phoneticPr fontId="9"/>
  </si>
  <si>
    <r>
      <t>ｶﾞｲﾄﾞﾛｰﾙ掃除、除電ﾊﾞｰ掃除、</t>
    </r>
    <r>
      <rPr>
        <sz val="11"/>
        <color rgb="FFFF0000"/>
        <rFont val="ＭＳ Ｐゴシック"/>
        <family val="3"/>
        <charset val="128"/>
        <scheme val="minor"/>
      </rPr>
      <t>ﾊﾟｽﾗｲﾝ確認</t>
    </r>
    <rPh sb="8" eb="10">
      <t>ソウジ</t>
    </rPh>
    <rPh sb="11" eb="13">
      <t>ジョデン</t>
    </rPh>
    <rPh sb="16" eb="18">
      <t>ソウジ</t>
    </rPh>
    <rPh sb="25" eb="27">
      <t>カクニン</t>
    </rPh>
    <phoneticPr fontId="9"/>
  </si>
  <si>
    <t>N0625070603</t>
    <phoneticPr fontId="9"/>
  </si>
  <si>
    <t>N0625070303</t>
    <phoneticPr fontId="9"/>
  </si>
  <si>
    <t>50729416020</t>
    <phoneticPr fontId="9"/>
  </si>
  <si>
    <t>50729416030</t>
    <phoneticPr fontId="9"/>
  </si>
  <si>
    <t>50729416040</t>
    <phoneticPr fontId="9"/>
  </si>
  <si>
    <t>50729416050</t>
    <phoneticPr fontId="9"/>
  </si>
  <si>
    <t>OK</t>
    <phoneticPr fontId="9"/>
  </si>
  <si>
    <t>N0625070401</t>
    <phoneticPr fontId="9"/>
  </si>
  <si>
    <t>捕虫確認（検査台ﾎﾟｰﾙ：1匹、S4巻取：1匹）、位置合わせ</t>
    <rPh sb="0" eb="4">
      <t>ホチュウカクニン</t>
    </rPh>
    <rPh sb="5" eb="8">
      <t>ケンサダイ</t>
    </rPh>
    <rPh sb="14" eb="15">
      <t>ヒキ</t>
    </rPh>
    <rPh sb="18" eb="20">
      <t>マキトリ</t>
    </rPh>
    <rPh sb="22" eb="23">
      <t>ヒキ</t>
    </rPh>
    <rPh sb="25" eb="28">
      <t>イチア</t>
    </rPh>
    <phoneticPr fontId="9"/>
  </si>
  <si>
    <t>N0625070602</t>
    <phoneticPr fontId="9"/>
  </si>
  <si>
    <t>N0625070601</t>
    <phoneticPr fontId="9"/>
  </si>
  <si>
    <t>N0625070402</t>
    <phoneticPr fontId="9"/>
  </si>
  <si>
    <t>N0625070302</t>
    <phoneticPr fontId="9"/>
  </si>
  <si>
    <t>50729416060</t>
    <phoneticPr fontId="9"/>
  </si>
  <si>
    <t>50729416070</t>
    <phoneticPr fontId="9"/>
  </si>
  <si>
    <t>N0625070301</t>
    <phoneticPr fontId="9"/>
  </si>
  <si>
    <t>N0625070501</t>
    <phoneticPr fontId="9"/>
  </si>
  <si>
    <t>N0625070202</t>
    <phoneticPr fontId="9"/>
  </si>
  <si>
    <t>50730416010</t>
    <phoneticPr fontId="9"/>
  </si>
  <si>
    <t>N0625070504</t>
    <phoneticPr fontId="9"/>
  </si>
  <si>
    <t>捕虫確認（前室：1匹）</t>
    <rPh sb="0" eb="4">
      <t>ホチュウカクニン</t>
    </rPh>
    <rPh sb="5" eb="7">
      <t>ゼンシツ</t>
    </rPh>
    <rPh sb="9" eb="10">
      <t>ヒキ</t>
    </rPh>
    <phoneticPr fontId="9"/>
  </si>
  <si>
    <t>N0625070201</t>
    <phoneticPr fontId="9"/>
  </si>
  <si>
    <t>50730416020</t>
    <phoneticPr fontId="9"/>
  </si>
  <si>
    <t>巻芯ﾘｰﾄﾞ</t>
  </si>
  <si>
    <t>不明</t>
  </si>
  <si>
    <t>原反巻足し</t>
  </si>
  <si>
    <t>N0625070502</t>
    <phoneticPr fontId="9"/>
  </si>
  <si>
    <t>N0625070503</t>
    <phoneticPr fontId="9"/>
  </si>
  <si>
    <t>N0525071101</t>
    <phoneticPr fontId="9"/>
  </si>
  <si>
    <t>N0525071004</t>
    <phoneticPr fontId="9"/>
  </si>
  <si>
    <t>N0525071103</t>
    <phoneticPr fontId="9"/>
  </si>
  <si>
    <t>捕虫確認（S4繰出しﾎﾟｰﾙ：2匹、検査台ﾎﾟｰﾙ：2匹）</t>
    <phoneticPr fontId="9"/>
  </si>
  <si>
    <t>OK</t>
    <phoneticPr fontId="9"/>
  </si>
  <si>
    <t>50730416030</t>
    <phoneticPr fontId="9"/>
  </si>
  <si>
    <t>50730416040</t>
    <phoneticPr fontId="9"/>
  </si>
  <si>
    <t>50730416050</t>
    <phoneticPr fontId="9"/>
  </si>
  <si>
    <t>N0525071104</t>
    <phoneticPr fontId="9"/>
  </si>
  <si>
    <t>N0525071102</t>
    <phoneticPr fontId="9"/>
  </si>
  <si>
    <t>N0525071201</t>
    <phoneticPr fontId="9"/>
  </si>
  <si>
    <t>N0525071003</t>
    <phoneticPr fontId="9"/>
  </si>
  <si>
    <t>N0525071002</t>
    <phoneticPr fontId="9"/>
  </si>
  <si>
    <t>N0525071001</t>
    <phoneticPr fontId="9"/>
  </si>
  <si>
    <t>N0525071202</t>
    <phoneticPr fontId="9"/>
  </si>
  <si>
    <t>N0525070901</t>
    <phoneticPr fontId="9"/>
  </si>
  <si>
    <t>N0525070904</t>
    <phoneticPr fontId="9"/>
  </si>
  <si>
    <t>位置合わせ</t>
    <rPh sb="0" eb="2">
      <t>イチ</t>
    </rPh>
    <rPh sb="2" eb="3">
      <t>ア</t>
    </rPh>
    <phoneticPr fontId="9"/>
  </si>
  <si>
    <t>50730416060</t>
    <phoneticPr fontId="9"/>
  </si>
  <si>
    <t>50730416071</t>
    <phoneticPr fontId="9"/>
  </si>
  <si>
    <t>N0525070902</t>
    <phoneticPr fontId="9"/>
  </si>
  <si>
    <t>N0525070903</t>
    <phoneticPr fontId="9"/>
  </si>
  <si>
    <t>6本</t>
    <phoneticPr fontId="9"/>
  </si>
  <si>
    <t>3540m</t>
    <phoneticPr fontId="9"/>
  </si>
  <si>
    <t>IT525060302</t>
    <phoneticPr fontId="9"/>
  </si>
  <si>
    <t>IT525040801</t>
    <phoneticPr fontId="9"/>
  </si>
  <si>
    <t>IT525060401</t>
    <phoneticPr fontId="9"/>
  </si>
  <si>
    <t>ITH525061302</t>
    <phoneticPr fontId="9"/>
  </si>
  <si>
    <t>ITH525061201</t>
    <phoneticPr fontId="9"/>
  </si>
  <si>
    <t>24本</t>
    <phoneticPr fontId="9"/>
  </si>
  <si>
    <t>8140m</t>
    <phoneticPr fontId="9"/>
  </si>
  <si>
    <t>不明</t>
    <rPh sb="0" eb="2">
      <t>フメイ</t>
    </rPh>
    <phoneticPr fontId="9"/>
  </si>
  <si>
    <t>#121030</t>
    <phoneticPr fontId="9"/>
  </si>
  <si>
    <t>捕虫確認（前室：1匹）　丸刃ｾｯﾄ、位置合わせ</t>
    <rPh sb="0" eb="4">
      <t>ホチュウカクニン</t>
    </rPh>
    <rPh sb="5" eb="7">
      <t>ゼンシツ</t>
    </rPh>
    <rPh sb="9" eb="10">
      <t>ヒキ</t>
    </rPh>
    <rPh sb="12" eb="13">
      <t>マル</t>
    </rPh>
    <rPh sb="13" eb="14">
      <t>ハ</t>
    </rPh>
    <rPh sb="18" eb="20">
      <t>イチ</t>
    </rPh>
    <rPh sb="20" eb="21">
      <t>ア</t>
    </rPh>
    <phoneticPr fontId="9"/>
  </si>
  <si>
    <t>1：00</t>
    <phoneticPr fontId="9"/>
  </si>
  <si>
    <t>1600m</t>
    <phoneticPr fontId="9"/>
  </si>
  <si>
    <t>2本</t>
    <rPh sb="1" eb="2">
      <t>ホン</t>
    </rPh>
    <phoneticPr fontId="9"/>
  </si>
  <si>
    <t>丸刃取り外し、耳ﾛｽ廃棄、3月‐4月ｻﾝﾌﾟﾙ廃棄</t>
    <rPh sb="2" eb="3">
      <t>ト</t>
    </rPh>
    <rPh sb="4" eb="5">
      <t>ハズ</t>
    </rPh>
    <rPh sb="7" eb="8">
      <t>ミミ</t>
    </rPh>
    <rPh sb="10" eb="12">
      <t>ハイキ</t>
    </rPh>
    <rPh sb="14" eb="15">
      <t>ツキ</t>
    </rPh>
    <rPh sb="17" eb="18">
      <t>ツキ</t>
    </rPh>
    <rPh sb="23" eb="25">
      <t>ハイキ</t>
    </rPh>
    <phoneticPr fontId="9"/>
  </si>
  <si>
    <t>残芯処理</t>
    <rPh sb="0" eb="4">
      <t>ザンシンショリ</t>
    </rPh>
    <phoneticPr fontId="9"/>
  </si>
  <si>
    <t>ﾀｯﾁﾛｰﾙ交換（下巻きの為反転してｾｯﾄ）</t>
    <rPh sb="6" eb="8">
      <t>コウカン</t>
    </rPh>
    <rPh sb="9" eb="10">
      <t>シタ</t>
    </rPh>
    <rPh sb="10" eb="11">
      <t>マ</t>
    </rPh>
    <rPh sb="13" eb="14">
      <t>タメ</t>
    </rPh>
    <rPh sb="14" eb="16">
      <t>ハンテン</t>
    </rPh>
    <phoneticPr fontId="9"/>
  </si>
  <si>
    <t>捕虫無し、残芯処理、耳ﾛｽｺｱ作成、丸刃交換、丸刃/耳ﾛｽｾｯﾄ</t>
    <rPh sb="2" eb="3">
      <t>ナシ</t>
    </rPh>
    <rPh sb="5" eb="9">
      <t>ザンシンショリ</t>
    </rPh>
    <rPh sb="10" eb="11">
      <t>ミミ</t>
    </rPh>
    <rPh sb="15" eb="17">
      <t>サクセイ</t>
    </rPh>
    <rPh sb="18" eb="19">
      <t>マル</t>
    </rPh>
    <rPh sb="19" eb="20">
      <t>ハ</t>
    </rPh>
    <rPh sb="20" eb="22">
      <t>コウカン</t>
    </rPh>
    <rPh sb="23" eb="25">
      <t>マルハ</t>
    </rPh>
    <rPh sb="26" eb="27">
      <t>ミミ</t>
    </rPh>
    <phoneticPr fontId="9"/>
  </si>
  <si>
    <t>B2T0</t>
    <phoneticPr fontId="9"/>
  </si>
  <si>
    <t>5214416021</t>
    <phoneticPr fontId="9"/>
  </si>
  <si>
    <t>U</t>
    <phoneticPr fontId="9"/>
  </si>
  <si>
    <t>ﾒﾀﾙﾐｰﾈｰﾏｰ金消（従来染料）</t>
    <rPh sb="9" eb="11">
      <t>キンショウ</t>
    </rPh>
    <rPh sb="12" eb="14">
      <t>ジュウライ</t>
    </rPh>
    <rPh sb="14" eb="16">
      <t>センリョウ</t>
    </rPh>
    <phoneticPr fontId="9"/>
  </si>
  <si>
    <t>ﾒﾀﾙﾐｰﾈｰﾏｰ金艶（従来染料）</t>
    <rPh sb="9" eb="10">
      <t>キン</t>
    </rPh>
    <rPh sb="10" eb="11">
      <t>ツヤ</t>
    </rPh>
    <rPh sb="12" eb="14">
      <t>ジュウライ</t>
    </rPh>
    <rPh sb="14" eb="16">
      <t>センリョウ</t>
    </rPh>
    <phoneticPr fontId="9"/>
  </si>
  <si>
    <t>ﾒﾀﾙﾐｰﾈｰﾏｰ金消（代替染料）</t>
    <rPh sb="9" eb="11">
      <t>キンショウ</t>
    </rPh>
    <phoneticPr fontId="9"/>
  </si>
  <si>
    <t>ﾒﾀﾙﾐｰﾈｰﾏｰ金艶（代替染料）</t>
    <rPh sb="9" eb="10">
      <t>キン</t>
    </rPh>
    <rPh sb="10" eb="11">
      <t>ツヤ</t>
    </rPh>
    <phoneticPr fontId="9"/>
  </si>
  <si>
    <t>新丸刃B2T0ｽﾘｯﾄﾃｽﾄ　9水準実施（230m使用、残840m戻し）</t>
    <rPh sb="0" eb="1">
      <t>シン</t>
    </rPh>
    <rPh sb="1" eb="2">
      <t>マル</t>
    </rPh>
    <rPh sb="2" eb="3">
      <t>バ</t>
    </rPh>
    <rPh sb="16" eb="18">
      <t>スイジュン</t>
    </rPh>
    <rPh sb="18" eb="20">
      <t>ジッシ</t>
    </rPh>
    <rPh sb="25" eb="27">
      <t>シヨウ</t>
    </rPh>
    <rPh sb="28" eb="29">
      <t>ザン</t>
    </rPh>
    <rPh sb="33" eb="34">
      <t>モド</t>
    </rPh>
    <phoneticPr fontId="9"/>
  </si>
  <si>
    <t>位置合わせ、立会い待ち</t>
    <rPh sb="6" eb="8">
      <t>タチア</t>
    </rPh>
    <rPh sb="9" eb="10">
      <t>マ</t>
    </rPh>
    <phoneticPr fontId="9"/>
  </si>
  <si>
    <t>片付け、B2T0　CF-3製品ST戻し、ﾀｯﾁﾛｰﾙ交換</t>
    <rPh sb="0" eb="2">
      <t>カタヅ</t>
    </rPh>
    <rPh sb="13" eb="15">
      <t>セイヒン</t>
    </rPh>
    <rPh sb="17" eb="18">
      <t>モド</t>
    </rPh>
    <rPh sb="26" eb="28">
      <t>コウカン</t>
    </rPh>
    <phoneticPr fontId="9"/>
  </si>
  <si>
    <t>103410120006</t>
    <phoneticPr fontId="9"/>
  </si>
  <si>
    <t>103410120002</t>
    <phoneticPr fontId="9"/>
  </si>
  <si>
    <t>103410120006</t>
    <phoneticPr fontId="9"/>
  </si>
  <si>
    <t>103410120002</t>
    <phoneticPr fontId="9"/>
  </si>
  <si>
    <t>約定№3844370</t>
    <phoneticPr fontId="9"/>
  </si>
  <si>
    <t>作業指図№41639380001</t>
    <phoneticPr fontId="9"/>
  </si>
  <si>
    <t>50731416011</t>
    <phoneticPr fontId="9"/>
  </si>
  <si>
    <t>OK</t>
    <phoneticPr fontId="9"/>
  </si>
  <si>
    <t>04300622002</t>
    <phoneticPr fontId="9"/>
  </si>
  <si>
    <t>約定№3844354</t>
    <phoneticPr fontId="9"/>
  </si>
  <si>
    <t>位置合わせ、捕虫無し</t>
    <rPh sb="0" eb="3">
      <t>イチア</t>
    </rPh>
    <rPh sb="6" eb="8">
      <t>ホチュウ</t>
    </rPh>
    <rPh sb="8" eb="9">
      <t>ナ</t>
    </rPh>
    <phoneticPr fontId="9"/>
  </si>
  <si>
    <t>50801416011</t>
    <phoneticPr fontId="9"/>
  </si>
  <si>
    <t>50801416021</t>
    <phoneticPr fontId="9"/>
  </si>
  <si>
    <t>50801416031</t>
    <phoneticPr fontId="9"/>
  </si>
  <si>
    <t>50801416041</t>
    <phoneticPr fontId="9"/>
  </si>
  <si>
    <t>50801416051</t>
    <phoneticPr fontId="9"/>
  </si>
  <si>
    <t>50801416061</t>
    <phoneticPr fontId="9"/>
  </si>
  <si>
    <t>06300622002</t>
    <phoneticPr fontId="9"/>
  </si>
  <si>
    <t>11300621002</t>
    <phoneticPr fontId="9"/>
  </si>
  <si>
    <t>02300622002</t>
    <phoneticPr fontId="9"/>
  </si>
  <si>
    <t>07300622002</t>
    <phoneticPr fontId="9"/>
  </si>
  <si>
    <t>08300621002</t>
    <phoneticPr fontId="9"/>
  </si>
  <si>
    <t>08300621002</t>
    <phoneticPr fontId="9"/>
  </si>
  <si>
    <t>作業指図№41639370006</t>
    <phoneticPr fontId="9"/>
  </si>
  <si>
    <t>位置合わせ、原反待ち</t>
    <rPh sb="0" eb="3">
      <t>イチア</t>
    </rPh>
    <rPh sb="6" eb="8">
      <t>ゲンタン</t>
    </rPh>
    <rPh sb="8" eb="9">
      <t>マ</t>
    </rPh>
    <phoneticPr fontId="9"/>
  </si>
  <si>
    <t>50801416070</t>
    <phoneticPr fontId="9"/>
  </si>
  <si>
    <t>50801416080</t>
    <phoneticPr fontId="9"/>
  </si>
  <si>
    <t>50801416090</t>
    <phoneticPr fontId="9"/>
  </si>
  <si>
    <t>11220m</t>
    <phoneticPr fontId="9"/>
  </si>
  <si>
    <t>05700716001</t>
    <phoneticPr fontId="9"/>
  </si>
  <si>
    <t>04700716002</t>
    <phoneticPr fontId="9"/>
  </si>
  <si>
    <t>05700716003</t>
    <phoneticPr fontId="9"/>
  </si>
  <si>
    <t>E23</t>
    <phoneticPr fontId="9"/>
  </si>
  <si>
    <t>D23</t>
    <phoneticPr fontId="9"/>
  </si>
  <si>
    <t>ﾋﾈﾘｼﾜ確認　S：無、L：</t>
    <rPh sb="10" eb="11">
      <t>ナシ</t>
    </rPh>
    <phoneticPr fontId="9"/>
  </si>
  <si>
    <t>03700716006</t>
    <phoneticPr fontId="9"/>
  </si>
  <si>
    <t>50801416100</t>
    <phoneticPr fontId="9"/>
  </si>
  <si>
    <t>50801416110</t>
    <phoneticPr fontId="9"/>
  </si>
  <si>
    <t>ﾋﾈﾘｼﾜ確認　S：無、L：無　5720m付近折れｼﾜ？欠点検出（単発）</t>
    <rPh sb="10" eb="11">
      <t>ナシ</t>
    </rPh>
    <rPh sb="14" eb="15">
      <t>ナ</t>
    </rPh>
    <rPh sb="21" eb="23">
      <t>フキン</t>
    </rPh>
    <rPh sb="23" eb="24">
      <t>オ</t>
    </rPh>
    <rPh sb="28" eb="30">
      <t>ケッテン</t>
    </rPh>
    <rPh sb="30" eb="32">
      <t>ケンシュツ</t>
    </rPh>
    <rPh sb="33" eb="35">
      <t>タンパツ</t>
    </rPh>
    <phoneticPr fontId="9"/>
  </si>
  <si>
    <t>04700716004</t>
    <phoneticPr fontId="9"/>
  </si>
  <si>
    <t>04700716005</t>
    <phoneticPr fontId="9"/>
  </si>
  <si>
    <t>05700716002</t>
    <phoneticPr fontId="9"/>
  </si>
  <si>
    <t>1030幅*2本作成</t>
    <rPh sb="4" eb="5">
      <t>ハバ</t>
    </rPh>
    <rPh sb="7" eb="8">
      <t>ホン</t>
    </rPh>
    <rPh sb="8" eb="10">
      <t>サクセイ</t>
    </rPh>
    <phoneticPr fontId="9"/>
  </si>
  <si>
    <t>03700716001</t>
    <phoneticPr fontId="9"/>
  </si>
  <si>
    <t>04700716006</t>
    <phoneticPr fontId="9"/>
  </si>
  <si>
    <t>1040m</t>
    <phoneticPr fontId="9"/>
  </si>
  <si>
    <t>04700715006</t>
    <phoneticPr fontId="9"/>
  </si>
  <si>
    <t>04700715004</t>
    <phoneticPr fontId="9"/>
  </si>
  <si>
    <t>片付け</t>
    <rPh sb="0" eb="2">
      <t>カタヅ</t>
    </rPh>
    <phoneticPr fontId="9"/>
  </si>
  <si>
    <t>日東豊橋</t>
  </si>
  <si>
    <t>位置合わせ、捕虫無し</t>
  </si>
  <si>
    <t>Metalumy CR</t>
  </si>
  <si>
    <t>04300622002</t>
  </si>
  <si>
    <t>50801416011</t>
  </si>
  <si>
    <t>#251110</t>
  </si>
  <si>
    <t>06300622002</t>
  </si>
  <si>
    <t>50801416021</t>
  </si>
  <si>
    <t>11300621002</t>
  </si>
  <si>
    <t>50801416031</t>
  </si>
  <si>
    <t>02300622002</t>
  </si>
  <si>
    <t>50801416041</t>
  </si>
  <si>
    <t>07300622002</t>
  </si>
  <si>
    <t>50801416051</t>
  </si>
  <si>
    <t>08300621002</t>
  </si>
  <si>
    <t>50801416061</t>
  </si>
  <si>
    <t>位置合わせ、原反待ち</t>
  </si>
  <si>
    <t>05700716001</t>
  </si>
  <si>
    <t>ﾋﾈﾘｼﾜ確認　S：無、L：無</t>
  </si>
  <si>
    <t>04700716002</t>
  </si>
  <si>
    <t>05700716003</t>
  </si>
  <si>
    <t>50801416070</t>
  </si>
  <si>
    <t>ﾋﾈﾘｼﾜ確認　S：無、L：無　5720m付近折れｼﾜ？欠点検出（単発）</t>
  </si>
  <si>
    <t>#251100</t>
  </si>
  <si>
    <t>巻上ﾘｰﾄﾞ硬巻き（ﾚｼﾋﾟ52）</t>
  </si>
  <si>
    <t>03700716006</t>
  </si>
  <si>
    <t>04700716004</t>
  </si>
  <si>
    <t>04700716005</t>
  </si>
  <si>
    <t>50801416080</t>
  </si>
  <si>
    <t>05700716002</t>
  </si>
  <si>
    <t>03700716001</t>
  </si>
  <si>
    <t>04700716006</t>
  </si>
  <si>
    <t>50801416090</t>
  </si>
  <si>
    <t>04700715006</t>
  </si>
  <si>
    <t>ﾋﾈﾘｼﾜ確認　S：無、L：</t>
  </si>
  <si>
    <t>04700715004</t>
  </si>
  <si>
    <t>ﾋﾈﾘｼﾜ確認　S：、L：</t>
  </si>
  <si>
    <t>50801416100</t>
  </si>
  <si>
    <t>50801416110</t>
  </si>
  <si>
    <t>片付け</t>
  </si>
  <si>
    <t>OK</t>
    <phoneticPr fontId="9"/>
  </si>
  <si>
    <t>作業指図№</t>
    <phoneticPr fontId="9"/>
  </si>
  <si>
    <t>1030(1000)</t>
  </si>
  <si>
    <t>50624404191</t>
  </si>
  <si>
    <t>1000mm</t>
  </si>
  <si>
    <t>1005mm</t>
  </si>
  <si>
    <t>製品規格幅（下限）</t>
    <rPh sb="0" eb="2">
      <t>セイヒン</t>
    </rPh>
    <rPh sb="2" eb="4">
      <t>キカク</t>
    </rPh>
    <rPh sb="4" eb="5">
      <t>ハバ</t>
    </rPh>
    <rPh sb="6" eb="8">
      <t>カゲン</t>
    </rPh>
    <phoneticPr fontId="9"/>
  </si>
  <si>
    <t>製品規格幅（上限）</t>
    <rPh sb="0" eb="2">
      <t>セイヒン</t>
    </rPh>
    <rPh sb="2" eb="4">
      <t>キカク</t>
    </rPh>
    <rPh sb="4" eb="5">
      <t>ハバ</t>
    </rPh>
    <rPh sb="6" eb="7">
      <t>ウエ</t>
    </rPh>
    <rPh sb="7" eb="8">
      <t>キリ</t>
    </rPh>
    <phoneticPr fontId="9"/>
  </si>
  <si>
    <t>ﾒﾀﾙﾐｰﾆｭｰﾈｰﾏｰ銀消B</t>
    <phoneticPr fontId="9"/>
  </si>
  <si>
    <t>07700531004</t>
  </si>
  <si>
    <t>01700601002</t>
  </si>
  <si>
    <t>06700531006</t>
  </si>
  <si>
    <t>約定№</t>
    <phoneticPr fontId="9"/>
  </si>
  <si>
    <t>1005(1007)</t>
  </si>
  <si>
    <t>50722404040</t>
  </si>
  <si>
    <t>995mm</t>
  </si>
  <si>
    <r>
      <t>黄色</t>
    </r>
    <r>
      <rPr>
        <sz val="11"/>
        <color theme="1"/>
        <rFont val="ＭＳ Ｐゴシック"/>
        <family val="3"/>
        <charset val="128"/>
        <scheme val="minor"/>
      </rPr>
      <t>ﾃｰﾌﾟ　</t>
    </r>
    <r>
      <rPr>
        <b/>
        <sz val="11"/>
        <color rgb="FFFF0000"/>
        <rFont val="ＭＳ Ｐゴシック"/>
        <family val="3"/>
        <charset val="128"/>
        <scheme val="minor"/>
      </rPr>
      <t>E</t>
    </r>
    <r>
      <rPr>
        <sz val="11"/>
        <color theme="1"/>
        <rFont val="ＭＳ Ｐゴシック"/>
        <family val="3"/>
        <charset val="128"/>
        <scheme val="minor"/>
      </rPr>
      <t>側凸無</t>
    </r>
  </si>
  <si>
    <t>ﾒﾀﾙﾐｰTE-S消　VOID　V</t>
  </si>
  <si>
    <t>外面蒸着</t>
  </si>
  <si>
    <t>新ﾀｯｸ化成</t>
  </si>
  <si>
    <t>原反Ⓙ品同士巻足し</t>
  </si>
  <si>
    <t>#251200</t>
  </si>
  <si>
    <r>
      <t>黄色</t>
    </r>
    <r>
      <rPr>
        <sz val="11"/>
        <color theme="1"/>
        <rFont val="ＭＳ Ｐゴシック"/>
        <family val="3"/>
        <charset val="128"/>
        <scheme val="minor"/>
      </rPr>
      <t>ﾃｰﾌﾟ　</t>
    </r>
    <r>
      <rPr>
        <b/>
        <sz val="11"/>
        <color rgb="FFFF0000"/>
        <rFont val="ＭＳ Ｐゴシック"/>
        <family val="3"/>
        <charset val="128"/>
        <scheme val="minor"/>
      </rPr>
      <t>W</t>
    </r>
    <r>
      <rPr>
        <sz val="11"/>
        <color theme="1"/>
        <rFont val="ＭＳ Ｐゴシック"/>
        <family val="3"/>
        <charset val="128"/>
        <scheme val="minor"/>
      </rPr>
      <t>側凸無</t>
    </r>
  </si>
  <si>
    <t>原反Ⓙ品同士巻足し</t>
    <phoneticPr fontId="10"/>
  </si>
  <si>
    <t>動作説明</t>
    <rPh sb="0" eb="2">
      <t>ドウサ</t>
    </rPh>
    <rPh sb="2" eb="4">
      <t>セツメイ</t>
    </rPh>
    <phoneticPr fontId="9"/>
  </si>
  <si>
    <t>2694～2698行をコピー</t>
    <rPh sb="9" eb="10">
      <t>ギョウ</t>
    </rPh>
    <phoneticPr fontId="9"/>
  </si>
  <si>
    <t>S4稼働実績ファイルのS4シートのN2489にカーソル置き、品種クリックで転記実行</t>
    <rPh sb="2" eb="4">
      <t>カドウ</t>
    </rPh>
    <rPh sb="4" eb="6">
      <t>ジッセキ</t>
    </rPh>
    <rPh sb="27" eb="28">
      <t>オ</t>
    </rPh>
    <rPh sb="30" eb="32">
      <t>ヒンシュ</t>
    </rPh>
    <rPh sb="37" eb="39">
      <t>テンキ</t>
    </rPh>
    <rPh sb="39" eb="41">
      <t>ジッコウ</t>
    </rPh>
    <phoneticPr fontId="9"/>
  </si>
  <si>
    <t>やりたいこと</t>
    <phoneticPr fontId="9"/>
  </si>
  <si>
    <t>セルの色が変わっている部分には条件付き書式が入っています。</t>
    <rPh sb="3" eb="4">
      <t>イロ</t>
    </rPh>
    <rPh sb="5" eb="6">
      <t>カ</t>
    </rPh>
    <rPh sb="11" eb="13">
      <t>ブブン</t>
    </rPh>
    <rPh sb="15" eb="18">
      <t>ジョウケンツ</t>
    </rPh>
    <rPh sb="19" eb="21">
      <t>ショシキ</t>
    </rPh>
    <rPh sb="22" eb="23">
      <t>ハイ</t>
    </rPh>
    <phoneticPr fontId="9"/>
  </si>
  <si>
    <t>この条件付き書式が増殖する問題があるので</t>
    <rPh sb="2" eb="4">
      <t>ジョウケン</t>
    </rPh>
    <rPh sb="4" eb="5">
      <t>ツ</t>
    </rPh>
    <rPh sb="6" eb="8">
      <t>ショシキ</t>
    </rPh>
    <rPh sb="9" eb="11">
      <t>ゾウショク</t>
    </rPh>
    <rPh sb="13" eb="15">
      <t>モンダイ</t>
    </rPh>
    <phoneticPr fontId="9"/>
  </si>
  <si>
    <t>マクロで転記したときにセル色かわるようにしたい。</t>
    <rPh sb="4" eb="6">
      <t>テンキ</t>
    </rPh>
    <rPh sb="13" eb="14">
      <t>イロ</t>
    </rPh>
    <phoneticPr fontId="9"/>
  </si>
  <si>
    <t>条件付き書式は廃止</t>
    <rPh sb="7" eb="9">
      <t>ハイシ</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</si>
</sst>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176" formatCode="&quot;¥&quot;#,##0_);[Red]\(&quot;¥&quot;#,##0\)"/>
    <numFmt numFmtId="177" formatCode="#,##0_);[Red]\(#,##0\)"/>
    <numFmt numFmtId="178" formatCode="0_);[Red]\(0\)"/>
    <numFmt numFmtId="179" formatCode="m&quot;月&quot;d&quot;日&quot;\(aaa\)"/>
    <numFmt numFmtId="180" formatCode="[h]:mm"/>
    <numFmt numFmtId="181" formatCode="&quot;厚み：＃&quot;0"/>
    <numFmt numFmtId="182" formatCode="&quot;＃&quot;0"/>
    <numFmt numFmtId="183" formatCode="#,###&quot;mm&quot;"/>
    <numFmt numFmtId="184" formatCode="#,###&quot;m&quot;"/>
    <numFmt numFmtId="185" formatCode="&quot;幅：&quot;#,###&quot;mm&quot;"/>
    <numFmt numFmtId="186" formatCode="&quot;長さ：&quot;#,###&quot;m&quot;"/>
    <numFmt numFmtId="187" formatCode="m/d"/>
    <numFmt numFmtId="188" formatCode="0.0_ "/>
    <numFmt numFmtId="189" formatCode="#,##0_ "/>
    <numFmt numFmtId="190" formatCode="#,##0.0_);[Red]\(#,##0.0\)"/>
    <numFmt numFmtId="191" formatCode="0.00_);[Red]\(0.00\)"/>
    <numFmt numFmtId="192" formatCode="yyyy&quot;年&quot;m&quot;月&quot;d&quot;日&quot;;@"/>
    <numFmt numFmtId="193" formatCode="&quot;約定No.&quot;"/>
    <numFmt numFmtId="194" formatCode="&quot;作業指図No.&quot;#"/>
    <numFmt numFmtId="195" formatCode="#&quot;ｍ&quot;"/>
    <numFmt numFmtId="196" formatCode="0_ "/>
    <numFmt numFmtId="197" formatCode="m/d;@"/>
    <numFmt numFmtId="198" formatCode="#&quot;m&quot;"/>
    <numFmt numFmtId="199" formatCode="&quot;製造Lot&quot;\&amp;000000"/>
    <numFmt numFmtId="200" formatCode="#"/>
    <numFmt numFmtId="201" formatCode="0&quot;m&quot;"/>
    <numFmt numFmtId="202" formatCode="&quot;#&quot;0"/>
    <numFmt numFmtId="203" formatCode="0.0&quot;kg&quot;"/>
    <numFmt numFmtId="204" formatCode="0.00&quot;kg&quot;"/>
  </numFmts>
  <fonts count="1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12"/>
      <name val="ＭＳ Ｐゴシック"/>
      <family val="3"/>
      <charset val="128"/>
    </font>
    <font>
      <sz val="11"/>
      <color indexed="10"/>
      <name val="ＭＳ Ｐゴシック"/>
      <family val="3"/>
      <charset val="128"/>
    </font>
    <font>
      <sz val="9"/>
      <name val="ＭＳ Ｐゴシック"/>
      <family val="3"/>
      <charset val="128"/>
    </font>
    <font>
      <sz val="11"/>
      <name val="ＭＳ Ｐゴシック"/>
      <family val="3"/>
      <charset val="128"/>
      <scheme val="minor"/>
    </font>
    <font>
      <sz val="8"/>
      <name val="ＭＳ Ｐゴシック"/>
      <family val="3"/>
      <charset val="128"/>
    </font>
    <font>
      <sz val="11"/>
      <color rgb="FF0000FF"/>
      <name val="ＭＳ Ｐゴシック"/>
      <family val="3"/>
      <charset val="128"/>
    </font>
    <font>
      <sz val="11"/>
      <color rgb="FFFF0000"/>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sz val="11"/>
      <name val="ＭＳ Ｐゴシック"/>
      <family val="2"/>
      <scheme val="minor"/>
    </font>
    <font>
      <b/>
      <sz val="11"/>
      <name val="ＭＳ Ｐゴシック"/>
      <family val="3"/>
      <charset val="128"/>
    </font>
    <font>
      <b/>
      <sz val="11"/>
      <color rgb="FFFF0000"/>
      <name val="ＭＳ Ｐゴシック"/>
      <family val="3"/>
      <charset val="128"/>
    </font>
    <font>
      <b/>
      <sz val="11"/>
      <color rgb="FF0000FF"/>
      <name val="ＭＳ Ｐゴシック"/>
      <family val="3"/>
      <charset val="128"/>
    </font>
    <font>
      <u/>
      <sz val="16"/>
      <color theme="1"/>
      <name val="ＭＳ Ｐゴシック"/>
      <family val="2"/>
      <charset val="128"/>
      <scheme val="minor"/>
    </font>
    <font>
      <sz val="6"/>
      <name val="ＭＳ Ｐゴシック"/>
      <family val="2"/>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6"/>
      <color theme="1"/>
      <name val="HGPｺﾞｼｯｸE"/>
      <family val="3"/>
      <charset val="128"/>
    </font>
    <font>
      <sz val="18"/>
      <name val="HGPｺﾞｼｯｸE"/>
      <family val="3"/>
      <charset val="128"/>
    </font>
    <font>
      <sz val="18"/>
      <color theme="1"/>
      <name val="HGPｺﾞｼｯｸE"/>
      <family val="3"/>
      <charset val="128"/>
    </font>
    <font>
      <sz val="14"/>
      <color theme="1"/>
      <name val="HGPｺﾞｼｯｸE"/>
      <family val="3"/>
      <charset val="128"/>
    </font>
    <font>
      <sz val="12"/>
      <color rgb="FFFF0000"/>
      <name val="HGPｺﾞｼｯｸE"/>
      <family val="3"/>
      <charset val="128"/>
    </font>
    <font>
      <b/>
      <sz val="18"/>
      <color theme="1"/>
      <name val="HGPｺﾞｼｯｸE"/>
      <family val="3"/>
      <charset val="128"/>
    </font>
    <font>
      <sz val="9"/>
      <color theme="1"/>
      <name val="ＭＳ Ｐゴシック"/>
      <family val="3"/>
      <charset val="128"/>
      <scheme val="minor"/>
    </font>
    <font>
      <sz val="12"/>
      <color theme="1"/>
      <name val="HGPｺﾞｼｯｸE"/>
      <family val="3"/>
      <charset val="128"/>
    </font>
    <font>
      <sz val="11"/>
      <color rgb="FFC00000"/>
      <name val="ＭＳ Ｐゴシック"/>
      <family val="3"/>
      <charset val="128"/>
    </font>
    <font>
      <sz val="12"/>
      <name val="ＭＳ ゴシック"/>
      <family val="3"/>
      <charset val="128"/>
    </font>
    <font>
      <b/>
      <sz val="10"/>
      <color rgb="FFFF0000"/>
      <name val="ＭＳ Ｐゴシック"/>
      <family val="3"/>
      <charset val="128"/>
    </font>
    <font>
      <sz val="14"/>
      <color indexed="10"/>
      <name val="ＭＳ Ｐゴシック"/>
      <family val="3"/>
      <charset val="128"/>
    </font>
    <font>
      <sz val="14"/>
      <name val="ＭＳ ゴシック"/>
      <family val="3"/>
      <charset val="128"/>
    </font>
    <font>
      <sz val="14"/>
      <color indexed="8"/>
      <name val="ＭＳ Ｐゴシック"/>
      <family val="3"/>
      <charset val="128"/>
    </font>
    <font>
      <sz val="10"/>
      <name val="Arial"/>
      <family val="2"/>
    </font>
    <font>
      <b/>
      <sz val="14"/>
      <color rgb="FFFF0000"/>
      <name val="ＭＳ ゴシック"/>
      <family val="3"/>
      <charset val="128"/>
    </font>
    <font>
      <b/>
      <sz val="14"/>
      <color rgb="FF0000FF"/>
      <name val="ＭＳ ゴシック"/>
      <family val="3"/>
      <charset val="128"/>
    </font>
    <font>
      <sz val="14"/>
      <color rgb="FFFF0000"/>
      <name val="ＭＳ Ｐゴシック"/>
      <family val="3"/>
      <charset val="128"/>
    </font>
    <font>
      <sz val="14"/>
      <color indexed="10"/>
      <name val="ＭＳ ゴシック"/>
      <family val="3"/>
      <charset val="128"/>
    </font>
    <font>
      <sz val="14"/>
      <color rgb="FFFF0000"/>
      <name val="ＭＳ ゴシック"/>
      <family val="3"/>
      <charset val="128"/>
    </font>
    <font>
      <sz val="9"/>
      <color rgb="FF000000"/>
      <name val="Meiryo UI"/>
      <family val="3"/>
      <charset val="128"/>
    </font>
    <font>
      <sz val="20"/>
      <name val="ＭＳ Ｐゴシック"/>
      <family val="3"/>
      <charset val="128"/>
    </font>
    <font>
      <b/>
      <sz val="12"/>
      <name val="ＭＳ Ｐゴシック"/>
      <family val="3"/>
      <charset val="128"/>
    </font>
    <font>
      <b/>
      <u/>
      <sz val="11"/>
      <name val="ＭＳ Ｐゴシック"/>
      <family val="3"/>
      <charset val="128"/>
    </font>
    <font>
      <sz val="18"/>
      <color rgb="FFFF0000"/>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b/>
      <sz val="11"/>
      <color rgb="FFFF0000"/>
      <name val="ＭＳ Ｐゴシック"/>
      <family val="3"/>
      <charset val="128"/>
      <scheme val="minor"/>
    </font>
    <font>
      <sz val="16"/>
      <color theme="1"/>
      <name val="ＭＳ Ｐゴシック"/>
      <family val="3"/>
      <charset val="128"/>
      <scheme val="minor"/>
    </font>
    <font>
      <sz val="20"/>
      <color theme="1"/>
      <name val="ＭＳ Ｐゴシック"/>
      <family val="3"/>
      <charset val="128"/>
      <scheme val="minor"/>
    </font>
    <font>
      <sz val="28"/>
      <color theme="1"/>
      <name val="ＭＳ Ｐゴシック"/>
      <family val="3"/>
      <charset val="128"/>
      <scheme val="minor"/>
    </font>
    <font>
      <sz val="36"/>
      <color theme="1"/>
      <name val="ＭＳ Ｐゴシック"/>
      <family val="3"/>
      <charset val="128"/>
      <scheme val="minor"/>
    </font>
    <font>
      <b/>
      <sz val="36"/>
      <color theme="1"/>
      <name val="ＭＳ Ｐゴシック"/>
      <family val="3"/>
      <charset val="128"/>
      <scheme val="minor"/>
    </font>
    <font>
      <b/>
      <sz val="20"/>
      <color theme="1"/>
      <name val="ＭＳ Ｐゴシック"/>
      <family val="3"/>
      <charset val="128"/>
      <scheme val="minor"/>
    </font>
    <font>
      <sz val="10"/>
      <color theme="1"/>
      <name val="ＭＳ Ｐゴシック"/>
      <family val="3"/>
      <charset val="128"/>
    </font>
    <font>
      <sz val="11"/>
      <color theme="1"/>
      <name val="ＭＳ Ｐゴシック"/>
      <family val="3"/>
      <charset val="128"/>
      <scheme val="minor"/>
    </font>
    <font>
      <sz val="10"/>
      <color theme="1"/>
      <name val="ＭＳ Ｐゴシック"/>
      <family val="2"/>
      <scheme val="minor"/>
    </font>
    <font>
      <sz val="10"/>
      <color theme="1"/>
      <name val="HGPｺﾞｼｯｸE"/>
      <family val="3"/>
      <charset val="128"/>
    </font>
    <font>
      <sz val="11"/>
      <color theme="0"/>
      <name val="ＭＳ Ｐゴシック"/>
      <family val="2"/>
      <scheme val="minor"/>
    </font>
    <font>
      <b/>
      <sz val="11"/>
      <color theme="1"/>
      <name val="ＭＳ Ｐゴシック"/>
      <family val="3"/>
      <charset val="128"/>
    </font>
    <font>
      <sz val="11"/>
      <color theme="1"/>
      <name val="ＭＳ Ｐゴシック"/>
      <family val="3"/>
      <charset val="128"/>
    </font>
    <font>
      <sz val="9"/>
      <name val="ＭＳ Ｐゴシック"/>
      <family val="3"/>
      <charset val="128"/>
      <scheme val="minor"/>
    </font>
    <font>
      <sz val="11"/>
      <color rgb="FFFFFF00"/>
      <name val="ＭＳ Ｐゴシック"/>
      <family val="3"/>
      <charset val="128"/>
      <scheme val="minor"/>
    </font>
    <font>
      <sz val="11"/>
      <color rgb="FFFF0000"/>
      <name val="ＭＳ Ｐゴシック"/>
      <family val="2"/>
      <scheme val="minor"/>
    </font>
    <font>
      <sz val="11"/>
      <color rgb="FFFF0000"/>
      <name val="ＭＳ Ｐゴシック"/>
      <family val="3"/>
      <charset val="128"/>
      <scheme val="minor"/>
    </font>
    <font>
      <sz val="11"/>
      <color theme="1"/>
      <name val="游ゴシック"/>
      <family val="3"/>
      <charset val="128"/>
    </font>
    <font>
      <sz val="12"/>
      <name val="ＭＳ Ｐゴシック"/>
      <family val="3"/>
      <charset val="128"/>
      <scheme val="minor"/>
    </font>
    <font>
      <sz val="11"/>
      <color theme="0"/>
      <name val="ＭＳ Ｐゴシック"/>
      <family val="3"/>
      <charset val="128"/>
    </font>
    <font>
      <b/>
      <sz val="20"/>
      <color theme="1"/>
      <name val="ＭＳ Ｐゴシック"/>
      <family val="3"/>
      <charset val="128"/>
    </font>
    <font>
      <b/>
      <sz val="12"/>
      <color theme="1"/>
      <name val="ＭＳ Ｐゴシック"/>
      <family val="3"/>
      <charset val="128"/>
    </font>
    <font>
      <sz val="10"/>
      <color theme="1"/>
      <name val="ＭＳ Ｐゴシック"/>
      <family val="3"/>
      <charset val="128"/>
      <scheme val="minor"/>
    </font>
    <font>
      <b/>
      <sz val="11"/>
      <color theme="1"/>
      <name val="ＭＳ Ｐゴシック"/>
      <family val="3"/>
      <charset val="128"/>
      <scheme val="minor"/>
    </font>
    <font>
      <sz val="11"/>
      <name val="ＭＳ Ｐゴシック"/>
      <family val="2"/>
    </font>
    <font>
      <b/>
      <sz val="14"/>
      <color theme="1"/>
      <name val="ＭＳ Ｐゴシック"/>
      <family val="3"/>
      <charset val="128"/>
      <scheme val="minor"/>
    </font>
    <font>
      <sz val="20"/>
      <name val="ＭＳ Ｐゴシック"/>
      <family val="3"/>
      <charset val="128"/>
      <scheme val="minor"/>
    </font>
    <font>
      <b/>
      <sz val="20"/>
      <name val="ＭＳ Ｐゴシック"/>
      <family val="3"/>
      <charset val="128"/>
      <scheme val="minor"/>
    </font>
    <font>
      <b/>
      <sz val="11"/>
      <color rgb="FF00B050"/>
      <name val="ＭＳ Ｐゴシック"/>
      <family val="3"/>
      <charset val="128"/>
    </font>
    <font>
      <b/>
      <sz val="18"/>
      <name val="ＭＳ Ｐゴシック"/>
      <family val="3"/>
      <charset val="128"/>
    </font>
    <font>
      <b/>
      <sz val="14"/>
      <color rgb="FFFF0000"/>
      <name val="ＭＳ Ｐゴシック"/>
      <family val="3"/>
      <charset val="128"/>
    </font>
    <font>
      <b/>
      <sz val="11"/>
      <color rgb="FF0070C0"/>
      <name val="ＭＳ Ｐゴシック"/>
      <family val="3"/>
      <charset val="128"/>
    </font>
    <font>
      <b/>
      <sz val="12"/>
      <color theme="1"/>
      <name val="ＭＳ Ｐゴシック"/>
      <family val="3"/>
      <charset val="128"/>
      <scheme val="minor"/>
    </font>
    <font>
      <sz val="9"/>
      <color theme="1"/>
      <name val="ＭＳ Ｐゴシック"/>
      <family val="2"/>
      <scheme val="minor"/>
    </font>
    <font>
      <sz val="14"/>
      <color rgb="FFFF0000"/>
      <name val="HGPｺﾞｼｯｸE"/>
      <family val="3"/>
      <charset val="128"/>
    </font>
    <font>
      <sz val="11"/>
      <color rgb="FF000000"/>
      <name val="ＭＳ Ｐゴシック"/>
      <family val="3"/>
      <charset val="128"/>
    </font>
    <font>
      <sz val="9"/>
      <color rgb="FF000000"/>
      <name val="ＭＳ Ｐゴシック"/>
      <family val="3"/>
      <charset val="128"/>
    </font>
    <font>
      <sz val="8"/>
      <color rgb="FF000000"/>
      <name val="ＭＳ Ｐゴシック"/>
      <family val="3"/>
      <charset val="128"/>
    </font>
    <font>
      <sz val="7"/>
      <name val="ＭＳ Ｐゴシック"/>
      <family val="3"/>
      <charset val="128"/>
    </font>
    <font>
      <b/>
      <sz val="14"/>
      <color theme="1"/>
      <name val="BIZ UDPゴシック"/>
      <family val="3"/>
      <charset val="128"/>
    </font>
    <font>
      <sz val="11"/>
      <color theme="1"/>
      <name val="BIZ UDPゴシック"/>
      <family val="3"/>
      <charset val="128"/>
    </font>
    <font>
      <sz val="10"/>
      <color theme="1"/>
      <name val="BIZ UDPゴシック"/>
      <family val="3"/>
      <charset val="128"/>
    </font>
    <font>
      <sz val="8"/>
      <color theme="1"/>
      <name val="BIZ UDPゴシック"/>
      <family val="3"/>
      <charset val="128"/>
    </font>
    <font>
      <sz val="6"/>
      <color theme="1"/>
      <name val="BIZ UDPゴシック"/>
      <family val="3"/>
      <charset val="128"/>
    </font>
    <font>
      <sz val="14"/>
      <color theme="1"/>
      <name val="BIZ UDPゴシック"/>
      <family val="3"/>
      <charset val="128"/>
    </font>
    <font>
      <sz val="18"/>
      <color theme="1"/>
      <name val="BIZ UDPゴシック"/>
      <family val="3"/>
      <charset val="128"/>
    </font>
    <font>
      <sz val="9"/>
      <color theme="1"/>
      <name val="BIZ UDPゴシック"/>
      <family val="3"/>
      <charset val="128"/>
    </font>
    <font>
      <sz val="16"/>
      <color theme="1"/>
      <name val="BIZ UDPゴシック"/>
      <family val="3"/>
      <charset val="128"/>
    </font>
    <font>
      <sz val="12"/>
      <color theme="1"/>
      <name val="BIZ UDPゴシック"/>
      <family val="3"/>
      <charset val="128"/>
    </font>
    <font>
      <b/>
      <sz val="15"/>
      <color theme="3"/>
      <name val="ＭＳ Ｐゴシック"/>
      <family val="2"/>
      <charset val="128"/>
      <scheme val="minor"/>
    </font>
    <font>
      <sz val="11"/>
      <color rgb="FF006100"/>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ajor"/>
    </font>
    <font>
      <sz val="10"/>
      <name val="ＭＳ Ｐゴシック"/>
      <family val="3"/>
      <charset val="128"/>
      <scheme val="major"/>
    </font>
    <font>
      <sz val="11"/>
      <color theme="1"/>
      <name val="ＭＳ Ｐゴシック"/>
      <family val="3"/>
      <charset val="128"/>
      <scheme val="major"/>
    </font>
    <font>
      <b/>
      <sz val="14"/>
      <color theme="1"/>
      <name val="ＭＳ Ｐゴシック"/>
      <family val="3"/>
      <charset val="128"/>
      <scheme val="major"/>
    </font>
    <font>
      <b/>
      <sz val="9"/>
      <color indexed="81"/>
      <name val="MS P ゴシック"/>
      <family val="3"/>
      <charset val="128"/>
    </font>
    <font>
      <b/>
      <sz val="9"/>
      <color indexed="10"/>
      <name val="MS P ゴシック"/>
      <family val="3"/>
      <charset val="128"/>
    </font>
    <font>
      <sz val="10"/>
      <color rgb="FFFF0000"/>
      <name val="ＭＳ Ｐゴシック"/>
      <family val="3"/>
      <charset val="128"/>
      <scheme val="minor"/>
    </font>
    <font>
      <sz val="11"/>
      <color theme="0"/>
      <name val="ＭＳ Ｐゴシック"/>
      <family val="3"/>
      <charset val="128"/>
      <scheme val="minor"/>
    </font>
    <font>
      <sz val="11"/>
      <color rgb="FF0000FF"/>
      <name val="ＭＳ Ｐゴシック"/>
      <family val="2"/>
      <scheme val="minor"/>
    </font>
    <font>
      <sz val="7.5"/>
      <color rgb="FFFF0000"/>
      <name val="ＭＳ Ｐゴシック"/>
      <family val="3"/>
      <charset val="128"/>
      <scheme val="minor"/>
    </font>
    <font>
      <sz val="9"/>
      <color rgb="FFFF0000"/>
      <name val="ＭＳ Ｐゴシック"/>
      <family val="2"/>
      <scheme val="minor"/>
    </font>
    <font>
      <sz val="9"/>
      <color rgb="FFFF0000"/>
      <name val="ＭＳ Ｐゴシック"/>
      <family val="3"/>
      <charset val="128"/>
      <scheme val="minor"/>
    </font>
    <font>
      <b/>
      <sz val="16"/>
      <color rgb="FFFF0000"/>
      <name val="ＭＳ Ｐゴシック"/>
      <family val="3"/>
      <charset val="128"/>
      <scheme val="minor"/>
    </font>
    <font>
      <b/>
      <sz val="16"/>
      <color rgb="FFFF0000"/>
      <name val="HGP教科書体"/>
      <family val="1"/>
      <charset val="128"/>
    </font>
    <font>
      <sz val="9"/>
      <color rgb="FF00B050"/>
      <name val="ＭＳ Ｐゴシック"/>
      <family val="2"/>
      <scheme val="minor"/>
    </font>
    <font>
      <sz val="10"/>
      <color rgb="FF00B050"/>
      <name val="ＭＳ Ｐゴシック"/>
      <family val="2"/>
      <scheme val="minor"/>
    </font>
    <font>
      <sz val="24"/>
      <name val="ＭＳ Ｐゴシック"/>
      <family val="3"/>
      <charset val="128"/>
    </font>
    <font>
      <b/>
      <u/>
      <sz val="11"/>
      <name val="ＭＳ Ｐゴシック"/>
      <family val="3"/>
      <charset val="128"/>
      <scheme val="major"/>
    </font>
    <font>
      <b/>
      <sz val="18"/>
      <color theme="1"/>
      <name val="ＭＳ Ｐゴシック"/>
      <family val="3"/>
      <charset val="128"/>
      <scheme val="minor"/>
    </font>
    <font>
      <sz val="10"/>
      <name val="ＭＳ Ｐゴシック"/>
      <family val="3"/>
      <charset val="128"/>
      <scheme val="minor"/>
    </font>
    <font>
      <sz val="16"/>
      <name val="HGPｺﾞｼｯｸE"/>
      <family val="3"/>
      <charset val="128"/>
    </font>
    <font>
      <b/>
      <strike/>
      <sz val="9"/>
      <color indexed="81"/>
      <name val="MS P ゴシック"/>
      <family val="3"/>
      <charset val="128"/>
    </font>
    <font>
      <b/>
      <strike/>
      <sz val="9"/>
      <color indexed="17"/>
      <name val="MS P ゴシック"/>
      <family val="3"/>
      <charset val="128"/>
    </font>
    <font>
      <b/>
      <strike/>
      <sz val="9"/>
      <color indexed="10"/>
      <name val="MS P ゴシック"/>
      <family val="3"/>
      <charset val="128"/>
    </font>
    <font>
      <sz val="10.5"/>
      <color theme="1"/>
      <name val="ＭＳ Ｐゴシック"/>
      <family val="3"/>
      <charset val="128"/>
      <scheme val="minor"/>
    </font>
    <font>
      <sz val="10.5"/>
      <color rgb="FFFF0000"/>
      <name val="ＭＳ Ｐゴシック"/>
      <family val="3"/>
      <charset val="128"/>
      <scheme val="minor"/>
    </font>
    <font>
      <sz val="11"/>
      <color rgb="FF000000"/>
      <name val="ＭＳ Ｐゴシック"/>
      <family val="3"/>
      <charset val="128"/>
      <scheme val="minor"/>
    </font>
  </fonts>
  <fills count="21">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FC000"/>
        <bgColor indexed="64"/>
      </patternFill>
    </fill>
    <fill>
      <patternFill patternType="lightUp">
        <bgColor theme="0" tint="-4.9989318521683403E-2"/>
      </patternFill>
    </fill>
    <fill>
      <patternFill patternType="solid">
        <fgColor indexed="6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bgColor indexed="64"/>
      </patternFill>
    </fill>
  </fills>
  <borders count="10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double">
        <color indexed="8"/>
      </right>
      <top style="dotted">
        <color indexed="8"/>
      </top>
      <bottom style="dotted">
        <color indexed="8"/>
      </bottom>
      <diagonal/>
    </border>
    <border>
      <left style="double">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right/>
      <top style="dotted">
        <color indexed="8"/>
      </top>
      <bottom style="dotted">
        <color indexed="8"/>
      </bottom>
      <diagonal/>
    </border>
    <border>
      <left/>
      <right style="thin">
        <color indexed="64"/>
      </right>
      <top style="dotted">
        <color indexed="8"/>
      </top>
      <bottom style="dotted">
        <color indexed="8"/>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style="dotted">
        <color indexed="64"/>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dotted">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dotted">
        <color indexed="64"/>
      </bottom>
      <diagonal/>
    </border>
    <border>
      <left/>
      <right/>
      <top style="dotted">
        <color indexed="64"/>
      </top>
      <bottom/>
      <diagonal/>
    </border>
    <border>
      <left style="dotted">
        <color indexed="64"/>
      </left>
      <right style="medium">
        <color indexed="64"/>
      </right>
      <top/>
      <bottom/>
      <diagonal/>
    </border>
    <border>
      <left style="medium">
        <color auto="1"/>
      </left>
      <right/>
      <top/>
      <bottom/>
      <diagonal/>
    </border>
    <border>
      <left style="medium">
        <color indexed="64"/>
      </left>
      <right/>
      <top style="medium">
        <color indexed="64"/>
      </top>
      <bottom/>
      <diagonal/>
    </border>
    <border>
      <left/>
      <right style="medium">
        <color auto="1"/>
      </right>
      <top style="thin">
        <color indexed="64"/>
      </top>
      <bottom style="thin">
        <color indexed="64"/>
      </bottom>
      <diagonal/>
    </border>
    <border>
      <left style="medium">
        <color auto="1"/>
      </left>
      <right style="medium">
        <color auto="1"/>
      </right>
      <top style="thin">
        <color indexed="64"/>
      </top>
      <bottom style="thin">
        <color indexed="64"/>
      </bottom>
      <diagonal/>
    </border>
    <border>
      <left style="medium">
        <color auto="1"/>
      </left>
      <right/>
      <top style="thin">
        <color auto="1"/>
      </top>
      <bottom style="medium">
        <color indexed="64"/>
      </bottom>
      <diagonal/>
    </border>
    <border>
      <left style="medium">
        <color indexed="64"/>
      </left>
      <right/>
      <top style="medium">
        <color indexed="64"/>
      </top>
      <bottom style="thin">
        <color indexed="64"/>
      </bottom>
      <diagonal/>
    </border>
    <border>
      <left style="medium">
        <color auto="1"/>
      </left>
      <right/>
      <top/>
      <bottom style="medium">
        <color auto="1"/>
      </bottom>
      <diagonal/>
    </border>
    <border>
      <left/>
      <right style="dotted">
        <color indexed="64"/>
      </right>
      <top style="medium">
        <color indexed="64"/>
      </top>
      <bottom/>
      <diagonal/>
    </border>
    <border>
      <left/>
      <right style="dotted">
        <color indexed="64"/>
      </right>
      <top/>
      <bottom/>
      <diagonal/>
    </border>
    <border>
      <left style="dotted">
        <color indexed="64"/>
      </left>
      <right/>
      <top/>
      <bottom/>
      <diagonal/>
    </border>
    <border>
      <left/>
      <right style="dotted">
        <color indexed="64"/>
      </right>
      <top/>
      <bottom style="thin">
        <color auto="1"/>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rgb="FFFF0000"/>
      </top>
      <bottom style="thin">
        <color indexed="64"/>
      </bottom>
      <diagonal/>
    </border>
  </borders>
  <cellStyleXfs count="14">
    <xf numFmtId="0" fontId="0" fillId="0" borderId="0"/>
    <xf numFmtId="38" fontId="7" fillId="0" borderId="0" applyFont="0" applyFill="0" applyBorder="0" applyAlignment="0" applyProtection="0">
      <alignment vertical="center"/>
    </xf>
    <xf numFmtId="0" fontId="8" fillId="0" borderId="0"/>
    <xf numFmtId="0" fontId="8" fillId="0" borderId="0"/>
    <xf numFmtId="38" fontId="8" fillId="0" borderId="0" applyFont="0" applyFill="0" applyBorder="0" applyAlignment="0" applyProtection="0">
      <alignment vertical="center"/>
    </xf>
    <xf numFmtId="0" fontId="45" fillId="0" borderId="0"/>
    <xf numFmtId="0" fontId="45" fillId="0" borderId="0"/>
    <xf numFmtId="176" fontId="7" fillId="0" borderId="0" applyFont="0" applyFill="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8" fillId="0" borderId="0"/>
    <xf numFmtId="0" fontId="3" fillId="0" borderId="0">
      <alignment vertical="center"/>
    </xf>
  </cellStyleXfs>
  <cellXfs count="1215">
    <xf numFmtId="0" fontId="0" fillId="0" borderId="0" xfId="0"/>
    <xf numFmtId="0" fontId="8" fillId="0" borderId="0" xfId="0" applyFont="1" applyAlignment="1">
      <alignment vertical="center"/>
    </xf>
    <xf numFmtId="0" fontId="8" fillId="0" borderId="0" xfId="0" applyFont="1" applyAlignment="1">
      <alignment horizontal="center" vertical="center"/>
    </xf>
    <xf numFmtId="0" fontId="0" fillId="0" borderId="0" xfId="0" applyAlignment="1">
      <alignment horizontal="center" vertical="center"/>
    </xf>
    <xf numFmtId="0" fontId="8" fillId="0" borderId="0" xfId="0" applyFont="1" applyAlignment="1">
      <alignment horizontal="left" vertical="center"/>
    </xf>
    <xf numFmtId="177" fontId="8" fillId="0" borderId="0" xfId="1" applyNumberFormat="1" applyFont="1" applyFill="1">
      <alignment vertical="center"/>
    </xf>
    <xf numFmtId="177" fontId="8" fillId="0" borderId="0" xfId="1" applyNumberFormat="1" applyFont="1" applyFill="1" applyAlignment="1">
      <alignment horizontal="right" vertical="center"/>
    </xf>
    <xf numFmtId="49" fontId="8" fillId="0" borderId="0" xfId="0" applyNumberFormat="1" applyFont="1" applyAlignment="1">
      <alignment horizontal="right" vertical="center"/>
    </xf>
    <xf numFmtId="0" fontId="11" fillId="0" borderId="0" xfId="0" applyFont="1" applyAlignment="1">
      <alignment horizontal="center" vertical="center"/>
    </xf>
    <xf numFmtId="0" fontId="8" fillId="0" borderId="1" xfId="0" applyFont="1" applyBorder="1" applyAlignment="1">
      <alignment vertical="center"/>
    </xf>
    <xf numFmtId="0" fontId="0" fillId="0" borderId="1" xfId="0" applyBorder="1" applyAlignment="1">
      <alignment vertical="center"/>
    </xf>
    <xf numFmtId="0" fontId="12" fillId="0" borderId="0" xfId="0" applyFont="1" applyAlignment="1">
      <alignment horizontal="center" vertical="center"/>
    </xf>
    <xf numFmtId="49" fontId="8" fillId="0" borderId="0" xfId="0" applyNumberFormat="1" applyFont="1" applyAlignment="1">
      <alignment horizontal="center" vertical="center"/>
    </xf>
    <xf numFmtId="0" fontId="0" fillId="0" borderId="0" xfId="0" applyAlignment="1">
      <alignment horizontal="left" vertical="center"/>
    </xf>
    <xf numFmtId="179" fontId="8" fillId="2" borderId="1" xfId="2" applyNumberFormat="1" applyFill="1" applyBorder="1" applyAlignment="1">
      <alignment horizontal="center" vertical="center" wrapText="1"/>
    </xf>
    <xf numFmtId="178" fontId="8" fillId="3" borderId="1" xfId="2" applyNumberFormat="1" applyFill="1" applyBorder="1" applyAlignment="1">
      <alignment horizontal="center" vertical="center" wrapText="1"/>
    </xf>
    <xf numFmtId="178" fontId="8" fillId="3" borderId="1" xfId="2" applyNumberFormat="1" applyFill="1" applyBorder="1" applyAlignment="1">
      <alignment horizontal="center" vertical="center"/>
    </xf>
    <xf numFmtId="0" fontId="8" fillId="3" borderId="1" xfId="2" applyFill="1" applyBorder="1" applyAlignment="1">
      <alignment horizontal="center" vertical="center" wrapText="1"/>
    </xf>
    <xf numFmtId="0" fontId="8" fillId="3" borderId="1" xfId="2" applyFill="1" applyBorder="1" applyAlignment="1">
      <alignment horizontal="center" vertical="center"/>
    </xf>
    <xf numFmtId="178" fontId="14" fillId="3" borderId="1" xfId="2" applyNumberFormat="1" applyFont="1" applyFill="1" applyBorder="1" applyAlignment="1">
      <alignment horizontal="center" vertical="center"/>
    </xf>
    <xf numFmtId="177" fontId="8" fillId="3" borderId="1" xfId="1" applyNumberFormat="1" applyFont="1" applyFill="1" applyBorder="1" applyAlignment="1">
      <alignment horizontal="center" vertical="center" wrapText="1"/>
    </xf>
    <xf numFmtId="38" fontId="8" fillId="3" borderId="1" xfId="1" applyFont="1" applyFill="1" applyBorder="1" applyAlignment="1">
      <alignment horizontal="center" vertical="center" wrapText="1"/>
    </xf>
    <xf numFmtId="49" fontId="8" fillId="3" borderId="1" xfId="2" applyNumberFormat="1" applyFill="1" applyBorder="1" applyAlignment="1">
      <alignment horizontal="center" vertical="center" wrapText="1"/>
    </xf>
    <xf numFmtId="0" fontId="8" fillId="2" borderId="1" xfId="2" applyFill="1" applyBorder="1" applyAlignment="1">
      <alignment horizontal="center" vertical="center" wrapText="1"/>
    </xf>
    <xf numFmtId="0" fontId="15" fillId="2" borderId="2" xfId="2" applyFont="1" applyFill="1" applyBorder="1" applyAlignment="1">
      <alignment horizontal="center" vertical="center" wrapText="1"/>
    </xf>
    <xf numFmtId="49" fontId="15" fillId="2" borderId="2" xfId="2" applyNumberFormat="1" applyFont="1" applyFill="1" applyBorder="1" applyAlignment="1">
      <alignment horizontal="center" vertical="center" wrapText="1"/>
    </xf>
    <xf numFmtId="49" fontId="8" fillId="2" borderId="2" xfId="2" applyNumberFormat="1" applyFill="1" applyBorder="1" applyAlignment="1">
      <alignment horizontal="center" vertical="center" wrapText="1"/>
    </xf>
    <xf numFmtId="49" fontId="8" fillId="4" borderId="2" xfId="2" applyNumberFormat="1" applyFill="1" applyBorder="1" applyAlignment="1">
      <alignment horizontal="center" vertical="center" wrapText="1"/>
    </xf>
    <xf numFmtId="0" fontId="8" fillId="2" borderId="3" xfId="2" applyFill="1" applyBorder="1" applyAlignment="1">
      <alignment horizontal="center" vertical="center" wrapText="1"/>
    </xf>
    <xf numFmtId="0" fontId="8" fillId="2" borderId="1" xfId="0" applyFont="1" applyFill="1" applyBorder="1" applyAlignment="1">
      <alignment vertical="center"/>
    </xf>
    <xf numFmtId="0" fontId="0" fillId="2" borderId="1" xfId="0" applyFill="1" applyBorder="1" applyAlignment="1">
      <alignment horizontal="center" vertical="center"/>
    </xf>
    <xf numFmtId="0" fontId="8" fillId="2" borderId="4" xfId="0" applyFont="1" applyFill="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left" vertical="center"/>
    </xf>
    <xf numFmtId="0" fontId="0" fillId="0" borderId="1" xfId="0" applyBorder="1"/>
    <xf numFmtId="177" fontId="8" fillId="0" borderId="1" xfId="0" applyNumberFormat="1" applyFont="1" applyBorder="1" applyAlignment="1">
      <alignment vertical="center"/>
    </xf>
    <xf numFmtId="177" fontId="0" fillId="0" borderId="1" xfId="0" applyNumberFormat="1" applyBorder="1" applyAlignment="1">
      <alignment horizontal="right" vertical="center"/>
    </xf>
    <xf numFmtId="49" fontId="0" fillId="0" borderId="1" xfId="0" applyNumberFormat="1" applyBorder="1" applyAlignment="1">
      <alignment horizontal="right" vertical="center"/>
    </xf>
    <xf numFmtId="20" fontId="8" fillId="0" borderId="1" xfId="0" applyNumberFormat="1" applyFont="1" applyBorder="1" applyAlignment="1">
      <alignment vertical="center"/>
    </xf>
    <xf numFmtId="20" fontId="8" fillId="0" borderId="1" xfId="0" applyNumberFormat="1" applyFont="1" applyBorder="1" applyAlignment="1">
      <alignment horizontal="right" vertical="center"/>
    </xf>
    <xf numFmtId="0" fontId="8" fillId="0" borderId="2" xfId="0" applyFont="1" applyBorder="1" applyAlignment="1">
      <alignment horizontal="center" vertical="center"/>
    </xf>
    <xf numFmtId="0" fontId="14" fillId="0" borderId="2" xfId="0" applyFont="1" applyBorder="1" applyAlignment="1">
      <alignment horizontal="center" vertical="center"/>
    </xf>
    <xf numFmtId="0" fontId="0" fillId="0" borderId="2" xfId="0" applyBorder="1" applyAlignment="1">
      <alignment vertical="center"/>
    </xf>
    <xf numFmtId="0" fontId="0" fillId="0" borderId="1" xfId="0" applyBorder="1" applyAlignment="1">
      <alignment horizontal="center"/>
    </xf>
    <xf numFmtId="0" fontId="8" fillId="0" borderId="0" xfId="3" applyAlignment="1">
      <alignment vertical="center"/>
    </xf>
    <xf numFmtId="0" fontId="18" fillId="0" borderId="0" xfId="3" applyFont="1" applyAlignment="1">
      <alignment vertical="center"/>
    </xf>
    <xf numFmtId="0" fontId="8" fillId="0" borderId="0" xfId="3" applyAlignment="1">
      <alignment horizontal="right" vertical="center"/>
    </xf>
    <xf numFmtId="0" fontId="19" fillId="0" borderId="0" xfId="3" applyFont="1" applyAlignment="1">
      <alignment vertical="center"/>
    </xf>
    <xf numFmtId="0" fontId="8" fillId="0" borderId="2" xfId="3" applyBorder="1" applyAlignment="1">
      <alignment vertical="top"/>
    </xf>
    <xf numFmtId="0" fontId="8" fillId="0" borderId="5" xfId="3" applyBorder="1" applyAlignment="1">
      <alignment vertical="top"/>
    </xf>
    <xf numFmtId="0" fontId="8" fillId="0" borderId="1" xfId="3" applyBorder="1" applyAlignment="1">
      <alignment vertical="center"/>
    </xf>
    <xf numFmtId="179" fontId="21" fillId="0" borderId="1" xfId="2" applyNumberFormat="1" applyFont="1" applyBorder="1" applyAlignment="1">
      <alignment horizontal="center" vertical="center" wrapText="1"/>
    </xf>
    <xf numFmtId="178" fontId="21" fillId="0" borderId="1" xfId="2" applyNumberFormat="1" applyFont="1" applyBorder="1" applyAlignment="1">
      <alignment horizontal="center" vertical="center" wrapText="1"/>
    </xf>
    <xf numFmtId="178" fontId="21" fillId="0" borderId="1" xfId="2" applyNumberFormat="1" applyFont="1" applyBorder="1" applyAlignment="1">
      <alignment horizontal="center" vertical="center"/>
    </xf>
    <xf numFmtId="0" fontId="21" fillId="0" borderId="1" xfId="2" applyFont="1" applyBorder="1" applyAlignment="1">
      <alignment horizontal="center" vertical="center"/>
    </xf>
    <xf numFmtId="0" fontId="21" fillId="0" borderId="1" xfId="2" applyFont="1" applyBorder="1" applyAlignment="1">
      <alignment horizontal="center" vertical="center" wrapText="1"/>
    </xf>
    <xf numFmtId="38" fontId="21" fillId="0" borderId="1" xfId="4" applyFont="1" applyFill="1" applyBorder="1" applyAlignment="1">
      <alignment horizontal="center" vertical="center" wrapText="1"/>
    </xf>
    <xf numFmtId="49" fontId="21" fillId="0" borderId="1" xfId="2" applyNumberFormat="1" applyFont="1" applyBorder="1" applyAlignment="1">
      <alignment horizontal="center" vertical="center" wrapText="1"/>
    </xf>
    <xf numFmtId="49" fontId="13" fillId="0" borderId="2" xfId="2" applyNumberFormat="1" applyFont="1" applyBorder="1" applyAlignment="1">
      <alignment horizontal="center" wrapText="1"/>
    </xf>
    <xf numFmtId="49" fontId="21" fillId="0" borderId="6" xfId="2" applyNumberFormat="1" applyFont="1" applyBorder="1" applyAlignment="1">
      <alignment vertical="center" wrapText="1"/>
    </xf>
    <xf numFmtId="49" fontId="18" fillId="0" borderId="0" xfId="2" applyNumberFormat="1" applyFont="1" applyAlignment="1">
      <alignment wrapText="1"/>
    </xf>
    <xf numFmtId="180" fontId="8" fillId="6" borderId="5" xfId="0" applyNumberFormat="1" applyFont="1" applyFill="1" applyBorder="1" applyAlignment="1">
      <alignment vertical="center"/>
    </xf>
    <xf numFmtId="180" fontId="8" fillId="6" borderId="3" xfId="0" applyNumberFormat="1" applyFont="1" applyFill="1" applyBorder="1" applyAlignment="1">
      <alignment vertical="center"/>
    </xf>
    <xf numFmtId="20" fontId="8" fillId="0" borderId="0" xfId="3" applyNumberFormat="1" applyAlignment="1">
      <alignment vertical="center"/>
    </xf>
    <xf numFmtId="180" fontId="8" fillId="0" borderId="0" xfId="3" applyNumberFormat="1" applyAlignment="1">
      <alignment vertical="center"/>
    </xf>
    <xf numFmtId="0" fontId="0" fillId="6" borderId="2" xfId="0" applyFill="1" applyBorder="1" applyAlignment="1">
      <alignment vertical="center"/>
    </xf>
    <xf numFmtId="180" fontId="8" fillId="0" borderId="5" xfId="0" applyNumberFormat="1" applyFont="1" applyBorder="1" applyAlignment="1">
      <alignment vertical="center"/>
    </xf>
    <xf numFmtId="0" fontId="8" fillId="6" borderId="1" xfId="0" applyFont="1" applyFill="1" applyBorder="1" applyAlignment="1">
      <alignment horizontal="center" vertical="center"/>
    </xf>
    <xf numFmtId="0" fontId="8" fillId="6" borderId="1" xfId="0" applyFont="1" applyFill="1" applyBorder="1" applyAlignment="1">
      <alignment horizontal="left" vertical="center"/>
    </xf>
    <xf numFmtId="0" fontId="8" fillId="6" borderId="1" xfId="0" applyFont="1" applyFill="1" applyBorder="1" applyAlignment="1">
      <alignment vertical="center"/>
    </xf>
    <xf numFmtId="0" fontId="0" fillId="6" borderId="1" xfId="0" applyFill="1" applyBorder="1" applyAlignment="1">
      <alignment vertical="center"/>
    </xf>
    <xf numFmtId="49" fontId="0" fillId="6" borderId="1" xfId="0" applyNumberFormat="1" applyFill="1" applyBorder="1" applyAlignment="1">
      <alignment horizontal="right" vertical="center"/>
    </xf>
    <xf numFmtId="20" fontId="8" fillId="6" borderId="1" xfId="0" applyNumberFormat="1" applyFont="1" applyFill="1" applyBorder="1" applyAlignment="1">
      <alignment vertical="center"/>
    </xf>
    <xf numFmtId="20" fontId="8" fillId="6" borderId="1" xfId="0" applyNumberFormat="1" applyFont="1" applyFill="1" applyBorder="1" applyAlignment="1">
      <alignment horizontal="right" vertical="center"/>
    </xf>
    <xf numFmtId="0" fontId="8" fillId="6" borderId="2" xfId="0" applyFont="1" applyFill="1" applyBorder="1" applyAlignment="1">
      <alignment horizontal="center" vertical="center"/>
    </xf>
    <xf numFmtId="0" fontId="14" fillId="6" borderId="2" xfId="0" applyFont="1" applyFill="1" applyBorder="1" applyAlignment="1">
      <alignment horizontal="center" vertical="center"/>
    </xf>
    <xf numFmtId="0" fontId="0" fillId="6" borderId="1" xfId="0" applyFill="1" applyBorder="1"/>
    <xf numFmtId="177" fontId="8" fillId="6" borderId="1" xfId="0" applyNumberFormat="1" applyFont="1" applyFill="1" applyBorder="1" applyAlignment="1">
      <alignment vertical="center"/>
    </xf>
    <xf numFmtId="177" fontId="0" fillId="6" borderId="1" xfId="0" applyNumberFormat="1" applyFill="1" applyBorder="1" applyAlignment="1">
      <alignment horizontal="right" vertical="center"/>
    </xf>
    <xf numFmtId="180" fontId="8" fillId="0" borderId="3" xfId="0" applyNumberFormat="1" applyFont="1" applyBorder="1" applyAlignment="1">
      <alignment vertical="center"/>
    </xf>
    <xf numFmtId="0" fontId="8" fillId="0" borderId="1" xfId="3" applyBorder="1" applyAlignment="1">
      <alignment horizontal="center" vertical="center"/>
    </xf>
    <xf numFmtId="0" fontId="8" fillId="0" borderId="1" xfId="3" applyBorder="1" applyAlignment="1">
      <alignment horizontal="right" vertical="center"/>
    </xf>
    <xf numFmtId="0" fontId="21" fillId="0" borderId="1" xfId="0" applyFont="1" applyBorder="1" applyAlignment="1">
      <alignment vertical="center"/>
    </xf>
    <xf numFmtId="177" fontId="8" fillId="0" borderId="1" xfId="0" applyNumberFormat="1" applyFont="1" applyBorder="1" applyAlignment="1">
      <alignment horizontal="right" vertical="center"/>
    </xf>
    <xf numFmtId="0" fontId="8" fillId="0" borderId="1" xfId="0" applyFont="1" applyBorder="1" applyAlignment="1">
      <alignment horizontal="right" vertical="center"/>
    </xf>
    <xf numFmtId="177" fontId="8" fillId="6" borderId="1" xfId="0" applyNumberFormat="1" applyFont="1" applyFill="1" applyBorder="1" applyAlignment="1">
      <alignment horizontal="right" vertical="center"/>
    </xf>
    <xf numFmtId="0" fontId="22" fillId="0" borderId="2" xfId="0" applyFont="1" applyBorder="1" applyAlignment="1">
      <alignment vertical="center"/>
    </xf>
    <xf numFmtId="49" fontId="8" fillId="0" borderId="1" xfId="0" applyNumberFormat="1" applyFont="1" applyBorder="1" applyAlignment="1">
      <alignment horizontal="right" vertical="center"/>
    </xf>
    <xf numFmtId="0" fontId="8" fillId="0" borderId="0" xfId="3" applyAlignment="1">
      <alignment vertical="center" wrapText="1"/>
    </xf>
    <xf numFmtId="181" fontId="29" fillId="0" borderId="18" xfId="3" applyNumberFormat="1" applyFont="1" applyBorder="1" applyAlignment="1">
      <alignment horizontal="center" vertical="center"/>
    </xf>
    <xf numFmtId="0" fontId="8" fillId="0" borderId="0" xfId="3" applyAlignment="1">
      <alignment horizontal="center" vertical="center"/>
    </xf>
    <xf numFmtId="0" fontId="23" fillId="0" borderId="1" xfId="3" applyFont="1" applyBorder="1" applyAlignment="1">
      <alignment horizontal="center" vertical="center"/>
    </xf>
    <xf numFmtId="0" fontId="17" fillId="0" borderId="1" xfId="3" applyFont="1" applyBorder="1" applyAlignment="1">
      <alignment horizontal="center" vertical="center"/>
    </xf>
    <xf numFmtId="0" fontId="17" fillId="0" borderId="0" xfId="3" applyFont="1" applyAlignment="1">
      <alignment vertical="center"/>
    </xf>
    <xf numFmtId="0" fontId="39" fillId="0" borderId="1" xfId="3" applyFont="1" applyBorder="1" applyAlignment="1">
      <alignment horizontal="center" vertical="center"/>
    </xf>
    <xf numFmtId="0" fontId="23" fillId="5" borderId="39" xfId="3" applyFont="1" applyFill="1" applyBorder="1" applyAlignment="1">
      <alignment horizontal="center" vertical="center"/>
    </xf>
    <xf numFmtId="0" fontId="23" fillId="0" borderId="33" xfId="3" applyFont="1" applyBorder="1" applyAlignment="1">
      <alignment horizontal="center" vertical="center"/>
    </xf>
    <xf numFmtId="0" fontId="23" fillId="0" borderId="13" xfId="3" applyFont="1" applyBorder="1" applyAlignment="1">
      <alignment horizontal="center" vertical="center"/>
    </xf>
    <xf numFmtId="0" fontId="23" fillId="0" borderId="9" xfId="3" applyFont="1" applyBorder="1" applyAlignment="1">
      <alignment horizontal="center" vertical="center"/>
    </xf>
    <xf numFmtId="0" fontId="25" fillId="0" borderId="0" xfId="3" applyFont="1" applyAlignment="1">
      <alignment vertical="center"/>
    </xf>
    <xf numFmtId="0" fontId="16" fillId="0" borderId="0" xfId="3" applyFont="1" applyAlignment="1">
      <alignment vertical="center"/>
    </xf>
    <xf numFmtId="0" fontId="17" fillId="0" borderId="12" xfId="3" applyFont="1" applyBorder="1" applyAlignment="1">
      <alignment horizontal="center" vertical="center"/>
    </xf>
    <xf numFmtId="0" fontId="17" fillId="0" borderId="45" xfId="3" applyFont="1" applyBorder="1" applyAlignment="1">
      <alignment horizontal="center" vertical="center"/>
    </xf>
    <xf numFmtId="0" fontId="23" fillId="5" borderId="39" xfId="3" applyFont="1" applyFill="1" applyBorder="1" applyAlignment="1">
      <alignment vertical="top"/>
    </xf>
    <xf numFmtId="0" fontId="18" fillId="0" borderId="0" xfId="0" applyFont="1"/>
    <xf numFmtId="187" fontId="42" fillId="0" borderId="0" xfId="0" applyNumberFormat="1" applyFont="1" applyAlignment="1">
      <alignment horizontal="center"/>
    </xf>
    <xf numFmtId="0" fontId="18" fillId="0" borderId="1" xfId="0" applyFont="1" applyBorder="1" applyAlignment="1">
      <alignment horizontal="center"/>
    </xf>
    <xf numFmtId="0" fontId="18" fillId="0" borderId="1" xfId="0" applyFont="1" applyBorder="1"/>
    <xf numFmtId="187" fontId="42" fillId="0" borderId="1" xfId="0" applyNumberFormat="1" applyFont="1" applyBorder="1" applyAlignment="1">
      <alignment horizontal="center"/>
    </xf>
    <xf numFmtId="0" fontId="43" fillId="0" borderId="1" xfId="0" applyFont="1" applyBorder="1" applyAlignment="1">
      <alignment horizontal="left"/>
    </xf>
    <xf numFmtId="0" fontId="44" fillId="0" borderId="1" xfId="0" applyFont="1" applyBorder="1"/>
    <xf numFmtId="0" fontId="18" fillId="0" borderId="1" xfId="5" applyFont="1" applyBorder="1"/>
    <xf numFmtId="0" fontId="44" fillId="0" borderId="1" xfId="0" applyFont="1" applyBorder="1" applyAlignment="1">
      <alignment horizontal="left"/>
    </xf>
    <xf numFmtId="0" fontId="46" fillId="0" borderId="1" xfId="0" applyFont="1" applyBorder="1" applyAlignment="1">
      <alignment horizontal="left"/>
    </xf>
    <xf numFmtId="0" fontId="47" fillId="0" borderId="1" xfId="0" applyFont="1" applyBorder="1" applyAlignment="1">
      <alignment horizontal="left"/>
    </xf>
    <xf numFmtId="0" fontId="43" fillId="0" borderId="0" xfId="0" applyFont="1" applyAlignment="1">
      <alignment horizontal="left"/>
    </xf>
    <xf numFmtId="0" fontId="43" fillId="0" borderId="48" xfId="0" applyFont="1" applyBorder="1" applyAlignment="1">
      <alignment horizontal="left"/>
    </xf>
    <xf numFmtId="0" fontId="43" fillId="0" borderId="49" xfId="0" applyFont="1" applyBorder="1" applyAlignment="1">
      <alignment horizontal="left"/>
    </xf>
    <xf numFmtId="0" fontId="44" fillId="0" borderId="49" xfId="0" applyFont="1" applyBorder="1"/>
    <xf numFmtId="0" fontId="18" fillId="0" borderId="49" xfId="5" applyFont="1" applyBorder="1"/>
    <xf numFmtId="177" fontId="18" fillId="0" borderId="50" xfId="0" applyNumberFormat="1" applyFont="1" applyBorder="1" applyAlignment="1">
      <alignment vertical="center"/>
    </xf>
    <xf numFmtId="188" fontId="44" fillId="0" borderId="51" xfId="0" applyNumberFormat="1" applyFont="1" applyBorder="1"/>
    <xf numFmtId="189" fontId="44" fillId="0" borderId="52" xfId="0" applyNumberFormat="1" applyFont="1" applyBorder="1"/>
    <xf numFmtId="0" fontId="44" fillId="0" borderId="53" xfId="0" applyFont="1" applyBorder="1"/>
    <xf numFmtId="0" fontId="44" fillId="0" borderId="54" xfId="0" applyFont="1" applyBorder="1"/>
    <xf numFmtId="0" fontId="18" fillId="0" borderId="50" xfId="5" applyFont="1" applyBorder="1" applyAlignment="1">
      <alignment horizontal="center"/>
    </xf>
    <xf numFmtId="0" fontId="44" fillId="0" borderId="55" xfId="0" applyFont="1" applyBorder="1" applyAlignment="1">
      <alignment horizontal="left"/>
    </xf>
    <xf numFmtId="0" fontId="40" fillId="0" borderId="50" xfId="0" applyFont="1" applyBorder="1" applyAlignment="1">
      <alignment horizontal="left"/>
    </xf>
    <xf numFmtId="0" fontId="44" fillId="0" borderId="50" xfId="0" applyFont="1" applyBorder="1"/>
    <xf numFmtId="0" fontId="18" fillId="0" borderId="54" xfId="5" applyFont="1" applyBorder="1"/>
    <xf numFmtId="0" fontId="44" fillId="0" borderId="1" xfId="0" applyFont="1" applyBorder="1" applyAlignment="1">
      <alignment horizontal="center"/>
    </xf>
    <xf numFmtId="0" fontId="18" fillId="0" borderId="1" xfId="5" applyFont="1" applyBorder="1" applyAlignment="1">
      <alignment horizontal="center"/>
    </xf>
    <xf numFmtId="0" fontId="43" fillId="0" borderId="50" xfId="0" applyFont="1" applyBorder="1" applyAlignment="1">
      <alignment horizontal="left"/>
    </xf>
    <xf numFmtId="0" fontId="44" fillId="0" borderId="50" xfId="0" applyFont="1" applyBorder="1" applyAlignment="1">
      <alignment horizontal="center"/>
    </xf>
    <xf numFmtId="0" fontId="44" fillId="0" borderId="51" xfId="0" applyFont="1" applyBorder="1" applyAlignment="1">
      <alignment horizontal="center"/>
    </xf>
    <xf numFmtId="0" fontId="44" fillId="0" borderId="52" xfId="0" applyFont="1" applyBorder="1" applyAlignment="1">
      <alignment horizontal="center"/>
    </xf>
    <xf numFmtId="0" fontId="43" fillId="0" borderId="1" xfId="6" applyFont="1" applyBorder="1"/>
    <xf numFmtId="0" fontId="43" fillId="0" borderId="1" xfId="0" applyFont="1" applyBorder="1" applyAlignment="1">
      <alignment horizontal="right"/>
    </xf>
    <xf numFmtId="0" fontId="43" fillId="0" borderId="1" xfId="0" applyFont="1" applyBorder="1" applyAlignment="1">
      <alignment vertical="center"/>
    </xf>
    <xf numFmtId="177" fontId="43" fillId="0" borderId="1" xfId="0" applyNumberFormat="1" applyFont="1" applyBorder="1" applyAlignment="1">
      <alignment vertical="center"/>
    </xf>
    <xf numFmtId="190" fontId="43" fillId="0" borderId="1" xfId="0" applyNumberFormat="1" applyFont="1" applyBorder="1" applyAlignment="1">
      <alignment vertical="center"/>
    </xf>
    <xf numFmtId="0" fontId="46" fillId="0" borderId="1" xfId="6" applyFont="1" applyBorder="1"/>
    <xf numFmtId="0" fontId="43" fillId="0" borderId="1" xfId="0" applyFont="1" applyBorder="1" applyAlignment="1">
      <alignment horizontal="right" vertical="center"/>
    </xf>
    <xf numFmtId="0" fontId="49" fillId="0" borderId="1" xfId="0" applyFont="1" applyBorder="1" applyAlignment="1">
      <alignment vertical="center"/>
    </xf>
    <xf numFmtId="191" fontId="50" fillId="0" borderId="1" xfId="0" applyNumberFormat="1" applyFont="1" applyBorder="1" applyAlignment="1">
      <alignment vertical="center"/>
    </xf>
    <xf numFmtId="0" fontId="48" fillId="0" borderId="1" xfId="0" applyFont="1" applyBorder="1"/>
    <xf numFmtId="0" fontId="8" fillId="0" borderId="0" xfId="3" applyAlignment="1" applyProtection="1">
      <alignment vertical="center"/>
      <protection locked="0"/>
    </xf>
    <xf numFmtId="0" fontId="8" fillId="0" borderId="0" xfId="3" applyAlignment="1" applyProtection="1">
      <alignment horizontal="right" vertical="center"/>
      <protection locked="0"/>
    </xf>
    <xf numFmtId="0" fontId="8" fillId="6" borderId="0" xfId="3" applyFill="1" applyAlignment="1" applyProtection="1">
      <alignment vertical="center"/>
      <protection locked="0"/>
    </xf>
    <xf numFmtId="0" fontId="8" fillId="0" borderId="0" xfId="3" applyAlignment="1" applyProtection="1">
      <alignment horizontal="center" vertical="center"/>
      <protection locked="0"/>
    </xf>
    <xf numFmtId="0" fontId="23" fillId="0" borderId="1" xfId="3" applyFont="1" applyBorder="1" applyAlignment="1" applyProtection="1">
      <alignment horizontal="center" vertical="center"/>
      <protection locked="0"/>
    </xf>
    <xf numFmtId="0" fontId="8" fillId="7" borderId="1" xfId="3" applyFill="1" applyBorder="1" applyAlignment="1">
      <alignment horizontal="center" vertical="center"/>
    </xf>
    <xf numFmtId="0" fontId="8" fillId="0" borderId="5" xfId="3" applyBorder="1" applyAlignment="1" applyProtection="1">
      <alignment horizontal="center" vertical="center"/>
      <protection locked="0"/>
    </xf>
    <xf numFmtId="49" fontId="8" fillId="0" borderId="5" xfId="3" applyNumberFormat="1" applyBorder="1" applyAlignment="1" applyProtection="1">
      <alignment horizontal="center" vertical="center"/>
      <protection locked="0"/>
    </xf>
    <xf numFmtId="0" fontId="8" fillId="0" borderId="1" xfId="3" applyBorder="1" applyAlignment="1" applyProtection="1">
      <alignment horizontal="center" vertical="center"/>
      <protection locked="0"/>
    </xf>
    <xf numFmtId="0" fontId="18" fillId="0" borderId="2" xfId="3" applyFont="1" applyBorder="1" applyAlignment="1" applyProtection="1">
      <alignment vertical="center"/>
      <protection locked="0"/>
    </xf>
    <xf numFmtId="0" fontId="55" fillId="6" borderId="0" xfId="3" applyFont="1" applyFill="1" applyAlignment="1">
      <alignment vertical="center"/>
    </xf>
    <xf numFmtId="0" fontId="54" fillId="0" borderId="0" xfId="3" applyFont="1" applyAlignment="1" applyProtection="1">
      <alignment horizontal="center" vertical="center"/>
      <protection locked="0"/>
    </xf>
    <xf numFmtId="0" fontId="55" fillId="6" borderId="0" xfId="3" applyFont="1" applyFill="1" applyAlignment="1" applyProtection="1">
      <alignment vertical="center"/>
      <protection locked="0"/>
    </xf>
    <xf numFmtId="0" fontId="57" fillId="0" borderId="1" xfId="3" applyFont="1" applyBorder="1" applyAlignment="1" applyProtection="1">
      <alignment horizontal="center" vertical="center"/>
      <protection locked="0"/>
    </xf>
    <xf numFmtId="0" fontId="23" fillId="0" borderId="58" xfId="3" applyFont="1" applyBorder="1" applyAlignment="1" applyProtection="1">
      <alignment vertical="center"/>
      <protection locked="0"/>
    </xf>
    <xf numFmtId="0" fontId="8" fillId="0" borderId="58" xfId="3" applyBorder="1" applyAlignment="1" applyProtection="1">
      <alignment vertical="center"/>
      <protection locked="0"/>
    </xf>
    <xf numFmtId="0" fontId="23" fillId="0" borderId="60" xfId="3" applyFont="1" applyBorder="1" applyAlignment="1" applyProtection="1">
      <alignment vertical="center"/>
      <protection locked="0"/>
    </xf>
    <xf numFmtId="0" fontId="21" fillId="6" borderId="0" xfId="3" applyFont="1" applyFill="1" applyAlignment="1" applyProtection="1">
      <alignment vertical="center"/>
      <protection locked="0"/>
    </xf>
    <xf numFmtId="0" fontId="60" fillId="0" borderId="0" xfId="0" applyFont="1" applyAlignment="1">
      <alignment horizontal="right"/>
    </xf>
    <xf numFmtId="49" fontId="61" fillId="0" borderId="0" xfId="0" applyNumberFormat="1" applyFont="1" applyAlignment="1">
      <alignment horizontal="right"/>
    </xf>
    <xf numFmtId="0" fontId="62" fillId="0" borderId="0" xfId="0" applyFont="1" applyAlignment="1">
      <alignment horizontal="right"/>
    </xf>
    <xf numFmtId="0" fontId="63" fillId="0" borderId="0" xfId="0" applyFont="1" applyAlignment="1">
      <alignment horizontal="right"/>
    </xf>
    <xf numFmtId="0" fontId="61" fillId="0" borderId="0" xfId="0" applyFont="1" applyAlignment="1">
      <alignment horizontal="right"/>
    </xf>
    <xf numFmtId="0" fontId="64" fillId="0" borderId="0" xfId="0" applyFont="1" applyAlignment="1">
      <alignment horizontal="right"/>
    </xf>
    <xf numFmtId="0" fontId="65" fillId="0" borderId="0" xfId="0" applyFont="1" applyAlignment="1">
      <alignment horizontal="right"/>
    </xf>
    <xf numFmtId="0" fontId="0" fillId="0" borderId="0" xfId="0" applyAlignment="1">
      <alignment horizontal="center"/>
    </xf>
    <xf numFmtId="0" fontId="24" fillId="0" borderId="2" xfId="3" applyFont="1" applyBorder="1" applyAlignment="1">
      <alignment horizontal="center" vertical="center"/>
    </xf>
    <xf numFmtId="0" fontId="38" fillId="0" borderId="15" xfId="3" applyFont="1" applyBorder="1" applyAlignment="1">
      <alignment vertical="center" wrapText="1"/>
    </xf>
    <xf numFmtId="0" fontId="35" fillId="0" borderId="15" xfId="3" applyFont="1" applyBorder="1" applyAlignment="1">
      <alignment horizontal="center" vertical="center" wrapText="1"/>
    </xf>
    <xf numFmtId="0" fontId="35" fillId="0" borderId="1" xfId="3" applyFont="1" applyBorder="1" applyAlignment="1">
      <alignment horizontal="center" vertical="center" wrapText="1"/>
    </xf>
    <xf numFmtId="0" fontId="69" fillId="0" borderId="1" xfId="3" applyFont="1" applyBorder="1" applyAlignment="1">
      <alignment vertical="center" wrapText="1"/>
    </xf>
    <xf numFmtId="0" fontId="0" fillId="6" borderId="5" xfId="0" applyFill="1" applyBorder="1" applyAlignment="1">
      <alignment vertical="center"/>
    </xf>
    <xf numFmtId="0" fontId="18" fillId="0" borderId="0" xfId="3" applyFont="1" applyAlignment="1">
      <alignment horizontal="right" vertical="center"/>
    </xf>
    <xf numFmtId="0" fontId="20" fillId="0" borderId="3" xfId="3" applyFont="1" applyBorder="1" applyAlignment="1">
      <alignment horizontal="center" vertical="center"/>
    </xf>
    <xf numFmtId="0" fontId="8" fillId="0" borderId="2" xfId="3" applyBorder="1" applyAlignment="1">
      <alignment horizontal="center" vertical="center"/>
    </xf>
    <xf numFmtId="0" fontId="38" fillId="0" borderId="1" xfId="3" applyFont="1" applyBorder="1" applyAlignment="1">
      <alignment vertical="center" wrapText="1"/>
    </xf>
    <xf numFmtId="0" fontId="70" fillId="0" borderId="0" xfId="0" applyFont="1"/>
    <xf numFmtId="0" fontId="14" fillId="0" borderId="1" xfId="0" applyFont="1" applyBorder="1" applyAlignment="1">
      <alignment horizontal="center" vertical="center"/>
    </xf>
    <xf numFmtId="0" fontId="14" fillId="0" borderId="1" xfId="0" applyFont="1" applyBorder="1" applyAlignment="1">
      <alignment vertical="center"/>
    </xf>
    <xf numFmtId="0" fontId="14" fillId="0" borderId="1" xfId="0" applyFont="1" applyBorder="1"/>
    <xf numFmtId="177" fontId="14" fillId="0" borderId="1" xfId="0" applyNumberFormat="1" applyFont="1" applyBorder="1" applyAlignment="1">
      <alignment horizontal="right" vertical="center"/>
    </xf>
    <xf numFmtId="49" fontId="14" fillId="0" borderId="1" xfId="0" applyNumberFormat="1" applyFont="1" applyBorder="1" applyAlignment="1">
      <alignment horizontal="right" vertical="center"/>
    </xf>
    <xf numFmtId="0" fontId="14" fillId="0" borderId="2" xfId="0" applyFont="1" applyBorder="1" applyAlignment="1">
      <alignment vertical="center"/>
    </xf>
    <xf numFmtId="0" fontId="73" fillId="0" borderId="2" xfId="0" applyFont="1" applyBorder="1" applyAlignment="1">
      <alignment vertical="center"/>
    </xf>
    <xf numFmtId="49" fontId="67" fillId="4" borderId="1" xfId="0" applyNumberFormat="1" applyFont="1" applyFill="1" applyBorder="1" applyAlignment="1">
      <alignment horizontal="center" vertical="center"/>
    </xf>
    <xf numFmtId="0" fontId="8" fillId="5" borderId="1" xfId="0" applyFont="1" applyFill="1" applyBorder="1" applyAlignment="1">
      <alignment vertical="center"/>
    </xf>
    <xf numFmtId="177" fontId="8" fillId="5" borderId="1" xfId="0" applyNumberFormat="1" applyFont="1" applyFill="1" applyBorder="1" applyAlignment="1">
      <alignment vertical="center"/>
    </xf>
    <xf numFmtId="49" fontId="0" fillId="8" borderId="1" xfId="0" applyNumberFormat="1" applyFill="1" applyBorder="1" applyAlignment="1">
      <alignment horizontal="center" vertical="center"/>
    </xf>
    <xf numFmtId="3" fontId="65" fillId="0" borderId="0" xfId="0" applyNumberFormat="1" applyFont="1" applyAlignment="1">
      <alignment horizontal="right"/>
    </xf>
    <xf numFmtId="49" fontId="14" fillId="0" borderId="1" xfId="0" applyNumberFormat="1" applyFont="1" applyBorder="1" applyAlignment="1">
      <alignment horizontal="left" vertical="center"/>
    </xf>
    <xf numFmtId="20" fontId="0" fillId="0" borderId="0" xfId="0" applyNumberFormat="1"/>
    <xf numFmtId="49" fontId="0" fillId="6" borderId="1" xfId="0" applyNumberFormat="1" applyFill="1" applyBorder="1" applyAlignment="1">
      <alignment horizontal="center" vertical="center"/>
    </xf>
    <xf numFmtId="0" fontId="14" fillId="6" borderId="2" xfId="0" applyFont="1" applyFill="1" applyBorder="1" applyAlignment="1">
      <alignment vertical="center"/>
    </xf>
    <xf numFmtId="0" fontId="76" fillId="0" borderId="1" xfId="0" applyFont="1" applyBorder="1" applyAlignment="1">
      <alignment vertical="center"/>
    </xf>
    <xf numFmtId="49" fontId="0" fillId="0" borderId="1" xfId="0" applyNumberFormat="1" applyBorder="1" applyAlignment="1">
      <alignment horizontal="center" vertical="center"/>
    </xf>
    <xf numFmtId="0" fontId="14" fillId="6" borderId="1" xfId="0" applyFont="1" applyFill="1" applyBorder="1"/>
    <xf numFmtId="20" fontId="8" fillId="6" borderId="0" xfId="3" applyNumberFormat="1" applyFill="1" applyAlignment="1">
      <alignment vertical="center"/>
    </xf>
    <xf numFmtId="180" fontId="8" fillId="6" borderId="0" xfId="3" applyNumberFormat="1" applyFill="1" applyAlignment="1">
      <alignment vertical="center"/>
    </xf>
    <xf numFmtId="0" fontId="14" fillId="6" borderId="1" xfId="0" applyFont="1" applyFill="1" applyBorder="1" applyAlignment="1">
      <alignment vertical="center"/>
    </xf>
    <xf numFmtId="177" fontId="14" fillId="6" borderId="1" xfId="0" applyNumberFormat="1" applyFont="1" applyFill="1" applyBorder="1" applyAlignment="1">
      <alignment horizontal="right" vertical="center"/>
    </xf>
    <xf numFmtId="49" fontId="14" fillId="6" borderId="1" xfId="0" applyNumberFormat="1" applyFont="1" applyFill="1" applyBorder="1" applyAlignment="1">
      <alignment horizontal="right" vertical="center"/>
    </xf>
    <xf numFmtId="176" fontId="0" fillId="6" borderId="1" xfId="7" applyFont="1" applyFill="1" applyBorder="1" applyAlignment="1">
      <alignment horizontal="center" vertical="center"/>
    </xf>
    <xf numFmtId="0" fontId="8" fillId="2" borderId="1" xfId="0" applyFont="1" applyFill="1" applyBorder="1" applyAlignment="1">
      <alignment horizontal="center" vertical="center"/>
    </xf>
    <xf numFmtId="0" fontId="21" fillId="0" borderId="1" xfId="8" applyFont="1" applyBorder="1">
      <alignment vertical="center"/>
    </xf>
    <xf numFmtId="0" fontId="8" fillId="0" borderId="0" xfId="3" applyAlignment="1">
      <alignment horizontal="center" vertical="top"/>
    </xf>
    <xf numFmtId="0" fontId="8" fillId="0" borderId="0" xfId="3" applyAlignment="1">
      <alignment horizontal="left" vertical="top"/>
    </xf>
    <xf numFmtId="0" fontId="8" fillId="5" borderId="34" xfId="3" applyFill="1" applyBorder="1" applyAlignment="1">
      <alignment vertical="center"/>
    </xf>
    <xf numFmtId="0" fontId="8" fillId="0" borderId="13" xfId="3" applyBorder="1" applyAlignment="1">
      <alignment vertical="center"/>
    </xf>
    <xf numFmtId="0" fontId="8" fillId="0" borderId="42" xfId="3" applyBorder="1" applyAlignment="1">
      <alignment horizontal="center" vertical="center"/>
    </xf>
    <xf numFmtId="0" fontId="8" fillId="0" borderId="1" xfId="3" applyBorder="1" applyAlignment="1">
      <alignment horizontal="center"/>
    </xf>
    <xf numFmtId="0" fontId="8" fillId="0" borderId="4" xfId="3" applyBorder="1" applyAlignment="1">
      <alignment vertical="center"/>
    </xf>
    <xf numFmtId="0" fontId="8" fillId="0" borderId="71" xfId="3" applyBorder="1" applyAlignment="1">
      <alignment horizontal="center" vertical="center"/>
    </xf>
    <xf numFmtId="0" fontId="8" fillId="0" borderId="72" xfId="3" applyBorder="1" applyAlignment="1">
      <alignment horizontal="center" vertical="center"/>
    </xf>
    <xf numFmtId="0" fontId="8" fillId="0" borderId="46" xfId="3" applyBorder="1" applyAlignment="1">
      <alignment horizontal="center" vertical="center"/>
    </xf>
    <xf numFmtId="0" fontId="8" fillId="0" borderId="46" xfId="3" applyBorder="1" applyAlignment="1">
      <alignment vertical="center"/>
    </xf>
    <xf numFmtId="0" fontId="8" fillId="0" borderId="47" xfId="3" applyBorder="1" applyAlignment="1">
      <alignment horizontal="center" vertical="center"/>
    </xf>
    <xf numFmtId="0" fontId="17" fillId="0" borderId="0" xfId="3" applyFont="1" applyAlignment="1">
      <alignment horizontal="center" vertical="center"/>
    </xf>
    <xf numFmtId="0" fontId="8" fillId="0" borderId="1" xfId="3" applyBorder="1" applyAlignment="1">
      <alignment vertical="center" wrapText="1"/>
    </xf>
    <xf numFmtId="0" fontId="14" fillId="6" borderId="1" xfId="0" applyFont="1" applyFill="1" applyBorder="1" applyAlignment="1">
      <alignment horizontal="center" vertical="center"/>
    </xf>
    <xf numFmtId="0" fontId="77" fillId="0" borderId="0" xfId="0" applyFont="1" applyAlignment="1">
      <alignment vertical="center"/>
    </xf>
    <xf numFmtId="0" fontId="23" fillId="0" borderId="2" xfId="3" applyFont="1" applyBorder="1" applyAlignment="1">
      <alignment vertical="center"/>
    </xf>
    <xf numFmtId="0" fontId="23" fillId="0" borderId="5" xfId="3" applyFont="1" applyBorder="1" applyAlignment="1">
      <alignment vertical="center"/>
    </xf>
    <xf numFmtId="0" fontId="23" fillId="0" borderId="3" xfId="3" applyFont="1" applyBorder="1" applyAlignment="1">
      <alignment vertical="center"/>
    </xf>
    <xf numFmtId="0" fontId="23" fillId="0" borderId="83" xfId="3" applyFont="1" applyBorder="1" applyAlignment="1">
      <alignment horizontal="center" vertical="center"/>
    </xf>
    <xf numFmtId="0" fontId="23" fillId="0" borderId="14" xfId="3" applyFont="1" applyBorder="1" applyAlignment="1">
      <alignment horizontal="center" vertical="center"/>
    </xf>
    <xf numFmtId="0" fontId="22" fillId="0" borderId="1" xfId="0" applyFont="1" applyBorder="1"/>
    <xf numFmtId="0" fontId="67" fillId="0" borderId="1" xfId="0" applyFont="1" applyBorder="1"/>
    <xf numFmtId="0" fontId="67" fillId="0" borderId="1" xfId="0" applyFont="1" applyBorder="1" applyAlignment="1">
      <alignment vertical="center"/>
    </xf>
    <xf numFmtId="0" fontId="0" fillId="0" borderId="0" xfId="0" applyAlignment="1">
      <alignment vertical="center"/>
    </xf>
    <xf numFmtId="0" fontId="14" fillId="0" borderId="0" xfId="0" applyFont="1"/>
    <xf numFmtId="0" fontId="78" fillId="0" borderId="1" xfId="0" applyFont="1" applyBorder="1" applyAlignment="1">
      <alignment vertical="center" shrinkToFit="1"/>
    </xf>
    <xf numFmtId="0" fontId="8" fillId="0" borderId="84" xfId="3" applyBorder="1" applyAlignment="1">
      <alignment horizontal="center" vertical="center"/>
    </xf>
    <xf numFmtId="0" fontId="17" fillId="0" borderId="84" xfId="3" applyFont="1" applyBorder="1" applyAlignment="1">
      <alignment horizontal="center" vertical="center"/>
    </xf>
    <xf numFmtId="20" fontId="0" fillId="0" borderId="1" xfId="0" applyNumberFormat="1" applyBorder="1"/>
    <xf numFmtId="1" fontId="0" fillId="0" borderId="1" xfId="0" applyNumberFormat="1" applyBorder="1"/>
    <xf numFmtId="0" fontId="8" fillId="0" borderId="1" xfId="0" applyFont="1" applyBorder="1" applyAlignment="1">
      <alignment horizontal="left" vertical="center" shrinkToFit="1"/>
    </xf>
    <xf numFmtId="0" fontId="0" fillId="0" borderId="1" xfId="0" applyBorder="1" applyAlignment="1">
      <alignment vertical="center" shrinkToFit="1"/>
    </xf>
    <xf numFmtId="20" fontId="58" fillId="10" borderId="1" xfId="0" applyNumberFormat="1" applyFont="1" applyFill="1" applyBorder="1" applyAlignment="1">
      <alignment vertical="center"/>
    </xf>
    <xf numFmtId="0" fontId="0" fillId="6" borderId="1" xfId="0" applyFill="1" applyBorder="1" applyAlignment="1">
      <alignment vertical="center" shrinkToFit="1"/>
    </xf>
    <xf numFmtId="0" fontId="8" fillId="6" borderId="1" xfId="0" applyFont="1" applyFill="1" applyBorder="1" applyAlignment="1">
      <alignment horizontal="left" vertical="center" shrinkToFit="1"/>
    </xf>
    <xf numFmtId="0" fontId="14" fillId="0" borderId="1" xfId="0" applyFont="1" applyBorder="1" applyAlignment="1">
      <alignment vertical="center" shrinkToFit="1"/>
    </xf>
    <xf numFmtId="0" fontId="14" fillId="2" borderId="1" xfId="0" applyFont="1" applyFill="1" applyBorder="1" applyAlignment="1">
      <alignment horizontal="center" vertical="center"/>
    </xf>
    <xf numFmtId="49" fontId="14" fillId="4" borderId="1" xfId="0" applyNumberFormat="1" applyFont="1" applyFill="1" applyBorder="1" applyAlignment="1">
      <alignment horizontal="center" vertical="center"/>
    </xf>
    <xf numFmtId="49" fontId="67" fillId="0" borderId="1" xfId="0" applyNumberFormat="1" applyFont="1" applyBorder="1" applyAlignment="1">
      <alignment horizontal="center" vertical="center"/>
    </xf>
    <xf numFmtId="0" fontId="0" fillId="0" borderId="5" xfId="0" applyBorder="1" applyAlignment="1">
      <alignment vertical="center"/>
    </xf>
    <xf numFmtId="0" fontId="0" fillId="0" borderId="13" xfId="0" applyBorder="1" applyAlignment="1">
      <alignment vertical="center"/>
    </xf>
    <xf numFmtId="0" fontId="8" fillId="0" borderId="13" xfId="3" applyBorder="1" applyAlignment="1">
      <alignment horizontal="center" vertical="center"/>
    </xf>
    <xf numFmtId="0" fontId="8" fillId="0" borderId="9" xfId="3" applyBorder="1" applyAlignment="1">
      <alignment horizontal="center" vertical="center"/>
    </xf>
    <xf numFmtId="0" fontId="23" fillId="5" borderId="36" xfId="3" applyFont="1" applyFill="1" applyBorder="1" applyAlignment="1">
      <alignment horizontal="center" vertical="top"/>
    </xf>
    <xf numFmtId="0" fontId="23" fillId="5" borderId="37" xfId="3" applyFont="1" applyFill="1" applyBorder="1" applyAlignment="1">
      <alignment horizontal="center" vertical="top"/>
    </xf>
    <xf numFmtId="0" fontId="23" fillId="5" borderId="38" xfId="3" applyFont="1" applyFill="1" applyBorder="1" applyAlignment="1">
      <alignment horizontal="center" vertical="top"/>
    </xf>
    <xf numFmtId="0" fontId="8" fillId="0" borderId="1" xfId="3" applyBorder="1" applyAlignment="1">
      <alignment horizontal="left" vertical="center"/>
    </xf>
    <xf numFmtId="0" fontId="8" fillId="0" borderId="13" xfId="3" applyBorder="1" applyAlignment="1">
      <alignment horizontal="left" vertical="center"/>
    </xf>
    <xf numFmtId="0" fontId="23" fillId="5" borderId="40" xfId="3" applyFont="1" applyFill="1" applyBorder="1" applyAlignment="1">
      <alignment horizontal="center" vertical="center"/>
    </xf>
    <xf numFmtId="0" fontId="79" fillId="0" borderId="0" xfId="3" applyFont="1" applyAlignment="1">
      <alignment vertical="center"/>
    </xf>
    <xf numFmtId="0" fontId="8" fillId="0" borderId="0" xfId="0" applyFont="1" applyAlignment="1">
      <alignment vertical="center" shrinkToFit="1"/>
    </xf>
    <xf numFmtId="0" fontId="8" fillId="3" borderId="1" xfId="2" applyFill="1" applyBorder="1" applyAlignment="1">
      <alignment horizontal="center" vertical="center" shrinkToFit="1"/>
    </xf>
    <xf numFmtId="56" fontId="0" fillId="6" borderId="1" xfId="0" applyNumberFormat="1" applyFill="1" applyBorder="1" applyAlignment="1">
      <alignment vertical="center" shrinkToFit="1"/>
    </xf>
    <xf numFmtId="0" fontId="0" fillId="0" borderId="0" xfId="0" applyAlignment="1">
      <alignment shrinkToFit="1"/>
    </xf>
    <xf numFmtId="0" fontId="14" fillId="0" borderId="1" xfId="0" applyFont="1" applyBorder="1" applyAlignment="1">
      <alignment shrinkToFit="1"/>
    </xf>
    <xf numFmtId="0" fontId="0" fillId="0" borderId="1" xfId="0" applyBorder="1" applyAlignment="1">
      <alignment shrinkToFit="1"/>
    </xf>
    <xf numFmtId="0" fontId="0" fillId="0" borderId="12" xfId="0" applyBorder="1"/>
    <xf numFmtId="0" fontId="0" fillId="0" borderId="13" xfId="0" applyBorder="1" applyAlignment="1">
      <alignment vertical="center" shrinkToFit="1"/>
    </xf>
    <xf numFmtId="20" fontId="8" fillId="0" borderId="0" xfId="0" applyNumberFormat="1" applyFont="1" applyAlignment="1">
      <alignment vertical="center"/>
    </xf>
    <xf numFmtId="20" fontId="8" fillId="0" borderId="0" xfId="0" applyNumberFormat="1" applyFont="1" applyAlignment="1">
      <alignment horizontal="left" vertical="center"/>
    </xf>
    <xf numFmtId="20" fontId="8" fillId="2" borderId="1" xfId="2" applyNumberFormat="1" applyFill="1" applyBorder="1" applyAlignment="1">
      <alignment horizontal="center" vertical="center" wrapText="1"/>
    </xf>
    <xf numFmtId="0" fontId="18" fillId="0" borderId="2" xfId="0" applyFont="1" applyBorder="1"/>
    <xf numFmtId="0" fontId="18" fillId="0" borderId="49" xfId="0" applyFont="1" applyBorder="1" applyAlignment="1">
      <alignment horizontal="center"/>
    </xf>
    <xf numFmtId="0" fontId="18" fillId="0" borderId="2" xfId="0" applyFont="1" applyBorder="1" applyAlignment="1">
      <alignment horizontal="center"/>
    </xf>
    <xf numFmtId="0" fontId="44" fillId="0" borderId="3" xfId="0" applyFont="1" applyBorder="1" applyAlignment="1">
      <alignment horizontal="left"/>
    </xf>
    <xf numFmtId="56" fontId="48" fillId="0" borderId="1" xfId="0" applyNumberFormat="1" applyFont="1" applyBorder="1" applyAlignment="1">
      <alignment horizontal="center"/>
    </xf>
    <xf numFmtId="0" fontId="80" fillId="0" borderId="0" xfId="0" applyFont="1" applyAlignment="1">
      <alignment vertical="center"/>
    </xf>
    <xf numFmtId="0" fontId="0" fillId="0" borderId="84" xfId="0" applyBorder="1" applyAlignment="1">
      <alignment vertical="center"/>
    </xf>
    <xf numFmtId="0" fontId="0" fillId="0" borderId="42" xfId="0" applyBorder="1" applyAlignment="1">
      <alignment vertical="center"/>
    </xf>
    <xf numFmtId="0" fontId="0" fillId="0" borderId="4" xfId="0" applyBorder="1" applyAlignment="1">
      <alignment vertical="center"/>
    </xf>
    <xf numFmtId="0" fontId="0" fillId="0" borderId="44" xfId="0" applyBorder="1" applyAlignment="1">
      <alignment vertical="center"/>
    </xf>
    <xf numFmtId="56" fontId="0" fillId="0" borderId="84" xfId="0" applyNumberFormat="1" applyBorder="1" applyAlignment="1">
      <alignment vertical="center"/>
    </xf>
    <xf numFmtId="196" fontId="0" fillId="0" borderId="1" xfId="0" applyNumberFormat="1" applyBorder="1" applyAlignment="1">
      <alignment vertical="center"/>
    </xf>
    <xf numFmtId="0" fontId="0" fillId="0" borderId="1" xfId="0" applyBorder="1" applyAlignment="1">
      <alignment horizontal="right"/>
    </xf>
    <xf numFmtId="0" fontId="29" fillId="0" borderId="15" xfId="3" applyFont="1" applyBorder="1" applyAlignment="1">
      <alignment vertical="center" wrapText="1"/>
    </xf>
    <xf numFmtId="0" fontId="29" fillId="0" borderId="13" xfId="3" applyFont="1" applyBorder="1" applyAlignment="1">
      <alignment vertical="center" wrapText="1"/>
    </xf>
    <xf numFmtId="178" fontId="14" fillId="0" borderId="1" xfId="0" applyNumberFormat="1" applyFont="1" applyBorder="1" applyAlignment="1">
      <alignment horizontal="right" vertical="center"/>
    </xf>
    <xf numFmtId="178" fontId="0" fillId="0" borderId="1" xfId="0" applyNumberFormat="1" applyBorder="1" applyAlignment="1">
      <alignment vertical="center"/>
    </xf>
    <xf numFmtId="0" fontId="13" fillId="0" borderId="1" xfId="3" applyFont="1" applyBorder="1" applyAlignment="1">
      <alignment vertical="center"/>
    </xf>
    <xf numFmtId="0" fontId="82" fillId="0" borderId="1" xfId="0" applyFont="1" applyBorder="1" applyAlignment="1">
      <alignment vertical="center"/>
    </xf>
    <xf numFmtId="0" fontId="82" fillId="0" borderId="12" xfId="0" applyFont="1" applyBorder="1"/>
    <xf numFmtId="0" fontId="82" fillId="0" borderId="1" xfId="0" applyFont="1" applyBorder="1"/>
    <xf numFmtId="0" fontId="82" fillId="0" borderId="2" xfId="0" applyFont="1" applyBorder="1"/>
    <xf numFmtId="0" fontId="21" fillId="0" borderId="4" xfId="8" applyFont="1" applyBorder="1">
      <alignment vertical="center"/>
    </xf>
    <xf numFmtId="0" fontId="21" fillId="0" borderId="13" xfId="8" applyFont="1" applyBorder="1">
      <alignment vertical="center"/>
    </xf>
    <xf numFmtId="0" fontId="8" fillId="0" borderId="9" xfId="3" applyBorder="1" applyAlignment="1">
      <alignment vertical="center"/>
    </xf>
    <xf numFmtId="0" fontId="8" fillId="0" borderId="2" xfId="3" applyBorder="1" applyAlignment="1">
      <alignment vertical="center"/>
    </xf>
    <xf numFmtId="0" fontId="8" fillId="0" borderId="78" xfId="3" applyBorder="1" applyAlignment="1">
      <alignment vertical="center"/>
    </xf>
    <xf numFmtId="0" fontId="8" fillId="0" borderId="2" xfId="3" applyBorder="1" applyAlignment="1">
      <alignment vertical="center" wrapText="1"/>
    </xf>
    <xf numFmtId="0" fontId="21" fillId="0" borderId="2" xfId="3" applyFont="1" applyBorder="1" applyAlignment="1">
      <alignment vertical="center"/>
    </xf>
    <xf numFmtId="0" fontId="68" fillId="0" borderId="0" xfId="0" applyFont="1"/>
    <xf numFmtId="0" fontId="82" fillId="11" borderId="2" xfId="0" applyFont="1" applyFill="1" applyBorder="1"/>
    <xf numFmtId="0" fontId="82" fillId="11" borderId="1" xfId="0" applyFont="1" applyFill="1" applyBorder="1"/>
    <xf numFmtId="0" fontId="82" fillId="0" borderId="9" xfId="0" applyFont="1" applyBorder="1"/>
    <xf numFmtId="0" fontId="81" fillId="0" borderId="88" xfId="0" applyFont="1" applyBorder="1" applyAlignment="1">
      <alignment horizontal="center" vertical="center"/>
    </xf>
    <xf numFmtId="0" fontId="81" fillId="0" borderId="77" xfId="0" applyFont="1" applyBorder="1" applyAlignment="1">
      <alignment horizontal="center" vertical="center"/>
    </xf>
    <xf numFmtId="0" fontId="81" fillId="0" borderId="89" xfId="0" applyFont="1" applyBorder="1" applyAlignment="1">
      <alignment horizontal="center" vertical="center"/>
    </xf>
    <xf numFmtId="56" fontId="0" fillId="0" borderId="86" xfId="0" applyNumberFormat="1" applyBorder="1" applyAlignment="1">
      <alignment vertical="center"/>
    </xf>
    <xf numFmtId="0" fontId="0" fillId="0" borderId="15" xfId="0" applyBorder="1" applyAlignment="1">
      <alignment vertical="center"/>
    </xf>
    <xf numFmtId="177" fontId="8" fillId="0" borderId="15" xfId="0" applyNumberFormat="1" applyFont="1" applyBorder="1" applyAlignment="1">
      <alignment vertical="center"/>
    </xf>
    <xf numFmtId="196" fontId="0" fillId="0" borderId="15" xfId="0" applyNumberFormat="1" applyBorder="1" applyAlignment="1">
      <alignment vertical="center"/>
    </xf>
    <xf numFmtId="0" fontId="0" fillId="0" borderId="87" xfId="0" applyBorder="1" applyAlignment="1">
      <alignment vertical="center"/>
    </xf>
    <xf numFmtId="56" fontId="0" fillId="0" borderId="45" xfId="0" applyNumberFormat="1" applyBorder="1" applyAlignment="1">
      <alignment vertical="center"/>
    </xf>
    <xf numFmtId="0" fontId="0" fillId="0" borderId="46" xfId="0" applyBorder="1" applyAlignment="1">
      <alignment vertical="center"/>
    </xf>
    <xf numFmtId="196" fontId="0" fillId="0" borderId="46" xfId="0" applyNumberFormat="1" applyBorder="1" applyAlignment="1">
      <alignment vertical="center"/>
    </xf>
    <xf numFmtId="0" fontId="0" fillId="0" borderId="47" xfId="0" applyBorder="1" applyAlignment="1">
      <alignment vertical="center"/>
    </xf>
    <xf numFmtId="0" fontId="14" fillId="0" borderId="15" xfId="0" applyFont="1" applyBorder="1" applyAlignment="1">
      <alignment vertical="center"/>
    </xf>
    <xf numFmtId="178" fontId="14" fillId="0" borderId="15" xfId="0" applyNumberFormat="1" applyFont="1" applyBorder="1" applyAlignment="1">
      <alignment horizontal="right" vertical="center"/>
    </xf>
    <xf numFmtId="0" fontId="14" fillId="0" borderId="46" xfId="0" applyFont="1" applyBorder="1" applyAlignment="1">
      <alignment vertical="center"/>
    </xf>
    <xf numFmtId="178" fontId="0" fillId="0" borderId="46" xfId="0" applyNumberFormat="1" applyBorder="1" applyAlignment="1">
      <alignment vertical="center"/>
    </xf>
    <xf numFmtId="0" fontId="0" fillId="0" borderId="15" xfId="0" applyBorder="1" applyAlignment="1">
      <alignment horizontal="left"/>
    </xf>
    <xf numFmtId="178" fontId="0" fillId="0" borderId="15" xfId="0" applyNumberFormat="1" applyBorder="1" applyAlignment="1">
      <alignment horizontal="right"/>
    </xf>
    <xf numFmtId="0" fontId="0" fillId="0" borderId="1" xfId="0" applyBorder="1" applyAlignment="1">
      <alignment horizontal="left"/>
    </xf>
    <xf numFmtId="178" fontId="0" fillId="0" borderId="1" xfId="0" applyNumberFormat="1" applyBorder="1" applyAlignment="1">
      <alignment horizontal="right"/>
    </xf>
    <xf numFmtId="0" fontId="0" fillId="0" borderId="46" xfId="0" applyBorder="1" applyAlignment="1">
      <alignment horizontal="left"/>
    </xf>
    <xf numFmtId="178" fontId="0" fillId="0" borderId="46" xfId="0" applyNumberFormat="1" applyBorder="1" applyAlignment="1">
      <alignment horizontal="right"/>
    </xf>
    <xf numFmtId="56" fontId="0" fillId="0" borderId="33" xfId="0" applyNumberFormat="1" applyBorder="1" applyAlignment="1">
      <alignment vertical="center"/>
    </xf>
    <xf numFmtId="0" fontId="14" fillId="0" borderId="13" xfId="0" applyFont="1" applyBorder="1" applyAlignment="1">
      <alignment vertical="center"/>
    </xf>
    <xf numFmtId="178" fontId="0" fillId="0" borderId="13" xfId="0" applyNumberFormat="1" applyBorder="1" applyAlignment="1">
      <alignment vertical="center"/>
    </xf>
    <xf numFmtId="0" fontId="0" fillId="0" borderId="41" xfId="0" applyBorder="1" applyAlignment="1">
      <alignment vertical="center"/>
    </xf>
    <xf numFmtId="177" fontId="8" fillId="0" borderId="46" xfId="0" applyNumberFormat="1" applyFont="1" applyBorder="1" applyAlignment="1">
      <alignment vertical="center"/>
    </xf>
    <xf numFmtId="0" fontId="8" fillId="0" borderId="1" xfId="0" applyFont="1" applyBorder="1" applyAlignment="1">
      <alignment vertical="center" shrinkToFit="1"/>
    </xf>
    <xf numFmtId="38" fontId="8" fillId="0" borderId="1" xfId="0" applyNumberFormat="1" applyFont="1" applyBorder="1" applyAlignment="1">
      <alignment vertical="center"/>
    </xf>
    <xf numFmtId="38" fontId="0" fillId="0" borderId="1" xfId="0" applyNumberFormat="1" applyBorder="1" applyAlignment="1">
      <alignment horizontal="right" vertical="center"/>
    </xf>
    <xf numFmtId="38" fontId="8" fillId="5" borderId="1" xfId="0" applyNumberFormat="1" applyFont="1" applyFill="1" applyBorder="1" applyAlignment="1">
      <alignment vertical="center"/>
    </xf>
    <xf numFmtId="14" fontId="8" fillId="0" borderId="0" xfId="3" applyNumberFormat="1" applyAlignment="1">
      <alignment vertical="center"/>
    </xf>
    <xf numFmtId="0" fontId="0" fillId="12" borderId="1" xfId="0" applyFill="1" applyBorder="1" applyAlignment="1">
      <alignment horizontal="center"/>
    </xf>
    <xf numFmtId="197" fontId="0" fillId="0" borderId="0" xfId="0" applyNumberFormat="1" applyAlignment="1">
      <alignment horizontal="left"/>
    </xf>
    <xf numFmtId="14" fontId="0" fillId="0" borderId="0" xfId="0" applyNumberFormat="1"/>
    <xf numFmtId="178" fontId="8" fillId="0" borderId="0" xfId="3" applyNumberFormat="1" applyAlignment="1">
      <alignment vertical="center"/>
    </xf>
    <xf numFmtId="0" fontId="0" fillId="5" borderId="1" xfId="0" applyFill="1" applyBorder="1" applyAlignment="1">
      <alignment horizontal="center"/>
    </xf>
    <xf numFmtId="14" fontId="0" fillId="13" borderId="1" xfId="0" applyNumberFormat="1" applyFill="1" applyBorder="1" applyAlignment="1">
      <alignment horizontal="left"/>
    </xf>
    <xf numFmtId="0" fontId="83" fillId="0" borderId="1" xfId="0" applyFont="1" applyBorder="1"/>
    <xf numFmtId="0" fontId="82" fillId="5" borderId="1" xfId="0" applyFont="1" applyFill="1" applyBorder="1"/>
    <xf numFmtId="0" fontId="0" fillId="0" borderId="1" xfId="0" applyBorder="1" applyAlignment="1">
      <alignment horizontal="right" vertical="center"/>
    </xf>
    <xf numFmtId="0" fontId="67" fillId="0" borderId="1" xfId="0" applyFont="1" applyBorder="1" applyAlignment="1">
      <alignment vertical="center" shrinkToFit="1"/>
    </xf>
    <xf numFmtId="0" fontId="67" fillId="0" borderId="1" xfId="0" applyFont="1" applyBorder="1" applyAlignment="1">
      <alignment shrinkToFit="1"/>
    </xf>
    <xf numFmtId="0" fontId="21" fillId="0" borderId="1" xfId="0" applyFont="1" applyBorder="1" applyAlignment="1">
      <alignment horizontal="left" vertical="center" shrinkToFit="1"/>
    </xf>
    <xf numFmtId="0" fontId="8" fillId="0" borderId="10" xfId="3" applyBorder="1" applyAlignment="1">
      <alignment horizontal="center" vertical="center"/>
    </xf>
    <xf numFmtId="0" fontId="8" fillId="0" borderId="11" xfId="3" applyBorder="1" applyAlignment="1">
      <alignment horizontal="center" vertical="center"/>
    </xf>
    <xf numFmtId="0" fontId="8" fillId="0" borderId="3" xfId="3" applyBorder="1" applyAlignment="1">
      <alignment horizontal="center" vertical="center"/>
    </xf>
    <xf numFmtId="0" fontId="8" fillId="0" borderId="10" xfId="3" applyBorder="1" applyAlignment="1">
      <alignment horizontal="center" vertical="center" shrinkToFit="1"/>
    </xf>
    <xf numFmtId="0" fontId="68" fillId="0" borderId="1" xfId="0" applyFont="1" applyBorder="1" applyAlignment="1">
      <alignment shrinkToFit="1"/>
    </xf>
    <xf numFmtId="0" fontId="67" fillId="14" borderId="1" xfId="0" applyFont="1" applyFill="1" applyBorder="1"/>
    <xf numFmtId="0" fontId="86" fillId="0" borderId="0" xfId="0" applyFont="1" applyAlignment="1">
      <alignment horizontal="right"/>
    </xf>
    <xf numFmtId="0" fontId="87" fillId="0" borderId="0" xfId="0" applyFont="1" applyAlignment="1">
      <alignment horizontal="right"/>
    </xf>
    <xf numFmtId="0" fontId="0" fillId="0" borderId="91" xfId="0" applyBorder="1" applyAlignment="1">
      <alignment vertical="center"/>
    </xf>
    <xf numFmtId="49" fontId="0" fillId="0" borderId="13" xfId="0" applyNumberFormat="1" applyBorder="1" applyAlignment="1">
      <alignment horizontal="right" vertical="center"/>
    </xf>
    <xf numFmtId="49" fontId="0" fillId="0" borderId="1" xfId="0" applyNumberFormat="1" applyBorder="1" applyAlignment="1">
      <alignment horizontal="right"/>
    </xf>
    <xf numFmtId="49" fontId="0" fillId="0" borderId="0" xfId="0" applyNumberFormat="1" applyAlignment="1">
      <alignment horizontal="right"/>
    </xf>
    <xf numFmtId="0" fontId="22" fillId="0" borderId="1" xfId="0" applyFont="1" applyBorder="1" applyAlignment="1">
      <alignment horizontal="center"/>
    </xf>
    <xf numFmtId="177" fontId="0" fillId="5" borderId="1" xfId="0" applyNumberFormat="1" applyFill="1" applyBorder="1" applyAlignment="1">
      <alignment horizontal="right" vertical="center"/>
    </xf>
    <xf numFmtId="177" fontId="0" fillId="0" borderId="0" xfId="0" applyNumberFormat="1"/>
    <xf numFmtId="177" fontId="0" fillId="0" borderId="1" xfId="0" applyNumberFormat="1" applyBorder="1"/>
    <xf numFmtId="0" fontId="22" fillId="0" borderId="0" xfId="0" applyFont="1" applyAlignment="1">
      <alignment horizontal="center"/>
    </xf>
    <xf numFmtId="0" fontId="84" fillId="0" borderId="0" xfId="0" applyFont="1" applyAlignment="1">
      <alignment horizontal="center" vertical="center"/>
    </xf>
    <xf numFmtId="0" fontId="8" fillId="2" borderId="6" xfId="0" applyFont="1" applyFill="1" applyBorder="1" applyAlignment="1">
      <alignment horizontal="center" vertical="center"/>
    </xf>
    <xf numFmtId="0" fontId="8" fillId="2" borderId="2" xfId="0" applyFont="1" applyFill="1" applyBorder="1" applyAlignment="1">
      <alignment horizontal="center" vertical="center"/>
    </xf>
    <xf numFmtId="49" fontId="0" fillId="0" borderId="1" xfId="0" applyNumberFormat="1" applyBorder="1"/>
    <xf numFmtId="0" fontId="13" fillId="0" borderId="1" xfId="0" applyFont="1" applyBorder="1" applyAlignment="1">
      <alignment vertical="center"/>
    </xf>
    <xf numFmtId="0" fontId="0" fillId="13" borderId="1" xfId="0" applyFill="1" applyBorder="1" applyAlignment="1">
      <alignment horizontal="right"/>
    </xf>
    <xf numFmtId="0" fontId="0" fillId="13" borderId="1" xfId="0" applyFill="1" applyBorder="1" applyAlignment="1">
      <alignment horizontal="center"/>
    </xf>
    <xf numFmtId="195" fontId="65" fillId="0" borderId="0" xfId="0" applyNumberFormat="1" applyFont="1" applyAlignment="1">
      <alignment horizontal="right"/>
    </xf>
    <xf numFmtId="195" fontId="61" fillId="0" borderId="0" xfId="0" applyNumberFormat="1" applyFont="1" applyAlignment="1">
      <alignment horizontal="right"/>
    </xf>
    <xf numFmtId="0" fontId="8" fillId="6" borderId="1" xfId="3" applyFill="1" applyBorder="1" applyAlignment="1">
      <alignment vertical="center"/>
    </xf>
    <xf numFmtId="0" fontId="79" fillId="0" borderId="1" xfId="0" applyFont="1" applyBorder="1" applyAlignment="1">
      <alignment vertical="center"/>
    </xf>
    <xf numFmtId="0" fontId="89" fillId="0" borderId="0" xfId="3" applyFont="1" applyAlignment="1">
      <alignment vertical="center"/>
    </xf>
    <xf numFmtId="0" fontId="18" fillId="0" borderId="17" xfId="3" applyFont="1" applyBorder="1" applyAlignment="1">
      <alignment vertical="center"/>
    </xf>
    <xf numFmtId="0" fontId="18" fillId="0" borderId="16" xfId="3" applyFont="1" applyBorder="1" applyAlignment="1">
      <alignment vertical="center"/>
    </xf>
    <xf numFmtId="0" fontId="18" fillId="16" borderId="2" xfId="3" applyFont="1" applyFill="1" applyBorder="1" applyAlignment="1">
      <alignment vertical="center"/>
    </xf>
    <xf numFmtId="0" fontId="18" fillId="16" borderId="5" xfId="3" applyFont="1" applyFill="1" applyBorder="1" applyAlignment="1">
      <alignment vertical="center"/>
    </xf>
    <xf numFmtId="0" fontId="18" fillId="0" borderId="9" xfId="3" applyFont="1" applyBorder="1" applyAlignment="1">
      <alignment vertical="center"/>
    </xf>
    <xf numFmtId="0" fontId="18" fillId="0" borderId="10" xfId="3" applyFont="1" applyBorder="1" applyAlignment="1">
      <alignment vertical="center"/>
    </xf>
    <xf numFmtId="0" fontId="18" fillId="0" borderId="11" xfId="3" applyFont="1" applyBorder="1" applyAlignment="1">
      <alignment vertical="center"/>
    </xf>
    <xf numFmtId="0" fontId="8" fillId="0" borderId="16" xfId="3" applyBorder="1" applyAlignment="1">
      <alignment vertical="center"/>
    </xf>
    <xf numFmtId="0" fontId="21" fillId="0" borderId="0" xfId="3" applyFont="1" applyAlignment="1">
      <alignment vertical="center"/>
    </xf>
    <xf numFmtId="49" fontId="58" fillId="0" borderId="16" xfId="3" applyNumberFormat="1" applyFont="1" applyBorder="1" applyAlignment="1">
      <alignment vertical="center"/>
    </xf>
    <xf numFmtId="182" fontId="18" fillId="0" borderId="0" xfId="3" applyNumberFormat="1" applyFont="1" applyAlignment="1">
      <alignment vertical="center"/>
    </xf>
    <xf numFmtId="49" fontId="18" fillId="0" borderId="16" xfId="3" applyNumberFormat="1" applyFont="1" applyBorder="1" applyAlignment="1">
      <alignment vertical="center"/>
    </xf>
    <xf numFmtId="198" fontId="18" fillId="0" borderId="0" xfId="3" applyNumberFormat="1" applyFont="1" applyAlignment="1">
      <alignment vertical="center"/>
    </xf>
    <xf numFmtId="198" fontId="18" fillId="16" borderId="5" xfId="3" applyNumberFormat="1" applyFont="1" applyFill="1" applyBorder="1" applyAlignment="1">
      <alignment vertical="center"/>
    </xf>
    <xf numFmtId="198" fontId="18" fillId="0" borderId="17" xfId="3" applyNumberFormat="1" applyFont="1" applyBorder="1" applyAlignment="1">
      <alignment vertical="center"/>
    </xf>
    <xf numFmtId="198" fontId="18" fillId="16" borderId="3" xfId="3" applyNumberFormat="1" applyFont="1" applyFill="1" applyBorder="1" applyAlignment="1">
      <alignment vertical="center"/>
    </xf>
    <xf numFmtId="0" fontId="18" fillId="16" borderId="5" xfId="3" applyFont="1" applyFill="1" applyBorder="1" applyAlignment="1">
      <alignment horizontal="right" vertical="center"/>
    </xf>
    <xf numFmtId="0" fontId="18" fillId="0" borderId="10" xfId="3" applyFont="1" applyBorder="1" applyAlignment="1">
      <alignment horizontal="right" vertical="center"/>
    </xf>
    <xf numFmtId="198" fontId="18" fillId="0" borderId="10" xfId="3" applyNumberFormat="1" applyFont="1" applyBorder="1" applyAlignment="1">
      <alignment vertical="center"/>
    </xf>
    <xf numFmtId="198" fontId="18" fillId="0" borderId="11" xfId="3" applyNumberFormat="1" applyFont="1" applyBorder="1" applyAlignment="1">
      <alignment vertical="center"/>
    </xf>
    <xf numFmtId="198" fontId="18" fillId="0" borderId="0" xfId="3" applyNumberFormat="1" applyFont="1" applyAlignment="1">
      <alignment horizontal="right" vertical="center"/>
    </xf>
    <xf numFmtId="198" fontId="18" fillId="0" borderId="17" xfId="3" applyNumberFormat="1" applyFont="1" applyBorder="1" applyAlignment="1">
      <alignment horizontal="right" vertical="center"/>
    </xf>
    <xf numFmtId="198" fontId="18" fillId="16" borderId="5" xfId="3" applyNumberFormat="1" applyFont="1" applyFill="1" applyBorder="1" applyAlignment="1">
      <alignment horizontal="right" vertical="center"/>
    </xf>
    <xf numFmtId="198" fontId="18" fillId="16" borderId="3" xfId="3" applyNumberFormat="1" applyFont="1" applyFill="1" applyBorder="1" applyAlignment="1">
      <alignment horizontal="right" vertical="center"/>
    </xf>
    <xf numFmtId="0" fontId="8" fillId="17" borderId="0" xfId="3" applyFill="1" applyAlignment="1">
      <alignment vertical="center"/>
    </xf>
    <xf numFmtId="198" fontId="18" fillId="0" borderId="8" xfId="3" applyNumberFormat="1" applyFont="1" applyBorder="1" applyAlignment="1">
      <alignment vertical="center"/>
    </xf>
    <xf numFmtId="0" fontId="72" fillId="0" borderId="1" xfId="0" applyFont="1" applyBorder="1" applyAlignment="1">
      <alignment horizontal="center" vertical="center"/>
    </xf>
    <xf numFmtId="178" fontId="0" fillId="0" borderId="1" xfId="0" applyNumberFormat="1" applyBorder="1"/>
    <xf numFmtId="49" fontId="21" fillId="18" borderId="2" xfId="2" applyNumberFormat="1" applyFont="1" applyFill="1" applyBorder="1" applyAlignment="1">
      <alignment horizontal="center" vertical="center" wrapText="1"/>
    </xf>
    <xf numFmtId="180" fontId="8" fillId="6" borderId="1" xfId="0" applyNumberFormat="1" applyFont="1" applyFill="1" applyBorder="1" applyAlignment="1">
      <alignment vertical="center"/>
    </xf>
    <xf numFmtId="0" fontId="71" fillId="0" borderId="56" xfId="0" applyFont="1" applyBorder="1" applyAlignment="1">
      <alignment vertical="center"/>
    </xf>
    <xf numFmtId="0" fontId="72" fillId="0" borderId="57" xfId="0" applyFont="1" applyBorder="1" applyAlignment="1">
      <alignment vertical="center"/>
    </xf>
    <xf numFmtId="0" fontId="23" fillId="0" borderId="57" xfId="0" applyFont="1" applyBorder="1" applyAlignment="1">
      <alignment vertical="center"/>
    </xf>
    <xf numFmtId="0" fontId="91" fillId="6" borderId="0" xfId="0" applyFont="1" applyFill="1" applyAlignment="1">
      <alignment vertical="center"/>
    </xf>
    <xf numFmtId="0" fontId="71" fillId="0" borderId="65" xfId="0" applyFont="1" applyBorder="1" applyAlignment="1">
      <alignment vertical="center"/>
    </xf>
    <xf numFmtId="0" fontId="72" fillId="0" borderId="66" xfId="0" applyFont="1" applyBorder="1" applyAlignment="1">
      <alignment vertical="center"/>
    </xf>
    <xf numFmtId="0" fontId="23" fillId="0" borderId="66" xfId="0" applyFont="1" applyBorder="1" applyAlignment="1">
      <alignment vertical="center"/>
    </xf>
    <xf numFmtId="0" fontId="72" fillId="0" borderId="92" xfId="0" applyFont="1" applyBorder="1" applyAlignment="1">
      <alignment horizontal="center" vertical="center"/>
    </xf>
    <xf numFmtId="0" fontId="24" fillId="6" borderId="0" xfId="0" applyFont="1" applyFill="1" applyAlignment="1">
      <alignment vertical="center"/>
    </xf>
    <xf numFmtId="0" fontId="23" fillId="0" borderId="60" xfId="0" applyFont="1" applyBorder="1" applyAlignment="1">
      <alignment vertical="center"/>
    </xf>
    <xf numFmtId="0" fontId="72" fillId="0" borderId="58" xfId="0" applyFont="1" applyBorder="1" applyAlignment="1">
      <alignment vertical="center"/>
    </xf>
    <xf numFmtId="0" fontId="72" fillId="0" borderId="61" xfId="0" applyFont="1" applyBorder="1" applyAlignment="1">
      <alignment horizontal="center" vertical="center"/>
    </xf>
    <xf numFmtId="0" fontId="72" fillId="0" borderId="67" xfId="0" applyFont="1" applyBorder="1" applyAlignment="1">
      <alignment vertical="center"/>
    </xf>
    <xf numFmtId="0" fontId="8" fillId="0" borderId="58" xfId="3" applyBorder="1" applyAlignment="1" applyProtection="1">
      <alignment horizontal="center" vertical="center"/>
      <protection locked="0"/>
    </xf>
    <xf numFmtId="0" fontId="71" fillId="0" borderId="60" xfId="0" applyFont="1" applyBorder="1" applyAlignment="1">
      <alignment vertical="center"/>
    </xf>
    <xf numFmtId="0" fontId="72" fillId="0" borderId="0" xfId="0" applyFont="1" applyAlignment="1">
      <alignment vertical="center"/>
    </xf>
    <xf numFmtId="0" fontId="23" fillId="0" borderId="58" xfId="0" applyFont="1" applyBorder="1" applyAlignment="1">
      <alignment vertical="center"/>
    </xf>
    <xf numFmtId="0" fontId="72" fillId="0" borderId="93" xfId="0" applyFont="1" applyBorder="1" applyAlignment="1">
      <alignment vertical="center"/>
    </xf>
    <xf numFmtId="0" fontId="23" fillId="0" borderId="5" xfId="0" applyFont="1" applyBorder="1" applyAlignment="1">
      <alignment vertical="center"/>
    </xf>
    <xf numFmtId="0" fontId="72" fillId="0" borderId="5" xfId="0" applyFont="1" applyBorder="1" applyAlignment="1">
      <alignment vertical="center"/>
    </xf>
    <xf numFmtId="0" fontId="72" fillId="0" borderId="5" xfId="0" applyFont="1" applyBorder="1" applyAlignment="1">
      <alignment horizontal="center" vertical="center"/>
    </xf>
    <xf numFmtId="0" fontId="23" fillId="0" borderId="65" xfId="0" applyFont="1" applyBorder="1" applyAlignment="1">
      <alignment vertical="center"/>
    </xf>
    <xf numFmtId="0" fontId="72" fillId="0" borderId="62" xfId="0" applyFont="1" applyBorder="1" applyAlignment="1">
      <alignment horizontal="center" vertical="center"/>
    </xf>
    <xf numFmtId="0" fontId="72" fillId="0" borderId="60" xfId="0" applyFont="1" applyBorder="1" applyAlignment="1">
      <alignment vertical="center"/>
    </xf>
    <xf numFmtId="0" fontId="72" fillId="0" borderId="63" xfId="0" applyFont="1" applyBorder="1" applyAlignment="1">
      <alignment vertical="center"/>
    </xf>
    <xf numFmtId="0" fontId="72" fillId="0" borderId="64" xfId="0" applyFont="1" applyBorder="1" applyAlignment="1">
      <alignment vertical="center"/>
    </xf>
    <xf numFmtId="0" fontId="21" fillId="0" borderId="16" xfId="0" applyFont="1" applyBorder="1" applyAlignment="1">
      <alignment vertical="center"/>
    </xf>
    <xf numFmtId="0" fontId="58" fillId="0" borderId="0" xfId="0" applyFont="1" applyAlignment="1">
      <alignment horizontal="center" vertical="center"/>
    </xf>
    <xf numFmtId="0" fontId="58" fillId="0" borderId="17" xfId="0" applyFont="1" applyBorder="1" applyAlignment="1">
      <alignment horizontal="center" vertical="center"/>
    </xf>
    <xf numFmtId="0" fontId="21" fillId="0" borderId="9" xfId="0" applyFont="1" applyBorder="1" applyAlignment="1">
      <alignment vertical="center"/>
    </xf>
    <xf numFmtId="0" fontId="58" fillId="0" borderId="10" xfId="0" applyFont="1" applyBorder="1" applyAlignment="1">
      <alignment horizontal="center" vertical="center"/>
    </xf>
    <xf numFmtId="0" fontId="58" fillId="0" borderId="11" xfId="0" applyFont="1" applyBorder="1" applyAlignment="1">
      <alignment horizontal="center" vertical="center"/>
    </xf>
    <xf numFmtId="0" fontId="56" fillId="0" borderId="0" xfId="0" applyFont="1" applyAlignment="1">
      <alignment vertical="center"/>
    </xf>
    <xf numFmtId="0" fontId="72" fillId="0" borderId="0" xfId="0" applyFont="1" applyAlignment="1">
      <alignment horizontal="center" vertical="center"/>
    </xf>
    <xf numFmtId="0" fontId="56" fillId="0" borderId="56" xfId="0" applyFont="1" applyBorder="1" applyAlignment="1">
      <alignment vertical="center"/>
    </xf>
    <xf numFmtId="0" fontId="72" fillId="0" borderId="57" xfId="0" applyFont="1" applyBorder="1" applyAlignment="1">
      <alignment horizontal="center" vertical="center"/>
    </xf>
    <xf numFmtId="0" fontId="72" fillId="0" borderId="59" xfId="0" applyFont="1" applyBorder="1" applyAlignment="1">
      <alignment horizontal="center" vertical="center"/>
    </xf>
    <xf numFmtId="0" fontId="56" fillId="0" borderId="65" xfId="0" applyFont="1" applyBorder="1" applyAlignment="1">
      <alignment vertical="center"/>
    </xf>
    <xf numFmtId="0" fontId="72" fillId="0" borderId="66" xfId="0" applyFont="1" applyBorder="1" applyAlignment="1">
      <alignment horizontal="center" vertical="center"/>
    </xf>
    <xf numFmtId="0" fontId="72" fillId="0" borderId="58" xfId="0" applyFont="1" applyBorder="1" applyAlignment="1">
      <alignment horizontal="center" vertical="center"/>
    </xf>
    <xf numFmtId="0" fontId="72" fillId="0" borderId="17" xfId="0" applyFont="1" applyBorder="1" applyAlignment="1">
      <alignment horizontal="center" vertical="center"/>
    </xf>
    <xf numFmtId="0" fontId="72" fillId="0" borderId="65" xfId="0" applyFont="1" applyBorder="1" applyAlignment="1">
      <alignment vertical="center"/>
    </xf>
    <xf numFmtId="0" fontId="72" fillId="0" borderId="1" xfId="0" applyFont="1" applyBorder="1" applyAlignment="1">
      <alignment horizontal="center" vertical="center" shrinkToFit="1"/>
    </xf>
    <xf numFmtId="0" fontId="72" fillId="0" borderId="61" xfId="0" applyFont="1" applyBorder="1" applyAlignment="1">
      <alignment vertical="center"/>
    </xf>
    <xf numFmtId="0" fontId="18" fillId="0" borderId="63" xfId="0" applyFont="1" applyBorder="1" applyAlignment="1">
      <alignment vertical="center"/>
    </xf>
    <xf numFmtId="0" fontId="72" fillId="0" borderId="10" xfId="0" applyFont="1" applyBorder="1" applyAlignment="1">
      <alignment vertical="center"/>
    </xf>
    <xf numFmtId="0" fontId="23" fillId="0" borderId="10" xfId="0" applyFont="1" applyBorder="1" applyAlignment="1">
      <alignment vertical="center"/>
    </xf>
    <xf numFmtId="0" fontId="72" fillId="0" borderId="11" xfId="0" applyFont="1" applyBorder="1" applyAlignment="1">
      <alignment vertical="center"/>
    </xf>
    <xf numFmtId="0" fontId="18" fillId="0" borderId="0" xfId="0" applyFont="1" applyAlignment="1">
      <alignment vertical="center"/>
    </xf>
    <xf numFmtId="0" fontId="23" fillId="0" borderId="0" xfId="0" applyFont="1" applyAlignment="1">
      <alignment vertical="center"/>
    </xf>
    <xf numFmtId="0" fontId="72" fillId="0" borderId="7" xfId="0" applyFont="1" applyBorder="1" applyAlignment="1">
      <alignment horizontal="center" vertical="center"/>
    </xf>
    <xf numFmtId="0" fontId="18" fillId="0" borderId="2" xfId="0" applyFont="1" applyBorder="1" applyAlignment="1">
      <alignment vertical="center"/>
    </xf>
    <xf numFmtId="0" fontId="18" fillId="0" borderId="5" xfId="0" applyFont="1" applyBorder="1" applyAlignment="1">
      <alignment vertical="center"/>
    </xf>
    <xf numFmtId="0" fontId="18" fillId="0" borderId="3" xfId="0" applyFont="1" applyBorder="1" applyAlignment="1">
      <alignment horizontal="right" vertical="center"/>
    </xf>
    <xf numFmtId="0" fontId="18" fillId="0" borderId="1" xfId="0" applyFont="1" applyBorder="1" applyAlignment="1">
      <alignment horizontal="center" vertical="center"/>
    </xf>
    <xf numFmtId="0" fontId="18" fillId="0" borderId="3" xfId="0" applyFont="1" applyBorder="1" applyAlignment="1">
      <alignment vertical="center"/>
    </xf>
    <xf numFmtId="0" fontId="18" fillId="0" borderId="17" xfId="0" applyFont="1" applyBorder="1" applyAlignment="1">
      <alignment horizontal="center" vertical="center"/>
    </xf>
    <xf numFmtId="0" fontId="18" fillId="0" borderId="17" xfId="0" applyFont="1" applyBorder="1" applyAlignment="1">
      <alignment vertical="center"/>
    </xf>
    <xf numFmtId="0" fontId="18" fillId="0" borderId="9" xfId="0" applyFont="1" applyBorder="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91" fillId="0" borderId="0" xfId="0" applyFont="1" applyAlignment="1">
      <alignment vertical="center"/>
    </xf>
    <xf numFmtId="0" fontId="92" fillId="0" borderId="0" xfId="0" applyFont="1"/>
    <xf numFmtId="0" fontId="0" fillId="13" borderId="1" xfId="0" applyFill="1" applyBorder="1"/>
    <xf numFmtId="177" fontId="8" fillId="15" borderId="1" xfId="0" applyNumberFormat="1" applyFont="1" applyFill="1" applyBorder="1" applyAlignment="1">
      <alignment vertical="center"/>
    </xf>
    <xf numFmtId="49" fontId="8" fillId="0" borderId="0" xfId="3" applyNumberFormat="1" applyAlignment="1">
      <alignment vertical="center"/>
    </xf>
    <xf numFmtId="49" fontId="8" fillId="0" borderId="16" xfId="3" applyNumberFormat="1" applyBorder="1" applyAlignment="1">
      <alignment vertical="center"/>
    </xf>
    <xf numFmtId="196" fontId="18" fillId="0" borderId="16" xfId="3" applyNumberFormat="1" applyFont="1" applyBorder="1" applyAlignment="1">
      <alignment vertical="center"/>
    </xf>
    <xf numFmtId="196" fontId="58" fillId="0" borderId="16" xfId="3" applyNumberFormat="1" applyFont="1" applyBorder="1" applyAlignment="1">
      <alignment vertical="center"/>
    </xf>
    <xf numFmtId="198" fontId="18" fillId="0" borderId="10" xfId="3" applyNumberFormat="1" applyFont="1" applyBorder="1" applyAlignment="1">
      <alignment horizontal="right" vertical="center"/>
    </xf>
    <xf numFmtId="198" fontId="18" fillId="0" borderId="11" xfId="3" applyNumberFormat="1" applyFont="1" applyBorder="1" applyAlignment="1">
      <alignment horizontal="right" vertical="center"/>
    </xf>
    <xf numFmtId="0" fontId="8" fillId="0" borderId="6" xfId="3" applyBorder="1" applyAlignment="1">
      <alignment horizontal="center" vertical="center"/>
    </xf>
    <xf numFmtId="0" fontId="8" fillId="0" borderId="7" xfId="3" applyBorder="1" applyAlignment="1">
      <alignment horizontal="center" vertical="center"/>
    </xf>
    <xf numFmtId="0" fontId="8" fillId="0" borderId="8" xfId="3" applyBorder="1" applyAlignment="1">
      <alignment horizontal="center" vertical="center"/>
    </xf>
    <xf numFmtId="0" fontId="8" fillId="0" borderId="0" xfId="3" applyAlignment="1">
      <alignment vertical="center" shrinkToFit="1"/>
    </xf>
    <xf numFmtId="0" fontId="21" fillId="0" borderId="1" xfId="2" applyFont="1" applyBorder="1" applyAlignment="1">
      <alignment horizontal="center" vertical="center" shrinkToFit="1"/>
    </xf>
    <xf numFmtId="0" fontId="8" fillId="6" borderId="1" xfId="0" applyFont="1" applyFill="1" applyBorder="1" applyAlignment="1">
      <alignment vertical="center" shrinkToFit="1"/>
    </xf>
    <xf numFmtId="0" fontId="8" fillId="0" borderId="7" xfId="3" applyBorder="1" applyAlignment="1">
      <alignment horizontal="center" vertical="center" shrinkToFit="1"/>
    </xf>
    <xf numFmtId="0" fontId="21" fillId="0" borderId="1" xfId="0" applyFont="1" applyBorder="1" applyAlignment="1">
      <alignment horizontal="left" vertical="center"/>
    </xf>
    <xf numFmtId="0" fontId="0" fillId="0" borderId="1" xfId="0" applyBorder="1" applyAlignment="1">
      <alignment horizontal="center" shrinkToFit="1"/>
    </xf>
    <xf numFmtId="0" fontId="0" fillId="0" borderId="46" xfId="0" applyBorder="1" applyAlignment="1">
      <alignment horizontal="center" shrinkToFit="1"/>
    </xf>
    <xf numFmtId="49" fontId="0" fillId="5" borderId="1" xfId="0" applyNumberFormat="1" applyFill="1" applyBorder="1" applyAlignment="1">
      <alignment horizontal="right" vertical="center"/>
    </xf>
    <xf numFmtId="0" fontId="0" fillId="5" borderId="1" xfId="0" applyFill="1" applyBorder="1"/>
    <xf numFmtId="0" fontId="8" fillId="0" borderId="4" xfId="3" applyBorder="1" applyAlignment="1">
      <alignment horizontal="center" vertical="center"/>
    </xf>
    <xf numFmtId="0" fontId="8" fillId="0" borderId="12" xfId="3" applyBorder="1" applyAlignment="1">
      <alignment horizontal="center" vertical="center"/>
    </xf>
    <xf numFmtId="0" fontId="17" fillId="0" borderId="4" xfId="3" applyFont="1" applyBorder="1" applyAlignment="1">
      <alignment horizontal="center" vertical="center"/>
    </xf>
    <xf numFmtId="0" fontId="8" fillId="0" borderId="44" xfId="3" applyBorder="1" applyAlignment="1">
      <alignment horizontal="center" vertical="center"/>
    </xf>
    <xf numFmtId="0" fontId="8" fillId="0" borderId="41" xfId="3" applyBorder="1" applyAlignment="1">
      <alignment horizontal="center" vertical="center"/>
    </xf>
    <xf numFmtId="0" fontId="17" fillId="0" borderId="43" xfId="3" applyFont="1" applyBorder="1" applyAlignment="1">
      <alignment horizontal="center" vertical="center"/>
    </xf>
    <xf numFmtId="0" fontId="17" fillId="0" borderId="33" xfId="3" applyFont="1" applyBorder="1" applyAlignment="1">
      <alignment horizontal="center" vertical="center"/>
    </xf>
    <xf numFmtId="0" fontId="8" fillId="0" borderId="2" xfId="3" applyBorder="1" applyAlignment="1">
      <alignment horizontal="right" vertical="center"/>
    </xf>
    <xf numFmtId="0" fontId="8" fillId="0" borderId="43" xfId="3" applyBorder="1" applyAlignment="1">
      <alignment horizontal="center" vertical="center"/>
    </xf>
    <xf numFmtId="0" fontId="8" fillId="0" borderId="33" xfId="3" applyBorder="1" applyAlignment="1">
      <alignment horizontal="center" vertical="center"/>
    </xf>
    <xf numFmtId="0" fontId="0" fillId="6" borderId="4" xfId="0" applyFill="1" applyBorder="1" applyAlignment="1">
      <alignment vertical="center" shrinkToFit="1"/>
    </xf>
    <xf numFmtId="0" fontId="8" fillId="0" borderId="4" xfId="0" applyFont="1" applyBorder="1" applyAlignment="1">
      <alignment vertical="center"/>
    </xf>
    <xf numFmtId="0" fontId="0" fillId="0" borderId="4" xfId="0" applyBorder="1" applyAlignment="1">
      <alignment shrinkToFit="1"/>
    </xf>
    <xf numFmtId="0" fontId="0" fillId="0" borderId="4" xfId="0" applyBorder="1"/>
    <xf numFmtId="0" fontId="14" fillId="0" borderId="4" xfId="0" applyFont="1" applyBorder="1"/>
    <xf numFmtId="0" fontId="0" fillId="0" borderId="15" xfId="0" applyBorder="1"/>
    <xf numFmtId="0" fontId="14" fillId="0" borderId="87" xfId="0" applyFont="1" applyBorder="1"/>
    <xf numFmtId="0" fontId="14" fillId="0" borderId="42" xfId="0" applyFont="1" applyBorder="1"/>
    <xf numFmtId="0" fontId="0" fillId="0" borderId="46" xfId="0" applyBorder="1" applyAlignment="1">
      <alignment shrinkToFit="1"/>
    </xf>
    <xf numFmtId="0" fontId="8" fillId="0" borderId="46" xfId="0" applyFont="1" applyBorder="1" applyAlignment="1">
      <alignment vertical="center"/>
    </xf>
    <xf numFmtId="0" fontId="0" fillId="0" borderId="46" xfId="0" applyBorder="1"/>
    <xf numFmtId="0" fontId="14" fillId="0" borderId="47" xfId="0" applyFont="1" applyBorder="1"/>
    <xf numFmtId="0" fontId="0" fillId="0" borderId="13" xfId="0" applyBorder="1"/>
    <xf numFmtId="0" fontId="8" fillId="0" borderId="13" xfId="0" applyFont="1" applyBorder="1" applyAlignment="1">
      <alignment vertical="center"/>
    </xf>
    <xf numFmtId="0" fontId="14" fillId="0" borderId="13" xfId="0" applyFont="1" applyBorder="1"/>
    <xf numFmtId="0" fontId="17" fillId="6" borderId="1" xfId="3" applyFont="1" applyFill="1" applyBorder="1" applyAlignment="1">
      <alignment horizontal="center" vertical="center"/>
    </xf>
    <xf numFmtId="177" fontId="14" fillId="5" borderId="1" xfId="0" applyNumberFormat="1" applyFont="1" applyFill="1" applyBorder="1" applyAlignment="1">
      <alignment horizontal="right" vertical="center"/>
    </xf>
    <xf numFmtId="179" fontId="21" fillId="2" borderId="1" xfId="2" applyNumberFormat="1" applyFont="1" applyFill="1" applyBorder="1" applyAlignment="1">
      <alignment horizontal="center" vertical="center" wrapText="1"/>
    </xf>
    <xf numFmtId="179" fontId="15" fillId="2" borderId="1" xfId="2" applyNumberFormat="1" applyFont="1" applyFill="1" applyBorder="1" applyAlignment="1">
      <alignment horizontal="center" vertical="center" wrapText="1"/>
    </xf>
    <xf numFmtId="0" fontId="98" fillId="2" borderId="2" xfId="2" applyFont="1" applyFill="1" applyBorder="1" applyAlignment="1">
      <alignment horizontal="center" vertical="center" wrapText="1"/>
    </xf>
    <xf numFmtId="199" fontId="99" fillId="0" borderId="0" xfId="0" applyNumberFormat="1" applyFont="1"/>
    <xf numFmtId="0" fontId="100" fillId="0" borderId="0" xfId="0" applyFont="1"/>
    <xf numFmtId="0" fontId="100" fillId="0" borderId="28" xfId="0" applyFont="1" applyBorder="1"/>
    <xf numFmtId="0" fontId="100" fillId="0" borderId="94" xfId="0" applyFont="1" applyBorder="1"/>
    <xf numFmtId="0" fontId="103" fillId="0" borderId="0" xfId="0" applyFont="1" applyAlignment="1">
      <alignment horizontal="right"/>
    </xf>
    <xf numFmtId="0" fontId="101" fillId="0" borderId="81" xfId="0" applyFont="1" applyBorder="1" applyAlignment="1">
      <alignment horizontal="center" vertical="center"/>
    </xf>
    <xf numFmtId="0" fontId="105" fillId="0" borderId="0" xfId="0" applyFont="1" applyAlignment="1">
      <alignment vertical="center"/>
    </xf>
    <xf numFmtId="0" fontId="104" fillId="0" borderId="0" xfId="0" applyFont="1"/>
    <xf numFmtId="0" fontId="100" fillId="0" borderId="10" xfId="0" applyFont="1" applyBorder="1"/>
    <xf numFmtId="0" fontId="104" fillId="0" borderId="10" xfId="0" applyFont="1" applyBorder="1"/>
    <xf numFmtId="0" fontId="100" fillId="0" borderId="90" xfId="0" applyFont="1" applyBorder="1"/>
    <xf numFmtId="0" fontId="101" fillId="0" borderId="84" xfId="0" applyFont="1" applyBorder="1" applyAlignment="1">
      <alignment horizontal="center" vertical="center"/>
    </xf>
    <xf numFmtId="0" fontId="104" fillId="0" borderId="0" xfId="0" applyFont="1" applyAlignment="1">
      <alignment vertical="center"/>
    </xf>
    <xf numFmtId="0" fontId="100" fillId="0" borderId="66" xfId="0" applyFont="1" applyBorder="1"/>
    <xf numFmtId="0" fontId="100" fillId="0" borderId="93" xfId="0" applyFont="1" applyBorder="1"/>
    <xf numFmtId="0" fontId="100" fillId="0" borderId="76" xfId="0" applyFont="1" applyBorder="1"/>
    <xf numFmtId="0" fontId="100" fillId="0" borderId="103" xfId="0" applyFont="1" applyBorder="1"/>
    <xf numFmtId="0" fontId="104" fillId="0" borderId="0" xfId="0" applyFont="1" applyAlignment="1">
      <alignment horizontal="center"/>
    </xf>
    <xf numFmtId="0" fontId="100" fillId="0" borderId="104" xfId="0" applyFont="1" applyBorder="1"/>
    <xf numFmtId="0" fontId="102" fillId="0" borderId="0" xfId="0" applyFont="1" applyAlignment="1">
      <alignment horizontal="right"/>
    </xf>
    <xf numFmtId="0" fontId="104" fillId="0" borderId="10" xfId="0" applyFont="1" applyBorder="1" applyAlignment="1">
      <alignment horizontal="center"/>
    </xf>
    <xf numFmtId="0" fontId="103" fillId="0" borderId="105" xfId="0" applyFont="1" applyBorder="1" applyAlignment="1">
      <alignment horizontal="right"/>
    </xf>
    <xf numFmtId="49" fontId="107" fillId="0" borderId="0" xfId="0" applyNumberFormat="1" applyFont="1" applyAlignment="1">
      <alignment vertical="center"/>
    </xf>
    <xf numFmtId="0" fontId="107" fillId="0" borderId="0" xfId="0" applyFont="1" applyAlignment="1">
      <alignment horizontal="center"/>
    </xf>
    <xf numFmtId="0" fontId="108" fillId="0" borderId="0" xfId="0" applyFont="1"/>
    <xf numFmtId="0" fontId="108" fillId="0" borderId="10" xfId="0" applyFont="1" applyBorder="1"/>
    <xf numFmtId="38" fontId="84" fillId="3" borderId="1" xfId="1" applyFont="1" applyFill="1" applyBorder="1" applyAlignment="1">
      <alignment horizontal="center" vertical="center" wrapText="1"/>
    </xf>
    <xf numFmtId="38" fontId="0" fillId="0" borderId="1" xfId="1" applyFont="1" applyFill="1" applyBorder="1" applyAlignment="1"/>
    <xf numFmtId="38" fontId="0" fillId="0" borderId="1" xfId="1" applyFont="1" applyBorder="1" applyAlignment="1"/>
    <xf numFmtId="38" fontId="0" fillId="0" borderId="0" xfId="1" applyFont="1" applyFill="1" applyAlignment="1"/>
    <xf numFmtId="0" fontId="0" fillId="0" borderId="4" xfId="0" applyBorder="1" applyAlignment="1">
      <alignment horizontal="right"/>
    </xf>
    <xf numFmtId="0" fontId="0" fillId="19" borderId="1" xfId="0" applyFill="1" applyBorder="1" applyAlignment="1">
      <alignment horizontal="right"/>
    </xf>
    <xf numFmtId="0" fontId="0" fillId="19" borderId="1" xfId="0" applyFill="1" applyBorder="1" applyAlignment="1">
      <alignment horizontal="center"/>
    </xf>
    <xf numFmtId="0" fontId="112" fillId="0" borderId="1" xfId="0" applyFont="1" applyBorder="1" applyAlignment="1">
      <alignment horizontal="center" vertical="center"/>
    </xf>
    <xf numFmtId="0" fontId="113" fillId="0" borderId="1" xfId="0" applyFont="1" applyBorder="1" applyAlignment="1">
      <alignment horizontal="center" vertical="center"/>
    </xf>
    <xf numFmtId="0" fontId="114" fillId="0" borderId="1" xfId="0" applyFont="1" applyBorder="1" applyAlignment="1">
      <alignment horizontal="center"/>
    </xf>
    <xf numFmtId="0" fontId="113" fillId="0" borderId="4" xfId="0" applyFont="1" applyBorder="1" applyAlignment="1">
      <alignment horizontal="center" vertical="center"/>
    </xf>
    <xf numFmtId="0" fontId="114" fillId="0" borderId="1" xfId="0" applyFont="1" applyBorder="1"/>
    <xf numFmtId="0" fontId="113" fillId="0" borderId="1" xfId="0" applyFont="1" applyBorder="1" applyAlignment="1">
      <alignment vertical="center"/>
    </xf>
    <xf numFmtId="0" fontId="114" fillId="0" borderId="0" xfId="0" applyFont="1"/>
    <xf numFmtId="0" fontId="0" fillId="15" borderId="1" xfId="0" applyFill="1" applyBorder="1"/>
    <xf numFmtId="0" fontId="82" fillId="0" borderId="1" xfId="0" applyFont="1" applyBorder="1" applyAlignment="1">
      <alignment vertical="center" shrinkToFit="1"/>
    </xf>
    <xf numFmtId="0" fontId="82" fillId="0" borderId="0" xfId="0" applyFont="1" applyAlignment="1">
      <alignment shrinkToFit="1"/>
    </xf>
    <xf numFmtId="0" fontId="0" fillId="20" borderId="1" xfId="0" applyFill="1" applyBorder="1"/>
    <xf numFmtId="0" fontId="0" fillId="18" borderId="1" xfId="0" applyFill="1" applyBorder="1"/>
    <xf numFmtId="0" fontId="0" fillId="20" borderId="12" xfId="0" applyFill="1" applyBorder="1"/>
    <xf numFmtId="0" fontId="0" fillId="0" borderId="7" xfId="0" applyBorder="1"/>
    <xf numFmtId="0" fontId="0" fillId="13" borderId="13" xfId="0" applyFill="1" applyBorder="1" applyAlignment="1">
      <alignment horizontal="center"/>
    </xf>
    <xf numFmtId="0" fontId="60" fillId="0" borderId="0" xfId="0" applyFont="1"/>
    <xf numFmtId="0" fontId="85" fillId="0" borderId="0" xfId="0" applyFont="1"/>
    <xf numFmtId="0" fontId="115" fillId="0" borderId="0" xfId="0" applyFont="1"/>
    <xf numFmtId="0" fontId="0" fillId="12" borderId="1" xfId="0" applyFill="1" applyBorder="1"/>
    <xf numFmtId="0" fontId="22" fillId="12" borderId="1" xfId="0" applyFont="1" applyFill="1" applyBorder="1"/>
    <xf numFmtId="0" fontId="82" fillId="0" borderId="1" xfId="0" applyFont="1" applyBorder="1" applyAlignment="1">
      <alignment shrinkToFit="1"/>
    </xf>
    <xf numFmtId="0" fontId="82" fillId="0" borderId="4" xfId="0" applyFont="1" applyBorder="1" applyAlignment="1">
      <alignment shrinkToFit="1"/>
    </xf>
    <xf numFmtId="0" fontId="82" fillId="0" borderId="86" xfId="0" applyFont="1" applyBorder="1" applyAlignment="1">
      <alignment shrinkToFit="1"/>
    </xf>
    <xf numFmtId="0" fontId="82" fillId="0" borderId="84" xfId="0" applyFont="1" applyBorder="1" applyAlignment="1">
      <alignment shrinkToFit="1"/>
    </xf>
    <xf numFmtId="0" fontId="82" fillId="0" borderId="45" xfId="0" applyFont="1" applyBorder="1" applyAlignment="1">
      <alignment shrinkToFit="1"/>
    </xf>
    <xf numFmtId="0" fontId="82" fillId="0" borderId="13" xfId="0" applyFont="1" applyBorder="1" applyAlignment="1">
      <alignment shrinkToFit="1"/>
    </xf>
    <xf numFmtId="0" fontId="95" fillId="0" borderId="0" xfId="0" applyFont="1" applyAlignment="1">
      <alignment vertical="center"/>
    </xf>
    <xf numFmtId="0" fontId="66" fillId="0" borderId="0" xfId="0" applyFont="1" applyAlignment="1">
      <alignment vertical="center"/>
    </xf>
    <xf numFmtId="38" fontId="0" fillId="0" borderId="0" xfId="0" applyNumberFormat="1" applyAlignment="1">
      <alignment horizontal="left" vertical="center"/>
    </xf>
    <xf numFmtId="0" fontId="112" fillId="19" borderId="1" xfId="0" applyFont="1" applyFill="1" applyBorder="1" applyAlignment="1">
      <alignment horizontal="center" vertical="center"/>
    </xf>
    <xf numFmtId="0" fontId="0" fillId="19" borderId="1" xfId="0" applyFill="1" applyBorder="1"/>
    <xf numFmtId="38" fontId="0" fillId="19" borderId="1" xfId="1" applyFont="1" applyFill="1" applyBorder="1" applyAlignment="1"/>
    <xf numFmtId="0" fontId="0" fillId="9" borderId="106" xfId="0" applyFill="1" applyBorder="1"/>
    <xf numFmtId="177" fontId="14" fillId="0" borderId="1" xfId="0" applyNumberFormat="1" applyFont="1" applyBorder="1"/>
    <xf numFmtId="0" fontId="119" fillId="0" borderId="0" xfId="0" applyFont="1"/>
    <xf numFmtId="0" fontId="62" fillId="0" borderId="0" xfId="0" applyFont="1" applyAlignment="1">
      <alignment vertical="center"/>
    </xf>
    <xf numFmtId="0" fontId="0" fillId="0" borderId="0" xfId="0" applyAlignment="1">
      <alignment horizontal="left"/>
    </xf>
    <xf numFmtId="0" fontId="124" fillId="0" borderId="0" xfId="0" applyFont="1"/>
    <xf numFmtId="0" fontId="127" fillId="0" borderId="0" xfId="0" applyFont="1" applyAlignment="1">
      <alignment horizontal="right"/>
    </xf>
    <xf numFmtId="0" fontId="126" fillId="0" borderId="0" xfId="0" applyFont="1" applyAlignment="1">
      <alignment horizontal="right"/>
    </xf>
    <xf numFmtId="0" fontId="122" fillId="0" borderId="0" xfId="0" applyFont="1" applyAlignment="1">
      <alignment horizontal="right"/>
    </xf>
    <xf numFmtId="200" fontId="0" fillId="0" borderId="1" xfId="0" applyNumberFormat="1" applyBorder="1" applyAlignment="1">
      <alignment horizontal="right"/>
    </xf>
    <xf numFmtId="200" fontId="120" fillId="0" borderId="1" xfId="0" applyNumberFormat="1" applyFont="1" applyBorder="1" applyAlignment="1">
      <alignment horizontal="right"/>
    </xf>
    <xf numFmtId="200" fontId="22" fillId="0" borderId="1" xfId="0" applyNumberFormat="1" applyFont="1" applyBorder="1" applyAlignment="1">
      <alignment horizontal="right"/>
    </xf>
    <xf numFmtId="0" fontId="76" fillId="0" borderId="1" xfId="0" applyFont="1" applyBorder="1" applyAlignment="1">
      <alignment horizontal="right"/>
    </xf>
    <xf numFmtId="0" fontId="0" fillId="0" borderId="0" xfId="0" applyAlignment="1">
      <alignment horizontal="right"/>
    </xf>
    <xf numFmtId="0" fontId="0" fillId="0" borderId="0" xfId="0" quotePrefix="1"/>
    <xf numFmtId="0" fontId="128" fillId="0" borderId="0" xfId="3" applyFont="1" applyAlignment="1">
      <alignment vertical="center" wrapText="1"/>
    </xf>
    <xf numFmtId="0" fontId="75" fillId="0" borderId="0" xfId="0" applyFont="1"/>
    <xf numFmtId="56" fontId="0" fillId="0" borderId="71" xfId="0" applyNumberFormat="1" applyBorder="1" applyAlignment="1">
      <alignment vertical="center"/>
    </xf>
    <xf numFmtId="0" fontId="0" fillId="0" borderId="12" xfId="0" applyBorder="1" applyAlignment="1">
      <alignment vertical="center"/>
    </xf>
    <xf numFmtId="49" fontId="0" fillId="0" borderId="4" xfId="0" applyNumberFormat="1" applyBorder="1" applyAlignment="1">
      <alignment horizontal="right" vertical="center"/>
    </xf>
    <xf numFmtId="0" fontId="67" fillId="0" borderId="0" xfId="0" applyFont="1" applyAlignment="1">
      <alignment horizontal="right"/>
    </xf>
    <xf numFmtId="0" fontId="23" fillId="5" borderId="37" xfId="3" applyFont="1" applyFill="1" applyBorder="1" applyAlignment="1">
      <alignment horizontal="center" vertical="center"/>
    </xf>
    <xf numFmtId="0" fontId="23" fillId="5" borderId="38" xfId="3" applyFont="1" applyFill="1" applyBorder="1" applyAlignment="1">
      <alignment horizontal="center" vertical="center"/>
    </xf>
    <xf numFmtId="0" fontId="23" fillId="5" borderId="36" xfId="3" applyFont="1" applyFill="1" applyBorder="1" applyAlignment="1">
      <alignment horizontal="center" vertical="center"/>
    </xf>
    <xf numFmtId="200" fontId="14" fillId="0" borderId="1" xfId="0" applyNumberFormat="1" applyFont="1" applyBorder="1" applyAlignment="1">
      <alignment horizontal="right"/>
    </xf>
    <xf numFmtId="0" fontId="14" fillId="0" borderId="1" xfId="0" applyFont="1" applyBorder="1" applyAlignment="1">
      <alignment horizontal="right"/>
    </xf>
    <xf numFmtId="38" fontId="14" fillId="0" borderId="1" xfId="0" applyNumberFormat="1" applyFont="1" applyBorder="1" applyAlignment="1">
      <alignment horizontal="right" vertical="center"/>
    </xf>
    <xf numFmtId="0" fontId="14" fillId="0" borderId="1" xfId="0" applyFont="1" applyBorder="1" applyAlignment="1">
      <alignment horizontal="right" vertical="center"/>
    </xf>
    <xf numFmtId="0" fontId="76" fillId="0" borderId="1" xfId="0" applyFont="1" applyBorder="1"/>
    <xf numFmtId="0" fontId="130" fillId="0" borderId="0" xfId="0" applyFont="1" applyAlignment="1">
      <alignment horizontal="right" vertical="center"/>
    </xf>
    <xf numFmtId="0" fontId="8" fillId="0" borderId="0" xfId="1" applyNumberFormat="1" applyFont="1" applyFill="1">
      <alignment vertical="center"/>
    </xf>
    <xf numFmtId="0" fontId="8" fillId="3" borderId="1" xfId="1" applyNumberFormat="1" applyFont="1" applyFill="1" applyBorder="1" applyAlignment="1">
      <alignment horizontal="center" vertical="center" wrapText="1"/>
    </xf>
    <xf numFmtId="0" fontId="75" fillId="0" borderId="1" xfId="0" applyFont="1" applyBorder="1"/>
    <xf numFmtId="0" fontId="0" fillId="7" borderId="1" xfId="0" applyFill="1" applyBorder="1"/>
    <xf numFmtId="201" fontId="0" fillId="0" borderId="1" xfId="0" applyNumberFormat="1" applyBorder="1" applyAlignment="1">
      <alignment horizontal="center"/>
    </xf>
    <xf numFmtId="202" fontId="0" fillId="0" borderId="1" xfId="0" applyNumberFormat="1" applyBorder="1" applyAlignment="1">
      <alignment horizontal="center"/>
    </xf>
    <xf numFmtId="203" fontId="0" fillId="0" borderId="1" xfId="0" applyNumberFormat="1" applyBorder="1" applyAlignment="1">
      <alignment horizontal="center"/>
    </xf>
    <xf numFmtId="204" fontId="0" fillId="0" borderId="0" xfId="0" applyNumberFormat="1"/>
    <xf numFmtId="0" fontId="15" fillId="0" borderId="1" xfId="2" applyFont="1" applyBorder="1" applyAlignment="1">
      <alignment horizontal="center" vertical="center" wrapText="1"/>
    </xf>
    <xf numFmtId="0" fontId="8" fillId="0" borderId="0" xfId="3" applyAlignment="1">
      <alignment vertical="top"/>
    </xf>
    <xf numFmtId="0" fontId="14" fillId="0" borderId="2" xfId="0" applyFont="1" applyBorder="1" applyAlignment="1">
      <alignment horizontal="left" vertical="center"/>
    </xf>
    <xf numFmtId="0" fontId="8" fillId="0" borderId="0" xfId="3" applyAlignment="1">
      <alignment horizontal="left" vertical="center"/>
    </xf>
    <xf numFmtId="0" fontId="14" fillId="0" borderId="5" xfId="0" applyFont="1" applyBorder="1" applyAlignment="1">
      <alignment horizontal="left" vertical="center"/>
    </xf>
    <xf numFmtId="0" fontId="14" fillId="0" borderId="3" xfId="0" applyFont="1" applyBorder="1" applyAlignment="1">
      <alignment horizontal="left" vertical="center"/>
    </xf>
    <xf numFmtId="0" fontId="18" fillId="0" borderId="0" xfId="3" applyFont="1" applyAlignment="1">
      <alignment horizontal="left" vertical="center"/>
    </xf>
    <xf numFmtId="0" fontId="8" fillId="0" borderId="5" xfId="3" applyBorder="1" applyAlignment="1">
      <alignment vertical="center"/>
    </xf>
    <xf numFmtId="0" fontId="8" fillId="0" borderId="2" xfId="3" applyBorder="1" applyAlignment="1">
      <alignment horizontal="left" vertical="top"/>
    </xf>
    <xf numFmtId="0" fontId="0" fillId="9" borderId="1" xfId="0" applyFill="1" applyBorder="1"/>
    <xf numFmtId="0" fontId="120" fillId="0" borderId="1" xfId="0" applyFont="1" applyBorder="1" applyAlignment="1">
      <alignment horizontal="right"/>
    </xf>
    <xf numFmtId="0" fontId="59" fillId="0" borderId="1" xfId="0" applyFont="1" applyBorder="1" applyAlignment="1">
      <alignment horizontal="right"/>
    </xf>
    <xf numFmtId="0" fontId="22" fillId="0" borderId="1" xfId="0" applyFont="1" applyBorder="1" applyAlignment="1">
      <alignment horizontal="right"/>
    </xf>
    <xf numFmtId="0" fontId="0" fillId="0" borderId="17" xfId="0" applyBorder="1"/>
    <xf numFmtId="0" fontId="112" fillId="19" borderId="1" xfId="0" applyFont="1" applyFill="1" applyBorder="1" applyAlignment="1">
      <alignment vertical="center"/>
    </xf>
    <xf numFmtId="0" fontId="0" fillId="0" borderId="16" xfId="0" applyBorder="1" applyAlignment="1">
      <alignment horizontal="center"/>
    </xf>
    <xf numFmtId="3" fontId="14" fillId="0" borderId="2" xfId="0" applyNumberFormat="1" applyFont="1" applyBorder="1" applyAlignment="1">
      <alignment horizontal="left" vertical="center"/>
    </xf>
    <xf numFmtId="0" fontId="17" fillId="0" borderId="1" xfId="3" applyFont="1" applyBorder="1" applyAlignment="1">
      <alignment horizontal="right" vertical="center"/>
    </xf>
    <xf numFmtId="49" fontId="67" fillId="6" borderId="1" xfId="0" applyNumberFormat="1" applyFont="1" applyFill="1" applyBorder="1" applyAlignment="1">
      <alignment horizontal="center" vertical="center"/>
    </xf>
    <xf numFmtId="0" fontId="8" fillId="2" borderId="4" xfId="0" applyFont="1" applyFill="1" applyBorder="1" applyAlignment="1">
      <alignment vertical="center"/>
    </xf>
    <xf numFmtId="0" fontId="14" fillId="2" borderId="4" xfId="0" applyFont="1" applyFill="1" applyBorder="1" applyAlignment="1">
      <alignment horizontal="center" vertical="center"/>
    </xf>
    <xf numFmtId="20" fontId="58" fillId="10" borderId="4" xfId="0" applyNumberFormat="1" applyFont="1" applyFill="1" applyBorder="1" applyAlignment="1">
      <alignment vertical="center"/>
    </xf>
    <xf numFmtId="0" fontId="8" fillId="2" borderId="107" xfId="0" applyFont="1" applyFill="1" applyBorder="1" applyAlignment="1">
      <alignment vertical="center"/>
    </xf>
    <xf numFmtId="0" fontId="14" fillId="2" borderId="107" xfId="0" applyFont="1" applyFill="1" applyBorder="1" applyAlignment="1">
      <alignment horizontal="center" vertical="center"/>
    </xf>
    <xf numFmtId="0" fontId="8" fillId="2" borderId="107" xfId="0" applyFont="1" applyFill="1" applyBorder="1" applyAlignment="1">
      <alignment horizontal="center" vertical="center"/>
    </xf>
    <xf numFmtId="20" fontId="58" fillId="10" borderId="107" xfId="0" applyNumberFormat="1" applyFont="1" applyFill="1" applyBorder="1" applyAlignment="1">
      <alignment vertical="center"/>
    </xf>
    <xf numFmtId="0" fontId="76" fillId="0" borderId="1" xfId="0" applyFont="1" applyBorder="1" applyAlignment="1">
      <alignment horizontal="right" vertical="center"/>
    </xf>
    <xf numFmtId="3" fontId="8" fillId="0" borderId="1" xfId="0" applyNumberFormat="1" applyFont="1" applyBorder="1" applyAlignment="1">
      <alignment vertical="center"/>
    </xf>
    <xf numFmtId="3" fontId="0" fillId="0" borderId="0" xfId="0" applyNumberFormat="1"/>
    <xf numFmtId="0" fontId="79" fillId="0" borderId="0" xfId="3" applyFont="1" applyAlignment="1">
      <alignment vertical="center" shrinkToFit="1"/>
    </xf>
    <xf numFmtId="0" fontId="79" fillId="0" borderId="0" xfId="3" applyFont="1" applyAlignment="1">
      <alignment horizontal="left" vertical="center"/>
    </xf>
    <xf numFmtId="0" fontId="8" fillId="0" borderId="17" xfId="3" applyBorder="1" applyAlignment="1">
      <alignment vertical="center"/>
    </xf>
    <xf numFmtId="0" fontId="76" fillId="0" borderId="0" xfId="0" applyFont="1" applyAlignment="1">
      <alignment horizontal="right"/>
    </xf>
    <xf numFmtId="0" fontId="0" fillId="0" borderId="0" xfId="0" applyAlignment="1">
      <alignment horizontal="right" vertical="center"/>
    </xf>
    <xf numFmtId="0" fontId="76" fillId="0" borderId="0" xfId="0" applyFont="1"/>
    <xf numFmtId="200" fontId="0" fillId="0" borderId="0" xfId="0" applyNumberFormat="1" applyAlignment="1">
      <alignment horizontal="right"/>
    </xf>
    <xf numFmtId="200" fontId="120" fillId="0" borderId="0" xfId="0" applyNumberFormat="1" applyFont="1" applyAlignment="1">
      <alignment horizontal="right"/>
    </xf>
    <xf numFmtId="200" fontId="22" fillId="0" borderId="0" xfId="0" applyNumberFormat="1" applyFont="1" applyAlignment="1">
      <alignment horizontal="right"/>
    </xf>
    <xf numFmtId="200" fontId="14" fillId="0" borderId="0" xfId="0" applyNumberFormat="1" applyFont="1" applyAlignment="1">
      <alignment horizontal="right"/>
    </xf>
    <xf numFmtId="200" fontId="76" fillId="0" borderId="0" xfId="0" applyNumberFormat="1" applyFont="1" applyAlignment="1">
      <alignment horizontal="right"/>
    </xf>
    <xf numFmtId="0" fontId="120" fillId="0" borderId="0" xfId="0" applyFont="1"/>
    <xf numFmtId="200" fontId="120" fillId="0" borderId="0" xfId="0" applyNumberFormat="1" applyFont="1" applyAlignment="1">
      <alignment vertical="center"/>
    </xf>
    <xf numFmtId="0" fontId="120" fillId="0" borderId="0" xfId="0" applyFont="1" applyAlignment="1">
      <alignment vertical="center"/>
    </xf>
    <xf numFmtId="0" fontId="76" fillId="0" borderId="0" xfId="0" applyFont="1" applyAlignment="1">
      <alignment vertical="center"/>
    </xf>
    <xf numFmtId="0" fontId="76" fillId="0" borderId="0" xfId="0" applyFont="1" applyAlignment="1">
      <alignment horizontal="right" vertical="center"/>
    </xf>
    <xf numFmtId="38" fontId="120" fillId="0" borderId="0" xfId="0" applyNumberFormat="1" applyFont="1" applyAlignment="1">
      <alignment horizontal="right" vertical="center"/>
    </xf>
    <xf numFmtId="38" fontId="120" fillId="0" borderId="0" xfId="0" applyNumberFormat="1" applyFont="1" applyAlignment="1">
      <alignment horizontal="left" vertical="center"/>
    </xf>
    <xf numFmtId="38" fontId="0" fillId="0" borderId="0" xfId="1" applyFont="1" applyAlignment="1"/>
    <xf numFmtId="38" fontId="8" fillId="0" borderId="0" xfId="1" applyFont="1" applyAlignment="1">
      <alignment horizontal="right" vertical="center"/>
    </xf>
    <xf numFmtId="38" fontId="8" fillId="0" borderId="0" xfId="1" applyFont="1" applyAlignment="1">
      <alignment vertical="center"/>
    </xf>
    <xf numFmtId="0" fontId="8" fillId="6" borderId="6" xfId="3" applyFill="1" applyBorder="1" applyAlignment="1">
      <alignment horizontal="center" vertical="center"/>
    </xf>
    <xf numFmtId="0" fontId="8" fillId="6" borderId="8" xfId="3" applyFill="1" applyBorder="1" applyAlignment="1">
      <alignment horizontal="center" vertical="center"/>
    </xf>
    <xf numFmtId="0" fontId="0" fillId="0" borderId="4" xfId="0" applyBorder="1" applyAlignment="1">
      <alignment horizontal="center" shrinkToFit="1"/>
    </xf>
    <xf numFmtId="0" fontId="8" fillId="6" borderId="0" xfId="3" applyFill="1" applyAlignment="1">
      <alignment horizontal="center" vertical="center"/>
    </xf>
    <xf numFmtId="0" fontId="8" fillId="0" borderId="6" xfId="3" applyBorder="1" applyAlignment="1">
      <alignment vertical="center"/>
    </xf>
    <xf numFmtId="0" fontId="8" fillId="0" borderId="45" xfId="3" applyBorder="1" applyAlignment="1">
      <alignment horizontal="center" vertical="center"/>
    </xf>
    <xf numFmtId="56" fontId="0" fillId="0" borderId="1" xfId="0" applyNumberFormat="1" applyBorder="1" applyAlignment="1">
      <alignment vertical="center"/>
    </xf>
    <xf numFmtId="0" fontId="93" fillId="0" borderId="1" xfId="0" applyFont="1" applyBorder="1" applyAlignment="1">
      <alignment horizontal="right"/>
    </xf>
    <xf numFmtId="0" fontId="8" fillId="14" borderId="1" xfId="0" applyFont="1" applyFill="1" applyBorder="1" applyAlignment="1">
      <alignment vertical="center"/>
    </xf>
    <xf numFmtId="0" fontId="14" fillId="14" borderId="1"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2" xfId="0" applyFont="1" applyFill="1" applyBorder="1" applyAlignment="1">
      <alignment horizontal="center" vertical="center"/>
    </xf>
    <xf numFmtId="0" fontId="8" fillId="14" borderId="1" xfId="0" applyFont="1" applyFill="1" applyBorder="1" applyAlignment="1">
      <alignment horizontal="center" vertical="center"/>
    </xf>
    <xf numFmtId="3" fontId="65" fillId="5" borderId="0" xfId="0" applyNumberFormat="1" applyFont="1" applyFill="1" applyAlignment="1">
      <alignment horizontal="right"/>
    </xf>
    <xf numFmtId="0" fontId="65" fillId="5" borderId="0" xfId="0" applyFont="1" applyFill="1" applyAlignment="1">
      <alignment horizontal="right"/>
    </xf>
    <xf numFmtId="0" fontId="67" fillId="0" borderId="0" xfId="0" applyFont="1"/>
    <xf numFmtId="0" fontId="67" fillId="0" borderId="0" xfId="0" applyFont="1" applyAlignment="1">
      <alignment shrinkToFit="1"/>
    </xf>
    <xf numFmtId="0" fontId="8" fillId="0" borderId="0" xfId="0" applyFont="1" applyAlignment="1">
      <alignment horizontal="left" vertical="center" shrinkToFit="1"/>
    </xf>
    <xf numFmtId="0" fontId="67" fillId="0" borderId="0" xfId="0" applyFont="1" applyAlignment="1">
      <alignment horizontal="left" vertical="center" shrinkToFit="1"/>
    </xf>
    <xf numFmtId="179" fontId="8" fillId="2" borderId="1" xfId="2" applyNumberFormat="1" applyFill="1" applyBorder="1" applyAlignment="1">
      <alignment horizontal="center" vertical="center" shrinkToFit="1"/>
    </xf>
    <xf numFmtId="0" fontId="67" fillId="0" borderId="1" xfId="0" applyFont="1" applyBorder="1" applyAlignment="1">
      <alignment horizontal="center"/>
    </xf>
    <xf numFmtId="177" fontId="67" fillId="0" borderId="1" xfId="0" applyNumberFormat="1" applyFont="1" applyBorder="1"/>
    <xf numFmtId="38" fontId="67" fillId="0" borderId="1" xfId="1" applyFont="1" applyBorder="1" applyAlignment="1"/>
    <xf numFmtId="49" fontId="67" fillId="0" borderId="1" xfId="0" applyNumberFormat="1" applyFont="1" applyBorder="1" applyAlignment="1">
      <alignment horizontal="right"/>
    </xf>
    <xf numFmtId="0" fontId="67" fillId="0" borderId="1" xfId="0" applyFont="1" applyBorder="1" applyAlignment="1">
      <alignment horizontal="right"/>
    </xf>
    <xf numFmtId="20" fontId="67" fillId="0" borderId="1" xfId="0" applyNumberFormat="1" applyFont="1" applyBorder="1"/>
    <xf numFmtId="0" fontId="14" fillId="0" borderId="1" xfId="0" applyFont="1" applyBorder="1" applyAlignment="1">
      <alignment horizontal="center"/>
    </xf>
    <xf numFmtId="0" fontId="70" fillId="0" borderId="0" xfId="0" applyFont="1" applyAlignment="1">
      <alignment horizontal="center"/>
    </xf>
    <xf numFmtId="0" fontId="67" fillId="14" borderId="1" xfId="0" applyFont="1" applyFill="1" applyBorder="1" applyAlignment="1">
      <alignment horizontal="center"/>
    </xf>
    <xf numFmtId="0" fontId="0" fillId="14" borderId="1" xfId="0" applyFill="1" applyBorder="1" applyAlignment="1">
      <alignment horizontal="center"/>
    </xf>
    <xf numFmtId="49" fontId="67" fillId="0" borderId="1" xfId="0" applyNumberFormat="1" applyFont="1" applyBorder="1" applyAlignment="1">
      <alignment horizontal="center"/>
    </xf>
    <xf numFmtId="0" fontId="74" fillId="0" borderId="1" xfId="0" applyFont="1" applyBorder="1" applyAlignment="1">
      <alignment horizontal="center"/>
    </xf>
    <xf numFmtId="177" fontId="67" fillId="0" borderId="1" xfId="0" applyNumberFormat="1" applyFont="1" applyBorder="1" applyAlignment="1">
      <alignment horizontal="left"/>
    </xf>
    <xf numFmtId="49" fontId="0" fillId="0" borderId="13" xfId="0" applyNumberFormat="1" applyBorder="1"/>
    <xf numFmtId="0" fontId="67" fillId="0" borderId="0" xfId="0" applyFont="1" applyAlignment="1">
      <alignment horizontal="center"/>
    </xf>
    <xf numFmtId="177" fontId="67" fillId="0" borderId="0" xfId="0" applyNumberFormat="1" applyFont="1"/>
    <xf numFmtId="38" fontId="67" fillId="0" borderId="0" xfId="1" applyFont="1" applyBorder="1" applyAlignment="1"/>
    <xf numFmtId="49" fontId="67" fillId="0" borderId="0" xfId="0" applyNumberFormat="1" applyFont="1" applyAlignment="1">
      <alignment horizontal="right"/>
    </xf>
    <xf numFmtId="20" fontId="67" fillId="0" borderId="0" xfId="0" applyNumberFormat="1" applyFont="1"/>
    <xf numFmtId="0" fontId="14" fillId="0" borderId="0" xfId="0" applyFont="1" applyAlignment="1">
      <alignment horizontal="center"/>
    </xf>
    <xf numFmtId="177" fontId="67" fillId="0" borderId="1" xfId="0" applyNumberFormat="1" applyFont="1" applyBorder="1" applyAlignment="1">
      <alignment horizontal="right"/>
    </xf>
    <xf numFmtId="177" fontId="138" fillId="0" borderId="1" xfId="0" applyNumberFormat="1" applyFont="1" applyBorder="1"/>
    <xf numFmtId="196" fontId="14" fillId="0" borderId="0" xfId="0" applyNumberFormat="1" applyFont="1" applyAlignment="1">
      <alignment horizontal="left" shrinkToFit="1"/>
    </xf>
    <xf numFmtId="196" fontId="14" fillId="0" borderId="1" xfId="0" applyNumberFormat="1" applyFont="1" applyBorder="1" applyAlignment="1">
      <alignment horizontal="left" shrinkToFit="1"/>
    </xf>
    <xf numFmtId="0" fontId="0" fillId="0" borderId="0" xfId="0" applyAlignment="1">
      <alignment horizontal="left" shrinkToFit="1"/>
    </xf>
    <xf numFmtId="0" fontId="8" fillId="0" borderId="0" xfId="0" applyFont="1" applyAlignment="1">
      <alignment horizontal="right" vertical="center"/>
    </xf>
    <xf numFmtId="0" fontId="101" fillId="0" borderId="10" xfId="0" applyFont="1" applyBorder="1" applyAlignment="1">
      <alignment horizontal="center" vertical="center"/>
    </xf>
    <xf numFmtId="0" fontId="101" fillId="0" borderId="11" xfId="0" applyFont="1" applyBorder="1" applyAlignment="1">
      <alignment horizontal="center" vertical="center"/>
    </xf>
    <xf numFmtId="0" fontId="101" fillId="0" borderId="13" xfId="0" applyFont="1" applyBorder="1" applyAlignment="1">
      <alignment horizontal="center" vertical="center"/>
    </xf>
    <xf numFmtId="0" fontId="101" fillId="0" borderId="9" xfId="0" applyFont="1" applyBorder="1" applyAlignment="1">
      <alignment horizontal="center" vertical="center"/>
    </xf>
    <xf numFmtId="0" fontId="100" fillId="0" borderId="5" xfId="0" applyFont="1" applyBorder="1" applyAlignment="1">
      <alignment horizontal="center"/>
    </xf>
    <xf numFmtId="0" fontId="100" fillId="0" borderId="3" xfId="0" applyFont="1" applyBorder="1" applyAlignment="1">
      <alignment horizontal="center"/>
    </xf>
    <xf numFmtId="0" fontId="100" fillId="0" borderId="1" xfId="0" applyFont="1" applyBorder="1" applyAlignment="1">
      <alignment horizontal="center"/>
    </xf>
    <xf numFmtId="0" fontId="100" fillId="0" borderId="1" xfId="0" applyFont="1" applyBorder="1" applyAlignment="1">
      <alignment horizontal="center" shrinkToFit="1"/>
    </xf>
    <xf numFmtId="0" fontId="100" fillId="0" borderId="2" xfId="0" applyFont="1" applyBorder="1" applyAlignment="1">
      <alignment horizontal="center" wrapText="1" shrinkToFit="1"/>
    </xf>
    <xf numFmtId="0" fontId="100" fillId="0" borderId="5" xfId="0" applyFont="1" applyBorder="1" applyAlignment="1">
      <alignment horizontal="center" shrinkToFit="1"/>
    </xf>
    <xf numFmtId="0" fontId="100" fillId="0" borderId="3" xfId="0" applyFont="1" applyBorder="1" applyAlignment="1">
      <alignment horizontal="center" shrinkToFit="1"/>
    </xf>
    <xf numFmtId="49" fontId="100" fillId="0" borderId="5" xfId="0" applyNumberFormat="1" applyFont="1" applyBorder="1" applyAlignment="1">
      <alignment horizontal="center" shrinkToFit="1"/>
    </xf>
    <xf numFmtId="0" fontId="100" fillId="0" borderId="2" xfId="0" applyFont="1" applyBorder="1" applyAlignment="1">
      <alignment horizontal="center" shrinkToFit="1"/>
    </xf>
    <xf numFmtId="0" fontId="100" fillId="0" borderId="5" xfId="0" applyFont="1" applyBorder="1" applyAlignment="1">
      <alignment horizontal="center" vertical="center"/>
    </xf>
    <xf numFmtId="0" fontId="100" fillId="0" borderId="3" xfId="0" applyFont="1" applyBorder="1" applyAlignment="1">
      <alignment horizontal="center" vertical="center"/>
    </xf>
    <xf numFmtId="0" fontId="100" fillId="0" borderId="1" xfId="0" applyFont="1" applyBorder="1" applyAlignment="1">
      <alignment horizontal="center" vertical="center"/>
    </xf>
    <xf numFmtId="0" fontId="100" fillId="0" borderId="1" xfId="0" applyFont="1" applyBorder="1" applyAlignment="1">
      <alignment horizontal="center" vertical="center" shrinkToFit="1"/>
    </xf>
    <xf numFmtId="0" fontId="100" fillId="0" borderId="2" xfId="0" applyFont="1" applyBorder="1" applyAlignment="1">
      <alignment horizontal="center" vertical="center" shrinkToFit="1"/>
    </xf>
    <xf numFmtId="0" fontId="100" fillId="0" borderId="5" xfId="0" applyFont="1" applyBorder="1" applyAlignment="1">
      <alignment horizontal="center" vertical="center" shrinkToFit="1"/>
    </xf>
    <xf numFmtId="0" fontId="100" fillId="0" borderId="3" xfId="0" applyFont="1" applyBorder="1" applyAlignment="1">
      <alignment horizontal="center" vertical="center" shrinkToFit="1"/>
    </xf>
    <xf numFmtId="0" fontId="100" fillId="0" borderId="79" xfId="0" applyFont="1" applyBorder="1" applyAlignment="1">
      <alignment horizontal="center" vertical="center"/>
    </xf>
    <xf numFmtId="0" fontId="100" fillId="0" borderId="80" xfId="0" applyFont="1" applyBorder="1" applyAlignment="1">
      <alignment horizontal="center" vertical="center"/>
    </xf>
    <xf numFmtId="0" fontId="100" fillId="0" borderId="46" xfId="0" applyFont="1" applyBorder="1" applyAlignment="1">
      <alignment horizontal="center" vertical="center"/>
    </xf>
    <xf numFmtId="0" fontId="100" fillId="0" borderId="46" xfId="0" applyFont="1" applyBorder="1" applyAlignment="1">
      <alignment horizontal="center" vertical="center" shrinkToFit="1"/>
    </xf>
    <xf numFmtId="0" fontId="100" fillId="0" borderId="78" xfId="0" applyFont="1" applyBorder="1" applyAlignment="1">
      <alignment horizontal="center" vertical="center" shrinkToFit="1"/>
    </xf>
    <xf numFmtId="0" fontId="100" fillId="0" borderId="79" xfId="0" applyFont="1" applyBorder="1" applyAlignment="1">
      <alignment horizontal="center" vertical="center" shrinkToFit="1"/>
    </xf>
    <xf numFmtId="0" fontId="100" fillId="0" borderId="80" xfId="0" applyFont="1" applyBorder="1" applyAlignment="1">
      <alignment horizontal="center" vertical="center" shrinkToFit="1"/>
    </xf>
    <xf numFmtId="0" fontId="101" fillId="0" borderId="8" xfId="0" applyFont="1" applyBorder="1" applyAlignment="1">
      <alignment horizontal="center"/>
    </xf>
    <xf numFmtId="0" fontId="101" fillId="0" borderId="4" xfId="0" applyFont="1" applyBorder="1" applyAlignment="1">
      <alignment horizontal="center"/>
    </xf>
    <xf numFmtId="0" fontId="101" fillId="0" borderId="78" xfId="0" applyFont="1" applyBorder="1" applyAlignment="1">
      <alignment horizontal="center" vertical="center"/>
    </xf>
    <xf numFmtId="0" fontId="101" fillId="0" borderId="79" xfId="0" applyFont="1" applyBorder="1" applyAlignment="1">
      <alignment horizontal="center" vertical="center"/>
    </xf>
    <xf numFmtId="0" fontId="101" fillId="0" borderId="80" xfId="0" applyFont="1" applyBorder="1" applyAlignment="1">
      <alignment horizontal="center" vertical="center"/>
    </xf>
    <xf numFmtId="0" fontId="101" fillId="0" borderId="78" xfId="0" applyFont="1" applyBorder="1" applyAlignment="1">
      <alignment horizontal="right" vertical="center"/>
    </xf>
    <xf numFmtId="0" fontId="101" fillId="0" borderId="79" xfId="0" applyFont="1" applyBorder="1" applyAlignment="1">
      <alignment horizontal="right" vertical="center"/>
    </xf>
    <xf numFmtId="0" fontId="101" fillId="0" borderId="80" xfId="0" applyFont="1" applyBorder="1" applyAlignment="1">
      <alignment horizontal="right" vertical="center"/>
    </xf>
    <xf numFmtId="0" fontId="101" fillId="0" borderId="4" xfId="0" applyFont="1" applyBorder="1" applyAlignment="1">
      <alignment horizontal="center" vertical="center"/>
    </xf>
    <xf numFmtId="0" fontId="101" fillId="0" borderId="6" xfId="0" applyFont="1" applyBorder="1" applyAlignment="1">
      <alignment horizontal="center" vertical="center"/>
    </xf>
    <xf numFmtId="0" fontId="102" fillId="0" borderId="102" xfId="0" applyFont="1" applyBorder="1" applyAlignment="1">
      <alignment horizontal="center" vertical="top" wrapText="1"/>
    </xf>
    <xf numFmtId="0" fontId="102" fillId="0" borderId="103" xfId="0" applyFont="1" applyBorder="1" applyAlignment="1">
      <alignment horizontal="center" vertical="top" wrapText="1"/>
    </xf>
    <xf numFmtId="0" fontId="101" fillId="0" borderId="95" xfId="0" applyFont="1" applyBorder="1" applyAlignment="1">
      <alignment horizontal="center" vertical="center"/>
    </xf>
    <xf numFmtId="0" fontId="101" fillId="0" borderId="0" xfId="0" applyFont="1" applyAlignment="1">
      <alignment horizontal="center" vertical="center"/>
    </xf>
    <xf numFmtId="0" fontId="101" fillId="0" borderId="96" xfId="0" applyFont="1" applyBorder="1" applyAlignment="1">
      <alignment horizontal="center" vertical="center"/>
    </xf>
    <xf numFmtId="0" fontId="101" fillId="0" borderId="28" xfId="0" applyFont="1" applyBorder="1" applyAlignment="1">
      <alignment horizontal="center" vertical="center"/>
    </xf>
    <xf numFmtId="0" fontId="101" fillId="0" borderId="97" xfId="0" applyFont="1" applyBorder="1" applyAlignment="1">
      <alignment horizontal="center" vertical="center"/>
    </xf>
    <xf numFmtId="0" fontId="101" fillId="0" borderId="98" xfId="0" applyFont="1" applyBorder="1" applyAlignment="1">
      <alignment horizontal="center" vertical="center"/>
    </xf>
    <xf numFmtId="0" fontId="101" fillId="0" borderId="42" xfId="0" applyFont="1" applyBorder="1" applyAlignment="1">
      <alignment horizontal="center" vertical="center"/>
    </xf>
    <xf numFmtId="0" fontId="101" fillId="0" borderId="81" xfId="0" applyFont="1" applyBorder="1" applyAlignment="1">
      <alignment horizontal="center" vertical="center"/>
    </xf>
    <xf numFmtId="0" fontId="101" fillId="0" borderId="71" xfId="0" applyFont="1" applyBorder="1" applyAlignment="1">
      <alignment horizontal="center"/>
    </xf>
    <xf numFmtId="0" fontId="101" fillId="0" borderId="68" xfId="0" applyFont="1" applyBorder="1" applyAlignment="1">
      <alignment horizontal="center"/>
    </xf>
    <xf numFmtId="0" fontId="101" fillId="0" borderId="12" xfId="0" applyFont="1" applyBorder="1" applyAlignment="1">
      <alignment horizontal="center"/>
    </xf>
    <xf numFmtId="0" fontId="101" fillId="0" borderId="16" xfId="0" applyFont="1" applyBorder="1" applyAlignment="1">
      <alignment horizontal="center"/>
    </xf>
    <xf numFmtId="0" fontId="101" fillId="0" borderId="91" xfId="0" applyFont="1" applyBorder="1" applyAlignment="1">
      <alignment horizontal="center"/>
    </xf>
    <xf numFmtId="0" fontId="101" fillId="0" borderId="73" xfId="0" applyFont="1" applyBorder="1" applyAlignment="1">
      <alignment horizontal="center"/>
    </xf>
    <xf numFmtId="0" fontId="101" fillId="0" borderId="71" xfId="0" applyFont="1" applyBorder="1" applyAlignment="1">
      <alignment horizontal="center" vertical="center"/>
    </xf>
    <xf numFmtId="0" fontId="101" fillId="0" borderId="68" xfId="0" applyFont="1" applyBorder="1" applyAlignment="1">
      <alignment horizontal="center" vertical="center"/>
    </xf>
    <xf numFmtId="0" fontId="101" fillId="0" borderId="0" xfId="0" applyFont="1" applyAlignment="1">
      <alignment horizontal="center"/>
    </xf>
    <xf numFmtId="0" fontId="101" fillId="0" borderId="69" xfId="0" applyFont="1" applyBorder="1" applyAlignment="1">
      <alignment horizontal="center"/>
    </xf>
    <xf numFmtId="0" fontId="101" fillId="0" borderId="100" xfId="0" applyFont="1" applyBorder="1" applyAlignment="1">
      <alignment horizontal="center" vertical="center"/>
    </xf>
    <xf numFmtId="0" fontId="101" fillId="0" borderId="82" xfId="0" applyFont="1" applyBorder="1" applyAlignment="1">
      <alignment horizontal="center" vertical="center"/>
    </xf>
    <xf numFmtId="0" fontId="101" fillId="0" borderId="14" xfId="0" applyFont="1" applyBorder="1" applyAlignment="1">
      <alignment horizontal="center" vertical="center"/>
    </xf>
    <xf numFmtId="0" fontId="101" fillId="0" borderId="27" xfId="0" applyFont="1" applyBorder="1" applyAlignment="1">
      <alignment horizontal="right" vertical="center"/>
    </xf>
    <xf numFmtId="0" fontId="101" fillId="0" borderId="28" xfId="0" applyFont="1" applyBorder="1" applyAlignment="1">
      <alignment horizontal="right" vertical="center"/>
    </xf>
    <xf numFmtId="0" fontId="101" fillId="0" borderId="101" xfId="0" applyFont="1" applyBorder="1" applyAlignment="1">
      <alignment horizontal="center" vertical="center"/>
    </xf>
    <xf numFmtId="0" fontId="101" fillId="0" borderId="69" xfId="0" applyFont="1" applyBorder="1" applyAlignment="1">
      <alignment horizontal="center" vertical="center"/>
    </xf>
    <xf numFmtId="0" fontId="101" fillId="0" borderId="74" xfId="0" applyFont="1" applyBorder="1" applyAlignment="1">
      <alignment horizontal="center" vertical="center"/>
    </xf>
    <xf numFmtId="0" fontId="101" fillId="0" borderId="36" xfId="0" applyFont="1" applyBorder="1" applyAlignment="1">
      <alignment horizontal="center" vertical="center"/>
    </xf>
    <xf numFmtId="0" fontId="101" fillId="0" borderId="37" xfId="0" applyFont="1" applyBorder="1" applyAlignment="1">
      <alignment horizontal="center" vertical="center"/>
    </xf>
    <xf numFmtId="0" fontId="101" fillId="0" borderId="39" xfId="0" applyFont="1" applyBorder="1" applyAlignment="1">
      <alignment horizontal="center" vertical="center"/>
    </xf>
    <xf numFmtId="0" fontId="101" fillId="0" borderId="37" xfId="0" applyFont="1" applyBorder="1" applyAlignment="1">
      <alignment horizontal="right" vertical="center"/>
    </xf>
    <xf numFmtId="0" fontId="101" fillId="0" borderId="99" xfId="0" applyFont="1" applyBorder="1" applyAlignment="1">
      <alignment horizontal="center" vertical="center"/>
    </xf>
    <xf numFmtId="0" fontId="101" fillId="0" borderId="5" xfId="0" applyFont="1" applyBorder="1" applyAlignment="1">
      <alignment horizontal="center" vertical="center"/>
    </xf>
    <xf numFmtId="0" fontId="101" fillId="0" borderId="3" xfId="0" applyFont="1" applyBorder="1" applyAlignment="1">
      <alignment horizontal="center" vertical="center"/>
    </xf>
    <xf numFmtId="0" fontId="101" fillId="0" borderId="2" xfId="0" applyFont="1" applyBorder="1" applyAlignment="1">
      <alignment horizontal="right" vertical="center"/>
    </xf>
    <xf numFmtId="0" fontId="101" fillId="0" borderId="5" xfId="0" applyFont="1" applyBorder="1" applyAlignment="1">
      <alignment horizontal="right" vertical="center"/>
    </xf>
    <xf numFmtId="0" fontId="101" fillId="0" borderId="73" xfId="0" applyFont="1" applyBorder="1" applyAlignment="1">
      <alignment horizontal="right" vertical="center"/>
    </xf>
    <xf numFmtId="0" fontId="101" fillId="0" borderId="69" xfId="0" applyFont="1" applyBorder="1" applyAlignment="1">
      <alignment horizontal="right" vertical="center"/>
    </xf>
    <xf numFmtId="0" fontId="104" fillId="0" borderId="0" xfId="0" applyFont="1" applyAlignment="1">
      <alignment horizontal="center"/>
    </xf>
    <xf numFmtId="0" fontId="101" fillId="0" borderId="88" xfId="0" applyFont="1" applyBorder="1" applyAlignment="1">
      <alignment horizontal="center" vertical="center" textRotation="255"/>
    </xf>
    <xf numFmtId="0" fontId="101" fillId="0" borderId="71" xfId="0" applyFont="1" applyBorder="1" applyAlignment="1">
      <alignment horizontal="center" vertical="center" textRotation="255"/>
    </xf>
    <xf numFmtId="0" fontId="101" fillId="0" borderId="68" xfId="0" applyFont="1" applyBorder="1" applyAlignment="1">
      <alignment horizontal="center" vertical="center" textRotation="255"/>
    </xf>
    <xf numFmtId="0" fontId="106" fillId="0" borderId="15" xfId="0" applyFont="1" applyBorder="1" applyAlignment="1">
      <alignment horizontal="center" vertical="center"/>
    </xf>
    <xf numFmtId="0" fontId="101" fillId="0" borderId="15" xfId="0" applyFont="1" applyBorder="1" applyAlignment="1">
      <alignment horizontal="center"/>
    </xf>
    <xf numFmtId="0" fontId="101" fillId="0" borderId="83" xfId="0" applyFont="1" applyBorder="1" applyAlignment="1">
      <alignment horizontal="center"/>
    </xf>
    <xf numFmtId="0" fontId="101" fillId="0" borderId="1" xfId="0" applyFont="1" applyBorder="1" applyAlignment="1">
      <alignment horizontal="center" vertical="center"/>
    </xf>
    <xf numFmtId="0" fontId="101" fillId="0" borderId="1" xfId="0" applyFont="1" applyBorder="1" applyAlignment="1">
      <alignment horizontal="center"/>
    </xf>
    <xf numFmtId="0" fontId="101" fillId="0" borderId="84" xfId="0" applyFont="1" applyBorder="1" applyAlignment="1">
      <alignment horizontal="center" vertical="center"/>
    </xf>
    <xf numFmtId="0" fontId="106" fillId="0" borderId="1" xfId="0" applyFont="1" applyBorder="1" applyAlignment="1">
      <alignment horizontal="center" vertical="center"/>
    </xf>
    <xf numFmtId="0" fontId="106" fillId="0" borderId="2" xfId="0" applyFont="1" applyBorder="1" applyAlignment="1">
      <alignment horizontal="center" vertical="center"/>
    </xf>
    <xf numFmtId="0" fontId="101" fillId="0" borderId="33" xfId="0" applyFont="1" applyBorder="1" applyAlignment="1">
      <alignment horizontal="center" vertical="center"/>
    </xf>
    <xf numFmtId="0" fontId="102" fillId="0" borderId="13" xfId="0" applyFont="1" applyBorder="1" applyAlignment="1">
      <alignment horizontal="center" vertical="center"/>
    </xf>
    <xf numFmtId="0" fontId="102" fillId="0" borderId="9" xfId="0" applyFont="1" applyBorder="1" applyAlignment="1">
      <alignment horizontal="center" vertical="center"/>
    </xf>
    <xf numFmtId="0" fontId="101" fillId="0" borderId="2" xfId="0" applyFont="1" applyBorder="1" applyAlignment="1">
      <alignment horizontal="center"/>
    </xf>
    <xf numFmtId="0" fontId="101" fillId="0" borderId="46" xfId="0" applyFont="1" applyBorder="1" applyAlignment="1">
      <alignment horizontal="center" vertical="center"/>
    </xf>
    <xf numFmtId="0" fontId="101" fillId="0" borderId="46" xfId="0" applyFont="1" applyBorder="1" applyAlignment="1">
      <alignment horizontal="center"/>
    </xf>
    <xf numFmtId="0" fontId="101" fillId="0" borderId="78" xfId="0" applyFont="1" applyBorder="1" applyAlignment="1">
      <alignment horizontal="center"/>
    </xf>
    <xf numFmtId="0" fontId="102" fillId="0" borderId="46" xfId="0" applyFont="1" applyBorder="1" applyAlignment="1">
      <alignment horizontal="center" vertical="center"/>
    </xf>
    <xf numFmtId="0" fontId="102" fillId="0" borderId="78" xfId="0" applyFont="1" applyBorder="1" applyAlignment="1">
      <alignment horizontal="center" vertical="center"/>
    </xf>
    <xf numFmtId="0" fontId="106" fillId="0" borderId="86" xfId="0" applyFont="1" applyBorder="1" applyAlignment="1">
      <alignment horizontal="center" vertical="center"/>
    </xf>
    <xf numFmtId="0" fontId="106" fillId="0" borderId="83" xfId="0" applyFont="1" applyBorder="1" applyAlignment="1">
      <alignment horizontal="center" vertical="center"/>
    </xf>
    <xf numFmtId="0" fontId="101" fillId="0" borderId="45" xfId="0" applyFont="1" applyBorder="1" applyAlignment="1">
      <alignment horizontal="right" vertical="center"/>
    </xf>
    <xf numFmtId="0" fontId="101" fillId="0" borderId="46" xfId="0" applyFont="1" applyBorder="1" applyAlignment="1">
      <alignment horizontal="right" vertical="center"/>
    </xf>
    <xf numFmtId="0" fontId="101" fillId="0" borderId="45" xfId="0" applyFont="1" applyBorder="1" applyAlignment="1">
      <alignment horizontal="center" vertical="center"/>
    </xf>
    <xf numFmtId="0" fontId="101" fillId="0" borderId="86" xfId="0" applyFont="1" applyBorder="1" applyAlignment="1">
      <alignment horizontal="center" vertical="center"/>
    </xf>
    <xf numFmtId="0" fontId="101" fillId="0" borderId="15" xfId="0" applyFont="1" applyBorder="1" applyAlignment="1">
      <alignment horizontal="center" vertical="center"/>
    </xf>
    <xf numFmtId="0" fontId="102" fillId="0" borderId="15" xfId="0" applyFont="1" applyBorder="1" applyAlignment="1">
      <alignment horizontal="center" vertical="center"/>
    </xf>
    <xf numFmtId="0" fontId="102" fillId="0" borderId="83" xfId="0" applyFont="1" applyBorder="1" applyAlignment="1">
      <alignment horizontal="center" vertical="center"/>
    </xf>
    <xf numFmtId="0" fontId="102" fillId="0" borderId="1" xfId="0" applyFont="1" applyBorder="1" applyAlignment="1">
      <alignment horizontal="center" vertical="center"/>
    </xf>
    <xf numFmtId="0" fontId="102" fillId="0" borderId="2" xfId="0" applyFont="1" applyBorder="1" applyAlignment="1">
      <alignment horizontal="center" vertical="center"/>
    </xf>
    <xf numFmtId="0" fontId="101" fillId="0" borderId="3" xfId="0" applyFont="1" applyBorder="1" applyAlignment="1">
      <alignment horizontal="center"/>
    </xf>
    <xf numFmtId="0" fontId="101" fillId="0" borderId="5" xfId="0" applyFont="1" applyBorder="1" applyAlignment="1">
      <alignment horizontal="center"/>
    </xf>
    <xf numFmtId="0" fontId="101" fillId="0" borderId="86" xfId="0" applyFont="1" applyBorder="1" applyAlignment="1">
      <alignment horizontal="left" vertical="top"/>
    </xf>
    <xf numFmtId="0" fontId="101" fillId="0" borderId="15" xfId="0" applyFont="1" applyBorder="1" applyAlignment="1">
      <alignment horizontal="left" vertical="top"/>
    </xf>
    <xf numFmtId="0" fontId="101" fillId="0" borderId="83" xfId="0" applyFont="1" applyBorder="1" applyAlignment="1">
      <alignment horizontal="left" vertical="top"/>
    </xf>
    <xf numFmtId="0" fontId="101" fillId="0" borderId="84" xfId="0" applyFont="1" applyBorder="1" applyAlignment="1">
      <alignment horizontal="left" vertical="top"/>
    </xf>
    <xf numFmtId="0" fontId="101" fillId="0" borderId="1" xfId="0" applyFont="1" applyBorder="1" applyAlignment="1">
      <alignment horizontal="left" vertical="top"/>
    </xf>
    <xf numFmtId="0" fontId="101" fillId="0" borderId="2" xfId="0" applyFont="1" applyBorder="1" applyAlignment="1">
      <alignment horizontal="left" vertical="top"/>
    </xf>
    <xf numFmtId="0" fontId="101" fillId="0" borderId="9" xfId="0" applyFont="1" applyBorder="1" applyAlignment="1">
      <alignment horizontal="center"/>
    </xf>
    <xf numFmtId="0" fontId="101" fillId="0" borderId="11" xfId="0" applyFont="1" applyBorder="1" applyAlignment="1">
      <alignment horizontal="center"/>
    </xf>
    <xf numFmtId="0" fontId="101" fillId="0" borderId="10" xfId="0" applyFont="1" applyBorder="1" applyAlignment="1">
      <alignment horizontal="center"/>
    </xf>
    <xf numFmtId="0" fontId="101" fillId="0" borderId="6" xfId="0" applyFont="1" applyBorder="1" applyAlignment="1">
      <alignment horizontal="center"/>
    </xf>
    <xf numFmtId="0" fontId="101" fillId="0" borderId="7" xfId="0" applyFont="1" applyBorder="1" applyAlignment="1">
      <alignment horizontal="center"/>
    </xf>
    <xf numFmtId="0" fontId="101" fillId="0" borderId="43" xfId="0" applyFont="1" applyBorder="1" applyAlignment="1">
      <alignment horizontal="left" vertical="center"/>
    </xf>
    <xf numFmtId="0" fontId="101" fillId="0" borderId="4" xfId="0" applyFont="1" applyBorder="1" applyAlignment="1">
      <alignment horizontal="left" vertical="center"/>
    </xf>
    <xf numFmtId="0" fontId="106" fillId="0" borderId="4" xfId="0" applyFont="1" applyBorder="1" applyAlignment="1">
      <alignment horizontal="center" vertical="center"/>
    </xf>
    <xf numFmtId="0" fontId="106" fillId="0" borderId="6" xfId="0" applyFont="1" applyBorder="1" applyAlignment="1">
      <alignment horizontal="center" vertical="center"/>
    </xf>
    <xf numFmtId="0" fontId="101" fillId="0" borderId="7" xfId="0" applyFont="1" applyBorder="1" applyAlignment="1">
      <alignment horizontal="center" vertical="center"/>
    </xf>
    <xf numFmtId="0" fontId="101" fillId="0" borderId="8" xfId="0" applyFont="1" applyBorder="1" applyAlignment="1">
      <alignment horizontal="center" vertical="center"/>
    </xf>
    <xf numFmtId="0" fontId="102" fillId="0" borderId="28" xfId="0" applyFont="1" applyBorder="1" applyAlignment="1">
      <alignment horizontal="center" vertical="top" wrapText="1"/>
    </xf>
    <xf numFmtId="0" fontId="102" fillId="0" borderId="0" xfId="0" applyFont="1" applyAlignment="1">
      <alignment horizontal="center" vertical="top" wrapText="1"/>
    </xf>
    <xf numFmtId="49" fontId="104" fillId="0" borderId="0" xfId="0" applyNumberFormat="1" applyFont="1" applyAlignment="1">
      <alignment horizontal="center" vertical="center"/>
    </xf>
    <xf numFmtId="0" fontId="101" fillId="0" borderId="80" xfId="0" applyFont="1" applyBorder="1" applyAlignment="1">
      <alignment horizontal="center"/>
    </xf>
    <xf numFmtId="0" fontId="101" fillId="0" borderId="46" xfId="0" quotePrefix="1" applyFont="1" applyBorder="1" applyAlignment="1">
      <alignment horizontal="center" vertical="center"/>
    </xf>
    <xf numFmtId="49" fontId="108" fillId="0" borderId="0" xfId="0" applyNumberFormat="1" applyFont="1" applyAlignment="1">
      <alignment horizontal="center" vertical="center"/>
    </xf>
    <xf numFmtId="0" fontId="18" fillId="0" borderId="5" xfId="3" applyFont="1" applyBorder="1" applyAlignment="1">
      <alignment horizontal="center" vertical="center"/>
    </xf>
    <xf numFmtId="0" fontId="18" fillId="0" borderId="3" xfId="3" applyFont="1" applyBorder="1" applyAlignment="1">
      <alignment horizontal="center" vertical="center"/>
    </xf>
    <xf numFmtId="0" fontId="18" fillId="0" borderId="0" xfId="3" applyFont="1" applyAlignment="1">
      <alignment horizontal="right" vertical="center"/>
    </xf>
    <xf numFmtId="49" fontId="18" fillId="0" borderId="2" xfId="2" applyNumberFormat="1" applyFont="1" applyBorder="1" applyAlignment="1">
      <alignment horizontal="left" vertical="center" wrapText="1"/>
    </xf>
    <xf numFmtId="49" fontId="18" fillId="0" borderId="5" xfId="2" applyNumberFormat="1" applyFont="1" applyBorder="1" applyAlignment="1">
      <alignment horizontal="left" vertical="center" wrapText="1"/>
    </xf>
    <xf numFmtId="0" fontId="8" fillId="0" borderId="4" xfId="3" applyBorder="1" applyAlignment="1">
      <alignment horizontal="center" vertical="center" wrapText="1"/>
    </xf>
    <xf numFmtId="0" fontId="8" fillId="0" borderId="12" xfId="3" applyBorder="1" applyAlignment="1">
      <alignment horizontal="center" vertical="center" wrapText="1"/>
    </xf>
    <xf numFmtId="0" fontId="8" fillId="0" borderId="13" xfId="3" applyBorder="1" applyAlignment="1">
      <alignment horizontal="center" vertical="center" wrapText="1"/>
    </xf>
    <xf numFmtId="0" fontId="8" fillId="0" borderId="4" xfId="3" applyBorder="1" applyAlignment="1">
      <alignment horizontal="center" vertical="center"/>
    </xf>
    <xf numFmtId="0" fontId="8" fillId="0" borderId="12" xfId="3" applyBorder="1" applyAlignment="1">
      <alignment horizontal="center" vertical="center"/>
    </xf>
    <xf numFmtId="0" fontId="8" fillId="0" borderId="13" xfId="3" applyBorder="1" applyAlignment="1">
      <alignment horizontal="center" vertical="center"/>
    </xf>
    <xf numFmtId="0" fontId="8" fillId="0" borderId="2" xfId="3" applyBorder="1" applyAlignment="1">
      <alignment horizontal="center" vertical="center"/>
    </xf>
    <xf numFmtId="0" fontId="8" fillId="0" borderId="3" xfId="3" applyBorder="1" applyAlignment="1">
      <alignment horizontal="center" vertical="center"/>
    </xf>
    <xf numFmtId="0" fontId="20" fillId="0" borderId="5" xfId="3" applyFont="1" applyBorder="1" applyAlignment="1">
      <alignment horizontal="center" vertical="center"/>
    </xf>
    <xf numFmtId="0" fontId="20" fillId="0" borderId="3" xfId="3" applyFont="1" applyBorder="1" applyAlignment="1">
      <alignment horizontal="center" vertical="center"/>
    </xf>
    <xf numFmtId="49" fontId="18" fillId="0" borderId="2" xfId="2" applyNumberFormat="1" applyFont="1" applyBorder="1" applyAlignment="1">
      <alignment horizontal="center" vertical="center" wrapText="1"/>
    </xf>
    <xf numFmtId="49" fontId="18" fillId="0" borderId="5" xfId="2" applyNumberFormat="1" applyFont="1" applyBorder="1" applyAlignment="1">
      <alignment horizontal="center" vertical="center" wrapText="1"/>
    </xf>
    <xf numFmtId="49" fontId="18" fillId="0" borderId="3" xfId="2" applyNumberFormat="1" applyFont="1" applyBorder="1" applyAlignment="1">
      <alignment horizontal="center" vertical="center" wrapText="1"/>
    </xf>
    <xf numFmtId="0" fontId="8" fillId="0" borderId="6" xfId="3" applyBorder="1" applyAlignment="1">
      <alignment horizontal="center" vertical="center"/>
    </xf>
    <xf numFmtId="0" fontId="8" fillId="0" borderId="7" xfId="3" applyBorder="1" applyAlignment="1">
      <alignment horizontal="center" vertical="center"/>
    </xf>
    <xf numFmtId="0" fontId="8" fillId="0" borderId="8" xfId="3" applyBorder="1" applyAlignment="1">
      <alignment horizontal="center" vertical="center"/>
    </xf>
    <xf numFmtId="0" fontId="8" fillId="0" borderId="9" xfId="3" applyBorder="1" applyAlignment="1">
      <alignment horizontal="center" vertical="center"/>
    </xf>
    <xf numFmtId="0" fontId="8" fillId="0" borderId="10" xfId="3" applyBorder="1" applyAlignment="1">
      <alignment horizontal="center" vertical="center"/>
    </xf>
    <xf numFmtId="0" fontId="8" fillId="0" borderId="11" xfId="3" applyBorder="1" applyAlignment="1">
      <alignment horizontal="center" vertical="center"/>
    </xf>
    <xf numFmtId="0" fontId="18" fillId="0" borderId="1" xfId="3" applyFont="1" applyBorder="1" applyAlignment="1">
      <alignment horizontal="center" vertical="center"/>
    </xf>
    <xf numFmtId="0" fontId="20" fillId="0" borderId="1" xfId="3" applyFont="1" applyBorder="1" applyAlignment="1">
      <alignment horizontal="center" vertical="center"/>
    </xf>
    <xf numFmtId="0" fontId="53" fillId="7" borderId="2" xfId="3" applyFont="1" applyFill="1" applyBorder="1" applyAlignment="1">
      <alignment horizontal="center" vertical="center" shrinkToFit="1"/>
    </xf>
    <xf numFmtId="0" fontId="53" fillId="7" borderId="5" xfId="3" applyFont="1" applyFill="1" applyBorder="1" applyAlignment="1">
      <alignment horizontal="center" vertical="center" shrinkToFit="1"/>
    </xf>
    <xf numFmtId="0" fontId="53" fillId="7" borderId="3" xfId="3" applyFont="1" applyFill="1" applyBorder="1" applyAlignment="1">
      <alignment horizontal="center" vertical="center" shrinkToFit="1"/>
    </xf>
    <xf numFmtId="0" fontId="53" fillId="7" borderId="2" xfId="3" applyFont="1" applyFill="1" applyBorder="1" applyAlignment="1">
      <alignment horizontal="center" vertical="center"/>
    </xf>
    <xf numFmtId="0" fontId="53" fillId="7" borderId="5" xfId="3" applyFont="1" applyFill="1" applyBorder="1" applyAlignment="1">
      <alignment horizontal="center" vertical="center"/>
    </xf>
    <xf numFmtId="0" fontId="53" fillId="7" borderId="3" xfId="3" applyFont="1" applyFill="1" applyBorder="1" applyAlignment="1">
      <alignment horizontal="center" vertical="center"/>
    </xf>
    <xf numFmtId="49" fontId="8" fillId="0" borderId="1" xfId="3" applyNumberFormat="1" applyBorder="1" applyAlignment="1" applyProtection="1">
      <alignment horizontal="center" vertical="center"/>
      <protection locked="0"/>
    </xf>
    <xf numFmtId="192" fontId="8" fillId="0" borderId="0" xfId="3" applyNumberFormat="1" applyAlignment="1">
      <alignment horizontal="right" vertical="center"/>
    </xf>
    <xf numFmtId="0" fontId="52" fillId="0" borderId="0" xfId="3" applyFont="1" applyAlignment="1" applyProtection="1">
      <alignment horizontal="center" vertical="center"/>
      <protection locked="0"/>
    </xf>
    <xf numFmtId="0" fontId="23" fillId="0" borderId="2" xfId="3" applyFont="1" applyBorder="1" applyAlignment="1" applyProtection="1">
      <alignment horizontal="center" vertical="center"/>
      <protection locked="0"/>
    </xf>
    <xf numFmtId="0" fontId="23" fillId="0" borderId="5" xfId="3" applyFont="1" applyBorder="1" applyAlignment="1" applyProtection="1">
      <alignment horizontal="center" vertical="center"/>
      <protection locked="0"/>
    </xf>
    <xf numFmtId="0" fontId="23" fillId="0" borderId="3" xfId="3" applyFont="1" applyBorder="1" applyAlignment="1" applyProtection="1">
      <alignment horizontal="center" vertical="center"/>
      <protection locked="0"/>
    </xf>
    <xf numFmtId="0" fontId="23" fillId="0" borderId="1" xfId="3" applyFont="1" applyBorder="1" applyAlignment="1" applyProtection="1">
      <alignment horizontal="center" vertical="center"/>
      <protection locked="0"/>
    </xf>
    <xf numFmtId="0" fontId="54" fillId="0" borderId="1" xfId="3" applyFont="1" applyBorder="1" applyAlignment="1" applyProtection="1">
      <alignment horizontal="center" vertical="center"/>
      <protection locked="0"/>
    </xf>
    <xf numFmtId="0" fontId="8" fillId="0" borderId="1" xfId="3" applyBorder="1" applyAlignment="1" applyProtection="1">
      <alignment horizontal="center" vertical="center"/>
      <protection locked="0"/>
    </xf>
    <xf numFmtId="0" fontId="8" fillId="0" borderId="2" xfId="3" applyBorder="1" applyAlignment="1" applyProtection="1">
      <alignment horizontal="center" vertical="center"/>
      <protection locked="0"/>
    </xf>
    <xf numFmtId="0" fontId="8" fillId="0" borderId="5" xfId="3" applyBorder="1" applyAlignment="1" applyProtection="1">
      <alignment horizontal="center" vertical="center"/>
      <protection locked="0"/>
    </xf>
    <xf numFmtId="0" fontId="8" fillId="0" borderId="3" xfId="3" applyBorder="1" applyAlignment="1" applyProtection="1">
      <alignment horizontal="center" vertical="center"/>
      <protection locked="0"/>
    </xf>
    <xf numFmtId="0" fontId="8" fillId="7" borderId="1" xfId="3" applyFill="1" applyBorder="1" applyAlignment="1">
      <alignment horizontal="center" vertical="center"/>
    </xf>
    <xf numFmtId="0" fontId="8" fillId="7" borderId="2" xfId="3" applyFill="1" applyBorder="1" applyAlignment="1">
      <alignment horizontal="center" vertical="center"/>
    </xf>
    <xf numFmtId="0" fontId="8" fillId="7" borderId="5" xfId="3" applyFill="1" applyBorder="1" applyAlignment="1">
      <alignment horizontal="center" vertical="center"/>
    </xf>
    <xf numFmtId="0" fontId="8" fillId="7" borderId="3" xfId="3" applyFill="1" applyBorder="1" applyAlignment="1">
      <alignment horizontal="center" vertical="center"/>
    </xf>
    <xf numFmtId="0" fontId="18" fillId="0" borderId="1" xfId="3" applyFont="1" applyBorder="1" applyAlignment="1" applyProtection="1">
      <alignment horizontal="left" vertical="center"/>
      <protection locked="0"/>
    </xf>
    <xf numFmtId="0" fontId="8" fillId="0" borderId="1" xfId="3" applyBorder="1" applyAlignment="1" applyProtection="1">
      <alignment horizontal="left" vertical="center"/>
      <protection locked="0"/>
    </xf>
    <xf numFmtId="49" fontId="8" fillId="0" borderId="2" xfId="3" applyNumberFormat="1" applyBorder="1" applyAlignment="1" applyProtection="1">
      <alignment horizontal="center" vertical="center"/>
      <protection locked="0"/>
    </xf>
    <xf numFmtId="49" fontId="8" fillId="0" borderId="3" xfId="3" applyNumberFormat="1" applyBorder="1" applyAlignment="1" applyProtection="1">
      <alignment horizontal="center" vertical="center"/>
      <protection locked="0"/>
    </xf>
    <xf numFmtId="0" fontId="56" fillId="0" borderId="5" xfId="3" applyFont="1" applyBorder="1" applyAlignment="1" applyProtection="1">
      <alignment horizontal="left" vertical="center"/>
      <protection locked="0"/>
    </xf>
    <xf numFmtId="0" fontId="18" fillId="0" borderId="4" xfId="0" applyFont="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57" fillId="0" borderId="1" xfId="3" applyFont="1" applyBorder="1" applyAlignment="1" applyProtection="1">
      <alignment horizontal="center" vertical="center"/>
      <protection locked="0"/>
    </xf>
    <xf numFmtId="0" fontId="57" fillId="0" borderId="2" xfId="3" applyFont="1" applyBorder="1" applyAlignment="1" applyProtection="1">
      <alignment horizontal="center" vertical="center"/>
      <protection locked="0"/>
    </xf>
    <xf numFmtId="0" fontId="57" fillId="0" borderId="5" xfId="3" applyFont="1" applyBorder="1" applyAlignment="1" applyProtection="1">
      <alignment horizontal="center" vertical="center"/>
      <protection locked="0"/>
    </xf>
    <xf numFmtId="0" fontId="57" fillId="0" borderId="3" xfId="3" applyFont="1" applyBorder="1" applyAlignment="1" applyProtection="1">
      <alignment horizontal="center" vertical="center"/>
      <protection locked="0"/>
    </xf>
    <xf numFmtId="0" fontId="90" fillId="0" borderId="2" xfId="0" applyFont="1" applyBorder="1" applyAlignment="1">
      <alignment horizontal="center" vertical="center"/>
    </xf>
    <xf numFmtId="0" fontId="90" fillId="0" borderId="5" xfId="0" applyFont="1" applyBorder="1" applyAlignment="1">
      <alignment horizontal="center" vertical="center"/>
    </xf>
    <xf numFmtId="0" fontId="90" fillId="0" borderId="3" xfId="0" applyFont="1" applyBorder="1" applyAlignment="1">
      <alignment horizontal="center" vertical="center"/>
    </xf>
    <xf numFmtId="0" fontId="23" fillId="0" borderId="4"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72" fillId="0" borderId="58" xfId="0" applyFont="1" applyBorder="1" applyAlignment="1">
      <alignment horizontal="center" vertical="center" shrinkToFit="1"/>
    </xf>
    <xf numFmtId="0" fontId="72" fillId="0" borderId="61" xfId="0" applyFont="1" applyBorder="1" applyAlignment="1">
      <alignment horizontal="center" vertical="center" shrinkToFit="1"/>
    </xf>
    <xf numFmtId="0" fontId="72" fillId="0" borderId="4" xfId="0" applyFont="1" applyBorder="1" applyAlignment="1">
      <alignment horizontal="center" vertical="center"/>
    </xf>
    <xf numFmtId="0" fontId="72" fillId="0" borderId="12" xfId="0" applyFont="1" applyBorder="1" applyAlignment="1">
      <alignment horizontal="center" vertical="center"/>
    </xf>
    <xf numFmtId="0" fontId="72" fillId="0" borderId="13" xfId="0" applyFont="1" applyBorder="1" applyAlignment="1">
      <alignment horizontal="center" vertical="center"/>
    </xf>
    <xf numFmtId="0" fontId="58" fillId="0" borderId="6" xfId="0" applyFont="1" applyBorder="1" applyAlignment="1">
      <alignment horizontal="center" vertical="center"/>
    </xf>
    <xf numFmtId="0" fontId="58" fillId="0" borderId="7" xfId="0" applyFont="1" applyBorder="1" applyAlignment="1">
      <alignment horizontal="center" vertical="center"/>
    </xf>
    <xf numFmtId="0" fontId="58" fillId="0" borderId="8" xfId="0" applyFont="1" applyBorder="1" applyAlignment="1">
      <alignment horizontal="center" vertical="center"/>
    </xf>
    <xf numFmtId="0" fontId="59" fillId="0" borderId="2" xfId="0" applyFont="1" applyBorder="1" applyAlignment="1">
      <alignment horizontal="center"/>
    </xf>
    <xf numFmtId="0" fontId="59" fillId="0" borderId="5" xfId="0" applyFont="1" applyBorder="1" applyAlignment="1">
      <alignment horizontal="center"/>
    </xf>
    <xf numFmtId="0" fontId="59" fillId="0" borderId="3" xfId="0" applyFont="1" applyBorder="1" applyAlignment="1">
      <alignment horizontal="center"/>
    </xf>
    <xf numFmtId="182" fontId="30" fillId="0" borderId="21" xfId="3" applyNumberFormat="1" applyFont="1" applyBorder="1" applyAlignment="1">
      <alignment horizontal="center" vertical="center"/>
    </xf>
    <xf numFmtId="182" fontId="30" fillId="0" borderId="31" xfId="3" applyNumberFormat="1" applyFont="1" applyBorder="1" applyAlignment="1">
      <alignment horizontal="center" vertical="center"/>
    </xf>
    <xf numFmtId="183" fontId="30" fillId="0" borderId="22" xfId="3" applyNumberFormat="1" applyFont="1" applyBorder="1" applyAlignment="1">
      <alignment horizontal="center" vertical="center"/>
    </xf>
    <xf numFmtId="183" fontId="30" fillId="0" borderId="32" xfId="3" applyNumberFormat="1" applyFont="1" applyBorder="1" applyAlignment="1">
      <alignment horizontal="center" vertical="center"/>
    </xf>
    <xf numFmtId="184" fontId="30" fillId="0" borderId="22" xfId="3" applyNumberFormat="1" applyFont="1" applyBorder="1" applyAlignment="1">
      <alignment horizontal="center" vertical="center"/>
    </xf>
    <xf numFmtId="184" fontId="30" fillId="0" borderId="25" xfId="3" applyNumberFormat="1" applyFont="1" applyBorder="1" applyAlignment="1">
      <alignment horizontal="center" vertical="center"/>
    </xf>
    <xf numFmtId="0" fontId="30" fillId="0" borderId="22" xfId="3" applyFont="1" applyBorder="1" applyAlignment="1">
      <alignment horizontal="left" vertical="center" shrinkToFit="1"/>
    </xf>
    <xf numFmtId="0" fontId="30" fillId="0" borderId="23" xfId="3" applyFont="1" applyBorder="1" applyAlignment="1">
      <alignment horizontal="left" vertical="center" shrinkToFit="1"/>
    </xf>
    <xf numFmtId="0" fontId="30" fillId="0" borderId="25" xfId="3" applyFont="1" applyBorder="1" applyAlignment="1">
      <alignment horizontal="left" vertical="center" shrinkToFit="1"/>
    </xf>
    <xf numFmtId="0" fontId="30" fillId="0" borderId="26" xfId="3" applyFont="1" applyBorder="1" applyAlignment="1">
      <alignment horizontal="left" vertical="center" shrinkToFit="1"/>
    </xf>
    <xf numFmtId="0" fontId="26" fillId="0" borderId="0" xfId="3" applyFont="1" applyAlignment="1">
      <alignment horizontal="center" vertical="center"/>
    </xf>
    <xf numFmtId="0" fontId="28" fillId="0" borderId="6" xfId="3" applyFont="1" applyBorder="1" applyAlignment="1">
      <alignment vertical="center" shrinkToFit="1"/>
    </xf>
    <xf numFmtId="0" fontId="28" fillId="0" borderId="7" xfId="3" applyFont="1" applyBorder="1" applyAlignment="1">
      <alignment vertical="center" shrinkToFit="1"/>
    </xf>
    <xf numFmtId="0" fontId="28" fillId="0" borderId="8" xfId="3" applyFont="1" applyBorder="1" applyAlignment="1">
      <alignment vertical="center" shrinkToFit="1"/>
    </xf>
    <xf numFmtId="0" fontId="28" fillId="0" borderId="16" xfId="3" applyFont="1" applyBorder="1" applyAlignment="1">
      <alignment vertical="center" shrinkToFit="1"/>
    </xf>
    <xf numFmtId="0" fontId="28" fillId="0" borderId="0" xfId="3" applyFont="1" applyAlignment="1">
      <alignment vertical="center" shrinkToFit="1"/>
    </xf>
    <xf numFmtId="0" fontId="28" fillId="0" borderId="17" xfId="3" applyFont="1" applyBorder="1" applyAlignment="1">
      <alignment vertical="center" shrinkToFit="1"/>
    </xf>
    <xf numFmtId="0" fontId="28" fillId="0" borderId="73" xfId="3" applyFont="1" applyBorder="1" applyAlignment="1">
      <alignment vertical="center" shrinkToFit="1"/>
    </xf>
    <xf numFmtId="0" fontId="28" fillId="0" borderId="69" xfId="3" applyFont="1" applyBorder="1" applyAlignment="1">
      <alignment vertical="center" shrinkToFit="1"/>
    </xf>
    <xf numFmtId="0" fontId="28" fillId="0" borderId="74" xfId="3" applyFont="1" applyBorder="1" applyAlignment="1">
      <alignment vertical="center" shrinkToFit="1"/>
    </xf>
    <xf numFmtId="181" fontId="29" fillId="0" borderId="19" xfId="3" applyNumberFormat="1" applyFont="1" applyBorder="1" applyAlignment="1">
      <alignment horizontal="center" vertical="center"/>
    </xf>
    <xf numFmtId="0" fontId="29" fillId="0" borderId="19" xfId="3" applyFont="1" applyBorder="1" applyAlignment="1">
      <alignment horizontal="center" vertical="center"/>
    </xf>
    <xf numFmtId="0" fontId="29" fillId="0" borderId="20" xfId="3" applyFont="1" applyBorder="1" applyAlignment="1">
      <alignment horizontal="center" vertical="center"/>
    </xf>
    <xf numFmtId="185" fontId="29" fillId="0" borderId="18" xfId="3" applyNumberFormat="1" applyFont="1" applyBorder="1" applyAlignment="1">
      <alignment horizontal="center" vertical="center"/>
    </xf>
    <xf numFmtId="185" fontId="29" fillId="0" borderId="19" xfId="3" applyNumberFormat="1" applyFont="1" applyBorder="1" applyAlignment="1">
      <alignment horizontal="center" vertical="center"/>
    </xf>
    <xf numFmtId="185" fontId="29" fillId="0" borderId="20" xfId="3" applyNumberFormat="1" applyFont="1" applyBorder="1" applyAlignment="1">
      <alignment horizontal="center" vertical="center"/>
    </xf>
    <xf numFmtId="186" fontId="29" fillId="0" borderId="18" xfId="4" applyNumberFormat="1" applyFont="1" applyBorder="1" applyAlignment="1">
      <alignment horizontal="center" vertical="center"/>
    </xf>
    <xf numFmtId="186" fontId="29" fillId="0" borderId="20" xfId="4" applyNumberFormat="1" applyFont="1" applyBorder="1" applyAlignment="1">
      <alignment horizontal="center" vertical="center"/>
    </xf>
    <xf numFmtId="182" fontId="31" fillId="0" borderId="31" xfId="3" applyNumberFormat="1" applyFont="1" applyBorder="1" applyAlignment="1">
      <alignment horizontal="center" vertical="center"/>
    </xf>
    <xf numFmtId="182" fontId="31" fillId="0" borderId="68" xfId="3" applyNumberFormat="1" applyFont="1" applyBorder="1" applyAlignment="1">
      <alignment horizontal="center" vertical="center"/>
    </xf>
    <xf numFmtId="184" fontId="33" fillId="0" borderId="75" xfId="3" applyNumberFormat="1" applyFont="1" applyBorder="1" applyAlignment="1">
      <alignment horizontal="center" vertical="center"/>
    </xf>
    <xf numFmtId="184" fontId="33" fillId="0" borderId="76" xfId="3" applyNumberFormat="1" applyFont="1" applyBorder="1" applyAlignment="1">
      <alignment horizontal="center" vertical="center"/>
    </xf>
    <xf numFmtId="184" fontId="33" fillId="0" borderId="73" xfId="3" applyNumberFormat="1" applyFont="1" applyBorder="1" applyAlignment="1">
      <alignment horizontal="center" vertical="center"/>
    </xf>
    <xf numFmtId="184" fontId="33" fillId="0" borderId="70" xfId="3" applyNumberFormat="1" applyFont="1" applyBorder="1" applyAlignment="1">
      <alignment horizontal="center" vertical="center"/>
    </xf>
    <xf numFmtId="186" fontId="33" fillId="0" borderId="21" xfId="4" applyNumberFormat="1" applyFont="1" applyBorder="1" applyAlignment="1">
      <alignment horizontal="center" vertical="center" wrapText="1"/>
    </xf>
    <xf numFmtId="186" fontId="33" fillId="0" borderId="23" xfId="4" applyNumberFormat="1" applyFont="1" applyBorder="1" applyAlignment="1">
      <alignment horizontal="center" vertical="center" wrapText="1"/>
    </xf>
    <xf numFmtId="186" fontId="33" fillId="0" borderId="24" xfId="4" applyNumberFormat="1" applyFont="1" applyBorder="1" applyAlignment="1">
      <alignment horizontal="center" vertical="center" wrapText="1"/>
    </xf>
    <xf numFmtId="186" fontId="33" fillId="0" borderId="26" xfId="4" applyNumberFormat="1" applyFont="1" applyBorder="1" applyAlignment="1">
      <alignment horizontal="center" vertical="center" wrapText="1"/>
    </xf>
    <xf numFmtId="194" fontId="36" fillId="0" borderId="6" xfId="3" applyNumberFormat="1" applyFont="1" applyBorder="1" applyAlignment="1">
      <alignment horizontal="left" vertical="center" wrapText="1"/>
    </xf>
    <xf numFmtId="194" fontId="36" fillId="0" borderId="7" xfId="3" applyNumberFormat="1" applyFont="1" applyBorder="1" applyAlignment="1">
      <alignment horizontal="left" vertical="center" wrapText="1"/>
    </xf>
    <xf numFmtId="194" fontId="36" fillId="0" borderId="8" xfId="3" applyNumberFormat="1" applyFont="1" applyBorder="1" applyAlignment="1">
      <alignment horizontal="left" vertical="center" wrapText="1"/>
    </xf>
    <xf numFmtId="194" fontId="36" fillId="0" borderId="16" xfId="3" applyNumberFormat="1" applyFont="1" applyBorder="1" applyAlignment="1">
      <alignment horizontal="left" vertical="center" wrapText="1"/>
    </xf>
    <xf numFmtId="194" fontId="36" fillId="0" borderId="0" xfId="3" applyNumberFormat="1" applyFont="1" applyAlignment="1">
      <alignment horizontal="left" vertical="center" wrapText="1"/>
    </xf>
    <xf numFmtId="194" fontId="36" fillId="0" borderId="17" xfId="3" applyNumberFormat="1" applyFont="1" applyBorder="1" applyAlignment="1">
      <alignment horizontal="left" vertical="center" wrapText="1"/>
    </xf>
    <xf numFmtId="194" fontId="36" fillId="0" borderId="9" xfId="3" applyNumberFormat="1" applyFont="1" applyBorder="1" applyAlignment="1">
      <alignment horizontal="left" vertical="center" wrapText="1"/>
    </xf>
    <xf numFmtId="194" fontId="36" fillId="0" borderId="10" xfId="3" applyNumberFormat="1" applyFont="1" applyBorder="1" applyAlignment="1">
      <alignment horizontal="left" vertical="center" wrapText="1"/>
    </xf>
    <xf numFmtId="194" fontId="36" fillId="0" borderId="11" xfId="3" applyNumberFormat="1" applyFont="1" applyBorder="1" applyAlignment="1">
      <alignment horizontal="left" vertical="center" wrapText="1"/>
    </xf>
    <xf numFmtId="193" fontId="36" fillId="0" borderId="6" xfId="3" applyNumberFormat="1" applyFont="1" applyBorder="1" applyAlignment="1">
      <alignment horizontal="left" vertical="center" wrapText="1"/>
    </xf>
    <xf numFmtId="193" fontId="36" fillId="0" borderId="7" xfId="3" applyNumberFormat="1" applyFont="1" applyBorder="1" applyAlignment="1">
      <alignment horizontal="left" vertical="center" wrapText="1"/>
    </xf>
    <xf numFmtId="193" fontId="36" fillId="0" borderId="8" xfId="3" applyNumberFormat="1" applyFont="1" applyBorder="1" applyAlignment="1">
      <alignment horizontal="left" vertical="center" wrapText="1"/>
    </xf>
    <xf numFmtId="193" fontId="36" fillId="0" borderId="16" xfId="3" applyNumberFormat="1" applyFont="1" applyBorder="1" applyAlignment="1">
      <alignment horizontal="left" vertical="center" wrapText="1"/>
    </xf>
    <xf numFmtId="193" fontId="36" fillId="0" borderId="0" xfId="3" applyNumberFormat="1" applyFont="1" applyAlignment="1">
      <alignment horizontal="left" vertical="center" wrapText="1"/>
    </xf>
    <xf numFmtId="193" fontId="36" fillId="0" borderId="17" xfId="3" applyNumberFormat="1" applyFont="1" applyBorder="1" applyAlignment="1">
      <alignment horizontal="left" vertical="center" wrapText="1"/>
    </xf>
    <xf numFmtId="193" fontId="36" fillId="0" borderId="9" xfId="3" applyNumberFormat="1" applyFont="1" applyBorder="1" applyAlignment="1">
      <alignment horizontal="left" vertical="center" wrapText="1"/>
    </xf>
    <xf numFmtId="193" fontId="36" fillId="0" borderId="10" xfId="3" applyNumberFormat="1" applyFont="1" applyBorder="1" applyAlignment="1">
      <alignment horizontal="left" vertical="center" wrapText="1"/>
    </xf>
    <xf numFmtId="193" fontId="36" fillId="0" borderId="11" xfId="3" applyNumberFormat="1" applyFont="1" applyBorder="1" applyAlignment="1">
      <alignment horizontal="left" vertical="center" wrapText="1"/>
    </xf>
    <xf numFmtId="0" fontId="31" fillId="0" borderId="27" xfId="3" applyFont="1" applyBorder="1" applyAlignment="1">
      <alignment horizontal="center" vertical="center" wrapText="1"/>
    </xf>
    <xf numFmtId="0" fontId="31" fillId="0" borderId="16" xfId="3" applyFont="1" applyBorder="1" applyAlignment="1">
      <alignment horizontal="center" vertical="center" wrapText="1"/>
    </xf>
    <xf numFmtId="0" fontId="31" fillId="0" borderId="9" xfId="3" applyFont="1" applyBorder="1" applyAlignment="1">
      <alignment horizontal="center" vertical="center" wrapText="1"/>
    </xf>
    <xf numFmtId="49" fontId="34" fillId="0" borderId="27" xfId="3" applyNumberFormat="1" applyFont="1" applyBorder="1" applyAlignment="1">
      <alignment horizontal="center" vertical="center" wrapText="1"/>
    </xf>
    <xf numFmtId="49" fontId="34" fillId="0" borderId="29" xfId="3" applyNumberFormat="1" applyFont="1" applyBorder="1" applyAlignment="1">
      <alignment horizontal="center" vertical="center" wrapText="1"/>
    </xf>
    <xf numFmtId="49" fontId="34" fillId="0" borderId="16" xfId="3" applyNumberFormat="1" applyFont="1" applyBorder="1" applyAlignment="1">
      <alignment horizontal="center" vertical="center" wrapText="1"/>
    </xf>
    <xf numFmtId="49" fontId="34" fillId="0" borderId="17" xfId="3" applyNumberFormat="1" applyFont="1" applyBorder="1" applyAlignment="1">
      <alignment horizontal="center" vertical="center" wrapText="1"/>
    </xf>
    <xf numFmtId="49" fontId="34" fillId="0" borderId="9" xfId="3" applyNumberFormat="1" applyFont="1" applyBorder="1" applyAlignment="1">
      <alignment horizontal="center" vertical="center" wrapText="1"/>
    </xf>
    <xf numFmtId="49" fontId="34" fillId="0" borderId="11" xfId="3" applyNumberFormat="1" applyFont="1" applyBorder="1" applyAlignment="1">
      <alignment horizontal="center" vertical="center" wrapText="1"/>
    </xf>
    <xf numFmtId="0" fontId="94" fillId="0" borderId="29" xfId="0" applyFont="1" applyBorder="1" applyAlignment="1">
      <alignment horizontal="center" vertical="center" wrapText="1"/>
    </xf>
    <xf numFmtId="0" fontId="94" fillId="0" borderId="17" xfId="0" applyFont="1" applyBorder="1" applyAlignment="1">
      <alignment horizontal="center" vertical="center" wrapText="1"/>
    </xf>
    <xf numFmtId="0" fontId="94" fillId="0" borderId="11" xfId="0" applyFont="1" applyBorder="1" applyAlignment="1">
      <alignment horizontal="center" vertical="center" wrapText="1"/>
    </xf>
    <xf numFmtId="0" fontId="31" fillId="0" borderId="27" xfId="3" applyFont="1" applyBorder="1" applyAlignment="1">
      <alignment horizontal="left" vertical="center"/>
    </xf>
    <xf numFmtId="0" fontId="31" fillId="0" borderId="28" xfId="3" applyFont="1" applyBorder="1" applyAlignment="1">
      <alignment horizontal="left" vertical="center"/>
    </xf>
    <xf numFmtId="0" fontId="31" fillId="0" borderId="29" xfId="3" applyFont="1" applyBorder="1" applyAlignment="1">
      <alignment horizontal="left" vertical="center"/>
    </xf>
    <xf numFmtId="0" fontId="31" fillId="0" borderId="16" xfId="3" applyFont="1" applyBorder="1" applyAlignment="1">
      <alignment horizontal="left" vertical="center"/>
    </xf>
    <xf numFmtId="0" fontId="31" fillId="0" borderId="0" xfId="3" applyFont="1" applyAlignment="1">
      <alignment horizontal="left" vertical="center"/>
    </xf>
    <xf numFmtId="0" fontId="31" fillId="0" borderId="17" xfId="3" applyFont="1" applyBorder="1" applyAlignment="1">
      <alignment horizontal="left" vertical="center"/>
    </xf>
    <xf numFmtId="0" fontId="31" fillId="0" borderId="9" xfId="3" applyFont="1" applyBorder="1" applyAlignment="1">
      <alignment horizontal="left" vertical="center"/>
    </xf>
    <xf numFmtId="0" fontId="31" fillId="0" borderId="10" xfId="3" applyFont="1" applyBorder="1" applyAlignment="1">
      <alignment horizontal="left" vertical="center"/>
    </xf>
    <xf numFmtId="0" fontId="31" fillId="0" borderId="11" xfId="3" applyFont="1" applyBorder="1" applyAlignment="1">
      <alignment horizontal="left" vertical="center"/>
    </xf>
    <xf numFmtId="0" fontId="8" fillId="0" borderId="1" xfId="3" applyBorder="1" applyAlignment="1">
      <alignment horizontal="center" vertical="center"/>
    </xf>
    <xf numFmtId="0" fontId="8" fillId="0" borderId="30" xfId="3" applyBorder="1" applyAlignment="1">
      <alignment horizontal="center" vertical="center"/>
    </xf>
    <xf numFmtId="0" fontId="8" fillId="0" borderId="1" xfId="3" applyBorder="1" applyAlignment="1">
      <alignment horizontal="center" vertical="center" wrapText="1"/>
    </xf>
    <xf numFmtId="0" fontId="89" fillId="0" borderId="0" xfId="3" applyFont="1" applyAlignment="1">
      <alignment horizontal="center" vertical="center"/>
    </xf>
    <xf numFmtId="0" fontId="17" fillId="0" borderId="0" xfId="3" applyFont="1" applyAlignment="1">
      <alignment horizontal="left" vertical="top" wrapText="1"/>
    </xf>
    <xf numFmtId="0" fontId="55" fillId="0" borderId="0" xfId="3" applyFont="1" applyAlignment="1">
      <alignment horizontal="left" vertical="top" wrapText="1"/>
    </xf>
    <xf numFmtId="182" fontId="31" fillId="0" borderId="21" xfId="3" applyNumberFormat="1" applyFont="1" applyBorder="1" applyAlignment="1">
      <alignment horizontal="center" vertical="center"/>
    </xf>
    <xf numFmtId="182" fontId="31" fillId="0" borderId="24" xfId="3" applyNumberFormat="1" applyFont="1" applyBorder="1" applyAlignment="1">
      <alignment horizontal="center" vertical="center"/>
    </xf>
    <xf numFmtId="0" fontId="38" fillId="0" borderId="15" xfId="3" applyFont="1" applyBorder="1" applyAlignment="1">
      <alignment horizontal="center" vertical="center" wrapText="1"/>
    </xf>
    <xf numFmtId="0" fontId="38" fillId="0" borderId="1" xfId="3" applyFont="1" applyBorder="1" applyAlignment="1">
      <alignment horizontal="center" vertical="center" wrapText="1"/>
    </xf>
    <xf numFmtId="0" fontId="35" fillId="0" borderId="8" xfId="3" applyFont="1" applyBorder="1" applyAlignment="1">
      <alignment horizontal="center" vertical="center" wrapText="1"/>
    </xf>
    <xf numFmtId="0" fontId="35" fillId="0" borderId="11" xfId="3" applyFont="1" applyBorder="1" applyAlignment="1">
      <alignment horizontal="center" vertical="center" wrapText="1"/>
    </xf>
    <xf numFmtId="0" fontId="35" fillId="0" borderId="15" xfId="3" applyFont="1" applyBorder="1" applyAlignment="1">
      <alignment horizontal="center" vertical="center" wrapText="1"/>
    </xf>
    <xf numFmtId="0" fontId="35" fillId="0" borderId="1" xfId="3" applyFont="1" applyBorder="1" applyAlignment="1">
      <alignment horizontal="center" vertical="center" wrapText="1"/>
    </xf>
    <xf numFmtId="0" fontId="38" fillId="0" borderId="4" xfId="3" applyFont="1" applyBorder="1" applyAlignment="1">
      <alignment horizontal="center" vertical="center" wrapText="1"/>
    </xf>
    <xf numFmtId="0" fontId="38" fillId="0" borderId="13" xfId="3" applyFont="1" applyBorder="1" applyAlignment="1">
      <alignment horizontal="center" vertical="center" wrapText="1"/>
    </xf>
    <xf numFmtId="184" fontId="32" fillId="0" borderId="22" xfId="3" applyNumberFormat="1" applyFont="1" applyBorder="1" applyAlignment="1">
      <alignment horizontal="center" vertical="center"/>
    </xf>
    <xf numFmtId="184" fontId="32" fillId="0" borderId="23" xfId="3" applyNumberFormat="1" applyFont="1" applyBorder="1" applyAlignment="1">
      <alignment horizontal="center" vertical="center"/>
    </xf>
    <xf numFmtId="184" fontId="32" fillId="0" borderId="25" xfId="3" applyNumberFormat="1" applyFont="1" applyBorder="1" applyAlignment="1">
      <alignment horizontal="center" vertical="center"/>
    </xf>
    <xf numFmtId="184" fontId="32" fillId="0" borderId="26" xfId="3" applyNumberFormat="1" applyFont="1" applyBorder="1" applyAlignment="1">
      <alignment horizontal="center" vertical="center"/>
    </xf>
    <xf numFmtId="182" fontId="132" fillId="6" borderId="31" xfId="3" applyNumberFormat="1" applyFont="1" applyFill="1" applyBorder="1" applyAlignment="1">
      <alignment horizontal="center" vertical="center"/>
    </xf>
    <xf numFmtId="182" fontId="132" fillId="6" borderId="68" xfId="3" applyNumberFormat="1" applyFont="1" applyFill="1" applyBorder="1" applyAlignment="1">
      <alignment horizontal="center" vertical="center"/>
    </xf>
    <xf numFmtId="184" fontId="32" fillId="6" borderId="75" xfId="3" applyNumberFormat="1" applyFont="1" applyFill="1" applyBorder="1" applyAlignment="1">
      <alignment horizontal="center" vertical="center"/>
    </xf>
    <xf numFmtId="184" fontId="32" fillId="6" borderId="76" xfId="3" applyNumberFormat="1" applyFont="1" applyFill="1" applyBorder="1" applyAlignment="1">
      <alignment horizontal="center" vertical="center"/>
    </xf>
    <xf numFmtId="184" fontId="32" fillId="6" borderId="73" xfId="3" applyNumberFormat="1" applyFont="1" applyFill="1" applyBorder="1" applyAlignment="1">
      <alignment horizontal="center" vertical="center"/>
    </xf>
    <xf numFmtId="184" fontId="32" fillId="6" borderId="70" xfId="3" applyNumberFormat="1" applyFont="1" applyFill="1" applyBorder="1" applyAlignment="1">
      <alignment horizontal="center" vertical="center"/>
    </xf>
    <xf numFmtId="186" fontId="33" fillId="0" borderId="21" xfId="4" applyNumberFormat="1" applyFont="1" applyFill="1" applyBorder="1" applyAlignment="1">
      <alignment horizontal="center" vertical="center" wrapText="1"/>
    </xf>
    <xf numFmtId="186" fontId="33" fillId="0" borderId="23" xfId="4" applyNumberFormat="1" applyFont="1" applyFill="1" applyBorder="1" applyAlignment="1">
      <alignment horizontal="center" vertical="center" wrapText="1"/>
    </xf>
    <xf numFmtId="186" fontId="33" fillId="0" borderId="24" xfId="4" applyNumberFormat="1" applyFont="1" applyFill="1" applyBorder="1" applyAlignment="1">
      <alignment horizontal="center" vertical="center" wrapText="1"/>
    </xf>
    <xf numFmtId="186" fontId="33" fillId="0" borderId="26" xfId="4" applyNumberFormat="1" applyFont="1" applyFill="1" applyBorder="1" applyAlignment="1">
      <alignment horizontal="center" vertical="center" wrapText="1"/>
    </xf>
    <xf numFmtId="49" fontId="38" fillId="0" borderId="2" xfId="3" applyNumberFormat="1" applyFont="1" applyBorder="1" applyAlignment="1">
      <alignment horizontal="center" vertical="center" wrapText="1"/>
    </xf>
    <xf numFmtId="0" fontId="0" fillId="0" borderId="3" xfId="0" applyBorder="1" applyAlignment="1">
      <alignment horizontal="center" vertical="center" wrapText="1"/>
    </xf>
    <xf numFmtId="0" fontId="38" fillId="0" borderId="6" xfId="3" applyFont="1" applyBorder="1" applyAlignment="1">
      <alignment horizontal="left" vertical="center" wrapText="1"/>
    </xf>
    <xf numFmtId="0" fontId="38" fillId="0" borderId="9" xfId="3" applyFont="1" applyBorder="1" applyAlignment="1">
      <alignment horizontal="left" vertical="center" wrapText="1"/>
    </xf>
    <xf numFmtId="49" fontId="38" fillId="0" borderId="6" xfId="3" applyNumberFormat="1" applyFont="1" applyBorder="1" applyAlignment="1">
      <alignment horizontal="center" vertical="center" wrapText="1"/>
    </xf>
    <xf numFmtId="49" fontId="38" fillId="0" borderId="8" xfId="3" applyNumberFormat="1" applyFont="1" applyBorder="1" applyAlignment="1">
      <alignment horizontal="center" vertical="center" wrapText="1"/>
    </xf>
    <xf numFmtId="49" fontId="38" fillId="0" borderId="9" xfId="3" applyNumberFormat="1" applyFont="1" applyBorder="1" applyAlignment="1">
      <alignment horizontal="center" vertical="center" wrapText="1"/>
    </xf>
    <xf numFmtId="49" fontId="38" fillId="0" borderId="11" xfId="3" applyNumberFormat="1" applyFont="1" applyBorder="1" applyAlignment="1">
      <alignment horizontal="center" vertical="center" wrapText="1"/>
    </xf>
    <xf numFmtId="0" fontId="35" fillId="0" borderId="4" xfId="3" applyFont="1" applyBorder="1" applyAlignment="1">
      <alignment horizontal="center" vertical="center" wrapText="1"/>
    </xf>
    <xf numFmtId="0" fontId="35" fillId="0" borderId="13" xfId="3" applyFont="1" applyBorder="1" applyAlignment="1">
      <alignment horizontal="center" vertical="center" wrapText="1"/>
    </xf>
    <xf numFmtId="186" fontId="29" fillId="0" borderId="18" xfId="4" applyNumberFormat="1" applyFont="1" applyFill="1" applyBorder="1" applyAlignment="1">
      <alignment horizontal="center" vertical="center"/>
    </xf>
    <xf numFmtId="186" fontId="29" fillId="0" borderId="20" xfId="4" applyNumberFormat="1" applyFont="1" applyFill="1" applyBorder="1" applyAlignment="1">
      <alignment horizontal="center" vertical="center"/>
    </xf>
    <xf numFmtId="0" fontId="58" fillId="0" borderId="0" xfId="3" applyFont="1" applyAlignment="1">
      <alignment horizontal="left" vertical="top" wrapText="1"/>
    </xf>
    <xf numFmtId="184" fontId="33" fillId="0" borderId="22" xfId="3" applyNumberFormat="1" applyFont="1" applyBorder="1" applyAlignment="1">
      <alignment horizontal="center" vertical="center"/>
    </xf>
    <xf numFmtId="184" fontId="33" fillId="0" borderId="23" xfId="3" applyNumberFormat="1" applyFont="1" applyBorder="1" applyAlignment="1">
      <alignment horizontal="center" vertical="center"/>
    </xf>
    <xf numFmtId="184" fontId="33" fillId="0" borderId="25" xfId="3" applyNumberFormat="1" applyFont="1" applyBorder="1" applyAlignment="1">
      <alignment horizontal="center" vertical="center"/>
    </xf>
    <xf numFmtId="184" fontId="33" fillId="0" borderId="26" xfId="3" applyNumberFormat="1" applyFont="1" applyBorder="1" applyAlignment="1">
      <alignment horizontal="center" vertical="center"/>
    </xf>
    <xf numFmtId="0" fontId="36" fillId="0" borderId="16" xfId="3" applyFont="1" applyBorder="1" applyAlignment="1">
      <alignment horizontal="left" vertical="center" wrapText="1"/>
    </xf>
    <xf numFmtId="0" fontId="36" fillId="0" borderId="0" xfId="3" applyFont="1" applyAlignment="1">
      <alignment horizontal="left" vertical="center" wrapText="1"/>
    </xf>
    <xf numFmtId="0" fontId="36" fillId="0" borderId="17" xfId="3" applyFont="1" applyBorder="1" applyAlignment="1">
      <alignment horizontal="left" vertical="center" wrapText="1"/>
    </xf>
    <xf numFmtId="0" fontId="36" fillId="0" borderId="9" xfId="3" applyFont="1" applyBorder="1" applyAlignment="1">
      <alignment horizontal="left" vertical="center" wrapText="1"/>
    </xf>
    <xf numFmtId="0" fontId="36" fillId="0" borderId="10" xfId="3" applyFont="1" applyBorder="1" applyAlignment="1">
      <alignment horizontal="left" vertical="center" wrapText="1"/>
    </xf>
    <xf numFmtId="0" fontId="36" fillId="0" borderId="11" xfId="3" applyFont="1" applyBorder="1" applyAlignment="1">
      <alignment horizontal="left" vertical="center" wrapText="1"/>
    </xf>
    <xf numFmtId="49" fontId="38" fillId="0" borderId="15" xfId="3" applyNumberFormat="1" applyFont="1" applyBorder="1" applyAlignment="1">
      <alignment horizontal="center" vertical="center" wrapText="1"/>
    </xf>
    <xf numFmtId="49" fontId="38" fillId="0" borderId="1" xfId="3" applyNumberFormat="1" applyFont="1" applyBorder="1" applyAlignment="1">
      <alignment horizontal="center" vertical="center" wrapText="1"/>
    </xf>
    <xf numFmtId="0" fontId="79" fillId="0" borderId="85" xfId="3" applyFont="1" applyBorder="1" applyAlignment="1">
      <alignment horizontal="center" vertical="center"/>
    </xf>
    <xf numFmtId="0" fontId="8" fillId="0" borderId="6" xfId="3" applyBorder="1" applyAlignment="1">
      <alignment horizontal="left" vertical="top" wrapText="1"/>
    </xf>
    <xf numFmtId="0" fontId="8" fillId="0" borderId="7" xfId="3" applyBorder="1" applyAlignment="1">
      <alignment horizontal="left" vertical="top"/>
    </xf>
    <xf numFmtId="0" fontId="8" fillId="0" borderId="8" xfId="3" applyBorder="1" applyAlignment="1">
      <alignment horizontal="left" vertical="top"/>
    </xf>
    <xf numFmtId="0" fontId="8" fillId="0" borderId="9" xfId="3" applyBorder="1" applyAlignment="1">
      <alignment horizontal="left" vertical="top"/>
    </xf>
    <xf numFmtId="0" fontId="8" fillId="0" borderId="10" xfId="3" applyBorder="1" applyAlignment="1">
      <alignment horizontal="left" vertical="top"/>
    </xf>
    <xf numFmtId="0" fontId="8" fillId="0" borderId="11" xfId="3" applyBorder="1" applyAlignment="1">
      <alignment horizontal="left" vertical="top"/>
    </xf>
    <xf numFmtId="0" fontId="8" fillId="0" borderId="4" xfId="3" applyBorder="1" applyAlignment="1">
      <alignment horizontal="left" vertical="center"/>
    </xf>
    <xf numFmtId="0" fontId="8" fillId="0" borderId="13" xfId="3" applyBorder="1" applyAlignment="1">
      <alignment horizontal="left" vertical="center"/>
    </xf>
    <xf numFmtId="0" fontId="8" fillId="0" borderId="2" xfId="3" applyBorder="1" applyAlignment="1">
      <alignment horizontal="left" vertical="top"/>
    </xf>
    <xf numFmtId="0" fontId="8" fillId="0" borderId="5" xfId="3" applyBorder="1" applyAlignment="1">
      <alignment horizontal="left" vertical="top"/>
    </xf>
    <xf numFmtId="0" fontId="8" fillId="0" borderId="3" xfId="3" applyBorder="1" applyAlignment="1">
      <alignment horizontal="left" vertical="top"/>
    </xf>
    <xf numFmtId="0" fontId="8" fillId="6" borderId="6" xfId="3" applyFill="1" applyBorder="1" applyAlignment="1">
      <alignment horizontal="center" vertical="center"/>
    </xf>
    <xf numFmtId="0" fontId="8" fillId="6" borderId="8" xfId="3" applyFill="1" applyBorder="1" applyAlignment="1">
      <alignment horizontal="center" vertical="center"/>
    </xf>
    <xf numFmtId="0" fontId="8" fillId="0" borderId="6" xfId="3" applyBorder="1" applyAlignment="1">
      <alignment horizontal="left" vertical="top"/>
    </xf>
    <xf numFmtId="0" fontId="8" fillId="0" borderId="5" xfId="3" applyBorder="1" applyAlignment="1">
      <alignment horizontal="center" vertical="center"/>
    </xf>
    <xf numFmtId="0" fontId="17" fillId="0" borderId="4" xfId="3" applyFont="1" applyBorder="1" applyAlignment="1">
      <alignment horizontal="center" vertical="center"/>
    </xf>
    <xf numFmtId="0" fontId="17" fillId="0" borderId="13" xfId="3" applyFont="1" applyBorder="1" applyAlignment="1">
      <alignment horizontal="center" vertical="center"/>
    </xf>
    <xf numFmtId="0" fontId="8" fillId="6" borderId="46" xfId="3" applyFill="1" applyBorder="1" applyAlignment="1">
      <alignment horizontal="center" vertical="center"/>
    </xf>
    <xf numFmtId="0" fontId="23" fillId="5" borderId="36" xfId="3" applyFont="1" applyFill="1" applyBorder="1" applyAlignment="1">
      <alignment horizontal="center" vertical="center"/>
    </xf>
    <xf numFmtId="0" fontId="23" fillId="5" borderId="37" xfId="3" applyFont="1" applyFill="1" applyBorder="1" applyAlignment="1">
      <alignment horizontal="center" vertical="center"/>
    </xf>
    <xf numFmtId="0" fontId="23" fillId="5" borderId="38" xfId="3" applyFont="1" applyFill="1" applyBorder="1" applyAlignment="1">
      <alignment horizontal="center" vertical="center"/>
    </xf>
    <xf numFmtId="0" fontId="8" fillId="6" borderId="2" xfId="3" applyFill="1" applyBorder="1" applyAlignment="1">
      <alignment horizontal="center" vertical="center"/>
    </xf>
    <xf numFmtId="0" fontId="8" fillId="6" borderId="3" xfId="3" applyFill="1" applyBorder="1" applyAlignment="1">
      <alignment horizontal="center" vertical="center"/>
    </xf>
    <xf numFmtId="0" fontId="41" fillId="0" borderId="2" xfId="3" applyFont="1" applyBorder="1" applyAlignment="1">
      <alignment horizontal="left" vertical="top"/>
    </xf>
    <xf numFmtId="0" fontId="41" fillId="0" borderId="5" xfId="3" applyFont="1" applyBorder="1" applyAlignment="1">
      <alignment horizontal="left" vertical="top"/>
    </xf>
    <xf numFmtId="0" fontId="41" fillId="0" borderId="3" xfId="3" applyFont="1" applyBorder="1" applyAlignment="1">
      <alignment horizontal="left" vertical="top"/>
    </xf>
    <xf numFmtId="0" fontId="8" fillId="0" borderId="78" xfId="3" applyBorder="1" applyAlignment="1">
      <alignment horizontal="left" vertical="top"/>
    </xf>
    <xf numFmtId="0" fontId="8" fillId="0" borderId="79" xfId="3" applyBorder="1" applyAlignment="1">
      <alignment horizontal="left" vertical="top"/>
    </xf>
    <xf numFmtId="0" fontId="8" fillId="0" borderId="80" xfId="3" applyBorder="1" applyAlignment="1">
      <alignment horizontal="left" vertical="top"/>
    </xf>
    <xf numFmtId="0" fontId="8" fillId="0" borderId="2" xfId="3" applyBorder="1" applyAlignment="1">
      <alignment horizontal="left" vertical="center"/>
    </xf>
    <xf numFmtId="0" fontId="8" fillId="0" borderId="5" xfId="3" applyBorder="1" applyAlignment="1">
      <alignment horizontal="left" vertical="center"/>
    </xf>
    <xf numFmtId="0" fontId="8" fillId="0" borderId="3" xfId="3" applyBorder="1" applyAlignment="1">
      <alignment horizontal="left" vertical="center"/>
    </xf>
    <xf numFmtId="0" fontId="8" fillId="0" borderId="1" xfId="3" applyBorder="1" applyAlignment="1">
      <alignment horizontal="left" vertical="center"/>
    </xf>
    <xf numFmtId="0" fontId="8" fillId="0" borderId="46" xfId="3" applyBorder="1" applyAlignment="1">
      <alignment horizontal="left" vertical="center"/>
    </xf>
    <xf numFmtId="0" fontId="8" fillId="0" borderId="44" xfId="3" applyBorder="1" applyAlignment="1">
      <alignment horizontal="center" vertical="center"/>
    </xf>
    <xf numFmtId="0" fontId="8" fillId="0" borderId="41" xfId="3" applyBorder="1" applyAlignment="1">
      <alignment horizontal="center" vertical="center"/>
    </xf>
    <xf numFmtId="0" fontId="24" fillId="0" borderId="2" xfId="3" applyFont="1" applyBorder="1" applyAlignment="1">
      <alignment horizontal="left" vertical="top"/>
    </xf>
    <xf numFmtId="0" fontId="24" fillId="0" borderId="5" xfId="3" applyFont="1" applyBorder="1" applyAlignment="1">
      <alignment horizontal="left" vertical="top"/>
    </xf>
    <xf numFmtId="0" fontId="24" fillId="0" borderId="3" xfId="3" applyFont="1" applyBorder="1" applyAlignment="1">
      <alignment horizontal="left" vertical="top"/>
    </xf>
    <xf numFmtId="0" fontId="8" fillId="0" borderId="4" xfId="3" applyBorder="1" applyAlignment="1">
      <alignment horizontal="right" vertical="center"/>
    </xf>
    <xf numFmtId="0" fontId="8" fillId="0" borderId="13" xfId="3" applyBorder="1" applyAlignment="1">
      <alignment horizontal="right" vertical="center"/>
    </xf>
    <xf numFmtId="0" fontId="17" fillId="0" borderId="43" xfId="3" applyFont="1" applyBorder="1" applyAlignment="1">
      <alignment horizontal="center" vertical="center"/>
    </xf>
    <xf numFmtId="0" fontId="17" fillId="0" borderId="33" xfId="3" applyFont="1" applyBorder="1" applyAlignment="1">
      <alignment horizontal="center" vertical="center"/>
    </xf>
    <xf numFmtId="0" fontId="8" fillId="6" borderId="9" xfId="3" applyFill="1" applyBorder="1" applyAlignment="1">
      <alignment horizontal="center" vertical="center"/>
    </xf>
    <xf numFmtId="0" fontId="8" fillId="6" borderId="11" xfId="3" applyFill="1" applyBorder="1" applyAlignment="1">
      <alignment horizontal="center" vertical="center"/>
    </xf>
    <xf numFmtId="0" fontId="24" fillId="0" borderId="2" xfId="3" applyFont="1" applyBorder="1" applyAlignment="1">
      <alignment horizontal="left" vertical="center"/>
    </xf>
    <xf numFmtId="0" fontId="24" fillId="0" borderId="5" xfId="3" applyFont="1" applyBorder="1" applyAlignment="1">
      <alignment horizontal="left" vertical="center"/>
    </xf>
    <xf numFmtId="0" fontId="24" fillId="0" borderId="3" xfId="3" applyFont="1" applyBorder="1" applyAlignment="1">
      <alignment horizontal="left" vertical="center"/>
    </xf>
    <xf numFmtId="0" fontId="16" fillId="0" borderId="2" xfId="3" applyFont="1" applyBorder="1" applyAlignment="1">
      <alignment horizontal="left" vertical="center"/>
    </xf>
    <xf numFmtId="0" fontId="16" fillId="0" borderId="5" xfId="3" applyFont="1" applyBorder="1" applyAlignment="1">
      <alignment horizontal="left" vertical="center"/>
    </xf>
    <xf numFmtId="0" fontId="16" fillId="0" borderId="3" xfId="3" applyFont="1" applyBorder="1" applyAlignment="1">
      <alignment horizontal="left" vertical="center"/>
    </xf>
    <xf numFmtId="0" fontId="17" fillId="0" borderId="2" xfId="3" applyFont="1" applyBorder="1" applyAlignment="1">
      <alignment horizontal="left" vertical="center"/>
    </xf>
    <xf numFmtId="0" fontId="17" fillId="0" borderId="5" xfId="3" applyFont="1" applyBorder="1" applyAlignment="1">
      <alignment horizontal="left" vertical="center"/>
    </xf>
    <xf numFmtId="0" fontId="17" fillId="0" borderId="3" xfId="3" applyFont="1" applyBorder="1" applyAlignment="1">
      <alignment horizontal="left" vertical="center"/>
    </xf>
    <xf numFmtId="0" fontId="88" fillId="0" borderId="2" xfId="3" applyFont="1" applyBorder="1" applyAlignment="1">
      <alignment horizontal="left" vertical="center"/>
    </xf>
    <xf numFmtId="0" fontId="17" fillId="0" borderId="2" xfId="3" applyFont="1" applyBorder="1" applyAlignment="1">
      <alignment horizontal="left" vertical="top"/>
    </xf>
    <xf numFmtId="0" fontId="17" fillId="0" borderId="5" xfId="3" applyFont="1" applyBorder="1" applyAlignment="1">
      <alignment horizontal="left" vertical="top"/>
    </xf>
    <xf numFmtId="0" fontId="17" fillId="0" borderId="3" xfId="3" applyFont="1" applyBorder="1" applyAlignment="1">
      <alignment horizontal="left" vertical="top"/>
    </xf>
    <xf numFmtId="0" fontId="8" fillId="0" borderId="1" xfId="3" applyBorder="1" applyAlignment="1">
      <alignment horizontal="left" vertical="top"/>
    </xf>
    <xf numFmtId="0" fontId="23" fillId="5" borderId="35" xfId="3" applyFont="1" applyFill="1" applyBorder="1" applyAlignment="1">
      <alignment horizontal="center" vertical="center"/>
    </xf>
    <xf numFmtId="0" fontId="8" fillId="0" borderId="2" xfId="3" applyBorder="1" applyAlignment="1">
      <alignment horizontal="center" vertical="top"/>
    </xf>
    <xf numFmtId="0" fontId="8" fillId="0" borderId="5" xfId="3" applyBorder="1" applyAlignment="1">
      <alignment horizontal="center" vertical="top"/>
    </xf>
    <xf numFmtId="0" fontId="8" fillId="0" borderId="3" xfId="3" applyBorder="1" applyAlignment="1">
      <alignment horizontal="center" vertical="top"/>
    </xf>
    <xf numFmtId="0" fontId="17" fillId="0" borderId="1" xfId="3" applyFont="1" applyBorder="1" applyAlignment="1">
      <alignment horizontal="left" vertical="top"/>
    </xf>
    <xf numFmtId="0" fontId="8" fillId="0" borderId="1" xfId="3" applyBorder="1" applyAlignment="1">
      <alignment horizontal="center" vertical="top"/>
    </xf>
    <xf numFmtId="0" fontId="8" fillId="0" borderId="2" xfId="3" applyBorder="1" applyAlignment="1">
      <alignment horizontal="right" vertical="center"/>
    </xf>
    <xf numFmtId="0" fontId="8" fillId="0" borderId="5" xfId="3" applyBorder="1" applyAlignment="1">
      <alignment horizontal="right" vertical="center"/>
    </xf>
    <xf numFmtId="0" fontId="8" fillId="0" borderId="3" xfId="3" applyBorder="1" applyAlignment="1">
      <alignment horizontal="right" vertical="center"/>
    </xf>
    <xf numFmtId="0" fontId="8" fillId="0" borderId="1" xfId="3" applyBorder="1" applyAlignment="1">
      <alignment horizontal="right" vertical="center"/>
    </xf>
    <xf numFmtId="0" fontId="24" fillId="0" borderId="1" xfId="3" applyFont="1" applyBorder="1" applyAlignment="1">
      <alignment horizontal="left" vertical="top"/>
    </xf>
    <xf numFmtId="0" fontId="23" fillId="0" borderId="5" xfId="3" applyFont="1" applyBorder="1" applyAlignment="1">
      <alignment horizontal="center" vertical="top"/>
    </xf>
    <xf numFmtId="0" fontId="23" fillId="0" borderId="3" xfId="3" applyFont="1" applyBorder="1" applyAlignment="1">
      <alignment horizontal="center" vertical="top"/>
    </xf>
    <xf numFmtId="0" fontId="23" fillId="0" borderId="2" xfId="3" applyFont="1" applyBorder="1" applyAlignment="1">
      <alignment horizontal="center" vertical="center"/>
    </xf>
    <xf numFmtId="0" fontId="23" fillId="0" borderId="3" xfId="3"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17" fillId="0" borderId="1" xfId="3" applyFont="1" applyBorder="1" applyAlignment="1">
      <alignment horizontal="center" vertical="top"/>
    </xf>
    <xf numFmtId="0" fontId="8" fillId="0" borderId="0" xfId="3" applyAlignment="1">
      <alignment horizontal="center" vertical="center"/>
    </xf>
    <xf numFmtId="0" fontId="8" fillId="0" borderId="83" xfId="3" applyBorder="1" applyAlignment="1">
      <alignment horizontal="left" vertical="center"/>
    </xf>
    <xf numFmtId="0" fontId="8" fillId="0" borderId="82" xfId="3" applyBorder="1" applyAlignment="1">
      <alignment horizontal="left" vertical="center"/>
    </xf>
    <xf numFmtId="0" fontId="8" fillId="0" borderId="14" xfId="3" applyBorder="1" applyAlignment="1">
      <alignment horizontal="left" vertical="center"/>
    </xf>
    <xf numFmtId="0" fontId="40" fillId="6" borderId="2" xfId="0" applyFont="1" applyFill="1" applyBorder="1" applyAlignment="1">
      <alignment horizontal="center"/>
    </xf>
    <xf numFmtId="0" fontId="40" fillId="6" borderId="3" xfId="0" applyFont="1" applyFill="1" applyBorder="1" applyAlignment="1">
      <alignment horizontal="center"/>
    </xf>
    <xf numFmtId="0" fontId="88" fillId="0" borderId="2" xfId="3" applyFont="1" applyBorder="1" applyAlignment="1">
      <alignment horizontal="left" vertical="top"/>
    </xf>
    <xf numFmtId="0" fontId="8" fillId="6" borderId="78" xfId="3" applyFill="1" applyBorder="1" applyAlignment="1">
      <alignment horizontal="center" vertical="center"/>
    </xf>
    <xf numFmtId="0" fontId="8" fillId="6" borderId="80" xfId="3" applyFill="1" applyBorder="1" applyAlignment="1">
      <alignment horizontal="center" vertical="center"/>
    </xf>
    <xf numFmtId="0" fontId="8" fillId="0" borderId="43" xfId="3" applyBorder="1" applyAlignment="1">
      <alignment horizontal="center" vertical="center"/>
    </xf>
    <xf numFmtId="0" fontId="8" fillId="0" borderId="33" xfId="3" applyBorder="1" applyAlignment="1">
      <alignment horizontal="center" vertical="center"/>
    </xf>
    <xf numFmtId="0" fontId="81" fillId="0" borderId="36" xfId="0" applyFont="1" applyBorder="1" applyAlignment="1">
      <alignment horizontal="center" vertical="center"/>
    </xf>
    <xf numFmtId="0" fontId="81" fillId="0" borderId="37" xfId="0" applyFont="1" applyBorder="1" applyAlignment="1">
      <alignment horizontal="center" vertical="center"/>
    </xf>
    <xf numFmtId="0" fontId="81" fillId="0" borderId="38" xfId="0" applyFont="1" applyBorder="1" applyAlignment="1">
      <alignment horizontal="center" vertical="center"/>
    </xf>
    <xf numFmtId="0" fontId="125" fillId="0" borderId="0" xfId="0" applyFont="1" applyAlignment="1">
      <alignment horizontal="center"/>
    </xf>
    <xf numFmtId="0" fontId="0" fillId="0" borderId="0" xfId="0" applyAlignment="1">
      <alignment horizontal="left"/>
    </xf>
    <xf numFmtId="0" fontId="0" fillId="13" borderId="1" xfId="0" applyFill="1" applyBorder="1" applyAlignment="1">
      <alignment horizontal="center"/>
    </xf>
    <xf numFmtId="0" fontId="4" fillId="19" borderId="4" xfId="10" applyFill="1" applyBorder="1" applyAlignment="1">
      <alignment horizontal="center" vertical="center" wrapText="1"/>
    </xf>
    <xf numFmtId="0" fontId="4" fillId="19" borderId="13" xfId="10" applyFill="1" applyBorder="1" applyAlignment="1">
      <alignment horizontal="center" vertical="center" wrapText="1"/>
    </xf>
    <xf numFmtId="0" fontId="2" fillId="19" borderId="4" xfId="10" applyFont="1" applyFill="1" applyBorder="1" applyAlignment="1">
      <alignment horizontal="center" vertical="center" wrapText="1"/>
    </xf>
    <xf numFmtId="0" fontId="111" fillId="19" borderId="4" xfId="10" applyFont="1" applyFill="1" applyBorder="1" applyAlignment="1">
      <alignment horizontal="center" vertical="center" wrapText="1"/>
    </xf>
    <xf numFmtId="0" fontId="82" fillId="19" borderId="13" xfId="10" applyFont="1" applyFill="1" applyBorder="1" applyAlignment="1">
      <alignment horizontal="center" vertical="center" wrapText="1"/>
    </xf>
    <xf numFmtId="0" fontId="118" fillId="0" borderId="6" xfId="0" applyFont="1" applyBorder="1" applyAlignment="1">
      <alignment horizontal="left" vertical="top" wrapText="1"/>
    </xf>
    <xf numFmtId="0" fontId="118" fillId="0" borderId="7" xfId="0" applyFont="1" applyBorder="1" applyAlignment="1">
      <alignment horizontal="left" vertical="top"/>
    </xf>
    <xf numFmtId="0" fontId="118" fillId="0" borderId="8" xfId="0" applyFont="1" applyBorder="1" applyAlignment="1">
      <alignment horizontal="left" vertical="top"/>
    </xf>
    <xf numFmtId="0" fontId="118" fillId="0" borderId="9" xfId="0" applyFont="1" applyBorder="1" applyAlignment="1">
      <alignment horizontal="left" vertical="top"/>
    </xf>
    <xf numFmtId="0" fontId="118" fillId="0" borderId="10" xfId="0" applyFont="1" applyBorder="1" applyAlignment="1">
      <alignment horizontal="left" vertical="top"/>
    </xf>
    <xf numFmtId="0" fontId="118" fillId="0" borderId="11" xfId="0" applyFont="1" applyBorder="1" applyAlignment="1">
      <alignment horizontal="left" vertical="top"/>
    </xf>
    <xf numFmtId="0" fontId="75" fillId="0" borderId="6" xfId="0" applyFont="1" applyBorder="1" applyAlignment="1">
      <alignment horizontal="left" vertical="top" wrapText="1"/>
    </xf>
    <xf numFmtId="0" fontId="75" fillId="0" borderId="7" xfId="0" applyFont="1" applyBorder="1" applyAlignment="1">
      <alignment horizontal="left" vertical="top"/>
    </xf>
    <xf numFmtId="0" fontId="75" fillId="0" borderId="8" xfId="0" applyFont="1" applyBorder="1" applyAlignment="1">
      <alignment horizontal="left" vertical="top"/>
    </xf>
    <xf numFmtId="0" fontId="75" fillId="0" borderId="9" xfId="0" applyFont="1" applyBorder="1" applyAlignment="1">
      <alignment horizontal="left" vertical="top"/>
    </xf>
    <xf numFmtId="0" fontId="75" fillId="0" borderId="10" xfId="0" applyFont="1" applyBorder="1" applyAlignment="1">
      <alignment horizontal="left" vertical="top"/>
    </xf>
    <xf numFmtId="0" fontId="75" fillId="0" borderId="11" xfId="0" applyFont="1" applyBorder="1" applyAlignment="1">
      <alignment horizontal="left" vertical="top"/>
    </xf>
    <xf numFmtId="0" fontId="129" fillId="13" borderId="0" xfId="0" applyFont="1" applyFill="1" applyAlignment="1">
      <alignment horizontal="center"/>
    </xf>
    <xf numFmtId="179" fontId="8" fillId="13" borderId="4" xfId="2" applyNumberFormat="1" applyFill="1" applyBorder="1" applyAlignment="1">
      <alignment horizontal="center" vertical="center" wrapText="1"/>
    </xf>
    <xf numFmtId="179" fontId="8" fillId="13" borderId="13" xfId="2" applyNumberFormat="1" applyFill="1" applyBorder="1" applyAlignment="1">
      <alignment horizontal="center" vertical="center" wrapText="1"/>
    </xf>
    <xf numFmtId="0" fontId="8" fillId="13" borderId="4" xfId="2" applyFill="1" applyBorder="1" applyAlignment="1">
      <alignment horizontal="center" vertical="center"/>
    </xf>
    <xf numFmtId="0" fontId="8" fillId="13" borderId="13" xfId="2" applyFill="1" applyBorder="1" applyAlignment="1">
      <alignment horizontal="center" vertical="center"/>
    </xf>
    <xf numFmtId="178" fontId="14" fillId="13" borderId="4" xfId="2" applyNumberFormat="1" applyFont="1" applyFill="1" applyBorder="1" applyAlignment="1">
      <alignment horizontal="center" vertical="center"/>
    </xf>
    <xf numFmtId="178" fontId="14" fillId="13" borderId="13" xfId="2" applyNumberFormat="1" applyFont="1" applyFill="1" applyBorder="1" applyAlignment="1">
      <alignment horizontal="center" vertical="center"/>
    </xf>
    <xf numFmtId="0" fontId="8" fillId="13" borderId="4" xfId="2" applyFill="1" applyBorder="1" applyAlignment="1">
      <alignment horizontal="center" vertical="center" wrapText="1"/>
    </xf>
    <xf numFmtId="0" fontId="8" fillId="13" borderId="13" xfId="2" applyFill="1" applyBorder="1" applyAlignment="1">
      <alignment horizontal="center" vertical="center" wrapText="1"/>
    </xf>
    <xf numFmtId="0" fontId="121" fillId="0" borderId="5" xfId="0" applyFont="1" applyBorder="1" applyAlignment="1">
      <alignment horizontal="left"/>
    </xf>
    <xf numFmtId="0" fontId="22" fillId="13" borderId="4" xfId="0" applyFont="1" applyFill="1" applyBorder="1" applyAlignment="1">
      <alignment horizontal="center" vertical="center" wrapText="1"/>
    </xf>
    <xf numFmtId="0" fontId="22" fillId="13" borderId="13" xfId="0" applyFont="1" applyFill="1" applyBorder="1" applyAlignment="1">
      <alignment horizontal="center" vertical="center" wrapText="1"/>
    </xf>
    <xf numFmtId="0" fontId="93" fillId="19" borderId="1" xfId="0" applyFont="1" applyFill="1" applyBorder="1" applyAlignment="1">
      <alignment horizontal="center" vertical="center" wrapText="1"/>
    </xf>
    <xf numFmtId="0" fontId="0" fillId="19" borderId="1" xfId="0" applyFill="1" applyBorder="1" applyAlignment="1">
      <alignment horizontal="center" vertical="center"/>
    </xf>
    <xf numFmtId="0" fontId="82" fillId="19" borderId="1" xfId="0" applyFont="1" applyFill="1" applyBorder="1" applyAlignment="1">
      <alignment horizontal="center" vertical="center"/>
    </xf>
    <xf numFmtId="38" fontId="0" fillId="19" borderId="1" xfId="1" applyFont="1" applyFill="1" applyBorder="1" applyAlignment="1">
      <alignment horizontal="center" vertical="center"/>
    </xf>
    <xf numFmtId="0" fontId="17" fillId="0" borderId="1" xfId="3" applyFont="1" applyBorder="1" applyAlignment="1">
      <alignment horizontal="right" vertical="center"/>
    </xf>
    <xf numFmtId="0" fontId="21" fillId="9" borderId="1" xfId="3" applyFont="1" applyFill="1" applyBorder="1" applyAlignment="1">
      <alignment horizontal="center" vertical="center"/>
    </xf>
    <xf numFmtId="0" fontId="82" fillId="9" borderId="1" xfId="0" applyFont="1" applyFill="1" applyBorder="1" applyAlignment="1">
      <alignment horizontal="center" vertical="center"/>
    </xf>
    <xf numFmtId="0" fontId="0" fillId="0" borderId="0" xfId="0" applyAlignment="1">
      <alignment horizontal="center"/>
    </xf>
    <xf numFmtId="0" fontId="0" fillId="0" borderId="17" xfId="0" applyBorder="1" applyAlignment="1">
      <alignment horizontal="center"/>
    </xf>
    <xf numFmtId="0" fontId="118" fillId="0" borderId="1" xfId="0" applyFont="1" applyBorder="1" applyAlignment="1">
      <alignment horizontal="left"/>
    </xf>
    <xf numFmtId="0" fontId="0" fillId="12" borderId="1" xfId="0" applyFill="1" applyBorder="1" applyAlignment="1">
      <alignment horizontal="center" vertical="center"/>
    </xf>
    <xf numFmtId="0" fontId="123" fillId="0" borderId="6" xfId="0" applyFont="1" applyBorder="1" applyAlignment="1">
      <alignment horizontal="left" vertical="top" wrapText="1"/>
    </xf>
    <xf numFmtId="0" fontId="123" fillId="0" borderId="8" xfId="0" applyFont="1" applyBorder="1" applyAlignment="1">
      <alignment horizontal="left" vertical="top" wrapText="1"/>
    </xf>
    <xf numFmtId="0" fontId="123" fillId="0" borderId="9" xfId="0" applyFont="1" applyBorder="1" applyAlignment="1">
      <alignment horizontal="left" vertical="top" wrapText="1"/>
    </xf>
    <xf numFmtId="0" fontId="123" fillId="0" borderId="11" xfId="0" applyFont="1" applyBorder="1" applyAlignment="1">
      <alignment horizontal="left" vertical="top" wrapText="1"/>
    </xf>
    <xf numFmtId="0" fontId="122" fillId="0" borderId="4" xfId="0" applyFont="1" applyBorder="1" applyAlignment="1">
      <alignment horizontal="left" vertical="top" wrapText="1"/>
    </xf>
    <xf numFmtId="0" fontId="122" fillId="0" borderId="13" xfId="0" applyFont="1" applyBorder="1" applyAlignment="1">
      <alignment horizontal="left" vertical="top" wrapText="1"/>
    </xf>
    <xf numFmtId="0" fontId="75" fillId="0" borderId="7" xfId="0" applyFont="1" applyBorder="1" applyAlignment="1">
      <alignment horizontal="left" vertical="top" wrapText="1"/>
    </xf>
    <xf numFmtId="0" fontId="75" fillId="0" borderId="8" xfId="0" applyFont="1" applyBorder="1" applyAlignment="1">
      <alignment horizontal="left" vertical="top" wrapText="1"/>
    </xf>
    <xf numFmtId="0" fontId="75" fillId="0" borderId="9" xfId="0" applyFont="1" applyBorder="1" applyAlignment="1">
      <alignment horizontal="left" vertical="top" wrapText="1"/>
    </xf>
    <xf numFmtId="0" fontId="75" fillId="0" borderId="10" xfId="0" applyFont="1" applyBorder="1" applyAlignment="1">
      <alignment horizontal="left" vertical="top" wrapText="1"/>
    </xf>
    <xf numFmtId="0" fontId="75" fillId="0" borderId="11" xfId="0" applyFont="1" applyBorder="1" applyAlignment="1">
      <alignment horizontal="left" vertical="top" wrapText="1"/>
    </xf>
    <xf numFmtId="0" fontId="118" fillId="0" borderId="2" xfId="0" applyFont="1" applyBorder="1" applyAlignment="1">
      <alignment horizontal="left"/>
    </xf>
    <xf numFmtId="0" fontId="118" fillId="0" borderId="5" xfId="0" applyFont="1" applyBorder="1" applyAlignment="1">
      <alignment horizontal="left"/>
    </xf>
    <xf numFmtId="0" fontId="118" fillId="0" borderId="3" xfId="0" applyFont="1" applyBorder="1" applyAlignment="1">
      <alignment horizontal="left"/>
    </xf>
    <xf numFmtId="0" fontId="0" fillId="13" borderId="4" xfId="0" applyFill="1" applyBorder="1" applyAlignment="1">
      <alignment horizontal="center"/>
    </xf>
    <xf numFmtId="0" fontId="0" fillId="13" borderId="13" xfId="0" applyFill="1" applyBorder="1" applyAlignment="1">
      <alignment horizontal="center"/>
    </xf>
    <xf numFmtId="0" fontId="0" fillId="13" borderId="4" xfId="0" applyFill="1" applyBorder="1" applyAlignment="1">
      <alignment horizontal="center" vertical="center"/>
    </xf>
    <xf numFmtId="0" fontId="0" fillId="13" borderId="13" xfId="0" applyFill="1" applyBorder="1" applyAlignment="1">
      <alignment horizontal="center" vertical="center"/>
    </xf>
  </cellXfs>
  <cellStyles count="14">
    <cellStyle name="桁区切り" xfId="1" builtinId="6"/>
    <cellStyle name="桁区切り 2" xfId="4" xr:uid="{00000000-0005-0000-0000-000001000000}"/>
    <cellStyle name="通貨" xfId="7" builtinId="7"/>
    <cellStyle name="標準" xfId="0" builtinId="0"/>
    <cellStyle name="標準 10" xfId="8" xr:uid="{00000000-0005-0000-0000-000004000000}"/>
    <cellStyle name="標準 10 2" xfId="9" xr:uid="{00000000-0005-0000-0000-000005000000}"/>
    <cellStyle name="標準 2" xfId="3" xr:uid="{00000000-0005-0000-0000-000006000000}"/>
    <cellStyle name="標準 3" xfId="12" xr:uid="{03B21583-B623-4543-AC6A-933EB003A17B}"/>
    <cellStyle name="標準 4" xfId="10" xr:uid="{23E4390F-E3F4-439E-BABB-4F4716833BA3}"/>
    <cellStyle name="標準 6" xfId="11" xr:uid="{C2B2DC0F-80E9-447E-8D38-6396D9FBBC28}"/>
    <cellStyle name="標準 7" xfId="13" xr:uid="{29B57CC7-29AB-4C7B-9179-D16D50EDA18E}"/>
    <cellStyle name="標準_H23 7月F-301週生産計画表" xfId="5" xr:uid="{00000000-0005-0000-0000-000007000000}"/>
    <cellStyle name="標準_H25.12月CF-2週生産計画表" xfId="6" xr:uid="{00000000-0005-0000-0000-000008000000}"/>
    <cellStyle name="標準_Sheet1" xfId="2" xr:uid="{00000000-0005-0000-0000-000009000000}"/>
  </cellStyles>
  <dxfs count="1594">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theme="0"/>
      </font>
      <fill>
        <patternFill>
          <fgColor auto="1"/>
          <bgColor rgb="FFFF0000"/>
        </patternFill>
      </fill>
    </dxf>
    <dxf>
      <font>
        <color rgb="FFFF0000"/>
      </font>
    </dxf>
    <dxf>
      <font>
        <color theme="0"/>
      </font>
      <fill>
        <patternFill>
          <fgColor auto="1"/>
          <bgColor rgb="FFFF0000"/>
        </patternFill>
      </fill>
    </dxf>
    <dxf>
      <font>
        <color rgb="FFFF0000"/>
      </font>
    </dxf>
    <dxf>
      <font>
        <color theme="0"/>
      </font>
      <fill>
        <patternFill>
          <fgColor auto="1"/>
          <bgColor rgb="FFFF0000"/>
        </patternFill>
      </fill>
    </dxf>
    <dxf>
      <font>
        <color rgb="FFFF0000"/>
      </font>
    </dxf>
    <dxf>
      <font>
        <color theme="1"/>
      </font>
    </dxf>
    <dxf>
      <font>
        <color theme="0"/>
      </font>
      <fill>
        <patternFill>
          <fgColor auto="1"/>
          <bgColor rgb="FFFF0000"/>
        </patternFill>
      </fill>
    </dxf>
    <dxf>
      <fill>
        <patternFill>
          <bgColor rgb="FFFFFF00"/>
        </patternFill>
      </fill>
    </dxf>
    <dxf>
      <fill>
        <patternFill>
          <bgColor rgb="FF0099FF"/>
        </patternFill>
      </fill>
    </dxf>
    <dxf>
      <fill>
        <patternFill>
          <bgColor rgb="FFFF0000"/>
        </patternFill>
      </fill>
    </dxf>
    <dxf>
      <fill>
        <patternFill>
          <bgColor rgb="FFFFFF00"/>
        </patternFill>
      </fill>
    </dxf>
    <dxf>
      <fill>
        <patternFill>
          <bgColor rgb="FFFFC000"/>
        </patternFill>
      </fill>
    </dxf>
    <dxf>
      <fill>
        <patternFill>
          <bgColor rgb="FFFFFF00"/>
        </patternFill>
      </fill>
    </dxf>
    <dxf>
      <fill>
        <patternFill>
          <bgColor rgb="FFFFC000"/>
        </patternFill>
      </fill>
    </dxf>
    <dxf>
      <fill>
        <patternFill>
          <bgColor rgb="FFFFFF00"/>
        </patternFill>
      </fill>
    </dxf>
  </dxfs>
  <tableStyles count="0" defaultTableStyle="TableStyleMedium2" defaultPivotStyle="PivotStyleMedium9"/>
  <colors>
    <mruColors>
      <color rgb="FFFFFF99"/>
      <color rgb="FFFF0000"/>
      <color rgb="FF0000FF"/>
      <color rgb="FFCC0000"/>
      <color rgb="FFDCDC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fmlaLink="$F$1"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CheckBox" fmlaLink="$V$6" lockText="1" noThreeD="1"/>
</file>

<file path=xl/ctrlProps/ctrlProp7.xml><?xml version="1.0" encoding="utf-8"?>
<formControlPr xmlns="http://schemas.microsoft.com/office/spreadsheetml/2009/9/main" objectType="CheckBox" fmlaLink="$V$5" lockText="1" noThreeD="1"/>
</file>

<file path=xl/ctrlProps/ctrlProp8.xml><?xml version="1.0" encoding="utf-8"?>
<formControlPr xmlns="http://schemas.microsoft.com/office/spreadsheetml/2009/9/main" objectType="CheckBox" checked="Checked" fmlaLink="$U$2" lockText="1" noThreeD="1"/>
</file>

<file path=xl/ctrlProps/ctrlProp9.xml><?xml version="1.0" encoding="utf-8"?>
<formControlPr xmlns="http://schemas.microsoft.com/office/spreadsheetml/2009/9/main" objectType="CheckBox" fmlaLink="$U$3" lockText="1" noThreeD="1"/>
</file>

<file path=xl/ctrlProps/ctrlProp10.xml><?xml version="1.0" encoding="utf-8"?>
<formControlPr xmlns="http://schemas.microsoft.com/office/spreadsheetml/2009/9/main" objectType="CheckBox" fmlaLink="$V$4" lockText="1" noThreeD="1"/>
</file>

<file path=xl/ctrlProps/ctrlProp11.xml><?xml version="1.0" encoding="utf-8"?>
<formControlPr xmlns="http://schemas.microsoft.com/office/spreadsheetml/2009/9/main" objectType="CheckBox" fmlaLink="$V$3" lockText="1" noThreeD="1"/>
</file>

<file path=xl/ctrlProps/ctrlProp12.xml><?xml version="1.0" encoding="utf-8"?>
<formControlPr xmlns="http://schemas.microsoft.com/office/spreadsheetml/2009/9/main" objectType="CheckBox" checked="Checked" fmlaLink="$V$2" lockText="1" noThreeD="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295275</xdr:colOff>
      <xdr:row>1</xdr:row>
      <xdr:rowOff>212911</xdr:rowOff>
    </xdr:from>
    <xdr:to>
      <xdr:col>23</xdr:col>
      <xdr:colOff>9525</xdr:colOff>
      <xdr:row>43</xdr:row>
      <xdr:rowOff>11206</xdr:rowOff>
    </xdr:to>
    <xdr:sp macro="" textlink="">
      <xdr:nvSpPr>
        <xdr:cNvPr id="2" name="角丸四角形 2">
          <a:extLst>
            <a:ext uri="{FF2B5EF4-FFF2-40B4-BE49-F238E27FC236}">
              <a16:creationId xmlns:a16="http://schemas.microsoft.com/office/drawing/2014/main" id="{00000000-0008-0000-0000-000002000000}"/>
            </a:ext>
          </a:extLst>
        </xdr:cNvPr>
        <xdr:cNvSpPr/>
      </xdr:nvSpPr>
      <xdr:spPr>
        <a:xfrm>
          <a:off x="171450" y="441511"/>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295275</xdr:colOff>
      <xdr:row>45</xdr:row>
      <xdr:rowOff>212912</xdr:rowOff>
    </xdr:from>
    <xdr:to>
      <xdr:col>23</xdr:col>
      <xdr:colOff>9525</xdr:colOff>
      <xdr:row>87</xdr:row>
      <xdr:rowOff>11206</xdr:rowOff>
    </xdr:to>
    <xdr:sp macro="" textlink="">
      <xdr:nvSpPr>
        <xdr:cNvPr id="3" name="角丸四角形 2">
          <a:extLst>
            <a:ext uri="{FF2B5EF4-FFF2-40B4-BE49-F238E27FC236}">
              <a16:creationId xmlns:a16="http://schemas.microsoft.com/office/drawing/2014/main" id="{00000000-0008-0000-0000-000003000000}"/>
            </a:ext>
          </a:extLst>
        </xdr:cNvPr>
        <xdr:cNvSpPr/>
      </xdr:nvSpPr>
      <xdr:spPr>
        <a:xfrm>
          <a:off x="171450" y="10499912"/>
          <a:ext cx="6715125" cy="9399494"/>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219075</xdr:colOff>
      <xdr:row>60</xdr:row>
      <xdr:rowOff>66675</xdr:rowOff>
    </xdr:from>
    <xdr:to>
      <xdr:col>3</xdr:col>
      <xdr:colOff>257175</xdr:colOff>
      <xdr:row>62</xdr:row>
      <xdr:rowOff>28574</xdr:rowOff>
    </xdr:to>
    <xdr:grpSp>
      <xdr:nvGrpSpPr>
        <xdr:cNvPr id="4" name="グループ化 3">
          <a:extLst>
            <a:ext uri="{FF2B5EF4-FFF2-40B4-BE49-F238E27FC236}">
              <a16:creationId xmlns:a16="http://schemas.microsoft.com/office/drawing/2014/main" id="{00000000-0008-0000-0000-000004000000}"/>
            </a:ext>
          </a:extLst>
        </xdr:cNvPr>
        <xdr:cNvGrpSpPr/>
      </xdr:nvGrpSpPr>
      <xdr:grpSpPr>
        <a:xfrm>
          <a:off x="387163" y="13513734"/>
          <a:ext cx="643218" cy="410134"/>
          <a:chOff x="5142218" y="2381929"/>
          <a:chExt cx="1382982" cy="723221"/>
        </a:xfrm>
      </xdr:grpSpPr>
      <xdr:pic>
        <xdr:nvPicPr>
          <xdr:cNvPr id="5" name="図 4">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a:t>
            </a:r>
            <a:r>
              <a:rPr kumimoji="1" lang="ja-JP" altLang="en-US" sz="1200" b="0" i="1">
                <a:latin typeface="BIZ UDPゴシック" panose="020B0400000000000000" pitchFamily="50" charset="-128"/>
                <a:ea typeface="BIZ UDPゴシック" panose="020B0400000000000000" pitchFamily="50" charset="-128"/>
                <a:cs typeface="Ebrima" panose="02000000000000000000" pitchFamily="2" charset="0"/>
              </a:rPr>
              <a:t>２</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219075</xdr:colOff>
      <xdr:row>74</xdr:row>
      <xdr:rowOff>38100</xdr:rowOff>
    </xdr:from>
    <xdr:to>
      <xdr:col>3</xdr:col>
      <xdr:colOff>257175</xdr:colOff>
      <xdr:row>75</xdr:row>
      <xdr:rowOff>228599</xdr:rowOff>
    </xdr:to>
    <xdr:grpSp>
      <xdr:nvGrpSpPr>
        <xdr:cNvPr id="7" name="グループ化 6">
          <a:extLst>
            <a:ext uri="{FF2B5EF4-FFF2-40B4-BE49-F238E27FC236}">
              <a16:creationId xmlns:a16="http://schemas.microsoft.com/office/drawing/2014/main" id="{00000000-0008-0000-0000-000007000000}"/>
            </a:ext>
          </a:extLst>
        </xdr:cNvPr>
        <xdr:cNvGrpSpPr/>
      </xdr:nvGrpSpPr>
      <xdr:grpSpPr>
        <a:xfrm>
          <a:off x="387163" y="16622806"/>
          <a:ext cx="643218" cy="414617"/>
          <a:chOff x="5142218" y="2381929"/>
          <a:chExt cx="1382982" cy="723221"/>
        </a:xfrm>
      </xdr:grpSpPr>
      <xdr:pic>
        <xdr:nvPicPr>
          <xdr:cNvPr id="8" name="図 7">
            <a:extLst>
              <a:ext uri="{FF2B5EF4-FFF2-40B4-BE49-F238E27FC236}">
                <a16:creationId xmlns:a16="http://schemas.microsoft.com/office/drawing/2014/main" id="{00000000-0008-0000-0000-00000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9" name="テキスト ボックス 8">
            <a:extLst>
              <a:ext uri="{FF2B5EF4-FFF2-40B4-BE49-F238E27FC236}">
                <a16:creationId xmlns:a16="http://schemas.microsoft.com/office/drawing/2014/main" id="{00000000-0008-0000-0000-00000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53</xdr:row>
      <xdr:rowOff>219075</xdr:rowOff>
    </xdr:from>
    <xdr:to>
      <xdr:col>2</xdr:col>
      <xdr:colOff>0</xdr:colOff>
      <xdr:row>82</xdr:row>
      <xdr:rowOff>0</xdr:rowOff>
    </xdr:to>
    <xdr:cxnSp macro="">
      <xdr:nvCxnSpPr>
        <xdr:cNvPr id="10" name="直線コネクタ 9">
          <a:extLst>
            <a:ext uri="{FF2B5EF4-FFF2-40B4-BE49-F238E27FC236}">
              <a16:creationId xmlns:a16="http://schemas.microsoft.com/office/drawing/2014/main" id="{00000000-0008-0000-0000-00000A000000}"/>
            </a:ext>
          </a:extLst>
        </xdr:cNvPr>
        <xdr:cNvCxnSpPr/>
      </xdr:nvCxnSpPr>
      <xdr:spPr>
        <a:xfrm>
          <a:off x="476250" y="123348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89</xdr:row>
      <xdr:rowOff>212912</xdr:rowOff>
    </xdr:from>
    <xdr:to>
      <xdr:col>23</xdr:col>
      <xdr:colOff>9525</xdr:colOff>
      <xdr:row>131</xdr:row>
      <xdr:rowOff>11207</xdr:rowOff>
    </xdr:to>
    <xdr:sp macro="" textlink="">
      <xdr:nvSpPr>
        <xdr:cNvPr id="11" name="角丸四角形 2">
          <a:extLst>
            <a:ext uri="{FF2B5EF4-FFF2-40B4-BE49-F238E27FC236}">
              <a16:creationId xmlns:a16="http://schemas.microsoft.com/office/drawing/2014/main" id="{00000000-0008-0000-0000-00000B000000}"/>
            </a:ext>
          </a:extLst>
        </xdr:cNvPr>
        <xdr:cNvSpPr/>
      </xdr:nvSpPr>
      <xdr:spPr>
        <a:xfrm>
          <a:off x="171450" y="20558312"/>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200025</xdr:colOff>
      <xdr:row>120</xdr:row>
      <xdr:rowOff>19050</xdr:rowOff>
    </xdr:from>
    <xdr:to>
      <xdr:col>3</xdr:col>
      <xdr:colOff>238125</xdr:colOff>
      <xdr:row>121</xdr:row>
      <xdr:rowOff>209549</xdr:rowOff>
    </xdr:to>
    <xdr:grpSp>
      <xdr:nvGrpSpPr>
        <xdr:cNvPr id="12" name="グループ化 11">
          <a:extLst>
            <a:ext uri="{FF2B5EF4-FFF2-40B4-BE49-F238E27FC236}">
              <a16:creationId xmlns:a16="http://schemas.microsoft.com/office/drawing/2014/main" id="{00000000-0008-0000-0000-00000C000000}"/>
            </a:ext>
          </a:extLst>
        </xdr:cNvPr>
        <xdr:cNvGrpSpPr/>
      </xdr:nvGrpSpPr>
      <xdr:grpSpPr>
        <a:xfrm>
          <a:off x="368113" y="26913168"/>
          <a:ext cx="643218" cy="414616"/>
          <a:chOff x="5142218" y="2381929"/>
          <a:chExt cx="1382982" cy="723221"/>
        </a:xfrm>
      </xdr:grpSpPr>
      <xdr:pic>
        <xdr:nvPicPr>
          <xdr:cNvPr id="13" name="図 12">
            <a:extLst>
              <a:ext uri="{FF2B5EF4-FFF2-40B4-BE49-F238E27FC236}">
                <a16:creationId xmlns:a16="http://schemas.microsoft.com/office/drawing/2014/main" id="{00000000-0008-0000-0000-00000D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110</xdr:row>
      <xdr:rowOff>114300</xdr:rowOff>
    </xdr:from>
    <xdr:to>
      <xdr:col>3</xdr:col>
      <xdr:colOff>238125</xdr:colOff>
      <xdr:row>112</xdr:row>
      <xdr:rowOff>76199</xdr:rowOff>
    </xdr:to>
    <xdr:grpSp>
      <xdr:nvGrpSpPr>
        <xdr:cNvPr id="15" name="グループ化 14">
          <a:extLst>
            <a:ext uri="{FF2B5EF4-FFF2-40B4-BE49-F238E27FC236}">
              <a16:creationId xmlns:a16="http://schemas.microsoft.com/office/drawing/2014/main" id="{00000000-0008-0000-0000-00000F000000}"/>
            </a:ext>
          </a:extLst>
        </xdr:cNvPr>
        <xdr:cNvGrpSpPr/>
      </xdr:nvGrpSpPr>
      <xdr:grpSpPr>
        <a:xfrm>
          <a:off x="368113" y="24767241"/>
          <a:ext cx="643218" cy="410134"/>
          <a:chOff x="5142218" y="2381929"/>
          <a:chExt cx="1382982" cy="723221"/>
        </a:xfrm>
      </xdr:grpSpPr>
      <xdr:pic>
        <xdr:nvPicPr>
          <xdr:cNvPr id="16" name="図 15">
            <a:extLst>
              <a:ext uri="{FF2B5EF4-FFF2-40B4-BE49-F238E27FC236}">
                <a16:creationId xmlns:a16="http://schemas.microsoft.com/office/drawing/2014/main" id="{00000000-0008-0000-0000-000010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101</xdr:row>
      <xdr:rowOff>152400</xdr:rowOff>
    </xdr:from>
    <xdr:to>
      <xdr:col>3</xdr:col>
      <xdr:colOff>238125</xdr:colOff>
      <xdr:row>103</xdr:row>
      <xdr:rowOff>114299</xdr:rowOff>
    </xdr:to>
    <xdr:grpSp>
      <xdr:nvGrpSpPr>
        <xdr:cNvPr id="18" name="グループ化 17">
          <a:extLst>
            <a:ext uri="{FF2B5EF4-FFF2-40B4-BE49-F238E27FC236}">
              <a16:creationId xmlns:a16="http://schemas.microsoft.com/office/drawing/2014/main" id="{00000000-0008-0000-0000-000012000000}"/>
            </a:ext>
          </a:extLst>
        </xdr:cNvPr>
        <xdr:cNvGrpSpPr/>
      </xdr:nvGrpSpPr>
      <xdr:grpSpPr>
        <a:xfrm>
          <a:off x="368113" y="22788282"/>
          <a:ext cx="643218" cy="410135"/>
          <a:chOff x="5142218" y="2381929"/>
          <a:chExt cx="1382982" cy="723221"/>
        </a:xfrm>
      </xdr:grpSpPr>
      <xdr:pic>
        <xdr:nvPicPr>
          <xdr:cNvPr id="19" name="図 18">
            <a:extLst>
              <a:ext uri="{FF2B5EF4-FFF2-40B4-BE49-F238E27FC236}">
                <a16:creationId xmlns:a16="http://schemas.microsoft.com/office/drawing/2014/main" id="{00000000-0008-0000-0000-000013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98</xdr:row>
      <xdr:rowOff>0</xdr:rowOff>
    </xdr:from>
    <xdr:to>
      <xdr:col>2</xdr:col>
      <xdr:colOff>0</xdr:colOff>
      <xdr:row>126</xdr:row>
      <xdr:rowOff>9525</xdr:rowOff>
    </xdr:to>
    <xdr:cxnSp macro="">
      <xdr:nvCxnSpPr>
        <xdr:cNvPr id="21" name="直線コネクタ 20">
          <a:extLst>
            <a:ext uri="{FF2B5EF4-FFF2-40B4-BE49-F238E27FC236}">
              <a16:creationId xmlns:a16="http://schemas.microsoft.com/office/drawing/2014/main" id="{00000000-0008-0000-0000-000015000000}"/>
            </a:ext>
          </a:extLst>
        </xdr:cNvPr>
        <xdr:cNvCxnSpPr/>
      </xdr:nvCxnSpPr>
      <xdr:spPr>
        <a:xfrm>
          <a:off x="476250" y="22402800"/>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133</xdr:row>
      <xdr:rowOff>212912</xdr:rowOff>
    </xdr:from>
    <xdr:to>
      <xdr:col>23</xdr:col>
      <xdr:colOff>9525</xdr:colOff>
      <xdr:row>175</xdr:row>
      <xdr:rowOff>0</xdr:rowOff>
    </xdr:to>
    <xdr:sp macro="" textlink="">
      <xdr:nvSpPr>
        <xdr:cNvPr id="22" name="角丸四角形 2">
          <a:extLst>
            <a:ext uri="{FF2B5EF4-FFF2-40B4-BE49-F238E27FC236}">
              <a16:creationId xmlns:a16="http://schemas.microsoft.com/office/drawing/2014/main" id="{00000000-0008-0000-0000-000016000000}"/>
            </a:ext>
          </a:extLst>
        </xdr:cNvPr>
        <xdr:cNvSpPr/>
      </xdr:nvSpPr>
      <xdr:spPr>
        <a:xfrm>
          <a:off x="171450" y="30616712"/>
          <a:ext cx="6715125" cy="9388288"/>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190500</xdr:colOff>
      <xdr:row>165</xdr:row>
      <xdr:rowOff>161925</xdr:rowOff>
    </xdr:from>
    <xdr:to>
      <xdr:col>3</xdr:col>
      <xdr:colOff>228600</xdr:colOff>
      <xdr:row>167</xdr:row>
      <xdr:rowOff>123824</xdr:rowOff>
    </xdr:to>
    <xdr:grpSp>
      <xdr:nvGrpSpPr>
        <xdr:cNvPr id="23" name="グループ化 22">
          <a:extLst>
            <a:ext uri="{FF2B5EF4-FFF2-40B4-BE49-F238E27FC236}">
              <a16:creationId xmlns:a16="http://schemas.microsoft.com/office/drawing/2014/main" id="{00000000-0008-0000-0000-000017000000}"/>
            </a:ext>
          </a:extLst>
        </xdr:cNvPr>
        <xdr:cNvGrpSpPr/>
      </xdr:nvGrpSpPr>
      <xdr:grpSpPr>
        <a:xfrm>
          <a:off x="358588" y="37141337"/>
          <a:ext cx="643218" cy="410134"/>
          <a:chOff x="5142218" y="2381929"/>
          <a:chExt cx="1382982" cy="723221"/>
        </a:xfrm>
      </xdr:grpSpPr>
      <xdr:pic>
        <xdr:nvPicPr>
          <xdr:cNvPr id="24" name="図 23">
            <a:extLst>
              <a:ext uri="{FF2B5EF4-FFF2-40B4-BE49-F238E27FC236}">
                <a16:creationId xmlns:a16="http://schemas.microsoft.com/office/drawing/2014/main" id="{00000000-0008-0000-0000-00001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158</xdr:row>
      <xdr:rowOff>123825</xdr:rowOff>
    </xdr:from>
    <xdr:to>
      <xdr:col>3</xdr:col>
      <xdr:colOff>228600</xdr:colOff>
      <xdr:row>160</xdr:row>
      <xdr:rowOff>85724</xdr:rowOff>
    </xdr:to>
    <xdr:grpSp>
      <xdr:nvGrpSpPr>
        <xdr:cNvPr id="26" name="グループ化 25">
          <a:extLst>
            <a:ext uri="{FF2B5EF4-FFF2-40B4-BE49-F238E27FC236}">
              <a16:creationId xmlns:a16="http://schemas.microsoft.com/office/drawing/2014/main" id="{00000000-0008-0000-0000-00001A000000}"/>
            </a:ext>
          </a:extLst>
        </xdr:cNvPr>
        <xdr:cNvGrpSpPr/>
      </xdr:nvGrpSpPr>
      <xdr:grpSpPr>
        <a:xfrm>
          <a:off x="358588" y="35534413"/>
          <a:ext cx="643218" cy="410135"/>
          <a:chOff x="5142218" y="2381929"/>
          <a:chExt cx="1382982" cy="723221"/>
        </a:xfrm>
      </xdr:grpSpPr>
      <xdr:pic>
        <xdr:nvPicPr>
          <xdr:cNvPr id="27" name="図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151</xdr:row>
      <xdr:rowOff>133350</xdr:rowOff>
    </xdr:from>
    <xdr:to>
      <xdr:col>3</xdr:col>
      <xdr:colOff>228600</xdr:colOff>
      <xdr:row>153</xdr:row>
      <xdr:rowOff>95249</xdr:rowOff>
    </xdr:to>
    <xdr:grpSp>
      <xdr:nvGrpSpPr>
        <xdr:cNvPr id="29" name="グループ化 28">
          <a:extLst>
            <a:ext uri="{FF2B5EF4-FFF2-40B4-BE49-F238E27FC236}">
              <a16:creationId xmlns:a16="http://schemas.microsoft.com/office/drawing/2014/main" id="{00000000-0008-0000-0000-00001D000000}"/>
            </a:ext>
          </a:extLst>
        </xdr:cNvPr>
        <xdr:cNvGrpSpPr/>
      </xdr:nvGrpSpPr>
      <xdr:grpSpPr>
        <a:xfrm>
          <a:off x="358588" y="33975115"/>
          <a:ext cx="643218" cy="410134"/>
          <a:chOff x="5142218" y="2381929"/>
          <a:chExt cx="1382982" cy="723221"/>
        </a:xfrm>
      </xdr:grpSpPr>
      <xdr:pic>
        <xdr:nvPicPr>
          <xdr:cNvPr id="30" name="図 29">
            <a:extLst>
              <a:ext uri="{FF2B5EF4-FFF2-40B4-BE49-F238E27FC236}">
                <a16:creationId xmlns:a16="http://schemas.microsoft.com/office/drawing/2014/main" id="{00000000-0008-0000-0000-00001E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144</xdr:row>
      <xdr:rowOff>133350</xdr:rowOff>
    </xdr:from>
    <xdr:to>
      <xdr:col>3</xdr:col>
      <xdr:colOff>228600</xdr:colOff>
      <xdr:row>146</xdr:row>
      <xdr:rowOff>95249</xdr:rowOff>
    </xdr:to>
    <xdr:grpSp>
      <xdr:nvGrpSpPr>
        <xdr:cNvPr id="32" name="グループ化 31">
          <a:extLst>
            <a:ext uri="{FF2B5EF4-FFF2-40B4-BE49-F238E27FC236}">
              <a16:creationId xmlns:a16="http://schemas.microsoft.com/office/drawing/2014/main" id="{00000000-0008-0000-0000-000020000000}"/>
            </a:ext>
          </a:extLst>
        </xdr:cNvPr>
        <xdr:cNvGrpSpPr/>
      </xdr:nvGrpSpPr>
      <xdr:grpSpPr>
        <a:xfrm>
          <a:off x="358588" y="32406291"/>
          <a:ext cx="643218" cy="410134"/>
          <a:chOff x="5142218" y="2381929"/>
          <a:chExt cx="1382982" cy="723221"/>
        </a:xfrm>
      </xdr:grpSpPr>
      <xdr:pic>
        <xdr:nvPicPr>
          <xdr:cNvPr id="33" name="図 32">
            <a:extLst>
              <a:ext uri="{FF2B5EF4-FFF2-40B4-BE49-F238E27FC236}">
                <a16:creationId xmlns:a16="http://schemas.microsoft.com/office/drawing/2014/main" id="{00000000-0008-0000-0000-000021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4" name="テキスト ボックス 33">
            <a:extLst>
              <a:ext uri="{FF2B5EF4-FFF2-40B4-BE49-F238E27FC236}">
                <a16:creationId xmlns:a16="http://schemas.microsoft.com/office/drawing/2014/main" id="{00000000-0008-0000-0000-000022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04</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141</xdr:row>
      <xdr:rowOff>219075</xdr:rowOff>
    </xdr:from>
    <xdr:to>
      <xdr:col>2</xdr:col>
      <xdr:colOff>0</xdr:colOff>
      <xdr:row>170</xdr:row>
      <xdr:rowOff>0</xdr:rowOff>
    </xdr:to>
    <xdr:cxnSp macro="">
      <xdr:nvCxnSpPr>
        <xdr:cNvPr id="35" name="直線コネクタ 34">
          <a:extLst>
            <a:ext uri="{FF2B5EF4-FFF2-40B4-BE49-F238E27FC236}">
              <a16:creationId xmlns:a16="http://schemas.microsoft.com/office/drawing/2014/main" id="{00000000-0008-0000-0000-000023000000}"/>
            </a:ext>
          </a:extLst>
        </xdr:cNvPr>
        <xdr:cNvCxnSpPr/>
      </xdr:nvCxnSpPr>
      <xdr:spPr>
        <a:xfrm>
          <a:off x="476250" y="324516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22412</xdr:colOff>
      <xdr:row>0</xdr:row>
      <xdr:rowOff>112058</xdr:rowOff>
    </xdr:from>
    <xdr:to>
      <xdr:col>6</xdr:col>
      <xdr:colOff>66863</xdr:colOff>
      <xdr:row>1</xdr:row>
      <xdr:rowOff>172382</xdr:rowOff>
    </xdr:to>
    <xdr:sp macro="" textlink="">
      <xdr:nvSpPr>
        <xdr:cNvPr id="36" name="テキスト ボックス 35">
          <a:extLst>
            <a:ext uri="{FF2B5EF4-FFF2-40B4-BE49-F238E27FC236}">
              <a16:creationId xmlns:a16="http://schemas.microsoft.com/office/drawing/2014/main" id="{00000000-0008-0000-0000-000024000000}"/>
            </a:ext>
          </a:extLst>
        </xdr:cNvPr>
        <xdr:cNvSpPr txBox="1"/>
      </xdr:nvSpPr>
      <xdr:spPr>
        <a:xfrm>
          <a:off x="193862" y="112058"/>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33618</xdr:colOff>
      <xdr:row>44</xdr:row>
      <xdr:rowOff>100853</xdr:rowOff>
    </xdr:from>
    <xdr:to>
      <xdr:col>6</xdr:col>
      <xdr:colOff>78069</xdr:colOff>
      <xdr:row>45</xdr:row>
      <xdr:rowOff>161177</xdr:rowOff>
    </xdr:to>
    <xdr:sp macro="" textlink="">
      <xdr:nvSpPr>
        <xdr:cNvPr id="37" name="テキスト ボックス 36">
          <a:extLst>
            <a:ext uri="{FF2B5EF4-FFF2-40B4-BE49-F238E27FC236}">
              <a16:creationId xmlns:a16="http://schemas.microsoft.com/office/drawing/2014/main" id="{00000000-0008-0000-0000-000025000000}"/>
            </a:ext>
          </a:extLst>
        </xdr:cNvPr>
        <xdr:cNvSpPr txBox="1"/>
      </xdr:nvSpPr>
      <xdr:spPr>
        <a:xfrm>
          <a:off x="205068" y="10159253"/>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44822</xdr:colOff>
      <xdr:row>88</xdr:row>
      <xdr:rowOff>112059</xdr:rowOff>
    </xdr:from>
    <xdr:to>
      <xdr:col>6</xdr:col>
      <xdr:colOff>89273</xdr:colOff>
      <xdr:row>89</xdr:row>
      <xdr:rowOff>172383</xdr:rowOff>
    </xdr:to>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216272" y="20228859"/>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33617</xdr:colOff>
      <xdr:row>132</xdr:row>
      <xdr:rowOff>100854</xdr:rowOff>
    </xdr:from>
    <xdr:to>
      <xdr:col>6</xdr:col>
      <xdr:colOff>78068</xdr:colOff>
      <xdr:row>133</xdr:row>
      <xdr:rowOff>161178</xdr:rowOff>
    </xdr:to>
    <xdr:sp macro="" textlink="">
      <xdr:nvSpPr>
        <xdr:cNvPr id="39" name="テキスト ボックス 38">
          <a:extLst>
            <a:ext uri="{FF2B5EF4-FFF2-40B4-BE49-F238E27FC236}">
              <a16:creationId xmlns:a16="http://schemas.microsoft.com/office/drawing/2014/main" id="{00000000-0008-0000-0000-000027000000}"/>
            </a:ext>
          </a:extLst>
        </xdr:cNvPr>
        <xdr:cNvSpPr txBox="1"/>
      </xdr:nvSpPr>
      <xdr:spPr>
        <a:xfrm>
          <a:off x="205067" y="30276054"/>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142875</xdr:colOff>
          <xdr:row>0</xdr:row>
          <xdr:rowOff>19050</xdr:rowOff>
        </xdr:from>
        <xdr:to>
          <xdr:col>6</xdr:col>
          <xdr:colOff>371475</xdr:colOff>
          <xdr:row>0</xdr:row>
          <xdr:rowOff>361950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・外観ﾁｪｯｸ </a:t>
              </a:r>
            </a:p>
            <a:p>
              <a:pPr algn="ctr" rtl="0">
                <a:defRPr sz="1000"/>
              </a:pPr>
              <a:r>
                <a:rPr lang="ja-JP" altLang="en-US" sz="900" b="0" i="0" u="none" strike="noStrike" baseline="0">
                  <a:solidFill>
                    <a:srgbClr val="000000"/>
                  </a:solidFill>
                  <a:latin typeface="ＭＳ Ｐゴシック"/>
                  <a:ea typeface="ＭＳ Ｐゴシック"/>
                </a:rPr>
                <a:t>・製造伝票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266700</xdr:colOff>
          <xdr:row>0</xdr:row>
          <xdr:rowOff>342900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9525</xdr:colOff>
          <xdr:row>24</xdr:row>
          <xdr:rowOff>9525</xdr:rowOff>
        </xdr:from>
        <xdr:to>
          <xdr:col>31</xdr:col>
          <xdr:colOff>28575</xdr:colOff>
          <xdr:row>24</xdr:row>
          <xdr:rowOff>209550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2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2" name="正方形/長方形 1">
          <a:extLst>
            <a:ext uri="{FF2B5EF4-FFF2-40B4-BE49-F238E27FC236}">
              <a16:creationId xmlns:a16="http://schemas.microsoft.com/office/drawing/2014/main" id="{00000000-0008-0000-0200-000002000000}"/>
            </a:ext>
          </a:extLst>
        </xdr:cNvPr>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942974</xdr:colOff>
      <xdr:row>23</xdr:row>
      <xdr:rowOff>171450</xdr:rowOff>
    </xdr:from>
    <xdr:to>
      <xdr:col>13</xdr:col>
      <xdr:colOff>1581149</xdr:colOff>
      <xdr:row>23</xdr:row>
      <xdr:rowOff>533400</xdr:rowOff>
    </xdr:to>
    <xdr:sp macro="[0]!DataPaste" textlink="">
      <xdr:nvSpPr>
        <xdr:cNvPr id="3" name="正方形/長方形 2">
          <a:extLst>
            <a:ext uri="{FF2B5EF4-FFF2-40B4-BE49-F238E27FC236}">
              <a16:creationId xmlns:a16="http://schemas.microsoft.com/office/drawing/2014/main" id="{D47A0760-6D6D-475C-AB49-4AD2175B328B}"/>
            </a:ext>
          </a:extLst>
        </xdr:cNvPr>
        <xdr:cNvSpPr/>
      </xdr:nvSpPr>
      <xdr:spPr>
        <a:xfrm>
          <a:off x="5918386" y="4418479"/>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30</xdr:row>
      <xdr:rowOff>50758</xdr:rowOff>
    </xdr:from>
    <xdr:to>
      <xdr:col>11</xdr:col>
      <xdr:colOff>207923</xdr:colOff>
      <xdr:row>46</xdr:row>
      <xdr:rowOff>46709</xdr:rowOff>
    </xdr:to>
    <xdr:pic>
      <xdr:nvPicPr>
        <xdr:cNvPr id="2" name="図 1">
          <a:extLst>
            <a:ext uri="{FF2B5EF4-FFF2-40B4-BE49-F238E27FC236}">
              <a16:creationId xmlns:a16="http://schemas.microsoft.com/office/drawing/2014/main" id="{3C3031F6-4344-A5EA-BC95-EBA9988692FD}"/>
            </a:ext>
          </a:extLst>
        </xdr:cNvPr>
        <xdr:cNvPicPr>
          <a:picLocks noChangeAspect="1"/>
        </xdr:cNvPicPr>
      </xdr:nvPicPr>
      <xdr:blipFill rotWithShape="1">
        <a:blip xmlns:r="http://schemas.openxmlformats.org/officeDocument/2006/relationships" r:embed="rId1"/>
        <a:srcRect t="30863" b="1"/>
        <a:stretch>
          <a:fillRect/>
        </a:stretch>
      </xdr:blipFill>
      <xdr:spPr>
        <a:xfrm>
          <a:off x="704850" y="5194258"/>
          <a:ext cx="7046873" cy="2739151"/>
        </a:xfrm>
        <a:prstGeom prst="rect">
          <a:avLst/>
        </a:prstGeom>
      </xdr:spPr>
    </xdr:pic>
    <xdr:clientData/>
  </xdr:twoCellAnchor>
  <xdr:twoCellAnchor editAs="oneCell">
    <xdr:from>
      <xdr:col>1</xdr:col>
      <xdr:colOff>3276</xdr:colOff>
      <xdr:row>6</xdr:row>
      <xdr:rowOff>9525</xdr:rowOff>
    </xdr:from>
    <xdr:to>
      <xdr:col>10</xdr:col>
      <xdr:colOff>131724</xdr:colOff>
      <xdr:row>26</xdr:row>
      <xdr:rowOff>122910</xdr:rowOff>
    </xdr:to>
    <xdr:pic>
      <xdr:nvPicPr>
        <xdr:cNvPr id="3" name="図 2">
          <a:extLst>
            <a:ext uri="{FF2B5EF4-FFF2-40B4-BE49-F238E27FC236}">
              <a16:creationId xmlns:a16="http://schemas.microsoft.com/office/drawing/2014/main" id="{46635D39-429A-A04D-C92B-B89BA182CB3D}"/>
            </a:ext>
          </a:extLst>
        </xdr:cNvPr>
        <xdr:cNvPicPr>
          <a:picLocks noChangeAspect="1"/>
        </xdr:cNvPicPr>
      </xdr:nvPicPr>
      <xdr:blipFill>
        <a:blip xmlns:r="http://schemas.openxmlformats.org/officeDocument/2006/relationships" r:embed="rId2"/>
        <a:stretch>
          <a:fillRect/>
        </a:stretch>
      </xdr:blipFill>
      <xdr:spPr>
        <a:xfrm>
          <a:off x="689076" y="1038225"/>
          <a:ext cx="6300648" cy="354238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30</xdr:col>
      <xdr:colOff>27215</xdr:colOff>
      <xdr:row>2</xdr:row>
      <xdr:rowOff>27214</xdr:rowOff>
    </xdr:from>
    <xdr:to>
      <xdr:col>31</xdr:col>
      <xdr:colOff>348671</xdr:colOff>
      <xdr:row>2</xdr:row>
      <xdr:rowOff>517071</xdr:rowOff>
    </xdr:to>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19567072" y="462643"/>
          <a:ext cx="716063" cy="4898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午勤</a:t>
          </a:r>
        </a:p>
      </xdr:txBody>
    </xdr:sp>
    <xdr:clientData/>
  </xdr:twoCellAnchor>
  <xdr:twoCellAnchor>
    <xdr:from>
      <xdr:col>25</xdr:col>
      <xdr:colOff>27214</xdr:colOff>
      <xdr:row>2</xdr:row>
      <xdr:rowOff>27214</xdr:rowOff>
    </xdr:from>
    <xdr:to>
      <xdr:col>26</xdr:col>
      <xdr:colOff>308958</xdr:colOff>
      <xdr:row>2</xdr:row>
      <xdr:rowOff>517470</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16872857" y="462643"/>
          <a:ext cx="744387" cy="49025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朝勤</a:t>
          </a:r>
        </a:p>
      </xdr:txBody>
    </xdr:sp>
    <xdr:clientData/>
  </xdr:twoCellAnchor>
  <xdr:twoCellAnchor>
    <xdr:from>
      <xdr:col>36</xdr:col>
      <xdr:colOff>29937</xdr:colOff>
      <xdr:row>2</xdr:row>
      <xdr:rowOff>29935</xdr:rowOff>
    </xdr:from>
    <xdr:to>
      <xdr:col>36</xdr:col>
      <xdr:colOff>666751</xdr:colOff>
      <xdr:row>2</xdr:row>
      <xdr:rowOff>519792</xdr:rowOff>
    </xdr:to>
    <xdr:sp macro="" textlink="">
      <xdr:nvSpPr>
        <xdr:cNvPr id="4" name="テキスト ボックス 3">
          <a:extLst>
            <a:ext uri="{FF2B5EF4-FFF2-40B4-BE49-F238E27FC236}">
              <a16:creationId xmlns:a16="http://schemas.microsoft.com/office/drawing/2014/main" id="{00000000-0008-0000-0400-000004000000}"/>
            </a:ext>
          </a:extLst>
        </xdr:cNvPr>
        <xdr:cNvSpPr txBox="1"/>
      </xdr:nvSpPr>
      <xdr:spPr>
        <a:xfrm>
          <a:off x="22590580" y="465364"/>
          <a:ext cx="636814" cy="489857"/>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夜勤</a:t>
          </a: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9</xdr:col>
      <xdr:colOff>19049</xdr:colOff>
      <xdr:row>0</xdr:row>
      <xdr:rowOff>95250</xdr:rowOff>
    </xdr:from>
    <xdr:ext cx="2409825" cy="275717"/>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oneCellAnchor>
    <xdr:from>
      <xdr:col>9</xdr:col>
      <xdr:colOff>19049</xdr:colOff>
      <xdr:row>0</xdr:row>
      <xdr:rowOff>95250</xdr:rowOff>
    </xdr:from>
    <xdr:ext cx="2409825" cy="275717"/>
    <xdr:sp macro="" textlink="">
      <xdr:nvSpPr>
        <xdr:cNvPr id="4" name="テキスト ボックス 3">
          <a:extLst>
            <a:ext uri="{FF2B5EF4-FFF2-40B4-BE49-F238E27FC236}">
              <a16:creationId xmlns:a16="http://schemas.microsoft.com/office/drawing/2014/main" id="{00000000-0008-0000-0500-000004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4</xdr:col>
      <xdr:colOff>666750</xdr:colOff>
      <xdr:row>6</xdr:row>
      <xdr:rowOff>0</xdr:rowOff>
    </xdr:from>
    <xdr:to>
      <xdr:col>21</xdr:col>
      <xdr:colOff>302514</xdr:colOff>
      <xdr:row>34</xdr:row>
      <xdr:rowOff>147185</xdr:rowOff>
    </xdr:to>
    <xdr:pic>
      <xdr:nvPicPr>
        <xdr:cNvPr id="3" name="図 2">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6334125" y="1028700"/>
          <a:ext cx="11294364" cy="49477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7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7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7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7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7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7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7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9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9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257175</xdr:colOff>
          <xdr:row>1</xdr:row>
          <xdr:rowOff>38100</xdr:rowOff>
        </xdr:from>
        <xdr:to>
          <xdr:col>10</xdr:col>
          <xdr:colOff>638175</xdr:colOff>
          <xdr:row>3</xdr:row>
          <xdr:rowOff>0</xdr:rowOff>
        </xdr:to>
        <xdr:sp macro="" textlink="">
          <xdr:nvSpPr>
            <xdr:cNvPr id="11269" name="Button 5" hidden="1">
              <a:extLst>
                <a:ext uri="{63B3BB69-23CF-44E3-9099-C40C66FF867C}">
                  <a14:compatExt spid="_x0000_s11269"/>
                </a:ext>
                <a:ext uri="{FF2B5EF4-FFF2-40B4-BE49-F238E27FC236}">
                  <a16:creationId xmlns:a16="http://schemas.microsoft.com/office/drawing/2014/main" id="{00000000-0008-0000-0900-000005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twoCellAnchor>
    <xdr:from>
      <xdr:col>0</xdr:col>
      <xdr:colOff>133350</xdr:colOff>
      <xdr:row>63</xdr:row>
      <xdr:rowOff>28575</xdr:rowOff>
    </xdr:from>
    <xdr:to>
      <xdr:col>8</xdr:col>
      <xdr:colOff>76203</xdr:colOff>
      <xdr:row>65</xdr:row>
      <xdr:rowOff>142875</xdr:rowOff>
    </xdr:to>
    <xdr:sp macro="" textlink="">
      <xdr:nvSpPr>
        <xdr:cNvPr id="6" name="AutoShape 33">
          <a:extLst>
            <a:ext uri="{FF2B5EF4-FFF2-40B4-BE49-F238E27FC236}">
              <a16:creationId xmlns:a16="http://schemas.microsoft.com/office/drawing/2014/main" id="{00000000-0008-0000-0900-000006000000}"/>
            </a:ext>
          </a:extLst>
        </xdr:cNvPr>
        <xdr:cNvSpPr>
          <a:spLocks noChangeArrowheads="1"/>
        </xdr:cNvSpPr>
      </xdr:nvSpPr>
      <xdr:spPr bwMode="auto">
        <a:xfrm rot="-5400000">
          <a:off x="2657477" y="7658098"/>
          <a:ext cx="419100" cy="546735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9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0900-000008000000}"/>
            </a:ext>
          </a:extLst>
        </xdr:cNvPr>
        <xdr:cNvSpPr/>
      </xdr:nvSpPr>
      <xdr:spPr>
        <a:xfrm>
          <a:off x="5600700" y="10363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0" name="正方形/長方形 9">
          <a:extLst>
            <a:ext uri="{FF2B5EF4-FFF2-40B4-BE49-F238E27FC236}">
              <a16:creationId xmlns:a16="http://schemas.microsoft.com/office/drawing/2014/main" id="{00000000-0008-0000-0900-00000A000000}"/>
            </a:ext>
          </a:extLst>
        </xdr:cNvPr>
        <xdr:cNvSpPr/>
      </xdr:nvSpPr>
      <xdr:spPr>
        <a:xfrm>
          <a:off x="5619750" y="1823085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2" name="スリット">
          <a:extLst>
            <a:ext uri="{FF2B5EF4-FFF2-40B4-BE49-F238E27FC236}">
              <a16:creationId xmlns:a16="http://schemas.microsoft.com/office/drawing/2014/main" id="{00000000-0008-0000-0900-00000C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0900-000007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116</xdr:row>
      <xdr:rowOff>9525</xdr:rowOff>
    </xdr:from>
    <xdr:to>
      <xdr:col>1</xdr:col>
      <xdr:colOff>1</xdr:colOff>
      <xdr:row>117</xdr:row>
      <xdr:rowOff>9524</xdr:rowOff>
    </xdr:to>
    <xdr:sp macro="" textlink="">
      <xdr:nvSpPr>
        <xdr:cNvPr id="14" name="正方形/長方形 13">
          <a:extLst>
            <a:ext uri="{FF2B5EF4-FFF2-40B4-BE49-F238E27FC236}">
              <a16:creationId xmlns:a16="http://schemas.microsoft.com/office/drawing/2014/main" id="{00000000-0008-0000-0900-00000E000000}"/>
            </a:ext>
          </a:extLst>
        </xdr:cNvPr>
        <xdr:cNvSpPr/>
      </xdr:nvSpPr>
      <xdr:spPr>
        <a:xfrm>
          <a:off x="85725" y="1823085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0</xdr:rowOff>
    </xdr:from>
    <xdr:to>
      <xdr:col>1</xdr:col>
      <xdr:colOff>1</xdr:colOff>
      <xdr:row>68</xdr:row>
      <xdr:rowOff>161924</xdr:rowOff>
    </xdr:to>
    <xdr:sp macro="" textlink="">
      <xdr:nvSpPr>
        <xdr:cNvPr id="15" name="正方形/長方形 14">
          <a:extLst>
            <a:ext uri="{FF2B5EF4-FFF2-40B4-BE49-F238E27FC236}">
              <a16:creationId xmlns:a16="http://schemas.microsoft.com/office/drawing/2014/main" id="{00000000-0008-0000-0900-00000F000000}"/>
            </a:ext>
          </a:extLst>
        </xdr:cNvPr>
        <xdr:cNvSpPr/>
      </xdr:nvSpPr>
      <xdr:spPr>
        <a:xfrm>
          <a:off x="85725" y="10934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123825</xdr:colOff>
          <xdr:row>10</xdr:row>
          <xdr:rowOff>19050</xdr:rowOff>
        </xdr:from>
        <xdr:to>
          <xdr:col>2</xdr:col>
          <xdr:colOff>381000</xdr:colOff>
          <xdr:row>11</xdr:row>
          <xdr:rowOff>152400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09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A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A00-000002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10</xdr:row>
          <xdr:rowOff>19050</xdr:rowOff>
        </xdr:from>
        <xdr:to>
          <xdr:col>2</xdr:col>
          <xdr:colOff>371475</xdr:colOff>
          <xdr:row>11</xdr:row>
          <xdr:rowOff>152400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A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85728</xdr:colOff>
      <xdr:row>65</xdr:row>
      <xdr:rowOff>142875</xdr:rowOff>
    </xdr:to>
    <xdr:sp macro="" textlink="">
      <xdr:nvSpPr>
        <xdr:cNvPr id="6" name="AutoShape 33">
          <a:extLst>
            <a:ext uri="{FF2B5EF4-FFF2-40B4-BE49-F238E27FC236}">
              <a16:creationId xmlns:a16="http://schemas.microsoft.com/office/drawing/2014/main" id="{00000000-0008-0000-0A00-000006000000}"/>
            </a:ext>
          </a:extLst>
        </xdr:cNvPr>
        <xdr:cNvSpPr>
          <a:spLocks noChangeArrowheads="1"/>
        </xdr:cNvSpPr>
      </xdr:nvSpPr>
      <xdr:spPr bwMode="auto">
        <a:xfrm rot="-5400000">
          <a:off x="2676527" y="7658098"/>
          <a:ext cx="419100" cy="552450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A00-000007000000}"/>
            </a:ext>
          </a:extLst>
        </xdr:cNvPr>
        <xdr:cNvSpPr/>
      </xdr:nvSpPr>
      <xdr:spPr>
        <a:xfrm>
          <a:off x="5905500" y="8477250"/>
          <a:ext cx="2667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4" name="スリット">
          <a:extLst>
            <a:ext uri="{FF2B5EF4-FFF2-40B4-BE49-F238E27FC236}">
              <a16:creationId xmlns:a16="http://schemas.microsoft.com/office/drawing/2014/main" id="{00000000-0008-0000-0A00-000004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0</xdr:colOff>
          <xdr:row>61</xdr:row>
          <xdr:rowOff>9525</xdr:rowOff>
        </xdr:from>
        <xdr:to>
          <xdr:col>11</xdr:col>
          <xdr:colOff>47625</xdr:colOff>
          <xdr:row>61</xdr:row>
          <xdr:rowOff>361950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0A00-000004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85724</xdr:colOff>
      <xdr:row>68</xdr:row>
      <xdr:rowOff>9527</xdr:rowOff>
    </xdr:from>
    <xdr:to>
      <xdr:col>1</xdr:col>
      <xdr:colOff>0</xdr:colOff>
      <xdr:row>69</xdr:row>
      <xdr:rowOff>9526</xdr:rowOff>
    </xdr:to>
    <xdr:sp macro="" textlink="">
      <xdr:nvSpPr>
        <xdr:cNvPr id="16" name="正方形/長方形 15">
          <a:extLst>
            <a:ext uri="{FF2B5EF4-FFF2-40B4-BE49-F238E27FC236}">
              <a16:creationId xmlns:a16="http://schemas.microsoft.com/office/drawing/2014/main" id="{00000000-0008-0000-0A00-000010000000}"/>
            </a:ext>
          </a:extLst>
        </xdr:cNvPr>
        <xdr:cNvSpPr/>
      </xdr:nvSpPr>
      <xdr:spPr>
        <a:xfrm>
          <a:off x="85724" y="10972802"/>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9525</xdr:rowOff>
    </xdr:from>
    <xdr:to>
      <xdr:col>1</xdr:col>
      <xdr:colOff>1</xdr:colOff>
      <xdr:row>93</xdr:row>
      <xdr:rowOff>9524</xdr:rowOff>
    </xdr:to>
    <xdr:sp macro="" textlink="">
      <xdr:nvSpPr>
        <xdr:cNvPr id="17" name="正方形/長方形 16">
          <a:extLst>
            <a:ext uri="{FF2B5EF4-FFF2-40B4-BE49-F238E27FC236}">
              <a16:creationId xmlns:a16="http://schemas.microsoft.com/office/drawing/2014/main" id="{00000000-0008-0000-0A00-000011000000}"/>
            </a:ext>
          </a:extLst>
        </xdr:cNvPr>
        <xdr:cNvSpPr/>
      </xdr:nvSpPr>
      <xdr:spPr>
        <a:xfrm>
          <a:off x="85725" y="14859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18" name="正方形/長方形 17">
          <a:extLst>
            <a:ext uri="{FF2B5EF4-FFF2-40B4-BE49-F238E27FC236}">
              <a16:creationId xmlns:a16="http://schemas.microsoft.com/office/drawing/2014/main" id="{00000000-0008-0000-0A00-000012000000}"/>
            </a:ext>
          </a:extLst>
        </xdr:cNvPr>
        <xdr:cNvSpPr/>
      </xdr:nvSpPr>
      <xdr:spPr>
        <a:xfrm>
          <a:off x="85725" y="18745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800099</xdr:colOff>
      <xdr:row>68</xdr:row>
      <xdr:rowOff>9527</xdr:rowOff>
    </xdr:from>
    <xdr:to>
      <xdr:col>8</xdr:col>
      <xdr:colOff>142875</xdr:colOff>
      <xdr:row>69</xdr:row>
      <xdr:rowOff>9526</xdr:rowOff>
    </xdr:to>
    <xdr:sp macro="" textlink="">
      <xdr:nvSpPr>
        <xdr:cNvPr id="19" name="正方形/長方形 18">
          <a:extLst>
            <a:ext uri="{FF2B5EF4-FFF2-40B4-BE49-F238E27FC236}">
              <a16:creationId xmlns:a16="http://schemas.microsoft.com/office/drawing/2014/main" id="{00000000-0008-0000-0A00-000013000000}"/>
            </a:ext>
          </a:extLst>
        </xdr:cNvPr>
        <xdr:cNvSpPr/>
      </xdr:nvSpPr>
      <xdr:spPr>
        <a:xfrm>
          <a:off x="5638799" y="10972802"/>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9525</xdr:rowOff>
    </xdr:from>
    <xdr:to>
      <xdr:col>8</xdr:col>
      <xdr:colOff>142876</xdr:colOff>
      <xdr:row>93</xdr:row>
      <xdr:rowOff>9524</xdr:rowOff>
    </xdr:to>
    <xdr:sp macro="" textlink="">
      <xdr:nvSpPr>
        <xdr:cNvPr id="20" name="正方形/長方形 19">
          <a:extLst>
            <a:ext uri="{FF2B5EF4-FFF2-40B4-BE49-F238E27FC236}">
              <a16:creationId xmlns:a16="http://schemas.microsoft.com/office/drawing/2014/main" id="{00000000-0008-0000-0A00-000014000000}"/>
            </a:ext>
          </a:extLst>
        </xdr:cNvPr>
        <xdr:cNvSpPr/>
      </xdr:nvSpPr>
      <xdr:spPr>
        <a:xfrm>
          <a:off x="5638800" y="14859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21" name="正方形/長方形 20">
          <a:extLst>
            <a:ext uri="{FF2B5EF4-FFF2-40B4-BE49-F238E27FC236}">
              <a16:creationId xmlns:a16="http://schemas.microsoft.com/office/drawing/2014/main" id="{00000000-0008-0000-0A00-000015000000}"/>
            </a:ext>
          </a:extLst>
        </xdr:cNvPr>
        <xdr:cNvSpPr/>
      </xdr:nvSpPr>
      <xdr:spPr>
        <a:xfrm>
          <a:off x="5638800" y="18745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B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B00-000002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10</xdr:row>
          <xdr:rowOff>28575</xdr:rowOff>
        </xdr:from>
        <xdr:to>
          <xdr:col>2</xdr:col>
          <xdr:colOff>352425</xdr:colOff>
          <xdr:row>11</xdr:row>
          <xdr:rowOff>161925</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B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0B00-000006000000}"/>
            </a:ext>
          </a:extLst>
        </xdr:cNvPr>
        <xdr:cNvSpPr>
          <a:spLocks noChangeArrowheads="1"/>
        </xdr:cNvSpPr>
      </xdr:nvSpPr>
      <xdr:spPr bwMode="auto">
        <a:xfrm rot="-5400000">
          <a:off x="2709863" y="7596187"/>
          <a:ext cx="419100" cy="559117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B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9525</xdr:rowOff>
    </xdr:from>
    <xdr:to>
      <xdr:col>8</xdr:col>
      <xdr:colOff>142876</xdr:colOff>
      <xdr:row>69</xdr:row>
      <xdr:rowOff>9524</xdr:rowOff>
    </xdr:to>
    <xdr:sp macro="" textlink="">
      <xdr:nvSpPr>
        <xdr:cNvPr id="8" name="正方形/長方形 7">
          <a:extLst>
            <a:ext uri="{FF2B5EF4-FFF2-40B4-BE49-F238E27FC236}">
              <a16:creationId xmlns:a16="http://schemas.microsoft.com/office/drawing/2014/main" id="{00000000-0008-0000-0B00-000008000000}"/>
            </a:ext>
          </a:extLst>
        </xdr:cNvPr>
        <xdr:cNvSpPr/>
      </xdr:nvSpPr>
      <xdr:spPr>
        <a:xfrm>
          <a:off x="5629275" y="10944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84</xdr:row>
      <xdr:rowOff>9525</xdr:rowOff>
    </xdr:from>
    <xdr:to>
      <xdr:col>8</xdr:col>
      <xdr:colOff>142876</xdr:colOff>
      <xdr:row>85</xdr:row>
      <xdr:rowOff>9524</xdr:rowOff>
    </xdr:to>
    <xdr:sp macro="" textlink="">
      <xdr:nvSpPr>
        <xdr:cNvPr id="10" name="正方形/長方形 9">
          <a:extLst>
            <a:ext uri="{FF2B5EF4-FFF2-40B4-BE49-F238E27FC236}">
              <a16:creationId xmlns:a16="http://schemas.microsoft.com/office/drawing/2014/main" id="{00000000-0008-0000-0B00-00000A000000}"/>
            </a:ext>
          </a:extLst>
        </xdr:cNvPr>
        <xdr:cNvSpPr/>
      </xdr:nvSpPr>
      <xdr:spPr>
        <a:xfrm>
          <a:off x="5629275" y="13535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100</xdr:row>
      <xdr:rowOff>9525</xdr:rowOff>
    </xdr:from>
    <xdr:to>
      <xdr:col>8</xdr:col>
      <xdr:colOff>142876</xdr:colOff>
      <xdr:row>101</xdr:row>
      <xdr:rowOff>9524</xdr:rowOff>
    </xdr:to>
    <xdr:sp macro="" textlink="">
      <xdr:nvSpPr>
        <xdr:cNvPr id="12" name="正方形/長方形 11">
          <a:extLst>
            <a:ext uri="{FF2B5EF4-FFF2-40B4-BE49-F238E27FC236}">
              <a16:creationId xmlns:a16="http://schemas.microsoft.com/office/drawing/2014/main" id="{00000000-0008-0000-0B00-00000C000000}"/>
            </a:ext>
          </a:extLst>
        </xdr:cNvPr>
        <xdr:cNvSpPr/>
      </xdr:nvSpPr>
      <xdr:spPr>
        <a:xfrm>
          <a:off x="5629275" y="16125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4" name="正方形/長方形 13">
          <a:extLst>
            <a:ext uri="{FF2B5EF4-FFF2-40B4-BE49-F238E27FC236}">
              <a16:creationId xmlns:a16="http://schemas.microsoft.com/office/drawing/2014/main" id="{00000000-0008-0000-0B00-00000E000000}"/>
            </a:ext>
          </a:extLst>
        </xdr:cNvPr>
        <xdr:cNvSpPr/>
      </xdr:nvSpPr>
      <xdr:spPr>
        <a:xfrm>
          <a:off x="5629275" y="187166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6" name="スリット">
          <a:extLst>
            <a:ext uri="{FF2B5EF4-FFF2-40B4-BE49-F238E27FC236}">
              <a16:creationId xmlns:a16="http://schemas.microsoft.com/office/drawing/2014/main" id="{00000000-0008-0000-0B00-000010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3316" name="Button 4" hidden="1">
              <a:extLst>
                <a:ext uri="{63B3BB69-23CF-44E3-9099-C40C66FF867C}">
                  <a14:compatExt spid="_x0000_s13316"/>
                </a:ext>
                <a:ext uri="{FF2B5EF4-FFF2-40B4-BE49-F238E27FC236}">
                  <a16:creationId xmlns:a16="http://schemas.microsoft.com/office/drawing/2014/main" id="{00000000-0008-0000-0B00-000004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68</xdr:row>
      <xdr:rowOff>9525</xdr:rowOff>
    </xdr:from>
    <xdr:to>
      <xdr:col>1</xdr:col>
      <xdr:colOff>1</xdr:colOff>
      <xdr:row>69</xdr:row>
      <xdr:rowOff>9524</xdr:rowOff>
    </xdr:to>
    <xdr:sp macro="" textlink="">
      <xdr:nvSpPr>
        <xdr:cNvPr id="18" name="正方形/長方形 17">
          <a:extLst>
            <a:ext uri="{FF2B5EF4-FFF2-40B4-BE49-F238E27FC236}">
              <a16:creationId xmlns:a16="http://schemas.microsoft.com/office/drawing/2014/main" id="{00000000-0008-0000-0B00-000012000000}"/>
            </a:ext>
          </a:extLst>
        </xdr:cNvPr>
        <xdr:cNvSpPr/>
      </xdr:nvSpPr>
      <xdr:spPr>
        <a:xfrm>
          <a:off x="85725" y="10944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84</xdr:row>
      <xdr:rowOff>9525</xdr:rowOff>
    </xdr:from>
    <xdr:to>
      <xdr:col>1</xdr:col>
      <xdr:colOff>1</xdr:colOff>
      <xdr:row>85</xdr:row>
      <xdr:rowOff>9524</xdr:rowOff>
    </xdr:to>
    <xdr:sp macro="" textlink="">
      <xdr:nvSpPr>
        <xdr:cNvPr id="19" name="正方形/長方形 18">
          <a:extLst>
            <a:ext uri="{FF2B5EF4-FFF2-40B4-BE49-F238E27FC236}">
              <a16:creationId xmlns:a16="http://schemas.microsoft.com/office/drawing/2014/main" id="{00000000-0008-0000-0B00-000013000000}"/>
            </a:ext>
          </a:extLst>
        </xdr:cNvPr>
        <xdr:cNvSpPr/>
      </xdr:nvSpPr>
      <xdr:spPr>
        <a:xfrm>
          <a:off x="85725" y="13535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100</xdr:row>
      <xdr:rowOff>9525</xdr:rowOff>
    </xdr:from>
    <xdr:to>
      <xdr:col>1</xdr:col>
      <xdr:colOff>1</xdr:colOff>
      <xdr:row>101</xdr:row>
      <xdr:rowOff>9524</xdr:rowOff>
    </xdr:to>
    <xdr:sp macro="" textlink="">
      <xdr:nvSpPr>
        <xdr:cNvPr id="20" name="正方形/長方形 19">
          <a:extLst>
            <a:ext uri="{FF2B5EF4-FFF2-40B4-BE49-F238E27FC236}">
              <a16:creationId xmlns:a16="http://schemas.microsoft.com/office/drawing/2014/main" id="{00000000-0008-0000-0B00-000014000000}"/>
            </a:ext>
          </a:extLst>
        </xdr:cNvPr>
        <xdr:cNvSpPr/>
      </xdr:nvSpPr>
      <xdr:spPr>
        <a:xfrm>
          <a:off x="85725" y="16125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21" name="正方形/長方形 20">
          <a:extLst>
            <a:ext uri="{FF2B5EF4-FFF2-40B4-BE49-F238E27FC236}">
              <a16:creationId xmlns:a16="http://schemas.microsoft.com/office/drawing/2014/main" id="{00000000-0008-0000-0B00-000015000000}"/>
            </a:ext>
          </a:extLst>
        </xdr:cNvPr>
        <xdr:cNvSpPr/>
      </xdr:nvSpPr>
      <xdr:spPr>
        <a:xfrm>
          <a:off x="85725" y="187166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C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C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266700</xdr:colOff>
          <xdr:row>1</xdr:row>
          <xdr:rowOff>38100</xdr:rowOff>
        </xdr:from>
        <xdr:to>
          <xdr:col>10</xdr:col>
          <xdr:colOff>647700</xdr:colOff>
          <xdr:row>3</xdr:row>
          <xdr:rowOff>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0C00-000003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10</xdr:row>
          <xdr:rowOff>28575</xdr:rowOff>
        </xdr:from>
        <xdr:to>
          <xdr:col>2</xdr:col>
          <xdr:colOff>381000</xdr:colOff>
          <xdr:row>11</xdr:row>
          <xdr:rowOff>161925</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C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0C00-000006000000}"/>
            </a:ext>
          </a:extLst>
        </xdr:cNvPr>
        <xdr:cNvSpPr>
          <a:spLocks noChangeArrowheads="1"/>
        </xdr:cNvSpPr>
      </xdr:nvSpPr>
      <xdr:spPr bwMode="auto">
        <a:xfrm rot="-5400000">
          <a:off x="2662238" y="7872412"/>
          <a:ext cx="419100" cy="549592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C00-000007000000}"/>
            </a:ext>
          </a:extLst>
        </xdr:cNvPr>
        <xdr:cNvSpPr/>
      </xdr:nvSpPr>
      <xdr:spPr>
        <a:xfrm>
          <a:off x="6019800" y="17792700"/>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9525</xdr:rowOff>
    </xdr:from>
    <xdr:to>
      <xdr:col>8</xdr:col>
      <xdr:colOff>142876</xdr:colOff>
      <xdr:row>69</xdr:row>
      <xdr:rowOff>9524</xdr:rowOff>
    </xdr:to>
    <xdr:sp macro="" textlink="">
      <xdr:nvSpPr>
        <xdr:cNvPr id="8" name="正方形/長方形 7">
          <a:extLst>
            <a:ext uri="{FF2B5EF4-FFF2-40B4-BE49-F238E27FC236}">
              <a16:creationId xmlns:a16="http://schemas.microsoft.com/office/drawing/2014/main" id="{00000000-0008-0000-0C00-000008000000}"/>
            </a:ext>
          </a:extLst>
        </xdr:cNvPr>
        <xdr:cNvSpPr/>
      </xdr:nvSpPr>
      <xdr:spPr>
        <a:xfrm>
          <a:off x="5619750" y="11172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80</xdr:row>
      <xdr:rowOff>9525</xdr:rowOff>
    </xdr:from>
    <xdr:to>
      <xdr:col>8</xdr:col>
      <xdr:colOff>142876</xdr:colOff>
      <xdr:row>81</xdr:row>
      <xdr:rowOff>9524</xdr:rowOff>
    </xdr:to>
    <xdr:sp macro="" textlink="">
      <xdr:nvSpPr>
        <xdr:cNvPr id="10" name="正方形/長方形 9">
          <a:extLst>
            <a:ext uri="{FF2B5EF4-FFF2-40B4-BE49-F238E27FC236}">
              <a16:creationId xmlns:a16="http://schemas.microsoft.com/office/drawing/2014/main" id="{00000000-0008-0000-0C00-00000A000000}"/>
            </a:ext>
          </a:extLst>
        </xdr:cNvPr>
        <xdr:cNvSpPr/>
      </xdr:nvSpPr>
      <xdr:spPr>
        <a:xfrm>
          <a:off x="5619750" y="131159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9525</xdr:rowOff>
    </xdr:from>
    <xdr:to>
      <xdr:col>8</xdr:col>
      <xdr:colOff>142876</xdr:colOff>
      <xdr:row>93</xdr:row>
      <xdr:rowOff>9524</xdr:rowOff>
    </xdr:to>
    <xdr:sp macro="" textlink="">
      <xdr:nvSpPr>
        <xdr:cNvPr id="12" name="正方形/長方形 11">
          <a:extLst>
            <a:ext uri="{FF2B5EF4-FFF2-40B4-BE49-F238E27FC236}">
              <a16:creationId xmlns:a16="http://schemas.microsoft.com/office/drawing/2014/main" id="{00000000-0008-0000-0C00-00000C000000}"/>
            </a:ext>
          </a:extLst>
        </xdr:cNvPr>
        <xdr:cNvSpPr/>
      </xdr:nvSpPr>
      <xdr:spPr>
        <a:xfrm>
          <a:off x="5619750" y="15059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6" name="正方形/長方形 15">
          <a:extLst>
            <a:ext uri="{FF2B5EF4-FFF2-40B4-BE49-F238E27FC236}">
              <a16:creationId xmlns:a16="http://schemas.microsoft.com/office/drawing/2014/main" id="{00000000-0008-0000-0C00-000010000000}"/>
            </a:ext>
          </a:extLst>
        </xdr:cNvPr>
        <xdr:cNvSpPr/>
      </xdr:nvSpPr>
      <xdr:spPr>
        <a:xfrm>
          <a:off x="5619750" y="18945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8" name="スリット">
          <a:extLst>
            <a:ext uri="{FF2B5EF4-FFF2-40B4-BE49-F238E27FC236}">
              <a16:creationId xmlns:a16="http://schemas.microsoft.com/office/drawing/2014/main" id="{00000000-0008-0000-0C00-000012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9</xdr:col>
          <xdr:colOff>419100</xdr:colOff>
          <xdr:row>61</xdr:row>
          <xdr:rowOff>19050</xdr:rowOff>
        </xdr:from>
        <xdr:to>
          <xdr:col>11</xdr:col>
          <xdr:colOff>47625</xdr:colOff>
          <xdr:row>61</xdr:row>
          <xdr:rowOff>371475</xdr:rowOff>
        </xdr:to>
        <xdr:sp macro="" textlink="">
          <xdr:nvSpPr>
            <xdr:cNvPr id="14342" name="Button 6" hidden="1">
              <a:extLst>
                <a:ext uri="{63B3BB69-23CF-44E3-9099-C40C66FF867C}">
                  <a14:compatExt spid="_x0000_s14342"/>
                </a:ext>
                <a:ext uri="{FF2B5EF4-FFF2-40B4-BE49-F238E27FC236}">
                  <a16:creationId xmlns:a16="http://schemas.microsoft.com/office/drawing/2014/main" id="{00000000-0008-0000-0C00-000006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8</xdr:col>
      <xdr:colOff>0</xdr:colOff>
      <xdr:row>104</xdr:row>
      <xdr:rowOff>9525</xdr:rowOff>
    </xdr:from>
    <xdr:to>
      <xdr:col>8</xdr:col>
      <xdr:colOff>142876</xdr:colOff>
      <xdr:row>105</xdr:row>
      <xdr:rowOff>9524</xdr:rowOff>
    </xdr:to>
    <xdr:sp macro="" textlink="">
      <xdr:nvSpPr>
        <xdr:cNvPr id="20" name="正方形/長方形 19">
          <a:extLst>
            <a:ext uri="{FF2B5EF4-FFF2-40B4-BE49-F238E27FC236}">
              <a16:creationId xmlns:a16="http://schemas.microsoft.com/office/drawing/2014/main" id="{00000000-0008-0000-0C00-000014000000}"/>
            </a:ext>
          </a:extLst>
        </xdr:cNvPr>
        <xdr:cNvSpPr/>
      </xdr:nvSpPr>
      <xdr:spPr>
        <a:xfrm>
          <a:off x="5619750" y="170021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9525</xdr:rowOff>
    </xdr:from>
    <xdr:to>
      <xdr:col>1</xdr:col>
      <xdr:colOff>1</xdr:colOff>
      <xdr:row>69</xdr:row>
      <xdr:rowOff>9524</xdr:rowOff>
    </xdr:to>
    <xdr:sp macro="" textlink="">
      <xdr:nvSpPr>
        <xdr:cNvPr id="21" name="正方形/長方形 20">
          <a:extLst>
            <a:ext uri="{FF2B5EF4-FFF2-40B4-BE49-F238E27FC236}">
              <a16:creationId xmlns:a16="http://schemas.microsoft.com/office/drawing/2014/main" id="{00000000-0008-0000-0C00-000015000000}"/>
            </a:ext>
          </a:extLst>
        </xdr:cNvPr>
        <xdr:cNvSpPr/>
      </xdr:nvSpPr>
      <xdr:spPr>
        <a:xfrm>
          <a:off x="85725" y="11172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80</xdr:row>
      <xdr:rowOff>9525</xdr:rowOff>
    </xdr:from>
    <xdr:to>
      <xdr:col>1</xdr:col>
      <xdr:colOff>1</xdr:colOff>
      <xdr:row>81</xdr:row>
      <xdr:rowOff>9524</xdr:rowOff>
    </xdr:to>
    <xdr:sp macro="" textlink="">
      <xdr:nvSpPr>
        <xdr:cNvPr id="22" name="正方形/長方形 21">
          <a:extLst>
            <a:ext uri="{FF2B5EF4-FFF2-40B4-BE49-F238E27FC236}">
              <a16:creationId xmlns:a16="http://schemas.microsoft.com/office/drawing/2014/main" id="{00000000-0008-0000-0C00-000016000000}"/>
            </a:ext>
          </a:extLst>
        </xdr:cNvPr>
        <xdr:cNvSpPr/>
      </xdr:nvSpPr>
      <xdr:spPr>
        <a:xfrm>
          <a:off x="85725" y="131159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9525</xdr:rowOff>
    </xdr:from>
    <xdr:to>
      <xdr:col>1</xdr:col>
      <xdr:colOff>1</xdr:colOff>
      <xdr:row>93</xdr:row>
      <xdr:rowOff>9524</xdr:rowOff>
    </xdr:to>
    <xdr:sp macro="" textlink="">
      <xdr:nvSpPr>
        <xdr:cNvPr id="23" name="正方形/長方形 22">
          <a:extLst>
            <a:ext uri="{FF2B5EF4-FFF2-40B4-BE49-F238E27FC236}">
              <a16:creationId xmlns:a16="http://schemas.microsoft.com/office/drawing/2014/main" id="{00000000-0008-0000-0C00-000017000000}"/>
            </a:ext>
          </a:extLst>
        </xdr:cNvPr>
        <xdr:cNvSpPr/>
      </xdr:nvSpPr>
      <xdr:spPr>
        <a:xfrm>
          <a:off x="85725" y="15059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104</xdr:row>
      <xdr:rowOff>9525</xdr:rowOff>
    </xdr:from>
    <xdr:to>
      <xdr:col>1</xdr:col>
      <xdr:colOff>1</xdr:colOff>
      <xdr:row>105</xdr:row>
      <xdr:rowOff>9524</xdr:rowOff>
    </xdr:to>
    <xdr:sp macro="" textlink="">
      <xdr:nvSpPr>
        <xdr:cNvPr id="24" name="正方形/長方形 23">
          <a:extLst>
            <a:ext uri="{FF2B5EF4-FFF2-40B4-BE49-F238E27FC236}">
              <a16:creationId xmlns:a16="http://schemas.microsoft.com/office/drawing/2014/main" id="{00000000-0008-0000-0C00-000018000000}"/>
            </a:ext>
          </a:extLst>
        </xdr:cNvPr>
        <xdr:cNvSpPr/>
      </xdr:nvSpPr>
      <xdr:spPr>
        <a:xfrm>
          <a:off x="85725" y="170021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25" name="正方形/長方形 24">
          <a:extLst>
            <a:ext uri="{FF2B5EF4-FFF2-40B4-BE49-F238E27FC236}">
              <a16:creationId xmlns:a16="http://schemas.microsoft.com/office/drawing/2014/main" id="{00000000-0008-0000-0C00-000019000000}"/>
            </a:ext>
          </a:extLst>
        </xdr:cNvPr>
        <xdr:cNvSpPr/>
      </xdr:nvSpPr>
      <xdr:spPr>
        <a:xfrm>
          <a:off x="85725" y="18945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9525</xdr:colOff>
          <xdr:row>1</xdr:row>
          <xdr:rowOff>9525</xdr:rowOff>
        </xdr:from>
        <xdr:to>
          <xdr:col>27</xdr:col>
          <xdr:colOff>133350</xdr:colOff>
          <xdr:row>3</xdr:row>
          <xdr:rowOff>95250</xdr:rowOff>
        </xdr:to>
        <xdr:sp macro="" textlink="">
          <xdr:nvSpPr>
            <xdr:cNvPr id="30724" name="Button 4" hidden="1">
              <a:extLst>
                <a:ext uri="{63B3BB69-23CF-44E3-9099-C40C66FF867C}">
                  <a14:compatExt spid="_x0000_s30724"/>
                </a:ext>
                <a:ext uri="{FF2B5EF4-FFF2-40B4-BE49-F238E27FC236}">
                  <a16:creationId xmlns:a16="http://schemas.microsoft.com/office/drawing/2014/main" id="{00000000-0008-0000-1500-000004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在庫表ﾌｧｲﾙ</a:t>
              </a:r>
            </a:p>
            <a:p>
              <a:pPr algn="ctr" rtl="0">
                <a:defRPr sz="1000"/>
              </a:pPr>
              <a:r>
                <a:rPr lang="ja-JP" altLang="en-US" sz="1100" b="0" i="0" u="none" strike="noStrike" baseline="0">
                  <a:solidFill>
                    <a:srgbClr val="000000"/>
                  </a:solidFill>
                  <a:latin typeface="ＭＳ Ｐゴシック"/>
                  <a:ea typeface="ＭＳ Ｐゴシック"/>
                </a:rPr>
                <a:t>指定</a:t>
              </a:r>
            </a:p>
          </xdr:txBody>
        </xdr:sp>
        <xdr:clientData fPrintsWithSheet="0"/>
      </xdr:twoCellAnchor>
    </mc:Choice>
    <mc:Fallback/>
  </mc:AlternateContent>
  <xdr:twoCellAnchor>
    <xdr:from>
      <xdr:col>24</xdr:col>
      <xdr:colOff>311150</xdr:colOff>
      <xdr:row>1</xdr:row>
      <xdr:rowOff>4234</xdr:rowOff>
    </xdr:from>
    <xdr:to>
      <xdr:col>25</xdr:col>
      <xdr:colOff>4233</xdr:colOff>
      <xdr:row>2</xdr:row>
      <xdr:rowOff>131234</xdr:rowOff>
    </xdr:to>
    <xdr:grpSp>
      <xdr:nvGrpSpPr>
        <xdr:cNvPr id="62" name="グループ化 61">
          <a:extLst>
            <a:ext uri="{FF2B5EF4-FFF2-40B4-BE49-F238E27FC236}">
              <a16:creationId xmlns:a16="http://schemas.microsoft.com/office/drawing/2014/main" id="{00000000-0008-0000-1500-00003E000000}"/>
            </a:ext>
          </a:extLst>
        </xdr:cNvPr>
        <xdr:cNvGrpSpPr/>
      </xdr:nvGrpSpPr>
      <xdr:grpSpPr>
        <a:xfrm>
          <a:off x="19297650" y="184151"/>
          <a:ext cx="381000" cy="296333"/>
          <a:chOff x="11916833" y="560916"/>
          <a:chExt cx="381000" cy="296333"/>
        </a:xfrm>
      </xdr:grpSpPr>
      <xdr:pic macro="[0]!在庫更新">
        <xdr:nvPicPr>
          <xdr:cNvPr id="63" name="図 62">
            <a:extLst>
              <a:ext uri="{FF2B5EF4-FFF2-40B4-BE49-F238E27FC236}">
                <a16:creationId xmlns:a16="http://schemas.microsoft.com/office/drawing/2014/main" id="{00000000-0008-0000-1500-00003F000000}"/>
              </a:ext>
            </a:extLst>
          </xdr:cNvPr>
          <xdr:cNvPicPr>
            <a:picLocks noChangeAspect="1"/>
          </xdr:cNvPicPr>
        </xdr:nvPicPr>
        <xdr:blipFill>
          <a:blip xmlns:r="http://schemas.openxmlformats.org/officeDocument/2006/relationships" r:embed="rId1"/>
          <a:stretch>
            <a:fillRect/>
          </a:stretch>
        </xdr:blipFill>
        <xdr:spPr>
          <a:xfrm>
            <a:off x="11939076" y="560916"/>
            <a:ext cx="333896" cy="292572"/>
          </a:xfrm>
          <a:prstGeom prst="rect">
            <a:avLst/>
          </a:prstGeom>
        </xdr:spPr>
      </xdr:pic>
      <xdr:sp macro="[0]!在庫更新" textlink="">
        <xdr:nvSpPr>
          <xdr:cNvPr id="64" name="正方形/長方形 63">
            <a:extLst>
              <a:ext uri="{FF2B5EF4-FFF2-40B4-BE49-F238E27FC236}">
                <a16:creationId xmlns:a16="http://schemas.microsoft.com/office/drawing/2014/main" id="{00000000-0008-0000-1500-000040000000}"/>
              </a:ext>
            </a:extLst>
          </xdr:cNvPr>
          <xdr:cNvSpPr/>
        </xdr:nvSpPr>
        <xdr:spPr>
          <a:xfrm>
            <a:off x="11916833" y="560916"/>
            <a:ext cx="381000" cy="29633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1068913</xdr:colOff>
      <xdr:row>0</xdr:row>
      <xdr:rowOff>10586</xdr:rowOff>
    </xdr:from>
    <xdr:to>
      <xdr:col>8</xdr:col>
      <xdr:colOff>10579</xdr:colOff>
      <xdr:row>3</xdr:row>
      <xdr:rowOff>0</xdr:rowOff>
    </xdr:to>
    <xdr:grpSp>
      <xdr:nvGrpSpPr>
        <xdr:cNvPr id="36" name="グループ化 35">
          <a:extLst>
            <a:ext uri="{FF2B5EF4-FFF2-40B4-BE49-F238E27FC236}">
              <a16:creationId xmlns:a16="http://schemas.microsoft.com/office/drawing/2014/main" id="{00000000-0008-0000-1500-000024000000}"/>
            </a:ext>
          </a:extLst>
        </xdr:cNvPr>
        <xdr:cNvGrpSpPr/>
      </xdr:nvGrpSpPr>
      <xdr:grpSpPr>
        <a:xfrm>
          <a:off x="6572246" y="10586"/>
          <a:ext cx="582083" cy="507997"/>
          <a:chOff x="5524499" y="10584"/>
          <a:chExt cx="603251" cy="507999"/>
        </a:xfrm>
      </xdr:grpSpPr>
      <xdr:pic macro="[0]!更新">
        <xdr:nvPicPr>
          <xdr:cNvPr id="34" name="図 33">
            <a:extLst>
              <a:ext uri="{FF2B5EF4-FFF2-40B4-BE49-F238E27FC236}">
                <a16:creationId xmlns:a16="http://schemas.microsoft.com/office/drawing/2014/main" id="{00000000-0008-0000-1500-000022000000}"/>
              </a:ext>
            </a:extLst>
          </xdr:cNvPr>
          <xdr:cNvPicPr>
            <a:picLocks noChangeAspect="1"/>
          </xdr:cNvPicPr>
        </xdr:nvPicPr>
        <xdr:blipFill>
          <a:blip xmlns:r="http://schemas.openxmlformats.org/officeDocument/2006/relationships" r:embed="rId2"/>
          <a:stretch>
            <a:fillRect/>
          </a:stretch>
        </xdr:blipFill>
        <xdr:spPr>
          <a:xfrm>
            <a:off x="5536691" y="29103"/>
            <a:ext cx="548725" cy="479455"/>
          </a:xfrm>
          <a:prstGeom prst="rect">
            <a:avLst/>
          </a:prstGeom>
        </xdr:spPr>
      </xdr:pic>
      <xdr:sp macro="[0]!更新" textlink="">
        <xdr:nvSpPr>
          <xdr:cNvPr id="35" name="正方形/長方形 34">
            <a:extLst>
              <a:ext uri="{FF2B5EF4-FFF2-40B4-BE49-F238E27FC236}">
                <a16:creationId xmlns:a16="http://schemas.microsoft.com/office/drawing/2014/main" id="{00000000-0008-0000-1500-000023000000}"/>
              </a:ext>
            </a:extLst>
          </xdr:cNvPr>
          <xdr:cNvSpPr/>
        </xdr:nvSpPr>
        <xdr:spPr>
          <a:xfrm>
            <a:off x="5524499" y="10584"/>
            <a:ext cx="603251" cy="5079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28</xdr:col>
      <xdr:colOff>67735</xdr:colOff>
      <xdr:row>59</xdr:row>
      <xdr:rowOff>110071</xdr:rowOff>
    </xdr:from>
    <xdr:to>
      <xdr:col>28</xdr:col>
      <xdr:colOff>622906</xdr:colOff>
      <xdr:row>62</xdr:row>
      <xdr:rowOff>131237</xdr:rowOff>
    </xdr:to>
    <xdr:grpSp>
      <xdr:nvGrpSpPr>
        <xdr:cNvPr id="20" name="グループ化 19">
          <a:extLst>
            <a:ext uri="{FF2B5EF4-FFF2-40B4-BE49-F238E27FC236}">
              <a16:creationId xmlns:a16="http://schemas.microsoft.com/office/drawing/2014/main" id="{00000000-0008-0000-1500-000014000000}"/>
            </a:ext>
          </a:extLst>
        </xdr:cNvPr>
        <xdr:cNvGrpSpPr/>
      </xdr:nvGrpSpPr>
      <xdr:grpSpPr>
        <a:xfrm>
          <a:off x="21805902" y="10164238"/>
          <a:ext cx="555171" cy="529166"/>
          <a:chOff x="6582834" y="285749"/>
          <a:chExt cx="544587" cy="571501"/>
        </a:xfrm>
      </xdr:grpSpPr>
      <xdr:pic macro="[0]!切替え画面">
        <xdr:nvPicPr>
          <xdr:cNvPr id="21" name="図 20">
            <a:extLst>
              <a:ext uri="{FF2B5EF4-FFF2-40B4-BE49-F238E27FC236}">
                <a16:creationId xmlns:a16="http://schemas.microsoft.com/office/drawing/2014/main" id="{00000000-0008-0000-1500-000015000000}"/>
              </a:ext>
            </a:extLst>
          </xdr:cNvPr>
          <xdr:cNvPicPr>
            <a:picLocks noChangeAspect="1"/>
          </xdr:cNvPicPr>
        </xdr:nvPicPr>
        <xdr:blipFill>
          <a:blip xmlns:r="http://schemas.openxmlformats.org/officeDocument/2006/relationships" r:embed="rId3"/>
          <a:stretch>
            <a:fillRect/>
          </a:stretch>
        </xdr:blipFill>
        <xdr:spPr>
          <a:xfrm>
            <a:off x="6593416" y="319174"/>
            <a:ext cx="534005" cy="516439"/>
          </a:xfrm>
          <a:prstGeom prst="rect">
            <a:avLst/>
          </a:prstGeom>
        </xdr:spPr>
      </xdr:pic>
      <xdr:sp macro="[0]!切替え画面" textlink="">
        <xdr:nvSpPr>
          <xdr:cNvPr id="22" name="正方形/長方形 21">
            <a:extLst>
              <a:ext uri="{FF2B5EF4-FFF2-40B4-BE49-F238E27FC236}">
                <a16:creationId xmlns:a16="http://schemas.microsoft.com/office/drawing/2014/main" id="{00000000-0008-0000-1500-000016000000}"/>
              </a:ext>
            </a:extLst>
          </xdr:cNvPr>
          <xdr:cNvSpPr/>
        </xdr:nvSpPr>
        <xdr:spPr>
          <a:xfrm>
            <a:off x="6582834" y="285749"/>
            <a:ext cx="539750" cy="57150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21166</xdr:colOff>
      <xdr:row>0</xdr:row>
      <xdr:rowOff>21167</xdr:rowOff>
    </xdr:from>
    <xdr:to>
      <xdr:col>0</xdr:col>
      <xdr:colOff>423333</xdr:colOff>
      <xdr:row>0</xdr:row>
      <xdr:rowOff>158750</xdr:rowOff>
    </xdr:to>
    <xdr:sp macro="" textlink="">
      <xdr:nvSpPr>
        <xdr:cNvPr id="2" name="正方形/長方形 1">
          <a:extLst>
            <a:ext uri="{FF2B5EF4-FFF2-40B4-BE49-F238E27FC236}">
              <a16:creationId xmlns:a16="http://schemas.microsoft.com/office/drawing/2014/main" id="{00000000-0008-0000-1500-000002000000}"/>
            </a:ext>
          </a:extLst>
        </xdr:cNvPr>
        <xdr:cNvSpPr/>
      </xdr:nvSpPr>
      <xdr:spPr>
        <a:xfrm>
          <a:off x="21166" y="21167"/>
          <a:ext cx="402167" cy="13758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0</xdr:row>
      <xdr:rowOff>0</xdr:rowOff>
    </xdr:from>
    <xdr:to>
      <xdr:col>0</xdr:col>
      <xdr:colOff>412750</xdr:colOff>
      <xdr:row>1</xdr:row>
      <xdr:rowOff>536</xdr:rowOff>
    </xdr:to>
    <xdr:grpSp>
      <xdr:nvGrpSpPr>
        <xdr:cNvPr id="4" name="グループ化 3">
          <a:extLst>
            <a:ext uri="{FF2B5EF4-FFF2-40B4-BE49-F238E27FC236}">
              <a16:creationId xmlns:a16="http://schemas.microsoft.com/office/drawing/2014/main" id="{00000000-0008-0000-1500-000004000000}"/>
            </a:ext>
          </a:extLst>
        </xdr:cNvPr>
        <xdr:cNvGrpSpPr/>
      </xdr:nvGrpSpPr>
      <xdr:grpSpPr>
        <a:xfrm>
          <a:off x="0" y="0"/>
          <a:ext cx="412750" cy="180453"/>
          <a:chOff x="2137833" y="4254500"/>
          <a:chExt cx="442786" cy="175908"/>
        </a:xfrm>
      </xdr:grpSpPr>
      <xdr:pic macro="[0]!切替え画面②">
        <xdr:nvPicPr>
          <xdr:cNvPr id="31" name="図 30">
            <a:extLst>
              <a:ext uri="{FF2B5EF4-FFF2-40B4-BE49-F238E27FC236}">
                <a16:creationId xmlns:a16="http://schemas.microsoft.com/office/drawing/2014/main" id="{00000000-0008-0000-1500-00001F000000}"/>
              </a:ext>
            </a:extLst>
          </xdr:cNvPr>
          <xdr:cNvPicPr>
            <a:picLocks noChangeAspect="1"/>
          </xdr:cNvPicPr>
        </xdr:nvPicPr>
        <xdr:blipFill>
          <a:blip xmlns:r="http://schemas.openxmlformats.org/officeDocument/2006/relationships" r:embed="rId4"/>
          <a:stretch>
            <a:fillRect/>
          </a:stretch>
        </xdr:blipFill>
        <xdr:spPr>
          <a:xfrm>
            <a:off x="2158999" y="4254500"/>
            <a:ext cx="421620" cy="175908"/>
          </a:xfrm>
          <a:prstGeom prst="rect">
            <a:avLst/>
          </a:prstGeom>
        </xdr:spPr>
      </xdr:pic>
      <xdr:sp macro="[0]!切替え画面②" textlink="">
        <xdr:nvSpPr>
          <xdr:cNvPr id="3" name="正方形/長方形 2">
            <a:extLst>
              <a:ext uri="{FF2B5EF4-FFF2-40B4-BE49-F238E27FC236}">
                <a16:creationId xmlns:a16="http://schemas.microsoft.com/office/drawing/2014/main" id="{00000000-0008-0000-1500-000003000000}"/>
              </a:ext>
            </a:extLst>
          </xdr:cNvPr>
          <xdr:cNvSpPr/>
        </xdr:nvSpPr>
        <xdr:spPr>
          <a:xfrm>
            <a:off x="2137833" y="4263024"/>
            <a:ext cx="423334" cy="148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13</xdr:col>
      <xdr:colOff>1384299</xdr:colOff>
      <xdr:row>1</xdr:row>
      <xdr:rowOff>19052</xdr:rowOff>
    </xdr:from>
    <xdr:to>
      <xdr:col>14</xdr:col>
      <xdr:colOff>19049</xdr:colOff>
      <xdr:row>2</xdr:row>
      <xdr:rowOff>146052</xdr:rowOff>
    </xdr:to>
    <xdr:grpSp>
      <xdr:nvGrpSpPr>
        <xdr:cNvPr id="16" name="グループ化 15">
          <a:extLst>
            <a:ext uri="{FF2B5EF4-FFF2-40B4-BE49-F238E27FC236}">
              <a16:creationId xmlns:a16="http://schemas.microsoft.com/office/drawing/2014/main" id="{00000000-0008-0000-1500-000010000000}"/>
            </a:ext>
          </a:extLst>
        </xdr:cNvPr>
        <xdr:cNvGrpSpPr/>
      </xdr:nvGrpSpPr>
      <xdr:grpSpPr>
        <a:xfrm>
          <a:off x="11946466" y="198969"/>
          <a:ext cx="381000" cy="296333"/>
          <a:chOff x="11916833" y="560916"/>
          <a:chExt cx="381000" cy="296333"/>
        </a:xfrm>
      </xdr:grpSpPr>
      <xdr:pic macro="[0]!集計表印刷">
        <xdr:nvPicPr>
          <xdr:cNvPr id="17" name="図 16">
            <a:extLst>
              <a:ext uri="{FF2B5EF4-FFF2-40B4-BE49-F238E27FC236}">
                <a16:creationId xmlns:a16="http://schemas.microsoft.com/office/drawing/2014/main" id="{00000000-0008-0000-1500-000011000000}"/>
              </a:ext>
            </a:extLst>
          </xdr:cNvPr>
          <xdr:cNvPicPr>
            <a:picLocks noChangeAspect="1"/>
          </xdr:cNvPicPr>
        </xdr:nvPicPr>
        <xdr:blipFill>
          <a:blip xmlns:r="http://schemas.openxmlformats.org/officeDocument/2006/relationships" r:embed="rId1"/>
          <a:stretch>
            <a:fillRect/>
          </a:stretch>
        </xdr:blipFill>
        <xdr:spPr>
          <a:xfrm>
            <a:off x="11939076" y="560916"/>
            <a:ext cx="333896" cy="292572"/>
          </a:xfrm>
          <a:prstGeom prst="rect">
            <a:avLst/>
          </a:prstGeom>
        </xdr:spPr>
      </xdr:pic>
      <xdr:sp macro="[0]!集計表印刷" textlink="">
        <xdr:nvSpPr>
          <xdr:cNvPr id="18" name="正方形/長方形 17">
            <a:extLst>
              <a:ext uri="{FF2B5EF4-FFF2-40B4-BE49-F238E27FC236}">
                <a16:creationId xmlns:a16="http://schemas.microsoft.com/office/drawing/2014/main" id="{00000000-0008-0000-1500-000012000000}"/>
              </a:ext>
            </a:extLst>
          </xdr:cNvPr>
          <xdr:cNvSpPr/>
        </xdr:nvSpPr>
        <xdr:spPr>
          <a:xfrm>
            <a:off x="11916833" y="560916"/>
            <a:ext cx="381000" cy="29633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4</xdr:row>
      <xdr:rowOff>66675</xdr:rowOff>
    </xdr:from>
    <xdr:to>
      <xdr:col>4</xdr:col>
      <xdr:colOff>9525</xdr:colOff>
      <xdr:row>7</xdr:row>
      <xdr:rowOff>19050</xdr:rowOff>
    </xdr:to>
    <xdr:sp macro="" textlink="">
      <xdr:nvSpPr>
        <xdr:cNvPr id="4" name="テキスト ボックス 3">
          <a:extLst>
            <a:ext uri="{FF2B5EF4-FFF2-40B4-BE49-F238E27FC236}">
              <a16:creationId xmlns:a16="http://schemas.microsoft.com/office/drawing/2014/main" id="{00000000-0008-0000-1700-000004000000}"/>
            </a:ext>
          </a:extLst>
        </xdr:cNvPr>
        <xdr:cNvSpPr txBox="1"/>
      </xdr:nvSpPr>
      <xdr:spPr>
        <a:xfrm>
          <a:off x="685800" y="781050"/>
          <a:ext cx="20669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作業者やシフトが変更した場合</a:t>
          </a:r>
          <a:r>
            <a:rPr kumimoji="1" lang="ja-JP" altLang="ja-JP" sz="1100">
              <a:solidFill>
                <a:schemeClr val="dk1"/>
              </a:solidFill>
              <a:effectLst/>
              <a:latin typeface="+mn-lt"/>
              <a:ea typeface="+mn-ea"/>
              <a:cs typeface="+mn-cs"/>
            </a:rPr>
            <a:t>作業者</a:t>
          </a:r>
          <a:r>
            <a:rPr kumimoji="1" lang="ja-JP" altLang="en-US" sz="1100">
              <a:solidFill>
                <a:schemeClr val="dk1"/>
              </a:solidFill>
              <a:effectLst/>
              <a:latin typeface="+mn-lt"/>
              <a:ea typeface="+mn-ea"/>
              <a:cs typeface="+mn-cs"/>
            </a:rPr>
            <a:t>名を</a:t>
          </a:r>
          <a:r>
            <a:rPr kumimoji="1" lang="ja-JP" altLang="en-US" sz="1100"/>
            <a:t>変えて下さい。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ctrlProp" Target="../ctrlProps/ctrlProp8.xml"/><Relationship Id="rId5" Type="http://schemas.openxmlformats.org/officeDocument/2006/relationships/ctrlProp" Target="../ctrlProps/ctrlProp7.xml"/><Relationship Id="rId10" Type="http://schemas.openxmlformats.org/officeDocument/2006/relationships/ctrlProp" Target="../ctrlProps/ctrlProp12.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2.xml"/><Relationship Id="rId1" Type="http://schemas.openxmlformats.org/officeDocument/2006/relationships/printerSettings" Target="../printerSettings/printerSettings20.bin"/><Relationship Id="rId5" Type="http://schemas.openxmlformats.org/officeDocument/2006/relationships/comments" Target="../comments1.xml"/><Relationship Id="rId4" Type="http://schemas.openxmlformats.org/officeDocument/2006/relationships/ctrlProp" Target="../ctrlProps/ctrlProp25.xml"/></Relationships>
</file>

<file path=xl/worksheets/_rels/sheet2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8.v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38032-A331-4C31-9339-145556B89FCE}">
  <sheetPr codeName="Sheet32">
    <tabColor rgb="FFFF0000"/>
  </sheetPr>
  <dimension ref="A1:X252"/>
  <sheetViews>
    <sheetView view="pageBreakPreview" topLeftCell="A108" zoomScale="85" zoomScaleNormal="100" zoomScaleSheetLayoutView="85" workbookViewId="0">
      <selection activeCell="P121" sqref="P121:P123"/>
    </sheetView>
  </sheetViews>
  <sheetFormatPr defaultRowHeight="13.5"/>
  <cols>
    <col min="1" max="1" width="2.25" customWidth="1"/>
    <col min="2" max="23" width="4" customWidth="1"/>
    <col min="24" max="24" width="2.5" customWidth="1"/>
  </cols>
  <sheetData>
    <row r="1" spans="1:24" ht="18" customHeight="1">
      <c r="A1" s="521"/>
      <c r="B1" s="521"/>
      <c r="C1" s="522"/>
      <c r="D1" s="522"/>
      <c r="E1" s="522"/>
      <c r="F1" s="522"/>
      <c r="G1" s="522"/>
      <c r="H1" s="522"/>
      <c r="I1" s="522"/>
      <c r="J1" s="522"/>
      <c r="K1" s="522"/>
      <c r="L1" s="522"/>
      <c r="M1" s="522"/>
      <c r="N1" s="522"/>
      <c r="O1" s="522"/>
      <c r="P1" s="522"/>
      <c r="Q1" s="522"/>
      <c r="R1" s="522"/>
      <c r="S1" s="522"/>
      <c r="T1" s="522"/>
      <c r="U1" s="522"/>
      <c r="V1" s="522"/>
      <c r="W1" s="522"/>
      <c r="X1" s="522"/>
    </row>
    <row r="2" spans="1:24" ht="18" customHeight="1">
      <c r="A2" s="522"/>
      <c r="B2" s="522"/>
      <c r="C2" s="522"/>
      <c r="D2" s="522"/>
      <c r="E2" s="522"/>
      <c r="F2" s="522"/>
      <c r="G2" s="522"/>
      <c r="H2" s="522"/>
      <c r="I2" s="522"/>
      <c r="J2" s="522"/>
      <c r="K2" s="522"/>
      <c r="L2" s="522"/>
      <c r="M2" s="522"/>
      <c r="N2" s="522"/>
      <c r="O2" s="522"/>
      <c r="P2" s="522"/>
      <c r="Q2" s="522"/>
      <c r="R2" s="522"/>
      <c r="S2" s="522"/>
      <c r="T2" s="522"/>
      <c r="U2" s="522"/>
      <c r="V2" s="522"/>
      <c r="W2" s="522"/>
      <c r="X2" s="522"/>
    </row>
    <row r="3" spans="1:24" ht="18" customHeight="1">
      <c r="A3" s="522"/>
      <c r="B3" s="720" t="s">
        <v>1140</v>
      </c>
      <c r="C3" s="720"/>
      <c r="D3" s="721"/>
      <c r="E3" s="722" t="s">
        <v>589</v>
      </c>
      <c r="F3" s="722"/>
      <c r="G3" s="722" t="s">
        <v>1141</v>
      </c>
      <c r="H3" s="722"/>
      <c r="I3" s="722"/>
      <c r="J3" s="722"/>
      <c r="K3" s="722"/>
      <c r="L3" s="722"/>
      <c r="M3" s="722"/>
      <c r="N3" s="722"/>
      <c r="O3" s="723" t="s">
        <v>1142</v>
      </c>
      <c r="P3" s="720"/>
      <c r="Q3" s="720"/>
      <c r="R3" s="721"/>
      <c r="S3" s="723" t="s">
        <v>1143</v>
      </c>
      <c r="T3" s="720"/>
      <c r="U3" s="720"/>
      <c r="V3" s="720"/>
      <c r="W3" s="720"/>
      <c r="X3" s="522"/>
    </row>
    <row r="4" spans="1:24" ht="18" customHeight="1">
      <c r="A4" s="522"/>
      <c r="B4" s="724">
        <v>3832377</v>
      </c>
      <c r="C4" s="724"/>
      <c r="D4" s="725"/>
      <c r="E4" s="726">
        <v>50</v>
      </c>
      <c r="F4" s="726"/>
      <c r="G4" s="727" t="s">
        <v>480</v>
      </c>
      <c r="H4" s="727"/>
      <c r="I4" s="727"/>
      <c r="J4" s="727"/>
      <c r="K4" s="727"/>
      <c r="L4" s="727"/>
      <c r="M4" s="727"/>
      <c r="N4" s="727"/>
      <c r="O4" s="728" t="s">
        <v>3222</v>
      </c>
      <c r="P4" s="729"/>
      <c r="Q4" s="729"/>
      <c r="R4" s="730"/>
      <c r="S4" s="731" t="s">
        <v>3213</v>
      </c>
      <c r="T4" s="729"/>
      <c r="U4" s="729"/>
      <c r="V4" s="729"/>
      <c r="W4" s="729"/>
      <c r="X4" s="522"/>
    </row>
    <row r="5" spans="1:24" ht="18" customHeight="1">
      <c r="A5" s="522"/>
      <c r="B5" s="724"/>
      <c r="C5" s="724"/>
      <c r="D5" s="725"/>
      <c r="E5" s="726"/>
      <c r="F5" s="726"/>
      <c r="G5" s="727"/>
      <c r="H5" s="727"/>
      <c r="I5" s="727"/>
      <c r="J5" s="727"/>
      <c r="K5" s="727"/>
      <c r="L5" s="727"/>
      <c r="M5" s="727"/>
      <c r="N5" s="727"/>
      <c r="O5" s="732"/>
      <c r="P5" s="729"/>
      <c r="Q5" s="729"/>
      <c r="R5" s="730"/>
      <c r="S5" s="733"/>
      <c r="T5" s="733"/>
      <c r="U5" s="733"/>
      <c r="V5" s="733"/>
      <c r="W5" s="733"/>
      <c r="X5" s="522"/>
    </row>
    <row r="6" spans="1:24" ht="18" customHeight="1">
      <c r="A6" s="522"/>
      <c r="B6" s="733"/>
      <c r="C6" s="733"/>
      <c r="D6" s="734"/>
      <c r="E6" s="735"/>
      <c r="F6" s="735"/>
      <c r="G6" s="736"/>
      <c r="H6" s="736"/>
      <c r="I6" s="736"/>
      <c r="J6" s="736"/>
      <c r="K6" s="736"/>
      <c r="L6" s="736"/>
      <c r="M6" s="736"/>
      <c r="N6" s="736"/>
      <c r="O6" s="737"/>
      <c r="P6" s="738"/>
      <c r="Q6" s="738"/>
      <c r="R6" s="739"/>
      <c r="S6" s="733"/>
      <c r="T6" s="733"/>
      <c r="U6" s="733"/>
      <c r="V6" s="733"/>
      <c r="W6" s="733"/>
      <c r="X6" s="522"/>
    </row>
    <row r="7" spans="1:24" ht="18" customHeight="1">
      <c r="A7" s="522"/>
      <c r="B7" s="733"/>
      <c r="C7" s="733"/>
      <c r="D7" s="734"/>
      <c r="E7" s="735"/>
      <c r="F7" s="735"/>
      <c r="G7" s="736"/>
      <c r="H7" s="736"/>
      <c r="I7" s="736"/>
      <c r="J7" s="736"/>
      <c r="K7" s="736"/>
      <c r="L7" s="736"/>
      <c r="M7" s="736"/>
      <c r="N7" s="736"/>
      <c r="O7" s="737"/>
      <c r="P7" s="738"/>
      <c r="Q7" s="738"/>
      <c r="R7" s="739"/>
      <c r="S7" s="733"/>
      <c r="T7" s="733"/>
      <c r="U7" s="733"/>
      <c r="V7" s="733"/>
      <c r="W7" s="733"/>
      <c r="X7" s="522"/>
    </row>
    <row r="8" spans="1:24" ht="18" customHeight="1" thickBot="1">
      <c r="A8" s="522"/>
      <c r="B8" s="740"/>
      <c r="C8" s="740"/>
      <c r="D8" s="741"/>
      <c r="E8" s="742"/>
      <c r="F8" s="742"/>
      <c r="G8" s="743"/>
      <c r="H8" s="743"/>
      <c r="I8" s="743"/>
      <c r="J8" s="743"/>
      <c r="K8" s="743"/>
      <c r="L8" s="743"/>
      <c r="M8" s="743"/>
      <c r="N8" s="743"/>
      <c r="O8" s="744"/>
      <c r="P8" s="745"/>
      <c r="Q8" s="745"/>
      <c r="R8" s="746"/>
      <c r="S8" s="740"/>
      <c r="T8" s="740"/>
      <c r="U8" s="740"/>
      <c r="V8" s="740"/>
      <c r="W8" s="740"/>
      <c r="X8" s="522"/>
    </row>
    <row r="9" spans="1:24" ht="18" customHeight="1">
      <c r="A9" s="522"/>
      <c r="B9" s="721" t="s">
        <v>1144</v>
      </c>
      <c r="C9" s="722"/>
      <c r="D9" s="722"/>
      <c r="E9" s="722"/>
      <c r="F9" s="722"/>
      <c r="G9" s="722"/>
      <c r="H9" s="722"/>
      <c r="I9" s="722"/>
      <c r="J9" s="722" t="s">
        <v>1145</v>
      </c>
      <c r="K9" s="722"/>
      <c r="L9" s="722"/>
      <c r="M9" s="722"/>
      <c r="N9" s="722" t="s">
        <v>1146</v>
      </c>
      <c r="O9" s="722"/>
      <c r="P9" s="722"/>
      <c r="Q9" s="722"/>
      <c r="R9" s="722"/>
      <c r="S9" s="722"/>
      <c r="T9" s="722" t="s">
        <v>1147</v>
      </c>
      <c r="U9" s="722"/>
      <c r="V9" s="722"/>
      <c r="W9" s="723"/>
      <c r="X9" s="522"/>
    </row>
    <row r="10" spans="1:24" ht="18" customHeight="1" thickBot="1">
      <c r="A10" s="522"/>
      <c r="B10" s="747"/>
      <c r="C10" s="748"/>
      <c r="D10" s="748"/>
      <c r="E10" s="748"/>
      <c r="F10" s="748"/>
      <c r="G10" s="748"/>
      <c r="H10" s="748"/>
      <c r="I10" s="748"/>
      <c r="J10" s="749" t="s">
        <v>1190</v>
      </c>
      <c r="K10" s="750"/>
      <c r="L10" s="750"/>
      <c r="M10" s="751"/>
      <c r="N10" s="752" t="s">
        <v>1194</v>
      </c>
      <c r="O10" s="753"/>
      <c r="P10" s="753"/>
      <c r="Q10" s="753"/>
      <c r="R10" s="753"/>
      <c r="S10" s="754"/>
      <c r="T10" s="755"/>
      <c r="U10" s="755"/>
      <c r="V10" s="755" t="s">
        <v>1148</v>
      </c>
      <c r="W10" s="756"/>
      <c r="X10" s="522"/>
    </row>
    <row r="11" spans="1:24" ht="18" customHeight="1">
      <c r="A11" s="522"/>
      <c r="B11" s="757" t="s">
        <v>1149</v>
      </c>
      <c r="C11" s="523"/>
      <c r="D11" s="523"/>
      <c r="E11" s="523"/>
      <c r="F11" s="523"/>
      <c r="G11" s="523"/>
      <c r="H11" s="523"/>
      <c r="I11" s="523"/>
      <c r="J11" s="523"/>
      <c r="K11" s="523"/>
      <c r="L11" s="523"/>
      <c r="M11" s="523"/>
      <c r="N11" s="522"/>
      <c r="O11" s="524"/>
      <c r="P11" s="759" t="s">
        <v>1150</v>
      </c>
      <c r="Q11" s="760"/>
      <c r="R11" s="760"/>
      <c r="S11" s="760"/>
      <c r="T11" s="761" t="s">
        <v>1151</v>
      </c>
      <c r="U11" s="762"/>
      <c r="V11" s="762"/>
      <c r="W11" s="762"/>
      <c r="X11" s="522"/>
    </row>
    <row r="12" spans="1:24" ht="18" customHeight="1">
      <c r="A12" s="522"/>
      <c r="B12" s="758"/>
      <c r="C12" s="522"/>
      <c r="D12" s="522"/>
      <c r="E12" s="522"/>
      <c r="F12" s="522"/>
      <c r="G12" s="522"/>
      <c r="H12" s="522"/>
      <c r="I12" s="522"/>
      <c r="J12" s="522"/>
      <c r="K12" s="522"/>
      <c r="L12" s="522"/>
      <c r="M12" s="522"/>
      <c r="N12" s="522"/>
      <c r="O12" s="524"/>
      <c r="P12" s="532" t="s">
        <v>1152</v>
      </c>
      <c r="Q12" s="763" t="s">
        <v>1153</v>
      </c>
      <c r="R12" s="764"/>
      <c r="S12" s="764"/>
      <c r="T12" s="526" t="s">
        <v>1152</v>
      </c>
      <c r="U12" s="765" t="s">
        <v>1153</v>
      </c>
      <c r="V12" s="764"/>
      <c r="W12" s="766"/>
      <c r="X12" s="522"/>
    </row>
    <row r="13" spans="1:24" ht="18" customHeight="1">
      <c r="A13" s="522"/>
      <c r="B13" s="537"/>
      <c r="C13" s="522"/>
      <c r="D13" s="522"/>
      <c r="E13" s="522"/>
      <c r="F13" s="522"/>
      <c r="G13" s="522"/>
      <c r="H13" s="522"/>
      <c r="I13" s="522"/>
      <c r="J13" s="522"/>
      <c r="K13" s="522"/>
      <c r="L13" s="522"/>
      <c r="M13" s="522"/>
      <c r="N13" s="522"/>
      <c r="O13" s="524"/>
      <c r="P13" s="767"/>
      <c r="Q13" s="769"/>
      <c r="R13" s="769"/>
      <c r="S13" s="770"/>
      <c r="T13" s="773"/>
      <c r="U13" s="770"/>
      <c r="V13" s="775"/>
      <c r="W13" s="775"/>
      <c r="X13" s="522"/>
    </row>
    <row r="14" spans="1:24" ht="18" customHeight="1" thickBot="1">
      <c r="A14" s="522"/>
      <c r="B14" s="537"/>
      <c r="C14" s="522"/>
      <c r="D14" s="522"/>
      <c r="E14" s="522"/>
      <c r="F14" s="522"/>
      <c r="G14" s="522"/>
      <c r="H14" s="522"/>
      <c r="I14" s="522"/>
      <c r="J14" s="522"/>
      <c r="K14" s="522"/>
      <c r="L14" s="522"/>
      <c r="M14" s="522"/>
      <c r="N14" s="522"/>
      <c r="O14" s="524"/>
      <c r="P14" s="768"/>
      <c r="Q14" s="771"/>
      <c r="R14" s="771"/>
      <c r="S14" s="772"/>
      <c r="T14" s="774"/>
      <c r="U14" s="772"/>
      <c r="V14" s="776"/>
      <c r="W14" s="776"/>
      <c r="X14" s="522"/>
    </row>
    <row r="15" spans="1:24" ht="18" customHeight="1" thickBot="1">
      <c r="A15" s="522"/>
      <c r="B15" s="537"/>
      <c r="C15" s="522"/>
      <c r="D15" s="522"/>
      <c r="E15" s="522"/>
      <c r="F15" s="522"/>
      <c r="G15" s="522"/>
      <c r="H15" s="522"/>
      <c r="I15" s="522"/>
      <c r="J15" s="522"/>
      <c r="K15" s="522"/>
      <c r="L15" s="522"/>
      <c r="M15" s="522"/>
      <c r="N15" s="522"/>
      <c r="O15" s="524"/>
      <c r="P15" s="785" t="s">
        <v>1154</v>
      </c>
      <c r="Q15" s="786"/>
      <c r="R15" s="787"/>
      <c r="S15" s="788" t="s">
        <v>1155</v>
      </c>
      <c r="T15" s="788"/>
      <c r="U15" s="788"/>
      <c r="V15" s="788"/>
      <c r="W15" s="788"/>
      <c r="X15" s="522"/>
    </row>
    <row r="16" spans="1:24" ht="18" customHeight="1">
      <c r="A16" s="522"/>
      <c r="B16" s="537"/>
      <c r="C16" s="522"/>
      <c r="D16" s="522"/>
      <c r="E16" s="522"/>
      <c r="F16" s="522"/>
      <c r="G16" s="522"/>
      <c r="H16" s="522"/>
      <c r="I16" s="522"/>
      <c r="J16" s="522"/>
      <c r="K16" s="522"/>
      <c r="L16" s="522"/>
      <c r="M16" s="522"/>
      <c r="N16" s="522"/>
      <c r="O16" s="524"/>
      <c r="P16" s="761" t="s">
        <v>1156</v>
      </c>
      <c r="Q16" s="762"/>
      <c r="R16" s="762"/>
      <c r="S16" s="780" t="s">
        <v>1157</v>
      </c>
      <c r="T16" s="781"/>
      <c r="U16" s="781"/>
      <c r="V16" s="781"/>
      <c r="W16" s="781"/>
      <c r="X16" s="522"/>
    </row>
    <row r="17" spans="1:24" ht="18" customHeight="1" thickBot="1">
      <c r="A17" s="522"/>
      <c r="B17" s="537"/>
      <c r="C17" s="522"/>
      <c r="D17" s="522"/>
      <c r="E17" s="522"/>
      <c r="F17" s="522"/>
      <c r="G17" s="522"/>
      <c r="H17" s="522"/>
      <c r="I17" s="522"/>
      <c r="J17" s="522"/>
      <c r="K17" s="522"/>
      <c r="L17" s="522"/>
      <c r="M17" s="522"/>
      <c r="N17" s="522"/>
      <c r="O17" s="524"/>
      <c r="P17" s="789" t="s">
        <v>1158</v>
      </c>
      <c r="Q17" s="750"/>
      <c r="R17" s="750"/>
      <c r="S17" s="752" t="s">
        <v>1157</v>
      </c>
      <c r="T17" s="753"/>
      <c r="U17" s="753"/>
      <c r="V17" s="753"/>
      <c r="W17" s="753"/>
      <c r="X17" s="522"/>
    </row>
    <row r="18" spans="1:24" ht="18" customHeight="1">
      <c r="A18" s="522"/>
      <c r="B18" s="537"/>
      <c r="C18" s="522"/>
      <c r="D18" s="522"/>
      <c r="E18" s="522"/>
      <c r="F18" s="522"/>
      <c r="G18" s="522"/>
      <c r="H18" s="522"/>
      <c r="I18" s="522"/>
      <c r="J18" s="522"/>
      <c r="K18" s="522"/>
      <c r="L18" s="522"/>
      <c r="M18" s="522"/>
      <c r="N18" s="522"/>
      <c r="O18" s="524"/>
      <c r="P18" s="777" t="s">
        <v>1159</v>
      </c>
      <c r="Q18" s="778"/>
      <c r="R18" s="779"/>
      <c r="S18" s="780" t="s">
        <v>1157</v>
      </c>
      <c r="T18" s="781"/>
      <c r="U18" s="781"/>
      <c r="V18" s="781"/>
      <c r="W18" s="781"/>
      <c r="X18" s="522"/>
    </row>
    <row r="19" spans="1:24" ht="18" customHeight="1" thickBot="1">
      <c r="A19" s="522"/>
      <c r="B19" s="537"/>
      <c r="C19" s="522"/>
      <c r="D19" s="522"/>
      <c r="E19" s="522"/>
      <c r="F19" s="522"/>
      <c r="G19" s="522"/>
      <c r="H19" s="522"/>
      <c r="I19" s="522"/>
      <c r="J19" s="522"/>
      <c r="K19" s="522"/>
      <c r="L19" s="522"/>
      <c r="M19" s="522"/>
      <c r="N19" s="522"/>
      <c r="O19" s="524"/>
      <c r="P19" s="782" t="s">
        <v>1257</v>
      </c>
      <c r="Q19" s="783"/>
      <c r="R19" s="784"/>
      <c r="S19" s="752" t="s">
        <v>1157</v>
      </c>
      <c r="T19" s="753"/>
      <c r="U19" s="753"/>
      <c r="V19" s="753"/>
      <c r="W19" s="753"/>
      <c r="X19" s="522"/>
    </row>
    <row r="20" spans="1:24" ht="18" customHeight="1">
      <c r="A20" s="522"/>
      <c r="B20" s="537"/>
      <c r="C20" s="522"/>
      <c r="D20" s="522"/>
      <c r="E20" s="522"/>
      <c r="F20" s="522"/>
      <c r="G20" s="522"/>
      <c r="H20" s="522"/>
      <c r="I20" s="522"/>
      <c r="J20" s="522"/>
      <c r="K20" s="522"/>
      <c r="L20" s="522"/>
      <c r="M20" s="522"/>
      <c r="N20" s="522"/>
      <c r="O20" s="524"/>
      <c r="P20" s="777" t="s">
        <v>1160</v>
      </c>
      <c r="Q20" s="778"/>
      <c r="R20" s="779"/>
      <c r="S20" s="780" t="s">
        <v>1157</v>
      </c>
      <c r="T20" s="781"/>
      <c r="U20" s="781"/>
      <c r="V20" s="781"/>
      <c r="W20" s="781"/>
      <c r="X20" s="522"/>
    </row>
    <row r="21" spans="1:24" ht="18" customHeight="1">
      <c r="A21" s="522"/>
      <c r="B21" s="537"/>
      <c r="C21" s="522"/>
      <c r="D21" s="522"/>
      <c r="E21" s="522"/>
      <c r="F21" s="522"/>
      <c r="G21" s="522"/>
      <c r="H21" s="522"/>
      <c r="I21" s="522"/>
      <c r="J21" s="522"/>
      <c r="K21" s="522"/>
      <c r="L21" s="522"/>
      <c r="M21" s="522"/>
      <c r="N21" s="522"/>
      <c r="O21" s="524"/>
      <c r="P21" s="766" t="s">
        <v>1161</v>
      </c>
      <c r="Q21" s="790"/>
      <c r="R21" s="791"/>
      <c r="S21" s="792" t="s">
        <v>1157</v>
      </c>
      <c r="T21" s="793"/>
      <c r="U21" s="793"/>
      <c r="V21" s="793"/>
      <c r="W21" s="793"/>
      <c r="X21" s="522"/>
    </row>
    <row r="22" spans="1:24" ht="18" customHeight="1" thickBot="1">
      <c r="A22" s="522"/>
      <c r="B22" s="537"/>
      <c r="C22" s="522"/>
      <c r="D22" s="522"/>
      <c r="E22" s="522"/>
      <c r="F22" s="522"/>
      <c r="G22" s="522"/>
      <c r="H22" s="522"/>
      <c r="I22" s="522"/>
      <c r="J22" s="522"/>
      <c r="K22" s="522"/>
      <c r="L22" s="522"/>
      <c r="M22" s="522"/>
      <c r="N22" s="522"/>
      <c r="O22" s="524"/>
      <c r="P22" s="759" t="s">
        <v>1162</v>
      </c>
      <c r="Q22" s="783"/>
      <c r="R22" s="784"/>
      <c r="S22" s="794"/>
      <c r="T22" s="795"/>
      <c r="U22" s="795"/>
      <c r="V22" s="795"/>
      <c r="W22" s="795"/>
      <c r="X22" s="522"/>
    </row>
    <row r="23" spans="1:24" ht="18" customHeight="1">
      <c r="A23" s="522"/>
      <c r="B23" s="537"/>
      <c r="C23" s="522"/>
      <c r="D23" s="527"/>
      <c r="E23" s="527"/>
      <c r="F23" s="522"/>
      <c r="G23" s="796"/>
      <c r="H23" s="796"/>
      <c r="I23" s="522"/>
      <c r="J23" s="522"/>
      <c r="K23" s="522"/>
      <c r="L23" s="522"/>
      <c r="M23" s="522"/>
      <c r="N23" s="522"/>
      <c r="O23" s="539"/>
      <c r="P23" s="797" t="s">
        <v>1163</v>
      </c>
      <c r="Q23" s="800" t="s">
        <v>1164</v>
      </c>
      <c r="R23" s="800"/>
      <c r="S23" s="800"/>
      <c r="T23" s="801"/>
      <c r="U23" s="801"/>
      <c r="V23" s="801"/>
      <c r="W23" s="802"/>
      <c r="X23" s="522"/>
    </row>
    <row r="24" spans="1:24" ht="18" customHeight="1">
      <c r="A24" s="522"/>
      <c r="B24" s="537"/>
      <c r="C24" s="522"/>
      <c r="D24" s="527"/>
      <c r="E24" s="527"/>
      <c r="F24" s="522"/>
      <c r="G24" s="796"/>
      <c r="H24" s="796"/>
      <c r="I24" s="522"/>
      <c r="J24" s="522"/>
      <c r="K24" s="522"/>
      <c r="L24" s="522"/>
      <c r="M24" s="522"/>
      <c r="N24" s="522"/>
      <c r="O24" s="539"/>
      <c r="P24" s="798"/>
      <c r="Q24" s="803" t="s">
        <v>1165</v>
      </c>
      <c r="R24" s="803"/>
      <c r="S24" s="803"/>
      <c r="T24" s="804"/>
      <c r="U24" s="804"/>
      <c r="V24" s="804"/>
      <c r="W24" s="811"/>
      <c r="X24" s="522"/>
    </row>
    <row r="25" spans="1:24" ht="18" customHeight="1" thickBot="1">
      <c r="A25" s="522"/>
      <c r="B25" s="537"/>
      <c r="C25" s="522"/>
      <c r="D25" s="522"/>
      <c r="E25" s="522"/>
      <c r="F25" s="522"/>
      <c r="G25" s="522"/>
      <c r="H25" s="522"/>
      <c r="I25" s="522"/>
      <c r="J25" s="522"/>
      <c r="K25" s="522"/>
      <c r="L25" s="522"/>
      <c r="M25" s="522"/>
      <c r="N25" s="522"/>
      <c r="O25" s="539"/>
      <c r="P25" s="799"/>
      <c r="Q25" s="812" t="s">
        <v>1166</v>
      </c>
      <c r="R25" s="812"/>
      <c r="S25" s="812"/>
      <c r="T25" s="813"/>
      <c r="U25" s="813"/>
      <c r="V25" s="813"/>
      <c r="W25" s="814"/>
      <c r="X25" s="522"/>
    </row>
    <row r="26" spans="1:24" ht="18" customHeight="1">
      <c r="A26" s="522"/>
      <c r="B26" s="537"/>
      <c r="C26" s="522"/>
      <c r="D26" s="522"/>
      <c r="E26" s="522"/>
      <c r="F26" s="522"/>
      <c r="G26" s="522"/>
      <c r="H26" s="522"/>
      <c r="I26" s="522"/>
      <c r="J26" s="522"/>
      <c r="K26" s="522"/>
      <c r="L26" s="522"/>
      <c r="M26" s="522"/>
      <c r="N26" s="522"/>
      <c r="O26" s="524"/>
      <c r="P26" s="777" t="s">
        <v>1167</v>
      </c>
      <c r="Q26" s="778"/>
      <c r="R26" s="778"/>
      <c r="S26" s="778"/>
      <c r="T26" s="778"/>
      <c r="U26" s="778"/>
      <c r="V26" s="778"/>
      <c r="W26" s="778"/>
      <c r="X26" s="522"/>
    </row>
    <row r="27" spans="1:24" ht="18" customHeight="1">
      <c r="A27" s="522"/>
      <c r="B27" s="537"/>
      <c r="C27" s="522"/>
      <c r="D27" s="522"/>
      <c r="E27" s="522"/>
      <c r="F27" s="522"/>
      <c r="G27" s="522"/>
      <c r="H27" s="522"/>
      <c r="I27" s="522"/>
      <c r="J27" s="522"/>
      <c r="K27" s="522"/>
      <c r="L27" s="522"/>
      <c r="M27" s="522"/>
      <c r="N27" s="522"/>
      <c r="O27" s="524"/>
      <c r="P27" s="805" t="s">
        <v>1168</v>
      </c>
      <c r="Q27" s="803"/>
      <c r="R27" s="803"/>
      <c r="S27" s="803"/>
      <c r="T27" s="806" t="s">
        <v>1169</v>
      </c>
      <c r="U27" s="806"/>
      <c r="V27" s="806" t="s">
        <v>1170</v>
      </c>
      <c r="W27" s="807"/>
      <c r="X27" s="522"/>
    </row>
    <row r="28" spans="1:24" ht="18" customHeight="1">
      <c r="A28" s="522"/>
      <c r="B28" s="537"/>
      <c r="C28" s="522"/>
      <c r="D28" s="522"/>
      <c r="E28" s="522"/>
      <c r="F28" s="522"/>
      <c r="G28" s="522"/>
      <c r="H28" s="522"/>
      <c r="I28" s="522"/>
      <c r="J28" s="522"/>
      <c r="K28" s="522"/>
      <c r="L28" s="522"/>
      <c r="M28" s="522"/>
      <c r="N28" s="522"/>
      <c r="O28" s="524"/>
      <c r="P28" s="805"/>
      <c r="Q28" s="803"/>
      <c r="R28" s="803"/>
      <c r="S28" s="803"/>
      <c r="T28" s="806"/>
      <c r="U28" s="806"/>
      <c r="V28" s="806"/>
      <c r="W28" s="807"/>
      <c r="X28" s="522"/>
    </row>
    <row r="29" spans="1:24" ht="18" customHeight="1">
      <c r="A29" s="522"/>
      <c r="B29" s="537"/>
      <c r="C29" s="522"/>
      <c r="D29" s="522"/>
      <c r="E29" s="522"/>
      <c r="F29" s="522"/>
      <c r="G29" s="522"/>
      <c r="H29" s="522"/>
      <c r="I29" s="522"/>
      <c r="J29" s="522"/>
      <c r="K29" s="522"/>
      <c r="L29" s="522"/>
      <c r="M29" s="522"/>
      <c r="N29" s="522"/>
      <c r="O29" s="524"/>
      <c r="P29" s="805" t="s">
        <v>1171</v>
      </c>
      <c r="Q29" s="803"/>
      <c r="R29" s="803"/>
      <c r="S29" s="803"/>
      <c r="T29" s="806" t="s">
        <v>1170</v>
      </c>
      <c r="U29" s="806"/>
      <c r="V29" s="806" t="s">
        <v>1170</v>
      </c>
      <c r="W29" s="807"/>
      <c r="X29" s="522"/>
    </row>
    <row r="30" spans="1:24" ht="18" customHeight="1">
      <c r="A30" s="522"/>
      <c r="B30" s="537"/>
      <c r="C30" s="522"/>
      <c r="D30" s="522"/>
      <c r="E30" s="522"/>
      <c r="F30" s="522"/>
      <c r="G30" s="522"/>
      <c r="H30" s="522"/>
      <c r="I30" s="522"/>
      <c r="J30" s="522"/>
      <c r="K30" s="522"/>
      <c r="L30" s="522"/>
      <c r="M30" s="522"/>
      <c r="N30" s="522"/>
      <c r="O30" s="524"/>
      <c r="P30" s="805"/>
      <c r="Q30" s="803"/>
      <c r="R30" s="803"/>
      <c r="S30" s="803"/>
      <c r="T30" s="806"/>
      <c r="U30" s="806"/>
      <c r="V30" s="806"/>
      <c r="W30" s="807"/>
      <c r="X30" s="522"/>
    </row>
    <row r="31" spans="1:24" ht="18" customHeight="1">
      <c r="A31" s="522"/>
      <c r="B31" s="537"/>
      <c r="C31" s="522"/>
      <c r="D31" s="522"/>
      <c r="E31" s="522"/>
      <c r="F31" s="522"/>
      <c r="G31" s="522"/>
      <c r="H31" s="522"/>
      <c r="I31" s="522"/>
      <c r="J31" s="522"/>
      <c r="K31" s="522"/>
      <c r="L31" s="522"/>
      <c r="M31" s="522"/>
      <c r="N31" s="522"/>
      <c r="O31" s="524"/>
      <c r="P31" s="808" t="s">
        <v>1172</v>
      </c>
      <c r="Q31" s="722"/>
      <c r="R31" s="722"/>
      <c r="S31" s="722"/>
      <c r="T31" s="809" t="s">
        <v>1173</v>
      </c>
      <c r="U31" s="809"/>
      <c r="V31" s="809" t="s">
        <v>1173</v>
      </c>
      <c r="W31" s="810"/>
      <c r="X31" s="522"/>
    </row>
    <row r="32" spans="1:24" ht="18" customHeight="1" thickBot="1">
      <c r="A32" s="522"/>
      <c r="B32" s="537"/>
      <c r="C32" s="522"/>
      <c r="D32" s="522"/>
      <c r="E32" s="522"/>
      <c r="F32" s="522"/>
      <c r="G32" s="522"/>
      <c r="H32" s="522"/>
      <c r="I32" s="522"/>
      <c r="J32" s="522"/>
      <c r="K32" s="522"/>
      <c r="L32" s="522"/>
      <c r="M32" s="522"/>
      <c r="N32" s="522"/>
      <c r="O32" s="524"/>
      <c r="P32" s="821" t="s">
        <v>1174</v>
      </c>
      <c r="Q32" s="812"/>
      <c r="R32" s="812"/>
      <c r="S32" s="812"/>
      <c r="T32" s="815" t="s">
        <v>1175</v>
      </c>
      <c r="U32" s="815"/>
      <c r="V32" s="815" t="s">
        <v>394</v>
      </c>
      <c r="W32" s="816"/>
      <c r="X32" s="522"/>
    </row>
    <row r="33" spans="1:24" ht="18" customHeight="1">
      <c r="A33" s="522"/>
      <c r="B33" s="537"/>
      <c r="C33" s="522"/>
      <c r="D33" s="522"/>
      <c r="E33" s="522"/>
      <c r="F33" s="522"/>
      <c r="G33" s="522"/>
      <c r="H33" s="522"/>
      <c r="I33" s="522"/>
      <c r="J33" s="522"/>
      <c r="K33" s="522"/>
      <c r="L33" s="522"/>
      <c r="M33" s="522"/>
      <c r="N33" s="522"/>
      <c r="O33" s="524"/>
      <c r="P33" s="822" t="s">
        <v>1176</v>
      </c>
      <c r="Q33" s="823" t="s">
        <v>1177</v>
      </c>
      <c r="R33" s="823"/>
      <c r="S33" s="823"/>
      <c r="T33" s="824" t="s">
        <v>1178</v>
      </c>
      <c r="U33" s="824"/>
      <c r="V33" s="824" t="s">
        <v>1179</v>
      </c>
      <c r="W33" s="825"/>
      <c r="X33" s="522"/>
    </row>
    <row r="34" spans="1:24" ht="18" customHeight="1">
      <c r="A34" s="522"/>
      <c r="B34" s="537"/>
      <c r="C34" s="522"/>
      <c r="D34" s="522"/>
      <c r="E34" s="522"/>
      <c r="F34" s="522"/>
      <c r="G34" s="522"/>
      <c r="H34" s="522"/>
      <c r="I34" s="522"/>
      <c r="J34" s="522"/>
      <c r="K34" s="522"/>
      <c r="L34" s="522"/>
      <c r="M34" s="522"/>
      <c r="N34" s="522"/>
      <c r="O34" s="524"/>
      <c r="P34" s="805"/>
      <c r="Q34" s="803" t="s">
        <v>1180</v>
      </c>
      <c r="R34" s="803"/>
      <c r="S34" s="803"/>
      <c r="T34" s="826" t="s">
        <v>1178</v>
      </c>
      <c r="U34" s="826"/>
      <c r="V34" s="826" t="s">
        <v>1179</v>
      </c>
      <c r="W34" s="827"/>
      <c r="X34" s="522"/>
    </row>
    <row r="35" spans="1:24" ht="18" customHeight="1" thickBot="1">
      <c r="A35" s="522"/>
      <c r="B35" s="537"/>
      <c r="C35" s="522"/>
      <c r="D35" s="522"/>
      <c r="E35" s="522"/>
      <c r="F35" s="522"/>
      <c r="G35" s="522"/>
      <c r="H35" s="522"/>
      <c r="I35" s="522"/>
      <c r="J35" s="522"/>
      <c r="K35" s="522"/>
      <c r="L35" s="522"/>
      <c r="M35" s="522"/>
      <c r="N35" s="522"/>
      <c r="O35" s="524"/>
      <c r="P35" s="821"/>
      <c r="Q35" s="812" t="s">
        <v>1181</v>
      </c>
      <c r="R35" s="812"/>
      <c r="S35" s="812"/>
      <c r="T35" s="815" t="s">
        <v>1178</v>
      </c>
      <c r="U35" s="815"/>
      <c r="V35" s="815" t="s">
        <v>1179</v>
      </c>
      <c r="W35" s="816"/>
      <c r="X35" s="522"/>
    </row>
    <row r="36" spans="1:24" ht="18" customHeight="1">
      <c r="A36" s="522"/>
      <c r="B36" s="537"/>
      <c r="C36" s="522"/>
      <c r="D36" s="522"/>
      <c r="E36" s="522"/>
      <c r="F36" s="522"/>
      <c r="G36" s="522"/>
      <c r="H36" s="522"/>
      <c r="I36" s="522"/>
      <c r="J36" s="522"/>
      <c r="K36" s="522"/>
      <c r="L36" s="522"/>
      <c r="M36" s="522"/>
      <c r="N36" s="522"/>
      <c r="O36" s="524"/>
      <c r="P36" s="817" t="s">
        <v>3451</v>
      </c>
      <c r="Q36" s="800"/>
      <c r="R36" s="800"/>
      <c r="S36" s="800"/>
      <c r="T36" s="800" t="s">
        <v>3452</v>
      </c>
      <c r="U36" s="800"/>
      <c r="V36" s="800"/>
      <c r="W36" s="818"/>
      <c r="X36" s="522"/>
    </row>
    <row r="37" spans="1:24" ht="18" customHeight="1" thickBot="1">
      <c r="A37" s="522"/>
      <c r="B37" s="537"/>
      <c r="C37" s="522"/>
      <c r="D37" s="522"/>
      <c r="E37" s="522"/>
      <c r="F37" s="522"/>
      <c r="G37" s="522"/>
      <c r="H37" s="522"/>
      <c r="I37" s="522"/>
      <c r="J37" s="522"/>
      <c r="K37" s="522"/>
      <c r="L37" s="522"/>
      <c r="M37" s="522"/>
      <c r="N37" s="522"/>
      <c r="O37" s="524"/>
      <c r="P37" s="819" t="s">
        <v>1182</v>
      </c>
      <c r="Q37" s="820"/>
      <c r="R37" s="820"/>
      <c r="S37" s="820"/>
      <c r="T37" s="820" t="s">
        <v>1182</v>
      </c>
      <c r="U37" s="820"/>
      <c r="V37" s="820"/>
      <c r="W37" s="752"/>
      <c r="X37" s="522"/>
    </row>
    <row r="38" spans="1:24" ht="18" customHeight="1">
      <c r="A38" s="522"/>
      <c r="B38" s="537"/>
      <c r="C38" s="522"/>
      <c r="D38" s="522"/>
      <c r="E38" s="522"/>
      <c r="F38" s="522" t="s">
        <v>2673</v>
      </c>
      <c r="G38" s="522"/>
      <c r="H38" s="522"/>
      <c r="I38" s="522"/>
      <c r="J38" s="522"/>
      <c r="K38" s="522"/>
      <c r="L38" s="522"/>
      <c r="M38" s="522"/>
      <c r="N38" s="522"/>
      <c r="O38" s="524"/>
      <c r="P38" s="830" t="s">
        <v>1183</v>
      </c>
      <c r="Q38" s="831"/>
      <c r="R38" s="831"/>
      <c r="S38" s="831"/>
      <c r="T38" s="831"/>
      <c r="U38" s="831"/>
      <c r="V38" s="831"/>
      <c r="W38" s="832"/>
      <c r="X38" s="522"/>
    </row>
    <row r="39" spans="1:24" ht="18" customHeight="1" thickBot="1">
      <c r="A39" s="522"/>
      <c r="B39" s="535"/>
      <c r="C39" s="535"/>
      <c r="D39" s="535"/>
      <c r="E39" s="535"/>
      <c r="F39" s="535"/>
      <c r="G39" s="535"/>
      <c r="H39" s="535"/>
      <c r="I39" s="535"/>
      <c r="J39" s="535"/>
      <c r="K39" s="535"/>
      <c r="L39" s="535"/>
      <c r="M39" s="535"/>
      <c r="N39" s="535"/>
      <c r="O39" s="536"/>
      <c r="P39" s="833"/>
      <c r="Q39" s="834"/>
      <c r="R39" s="834"/>
      <c r="S39" s="834"/>
      <c r="T39" s="834"/>
      <c r="U39" s="834"/>
      <c r="V39" s="834"/>
      <c r="W39" s="835"/>
      <c r="X39" s="522"/>
    </row>
    <row r="40" spans="1:24" ht="18" customHeight="1">
      <c r="A40" s="522"/>
      <c r="B40" s="778" t="s">
        <v>1184</v>
      </c>
      <c r="C40" s="778"/>
      <c r="D40" s="778"/>
      <c r="E40" s="778"/>
      <c r="F40" s="778"/>
      <c r="G40" s="778"/>
      <c r="H40" s="778"/>
      <c r="I40" s="778"/>
      <c r="J40" s="778"/>
      <c r="K40" s="778"/>
      <c r="L40" s="778"/>
      <c r="M40" s="778"/>
      <c r="N40" s="778"/>
      <c r="O40" s="778"/>
      <c r="P40" s="833"/>
      <c r="Q40" s="834"/>
      <c r="R40" s="834"/>
      <c r="S40" s="834"/>
      <c r="T40" s="834"/>
      <c r="U40" s="834"/>
      <c r="V40" s="834"/>
      <c r="W40" s="835"/>
      <c r="X40" s="522"/>
    </row>
    <row r="41" spans="1:24" ht="18" customHeight="1">
      <c r="A41" s="522"/>
      <c r="B41" s="720" t="s">
        <v>1185</v>
      </c>
      <c r="C41" s="721"/>
      <c r="D41" s="836"/>
      <c r="E41" s="837"/>
      <c r="F41" s="836"/>
      <c r="G41" s="837"/>
      <c r="H41" s="836"/>
      <c r="I41" s="837"/>
      <c r="J41" s="836"/>
      <c r="K41" s="837"/>
      <c r="L41" s="836"/>
      <c r="M41" s="837"/>
      <c r="N41" s="836"/>
      <c r="O41" s="838"/>
      <c r="P41" s="833"/>
      <c r="Q41" s="834"/>
      <c r="R41" s="834"/>
      <c r="S41" s="834"/>
      <c r="T41" s="834"/>
      <c r="U41" s="834"/>
      <c r="V41" s="834"/>
      <c r="W41" s="835"/>
      <c r="X41" s="522"/>
    </row>
    <row r="42" spans="1:24" ht="18" customHeight="1">
      <c r="A42" s="522"/>
      <c r="B42" s="720" t="s">
        <v>1186</v>
      </c>
      <c r="C42" s="721"/>
      <c r="D42" s="811"/>
      <c r="E42" s="828"/>
      <c r="F42" s="811"/>
      <c r="G42" s="828"/>
      <c r="H42" s="811"/>
      <c r="I42" s="828"/>
      <c r="J42" s="811"/>
      <c r="K42" s="828"/>
      <c r="L42" s="811"/>
      <c r="M42" s="828"/>
      <c r="N42" s="811"/>
      <c r="O42" s="829"/>
      <c r="P42" s="833"/>
      <c r="Q42" s="834"/>
      <c r="R42" s="834"/>
      <c r="S42" s="834"/>
      <c r="T42" s="834"/>
      <c r="U42" s="834"/>
      <c r="V42" s="834"/>
      <c r="W42" s="835"/>
      <c r="X42" s="522"/>
    </row>
    <row r="43" spans="1:24" ht="18" customHeight="1">
      <c r="A43" s="522"/>
      <c r="B43" s="845" t="s">
        <v>1187</v>
      </c>
      <c r="C43" s="846"/>
      <c r="D43" s="839"/>
      <c r="E43" s="747"/>
      <c r="F43" s="839"/>
      <c r="G43" s="747"/>
      <c r="H43" s="839"/>
      <c r="I43" s="747"/>
      <c r="J43" s="839"/>
      <c r="K43" s="747"/>
      <c r="L43" s="839"/>
      <c r="M43" s="747"/>
      <c r="N43" s="839"/>
      <c r="O43" s="840"/>
      <c r="P43" s="841" t="s">
        <v>1188</v>
      </c>
      <c r="Q43" s="842"/>
      <c r="R43" s="842"/>
      <c r="S43" s="842"/>
      <c r="T43" s="843" t="s">
        <v>860</v>
      </c>
      <c r="U43" s="843"/>
      <c r="V43" s="843" t="s">
        <v>1189</v>
      </c>
      <c r="W43" s="844"/>
      <c r="X43" s="522"/>
    </row>
    <row r="44" spans="1:24" ht="18" customHeight="1">
      <c r="A44" s="522"/>
      <c r="B44" s="522"/>
      <c r="C44" s="522"/>
      <c r="D44" s="522"/>
      <c r="E44" s="522"/>
      <c r="F44" s="522"/>
      <c r="G44" s="522"/>
      <c r="H44" s="522"/>
      <c r="I44" s="522"/>
      <c r="J44" s="522"/>
      <c r="K44" s="522"/>
      <c r="L44" s="522"/>
      <c r="M44" s="522"/>
      <c r="N44" s="522"/>
      <c r="O44" s="522"/>
      <c r="P44" s="522"/>
      <c r="Q44" s="522"/>
      <c r="R44" s="522"/>
      <c r="S44" s="522"/>
      <c r="T44" s="522"/>
      <c r="U44" s="522"/>
      <c r="V44" s="522"/>
      <c r="W44" s="522"/>
      <c r="X44" s="522"/>
    </row>
    <row r="45" spans="1:24" ht="18" customHeight="1">
      <c r="A45" s="521"/>
      <c r="B45" s="521"/>
      <c r="C45" s="522"/>
      <c r="D45" s="522"/>
      <c r="E45" s="522"/>
      <c r="F45" s="522"/>
      <c r="G45" s="522"/>
      <c r="H45" s="522"/>
      <c r="I45" s="522"/>
      <c r="J45" s="522"/>
      <c r="K45" s="522"/>
      <c r="L45" s="522"/>
      <c r="M45" s="522"/>
      <c r="N45" s="522"/>
      <c r="O45" s="522"/>
      <c r="P45" s="522"/>
      <c r="Q45" s="522"/>
      <c r="R45" s="522"/>
      <c r="S45" s="522"/>
      <c r="T45" s="522"/>
      <c r="U45" s="522"/>
      <c r="V45" s="522"/>
      <c r="W45" s="522"/>
      <c r="X45" s="522"/>
    </row>
    <row r="46" spans="1:24" ht="18" customHeight="1">
      <c r="A46" s="522"/>
      <c r="B46" s="522"/>
      <c r="C46" s="522"/>
      <c r="D46" s="522"/>
      <c r="E46" s="522"/>
      <c r="F46" s="522"/>
      <c r="G46" s="522"/>
      <c r="H46" s="522"/>
      <c r="I46" s="522"/>
      <c r="J46" s="522"/>
      <c r="K46" s="522"/>
      <c r="L46" s="522"/>
      <c r="M46" s="522"/>
      <c r="N46" s="522"/>
      <c r="O46" s="522"/>
      <c r="P46" s="522"/>
      <c r="Q46" s="522"/>
      <c r="R46" s="522"/>
      <c r="S46" s="522"/>
      <c r="T46" s="522"/>
      <c r="U46" s="522"/>
      <c r="V46" s="522"/>
      <c r="W46" s="522"/>
      <c r="X46" s="522"/>
    </row>
    <row r="47" spans="1:24" ht="18" customHeight="1">
      <c r="A47" s="522"/>
      <c r="B47" s="720" t="s">
        <v>1140</v>
      </c>
      <c r="C47" s="720"/>
      <c r="D47" s="721"/>
      <c r="E47" s="722" t="s">
        <v>589</v>
      </c>
      <c r="F47" s="722"/>
      <c r="G47" s="722" t="s">
        <v>1141</v>
      </c>
      <c r="H47" s="722"/>
      <c r="I47" s="722"/>
      <c r="J47" s="722"/>
      <c r="K47" s="722"/>
      <c r="L47" s="722"/>
      <c r="M47" s="722"/>
      <c r="N47" s="722"/>
      <c r="O47" s="723" t="s">
        <v>1142</v>
      </c>
      <c r="P47" s="720"/>
      <c r="Q47" s="720"/>
      <c r="R47" s="721"/>
      <c r="S47" s="723" t="s">
        <v>1143</v>
      </c>
      <c r="T47" s="720"/>
      <c r="U47" s="720"/>
      <c r="V47" s="720"/>
      <c r="W47" s="720"/>
      <c r="X47" s="522"/>
    </row>
    <row r="48" spans="1:24" ht="18" customHeight="1">
      <c r="A48" s="522"/>
      <c r="B48" s="724">
        <v>3836198</v>
      </c>
      <c r="C48" s="724"/>
      <c r="D48" s="725"/>
      <c r="E48" s="726">
        <v>50</v>
      </c>
      <c r="F48" s="726"/>
      <c r="G48" s="727" t="s">
        <v>718</v>
      </c>
      <c r="H48" s="727"/>
      <c r="I48" s="727"/>
      <c r="J48" s="727"/>
      <c r="K48" s="727"/>
      <c r="L48" s="727"/>
      <c r="M48" s="727"/>
      <c r="N48" s="727"/>
      <c r="O48" s="732" t="s">
        <v>3447</v>
      </c>
      <c r="P48" s="729"/>
      <c r="Q48" s="729"/>
      <c r="R48" s="730"/>
      <c r="S48" s="731" t="s">
        <v>3448</v>
      </c>
      <c r="T48" s="729"/>
      <c r="U48" s="729"/>
      <c r="V48" s="729"/>
      <c r="W48" s="729"/>
      <c r="X48" s="522"/>
    </row>
    <row r="49" spans="1:24" ht="18" customHeight="1">
      <c r="A49" s="522"/>
      <c r="B49" s="724"/>
      <c r="C49" s="724"/>
      <c r="D49" s="725"/>
      <c r="E49" s="726"/>
      <c r="F49" s="726"/>
      <c r="G49" s="727"/>
      <c r="H49" s="727"/>
      <c r="I49" s="727"/>
      <c r="J49" s="727"/>
      <c r="K49" s="727"/>
      <c r="L49" s="727"/>
      <c r="M49" s="727"/>
      <c r="N49" s="727"/>
      <c r="O49" s="732"/>
      <c r="P49" s="729"/>
      <c r="Q49" s="729"/>
      <c r="R49" s="730"/>
      <c r="S49" s="733"/>
      <c r="T49" s="733"/>
      <c r="U49" s="733"/>
      <c r="V49" s="733"/>
      <c r="W49" s="733"/>
      <c r="X49" s="522"/>
    </row>
    <row r="50" spans="1:24" ht="18" customHeight="1">
      <c r="A50" s="522"/>
      <c r="B50" s="733"/>
      <c r="C50" s="733"/>
      <c r="D50" s="734"/>
      <c r="E50" s="735"/>
      <c r="F50" s="735"/>
      <c r="G50" s="736"/>
      <c r="H50" s="736"/>
      <c r="I50" s="736"/>
      <c r="J50" s="736"/>
      <c r="K50" s="736"/>
      <c r="L50" s="736"/>
      <c r="M50" s="736"/>
      <c r="N50" s="736"/>
      <c r="O50" s="737"/>
      <c r="P50" s="738"/>
      <c r="Q50" s="738"/>
      <c r="R50" s="739"/>
      <c r="S50" s="733"/>
      <c r="T50" s="733"/>
      <c r="U50" s="733"/>
      <c r="V50" s="733"/>
      <c r="W50" s="733"/>
      <c r="X50" s="522"/>
    </row>
    <row r="51" spans="1:24" ht="18" customHeight="1">
      <c r="A51" s="522"/>
      <c r="B51" s="733"/>
      <c r="C51" s="733"/>
      <c r="D51" s="734"/>
      <c r="E51" s="735"/>
      <c r="F51" s="735"/>
      <c r="G51" s="736"/>
      <c r="H51" s="736"/>
      <c r="I51" s="736"/>
      <c r="J51" s="736"/>
      <c r="K51" s="736"/>
      <c r="L51" s="736"/>
      <c r="M51" s="736"/>
      <c r="N51" s="736"/>
      <c r="O51" s="737"/>
      <c r="P51" s="738"/>
      <c r="Q51" s="738"/>
      <c r="R51" s="739"/>
      <c r="S51" s="733"/>
      <c r="T51" s="733"/>
      <c r="U51" s="733"/>
      <c r="V51" s="733"/>
      <c r="W51" s="733"/>
      <c r="X51" s="522"/>
    </row>
    <row r="52" spans="1:24" ht="18" customHeight="1" thickBot="1">
      <c r="A52" s="522"/>
      <c r="B52" s="740"/>
      <c r="C52" s="740"/>
      <c r="D52" s="741"/>
      <c r="E52" s="742"/>
      <c r="F52" s="742"/>
      <c r="G52" s="743"/>
      <c r="H52" s="743"/>
      <c r="I52" s="743"/>
      <c r="J52" s="743"/>
      <c r="K52" s="743"/>
      <c r="L52" s="743"/>
      <c r="M52" s="743"/>
      <c r="N52" s="743"/>
      <c r="O52" s="744"/>
      <c r="P52" s="745"/>
      <c r="Q52" s="745"/>
      <c r="R52" s="746"/>
      <c r="S52" s="740"/>
      <c r="T52" s="740"/>
      <c r="U52" s="740"/>
      <c r="V52" s="740"/>
      <c r="W52" s="740"/>
      <c r="X52" s="522"/>
    </row>
    <row r="53" spans="1:24" ht="18" customHeight="1">
      <c r="A53" s="522"/>
      <c r="B53" s="721" t="s">
        <v>1144</v>
      </c>
      <c r="C53" s="722"/>
      <c r="D53" s="722"/>
      <c r="E53" s="722"/>
      <c r="F53" s="722"/>
      <c r="G53" s="722"/>
      <c r="H53" s="722"/>
      <c r="I53" s="722"/>
      <c r="J53" s="722" t="s">
        <v>1145</v>
      </c>
      <c r="K53" s="722"/>
      <c r="L53" s="722"/>
      <c r="M53" s="722"/>
      <c r="N53" s="722" t="s">
        <v>1146</v>
      </c>
      <c r="O53" s="722"/>
      <c r="P53" s="722"/>
      <c r="Q53" s="722"/>
      <c r="R53" s="722"/>
      <c r="S53" s="722"/>
      <c r="T53" s="722" t="s">
        <v>1147</v>
      </c>
      <c r="U53" s="722"/>
      <c r="V53" s="722"/>
      <c r="W53" s="723"/>
      <c r="X53" s="522"/>
    </row>
    <row r="54" spans="1:24" ht="18" customHeight="1" thickBot="1">
      <c r="A54" s="522"/>
      <c r="B54" s="747"/>
      <c r="C54" s="748"/>
      <c r="D54" s="748"/>
      <c r="E54" s="748"/>
      <c r="F54" s="748"/>
      <c r="G54" s="748"/>
      <c r="H54" s="748"/>
      <c r="I54" s="748"/>
      <c r="J54" s="749" t="s">
        <v>1190</v>
      </c>
      <c r="K54" s="750"/>
      <c r="L54" s="750"/>
      <c r="M54" s="751"/>
      <c r="N54" s="752" t="s">
        <v>1194</v>
      </c>
      <c r="O54" s="753"/>
      <c r="P54" s="753"/>
      <c r="Q54" s="753"/>
      <c r="R54" s="753"/>
      <c r="S54" s="754"/>
      <c r="T54" s="755"/>
      <c r="U54" s="755"/>
      <c r="V54" s="755" t="s">
        <v>1148</v>
      </c>
      <c r="W54" s="756"/>
      <c r="X54" s="522"/>
    </row>
    <row r="55" spans="1:24" ht="18" customHeight="1">
      <c r="A55" s="522"/>
      <c r="B55" s="847" t="s">
        <v>1149</v>
      </c>
      <c r="C55" s="523"/>
      <c r="D55" s="523"/>
      <c r="E55" s="523"/>
      <c r="F55" s="523"/>
      <c r="G55" s="523"/>
      <c r="H55" s="523"/>
      <c r="I55" s="523"/>
      <c r="J55" s="523"/>
      <c r="K55" s="523"/>
      <c r="L55" s="523"/>
      <c r="M55" s="523"/>
      <c r="N55" s="522"/>
      <c r="O55" s="524"/>
      <c r="P55" s="759" t="s">
        <v>1150</v>
      </c>
      <c r="Q55" s="760"/>
      <c r="R55" s="760"/>
      <c r="S55" s="760"/>
      <c r="T55" s="761" t="s">
        <v>1151</v>
      </c>
      <c r="U55" s="762"/>
      <c r="V55" s="762"/>
      <c r="W55" s="762"/>
      <c r="X55" s="522"/>
    </row>
    <row r="56" spans="1:24" ht="18" customHeight="1">
      <c r="A56" s="522"/>
      <c r="B56" s="848"/>
      <c r="C56" s="522"/>
      <c r="D56" s="522"/>
      <c r="E56" s="522"/>
      <c r="F56" s="522"/>
      <c r="G56" s="522"/>
      <c r="H56" s="522"/>
      <c r="I56" s="522"/>
      <c r="J56" s="522"/>
      <c r="K56" s="522"/>
      <c r="L56" s="522"/>
      <c r="M56" s="522"/>
      <c r="N56" s="522"/>
      <c r="O56" s="524"/>
      <c r="P56" s="532" t="s">
        <v>1152</v>
      </c>
      <c r="Q56" s="763" t="s">
        <v>1153</v>
      </c>
      <c r="R56" s="764"/>
      <c r="S56" s="764"/>
      <c r="T56" s="526" t="s">
        <v>1152</v>
      </c>
      <c r="U56" s="765" t="s">
        <v>1153</v>
      </c>
      <c r="V56" s="764"/>
      <c r="W56" s="766"/>
      <c r="X56" s="522"/>
    </row>
    <row r="57" spans="1:24" ht="18" customHeight="1">
      <c r="A57" s="522"/>
      <c r="B57" s="522"/>
      <c r="C57" s="522"/>
      <c r="D57" s="522"/>
      <c r="E57" s="522"/>
      <c r="F57" s="522"/>
      <c r="G57" s="522"/>
      <c r="H57" s="522"/>
      <c r="I57" s="522"/>
      <c r="J57" s="522"/>
      <c r="K57" s="522"/>
      <c r="L57" s="522"/>
      <c r="M57" s="522"/>
      <c r="N57" s="522"/>
      <c r="O57" s="524"/>
      <c r="P57" s="767"/>
      <c r="Q57" s="769"/>
      <c r="R57" s="769"/>
      <c r="S57" s="770"/>
      <c r="T57" s="773"/>
      <c r="U57" s="770"/>
      <c r="V57" s="775"/>
      <c r="W57" s="775"/>
      <c r="X57" s="522"/>
    </row>
    <row r="58" spans="1:24" ht="18" customHeight="1" thickBot="1">
      <c r="A58" s="522"/>
      <c r="B58" s="522"/>
      <c r="C58" s="522"/>
      <c r="D58" s="522"/>
      <c r="E58" s="522"/>
      <c r="F58" s="522"/>
      <c r="G58" s="522"/>
      <c r="H58" s="522"/>
      <c r="I58" s="522"/>
      <c r="J58" s="522"/>
      <c r="K58" s="522"/>
      <c r="L58" s="522"/>
      <c r="M58" s="522"/>
      <c r="N58" s="540"/>
      <c r="O58" s="524"/>
      <c r="P58" s="768"/>
      <c r="Q58" s="771"/>
      <c r="R58" s="771"/>
      <c r="S58" s="772"/>
      <c r="T58" s="774"/>
      <c r="U58" s="772"/>
      <c r="V58" s="776"/>
      <c r="W58" s="776"/>
      <c r="X58" s="522"/>
    </row>
    <row r="59" spans="1:24" ht="18" customHeight="1" thickBot="1">
      <c r="A59" s="522"/>
      <c r="B59" s="522"/>
      <c r="C59" s="522"/>
      <c r="D59" s="522"/>
      <c r="E59" s="522"/>
      <c r="F59" s="522"/>
      <c r="G59" s="522"/>
      <c r="H59" s="522"/>
      <c r="I59" s="522"/>
      <c r="J59" s="522"/>
      <c r="K59" s="522"/>
      <c r="L59" s="522"/>
      <c r="M59" s="522"/>
      <c r="N59" s="522"/>
      <c r="O59" s="524"/>
      <c r="P59" s="785" t="s">
        <v>1154</v>
      </c>
      <c r="Q59" s="786"/>
      <c r="R59" s="787"/>
      <c r="S59" s="788" t="s">
        <v>1155</v>
      </c>
      <c r="T59" s="788"/>
      <c r="U59" s="788"/>
      <c r="V59" s="788"/>
      <c r="W59" s="788"/>
      <c r="X59" s="522"/>
    </row>
    <row r="60" spans="1:24" ht="18" customHeight="1">
      <c r="A60" s="522"/>
      <c r="B60" s="522"/>
      <c r="C60" s="527"/>
      <c r="D60" s="527"/>
      <c r="E60" s="527"/>
      <c r="F60" s="522"/>
      <c r="G60" s="528"/>
      <c r="H60" s="528"/>
      <c r="I60" s="522"/>
      <c r="J60" s="522"/>
      <c r="K60" s="522"/>
      <c r="L60" s="522"/>
      <c r="M60" s="522"/>
      <c r="N60" s="522"/>
      <c r="O60" s="524"/>
      <c r="P60" s="761" t="s">
        <v>1156</v>
      </c>
      <c r="Q60" s="762"/>
      <c r="R60" s="762"/>
      <c r="S60" s="780" t="s">
        <v>1157</v>
      </c>
      <c r="T60" s="781"/>
      <c r="U60" s="781"/>
      <c r="V60" s="781"/>
      <c r="W60" s="781"/>
      <c r="X60" s="522"/>
    </row>
    <row r="61" spans="1:24" ht="18" customHeight="1" thickBot="1">
      <c r="A61" s="522"/>
      <c r="B61" s="522"/>
      <c r="C61" s="849"/>
      <c r="D61" s="849"/>
      <c r="E61" s="527"/>
      <c r="F61" s="522"/>
      <c r="G61" s="528"/>
      <c r="H61" s="528"/>
      <c r="I61" s="522"/>
      <c r="J61" s="522"/>
      <c r="K61" s="522"/>
      <c r="L61" s="522"/>
      <c r="M61" s="522"/>
      <c r="N61" s="522"/>
      <c r="O61" s="524"/>
      <c r="P61" s="789" t="s">
        <v>1158</v>
      </c>
      <c r="Q61" s="750"/>
      <c r="R61" s="750"/>
      <c r="S61" s="752" t="s">
        <v>1157</v>
      </c>
      <c r="T61" s="753"/>
      <c r="U61" s="753"/>
      <c r="V61" s="753"/>
      <c r="W61" s="753"/>
      <c r="X61" s="522"/>
    </row>
    <row r="62" spans="1:24" ht="18" customHeight="1">
      <c r="A62" s="522"/>
      <c r="B62" s="522"/>
      <c r="C62" s="849"/>
      <c r="D62" s="849"/>
      <c r="E62" s="522"/>
      <c r="F62" s="522"/>
      <c r="G62" s="522"/>
      <c r="H62" s="522"/>
      <c r="I62" s="522"/>
      <c r="J62" s="522"/>
      <c r="K62" s="522"/>
      <c r="L62" s="522"/>
      <c r="M62" s="522"/>
      <c r="N62" s="540"/>
      <c r="O62" s="524"/>
      <c r="P62" s="777" t="s">
        <v>1159</v>
      </c>
      <c r="Q62" s="778"/>
      <c r="R62" s="779"/>
      <c r="S62" s="780" t="s">
        <v>1157</v>
      </c>
      <c r="T62" s="781"/>
      <c r="U62" s="781"/>
      <c r="V62" s="781"/>
      <c r="W62" s="781"/>
      <c r="X62" s="522"/>
    </row>
    <row r="63" spans="1:24" ht="18" customHeight="1" thickBot="1">
      <c r="A63" s="522"/>
      <c r="B63" s="522"/>
      <c r="C63" s="538"/>
      <c r="D63" s="538"/>
      <c r="E63" s="522"/>
      <c r="F63" s="522"/>
      <c r="G63" s="522"/>
      <c r="H63" s="522"/>
      <c r="I63" s="522"/>
      <c r="J63" s="522"/>
      <c r="K63" s="522"/>
      <c r="L63" s="522"/>
      <c r="M63" s="522"/>
      <c r="N63" s="522"/>
      <c r="O63" s="524"/>
      <c r="P63" s="782" t="s">
        <v>1257</v>
      </c>
      <c r="Q63" s="783"/>
      <c r="R63" s="784"/>
      <c r="S63" s="752" t="s">
        <v>1157</v>
      </c>
      <c r="T63" s="753"/>
      <c r="U63" s="753"/>
      <c r="V63" s="753"/>
      <c r="W63" s="753"/>
      <c r="X63" s="522"/>
    </row>
    <row r="64" spans="1:24" ht="18" customHeight="1">
      <c r="A64" s="522"/>
      <c r="B64" s="522"/>
      <c r="C64" s="538"/>
      <c r="D64" s="538"/>
      <c r="E64" s="522"/>
      <c r="F64" s="522"/>
      <c r="G64" s="522"/>
      <c r="H64" s="522"/>
      <c r="I64" s="522"/>
      <c r="J64" s="522"/>
      <c r="K64" s="522"/>
      <c r="L64" s="522"/>
      <c r="M64" s="522"/>
      <c r="N64" s="522"/>
      <c r="O64" s="524"/>
      <c r="P64" s="777" t="s">
        <v>1160</v>
      </c>
      <c r="Q64" s="778"/>
      <c r="R64" s="779"/>
      <c r="S64" s="780" t="s">
        <v>1157</v>
      </c>
      <c r="T64" s="781"/>
      <c r="U64" s="781"/>
      <c r="V64" s="781"/>
      <c r="W64" s="781"/>
      <c r="X64" s="522"/>
    </row>
    <row r="65" spans="1:24" ht="18" customHeight="1">
      <c r="A65" s="522"/>
      <c r="B65" s="522"/>
      <c r="C65" s="538"/>
      <c r="D65" s="538"/>
      <c r="E65" s="522"/>
      <c r="F65" s="522"/>
      <c r="G65" s="522"/>
      <c r="H65" s="522"/>
      <c r="I65" s="522"/>
      <c r="J65" s="522"/>
      <c r="K65" s="522"/>
      <c r="L65" s="522"/>
      <c r="M65" s="522"/>
      <c r="N65" s="522"/>
      <c r="O65" s="524"/>
      <c r="P65" s="766" t="s">
        <v>1161</v>
      </c>
      <c r="Q65" s="790"/>
      <c r="R65" s="791"/>
      <c r="S65" s="792" t="s">
        <v>1157</v>
      </c>
      <c r="T65" s="793"/>
      <c r="U65" s="793"/>
      <c r="V65" s="793"/>
      <c r="W65" s="793"/>
      <c r="X65" s="522"/>
    </row>
    <row r="66" spans="1:24" ht="18" customHeight="1" thickBot="1">
      <c r="A66" s="522"/>
      <c r="B66" s="522"/>
      <c r="C66" s="538"/>
      <c r="D66" s="538"/>
      <c r="E66" s="522"/>
      <c r="F66" s="522"/>
      <c r="G66" s="522"/>
      <c r="H66" s="522"/>
      <c r="I66" s="522"/>
      <c r="J66" s="522"/>
      <c r="K66" s="522"/>
      <c r="L66" s="522"/>
      <c r="M66" s="522"/>
      <c r="N66" s="540"/>
      <c r="O66" s="524"/>
      <c r="P66" s="759" t="s">
        <v>1162</v>
      </c>
      <c r="Q66" s="783"/>
      <c r="R66" s="784"/>
      <c r="S66" s="794"/>
      <c r="T66" s="795"/>
      <c r="U66" s="795"/>
      <c r="V66" s="795"/>
      <c r="W66" s="795"/>
      <c r="X66" s="522"/>
    </row>
    <row r="67" spans="1:24" ht="18" customHeight="1">
      <c r="A67" s="522"/>
      <c r="B67" s="522"/>
      <c r="C67" s="538"/>
      <c r="D67" s="538"/>
      <c r="E67" s="522"/>
      <c r="F67" s="522"/>
      <c r="G67" s="522"/>
      <c r="H67" s="522"/>
      <c r="I67" s="522"/>
      <c r="J67" s="522"/>
      <c r="K67" s="522"/>
      <c r="L67" s="522"/>
      <c r="M67" s="522"/>
      <c r="N67" s="522"/>
      <c r="O67" s="539"/>
      <c r="P67" s="797" t="s">
        <v>1163</v>
      </c>
      <c r="Q67" s="800" t="s">
        <v>1164</v>
      </c>
      <c r="R67" s="800"/>
      <c r="S67" s="800"/>
      <c r="T67" s="801"/>
      <c r="U67" s="801"/>
      <c r="V67" s="801"/>
      <c r="W67" s="802"/>
      <c r="X67" s="522"/>
    </row>
    <row r="68" spans="1:24" ht="18" customHeight="1">
      <c r="A68" s="522"/>
      <c r="B68" s="529"/>
      <c r="C68" s="541"/>
      <c r="D68" s="541"/>
      <c r="E68" s="529"/>
      <c r="F68" s="529" t="s">
        <v>2673</v>
      </c>
      <c r="G68" s="529"/>
      <c r="H68" s="529"/>
      <c r="I68" s="529"/>
      <c r="J68" s="529"/>
      <c r="K68" s="529"/>
      <c r="L68" s="529"/>
      <c r="M68" s="529"/>
      <c r="N68" s="529"/>
      <c r="O68" s="531"/>
      <c r="P68" s="798"/>
      <c r="Q68" s="803" t="s">
        <v>1165</v>
      </c>
      <c r="R68" s="803"/>
      <c r="S68" s="803"/>
      <c r="T68" s="804"/>
      <c r="U68" s="804"/>
      <c r="V68" s="804"/>
      <c r="W68" s="811"/>
      <c r="X68" s="522"/>
    </row>
    <row r="69" spans="1:24" ht="18" customHeight="1" thickBot="1">
      <c r="A69" s="522"/>
      <c r="B69" s="522"/>
      <c r="C69" s="538"/>
      <c r="D69" s="538"/>
      <c r="E69" s="522"/>
      <c r="F69" s="522"/>
      <c r="G69" s="522"/>
      <c r="H69" s="522"/>
      <c r="I69" s="522"/>
      <c r="J69" s="522"/>
      <c r="K69" s="522"/>
      <c r="L69" s="522"/>
      <c r="M69" s="522"/>
      <c r="N69" s="522"/>
      <c r="O69" s="539"/>
      <c r="P69" s="799"/>
      <c r="Q69" s="812" t="s">
        <v>1166</v>
      </c>
      <c r="R69" s="812"/>
      <c r="S69" s="812"/>
      <c r="T69" s="813"/>
      <c r="U69" s="813"/>
      <c r="V69" s="813"/>
      <c r="W69" s="814"/>
      <c r="X69" s="522"/>
    </row>
    <row r="70" spans="1:24" ht="18" customHeight="1">
      <c r="A70" s="522"/>
      <c r="B70" s="522"/>
      <c r="C70" s="538"/>
      <c r="D70" s="538"/>
      <c r="E70" s="522"/>
      <c r="F70" s="522"/>
      <c r="G70" s="522"/>
      <c r="H70" s="522"/>
      <c r="I70" s="522"/>
      <c r="J70" s="522"/>
      <c r="K70" s="522"/>
      <c r="L70" s="522"/>
      <c r="M70" s="522"/>
      <c r="N70" s="522"/>
      <c r="O70" s="524"/>
      <c r="P70" s="777" t="s">
        <v>1167</v>
      </c>
      <c r="Q70" s="778"/>
      <c r="R70" s="778"/>
      <c r="S70" s="778"/>
      <c r="T70" s="778"/>
      <c r="U70" s="778"/>
      <c r="V70" s="778"/>
      <c r="W70" s="778"/>
      <c r="X70" s="522"/>
    </row>
    <row r="71" spans="1:24" ht="18" customHeight="1">
      <c r="A71" s="522"/>
      <c r="B71" s="522"/>
      <c r="C71" s="538"/>
      <c r="D71" s="538"/>
      <c r="E71" s="522"/>
      <c r="F71" s="522"/>
      <c r="G71" s="522"/>
      <c r="H71" s="522"/>
      <c r="I71" s="522"/>
      <c r="J71" s="522"/>
      <c r="K71" s="522"/>
      <c r="L71" s="522"/>
      <c r="M71" s="522"/>
      <c r="N71" s="522"/>
      <c r="O71" s="524"/>
      <c r="P71" s="805" t="s">
        <v>1168</v>
      </c>
      <c r="Q71" s="803"/>
      <c r="R71" s="803"/>
      <c r="S71" s="803"/>
      <c r="T71" s="806" t="s">
        <v>1169</v>
      </c>
      <c r="U71" s="806"/>
      <c r="V71" s="806" t="s">
        <v>1170</v>
      </c>
      <c r="W71" s="807"/>
      <c r="X71" s="522"/>
    </row>
    <row r="72" spans="1:24" ht="18" customHeight="1">
      <c r="A72" s="522"/>
      <c r="B72" s="522"/>
      <c r="C72" s="538"/>
      <c r="D72" s="538"/>
      <c r="E72" s="522"/>
      <c r="F72" s="522"/>
      <c r="G72" s="522"/>
      <c r="H72" s="522"/>
      <c r="I72" s="522"/>
      <c r="J72" s="522"/>
      <c r="K72" s="522"/>
      <c r="L72" s="522"/>
      <c r="M72" s="522"/>
      <c r="N72" s="540"/>
      <c r="O72" s="524"/>
      <c r="P72" s="805"/>
      <c r="Q72" s="803"/>
      <c r="R72" s="803"/>
      <c r="S72" s="803"/>
      <c r="T72" s="806"/>
      <c r="U72" s="806"/>
      <c r="V72" s="806"/>
      <c r="W72" s="807"/>
      <c r="X72" s="522"/>
    </row>
    <row r="73" spans="1:24" ht="18" customHeight="1">
      <c r="A73" s="522"/>
      <c r="B73" s="522"/>
      <c r="C73" s="538"/>
      <c r="D73" s="538"/>
      <c r="E73" s="522"/>
      <c r="F73" s="522"/>
      <c r="G73" s="522"/>
      <c r="H73" s="522"/>
      <c r="I73" s="522"/>
      <c r="J73" s="522"/>
      <c r="K73" s="522"/>
      <c r="L73" s="522"/>
      <c r="M73" s="522"/>
      <c r="N73" s="522"/>
      <c r="O73" s="524"/>
      <c r="P73" s="805" t="s">
        <v>1171</v>
      </c>
      <c r="Q73" s="803"/>
      <c r="R73" s="803"/>
      <c r="S73" s="803"/>
      <c r="T73" s="806" t="s">
        <v>1170</v>
      </c>
      <c r="U73" s="806"/>
      <c r="V73" s="806" t="s">
        <v>1170</v>
      </c>
      <c r="W73" s="807"/>
      <c r="X73" s="522"/>
    </row>
    <row r="74" spans="1:24" ht="18" customHeight="1">
      <c r="A74" s="522"/>
      <c r="B74" s="522"/>
      <c r="C74" s="538"/>
      <c r="D74" s="538"/>
      <c r="E74" s="522"/>
      <c r="F74" s="522"/>
      <c r="G74" s="522"/>
      <c r="H74" s="522"/>
      <c r="I74" s="522"/>
      <c r="J74" s="522"/>
      <c r="K74" s="522"/>
      <c r="L74" s="522"/>
      <c r="M74" s="522"/>
      <c r="N74" s="522"/>
      <c r="O74" s="524"/>
      <c r="P74" s="805"/>
      <c r="Q74" s="803"/>
      <c r="R74" s="803"/>
      <c r="S74" s="803"/>
      <c r="T74" s="806"/>
      <c r="U74" s="806"/>
      <c r="V74" s="806"/>
      <c r="W74" s="807"/>
      <c r="X74" s="522"/>
    </row>
    <row r="75" spans="1:24" ht="18" customHeight="1">
      <c r="A75" s="522"/>
      <c r="B75" s="522"/>
      <c r="C75" s="849"/>
      <c r="D75" s="849"/>
      <c r="E75" s="527"/>
      <c r="F75" s="522"/>
      <c r="G75" s="528"/>
      <c r="H75" s="528"/>
      <c r="I75" s="522"/>
      <c r="J75" s="522"/>
      <c r="K75" s="522"/>
      <c r="L75" s="522"/>
      <c r="M75" s="522"/>
      <c r="N75" s="522"/>
      <c r="O75" s="524"/>
      <c r="P75" s="808" t="s">
        <v>1172</v>
      </c>
      <c r="Q75" s="722"/>
      <c r="R75" s="722"/>
      <c r="S75" s="722"/>
      <c r="T75" s="809" t="s">
        <v>1173</v>
      </c>
      <c r="U75" s="809"/>
      <c r="V75" s="809" t="s">
        <v>1173</v>
      </c>
      <c r="W75" s="810"/>
      <c r="X75" s="522"/>
    </row>
    <row r="76" spans="1:24" ht="18" customHeight="1" thickBot="1">
      <c r="A76" s="522"/>
      <c r="B76" s="522"/>
      <c r="C76" s="849"/>
      <c r="D76" s="849"/>
      <c r="E76" s="527"/>
      <c r="F76" s="522"/>
      <c r="G76" s="528"/>
      <c r="H76" s="528"/>
      <c r="I76" s="522"/>
      <c r="J76" s="522"/>
      <c r="K76" s="522"/>
      <c r="L76" s="522"/>
      <c r="M76" s="522"/>
      <c r="N76" s="540"/>
      <c r="O76" s="524"/>
      <c r="P76" s="821" t="s">
        <v>1174</v>
      </c>
      <c r="Q76" s="812"/>
      <c r="R76" s="812"/>
      <c r="S76" s="812"/>
      <c r="T76" s="815" t="s">
        <v>1175</v>
      </c>
      <c r="U76" s="815"/>
      <c r="V76" s="815" t="s">
        <v>394</v>
      </c>
      <c r="W76" s="816"/>
      <c r="X76" s="522"/>
    </row>
    <row r="77" spans="1:24" ht="18" customHeight="1">
      <c r="A77" s="522"/>
      <c r="B77" s="522"/>
      <c r="C77" s="522"/>
      <c r="D77" s="522"/>
      <c r="E77" s="522"/>
      <c r="F77" s="522"/>
      <c r="G77" s="522"/>
      <c r="H77" s="522"/>
      <c r="I77" s="522"/>
      <c r="J77" s="522"/>
      <c r="K77" s="522"/>
      <c r="L77" s="522"/>
      <c r="M77" s="522"/>
      <c r="N77" s="522"/>
      <c r="O77" s="524"/>
      <c r="P77" s="822" t="s">
        <v>1176</v>
      </c>
      <c r="Q77" s="823" t="s">
        <v>1177</v>
      </c>
      <c r="R77" s="823"/>
      <c r="S77" s="823"/>
      <c r="T77" s="824" t="s">
        <v>1178</v>
      </c>
      <c r="U77" s="824"/>
      <c r="V77" s="824" t="s">
        <v>1179</v>
      </c>
      <c r="W77" s="825"/>
      <c r="X77" s="522"/>
    </row>
    <row r="78" spans="1:24" ht="18" customHeight="1">
      <c r="A78" s="522"/>
      <c r="B78" s="522"/>
      <c r="C78" s="522"/>
      <c r="D78" s="522"/>
      <c r="E78" s="522"/>
      <c r="F78" s="522"/>
      <c r="G78" s="522"/>
      <c r="H78" s="522"/>
      <c r="I78" s="522"/>
      <c r="J78" s="522"/>
      <c r="K78" s="522"/>
      <c r="L78" s="522"/>
      <c r="M78" s="522"/>
      <c r="N78" s="522"/>
      <c r="O78" s="524"/>
      <c r="P78" s="805"/>
      <c r="Q78" s="803" t="s">
        <v>1180</v>
      </c>
      <c r="R78" s="803"/>
      <c r="S78" s="803"/>
      <c r="T78" s="826" t="s">
        <v>1178</v>
      </c>
      <c r="U78" s="826"/>
      <c r="V78" s="826" t="s">
        <v>1179</v>
      </c>
      <c r="W78" s="827"/>
      <c r="X78" s="522"/>
    </row>
    <row r="79" spans="1:24" ht="18" customHeight="1" thickBot="1">
      <c r="A79" s="522"/>
      <c r="B79" s="522"/>
      <c r="C79" s="522"/>
      <c r="D79" s="522"/>
      <c r="E79" s="522"/>
      <c r="F79" s="522"/>
      <c r="G79" s="522"/>
      <c r="H79" s="522"/>
      <c r="I79" s="522"/>
      <c r="J79" s="522"/>
      <c r="K79" s="522"/>
      <c r="L79" s="522"/>
      <c r="M79" s="522"/>
      <c r="N79" s="522"/>
      <c r="O79" s="524"/>
      <c r="P79" s="821"/>
      <c r="Q79" s="812" t="s">
        <v>1181</v>
      </c>
      <c r="R79" s="812"/>
      <c r="S79" s="812"/>
      <c r="T79" s="815" t="s">
        <v>1178</v>
      </c>
      <c r="U79" s="815"/>
      <c r="V79" s="815" t="s">
        <v>1179</v>
      </c>
      <c r="W79" s="816"/>
      <c r="X79" s="522"/>
    </row>
    <row r="80" spans="1:24" ht="18" customHeight="1">
      <c r="A80" s="522"/>
      <c r="B80" s="522"/>
      <c r="C80" s="522"/>
      <c r="D80" s="522"/>
      <c r="E80" s="522"/>
      <c r="F80" s="522"/>
      <c r="G80" s="522"/>
      <c r="H80" s="522"/>
      <c r="I80" s="522"/>
      <c r="J80" s="522"/>
      <c r="K80" s="522"/>
      <c r="L80" s="522"/>
      <c r="M80" s="522"/>
      <c r="N80" s="540"/>
      <c r="O80" s="524"/>
      <c r="P80" s="817" t="s">
        <v>3451</v>
      </c>
      <c r="Q80" s="800"/>
      <c r="R80" s="800"/>
      <c r="S80" s="800"/>
      <c r="T80" s="800" t="s">
        <v>3452</v>
      </c>
      <c r="U80" s="800"/>
      <c r="V80" s="800"/>
      <c r="W80" s="818"/>
      <c r="X80" s="522"/>
    </row>
    <row r="81" spans="1:24" ht="18" customHeight="1" thickBot="1">
      <c r="A81" s="522"/>
      <c r="B81" s="522"/>
      <c r="C81" s="522"/>
      <c r="D81" s="522"/>
      <c r="E81" s="522"/>
      <c r="F81" s="522"/>
      <c r="G81" s="522"/>
      <c r="H81" s="522"/>
      <c r="I81" s="522"/>
      <c r="J81" s="522"/>
      <c r="K81" s="522"/>
      <c r="L81" s="522"/>
      <c r="M81" s="522"/>
      <c r="N81" s="522"/>
      <c r="O81" s="524"/>
      <c r="P81" s="821" t="s">
        <v>3449</v>
      </c>
      <c r="Q81" s="812"/>
      <c r="R81" s="812"/>
      <c r="S81" s="812"/>
      <c r="T81" s="812" t="s">
        <v>3450</v>
      </c>
      <c r="U81" s="812"/>
      <c r="V81" s="812"/>
      <c r="W81" s="749"/>
      <c r="X81" s="522"/>
    </row>
    <row r="82" spans="1:24" ht="18" customHeight="1">
      <c r="A82" s="522"/>
      <c r="B82" s="522"/>
      <c r="C82" s="534"/>
      <c r="D82" s="534"/>
      <c r="E82" s="522"/>
      <c r="F82" s="522" t="s">
        <v>2674</v>
      </c>
      <c r="G82" s="522"/>
      <c r="H82" s="522"/>
      <c r="I82" s="522"/>
      <c r="J82" s="522"/>
      <c r="K82" s="522"/>
      <c r="L82" s="522"/>
      <c r="M82" s="522"/>
      <c r="N82" s="522"/>
      <c r="O82" s="524"/>
      <c r="P82" s="830" t="s">
        <v>1183</v>
      </c>
      <c r="Q82" s="831"/>
      <c r="R82" s="831"/>
      <c r="S82" s="831"/>
      <c r="T82" s="831"/>
      <c r="U82" s="831"/>
      <c r="V82" s="831"/>
      <c r="W82" s="832"/>
      <c r="X82" s="522"/>
    </row>
    <row r="83" spans="1:24" ht="18" customHeight="1" thickBot="1">
      <c r="A83" s="522"/>
      <c r="B83" s="535"/>
      <c r="C83" s="535"/>
      <c r="D83" s="535"/>
      <c r="E83" s="535"/>
      <c r="F83" s="535"/>
      <c r="G83" s="535"/>
      <c r="H83" s="535"/>
      <c r="I83" s="535"/>
      <c r="J83" s="535"/>
      <c r="K83" s="535"/>
      <c r="L83" s="535"/>
      <c r="M83" s="535"/>
      <c r="N83" s="535"/>
      <c r="O83" s="536"/>
      <c r="P83" s="833"/>
      <c r="Q83" s="834"/>
      <c r="R83" s="834"/>
      <c r="S83" s="834"/>
      <c r="T83" s="834"/>
      <c r="U83" s="834"/>
      <c r="V83" s="834"/>
      <c r="W83" s="835"/>
      <c r="X83" s="522"/>
    </row>
    <row r="84" spans="1:24" ht="18" customHeight="1">
      <c r="A84" s="522"/>
      <c r="B84" s="778" t="s">
        <v>1184</v>
      </c>
      <c r="C84" s="778"/>
      <c r="D84" s="778"/>
      <c r="E84" s="778"/>
      <c r="F84" s="778"/>
      <c r="G84" s="778"/>
      <c r="H84" s="778"/>
      <c r="I84" s="778"/>
      <c r="J84" s="778"/>
      <c r="K84" s="778"/>
      <c r="L84" s="778"/>
      <c r="M84" s="778"/>
      <c r="N84" s="778"/>
      <c r="O84" s="778"/>
      <c r="P84" s="833"/>
      <c r="Q84" s="834"/>
      <c r="R84" s="834"/>
      <c r="S84" s="834"/>
      <c r="T84" s="834"/>
      <c r="U84" s="834"/>
      <c r="V84" s="834"/>
      <c r="W84" s="835"/>
      <c r="X84" s="522"/>
    </row>
    <row r="85" spans="1:24" ht="18" customHeight="1">
      <c r="A85" s="522"/>
      <c r="B85" s="720" t="s">
        <v>1185</v>
      </c>
      <c r="C85" s="721"/>
      <c r="D85" s="836"/>
      <c r="E85" s="837"/>
      <c r="F85" s="836"/>
      <c r="G85" s="837"/>
      <c r="H85" s="836"/>
      <c r="I85" s="837"/>
      <c r="J85" s="836"/>
      <c r="K85" s="837"/>
      <c r="L85" s="836"/>
      <c r="M85" s="837"/>
      <c r="N85" s="836"/>
      <c r="O85" s="838"/>
      <c r="P85" s="833"/>
      <c r="Q85" s="834"/>
      <c r="R85" s="834"/>
      <c r="S85" s="834"/>
      <c r="T85" s="834"/>
      <c r="U85" s="834"/>
      <c r="V85" s="834"/>
      <c r="W85" s="835"/>
      <c r="X85" s="522"/>
    </row>
    <row r="86" spans="1:24" ht="18" customHeight="1">
      <c r="A86" s="522"/>
      <c r="B86" s="720" t="s">
        <v>1186</v>
      </c>
      <c r="C86" s="721"/>
      <c r="D86" s="811"/>
      <c r="E86" s="828"/>
      <c r="F86" s="811"/>
      <c r="G86" s="828"/>
      <c r="H86" s="811"/>
      <c r="I86" s="828"/>
      <c r="J86" s="811"/>
      <c r="K86" s="828"/>
      <c r="L86" s="811"/>
      <c r="M86" s="828"/>
      <c r="N86" s="811"/>
      <c r="O86" s="829"/>
      <c r="P86" s="833"/>
      <c r="Q86" s="834"/>
      <c r="R86" s="834"/>
      <c r="S86" s="834"/>
      <c r="T86" s="834"/>
      <c r="U86" s="834"/>
      <c r="V86" s="834"/>
      <c r="W86" s="835"/>
      <c r="X86" s="522"/>
    </row>
    <row r="87" spans="1:24" ht="18" customHeight="1">
      <c r="A87" s="522"/>
      <c r="B87" s="845" t="s">
        <v>1187</v>
      </c>
      <c r="C87" s="846"/>
      <c r="D87" s="839"/>
      <c r="E87" s="747"/>
      <c r="F87" s="839"/>
      <c r="G87" s="747"/>
      <c r="H87" s="839"/>
      <c r="I87" s="747"/>
      <c r="J87" s="839"/>
      <c r="K87" s="747"/>
      <c r="L87" s="839"/>
      <c r="M87" s="747"/>
      <c r="N87" s="839"/>
      <c r="O87" s="840"/>
      <c r="P87" s="841" t="s">
        <v>1188</v>
      </c>
      <c r="Q87" s="842"/>
      <c r="R87" s="842"/>
      <c r="S87" s="842"/>
      <c r="T87" s="843" t="s">
        <v>860</v>
      </c>
      <c r="U87" s="843"/>
      <c r="V87" s="843" t="s">
        <v>1189</v>
      </c>
      <c r="W87" s="844"/>
      <c r="X87" s="522"/>
    </row>
    <row r="88" spans="1:24" ht="18" customHeight="1">
      <c r="A88" s="522"/>
      <c r="B88" s="522"/>
      <c r="C88" s="522"/>
      <c r="D88" s="522"/>
      <c r="E88" s="522"/>
      <c r="F88" s="522"/>
      <c r="G88" s="522"/>
      <c r="H88" s="522"/>
      <c r="I88" s="522"/>
      <c r="J88" s="522"/>
      <c r="K88" s="522"/>
      <c r="L88" s="522"/>
      <c r="M88" s="522"/>
      <c r="N88" s="522"/>
      <c r="O88" s="522"/>
      <c r="P88" s="522"/>
      <c r="Q88" s="522"/>
      <c r="R88" s="522"/>
      <c r="S88" s="522"/>
      <c r="T88" s="522"/>
      <c r="U88" s="522"/>
      <c r="V88" s="522"/>
      <c r="W88" s="522"/>
      <c r="X88" s="522"/>
    </row>
    <row r="89" spans="1:24" ht="18" customHeight="1">
      <c r="A89" s="521"/>
      <c r="B89" s="521"/>
      <c r="C89" s="522"/>
      <c r="D89" s="522"/>
      <c r="E89" s="522"/>
      <c r="F89" s="522"/>
      <c r="G89" s="522"/>
      <c r="H89" s="522"/>
      <c r="I89" s="522"/>
      <c r="J89" s="522"/>
      <c r="K89" s="522"/>
      <c r="L89" s="522"/>
      <c r="M89" s="522"/>
      <c r="N89" s="522"/>
      <c r="O89" s="522"/>
      <c r="P89" s="522"/>
      <c r="Q89" s="522"/>
      <c r="R89" s="522"/>
      <c r="S89" s="522"/>
      <c r="T89" s="522"/>
      <c r="U89" s="522"/>
      <c r="V89" s="522"/>
      <c r="W89" s="522"/>
      <c r="X89" s="522"/>
    </row>
    <row r="90" spans="1:24" ht="18" customHeight="1">
      <c r="A90" s="522"/>
      <c r="B90" s="522"/>
      <c r="C90" s="522"/>
      <c r="D90" s="522"/>
      <c r="E90" s="522"/>
      <c r="F90" s="522"/>
      <c r="G90" s="522"/>
      <c r="H90" s="522"/>
      <c r="I90" s="522"/>
      <c r="J90" s="522"/>
      <c r="K90" s="522"/>
      <c r="L90" s="522"/>
      <c r="M90" s="522"/>
      <c r="N90" s="522"/>
      <c r="O90" s="522"/>
      <c r="P90" s="522"/>
      <c r="Q90" s="522"/>
      <c r="R90" s="522"/>
      <c r="S90" s="522"/>
      <c r="T90" s="522"/>
      <c r="U90" s="522"/>
      <c r="V90" s="522"/>
      <c r="W90" s="522"/>
      <c r="X90" s="522"/>
    </row>
    <row r="91" spans="1:24" ht="18" customHeight="1">
      <c r="A91" s="522"/>
      <c r="B91" s="720" t="s">
        <v>1140</v>
      </c>
      <c r="C91" s="720"/>
      <c r="D91" s="721"/>
      <c r="E91" s="722" t="s">
        <v>589</v>
      </c>
      <c r="F91" s="722"/>
      <c r="G91" s="722" t="s">
        <v>1141</v>
      </c>
      <c r="H91" s="722"/>
      <c r="I91" s="722"/>
      <c r="J91" s="722"/>
      <c r="K91" s="722"/>
      <c r="L91" s="722"/>
      <c r="M91" s="722"/>
      <c r="N91" s="722"/>
      <c r="O91" s="723" t="s">
        <v>1142</v>
      </c>
      <c r="P91" s="720"/>
      <c r="Q91" s="720"/>
      <c r="R91" s="721"/>
      <c r="S91" s="723" t="s">
        <v>1143</v>
      </c>
      <c r="T91" s="720"/>
      <c r="U91" s="720"/>
      <c r="V91" s="720"/>
      <c r="W91" s="720"/>
      <c r="X91" s="522"/>
    </row>
    <row r="92" spans="1:24" ht="18" customHeight="1">
      <c r="A92" s="522"/>
      <c r="B92" s="724">
        <v>3839137</v>
      </c>
      <c r="C92" s="724"/>
      <c r="D92" s="725"/>
      <c r="E92" s="726">
        <v>50</v>
      </c>
      <c r="F92" s="726"/>
      <c r="G92" s="727" t="s">
        <v>691</v>
      </c>
      <c r="H92" s="727"/>
      <c r="I92" s="727"/>
      <c r="J92" s="727"/>
      <c r="K92" s="727"/>
      <c r="L92" s="727"/>
      <c r="M92" s="727"/>
      <c r="N92" s="727"/>
      <c r="O92" s="732" t="s">
        <v>3458</v>
      </c>
      <c r="P92" s="729"/>
      <c r="Q92" s="729"/>
      <c r="R92" s="730"/>
      <c r="S92" s="731" t="s">
        <v>3459</v>
      </c>
      <c r="T92" s="729"/>
      <c r="U92" s="729"/>
      <c r="V92" s="729"/>
      <c r="W92" s="729"/>
      <c r="X92" s="522"/>
    </row>
    <row r="93" spans="1:24" ht="18" customHeight="1">
      <c r="A93" s="522"/>
      <c r="B93" s="724"/>
      <c r="C93" s="724"/>
      <c r="D93" s="725"/>
      <c r="E93" s="726"/>
      <c r="F93" s="726"/>
      <c r="G93" s="727"/>
      <c r="H93" s="727"/>
      <c r="I93" s="727"/>
      <c r="J93" s="727"/>
      <c r="K93" s="727"/>
      <c r="L93" s="727"/>
      <c r="M93" s="727"/>
      <c r="N93" s="727"/>
      <c r="O93" s="732"/>
      <c r="P93" s="729"/>
      <c r="Q93" s="729"/>
      <c r="R93" s="730"/>
      <c r="S93" s="733"/>
      <c r="T93" s="733"/>
      <c r="U93" s="733"/>
      <c r="V93" s="733"/>
      <c r="W93" s="733"/>
      <c r="X93" s="522"/>
    </row>
    <row r="94" spans="1:24" ht="18" customHeight="1">
      <c r="A94" s="522"/>
      <c r="B94" s="733"/>
      <c r="C94" s="733"/>
      <c r="D94" s="734"/>
      <c r="E94" s="735"/>
      <c r="F94" s="735"/>
      <c r="G94" s="736"/>
      <c r="H94" s="736"/>
      <c r="I94" s="736"/>
      <c r="J94" s="736"/>
      <c r="K94" s="736"/>
      <c r="L94" s="736"/>
      <c r="M94" s="736"/>
      <c r="N94" s="736"/>
      <c r="O94" s="737"/>
      <c r="P94" s="738"/>
      <c r="Q94" s="738"/>
      <c r="R94" s="739"/>
      <c r="S94" s="733"/>
      <c r="T94" s="733"/>
      <c r="U94" s="733"/>
      <c r="V94" s="733"/>
      <c r="W94" s="733"/>
      <c r="X94" s="522"/>
    </row>
    <row r="95" spans="1:24" ht="18" customHeight="1">
      <c r="A95" s="522"/>
      <c r="B95" s="733"/>
      <c r="C95" s="733"/>
      <c r="D95" s="734"/>
      <c r="E95" s="735"/>
      <c r="F95" s="735"/>
      <c r="G95" s="736"/>
      <c r="H95" s="736"/>
      <c r="I95" s="736"/>
      <c r="J95" s="736"/>
      <c r="K95" s="736"/>
      <c r="L95" s="736"/>
      <c r="M95" s="736"/>
      <c r="N95" s="736"/>
      <c r="O95" s="737"/>
      <c r="P95" s="738"/>
      <c r="Q95" s="738"/>
      <c r="R95" s="739"/>
      <c r="S95" s="733"/>
      <c r="T95" s="733"/>
      <c r="U95" s="733"/>
      <c r="V95" s="733"/>
      <c r="W95" s="733"/>
      <c r="X95" s="522"/>
    </row>
    <row r="96" spans="1:24" ht="18" customHeight="1" thickBot="1">
      <c r="A96" s="522"/>
      <c r="B96" s="740"/>
      <c r="C96" s="740"/>
      <c r="D96" s="741"/>
      <c r="E96" s="742"/>
      <c r="F96" s="742"/>
      <c r="G96" s="743"/>
      <c r="H96" s="743"/>
      <c r="I96" s="743"/>
      <c r="J96" s="743"/>
      <c r="K96" s="743"/>
      <c r="L96" s="743"/>
      <c r="M96" s="743"/>
      <c r="N96" s="743"/>
      <c r="O96" s="744"/>
      <c r="P96" s="745"/>
      <c r="Q96" s="745"/>
      <c r="R96" s="746"/>
      <c r="S96" s="740"/>
      <c r="T96" s="740"/>
      <c r="U96" s="740"/>
      <c r="V96" s="740"/>
      <c r="W96" s="740"/>
      <c r="X96" s="522"/>
    </row>
    <row r="97" spans="1:24" ht="18" customHeight="1">
      <c r="A97" s="522"/>
      <c r="B97" s="721" t="s">
        <v>1144</v>
      </c>
      <c r="C97" s="722"/>
      <c r="D97" s="722"/>
      <c r="E97" s="722"/>
      <c r="F97" s="722"/>
      <c r="G97" s="722"/>
      <c r="H97" s="722"/>
      <c r="I97" s="722"/>
      <c r="J97" s="722" t="s">
        <v>1145</v>
      </c>
      <c r="K97" s="722"/>
      <c r="L97" s="722"/>
      <c r="M97" s="722"/>
      <c r="N97" s="722" t="s">
        <v>1146</v>
      </c>
      <c r="O97" s="722"/>
      <c r="P97" s="722"/>
      <c r="Q97" s="722"/>
      <c r="R97" s="722"/>
      <c r="S97" s="722"/>
      <c r="T97" s="722" t="s">
        <v>1147</v>
      </c>
      <c r="U97" s="722"/>
      <c r="V97" s="722"/>
      <c r="W97" s="723"/>
      <c r="X97" s="522"/>
    </row>
    <row r="98" spans="1:24" ht="18" customHeight="1" thickBot="1">
      <c r="A98" s="522"/>
      <c r="B98" s="850"/>
      <c r="C98" s="813"/>
      <c r="D98" s="813"/>
      <c r="E98" s="813"/>
      <c r="F98" s="813"/>
      <c r="G98" s="813"/>
      <c r="H98" s="813"/>
      <c r="I98" s="813"/>
      <c r="J98" s="749" t="s">
        <v>1190</v>
      </c>
      <c r="K98" s="750"/>
      <c r="L98" s="750"/>
      <c r="M98" s="751"/>
      <c r="N98" s="752" t="s">
        <v>1194</v>
      </c>
      <c r="O98" s="753"/>
      <c r="P98" s="753"/>
      <c r="Q98" s="753"/>
      <c r="R98" s="753"/>
      <c r="S98" s="754"/>
      <c r="T98" s="851"/>
      <c r="U98" s="812"/>
      <c r="V98" s="812" t="s">
        <v>1148</v>
      </c>
      <c r="W98" s="749"/>
      <c r="X98" s="522"/>
    </row>
    <row r="99" spans="1:24" ht="18" customHeight="1">
      <c r="A99" s="522"/>
      <c r="B99" s="847" t="s">
        <v>1149</v>
      </c>
      <c r="C99" s="523"/>
      <c r="D99" s="523"/>
      <c r="E99" s="523"/>
      <c r="F99" s="523"/>
      <c r="G99" s="523"/>
      <c r="H99" s="523"/>
      <c r="I99" s="523"/>
      <c r="J99" s="523"/>
      <c r="K99" s="523"/>
      <c r="L99" s="523"/>
      <c r="M99" s="523"/>
      <c r="N99" s="525"/>
      <c r="O99" s="524"/>
      <c r="P99" s="759" t="s">
        <v>1150</v>
      </c>
      <c r="Q99" s="760"/>
      <c r="R99" s="760"/>
      <c r="S99" s="760"/>
      <c r="T99" s="761" t="s">
        <v>1151</v>
      </c>
      <c r="U99" s="762"/>
      <c r="V99" s="762"/>
      <c r="W99" s="762"/>
      <c r="X99" s="522"/>
    </row>
    <row r="100" spans="1:24" ht="18" customHeight="1">
      <c r="A100" s="522"/>
      <c r="B100" s="848"/>
      <c r="C100" s="522"/>
      <c r="D100" s="522"/>
      <c r="E100" s="522"/>
      <c r="F100" s="522"/>
      <c r="G100" s="522"/>
      <c r="H100" s="522"/>
      <c r="I100" s="522"/>
      <c r="J100" s="522"/>
      <c r="K100" s="522"/>
      <c r="L100" s="522"/>
      <c r="M100" s="522"/>
      <c r="N100" s="525"/>
      <c r="O100" s="524"/>
      <c r="P100" s="532" t="s">
        <v>1152</v>
      </c>
      <c r="Q100" s="763" t="s">
        <v>1153</v>
      </c>
      <c r="R100" s="764"/>
      <c r="S100" s="764"/>
      <c r="T100" s="526" t="s">
        <v>1152</v>
      </c>
      <c r="U100" s="765" t="s">
        <v>1153</v>
      </c>
      <c r="V100" s="764"/>
      <c r="W100" s="766"/>
      <c r="X100" s="522"/>
    </row>
    <row r="101" spans="1:24" ht="18" customHeight="1">
      <c r="A101" s="522"/>
      <c r="B101" s="522"/>
      <c r="C101" s="522"/>
      <c r="D101" s="522"/>
      <c r="E101" s="522"/>
      <c r="F101" s="522"/>
      <c r="G101" s="522"/>
      <c r="H101" s="522"/>
      <c r="I101" s="522"/>
      <c r="J101" s="522"/>
      <c r="K101" s="522"/>
      <c r="L101" s="522"/>
      <c r="M101" s="522"/>
      <c r="N101" s="525"/>
      <c r="O101" s="524"/>
      <c r="P101" s="767"/>
      <c r="Q101" s="769"/>
      <c r="R101" s="769"/>
      <c r="S101" s="770"/>
      <c r="T101" s="773"/>
      <c r="U101" s="770"/>
      <c r="V101" s="775"/>
      <c r="W101" s="775"/>
      <c r="X101" s="522"/>
    </row>
    <row r="102" spans="1:24" ht="18" customHeight="1" thickBot="1">
      <c r="A102" s="522"/>
      <c r="B102" s="522"/>
      <c r="C102" s="849"/>
      <c r="D102" s="849"/>
      <c r="E102" s="527"/>
      <c r="F102" s="522"/>
      <c r="G102" s="528"/>
      <c r="H102" s="528"/>
      <c r="I102" s="522"/>
      <c r="J102" s="522"/>
      <c r="K102" s="522"/>
      <c r="L102" s="522"/>
      <c r="M102" s="522"/>
      <c r="N102" s="522"/>
      <c r="O102" s="524"/>
      <c r="P102" s="768"/>
      <c r="Q102" s="771"/>
      <c r="R102" s="771"/>
      <c r="S102" s="772"/>
      <c r="T102" s="774"/>
      <c r="U102" s="772"/>
      <c r="V102" s="776"/>
      <c r="W102" s="776"/>
      <c r="X102" s="522"/>
    </row>
    <row r="103" spans="1:24" ht="18" customHeight="1" thickBot="1">
      <c r="A103" s="522"/>
      <c r="B103" s="522"/>
      <c r="C103" s="849"/>
      <c r="D103" s="849"/>
      <c r="E103" s="527"/>
      <c r="F103" s="522"/>
      <c r="G103" s="528"/>
      <c r="H103" s="528"/>
      <c r="I103" s="522"/>
      <c r="J103" s="522"/>
      <c r="K103" s="522"/>
      <c r="L103" s="522"/>
      <c r="M103" s="522"/>
      <c r="N103" s="525"/>
      <c r="O103" s="524"/>
      <c r="P103" s="785" t="s">
        <v>1154</v>
      </c>
      <c r="Q103" s="786"/>
      <c r="R103" s="787"/>
      <c r="S103" s="788" t="s">
        <v>1155</v>
      </c>
      <c r="T103" s="788"/>
      <c r="U103" s="788"/>
      <c r="V103" s="788"/>
      <c r="W103" s="788"/>
      <c r="X103" s="522"/>
    </row>
    <row r="104" spans="1:24" ht="18" customHeight="1">
      <c r="A104" s="522"/>
      <c r="B104" s="522"/>
      <c r="C104" s="849"/>
      <c r="D104" s="849"/>
      <c r="E104" s="522"/>
      <c r="F104" s="522"/>
      <c r="G104" s="522"/>
      <c r="H104" s="522"/>
      <c r="I104" s="522"/>
      <c r="J104" s="522"/>
      <c r="K104" s="522"/>
      <c r="L104" s="522"/>
      <c r="M104" s="522"/>
      <c r="N104" s="522"/>
      <c r="O104" s="524"/>
      <c r="P104" s="761" t="s">
        <v>1156</v>
      </c>
      <c r="Q104" s="762"/>
      <c r="R104" s="762"/>
      <c r="S104" s="780" t="s">
        <v>1157</v>
      </c>
      <c r="T104" s="781"/>
      <c r="U104" s="781"/>
      <c r="V104" s="781"/>
      <c r="W104" s="781"/>
      <c r="X104" s="522"/>
    </row>
    <row r="105" spans="1:24" ht="18" customHeight="1" thickBot="1">
      <c r="A105" s="522"/>
      <c r="B105" s="522"/>
      <c r="C105" s="528"/>
      <c r="D105" s="528"/>
      <c r="E105" s="522"/>
      <c r="F105" s="522"/>
      <c r="G105" s="522"/>
      <c r="H105" s="522"/>
      <c r="I105" s="522"/>
      <c r="J105" s="522"/>
      <c r="K105" s="522"/>
      <c r="L105" s="522"/>
      <c r="M105" s="522"/>
      <c r="N105" s="525"/>
      <c r="O105" s="524"/>
      <c r="P105" s="789" t="s">
        <v>1158</v>
      </c>
      <c r="Q105" s="750"/>
      <c r="R105" s="750"/>
      <c r="S105" s="752" t="s">
        <v>1157</v>
      </c>
      <c r="T105" s="753"/>
      <c r="U105" s="753"/>
      <c r="V105" s="753"/>
      <c r="W105" s="753"/>
      <c r="X105" s="522"/>
    </row>
    <row r="106" spans="1:24" ht="18" customHeight="1">
      <c r="A106" s="522"/>
      <c r="B106" s="522"/>
      <c r="C106" s="528"/>
      <c r="D106" s="528"/>
      <c r="E106" s="522"/>
      <c r="F106" s="522"/>
      <c r="G106" s="522"/>
      <c r="H106" s="522"/>
      <c r="I106" s="522"/>
      <c r="J106" s="522"/>
      <c r="K106" s="522"/>
      <c r="L106" s="522"/>
      <c r="M106" s="522"/>
      <c r="N106" s="525"/>
      <c r="O106" s="524"/>
      <c r="P106" s="777" t="s">
        <v>1159</v>
      </c>
      <c r="Q106" s="778"/>
      <c r="R106" s="779"/>
      <c r="S106" s="780" t="s">
        <v>1157</v>
      </c>
      <c r="T106" s="781"/>
      <c r="U106" s="781"/>
      <c r="V106" s="781"/>
      <c r="W106" s="781"/>
      <c r="X106" s="522"/>
    </row>
    <row r="107" spans="1:24" ht="18" customHeight="1" thickBot="1">
      <c r="A107" s="522"/>
      <c r="B107" s="529"/>
      <c r="C107" s="530"/>
      <c r="D107" s="530"/>
      <c r="E107" s="529"/>
      <c r="F107" s="529" t="s">
        <v>2673</v>
      </c>
      <c r="G107" s="529"/>
      <c r="H107" s="529"/>
      <c r="I107" s="529"/>
      <c r="J107" s="529"/>
      <c r="K107" s="529"/>
      <c r="L107" s="529"/>
      <c r="M107" s="529"/>
      <c r="N107" s="542"/>
      <c r="O107" s="531"/>
      <c r="P107" s="782" t="s">
        <v>1257</v>
      </c>
      <c r="Q107" s="783"/>
      <c r="R107" s="784"/>
      <c r="S107" s="752" t="s">
        <v>1157</v>
      </c>
      <c r="T107" s="753"/>
      <c r="U107" s="753"/>
      <c r="V107" s="753"/>
      <c r="W107" s="753"/>
      <c r="X107" s="522"/>
    </row>
    <row r="108" spans="1:24" ht="18" customHeight="1">
      <c r="A108" s="522"/>
      <c r="B108" s="522"/>
      <c r="C108" s="528"/>
      <c r="D108" s="528"/>
      <c r="E108" s="522"/>
      <c r="F108" s="522"/>
      <c r="G108" s="522"/>
      <c r="H108" s="522"/>
      <c r="I108" s="522"/>
      <c r="J108" s="522"/>
      <c r="K108" s="522"/>
      <c r="L108" s="522"/>
      <c r="M108" s="522"/>
      <c r="N108" s="525"/>
      <c r="O108" s="524"/>
      <c r="P108" s="777" t="s">
        <v>1160</v>
      </c>
      <c r="Q108" s="778"/>
      <c r="R108" s="779"/>
      <c r="S108" s="780" t="s">
        <v>1157</v>
      </c>
      <c r="T108" s="781"/>
      <c r="U108" s="781"/>
      <c r="V108" s="781"/>
      <c r="W108" s="781"/>
      <c r="X108" s="522"/>
    </row>
    <row r="109" spans="1:24" ht="18" customHeight="1">
      <c r="A109" s="522"/>
      <c r="B109" s="522"/>
      <c r="C109" s="528"/>
      <c r="D109" s="528"/>
      <c r="E109" s="522"/>
      <c r="F109" s="522"/>
      <c r="G109" s="522"/>
      <c r="H109" s="522"/>
      <c r="I109" s="522"/>
      <c r="J109" s="522"/>
      <c r="K109" s="522"/>
      <c r="L109" s="522"/>
      <c r="M109" s="522"/>
      <c r="N109" s="525"/>
      <c r="O109" s="524"/>
      <c r="P109" s="766" t="s">
        <v>1161</v>
      </c>
      <c r="Q109" s="790"/>
      <c r="R109" s="791"/>
      <c r="S109" s="792" t="s">
        <v>1157</v>
      </c>
      <c r="T109" s="793"/>
      <c r="U109" s="793"/>
      <c r="V109" s="793"/>
      <c r="W109" s="793"/>
      <c r="X109" s="522"/>
    </row>
    <row r="110" spans="1:24" ht="18" customHeight="1" thickBot="1">
      <c r="A110" s="522"/>
      <c r="B110" s="522"/>
      <c r="C110" s="528"/>
      <c r="D110" s="528"/>
      <c r="E110" s="522"/>
      <c r="F110" s="522"/>
      <c r="G110" s="522"/>
      <c r="H110" s="522"/>
      <c r="I110" s="522"/>
      <c r="J110" s="522"/>
      <c r="K110" s="522"/>
      <c r="L110" s="522"/>
      <c r="M110" s="522"/>
      <c r="N110" s="525"/>
      <c r="O110" s="524"/>
      <c r="P110" s="759" t="s">
        <v>1162</v>
      </c>
      <c r="Q110" s="783"/>
      <c r="R110" s="784"/>
      <c r="S110" s="794"/>
      <c r="T110" s="795"/>
      <c r="U110" s="795"/>
      <c r="V110" s="795"/>
      <c r="W110" s="795"/>
      <c r="X110" s="522"/>
    </row>
    <row r="111" spans="1:24" ht="18" customHeight="1">
      <c r="A111" s="522"/>
      <c r="B111" s="522"/>
      <c r="C111" s="849"/>
      <c r="D111" s="849"/>
      <c r="E111" s="527"/>
      <c r="F111" s="527"/>
      <c r="G111" s="528"/>
      <c r="H111" s="528"/>
      <c r="I111" s="522"/>
      <c r="J111" s="522"/>
      <c r="K111" s="522"/>
      <c r="L111" s="522"/>
      <c r="M111" s="522"/>
      <c r="N111" s="522"/>
      <c r="O111" s="539"/>
      <c r="P111" s="797" t="s">
        <v>1163</v>
      </c>
      <c r="Q111" s="800" t="s">
        <v>1164</v>
      </c>
      <c r="R111" s="800"/>
      <c r="S111" s="800"/>
      <c r="T111" s="801"/>
      <c r="U111" s="801"/>
      <c r="V111" s="801"/>
      <c r="W111" s="802"/>
      <c r="X111" s="522"/>
    </row>
    <row r="112" spans="1:24" ht="18" customHeight="1">
      <c r="A112" s="522"/>
      <c r="B112" s="522"/>
      <c r="C112" s="849"/>
      <c r="D112" s="849"/>
      <c r="E112" s="543"/>
      <c r="F112" s="543"/>
      <c r="G112" s="528"/>
      <c r="H112" s="528"/>
      <c r="I112" s="522"/>
      <c r="J112" s="522"/>
      <c r="K112" s="522"/>
      <c r="L112" s="522"/>
      <c r="M112" s="522"/>
      <c r="N112" s="525"/>
      <c r="O112" s="539"/>
      <c r="P112" s="798"/>
      <c r="Q112" s="803" t="s">
        <v>1165</v>
      </c>
      <c r="R112" s="803"/>
      <c r="S112" s="803"/>
      <c r="T112" s="804"/>
      <c r="U112" s="804"/>
      <c r="V112" s="804"/>
      <c r="W112" s="811"/>
      <c r="X112" s="522"/>
    </row>
    <row r="113" spans="1:24" ht="18" customHeight="1" thickBot="1">
      <c r="A113" s="522"/>
      <c r="B113" s="522"/>
      <c r="C113" s="849"/>
      <c r="D113" s="849"/>
      <c r="E113" s="543"/>
      <c r="F113" s="543"/>
      <c r="G113" s="522"/>
      <c r="H113" s="522"/>
      <c r="I113" s="522"/>
      <c r="J113" s="522"/>
      <c r="K113" s="522"/>
      <c r="L113" s="522"/>
      <c r="M113" s="522"/>
      <c r="N113" s="522"/>
      <c r="O113" s="539"/>
      <c r="P113" s="799"/>
      <c r="Q113" s="812" t="s">
        <v>1166</v>
      </c>
      <c r="R113" s="812"/>
      <c r="S113" s="812"/>
      <c r="T113" s="813"/>
      <c r="U113" s="813"/>
      <c r="V113" s="813"/>
      <c r="W113" s="814"/>
      <c r="X113" s="522"/>
    </row>
    <row r="114" spans="1:24" ht="18" customHeight="1">
      <c r="A114" s="522"/>
      <c r="B114" s="522"/>
      <c r="C114" s="528"/>
      <c r="D114" s="528"/>
      <c r="E114" s="544"/>
      <c r="F114" s="544"/>
      <c r="G114" s="522"/>
      <c r="H114" s="522"/>
      <c r="I114" s="522"/>
      <c r="J114" s="522"/>
      <c r="K114" s="522"/>
      <c r="L114" s="522"/>
      <c r="M114" s="522"/>
      <c r="N114" s="525"/>
      <c r="O114" s="524"/>
      <c r="P114" s="777" t="s">
        <v>1167</v>
      </c>
      <c r="Q114" s="778"/>
      <c r="R114" s="778"/>
      <c r="S114" s="778"/>
      <c r="T114" s="778"/>
      <c r="U114" s="778"/>
      <c r="V114" s="778"/>
      <c r="W114" s="778"/>
      <c r="X114" s="522"/>
    </row>
    <row r="115" spans="1:24" ht="18" customHeight="1">
      <c r="A115" s="522"/>
      <c r="B115" s="522"/>
      <c r="C115" s="528"/>
      <c r="D115" s="528"/>
      <c r="E115" s="522"/>
      <c r="F115" s="522"/>
      <c r="G115" s="522"/>
      <c r="H115" s="522"/>
      <c r="I115" s="522"/>
      <c r="J115" s="522"/>
      <c r="K115" s="522"/>
      <c r="L115" s="522"/>
      <c r="M115" s="522"/>
      <c r="N115" s="525"/>
      <c r="O115" s="524"/>
      <c r="P115" s="805" t="s">
        <v>1168</v>
      </c>
      <c r="Q115" s="803"/>
      <c r="R115" s="803"/>
      <c r="S115" s="803"/>
      <c r="T115" s="806" t="s">
        <v>1169</v>
      </c>
      <c r="U115" s="806"/>
      <c r="V115" s="806" t="s">
        <v>1170</v>
      </c>
      <c r="W115" s="807"/>
      <c r="X115" s="522"/>
    </row>
    <row r="116" spans="1:24" ht="18" customHeight="1">
      <c r="A116" s="522"/>
      <c r="B116" s="529"/>
      <c r="C116" s="530"/>
      <c r="D116" s="530"/>
      <c r="E116" s="529"/>
      <c r="F116" s="529" t="s">
        <v>2673</v>
      </c>
      <c r="G116" s="529"/>
      <c r="H116" s="529"/>
      <c r="I116" s="529"/>
      <c r="J116" s="529"/>
      <c r="K116" s="529"/>
      <c r="L116" s="529"/>
      <c r="M116" s="529"/>
      <c r="N116" s="542"/>
      <c r="O116" s="531"/>
      <c r="P116" s="805"/>
      <c r="Q116" s="803"/>
      <c r="R116" s="803"/>
      <c r="S116" s="803"/>
      <c r="T116" s="806"/>
      <c r="U116" s="806"/>
      <c r="V116" s="806"/>
      <c r="W116" s="807"/>
      <c r="X116" s="522"/>
    </row>
    <row r="117" spans="1:24" ht="18" customHeight="1">
      <c r="A117" s="522"/>
      <c r="B117" s="522"/>
      <c r="C117" s="528"/>
      <c r="D117" s="528"/>
      <c r="E117" s="522"/>
      <c r="F117" s="522"/>
      <c r="G117" s="522"/>
      <c r="H117" s="522"/>
      <c r="I117" s="522"/>
      <c r="J117" s="522"/>
      <c r="K117" s="522"/>
      <c r="L117" s="522"/>
      <c r="M117" s="522"/>
      <c r="N117" s="522"/>
      <c r="O117" s="524"/>
      <c r="P117" s="805" t="s">
        <v>1171</v>
      </c>
      <c r="Q117" s="803"/>
      <c r="R117" s="803"/>
      <c r="S117" s="803"/>
      <c r="T117" s="806" t="s">
        <v>1170</v>
      </c>
      <c r="U117" s="806"/>
      <c r="V117" s="806" t="s">
        <v>1170</v>
      </c>
      <c r="W117" s="807"/>
      <c r="X117" s="522"/>
    </row>
    <row r="118" spans="1:24" ht="18" customHeight="1">
      <c r="A118" s="522"/>
      <c r="B118" s="522"/>
      <c r="C118" s="528"/>
      <c r="D118" s="528"/>
      <c r="E118" s="522"/>
      <c r="F118" s="522"/>
      <c r="G118" s="522"/>
      <c r="H118" s="522"/>
      <c r="I118" s="522"/>
      <c r="J118" s="522"/>
      <c r="K118" s="522"/>
      <c r="L118" s="522"/>
      <c r="M118" s="522"/>
      <c r="N118" s="525"/>
      <c r="O118" s="524"/>
      <c r="P118" s="805"/>
      <c r="Q118" s="803"/>
      <c r="R118" s="803"/>
      <c r="S118" s="803"/>
      <c r="T118" s="806"/>
      <c r="U118" s="806"/>
      <c r="V118" s="806"/>
      <c r="W118" s="807"/>
      <c r="X118" s="522"/>
    </row>
    <row r="119" spans="1:24" ht="18" customHeight="1">
      <c r="A119" s="522"/>
      <c r="B119" s="522"/>
      <c r="C119" s="528"/>
      <c r="D119" s="528"/>
      <c r="E119" s="522"/>
      <c r="F119" s="522"/>
      <c r="G119" s="522"/>
      <c r="H119" s="522"/>
      <c r="I119" s="522"/>
      <c r="J119" s="522"/>
      <c r="K119" s="522"/>
      <c r="L119" s="522"/>
      <c r="M119" s="522"/>
      <c r="N119" s="525"/>
      <c r="O119" s="524"/>
      <c r="P119" s="808" t="s">
        <v>1172</v>
      </c>
      <c r="Q119" s="722"/>
      <c r="R119" s="722"/>
      <c r="S119" s="722"/>
      <c r="T119" s="809" t="s">
        <v>1173</v>
      </c>
      <c r="U119" s="809"/>
      <c r="V119" s="809" t="s">
        <v>1173</v>
      </c>
      <c r="W119" s="810"/>
      <c r="X119" s="522"/>
    </row>
    <row r="120" spans="1:24" ht="18" customHeight="1" thickBot="1">
      <c r="A120" s="522"/>
      <c r="B120" s="522"/>
      <c r="C120" s="528"/>
      <c r="D120" s="533"/>
      <c r="E120" s="527"/>
      <c r="F120" s="522"/>
      <c r="G120" s="528"/>
      <c r="H120" s="528"/>
      <c r="I120" s="522"/>
      <c r="J120" s="522"/>
      <c r="K120" s="522"/>
      <c r="L120" s="522"/>
      <c r="M120" s="522"/>
      <c r="N120" s="525"/>
      <c r="O120" s="524"/>
      <c r="P120" s="821" t="s">
        <v>1174</v>
      </c>
      <c r="Q120" s="812"/>
      <c r="R120" s="812"/>
      <c r="S120" s="812"/>
      <c r="T120" s="815" t="s">
        <v>1175</v>
      </c>
      <c r="U120" s="815"/>
      <c r="V120" s="815" t="s">
        <v>394</v>
      </c>
      <c r="W120" s="816"/>
      <c r="X120" s="522"/>
    </row>
    <row r="121" spans="1:24" ht="18" customHeight="1">
      <c r="A121" s="522"/>
      <c r="B121" s="522"/>
      <c r="C121" s="849"/>
      <c r="D121" s="849"/>
      <c r="E121" s="527"/>
      <c r="F121" s="522"/>
      <c r="G121" s="528"/>
      <c r="H121" s="528"/>
      <c r="I121" s="522"/>
      <c r="J121" s="522"/>
      <c r="K121" s="522"/>
      <c r="L121" s="522"/>
      <c r="M121" s="522"/>
      <c r="N121" s="522"/>
      <c r="O121" s="524"/>
      <c r="P121" s="822" t="s">
        <v>1176</v>
      </c>
      <c r="Q121" s="823" t="s">
        <v>1177</v>
      </c>
      <c r="R121" s="823"/>
      <c r="S121" s="823"/>
      <c r="T121" s="824" t="s">
        <v>1178</v>
      </c>
      <c r="U121" s="824"/>
      <c r="V121" s="824" t="s">
        <v>1179</v>
      </c>
      <c r="W121" s="825"/>
      <c r="X121" s="522"/>
    </row>
    <row r="122" spans="1:24" ht="18" customHeight="1">
      <c r="A122" s="522"/>
      <c r="B122" s="522"/>
      <c r="C122" s="849"/>
      <c r="D122" s="849"/>
      <c r="E122" s="522"/>
      <c r="F122" s="522"/>
      <c r="G122" s="522"/>
      <c r="H122" s="522"/>
      <c r="I122" s="522"/>
      <c r="J122" s="522"/>
      <c r="K122" s="522"/>
      <c r="L122" s="522"/>
      <c r="M122" s="522"/>
      <c r="N122" s="525"/>
      <c r="O122" s="524"/>
      <c r="P122" s="805"/>
      <c r="Q122" s="803" t="s">
        <v>1180</v>
      </c>
      <c r="R122" s="803"/>
      <c r="S122" s="803"/>
      <c r="T122" s="826" t="s">
        <v>1178</v>
      </c>
      <c r="U122" s="826"/>
      <c r="V122" s="826" t="s">
        <v>1179</v>
      </c>
      <c r="W122" s="827"/>
      <c r="X122" s="522"/>
    </row>
    <row r="123" spans="1:24" ht="18" customHeight="1" thickBot="1">
      <c r="A123" s="522"/>
      <c r="B123" s="522"/>
      <c r="C123" s="522"/>
      <c r="D123" s="522"/>
      <c r="E123" s="522"/>
      <c r="F123" s="522"/>
      <c r="G123" s="522"/>
      <c r="H123" s="522"/>
      <c r="I123" s="522"/>
      <c r="J123" s="522"/>
      <c r="K123" s="522"/>
      <c r="L123" s="522"/>
      <c r="M123" s="522"/>
      <c r="N123" s="522"/>
      <c r="O123" s="524"/>
      <c r="P123" s="821"/>
      <c r="Q123" s="812" t="s">
        <v>1181</v>
      </c>
      <c r="R123" s="812"/>
      <c r="S123" s="812"/>
      <c r="T123" s="815" t="s">
        <v>1178</v>
      </c>
      <c r="U123" s="815"/>
      <c r="V123" s="815" t="s">
        <v>1179</v>
      </c>
      <c r="W123" s="816"/>
      <c r="X123" s="522"/>
    </row>
    <row r="124" spans="1:24" ht="18" customHeight="1">
      <c r="A124" s="522"/>
      <c r="B124" s="522"/>
      <c r="C124" s="522"/>
      <c r="D124" s="522"/>
      <c r="E124" s="522"/>
      <c r="F124" s="522"/>
      <c r="G124" s="522"/>
      <c r="H124" s="522"/>
      <c r="I124" s="522"/>
      <c r="J124" s="522"/>
      <c r="K124" s="522"/>
      <c r="L124" s="522"/>
      <c r="M124" s="522"/>
      <c r="N124" s="525"/>
      <c r="O124" s="524"/>
      <c r="P124" s="817" t="s">
        <v>3451</v>
      </c>
      <c r="Q124" s="800"/>
      <c r="R124" s="800"/>
      <c r="S124" s="800"/>
      <c r="T124" s="800" t="s">
        <v>3452</v>
      </c>
      <c r="U124" s="800"/>
      <c r="V124" s="800"/>
      <c r="W124" s="818"/>
      <c r="X124" s="522"/>
    </row>
    <row r="125" spans="1:24" ht="18" customHeight="1" thickBot="1">
      <c r="A125" s="522"/>
      <c r="B125" s="522"/>
      <c r="C125" s="522"/>
      <c r="D125" s="522"/>
      <c r="E125" s="522"/>
      <c r="F125" s="522"/>
      <c r="G125" s="522"/>
      <c r="H125" s="522"/>
      <c r="I125" s="522"/>
      <c r="J125" s="522"/>
      <c r="K125" s="522"/>
      <c r="L125" s="522"/>
      <c r="M125" s="522"/>
      <c r="N125" s="525"/>
      <c r="O125" s="524"/>
      <c r="P125" s="819" t="s">
        <v>3460</v>
      </c>
      <c r="Q125" s="820"/>
      <c r="R125" s="820"/>
      <c r="S125" s="820"/>
      <c r="T125" s="820" t="s">
        <v>3449</v>
      </c>
      <c r="U125" s="820"/>
      <c r="V125" s="820"/>
      <c r="W125" s="752"/>
      <c r="X125" s="522"/>
    </row>
    <row r="126" spans="1:24" ht="18" customHeight="1">
      <c r="A126" s="522"/>
      <c r="B126" s="522"/>
      <c r="C126" s="534"/>
      <c r="D126" s="534"/>
      <c r="E126" s="534"/>
      <c r="F126" s="522" t="s">
        <v>2675</v>
      </c>
      <c r="G126" s="522"/>
      <c r="H126" s="522"/>
      <c r="I126" s="522"/>
      <c r="J126" s="522"/>
      <c r="K126" s="522"/>
      <c r="L126" s="522"/>
      <c r="M126" s="522"/>
      <c r="N126" s="525"/>
      <c r="O126" s="524"/>
      <c r="P126" s="830" t="s">
        <v>1183</v>
      </c>
      <c r="Q126" s="831"/>
      <c r="R126" s="831"/>
      <c r="S126" s="831"/>
      <c r="T126" s="831"/>
      <c r="U126" s="831"/>
      <c r="V126" s="831"/>
      <c r="W126" s="832"/>
      <c r="X126" s="522"/>
    </row>
    <row r="127" spans="1:24" ht="18" customHeight="1" thickBot="1">
      <c r="A127" s="522"/>
      <c r="B127" s="535"/>
      <c r="C127" s="535"/>
      <c r="D127" s="535"/>
      <c r="E127" s="535"/>
      <c r="F127" s="535"/>
      <c r="G127" s="535"/>
      <c r="H127" s="535"/>
      <c r="I127" s="535"/>
      <c r="J127" s="535"/>
      <c r="K127" s="535"/>
      <c r="L127" s="535"/>
      <c r="M127" s="535"/>
      <c r="N127" s="535"/>
      <c r="O127" s="536"/>
      <c r="P127" s="833"/>
      <c r="Q127" s="834"/>
      <c r="R127" s="834"/>
      <c r="S127" s="834"/>
      <c r="T127" s="834"/>
      <c r="U127" s="834"/>
      <c r="V127" s="834"/>
      <c r="W127" s="835"/>
      <c r="X127" s="522"/>
    </row>
    <row r="128" spans="1:24" ht="18" customHeight="1">
      <c r="A128" s="522"/>
      <c r="B128" s="778" t="s">
        <v>1184</v>
      </c>
      <c r="C128" s="778"/>
      <c r="D128" s="778"/>
      <c r="E128" s="778"/>
      <c r="F128" s="778"/>
      <c r="G128" s="778"/>
      <c r="H128" s="778"/>
      <c r="I128" s="778"/>
      <c r="J128" s="778"/>
      <c r="K128" s="778"/>
      <c r="L128" s="778"/>
      <c r="M128" s="778"/>
      <c r="N128" s="778"/>
      <c r="O128" s="778"/>
      <c r="P128" s="833"/>
      <c r="Q128" s="834"/>
      <c r="R128" s="834"/>
      <c r="S128" s="834"/>
      <c r="T128" s="834"/>
      <c r="U128" s="834"/>
      <c r="V128" s="834"/>
      <c r="W128" s="835"/>
      <c r="X128" s="522"/>
    </row>
    <row r="129" spans="1:24" ht="18" customHeight="1">
      <c r="A129" s="522"/>
      <c r="B129" s="720" t="s">
        <v>1185</v>
      </c>
      <c r="C129" s="721"/>
      <c r="D129" s="836"/>
      <c r="E129" s="837"/>
      <c r="F129" s="836"/>
      <c r="G129" s="837"/>
      <c r="H129" s="836"/>
      <c r="I129" s="837"/>
      <c r="J129" s="836"/>
      <c r="K129" s="837"/>
      <c r="L129" s="836"/>
      <c r="M129" s="837"/>
      <c r="N129" s="836"/>
      <c r="O129" s="838"/>
      <c r="P129" s="833"/>
      <c r="Q129" s="834"/>
      <c r="R129" s="834"/>
      <c r="S129" s="834"/>
      <c r="T129" s="834"/>
      <c r="U129" s="834"/>
      <c r="V129" s="834"/>
      <c r="W129" s="835"/>
      <c r="X129" s="522"/>
    </row>
    <row r="130" spans="1:24" ht="18" customHeight="1">
      <c r="A130" s="522"/>
      <c r="B130" s="720" t="s">
        <v>1186</v>
      </c>
      <c r="C130" s="721"/>
      <c r="D130" s="811"/>
      <c r="E130" s="828"/>
      <c r="F130" s="811"/>
      <c r="G130" s="828"/>
      <c r="H130" s="811"/>
      <c r="I130" s="828"/>
      <c r="J130" s="811"/>
      <c r="K130" s="828"/>
      <c r="L130" s="811"/>
      <c r="M130" s="828"/>
      <c r="N130" s="811"/>
      <c r="O130" s="829"/>
      <c r="P130" s="833"/>
      <c r="Q130" s="834"/>
      <c r="R130" s="834"/>
      <c r="S130" s="834"/>
      <c r="T130" s="834"/>
      <c r="U130" s="834"/>
      <c r="V130" s="834"/>
      <c r="W130" s="835"/>
      <c r="X130" s="522"/>
    </row>
    <row r="131" spans="1:24" ht="18" customHeight="1">
      <c r="A131" s="522"/>
      <c r="B131" s="845" t="s">
        <v>1187</v>
      </c>
      <c r="C131" s="846"/>
      <c r="D131" s="839"/>
      <c r="E131" s="747"/>
      <c r="F131" s="839"/>
      <c r="G131" s="747"/>
      <c r="H131" s="839"/>
      <c r="I131" s="747"/>
      <c r="J131" s="839"/>
      <c r="K131" s="747"/>
      <c r="L131" s="839"/>
      <c r="M131" s="747"/>
      <c r="N131" s="839"/>
      <c r="O131" s="840"/>
      <c r="P131" s="841" t="s">
        <v>1188</v>
      </c>
      <c r="Q131" s="842"/>
      <c r="R131" s="842"/>
      <c r="S131" s="842"/>
      <c r="T131" s="843" t="s">
        <v>860</v>
      </c>
      <c r="U131" s="843"/>
      <c r="V131" s="843" t="s">
        <v>1189</v>
      </c>
      <c r="W131" s="844"/>
      <c r="X131" s="522"/>
    </row>
    <row r="132" spans="1:24" ht="18" customHeight="1">
      <c r="A132" s="522"/>
      <c r="B132" s="522"/>
      <c r="C132" s="522"/>
      <c r="D132" s="522"/>
      <c r="E132" s="522"/>
      <c r="F132" s="522"/>
      <c r="G132" s="522"/>
      <c r="H132" s="522"/>
      <c r="I132" s="522"/>
      <c r="J132" s="522"/>
      <c r="K132" s="522"/>
      <c r="L132" s="522"/>
      <c r="M132" s="522"/>
      <c r="N132" s="522"/>
      <c r="O132" s="522"/>
      <c r="P132" s="522"/>
      <c r="Q132" s="522"/>
      <c r="R132" s="522"/>
      <c r="S132" s="522"/>
      <c r="T132" s="522"/>
      <c r="U132" s="522"/>
      <c r="V132" s="522"/>
      <c r="W132" s="522"/>
      <c r="X132" s="522"/>
    </row>
    <row r="133" spans="1:24" ht="18" customHeight="1">
      <c r="A133" s="521"/>
      <c r="B133" s="521"/>
      <c r="C133" s="522"/>
      <c r="D133" s="522"/>
      <c r="E133" s="522"/>
      <c r="F133" s="522"/>
      <c r="G133" s="522"/>
      <c r="H133" s="522"/>
      <c r="I133" s="522"/>
      <c r="J133" s="522"/>
      <c r="K133" s="522"/>
      <c r="L133" s="522"/>
      <c r="M133" s="522"/>
      <c r="N133" s="522"/>
      <c r="O133" s="522"/>
      <c r="P133" s="522"/>
      <c r="Q133" s="522"/>
      <c r="R133" s="522"/>
      <c r="S133" s="522"/>
      <c r="T133" s="522"/>
      <c r="U133" s="522"/>
      <c r="V133" s="522"/>
      <c r="W133" s="522"/>
      <c r="X133" s="522"/>
    </row>
    <row r="134" spans="1:24" ht="18" customHeight="1">
      <c r="A134" s="522"/>
      <c r="B134" s="522"/>
      <c r="C134" s="522"/>
      <c r="D134" s="522"/>
      <c r="E134" s="522"/>
      <c r="F134" s="522"/>
      <c r="G134" s="522"/>
      <c r="H134" s="522"/>
      <c r="I134" s="522"/>
      <c r="J134" s="522"/>
      <c r="K134" s="522"/>
      <c r="L134" s="522"/>
      <c r="M134" s="522"/>
      <c r="N134" s="522"/>
      <c r="O134" s="522"/>
      <c r="P134" s="522"/>
      <c r="Q134" s="522"/>
      <c r="R134" s="522"/>
      <c r="S134" s="522"/>
      <c r="T134" s="522"/>
      <c r="U134" s="522"/>
      <c r="V134" s="522"/>
      <c r="W134" s="522"/>
      <c r="X134" s="522"/>
    </row>
    <row r="135" spans="1:24" ht="18" customHeight="1">
      <c r="A135" s="522"/>
      <c r="B135" s="720" t="s">
        <v>1140</v>
      </c>
      <c r="C135" s="720"/>
      <c r="D135" s="721"/>
      <c r="E135" s="722" t="s">
        <v>589</v>
      </c>
      <c r="F135" s="722"/>
      <c r="G135" s="722" t="s">
        <v>1141</v>
      </c>
      <c r="H135" s="722"/>
      <c r="I135" s="722"/>
      <c r="J135" s="722"/>
      <c r="K135" s="722"/>
      <c r="L135" s="722"/>
      <c r="M135" s="722"/>
      <c r="N135" s="722"/>
      <c r="O135" s="723" t="s">
        <v>1142</v>
      </c>
      <c r="P135" s="720"/>
      <c r="Q135" s="720"/>
      <c r="R135" s="721"/>
      <c r="S135" s="723" t="s">
        <v>1143</v>
      </c>
      <c r="T135" s="720"/>
      <c r="U135" s="720"/>
      <c r="V135" s="720"/>
      <c r="W135" s="720"/>
      <c r="X135" s="522"/>
    </row>
    <row r="136" spans="1:24" ht="18" customHeight="1">
      <c r="A136" s="522"/>
      <c r="B136" s="724">
        <v>3832348</v>
      </c>
      <c r="C136" s="724"/>
      <c r="D136" s="725"/>
      <c r="E136" s="726">
        <v>50</v>
      </c>
      <c r="F136" s="726"/>
      <c r="G136" s="727" t="s">
        <v>2879</v>
      </c>
      <c r="H136" s="727"/>
      <c r="I136" s="727"/>
      <c r="J136" s="727"/>
      <c r="K136" s="727"/>
      <c r="L136" s="727"/>
      <c r="M136" s="727"/>
      <c r="N136" s="727"/>
      <c r="O136" s="732" t="s">
        <v>2917</v>
      </c>
      <c r="P136" s="729"/>
      <c r="Q136" s="729"/>
      <c r="R136" s="730"/>
      <c r="S136" s="731" t="s">
        <v>2915</v>
      </c>
      <c r="T136" s="729"/>
      <c r="U136" s="729"/>
      <c r="V136" s="729"/>
      <c r="W136" s="729"/>
      <c r="X136" s="522"/>
    </row>
    <row r="137" spans="1:24" ht="18" customHeight="1">
      <c r="A137" s="522"/>
      <c r="B137" s="724"/>
      <c r="C137" s="724"/>
      <c r="D137" s="725"/>
      <c r="E137" s="726"/>
      <c r="F137" s="726"/>
      <c r="G137" s="727"/>
      <c r="H137" s="727"/>
      <c r="I137" s="727"/>
      <c r="J137" s="727"/>
      <c r="K137" s="727"/>
      <c r="L137" s="727"/>
      <c r="M137" s="727"/>
      <c r="N137" s="727"/>
      <c r="O137" s="732"/>
      <c r="P137" s="729"/>
      <c r="Q137" s="729"/>
      <c r="R137" s="730"/>
      <c r="S137" s="733"/>
      <c r="T137" s="733"/>
      <c r="U137" s="733"/>
      <c r="V137" s="733"/>
      <c r="W137" s="733"/>
      <c r="X137" s="522"/>
    </row>
    <row r="138" spans="1:24" ht="18" customHeight="1">
      <c r="A138" s="522"/>
      <c r="B138" s="733"/>
      <c r="C138" s="733"/>
      <c r="D138" s="734"/>
      <c r="E138" s="735"/>
      <c r="F138" s="735"/>
      <c r="G138" s="736"/>
      <c r="H138" s="736"/>
      <c r="I138" s="736"/>
      <c r="J138" s="736"/>
      <c r="K138" s="736"/>
      <c r="L138" s="736"/>
      <c r="M138" s="736"/>
      <c r="N138" s="736"/>
      <c r="O138" s="737"/>
      <c r="P138" s="738"/>
      <c r="Q138" s="738"/>
      <c r="R138" s="739"/>
      <c r="S138" s="733"/>
      <c r="T138" s="733"/>
      <c r="U138" s="733"/>
      <c r="V138" s="733"/>
      <c r="W138" s="733"/>
      <c r="X138" s="522"/>
    </row>
    <row r="139" spans="1:24" ht="18" customHeight="1">
      <c r="A139" s="522"/>
      <c r="B139" s="733"/>
      <c r="C139" s="733"/>
      <c r="D139" s="734"/>
      <c r="E139" s="735"/>
      <c r="F139" s="735"/>
      <c r="G139" s="736"/>
      <c r="H139" s="736"/>
      <c r="I139" s="736"/>
      <c r="J139" s="736"/>
      <c r="K139" s="736"/>
      <c r="L139" s="736"/>
      <c r="M139" s="736"/>
      <c r="N139" s="736"/>
      <c r="O139" s="737"/>
      <c r="P139" s="738"/>
      <c r="Q139" s="738"/>
      <c r="R139" s="739"/>
      <c r="S139" s="733"/>
      <c r="T139" s="733"/>
      <c r="U139" s="733"/>
      <c r="V139" s="733"/>
      <c r="W139" s="733"/>
      <c r="X139" s="522"/>
    </row>
    <row r="140" spans="1:24" ht="18" customHeight="1" thickBot="1">
      <c r="A140" s="522"/>
      <c r="B140" s="740"/>
      <c r="C140" s="740"/>
      <c r="D140" s="741"/>
      <c r="E140" s="742"/>
      <c r="F140" s="742"/>
      <c r="G140" s="743"/>
      <c r="H140" s="743"/>
      <c r="I140" s="743"/>
      <c r="J140" s="743"/>
      <c r="K140" s="743"/>
      <c r="L140" s="743"/>
      <c r="M140" s="743"/>
      <c r="N140" s="743"/>
      <c r="O140" s="744"/>
      <c r="P140" s="745"/>
      <c r="Q140" s="745"/>
      <c r="R140" s="746"/>
      <c r="S140" s="740"/>
      <c r="T140" s="740"/>
      <c r="U140" s="740"/>
      <c r="V140" s="740"/>
      <c r="W140" s="740"/>
      <c r="X140" s="522"/>
    </row>
    <row r="141" spans="1:24" ht="18" customHeight="1">
      <c r="A141" s="522"/>
      <c r="B141" s="721" t="s">
        <v>1144</v>
      </c>
      <c r="C141" s="722"/>
      <c r="D141" s="722"/>
      <c r="E141" s="722"/>
      <c r="F141" s="722"/>
      <c r="G141" s="722"/>
      <c r="H141" s="722"/>
      <c r="I141" s="722"/>
      <c r="J141" s="722" t="s">
        <v>1145</v>
      </c>
      <c r="K141" s="722"/>
      <c r="L141" s="722"/>
      <c r="M141" s="722"/>
      <c r="N141" s="722" t="s">
        <v>1146</v>
      </c>
      <c r="O141" s="722"/>
      <c r="P141" s="722"/>
      <c r="Q141" s="722"/>
      <c r="R141" s="722"/>
      <c r="S141" s="722"/>
      <c r="T141" s="722" t="s">
        <v>1147</v>
      </c>
      <c r="U141" s="722"/>
      <c r="V141" s="722"/>
      <c r="W141" s="723"/>
      <c r="X141" s="522"/>
    </row>
    <row r="142" spans="1:24" ht="18" customHeight="1" thickBot="1">
      <c r="A142" s="522"/>
      <c r="B142" s="747"/>
      <c r="C142" s="748"/>
      <c r="D142" s="748"/>
      <c r="E142" s="748"/>
      <c r="F142" s="748"/>
      <c r="G142" s="748"/>
      <c r="H142" s="748"/>
      <c r="I142" s="748"/>
      <c r="J142" s="749" t="s">
        <v>1190</v>
      </c>
      <c r="K142" s="750"/>
      <c r="L142" s="750"/>
      <c r="M142" s="751"/>
      <c r="N142" s="752" t="s">
        <v>1194</v>
      </c>
      <c r="O142" s="753"/>
      <c r="P142" s="753"/>
      <c r="Q142" s="753"/>
      <c r="R142" s="753"/>
      <c r="S142" s="754"/>
      <c r="T142" s="755"/>
      <c r="U142" s="755"/>
      <c r="V142" s="755" t="s">
        <v>1148</v>
      </c>
      <c r="W142" s="756"/>
      <c r="X142" s="522"/>
    </row>
    <row r="143" spans="1:24" ht="18" customHeight="1">
      <c r="A143" s="522"/>
      <c r="B143" s="847" t="s">
        <v>1149</v>
      </c>
      <c r="C143" s="523"/>
      <c r="D143" s="523"/>
      <c r="E143" s="523"/>
      <c r="F143" s="523"/>
      <c r="G143" s="523"/>
      <c r="H143" s="523"/>
      <c r="I143" s="523"/>
      <c r="J143" s="523"/>
      <c r="K143" s="523"/>
      <c r="L143" s="523"/>
      <c r="M143" s="523"/>
      <c r="N143" s="522"/>
      <c r="O143" s="524"/>
      <c r="P143" s="759" t="s">
        <v>1150</v>
      </c>
      <c r="Q143" s="760"/>
      <c r="R143" s="760"/>
      <c r="S143" s="760"/>
      <c r="T143" s="761" t="s">
        <v>1151</v>
      </c>
      <c r="U143" s="762"/>
      <c r="V143" s="762"/>
      <c r="W143" s="762"/>
      <c r="X143" s="522"/>
    </row>
    <row r="144" spans="1:24" ht="18" customHeight="1">
      <c r="A144" s="522"/>
      <c r="B144" s="848"/>
      <c r="C144" s="522"/>
      <c r="D144" s="522"/>
      <c r="E144" s="522"/>
      <c r="F144" s="522"/>
      <c r="G144" s="522"/>
      <c r="H144" s="522"/>
      <c r="I144" s="522"/>
      <c r="J144" s="522"/>
      <c r="K144" s="522"/>
      <c r="L144" s="522"/>
      <c r="M144" s="522"/>
      <c r="N144" s="522"/>
      <c r="O144" s="524"/>
      <c r="P144" s="532" t="s">
        <v>1152</v>
      </c>
      <c r="Q144" s="763" t="s">
        <v>1153</v>
      </c>
      <c r="R144" s="764"/>
      <c r="S144" s="764"/>
      <c r="T144" s="526" t="s">
        <v>1152</v>
      </c>
      <c r="U144" s="765" t="s">
        <v>1153</v>
      </c>
      <c r="V144" s="764"/>
      <c r="W144" s="766"/>
      <c r="X144" s="522"/>
    </row>
    <row r="145" spans="1:24" ht="18" customHeight="1">
      <c r="A145" s="522"/>
      <c r="B145" s="522"/>
      <c r="C145" s="852"/>
      <c r="D145" s="852"/>
      <c r="E145" s="527"/>
      <c r="F145" s="522"/>
      <c r="G145" s="528"/>
      <c r="H145" s="528"/>
      <c r="I145" s="522"/>
      <c r="J145" s="522"/>
      <c r="K145" s="522"/>
      <c r="L145" s="522"/>
      <c r="M145" s="522"/>
      <c r="N145" s="522"/>
      <c r="O145" s="524"/>
      <c r="P145" s="767"/>
      <c r="Q145" s="769"/>
      <c r="R145" s="769"/>
      <c r="S145" s="770"/>
      <c r="T145" s="773"/>
      <c r="U145" s="770"/>
      <c r="V145" s="775"/>
      <c r="W145" s="775"/>
      <c r="X145" s="522"/>
    </row>
    <row r="146" spans="1:24" ht="18" customHeight="1" thickBot="1">
      <c r="A146" s="522"/>
      <c r="B146" s="522"/>
      <c r="C146" s="852"/>
      <c r="D146" s="852"/>
      <c r="E146" s="527"/>
      <c r="F146" s="522"/>
      <c r="G146" s="528"/>
      <c r="H146" s="528"/>
      <c r="I146" s="522"/>
      <c r="J146" s="522"/>
      <c r="K146" s="522"/>
      <c r="L146" s="522"/>
      <c r="M146" s="522"/>
      <c r="N146" s="522"/>
      <c r="O146" s="524"/>
      <c r="P146" s="768"/>
      <c r="Q146" s="771"/>
      <c r="R146" s="771"/>
      <c r="S146" s="772"/>
      <c r="T146" s="774"/>
      <c r="U146" s="772"/>
      <c r="V146" s="776"/>
      <c r="W146" s="776"/>
      <c r="X146" s="522"/>
    </row>
    <row r="147" spans="1:24" ht="18" customHeight="1" thickBot="1">
      <c r="A147" s="522"/>
      <c r="B147" s="522"/>
      <c r="C147" s="852"/>
      <c r="D147" s="852"/>
      <c r="E147" s="522"/>
      <c r="F147" s="522"/>
      <c r="G147" s="522"/>
      <c r="H147" s="522"/>
      <c r="I147" s="522"/>
      <c r="J147" s="522"/>
      <c r="K147" s="522"/>
      <c r="L147" s="522"/>
      <c r="M147" s="522"/>
      <c r="N147" s="522"/>
      <c r="O147" s="524"/>
      <c r="P147" s="785" t="s">
        <v>1154</v>
      </c>
      <c r="Q147" s="786"/>
      <c r="R147" s="787"/>
      <c r="S147" s="788" t="s">
        <v>1155</v>
      </c>
      <c r="T147" s="788"/>
      <c r="U147" s="788"/>
      <c r="V147" s="788"/>
      <c r="W147" s="788"/>
      <c r="X147" s="522"/>
    </row>
    <row r="148" spans="1:24" ht="18" customHeight="1">
      <c r="A148" s="522"/>
      <c r="B148" s="522"/>
      <c r="C148" s="545"/>
      <c r="D148" s="545"/>
      <c r="E148" s="522"/>
      <c r="F148" s="522"/>
      <c r="G148" s="522"/>
      <c r="H148" s="522"/>
      <c r="I148" s="522"/>
      <c r="J148" s="522"/>
      <c r="K148" s="522"/>
      <c r="L148" s="522"/>
      <c r="M148" s="522"/>
      <c r="N148" s="522"/>
      <c r="O148" s="524"/>
      <c r="P148" s="761" t="s">
        <v>1156</v>
      </c>
      <c r="Q148" s="762"/>
      <c r="R148" s="762"/>
      <c r="S148" s="780" t="s">
        <v>1157</v>
      </c>
      <c r="T148" s="781"/>
      <c r="U148" s="781"/>
      <c r="V148" s="781"/>
      <c r="W148" s="781"/>
      <c r="X148" s="522"/>
    </row>
    <row r="149" spans="1:24" ht="18" customHeight="1" thickBot="1">
      <c r="A149" s="522"/>
      <c r="B149" s="529"/>
      <c r="C149" s="546"/>
      <c r="D149" s="546"/>
      <c r="E149" s="529"/>
      <c r="F149" s="529" t="s">
        <v>2673</v>
      </c>
      <c r="G149" s="529"/>
      <c r="H149" s="529"/>
      <c r="I149" s="529"/>
      <c r="J149" s="529"/>
      <c r="K149" s="529"/>
      <c r="L149" s="529"/>
      <c r="M149" s="529"/>
      <c r="N149" s="529"/>
      <c r="O149" s="531"/>
      <c r="P149" s="789" t="s">
        <v>1158</v>
      </c>
      <c r="Q149" s="750"/>
      <c r="R149" s="750"/>
      <c r="S149" s="752" t="s">
        <v>1157</v>
      </c>
      <c r="T149" s="753"/>
      <c r="U149" s="753"/>
      <c r="V149" s="753"/>
      <c r="W149" s="753"/>
      <c r="X149" s="522"/>
    </row>
    <row r="150" spans="1:24" ht="18" customHeight="1">
      <c r="A150" s="522"/>
      <c r="B150" s="522"/>
      <c r="C150" s="545"/>
      <c r="D150" s="545"/>
      <c r="E150" s="522"/>
      <c r="F150" s="522"/>
      <c r="G150" s="522"/>
      <c r="H150" s="522"/>
      <c r="I150" s="522"/>
      <c r="J150" s="522"/>
      <c r="K150" s="522"/>
      <c r="L150" s="522"/>
      <c r="M150" s="522"/>
      <c r="N150" s="522"/>
      <c r="O150" s="524"/>
      <c r="P150" s="777" t="s">
        <v>1159</v>
      </c>
      <c r="Q150" s="778"/>
      <c r="R150" s="779"/>
      <c r="S150" s="780" t="s">
        <v>1157</v>
      </c>
      <c r="T150" s="781"/>
      <c r="U150" s="781"/>
      <c r="V150" s="781"/>
      <c r="W150" s="781"/>
      <c r="X150" s="522"/>
    </row>
    <row r="151" spans="1:24" ht="18" customHeight="1" thickBot="1">
      <c r="A151" s="522"/>
      <c r="B151" s="522"/>
      <c r="C151" s="545"/>
      <c r="D151" s="545"/>
      <c r="E151" s="522"/>
      <c r="F151" s="522"/>
      <c r="G151" s="522"/>
      <c r="H151" s="522"/>
      <c r="I151" s="522"/>
      <c r="J151" s="522"/>
      <c r="K151" s="522"/>
      <c r="L151" s="522"/>
      <c r="M151" s="522"/>
      <c r="N151" s="522"/>
      <c r="O151" s="524"/>
      <c r="P151" s="782" t="s">
        <v>1257</v>
      </c>
      <c r="Q151" s="783"/>
      <c r="R151" s="784"/>
      <c r="S151" s="752" t="s">
        <v>1157</v>
      </c>
      <c r="T151" s="753"/>
      <c r="U151" s="753"/>
      <c r="V151" s="753"/>
      <c r="W151" s="753"/>
      <c r="X151" s="522"/>
    </row>
    <row r="152" spans="1:24" ht="18" customHeight="1">
      <c r="A152" s="522"/>
      <c r="B152" s="522"/>
      <c r="C152" s="852"/>
      <c r="D152" s="852"/>
      <c r="E152" s="527"/>
      <c r="F152" s="522"/>
      <c r="G152" s="528"/>
      <c r="H152" s="528"/>
      <c r="I152" s="522"/>
      <c r="J152" s="522"/>
      <c r="K152" s="522"/>
      <c r="L152" s="522"/>
      <c r="M152" s="522"/>
      <c r="N152" s="522"/>
      <c r="O152" s="524"/>
      <c r="P152" s="777" t="s">
        <v>1160</v>
      </c>
      <c r="Q152" s="778"/>
      <c r="R152" s="779"/>
      <c r="S152" s="780" t="s">
        <v>1157</v>
      </c>
      <c r="T152" s="781"/>
      <c r="U152" s="781"/>
      <c r="V152" s="781"/>
      <c r="W152" s="781"/>
      <c r="X152" s="522"/>
    </row>
    <row r="153" spans="1:24" ht="18" customHeight="1">
      <c r="A153" s="522"/>
      <c r="B153" s="522"/>
      <c r="C153" s="852"/>
      <c r="D153" s="852"/>
      <c r="E153" s="527"/>
      <c r="F153" s="522"/>
      <c r="G153" s="528"/>
      <c r="H153" s="528"/>
      <c r="I153" s="522"/>
      <c r="J153" s="522"/>
      <c r="K153" s="522"/>
      <c r="L153" s="522"/>
      <c r="M153" s="522"/>
      <c r="N153" s="522"/>
      <c r="O153" s="524"/>
      <c r="P153" s="766" t="s">
        <v>1161</v>
      </c>
      <c r="Q153" s="790"/>
      <c r="R153" s="791"/>
      <c r="S153" s="792" t="s">
        <v>1157</v>
      </c>
      <c r="T153" s="793"/>
      <c r="U153" s="793"/>
      <c r="V153" s="793"/>
      <c r="W153" s="793"/>
      <c r="X153" s="522"/>
    </row>
    <row r="154" spans="1:24" ht="18" customHeight="1" thickBot="1">
      <c r="A154" s="522"/>
      <c r="B154" s="522"/>
      <c r="C154" s="852"/>
      <c r="D154" s="852"/>
      <c r="E154" s="522"/>
      <c r="F154" s="522"/>
      <c r="G154" s="522"/>
      <c r="H154" s="522"/>
      <c r="I154" s="522"/>
      <c r="J154" s="522"/>
      <c r="K154" s="522"/>
      <c r="L154" s="522"/>
      <c r="M154" s="522"/>
      <c r="N154" s="522"/>
      <c r="O154" s="524"/>
      <c r="P154" s="759" t="s">
        <v>1162</v>
      </c>
      <c r="Q154" s="783"/>
      <c r="R154" s="784"/>
      <c r="S154" s="794"/>
      <c r="T154" s="795"/>
      <c r="U154" s="795"/>
      <c r="V154" s="795"/>
      <c r="W154" s="795"/>
      <c r="X154" s="522"/>
    </row>
    <row r="155" spans="1:24" ht="18" customHeight="1">
      <c r="A155" s="522"/>
      <c r="B155" s="522"/>
      <c r="C155" s="545"/>
      <c r="D155" s="545"/>
      <c r="E155" s="522"/>
      <c r="F155" s="522"/>
      <c r="G155" s="522"/>
      <c r="H155" s="522"/>
      <c r="I155" s="522"/>
      <c r="J155" s="522"/>
      <c r="K155" s="522"/>
      <c r="L155" s="522"/>
      <c r="M155" s="522"/>
      <c r="N155" s="522"/>
      <c r="O155" s="539"/>
      <c r="P155" s="797" t="s">
        <v>1163</v>
      </c>
      <c r="Q155" s="800" t="s">
        <v>1164</v>
      </c>
      <c r="R155" s="800"/>
      <c r="S155" s="800"/>
      <c r="T155" s="801"/>
      <c r="U155" s="801"/>
      <c r="V155" s="801"/>
      <c r="W155" s="802"/>
      <c r="X155" s="522"/>
    </row>
    <row r="156" spans="1:24" ht="18" customHeight="1">
      <c r="A156" s="522"/>
      <c r="B156" s="529"/>
      <c r="C156" s="546"/>
      <c r="D156" s="546"/>
      <c r="E156" s="529"/>
      <c r="F156" s="529" t="s">
        <v>2673</v>
      </c>
      <c r="G156" s="529"/>
      <c r="H156" s="529"/>
      <c r="I156" s="529"/>
      <c r="J156" s="529"/>
      <c r="K156" s="529"/>
      <c r="L156" s="529"/>
      <c r="M156" s="529"/>
      <c r="N156" s="529"/>
      <c r="O156" s="531"/>
      <c r="P156" s="798"/>
      <c r="Q156" s="803" t="s">
        <v>1165</v>
      </c>
      <c r="R156" s="803"/>
      <c r="S156" s="803"/>
      <c r="T156" s="804"/>
      <c r="U156" s="804"/>
      <c r="V156" s="804"/>
      <c r="W156" s="811"/>
      <c r="X156" s="522"/>
    </row>
    <row r="157" spans="1:24" ht="18" customHeight="1" thickBot="1">
      <c r="A157" s="522"/>
      <c r="B157" s="522"/>
      <c r="C157" s="545"/>
      <c r="D157" s="545"/>
      <c r="E157" s="522"/>
      <c r="F157" s="522"/>
      <c r="G157" s="522"/>
      <c r="H157" s="522"/>
      <c r="I157" s="522"/>
      <c r="J157" s="522"/>
      <c r="K157" s="522"/>
      <c r="L157" s="522"/>
      <c r="M157" s="522"/>
      <c r="N157" s="522"/>
      <c r="O157" s="539"/>
      <c r="P157" s="799"/>
      <c r="Q157" s="812" t="s">
        <v>1166</v>
      </c>
      <c r="R157" s="812"/>
      <c r="S157" s="812"/>
      <c r="T157" s="813"/>
      <c r="U157" s="813"/>
      <c r="V157" s="813"/>
      <c r="W157" s="814"/>
      <c r="X157" s="522"/>
    </row>
    <row r="158" spans="1:24" ht="18" customHeight="1">
      <c r="A158" s="522"/>
      <c r="B158" s="522"/>
      <c r="C158" s="545"/>
      <c r="D158" s="545"/>
      <c r="E158" s="522"/>
      <c r="F158" s="522"/>
      <c r="G158" s="522"/>
      <c r="H158" s="522"/>
      <c r="I158" s="522"/>
      <c r="J158" s="522"/>
      <c r="K158" s="522"/>
      <c r="L158" s="522"/>
      <c r="M158" s="522"/>
      <c r="N158" s="522"/>
      <c r="O158" s="524"/>
      <c r="P158" s="777" t="s">
        <v>1167</v>
      </c>
      <c r="Q158" s="778"/>
      <c r="R158" s="778"/>
      <c r="S158" s="778"/>
      <c r="T158" s="778"/>
      <c r="U158" s="778"/>
      <c r="V158" s="778"/>
      <c r="W158" s="778"/>
      <c r="X158" s="522"/>
    </row>
    <row r="159" spans="1:24" ht="18" customHeight="1">
      <c r="A159" s="522"/>
      <c r="B159" s="522"/>
      <c r="C159" s="852"/>
      <c r="D159" s="852"/>
      <c r="E159" s="527"/>
      <c r="F159" s="522"/>
      <c r="G159" s="528"/>
      <c r="H159" s="528"/>
      <c r="I159" s="522"/>
      <c r="J159" s="522"/>
      <c r="K159" s="522"/>
      <c r="L159" s="522"/>
      <c r="M159" s="522"/>
      <c r="N159" s="522"/>
      <c r="O159" s="524"/>
      <c r="P159" s="805" t="s">
        <v>1168</v>
      </c>
      <c r="Q159" s="803"/>
      <c r="R159" s="803"/>
      <c r="S159" s="803"/>
      <c r="T159" s="806" t="s">
        <v>1169</v>
      </c>
      <c r="U159" s="806"/>
      <c r="V159" s="806" t="s">
        <v>1170</v>
      </c>
      <c r="W159" s="807"/>
      <c r="X159" s="522"/>
    </row>
    <row r="160" spans="1:24" ht="18" customHeight="1">
      <c r="A160" s="522"/>
      <c r="B160" s="522"/>
      <c r="C160" s="852"/>
      <c r="D160" s="852"/>
      <c r="E160" s="527"/>
      <c r="F160" s="522"/>
      <c r="G160" s="528"/>
      <c r="H160" s="528"/>
      <c r="I160" s="522"/>
      <c r="J160" s="522"/>
      <c r="K160" s="522"/>
      <c r="L160" s="522"/>
      <c r="M160" s="522"/>
      <c r="N160" s="522"/>
      <c r="O160" s="524"/>
      <c r="P160" s="805"/>
      <c r="Q160" s="803"/>
      <c r="R160" s="803"/>
      <c r="S160" s="803"/>
      <c r="T160" s="806"/>
      <c r="U160" s="806"/>
      <c r="V160" s="806"/>
      <c r="W160" s="807"/>
      <c r="X160" s="522"/>
    </row>
    <row r="161" spans="1:24" ht="18" customHeight="1">
      <c r="A161" s="522"/>
      <c r="B161" s="522"/>
      <c r="C161" s="852"/>
      <c r="D161" s="852"/>
      <c r="E161" s="522"/>
      <c r="F161" s="522"/>
      <c r="G161" s="522"/>
      <c r="H161" s="522"/>
      <c r="I161" s="522"/>
      <c r="J161" s="522"/>
      <c r="K161" s="522"/>
      <c r="L161" s="522"/>
      <c r="M161" s="522"/>
      <c r="N161" s="522"/>
      <c r="O161" s="524"/>
      <c r="P161" s="805" t="s">
        <v>1171</v>
      </c>
      <c r="Q161" s="803"/>
      <c r="R161" s="803"/>
      <c r="S161" s="803"/>
      <c r="T161" s="806" t="s">
        <v>1170</v>
      </c>
      <c r="U161" s="806"/>
      <c r="V161" s="806" t="s">
        <v>1170</v>
      </c>
      <c r="W161" s="807"/>
      <c r="X161" s="522"/>
    </row>
    <row r="162" spans="1:24" ht="18" customHeight="1">
      <c r="A162" s="522"/>
      <c r="B162" s="522"/>
      <c r="C162" s="545"/>
      <c r="D162" s="545"/>
      <c r="E162" s="522"/>
      <c r="F162" s="522"/>
      <c r="G162" s="522"/>
      <c r="H162" s="522"/>
      <c r="I162" s="522"/>
      <c r="J162" s="522"/>
      <c r="K162" s="522"/>
      <c r="L162" s="522"/>
      <c r="M162" s="522"/>
      <c r="N162" s="522"/>
      <c r="O162" s="524"/>
      <c r="P162" s="805"/>
      <c r="Q162" s="803"/>
      <c r="R162" s="803"/>
      <c r="S162" s="803"/>
      <c r="T162" s="806"/>
      <c r="U162" s="806"/>
      <c r="V162" s="806"/>
      <c r="W162" s="807"/>
      <c r="X162" s="522"/>
    </row>
    <row r="163" spans="1:24" ht="18" customHeight="1">
      <c r="A163" s="522"/>
      <c r="B163" s="529"/>
      <c r="C163" s="546"/>
      <c r="D163" s="546"/>
      <c r="E163" s="529"/>
      <c r="F163" s="529" t="s">
        <v>2673</v>
      </c>
      <c r="G163" s="529"/>
      <c r="H163" s="529"/>
      <c r="I163" s="529"/>
      <c r="J163" s="529"/>
      <c r="K163" s="529"/>
      <c r="L163" s="529"/>
      <c r="M163" s="529"/>
      <c r="N163" s="529"/>
      <c r="O163" s="531"/>
      <c r="P163" s="808" t="s">
        <v>1172</v>
      </c>
      <c r="Q163" s="722"/>
      <c r="R163" s="722"/>
      <c r="S163" s="722"/>
      <c r="T163" s="809" t="s">
        <v>1173</v>
      </c>
      <c r="U163" s="809"/>
      <c r="V163" s="809" t="s">
        <v>1173</v>
      </c>
      <c r="W163" s="810"/>
      <c r="X163" s="522"/>
    </row>
    <row r="164" spans="1:24" ht="18" customHeight="1" thickBot="1">
      <c r="A164" s="522"/>
      <c r="B164" s="522"/>
      <c r="C164" s="545"/>
      <c r="D164" s="545"/>
      <c r="E164" s="522"/>
      <c r="F164" s="522"/>
      <c r="G164" s="522"/>
      <c r="H164" s="522"/>
      <c r="I164" s="522"/>
      <c r="J164" s="522"/>
      <c r="K164" s="522"/>
      <c r="L164" s="522"/>
      <c r="M164" s="522"/>
      <c r="N164" s="522"/>
      <c r="O164" s="524"/>
      <c r="P164" s="821" t="s">
        <v>1174</v>
      </c>
      <c r="Q164" s="812"/>
      <c r="R164" s="812"/>
      <c r="S164" s="812"/>
      <c r="T164" s="815" t="s">
        <v>1175</v>
      </c>
      <c r="U164" s="815"/>
      <c r="V164" s="815" t="s">
        <v>394</v>
      </c>
      <c r="W164" s="816"/>
      <c r="X164" s="522"/>
    </row>
    <row r="165" spans="1:24" ht="18" customHeight="1">
      <c r="A165" s="522"/>
      <c r="B165" s="522"/>
      <c r="C165" s="545"/>
      <c r="D165" s="545"/>
      <c r="E165" s="522"/>
      <c r="F165" s="522"/>
      <c r="G165" s="522"/>
      <c r="H165" s="522"/>
      <c r="I165" s="522"/>
      <c r="J165" s="522"/>
      <c r="K165" s="522"/>
      <c r="L165" s="522"/>
      <c r="M165" s="522"/>
      <c r="N165" s="522"/>
      <c r="O165" s="524"/>
      <c r="P165" s="822" t="s">
        <v>1176</v>
      </c>
      <c r="Q165" s="823" t="s">
        <v>1177</v>
      </c>
      <c r="R165" s="823"/>
      <c r="S165" s="823"/>
      <c r="T165" s="824" t="s">
        <v>1178</v>
      </c>
      <c r="U165" s="824"/>
      <c r="V165" s="824" t="s">
        <v>1179</v>
      </c>
      <c r="W165" s="825"/>
      <c r="X165" s="522"/>
    </row>
    <row r="166" spans="1:24" ht="18" customHeight="1">
      <c r="A166" s="522"/>
      <c r="B166" s="522"/>
      <c r="C166" s="852"/>
      <c r="D166" s="852"/>
      <c r="E166" s="527"/>
      <c r="F166" s="522"/>
      <c r="G166" s="543"/>
      <c r="H166" s="543"/>
      <c r="I166" s="522"/>
      <c r="J166" s="522"/>
      <c r="K166" s="522"/>
      <c r="L166" s="522"/>
      <c r="M166" s="522"/>
      <c r="N166" s="522"/>
      <c r="O166" s="524"/>
      <c r="P166" s="805"/>
      <c r="Q166" s="803" t="s">
        <v>1180</v>
      </c>
      <c r="R166" s="803"/>
      <c r="S166" s="803"/>
      <c r="T166" s="826" t="s">
        <v>1178</v>
      </c>
      <c r="U166" s="826"/>
      <c r="V166" s="826" t="s">
        <v>1179</v>
      </c>
      <c r="W166" s="827"/>
      <c r="X166" s="522"/>
    </row>
    <row r="167" spans="1:24" ht="18" customHeight="1" thickBot="1">
      <c r="A167" s="522"/>
      <c r="B167" s="522"/>
      <c r="C167" s="852"/>
      <c r="D167" s="852"/>
      <c r="E167" s="527"/>
      <c r="F167" s="522"/>
      <c r="G167" s="543"/>
      <c r="H167" s="543"/>
      <c r="I167" s="522"/>
      <c r="J167" s="522"/>
      <c r="K167" s="522"/>
      <c r="L167" s="522"/>
      <c r="M167" s="522"/>
      <c r="N167" s="522"/>
      <c r="O167" s="524"/>
      <c r="P167" s="821"/>
      <c r="Q167" s="812" t="s">
        <v>1181</v>
      </c>
      <c r="R167" s="812"/>
      <c r="S167" s="812"/>
      <c r="T167" s="815" t="s">
        <v>1178</v>
      </c>
      <c r="U167" s="815"/>
      <c r="V167" s="815" t="s">
        <v>1179</v>
      </c>
      <c r="W167" s="816"/>
      <c r="X167" s="522"/>
    </row>
    <row r="168" spans="1:24" ht="18" customHeight="1">
      <c r="A168" s="522"/>
      <c r="B168" s="522"/>
      <c r="C168" s="852"/>
      <c r="D168" s="852"/>
      <c r="E168" s="522"/>
      <c r="F168" s="522"/>
      <c r="G168" s="522"/>
      <c r="H168" s="522"/>
      <c r="I168" s="522"/>
      <c r="J168" s="522"/>
      <c r="K168" s="522"/>
      <c r="L168" s="522"/>
      <c r="M168" s="522"/>
      <c r="N168" s="522"/>
      <c r="O168" s="524"/>
      <c r="P168" s="817" t="s">
        <v>3451</v>
      </c>
      <c r="Q168" s="800"/>
      <c r="R168" s="800"/>
      <c r="S168" s="800"/>
      <c r="T168" s="800" t="s">
        <v>3452</v>
      </c>
      <c r="U168" s="800"/>
      <c r="V168" s="800"/>
      <c r="W168" s="818"/>
      <c r="X168" s="522"/>
    </row>
    <row r="169" spans="1:24" ht="18" customHeight="1" thickBot="1">
      <c r="A169" s="522"/>
      <c r="B169" s="522"/>
      <c r="C169" s="522"/>
      <c r="D169" s="522"/>
      <c r="E169" s="522"/>
      <c r="F169" s="522"/>
      <c r="G169" s="522"/>
      <c r="H169" s="522"/>
      <c r="I169" s="522"/>
      <c r="J169" s="522"/>
      <c r="K169" s="522"/>
      <c r="L169" s="522"/>
      <c r="M169" s="522"/>
      <c r="N169" s="522"/>
      <c r="O169" s="524"/>
      <c r="P169" s="819" t="s">
        <v>1182</v>
      </c>
      <c r="Q169" s="820"/>
      <c r="R169" s="820"/>
      <c r="S169" s="820"/>
      <c r="T169" s="820" t="s">
        <v>1182</v>
      </c>
      <c r="U169" s="820"/>
      <c r="V169" s="820"/>
      <c r="W169" s="752"/>
      <c r="X169" s="522"/>
    </row>
    <row r="170" spans="1:24" ht="18" customHeight="1">
      <c r="A170" s="522"/>
      <c r="B170" s="522"/>
      <c r="C170" s="534"/>
      <c r="D170" s="534"/>
      <c r="E170" s="534"/>
      <c r="F170" s="534" t="s">
        <v>2675</v>
      </c>
      <c r="G170" s="522"/>
      <c r="H170" s="522"/>
      <c r="I170" s="522"/>
      <c r="J170" s="522"/>
      <c r="K170" s="522"/>
      <c r="L170" s="522"/>
      <c r="M170" s="522"/>
      <c r="N170" s="522"/>
      <c r="O170" s="524"/>
      <c r="P170" s="830" t="s">
        <v>1183</v>
      </c>
      <c r="Q170" s="831"/>
      <c r="R170" s="831"/>
      <c r="S170" s="831"/>
      <c r="T170" s="831"/>
      <c r="U170" s="831"/>
      <c r="V170" s="831"/>
      <c r="W170" s="832"/>
      <c r="X170" s="522"/>
    </row>
    <row r="171" spans="1:24" ht="18" customHeight="1" thickBot="1">
      <c r="A171" s="522"/>
      <c r="B171" s="535"/>
      <c r="C171" s="535"/>
      <c r="D171" s="535"/>
      <c r="E171" s="535"/>
      <c r="F171" s="535"/>
      <c r="G171" s="535"/>
      <c r="H171" s="535"/>
      <c r="I171" s="535"/>
      <c r="J171" s="535"/>
      <c r="K171" s="535"/>
      <c r="L171" s="535"/>
      <c r="M171" s="535"/>
      <c r="N171" s="535"/>
      <c r="O171" s="536"/>
      <c r="P171" s="833"/>
      <c r="Q171" s="834"/>
      <c r="R171" s="834"/>
      <c r="S171" s="834"/>
      <c r="T171" s="834"/>
      <c r="U171" s="834"/>
      <c r="V171" s="834"/>
      <c r="W171" s="835"/>
      <c r="X171" s="522"/>
    </row>
    <row r="172" spans="1:24" ht="18" customHeight="1">
      <c r="A172" s="522"/>
      <c r="B172" s="778" t="s">
        <v>1184</v>
      </c>
      <c r="C172" s="778"/>
      <c r="D172" s="778"/>
      <c r="E172" s="778"/>
      <c r="F172" s="778"/>
      <c r="G172" s="778"/>
      <c r="H172" s="778"/>
      <c r="I172" s="778"/>
      <c r="J172" s="778"/>
      <c r="K172" s="778"/>
      <c r="L172" s="778"/>
      <c r="M172" s="778"/>
      <c r="N172" s="778"/>
      <c r="O172" s="778"/>
      <c r="P172" s="833"/>
      <c r="Q172" s="834"/>
      <c r="R172" s="834"/>
      <c r="S172" s="834"/>
      <c r="T172" s="834"/>
      <c r="U172" s="834"/>
      <c r="V172" s="834"/>
      <c r="W172" s="835"/>
      <c r="X172" s="522"/>
    </row>
    <row r="173" spans="1:24" ht="18" customHeight="1">
      <c r="A173" s="522"/>
      <c r="B173" s="720" t="s">
        <v>1185</v>
      </c>
      <c r="C173" s="721"/>
      <c r="D173" s="836"/>
      <c r="E173" s="837"/>
      <c r="F173" s="836"/>
      <c r="G173" s="837"/>
      <c r="H173" s="836"/>
      <c r="I173" s="837"/>
      <c r="J173" s="836"/>
      <c r="K173" s="837"/>
      <c r="L173" s="836"/>
      <c r="M173" s="837"/>
      <c r="N173" s="836"/>
      <c r="O173" s="838"/>
      <c r="P173" s="833"/>
      <c r="Q173" s="834"/>
      <c r="R173" s="834"/>
      <c r="S173" s="834"/>
      <c r="T173" s="834"/>
      <c r="U173" s="834"/>
      <c r="V173" s="834"/>
      <c r="W173" s="835"/>
      <c r="X173" s="522"/>
    </row>
    <row r="174" spans="1:24" ht="18" customHeight="1">
      <c r="A174" s="522"/>
      <c r="B174" s="720" t="s">
        <v>1186</v>
      </c>
      <c r="C174" s="721"/>
      <c r="D174" s="811"/>
      <c r="E174" s="828"/>
      <c r="F174" s="811"/>
      <c r="G174" s="828"/>
      <c r="H174" s="811"/>
      <c r="I174" s="828"/>
      <c r="J174" s="811"/>
      <c r="K174" s="828"/>
      <c r="L174" s="811"/>
      <c r="M174" s="828"/>
      <c r="N174" s="811"/>
      <c r="O174" s="829"/>
      <c r="P174" s="833"/>
      <c r="Q174" s="834"/>
      <c r="R174" s="834"/>
      <c r="S174" s="834"/>
      <c r="T174" s="834"/>
      <c r="U174" s="834"/>
      <c r="V174" s="834"/>
      <c r="W174" s="835"/>
      <c r="X174" s="522"/>
    </row>
    <row r="175" spans="1:24" ht="18" customHeight="1">
      <c r="A175" s="522"/>
      <c r="B175" s="845" t="s">
        <v>1187</v>
      </c>
      <c r="C175" s="846"/>
      <c r="D175" s="839"/>
      <c r="E175" s="747"/>
      <c r="F175" s="839"/>
      <c r="G175" s="747"/>
      <c r="H175" s="839"/>
      <c r="I175" s="747"/>
      <c r="J175" s="839"/>
      <c r="K175" s="747"/>
      <c r="L175" s="839"/>
      <c r="M175" s="747"/>
      <c r="N175" s="839"/>
      <c r="O175" s="840"/>
      <c r="P175" s="841" t="s">
        <v>1188</v>
      </c>
      <c r="Q175" s="842"/>
      <c r="R175" s="842"/>
      <c r="S175" s="842"/>
      <c r="T175" s="843" t="s">
        <v>860</v>
      </c>
      <c r="U175" s="843"/>
      <c r="V175" s="843" t="s">
        <v>1189</v>
      </c>
      <c r="W175" s="844"/>
      <c r="X175" s="522"/>
    </row>
    <row r="176" spans="1:24" ht="18" customHeight="1">
      <c r="A176" s="522"/>
      <c r="B176" s="522"/>
      <c r="C176" s="522"/>
      <c r="D176" s="522"/>
      <c r="E176" s="522"/>
      <c r="F176" s="522"/>
      <c r="G176" s="522"/>
      <c r="H176" s="522"/>
      <c r="I176" s="522"/>
      <c r="J176" s="522"/>
      <c r="K176" s="522"/>
      <c r="L176" s="522"/>
      <c r="M176" s="522"/>
      <c r="N176" s="522"/>
      <c r="O176" s="522"/>
      <c r="P176" s="522"/>
      <c r="Q176" s="522"/>
      <c r="R176" s="522"/>
      <c r="S176" s="522"/>
      <c r="T176" s="522"/>
      <c r="U176" s="522"/>
      <c r="V176" s="522"/>
      <c r="W176" s="522"/>
      <c r="X176" s="522"/>
    </row>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row r="220" ht="18" customHeight="1"/>
    <row r="221" ht="18" customHeight="1"/>
    <row r="222" ht="18" customHeight="1"/>
    <row r="223" ht="18" customHeight="1"/>
    <row r="224" ht="18" customHeight="1"/>
    <row r="225" ht="18" customHeight="1"/>
    <row r="226" ht="18" customHeight="1"/>
    <row r="227" ht="18" customHeight="1"/>
    <row r="228" ht="18" customHeight="1"/>
    <row r="229" ht="18" customHeight="1"/>
    <row r="230" ht="18" customHeight="1"/>
    <row r="231" ht="18" customHeight="1"/>
    <row r="232" ht="18" customHeight="1"/>
    <row r="233" ht="18" customHeight="1"/>
    <row r="234" ht="18" customHeight="1"/>
    <row r="235" ht="18" customHeight="1"/>
    <row r="236" ht="18" customHeight="1"/>
    <row r="237" ht="18" customHeight="1"/>
    <row r="238" ht="18" customHeight="1"/>
    <row r="239" ht="18" customHeight="1"/>
    <row r="240" ht="18" customHeight="1"/>
    <row r="241" ht="18" customHeight="1"/>
    <row r="242" ht="18" customHeight="1"/>
    <row r="243" ht="18" customHeight="1"/>
    <row r="244" ht="18" customHeight="1"/>
    <row r="245" ht="18" customHeight="1"/>
    <row r="246" ht="18" customHeight="1"/>
    <row r="247" ht="18" customHeight="1"/>
    <row r="248" ht="18" customHeight="1"/>
    <row r="249" ht="18" customHeight="1"/>
    <row r="250" ht="18" customHeight="1"/>
    <row r="251" ht="18" customHeight="1"/>
    <row r="252" ht="18" customHeight="1"/>
  </sheetData>
  <mergeCells count="514">
    <mergeCell ref="P175:S175"/>
    <mergeCell ref="T175:U175"/>
    <mergeCell ref="V175:W175"/>
    <mergeCell ref="N174:O174"/>
    <mergeCell ref="B175:C175"/>
    <mergeCell ref="D175:E175"/>
    <mergeCell ref="F175:G175"/>
    <mergeCell ref="H175:I175"/>
    <mergeCell ref="J175:K175"/>
    <mergeCell ref="L175:M175"/>
    <mergeCell ref="N175:O175"/>
    <mergeCell ref="B174:C174"/>
    <mergeCell ref="D174:E174"/>
    <mergeCell ref="F174:G174"/>
    <mergeCell ref="H174:I174"/>
    <mergeCell ref="J174:K174"/>
    <mergeCell ref="L174:M174"/>
    <mergeCell ref="B172:O172"/>
    <mergeCell ref="B173:C173"/>
    <mergeCell ref="D173:E173"/>
    <mergeCell ref="F173:G173"/>
    <mergeCell ref="H173:I173"/>
    <mergeCell ref="J173:K173"/>
    <mergeCell ref="L173:M173"/>
    <mergeCell ref="N173:O173"/>
    <mergeCell ref="V167:W167"/>
    <mergeCell ref="P168:S168"/>
    <mergeCell ref="T168:W168"/>
    <mergeCell ref="P169:S169"/>
    <mergeCell ref="T169:W169"/>
    <mergeCell ref="P170:W174"/>
    <mergeCell ref="P165:P167"/>
    <mergeCell ref="Q165:S165"/>
    <mergeCell ref="T165:U165"/>
    <mergeCell ref="V165:W165"/>
    <mergeCell ref="C166:D168"/>
    <mergeCell ref="Q166:S166"/>
    <mergeCell ref="T166:U166"/>
    <mergeCell ref="V166:W166"/>
    <mergeCell ref="Q167:S167"/>
    <mergeCell ref="T167:U167"/>
    <mergeCell ref="P163:S163"/>
    <mergeCell ref="T163:U163"/>
    <mergeCell ref="V163:W163"/>
    <mergeCell ref="P164:S164"/>
    <mergeCell ref="T164:U164"/>
    <mergeCell ref="V164:W164"/>
    <mergeCell ref="P158:W158"/>
    <mergeCell ref="C159:D161"/>
    <mergeCell ref="P159:S160"/>
    <mergeCell ref="T159:U160"/>
    <mergeCell ref="V159:W160"/>
    <mergeCell ref="P161:S162"/>
    <mergeCell ref="T161:U162"/>
    <mergeCell ref="V161:W162"/>
    <mergeCell ref="P155:P157"/>
    <mergeCell ref="Q155:S155"/>
    <mergeCell ref="T155:W155"/>
    <mergeCell ref="Q156:S156"/>
    <mergeCell ref="T156:U156"/>
    <mergeCell ref="V156:W156"/>
    <mergeCell ref="Q157:S157"/>
    <mergeCell ref="T157:U157"/>
    <mergeCell ref="V157:W157"/>
    <mergeCell ref="P151:R151"/>
    <mergeCell ref="S151:W151"/>
    <mergeCell ref="C152:D154"/>
    <mergeCell ref="P152:R152"/>
    <mergeCell ref="S152:W152"/>
    <mergeCell ref="P153:R153"/>
    <mergeCell ref="S153:W153"/>
    <mergeCell ref="P154:R154"/>
    <mergeCell ref="S154:W154"/>
    <mergeCell ref="P148:R148"/>
    <mergeCell ref="S148:W148"/>
    <mergeCell ref="P149:R149"/>
    <mergeCell ref="S149:W149"/>
    <mergeCell ref="P150:R150"/>
    <mergeCell ref="S150:W150"/>
    <mergeCell ref="C145:D147"/>
    <mergeCell ref="P145:P146"/>
    <mergeCell ref="Q145:S146"/>
    <mergeCell ref="T145:T146"/>
    <mergeCell ref="U145:W146"/>
    <mergeCell ref="P147:R147"/>
    <mergeCell ref="S147:W147"/>
    <mergeCell ref="B142:I142"/>
    <mergeCell ref="J142:M142"/>
    <mergeCell ref="N142:S142"/>
    <mergeCell ref="T142:U142"/>
    <mergeCell ref="V142:W142"/>
    <mergeCell ref="B143:B144"/>
    <mergeCell ref="P143:S143"/>
    <mergeCell ref="T143:W143"/>
    <mergeCell ref="Q144:S144"/>
    <mergeCell ref="U144:W144"/>
    <mergeCell ref="B140:D140"/>
    <mergeCell ref="E140:F140"/>
    <mergeCell ref="G140:N140"/>
    <mergeCell ref="O140:R140"/>
    <mergeCell ref="S140:W140"/>
    <mergeCell ref="B141:I141"/>
    <mergeCell ref="J141:M141"/>
    <mergeCell ref="N141:S141"/>
    <mergeCell ref="T141:W141"/>
    <mergeCell ref="B138:D138"/>
    <mergeCell ref="E138:F138"/>
    <mergeCell ref="G138:N138"/>
    <mergeCell ref="O138:R138"/>
    <mergeCell ref="S138:W138"/>
    <mergeCell ref="B139:D139"/>
    <mergeCell ref="E139:F139"/>
    <mergeCell ref="G139:N139"/>
    <mergeCell ref="O139:R139"/>
    <mergeCell ref="S139:W139"/>
    <mergeCell ref="B136:D136"/>
    <mergeCell ref="E136:F136"/>
    <mergeCell ref="G136:N136"/>
    <mergeCell ref="O136:R136"/>
    <mergeCell ref="S136:W136"/>
    <mergeCell ref="B137:D137"/>
    <mergeCell ref="E137:F137"/>
    <mergeCell ref="G137:N137"/>
    <mergeCell ref="O137:R137"/>
    <mergeCell ref="S137:W137"/>
    <mergeCell ref="P131:S131"/>
    <mergeCell ref="T131:U131"/>
    <mergeCell ref="V131:W131"/>
    <mergeCell ref="B135:D135"/>
    <mergeCell ref="E135:F135"/>
    <mergeCell ref="G135:N135"/>
    <mergeCell ref="O135:R135"/>
    <mergeCell ref="S135:W135"/>
    <mergeCell ref="N130:O130"/>
    <mergeCell ref="B131:C131"/>
    <mergeCell ref="D131:E131"/>
    <mergeCell ref="F131:G131"/>
    <mergeCell ref="H131:I131"/>
    <mergeCell ref="J131:K131"/>
    <mergeCell ref="L131:M131"/>
    <mergeCell ref="N131:O131"/>
    <mergeCell ref="B130:C130"/>
    <mergeCell ref="D130:E130"/>
    <mergeCell ref="F130:G130"/>
    <mergeCell ref="H130:I130"/>
    <mergeCell ref="J130:K130"/>
    <mergeCell ref="L130:M130"/>
    <mergeCell ref="B128:O128"/>
    <mergeCell ref="B129:C129"/>
    <mergeCell ref="D129:E129"/>
    <mergeCell ref="F129:G129"/>
    <mergeCell ref="H129:I129"/>
    <mergeCell ref="J129:K129"/>
    <mergeCell ref="L129:M129"/>
    <mergeCell ref="N129:O129"/>
    <mergeCell ref="V123:W123"/>
    <mergeCell ref="P124:S124"/>
    <mergeCell ref="T124:W124"/>
    <mergeCell ref="P125:S125"/>
    <mergeCell ref="T125:W125"/>
    <mergeCell ref="P126:W130"/>
    <mergeCell ref="C121:D122"/>
    <mergeCell ref="P121:P123"/>
    <mergeCell ref="Q121:S121"/>
    <mergeCell ref="T121:U121"/>
    <mergeCell ref="V121:W121"/>
    <mergeCell ref="Q122:S122"/>
    <mergeCell ref="T122:U122"/>
    <mergeCell ref="V122:W122"/>
    <mergeCell ref="Q123:S123"/>
    <mergeCell ref="T123:U123"/>
    <mergeCell ref="P119:S119"/>
    <mergeCell ref="T119:U119"/>
    <mergeCell ref="V119:W119"/>
    <mergeCell ref="P120:S120"/>
    <mergeCell ref="T120:U120"/>
    <mergeCell ref="V120:W120"/>
    <mergeCell ref="P114:W114"/>
    <mergeCell ref="P115:S116"/>
    <mergeCell ref="T115:U116"/>
    <mergeCell ref="V115:W116"/>
    <mergeCell ref="P117:S118"/>
    <mergeCell ref="T117:U118"/>
    <mergeCell ref="V117:W118"/>
    <mergeCell ref="C111:D113"/>
    <mergeCell ref="P111:P113"/>
    <mergeCell ref="Q111:S111"/>
    <mergeCell ref="T111:W111"/>
    <mergeCell ref="Q112:S112"/>
    <mergeCell ref="T112:U112"/>
    <mergeCell ref="V112:W112"/>
    <mergeCell ref="Q113:S113"/>
    <mergeCell ref="T113:U113"/>
    <mergeCell ref="V113:W113"/>
    <mergeCell ref="P108:R108"/>
    <mergeCell ref="S108:W108"/>
    <mergeCell ref="P109:R109"/>
    <mergeCell ref="S109:W109"/>
    <mergeCell ref="P110:R110"/>
    <mergeCell ref="S110:W110"/>
    <mergeCell ref="P105:R105"/>
    <mergeCell ref="S105:W105"/>
    <mergeCell ref="P106:R106"/>
    <mergeCell ref="S106:W106"/>
    <mergeCell ref="P107:R107"/>
    <mergeCell ref="S107:W107"/>
    <mergeCell ref="P101:P102"/>
    <mergeCell ref="Q101:S102"/>
    <mergeCell ref="T101:T102"/>
    <mergeCell ref="U101:W102"/>
    <mergeCell ref="C102:D104"/>
    <mergeCell ref="P103:R103"/>
    <mergeCell ref="S103:W103"/>
    <mergeCell ref="P104:R104"/>
    <mergeCell ref="S104:W104"/>
    <mergeCell ref="B98:I98"/>
    <mergeCell ref="J98:M98"/>
    <mergeCell ref="N98:S98"/>
    <mergeCell ref="T98:U98"/>
    <mergeCell ref="V98:W98"/>
    <mergeCell ref="B99:B100"/>
    <mergeCell ref="P99:S99"/>
    <mergeCell ref="T99:W99"/>
    <mergeCell ref="Q100:S100"/>
    <mergeCell ref="U100:W100"/>
    <mergeCell ref="B96:D96"/>
    <mergeCell ref="E96:F96"/>
    <mergeCell ref="G96:N96"/>
    <mergeCell ref="O96:R96"/>
    <mergeCell ref="S96:W96"/>
    <mergeCell ref="B97:I97"/>
    <mergeCell ref="J97:M97"/>
    <mergeCell ref="N97:S97"/>
    <mergeCell ref="T97:W97"/>
    <mergeCell ref="B94:D94"/>
    <mergeCell ref="E94:F94"/>
    <mergeCell ref="G94:N94"/>
    <mergeCell ref="O94:R94"/>
    <mergeCell ref="S94:W94"/>
    <mergeCell ref="B95:D95"/>
    <mergeCell ref="E95:F95"/>
    <mergeCell ref="G95:N95"/>
    <mergeCell ref="O95:R95"/>
    <mergeCell ref="S95:W95"/>
    <mergeCell ref="B92:D92"/>
    <mergeCell ref="E92:F92"/>
    <mergeCell ref="G92:N92"/>
    <mergeCell ref="O92:R92"/>
    <mergeCell ref="S92:W92"/>
    <mergeCell ref="B93:D93"/>
    <mergeCell ref="E93:F93"/>
    <mergeCell ref="G93:N93"/>
    <mergeCell ref="O93:R93"/>
    <mergeCell ref="S93:W93"/>
    <mergeCell ref="N87:O87"/>
    <mergeCell ref="P87:S87"/>
    <mergeCell ref="T87:U87"/>
    <mergeCell ref="V87:W87"/>
    <mergeCell ref="B91:D91"/>
    <mergeCell ref="E91:F91"/>
    <mergeCell ref="G91:N91"/>
    <mergeCell ref="O91:R91"/>
    <mergeCell ref="S91:W91"/>
    <mergeCell ref="B87:C87"/>
    <mergeCell ref="D87:E87"/>
    <mergeCell ref="F87:G87"/>
    <mergeCell ref="H87:I87"/>
    <mergeCell ref="J87:K87"/>
    <mergeCell ref="L87:M87"/>
    <mergeCell ref="P80:S80"/>
    <mergeCell ref="T80:W80"/>
    <mergeCell ref="P81:S81"/>
    <mergeCell ref="T81:W81"/>
    <mergeCell ref="P82:W86"/>
    <mergeCell ref="B84:O84"/>
    <mergeCell ref="B85:C85"/>
    <mergeCell ref="D85:E85"/>
    <mergeCell ref="F85:G85"/>
    <mergeCell ref="H85:I85"/>
    <mergeCell ref="J85:K85"/>
    <mergeCell ref="L85:M85"/>
    <mergeCell ref="N85:O85"/>
    <mergeCell ref="B86:C86"/>
    <mergeCell ref="D86:E86"/>
    <mergeCell ref="F86:G86"/>
    <mergeCell ref="H86:I86"/>
    <mergeCell ref="J86:K86"/>
    <mergeCell ref="L86:M86"/>
    <mergeCell ref="N86:O86"/>
    <mergeCell ref="P77:P79"/>
    <mergeCell ref="Q77:S77"/>
    <mergeCell ref="T77:U77"/>
    <mergeCell ref="V77:W77"/>
    <mergeCell ref="Q78:S78"/>
    <mergeCell ref="T78:U78"/>
    <mergeCell ref="V78:W78"/>
    <mergeCell ref="Q79:S79"/>
    <mergeCell ref="T79:U79"/>
    <mergeCell ref="V79:W79"/>
    <mergeCell ref="C75:D76"/>
    <mergeCell ref="P75:S75"/>
    <mergeCell ref="T75:U75"/>
    <mergeCell ref="V75:W75"/>
    <mergeCell ref="P76:S76"/>
    <mergeCell ref="T76:U76"/>
    <mergeCell ref="V76:W76"/>
    <mergeCell ref="V69:W69"/>
    <mergeCell ref="P70:W70"/>
    <mergeCell ref="P71:S72"/>
    <mergeCell ref="T71:U72"/>
    <mergeCell ref="V71:W72"/>
    <mergeCell ref="P73:S74"/>
    <mergeCell ref="T73:U74"/>
    <mergeCell ref="V73:W74"/>
    <mergeCell ref="P66:R66"/>
    <mergeCell ref="S66:W66"/>
    <mergeCell ref="P67:P69"/>
    <mergeCell ref="Q67:S67"/>
    <mergeCell ref="T67:W67"/>
    <mergeCell ref="Q68:S68"/>
    <mergeCell ref="T68:U68"/>
    <mergeCell ref="V68:W68"/>
    <mergeCell ref="Q69:S69"/>
    <mergeCell ref="T69:U69"/>
    <mergeCell ref="P63:R63"/>
    <mergeCell ref="S63:W63"/>
    <mergeCell ref="P64:R64"/>
    <mergeCell ref="S64:W64"/>
    <mergeCell ref="P65:R65"/>
    <mergeCell ref="S65:W65"/>
    <mergeCell ref="P60:R60"/>
    <mergeCell ref="S60:W60"/>
    <mergeCell ref="C61:D62"/>
    <mergeCell ref="P61:R61"/>
    <mergeCell ref="S61:W61"/>
    <mergeCell ref="P62:R62"/>
    <mergeCell ref="S62:W62"/>
    <mergeCell ref="P57:P58"/>
    <mergeCell ref="Q57:S58"/>
    <mergeCell ref="T57:T58"/>
    <mergeCell ref="U57:W58"/>
    <mergeCell ref="P59:R59"/>
    <mergeCell ref="S59:W59"/>
    <mergeCell ref="B54:I54"/>
    <mergeCell ref="J54:M54"/>
    <mergeCell ref="N54:S54"/>
    <mergeCell ref="T54:U54"/>
    <mergeCell ref="V54:W54"/>
    <mergeCell ref="B55:B56"/>
    <mergeCell ref="P55:S55"/>
    <mergeCell ref="T55:W55"/>
    <mergeCell ref="Q56:S56"/>
    <mergeCell ref="U56:W56"/>
    <mergeCell ref="B52:D52"/>
    <mergeCell ref="E52:F52"/>
    <mergeCell ref="G52:N52"/>
    <mergeCell ref="O52:R52"/>
    <mergeCell ref="S52:W52"/>
    <mergeCell ref="B53:I53"/>
    <mergeCell ref="J53:M53"/>
    <mergeCell ref="N53:S53"/>
    <mergeCell ref="T53:W53"/>
    <mergeCell ref="B50:D50"/>
    <mergeCell ref="E50:F50"/>
    <mergeCell ref="G50:N50"/>
    <mergeCell ref="O50:R50"/>
    <mergeCell ref="S50:W50"/>
    <mergeCell ref="B51:D51"/>
    <mergeCell ref="E51:F51"/>
    <mergeCell ref="G51:N51"/>
    <mergeCell ref="O51:R51"/>
    <mergeCell ref="S51:W51"/>
    <mergeCell ref="B48:D48"/>
    <mergeCell ref="E48:F48"/>
    <mergeCell ref="G48:N48"/>
    <mergeCell ref="O48:R48"/>
    <mergeCell ref="S48:W48"/>
    <mergeCell ref="B49:D49"/>
    <mergeCell ref="E49:F49"/>
    <mergeCell ref="G49:N49"/>
    <mergeCell ref="O49:R49"/>
    <mergeCell ref="S49:W49"/>
    <mergeCell ref="N43:O43"/>
    <mergeCell ref="P43:S43"/>
    <mergeCell ref="T43:U43"/>
    <mergeCell ref="V43:W43"/>
    <mergeCell ref="B47:D47"/>
    <mergeCell ref="E47:F47"/>
    <mergeCell ref="G47:N47"/>
    <mergeCell ref="O47:R47"/>
    <mergeCell ref="S47:W47"/>
    <mergeCell ref="B43:C43"/>
    <mergeCell ref="D43:E43"/>
    <mergeCell ref="F43:G43"/>
    <mergeCell ref="H43:I43"/>
    <mergeCell ref="J43:K43"/>
    <mergeCell ref="L43:M43"/>
    <mergeCell ref="D42:E42"/>
    <mergeCell ref="F42:G42"/>
    <mergeCell ref="H42:I42"/>
    <mergeCell ref="J42:K42"/>
    <mergeCell ref="L42:M42"/>
    <mergeCell ref="N42:O42"/>
    <mergeCell ref="P38:W42"/>
    <mergeCell ref="B40:O40"/>
    <mergeCell ref="B41:C41"/>
    <mergeCell ref="D41:E41"/>
    <mergeCell ref="F41:G41"/>
    <mergeCell ref="H41:I41"/>
    <mergeCell ref="J41:K41"/>
    <mergeCell ref="L41:M41"/>
    <mergeCell ref="N41:O41"/>
    <mergeCell ref="B42:C42"/>
    <mergeCell ref="Q35:S35"/>
    <mergeCell ref="T35:U35"/>
    <mergeCell ref="V35:W35"/>
    <mergeCell ref="P36:S36"/>
    <mergeCell ref="T36:W36"/>
    <mergeCell ref="P37:S37"/>
    <mergeCell ref="T37:W37"/>
    <mergeCell ref="P32:S32"/>
    <mergeCell ref="T32:U32"/>
    <mergeCell ref="V32:W32"/>
    <mergeCell ref="P33:P35"/>
    <mergeCell ref="Q33:S33"/>
    <mergeCell ref="T33:U33"/>
    <mergeCell ref="V33:W33"/>
    <mergeCell ref="Q34:S34"/>
    <mergeCell ref="T34:U34"/>
    <mergeCell ref="V34:W34"/>
    <mergeCell ref="P29:S30"/>
    <mergeCell ref="T29:U30"/>
    <mergeCell ref="V29:W30"/>
    <mergeCell ref="P31:S31"/>
    <mergeCell ref="T31:U31"/>
    <mergeCell ref="V31:W31"/>
    <mergeCell ref="V24:W24"/>
    <mergeCell ref="Q25:S25"/>
    <mergeCell ref="T25:U25"/>
    <mergeCell ref="V25:W25"/>
    <mergeCell ref="P26:W26"/>
    <mergeCell ref="P27:S28"/>
    <mergeCell ref="T27:U28"/>
    <mergeCell ref="V27:W28"/>
    <mergeCell ref="P21:R21"/>
    <mergeCell ref="S21:W21"/>
    <mergeCell ref="P22:R22"/>
    <mergeCell ref="S22:W22"/>
    <mergeCell ref="G23:H24"/>
    <mergeCell ref="P23:P25"/>
    <mergeCell ref="Q23:S23"/>
    <mergeCell ref="T23:W23"/>
    <mergeCell ref="Q24:S24"/>
    <mergeCell ref="T24:U24"/>
    <mergeCell ref="P18:R18"/>
    <mergeCell ref="S18:W18"/>
    <mergeCell ref="P19:R19"/>
    <mergeCell ref="S19:W19"/>
    <mergeCell ref="P20:R20"/>
    <mergeCell ref="S20:W20"/>
    <mergeCell ref="P15:R15"/>
    <mergeCell ref="S15:W15"/>
    <mergeCell ref="P16:R16"/>
    <mergeCell ref="S16:W16"/>
    <mergeCell ref="P17:R17"/>
    <mergeCell ref="S17:W17"/>
    <mergeCell ref="B11:B12"/>
    <mergeCell ref="P11:S11"/>
    <mergeCell ref="T11:W11"/>
    <mergeCell ref="Q12:S12"/>
    <mergeCell ref="U12:W12"/>
    <mergeCell ref="P13:P14"/>
    <mergeCell ref="Q13:S14"/>
    <mergeCell ref="T13:T14"/>
    <mergeCell ref="U13:W14"/>
    <mergeCell ref="B9:I9"/>
    <mergeCell ref="J9:M9"/>
    <mergeCell ref="N9:S9"/>
    <mergeCell ref="T9:W9"/>
    <mergeCell ref="B10:I10"/>
    <mergeCell ref="J10:M10"/>
    <mergeCell ref="N10:S10"/>
    <mergeCell ref="T10:U10"/>
    <mergeCell ref="V10:W10"/>
    <mergeCell ref="B7:D7"/>
    <mergeCell ref="E7:F7"/>
    <mergeCell ref="G7:N7"/>
    <mergeCell ref="O7:R7"/>
    <mergeCell ref="S7:W7"/>
    <mergeCell ref="B8:D8"/>
    <mergeCell ref="E8:F8"/>
    <mergeCell ref="G8:N8"/>
    <mergeCell ref="O8:R8"/>
    <mergeCell ref="S8:W8"/>
    <mergeCell ref="B5:D5"/>
    <mergeCell ref="E5:F5"/>
    <mergeCell ref="G5:N5"/>
    <mergeCell ref="O5:R5"/>
    <mergeCell ref="S5:W5"/>
    <mergeCell ref="B6:D6"/>
    <mergeCell ref="E6:F6"/>
    <mergeCell ref="G6:N6"/>
    <mergeCell ref="O6:R6"/>
    <mergeCell ref="S6:W6"/>
    <mergeCell ref="B3:D3"/>
    <mergeCell ref="E3:F3"/>
    <mergeCell ref="G3:N3"/>
    <mergeCell ref="O3:R3"/>
    <mergeCell ref="S3:W3"/>
    <mergeCell ref="B4:D4"/>
    <mergeCell ref="E4:F4"/>
    <mergeCell ref="G4:N4"/>
    <mergeCell ref="O4:R4"/>
    <mergeCell ref="S4:W4"/>
  </mergeCells>
  <phoneticPr fontId="9"/>
  <printOptions horizontalCentered="1" verticalCentered="1"/>
  <pageMargins left="0.19685039370078741" right="0.11811023622047245" top="0.39370078740157483" bottom="0.39370078740157483" header="0.31496062992125984" footer="0.31496062992125984"/>
  <pageSetup paperSize="9" scale="109" orientation="portrait" r:id="rId1"/>
  <rowBreaks count="3" manualBreakCount="3">
    <brk id="44" max="16383" man="1"/>
    <brk id="88" max="16383" man="1"/>
    <brk id="13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BFFE9-B83D-40B0-9540-2C90098FDF77}">
  <sheetPr codeName="Sheet18"/>
  <dimension ref="B1:AU2"/>
  <sheetViews>
    <sheetView workbookViewId="0">
      <selection activeCell="V1" sqref="V1"/>
    </sheetView>
  </sheetViews>
  <sheetFormatPr defaultRowHeight="13.5"/>
  <sheetData>
    <row r="1" spans="2:47">
      <c r="G1">
        <v>1</v>
      </c>
      <c r="H1">
        <v>2</v>
      </c>
      <c r="I1">
        <v>3</v>
      </c>
      <c r="J1">
        <v>4</v>
      </c>
      <c r="K1">
        <v>5</v>
      </c>
      <c r="L1">
        <v>6</v>
      </c>
      <c r="M1">
        <v>7</v>
      </c>
      <c r="N1">
        <v>8</v>
      </c>
      <c r="O1">
        <v>9</v>
      </c>
      <c r="P1">
        <v>10</v>
      </c>
      <c r="Q1">
        <v>11</v>
      </c>
      <c r="R1">
        <v>12</v>
      </c>
      <c r="S1">
        <v>30</v>
      </c>
      <c r="T1">
        <v>13</v>
      </c>
      <c r="U1">
        <v>14</v>
      </c>
      <c r="V1">
        <v>99</v>
      </c>
      <c r="W1">
        <v>15</v>
      </c>
      <c r="X1">
        <v>16</v>
      </c>
      <c r="Y1">
        <v>17</v>
      </c>
      <c r="Z1">
        <v>18</v>
      </c>
      <c r="AA1">
        <v>19</v>
      </c>
      <c r="AB1">
        <v>20</v>
      </c>
      <c r="AC1">
        <v>21</v>
      </c>
      <c r="AD1">
        <v>22</v>
      </c>
      <c r="AE1">
        <v>23</v>
      </c>
      <c r="AF1">
        <v>24</v>
      </c>
      <c r="AG1">
        <v>25</v>
      </c>
      <c r="AH1">
        <v>26</v>
      </c>
      <c r="AI1">
        <v>27</v>
      </c>
      <c r="AJ1">
        <v>28</v>
      </c>
      <c r="AK1">
        <v>29</v>
      </c>
      <c r="AL1">
        <v>30</v>
      </c>
      <c r="AM1">
        <v>31</v>
      </c>
      <c r="AN1">
        <v>32</v>
      </c>
      <c r="AO1">
        <v>33</v>
      </c>
      <c r="AP1">
        <v>34</v>
      </c>
      <c r="AQ1">
        <v>35</v>
      </c>
      <c r="AR1">
        <v>36</v>
      </c>
      <c r="AS1">
        <v>37</v>
      </c>
    </row>
    <row r="2" spans="2:47">
      <c r="B2" t="s">
        <v>72</v>
      </c>
      <c r="C2" t="s">
        <v>73</v>
      </c>
      <c r="D2" t="s">
        <v>74</v>
      </c>
      <c r="E2" t="s">
        <v>2386</v>
      </c>
      <c r="F2" t="s">
        <v>76</v>
      </c>
      <c r="G2" t="s">
        <v>77</v>
      </c>
      <c r="H2" t="s">
        <v>2387</v>
      </c>
      <c r="I2" t="s">
        <v>79</v>
      </c>
      <c r="J2" t="s">
        <v>2388</v>
      </c>
      <c r="K2" t="s">
        <v>81</v>
      </c>
      <c r="L2" t="s">
        <v>82</v>
      </c>
      <c r="M2" t="s">
        <v>83</v>
      </c>
      <c r="N2" t="s">
        <v>84</v>
      </c>
      <c r="O2" t="s">
        <v>894</v>
      </c>
      <c r="P2" t="s">
        <v>86</v>
      </c>
      <c r="Q2" t="s">
        <v>87</v>
      </c>
      <c r="R2" t="s">
        <v>88</v>
      </c>
      <c r="T2" t="s">
        <v>89</v>
      </c>
      <c r="U2" t="s">
        <v>90</v>
      </c>
      <c r="V2" t="s">
        <v>91</v>
      </c>
      <c r="W2" t="s">
        <v>778</v>
      </c>
      <c r="X2" t="s">
        <v>92</v>
      </c>
      <c r="Y2" t="s">
        <v>93</v>
      </c>
      <c r="Z2" t="s">
        <v>94</v>
      </c>
      <c r="AA2" t="s">
        <v>95</v>
      </c>
      <c r="AB2" t="s">
        <v>96</v>
      </c>
      <c r="AC2" t="s">
        <v>97</v>
      </c>
      <c r="AD2" t="s">
        <v>98</v>
      </c>
      <c r="AE2" t="s">
        <v>99</v>
      </c>
      <c r="AF2" t="s">
        <v>100</v>
      </c>
      <c r="AG2" t="s">
        <v>101</v>
      </c>
      <c r="AH2" t="s">
        <v>102</v>
      </c>
      <c r="AI2" t="s">
        <v>103</v>
      </c>
      <c r="AJ2" t="s">
        <v>104</v>
      </c>
      <c r="AK2" t="s">
        <v>105</v>
      </c>
      <c r="AL2" t="s">
        <v>106</v>
      </c>
      <c r="AM2" t="s">
        <v>107</v>
      </c>
      <c r="AN2" t="s">
        <v>1137</v>
      </c>
      <c r="AO2" t="s">
        <v>109</v>
      </c>
      <c r="AP2" t="s">
        <v>110</v>
      </c>
      <c r="AQ2" t="s">
        <v>2389</v>
      </c>
      <c r="AR2" t="s">
        <v>111</v>
      </c>
      <c r="AS2" t="s">
        <v>112</v>
      </c>
      <c r="AT2" t="s">
        <v>697</v>
      </c>
      <c r="AU2" t="s">
        <v>698</v>
      </c>
    </row>
  </sheetData>
  <phoneticPr fontId="9"/>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7">
    <pageSetUpPr fitToPage="1"/>
  </sheetPr>
  <dimension ref="A1:BW3439"/>
  <sheetViews>
    <sheetView zoomScale="85" zoomScaleNormal="85" zoomScaleSheetLayoutView="100" workbookViewId="0">
      <pane xSplit="7" ySplit="25" topLeftCell="O2546" activePane="bottomRight" state="frozen"/>
      <selection activeCell="M1400" sqref="M1400"/>
      <selection pane="topRight" activeCell="M1400" sqref="M1400"/>
      <selection pane="bottomLeft" activeCell="M1400" sqref="M1400"/>
      <selection pane="bottomRight" activeCell="U2565" sqref="U2565"/>
    </sheetView>
  </sheetViews>
  <sheetFormatPr defaultRowHeight="13.5"/>
  <cols>
    <col min="1" max="1" width="2.5" style="182" customWidth="1"/>
    <col min="2" max="2" width="5.5" bestFit="1" customWidth="1"/>
    <col min="3" max="3" width="3.5" customWidth="1"/>
    <col min="4" max="4" width="3.5" bestFit="1" customWidth="1"/>
    <col min="5" max="5" width="4.125" customWidth="1"/>
    <col min="6" max="6" width="3.875" customWidth="1"/>
    <col min="7" max="7" width="5.125" style="171" customWidth="1"/>
    <col min="8" max="8" width="5" style="171" customWidth="1"/>
    <col min="9" max="9" width="9.625" style="690" customWidth="1"/>
    <col min="10" max="10" width="3.625" style="171" customWidth="1"/>
    <col min="11" max="11" width="9.875" customWidth="1"/>
    <col min="12" max="12" width="4.5" style="599" customWidth="1"/>
    <col min="13" max="13" width="4.5" style="235" customWidth="1"/>
    <col min="14" max="14" width="33.125" style="718" customWidth="1"/>
    <col min="15" max="15" width="11.75" customWidth="1"/>
    <col min="16" max="16" width="3.875" customWidth="1"/>
    <col min="17" max="17" width="8.5" style="264" customWidth="1"/>
    <col min="18" max="23" width="8.625" style="363" customWidth="1"/>
    <col min="24" max="24" width="5.125" customWidth="1"/>
    <col min="25" max="25" width="8.625" style="363" customWidth="1"/>
    <col min="26" max="26" width="5.625" customWidth="1"/>
    <col min="27" max="28" width="8.625" style="671" customWidth="1"/>
    <col min="29" max="29" width="18.625" style="360" customWidth="1"/>
    <col min="30" max="30" width="19.75" style="360" customWidth="1"/>
    <col min="31" max="31" width="5.875" style="196" bestFit="1" customWidth="1"/>
    <col min="32" max="33" width="5.875" style="196" customWidth="1"/>
    <col min="34" max="34" width="5.875" style="196" bestFit="1" customWidth="1"/>
    <col min="35" max="35" width="10.5" customWidth="1"/>
    <col min="36" max="36" width="4.375" style="171" bestFit="1" customWidth="1"/>
    <col min="37" max="37" width="4.625" style="171" customWidth="1"/>
    <col min="38" max="38" width="5.25" style="365" bestFit="1" customWidth="1"/>
    <col min="39" max="39" width="5.625" style="171" customWidth="1"/>
    <col min="40" max="40" width="5.5" style="171" customWidth="1"/>
    <col min="41" max="41" width="51.125" customWidth="1"/>
    <col min="42" max="42" width="8" customWidth="1"/>
    <col min="43" max="43" width="7.375" customWidth="1"/>
    <col min="44" max="44" width="8.25" bestFit="1" customWidth="1"/>
    <col min="46" max="47" width="6.875" customWidth="1"/>
  </cols>
  <sheetData>
    <row r="1" spans="2:50" ht="30" customHeight="1">
      <c r="F1" s="182" t="b">
        <v>1</v>
      </c>
      <c r="G1" s="701">
        <v>1853</v>
      </c>
      <c r="H1" s="708"/>
      <c r="J1" s="708"/>
      <c r="K1" s="689"/>
      <c r="L1" s="606"/>
      <c r="M1" s="588" t="b">
        <v>1</v>
      </c>
      <c r="N1" s="716"/>
      <c r="O1" s="689"/>
      <c r="P1" s="689"/>
      <c r="Q1" s="690"/>
      <c r="R1" s="709"/>
      <c r="S1" s="709"/>
      <c r="T1" s="709"/>
      <c r="U1" s="709"/>
      <c r="V1" s="709"/>
      <c r="W1" s="709"/>
      <c r="X1" s="689"/>
      <c r="Y1" s="709"/>
      <c r="Z1" s="689"/>
      <c r="AA1" s="710"/>
      <c r="AB1" s="710"/>
      <c r="AC1" s="711"/>
      <c r="AD1" s="606"/>
      <c r="AE1" s="712"/>
      <c r="AF1" s="712"/>
      <c r="AG1" s="712"/>
      <c r="AH1" s="712"/>
      <c r="AI1" s="689"/>
      <c r="AJ1" s="708"/>
      <c r="AK1" s="708"/>
      <c r="AL1" s="713"/>
      <c r="AM1" s="708"/>
      <c r="AN1" s="708"/>
      <c r="AO1" s="689"/>
      <c r="AP1" s="689"/>
      <c r="AQ1" s="689"/>
      <c r="AR1" s="689"/>
      <c r="AS1" s="689"/>
      <c r="AT1" s="689"/>
      <c r="AU1" s="689"/>
      <c r="AX1">
        <v>436194</v>
      </c>
    </row>
    <row r="2" spans="2:50" hidden="1">
      <c r="B2" s="1"/>
      <c r="C2" s="1"/>
      <c r="D2" s="1"/>
      <c r="E2" s="2" t="s">
        <v>0</v>
      </c>
      <c r="F2" s="1"/>
      <c r="G2" s="2">
        <v>1855</v>
      </c>
      <c r="H2" s="3" t="s">
        <v>1</v>
      </c>
      <c r="I2" s="691" t="s">
        <v>2</v>
      </c>
      <c r="J2" s="2" t="s">
        <v>3</v>
      </c>
      <c r="K2" s="580">
        <v>0</v>
      </c>
      <c r="L2" s="719"/>
      <c r="M2" s="1"/>
      <c r="N2" s="691"/>
      <c r="O2" s="707" t="s">
        <v>4</v>
      </c>
      <c r="P2" s="1"/>
      <c r="Q2" s="261"/>
      <c r="R2" s="5"/>
      <c r="S2" s="5"/>
      <c r="T2" s="6"/>
      <c r="U2" s="5"/>
      <c r="V2" s="5"/>
      <c r="W2" s="5"/>
      <c r="X2" s="616"/>
      <c r="Y2" s="5"/>
      <c r="Z2" s="616"/>
      <c r="AA2" s="672"/>
      <c r="AB2" s="673"/>
      <c r="AC2" s="7"/>
      <c r="AD2" s="7"/>
      <c r="AE2" s="269"/>
      <c r="AF2" s="269"/>
      <c r="AG2" s="269"/>
      <c r="AH2" s="270"/>
      <c r="AI2" s="4" t="s">
        <v>5</v>
      </c>
      <c r="AJ2" s="2" t="s">
        <v>6</v>
      </c>
      <c r="AK2" s="2" t="s">
        <v>6</v>
      </c>
      <c r="AL2" s="366" t="s">
        <v>7</v>
      </c>
      <c r="AM2" s="8" t="s">
        <v>8</v>
      </c>
      <c r="AN2" s="2"/>
      <c r="AO2" s="1" t="s">
        <v>644</v>
      </c>
      <c r="AP2" s="1" t="s">
        <v>394</v>
      </c>
      <c r="AQ2" s="2"/>
      <c r="AR2" s="514" t="s">
        <v>9</v>
      </c>
      <c r="AS2" s="1" t="s">
        <v>10</v>
      </c>
    </row>
    <row r="3" spans="2:50" hidden="1">
      <c r="B3" s="1"/>
      <c r="C3" s="1"/>
      <c r="D3" s="1"/>
      <c r="E3" s="2" t="s">
        <v>11</v>
      </c>
      <c r="F3" s="1"/>
      <c r="G3" s="2" t="s">
        <v>3388</v>
      </c>
      <c r="H3" s="3" t="s">
        <v>12</v>
      </c>
      <c r="I3" s="691" t="s">
        <v>13</v>
      </c>
      <c r="J3" s="2" t="s">
        <v>14</v>
      </c>
      <c r="K3" s="580">
        <v>0</v>
      </c>
      <c r="L3" s="719"/>
      <c r="M3" s="1"/>
      <c r="N3" s="691"/>
      <c r="O3" s="10" t="s">
        <v>15</v>
      </c>
      <c r="P3" s="1"/>
      <c r="Q3" s="261"/>
      <c r="R3" s="5"/>
      <c r="S3" s="5"/>
      <c r="T3" s="6"/>
      <c r="U3" s="5"/>
      <c r="V3" s="5"/>
      <c r="W3" s="5"/>
      <c r="X3" s="616"/>
      <c r="Y3" s="5"/>
      <c r="Z3" s="616"/>
      <c r="AA3" s="672"/>
      <c r="AB3" s="673"/>
      <c r="AC3" s="7"/>
      <c r="AD3" s="7"/>
      <c r="AE3" s="269"/>
      <c r="AF3" s="269"/>
      <c r="AG3" s="269"/>
      <c r="AH3" s="270"/>
      <c r="AI3" s="4" t="s">
        <v>16</v>
      </c>
      <c r="AJ3" s="2" t="s">
        <v>17</v>
      </c>
      <c r="AK3" s="2" t="s">
        <v>17</v>
      </c>
      <c r="AL3" s="366" t="s">
        <v>18</v>
      </c>
      <c r="AM3" s="11" t="s">
        <v>19</v>
      </c>
      <c r="AN3" s="2"/>
      <c r="AO3" s="1" t="s">
        <v>645</v>
      </c>
      <c r="AP3" s="1" t="s">
        <v>395</v>
      </c>
      <c r="AQ3" s="1"/>
      <c r="AR3" s="9" t="s">
        <v>20</v>
      </c>
      <c r="AS3" s="1" t="s">
        <v>21</v>
      </c>
    </row>
    <row r="4" spans="2:50" hidden="1">
      <c r="B4" s="1"/>
      <c r="C4" s="1"/>
      <c r="D4" s="1"/>
      <c r="E4" s="2" t="s">
        <v>22</v>
      </c>
      <c r="F4" s="1"/>
      <c r="G4" s="2">
        <v>1100</v>
      </c>
      <c r="H4" s="2"/>
      <c r="I4" s="691" t="s">
        <v>23</v>
      </c>
      <c r="J4" s="2" t="s">
        <v>24</v>
      </c>
      <c r="K4" s="580">
        <v>1</v>
      </c>
      <c r="L4" s="719"/>
      <c r="M4" s="1"/>
      <c r="N4" s="691"/>
      <c r="O4" s="369" t="s">
        <v>25</v>
      </c>
      <c r="P4" s="1"/>
      <c r="Q4" s="261"/>
      <c r="R4" s="5"/>
      <c r="S4" s="5"/>
      <c r="T4" s="6"/>
      <c r="U4" s="5"/>
      <c r="V4" s="5"/>
      <c r="W4" s="5"/>
      <c r="X4" s="616"/>
      <c r="Y4" s="5"/>
      <c r="Z4" s="616"/>
      <c r="AA4" s="672"/>
      <c r="AB4" s="673"/>
      <c r="AC4" s="7"/>
      <c r="AD4" s="7"/>
      <c r="AE4" s="269"/>
      <c r="AF4" s="269"/>
      <c r="AG4" s="269"/>
      <c r="AH4" s="270"/>
      <c r="AI4" s="4" t="s">
        <v>26</v>
      </c>
      <c r="AJ4" s="12" t="s">
        <v>423</v>
      </c>
      <c r="AK4" s="12" t="s">
        <v>423</v>
      </c>
      <c r="AL4" s="2" t="s">
        <v>27</v>
      </c>
      <c r="AM4" s="11" t="s">
        <v>28</v>
      </c>
      <c r="AN4" s="2"/>
      <c r="AO4" s="4" t="s">
        <v>6</v>
      </c>
      <c r="AP4" s="1" t="s">
        <v>396</v>
      </c>
      <c r="AQ4" s="1"/>
      <c r="AR4" s="9" t="s">
        <v>29</v>
      </c>
      <c r="AS4" s="1" t="s">
        <v>30</v>
      </c>
    </row>
    <row r="5" spans="2:50" hidden="1">
      <c r="B5" s="1"/>
      <c r="C5" s="1"/>
      <c r="D5" s="1"/>
      <c r="E5" s="2" t="s">
        <v>31</v>
      </c>
      <c r="F5" s="1"/>
      <c r="G5" s="2" t="s">
        <v>3389</v>
      </c>
      <c r="H5" s="2"/>
      <c r="I5" s="691" t="s">
        <v>32</v>
      </c>
      <c r="J5" s="2" t="s">
        <v>33</v>
      </c>
      <c r="K5" s="1" t="e">
        <f>#REF!+1</f>
        <v>#REF!</v>
      </c>
      <c r="L5" s="719"/>
      <c r="M5" s="1"/>
      <c r="N5" s="691"/>
      <c r="O5" s="369" t="s">
        <v>34</v>
      </c>
      <c r="P5" s="1"/>
      <c r="Q5" s="261"/>
      <c r="R5" s="5"/>
      <c r="S5" s="5"/>
      <c r="T5" s="6"/>
      <c r="U5" s="5"/>
      <c r="V5" s="5"/>
      <c r="W5" s="5"/>
      <c r="X5" s="616"/>
      <c r="Y5" s="5"/>
      <c r="Z5" s="616"/>
      <c r="AA5" s="672"/>
      <c r="AB5" s="673"/>
      <c r="AC5" s="7"/>
      <c r="AD5" s="7"/>
      <c r="AE5" s="269"/>
      <c r="AF5" s="269"/>
      <c r="AG5" s="269"/>
      <c r="AH5" s="270"/>
      <c r="AI5" s="4" t="s">
        <v>35</v>
      </c>
      <c r="AJ5" s="12"/>
      <c r="AK5" s="12"/>
      <c r="AL5" s="2" t="s">
        <v>36</v>
      </c>
      <c r="AM5" s="11" t="s">
        <v>37</v>
      </c>
      <c r="AN5" s="2"/>
      <c r="AO5" s="1"/>
      <c r="AP5" s="1"/>
      <c r="AQ5" s="1"/>
      <c r="AR5" s="9" t="s">
        <v>38</v>
      </c>
      <c r="AS5" s="1"/>
    </row>
    <row r="6" spans="2:50" hidden="1">
      <c r="B6" s="1"/>
      <c r="C6" s="1"/>
      <c r="D6" s="1"/>
      <c r="E6" s="2"/>
      <c r="F6" s="1"/>
      <c r="G6" s="3"/>
      <c r="H6" s="2"/>
      <c r="I6" s="692" t="s">
        <v>39</v>
      </c>
      <c r="J6" s="2"/>
      <c r="K6" s="1"/>
      <c r="L6" s="719"/>
      <c r="M6" s="1"/>
      <c r="N6" s="691"/>
      <c r="O6" s="369" t="s">
        <v>40</v>
      </c>
      <c r="P6" s="1"/>
      <c r="Q6" s="261"/>
      <c r="R6" s="5"/>
      <c r="S6" s="5"/>
      <c r="T6" s="6"/>
      <c r="U6" s="5"/>
      <c r="V6" s="5"/>
      <c r="W6" s="5"/>
      <c r="X6" s="616"/>
      <c r="Y6" s="5"/>
      <c r="Z6" s="616"/>
      <c r="AA6" s="672"/>
      <c r="AB6" s="673"/>
      <c r="AC6" s="7"/>
      <c r="AD6" s="7"/>
      <c r="AE6" s="269"/>
      <c r="AF6" s="269"/>
      <c r="AG6" s="269"/>
      <c r="AH6" s="270"/>
      <c r="AI6" s="4" t="s">
        <v>41</v>
      </c>
      <c r="AJ6" s="12"/>
      <c r="AK6" s="12"/>
      <c r="AL6" s="2" t="s">
        <v>687</v>
      </c>
      <c r="AM6" s="11"/>
      <c r="AN6" s="2"/>
      <c r="AO6" s="1"/>
      <c r="AP6" s="1"/>
      <c r="AQ6" s="1"/>
      <c r="AR6" s="9" t="s">
        <v>42</v>
      </c>
      <c r="AS6" s="1"/>
    </row>
    <row r="7" spans="2:50" hidden="1">
      <c r="B7" s="1"/>
      <c r="C7" s="1"/>
      <c r="D7" s="1"/>
      <c r="E7" s="2"/>
      <c r="F7" s="1"/>
      <c r="G7" s="2"/>
      <c r="H7" s="2"/>
      <c r="I7" s="692" t="s">
        <v>43</v>
      </c>
      <c r="J7" s="2"/>
      <c r="K7" s="1"/>
      <c r="L7" s="719"/>
      <c r="M7" s="1"/>
      <c r="N7" s="691"/>
      <c r="O7" s="369" t="s">
        <v>44</v>
      </c>
      <c r="P7" s="1"/>
      <c r="Q7" s="261"/>
      <c r="R7" s="5"/>
      <c r="S7" s="5"/>
      <c r="T7" s="6"/>
      <c r="U7" s="5"/>
      <c r="V7" s="5"/>
      <c r="W7" s="5"/>
      <c r="X7" s="616"/>
      <c r="Y7" s="5"/>
      <c r="Z7" s="616"/>
      <c r="AA7" s="672"/>
      <c r="AB7" s="673"/>
      <c r="AC7" s="7"/>
      <c r="AD7" s="7"/>
      <c r="AE7" s="269"/>
      <c r="AF7" s="269"/>
      <c r="AG7" s="269"/>
      <c r="AH7" s="270"/>
      <c r="AI7" s="4" t="s">
        <v>45</v>
      </c>
      <c r="AJ7" s="12"/>
      <c r="AK7" s="12"/>
      <c r="AL7" s="2"/>
      <c r="AM7" s="11"/>
      <c r="AN7" s="2"/>
      <c r="AO7" s="1"/>
      <c r="AP7" s="1"/>
      <c r="AQ7" s="1"/>
      <c r="AR7" s="9" t="s">
        <v>46</v>
      </c>
      <c r="AS7" s="1"/>
    </row>
    <row r="8" spans="2:50" hidden="1">
      <c r="B8" s="1"/>
      <c r="C8" s="1"/>
      <c r="D8" s="1"/>
      <c r="E8" s="2">
        <v>8100</v>
      </c>
      <c r="F8" s="1"/>
      <c r="H8" s="2"/>
      <c r="I8" s="692" t="s">
        <v>47</v>
      </c>
      <c r="J8" s="2"/>
      <c r="K8" s="1"/>
      <c r="L8" s="719"/>
      <c r="M8" s="1"/>
      <c r="N8" s="691"/>
      <c r="O8" s="369" t="s">
        <v>48</v>
      </c>
      <c r="P8" s="1"/>
      <c r="Q8" s="261"/>
      <c r="R8" s="5"/>
      <c r="S8" s="5"/>
      <c r="T8" s="6"/>
      <c r="U8" s="5"/>
      <c r="V8" s="5"/>
      <c r="W8" s="5"/>
      <c r="X8" s="616"/>
      <c r="Y8" s="5"/>
      <c r="Z8" s="616"/>
      <c r="AA8" s="672"/>
      <c r="AB8" s="673"/>
      <c r="AC8" s="7"/>
      <c r="AD8" s="7"/>
      <c r="AE8" s="269"/>
      <c r="AF8" s="269"/>
      <c r="AG8" s="269"/>
      <c r="AH8" s="270"/>
      <c r="AI8" s="4" t="s">
        <v>49</v>
      </c>
      <c r="AJ8" s="12"/>
      <c r="AK8" s="12"/>
      <c r="AL8" s="2"/>
      <c r="AM8" s="11"/>
      <c r="AN8" s="2"/>
      <c r="AO8" s="1"/>
      <c r="AP8" s="1"/>
      <c r="AQ8" s="1"/>
      <c r="AR8" s="9" t="s">
        <v>50</v>
      </c>
      <c r="AS8" s="1"/>
    </row>
    <row r="9" spans="2:50" hidden="1">
      <c r="B9" s="1"/>
      <c r="C9" s="1"/>
      <c r="D9" s="1"/>
      <c r="E9" s="2"/>
      <c r="F9" s="1"/>
      <c r="H9" s="2"/>
      <c r="I9" s="692" t="s">
        <v>51</v>
      </c>
      <c r="J9" s="2"/>
      <c r="K9" s="1"/>
      <c r="L9" s="719"/>
      <c r="M9" s="1"/>
      <c r="N9" s="691"/>
      <c r="O9" s="10" t="s">
        <v>52</v>
      </c>
      <c r="P9" s="1"/>
      <c r="Q9" s="261"/>
      <c r="R9" s="5"/>
      <c r="S9" s="5"/>
      <c r="T9" s="6"/>
      <c r="U9" s="5"/>
      <c r="V9" s="5"/>
      <c r="W9" s="5"/>
      <c r="X9" s="616"/>
      <c r="Y9" s="5"/>
      <c r="Z9" s="616"/>
      <c r="AA9" s="672"/>
      <c r="AB9" s="673"/>
      <c r="AC9" s="7"/>
      <c r="AD9" s="7"/>
      <c r="AE9" s="269"/>
      <c r="AF9" s="269"/>
      <c r="AG9" s="269"/>
      <c r="AH9" s="270"/>
      <c r="AI9" s="4" t="s">
        <v>53</v>
      </c>
      <c r="AJ9" s="12"/>
      <c r="AK9" s="12"/>
      <c r="AL9" s="2"/>
      <c r="AM9" s="11"/>
      <c r="AN9" s="2"/>
      <c r="AO9" s="1"/>
      <c r="AP9" s="1"/>
      <c r="AQ9" s="1"/>
      <c r="AR9" s="9" t="s">
        <v>54</v>
      </c>
      <c r="AS9" s="1"/>
    </row>
    <row r="10" spans="2:50" hidden="1">
      <c r="B10" s="1"/>
      <c r="C10" s="1"/>
      <c r="D10" s="1"/>
      <c r="E10" s="2"/>
      <c r="F10" s="1"/>
      <c r="G10" s="2"/>
      <c r="H10" s="2"/>
      <c r="I10" s="692" t="s">
        <v>55</v>
      </c>
      <c r="J10" s="2"/>
      <c r="K10" s="1"/>
      <c r="L10" s="719"/>
      <c r="M10" s="1"/>
      <c r="N10" s="691"/>
      <c r="O10" s="10" t="s">
        <v>56</v>
      </c>
      <c r="P10" s="1"/>
      <c r="Q10" s="261"/>
      <c r="R10" s="5"/>
      <c r="S10" s="5"/>
      <c r="T10" s="6"/>
      <c r="U10" s="5"/>
      <c r="V10" s="5"/>
      <c r="W10" s="5"/>
      <c r="X10" s="616"/>
      <c r="Y10" s="5"/>
      <c r="Z10" s="616"/>
      <c r="AA10" s="672"/>
      <c r="AB10" s="673"/>
      <c r="AC10" s="7"/>
      <c r="AD10" s="7"/>
      <c r="AE10" s="269"/>
      <c r="AF10" s="269"/>
      <c r="AG10" s="269"/>
      <c r="AH10" s="270"/>
      <c r="AI10" s="13" t="s">
        <v>57</v>
      </c>
      <c r="AJ10" s="12"/>
      <c r="AK10" s="12"/>
      <c r="AL10" s="2"/>
      <c r="AM10" s="2"/>
      <c r="AN10" s="2"/>
      <c r="AO10" s="1"/>
      <c r="AP10" s="1"/>
      <c r="AQ10" s="1"/>
      <c r="AR10" s="1"/>
      <c r="AS10" s="1"/>
    </row>
    <row r="11" spans="2:50" hidden="1">
      <c r="B11" s="1"/>
      <c r="C11" s="1" t="s">
        <v>773</v>
      </c>
      <c r="D11" s="1"/>
      <c r="E11" s="2"/>
      <c r="F11" s="1"/>
      <c r="G11" s="2"/>
      <c r="H11" s="2"/>
      <c r="I11" s="692" t="s">
        <v>58</v>
      </c>
      <c r="J11" s="2"/>
      <c r="K11" s="1"/>
      <c r="L11" s="719"/>
      <c r="M11" s="1"/>
      <c r="N11" s="691"/>
      <c r="O11" s="369" t="s">
        <v>59</v>
      </c>
      <c r="P11" s="1"/>
      <c r="Q11" s="261"/>
      <c r="R11" s="5"/>
      <c r="S11" s="5"/>
      <c r="T11" s="6"/>
      <c r="U11" s="5"/>
      <c r="V11" s="5"/>
      <c r="W11" s="5"/>
      <c r="X11" s="616"/>
      <c r="Y11" s="5"/>
      <c r="Z11" s="616"/>
      <c r="AA11" s="672"/>
      <c r="AB11" s="673"/>
      <c r="AC11" s="7"/>
      <c r="AD11" s="7"/>
      <c r="AE11" s="269"/>
      <c r="AF11" s="269"/>
      <c r="AG11" s="269"/>
      <c r="AH11" s="270"/>
      <c r="AI11" s="4" t="s">
        <v>39</v>
      </c>
      <c r="AJ11" s="12"/>
      <c r="AK11" s="12"/>
      <c r="AL11" s="2"/>
      <c r="AM11" s="2"/>
      <c r="AN11" s="2"/>
      <c r="AO11" s="1"/>
      <c r="AP11" s="1"/>
      <c r="AQ11" s="1"/>
      <c r="AR11" s="1"/>
      <c r="AS11" s="1"/>
    </row>
    <row r="12" spans="2:50" hidden="1">
      <c r="B12" s="1"/>
      <c r="C12" s="1"/>
      <c r="D12" s="1"/>
      <c r="E12" s="2"/>
      <c r="F12" s="1"/>
      <c r="G12" s="2"/>
      <c r="H12" s="2"/>
      <c r="I12" s="692" t="s">
        <v>60</v>
      </c>
      <c r="J12" s="2"/>
      <c r="K12" s="1"/>
      <c r="L12" s="719"/>
      <c r="M12" s="1"/>
      <c r="N12" s="691"/>
      <c r="O12" s="369" t="s">
        <v>61</v>
      </c>
      <c r="P12" s="1"/>
      <c r="Q12" s="261"/>
      <c r="R12" s="5"/>
      <c r="S12" s="5"/>
      <c r="T12" s="6"/>
      <c r="U12" s="5"/>
      <c r="V12" s="5"/>
      <c r="W12" s="5"/>
      <c r="X12" s="616"/>
      <c r="Y12" s="5"/>
      <c r="Z12" s="616"/>
      <c r="AA12" s="672"/>
      <c r="AB12" s="673"/>
      <c r="AC12" s="7"/>
      <c r="AD12" s="7"/>
      <c r="AE12" s="269"/>
      <c r="AF12" s="269"/>
      <c r="AG12" s="269"/>
      <c r="AH12" s="270"/>
      <c r="AI12" s="4" t="s">
        <v>64</v>
      </c>
      <c r="AJ12" s="12"/>
      <c r="AK12" s="12"/>
      <c r="AL12" s="2"/>
      <c r="AM12" s="2"/>
      <c r="AN12" s="2"/>
      <c r="AO12" s="1"/>
      <c r="AP12" s="1"/>
      <c r="AQ12" s="1"/>
      <c r="AR12" s="1"/>
      <c r="AS12" s="1"/>
    </row>
    <row r="13" spans="2:50" hidden="1">
      <c r="B13" s="1"/>
      <c r="C13" s="1"/>
      <c r="D13" s="1"/>
      <c r="E13" s="2"/>
      <c r="F13" s="1"/>
      <c r="G13" s="2"/>
      <c r="H13" s="2"/>
      <c r="I13" s="691" t="s">
        <v>62</v>
      </c>
      <c r="J13" s="2"/>
      <c r="K13" s="1"/>
      <c r="L13" s="719"/>
      <c r="M13" s="1"/>
      <c r="N13" s="691"/>
      <c r="O13" s="370" t="s">
        <v>63</v>
      </c>
      <c r="P13" s="1"/>
      <c r="Q13" s="261"/>
      <c r="R13" s="5"/>
      <c r="S13" s="5"/>
      <c r="T13" s="6"/>
      <c r="U13" s="5"/>
      <c r="V13" s="5"/>
      <c r="W13" s="5"/>
      <c r="X13" s="616"/>
      <c r="Y13" s="5"/>
      <c r="Z13" s="616"/>
      <c r="AA13" s="672"/>
      <c r="AB13" s="673"/>
      <c r="AC13" s="7"/>
      <c r="AD13" s="7"/>
      <c r="AE13" s="269"/>
      <c r="AF13" s="269"/>
      <c r="AG13" s="269"/>
      <c r="AH13" s="270"/>
      <c r="AJ13" s="12"/>
      <c r="AK13" s="12"/>
      <c r="AL13" s="2"/>
      <c r="AM13" s="2"/>
      <c r="AN13" s="2"/>
      <c r="AO13" s="1"/>
      <c r="AP13" s="1"/>
      <c r="AQ13" s="1"/>
      <c r="AR13" s="1"/>
      <c r="AS13" s="1"/>
    </row>
    <row r="14" spans="2:50" hidden="1">
      <c r="B14" s="1"/>
      <c r="C14" s="1"/>
      <c r="D14" s="1"/>
      <c r="E14" s="2"/>
      <c r="F14" s="1"/>
      <c r="G14" s="2"/>
      <c r="H14" s="2"/>
      <c r="I14" s="691" t="s">
        <v>65</v>
      </c>
      <c r="J14" s="2"/>
      <c r="K14" s="1"/>
      <c r="L14" s="719"/>
      <c r="M14" s="1"/>
      <c r="N14" s="691"/>
      <c r="O14" s="370" t="s">
        <v>66</v>
      </c>
      <c r="P14" s="1"/>
      <c r="Q14" s="261"/>
      <c r="R14" s="5"/>
      <c r="S14" s="5"/>
      <c r="T14" s="6"/>
      <c r="U14" s="5"/>
      <c r="V14" s="5"/>
      <c r="W14" s="5"/>
      <c r="X14" s="616"/>
      <c r="Y14" s="5"/>
      <c r="Z14" s="616"/>
      <c r="AA14" s="672"/>
      <c r="AB14" s="673"/>
      <c r="AC14" s="7"/>
      <c r="AD14" s="7"/>
      <c r="AE14" s="269"/>
      <c r="AF14" s="269"/>
      <c r="AG14" s="269"/>
      <c r="AH14" s="270"/>
      <c r="AI14" s="4"/>
      <c r="AJ14" s="12"/>
      <c r="AK14" s="12"/>
      <c r="AL14" s="2"/>
      <c r="AM14" s="2"/>
      <c r="AN14" s="2"/>
      <c r="AO14" s="1"/>
      <c r="AP14" s="1"/>
      <c r="AQ14" s="1"/>
      <c r="AR14" s="1"/>
      <c r="AS14" s="1"/>
    </row>
    <row r="15" spans="2:50" hidden="1">
      <c r="B15" s="1"/>
      <c r="C15" s="1"/>
      <c r="D15" s="1"/>
      <c r="E15" s="2"/>
      <c r="F15" s="1"/>
      <c r="G15" s="2"/>
      <c r="H15" s="2"/>
      <c r="I15" s="691" t="s">
        <v>41</v>
      </c>
      <c r="J15" s="2"/>
      <c r="K15" s="1"/>
      <c r="L15" s="719"/>
      <c r="M15" s="1"/>
      <c r="N15" s="691"/>
      <c r="O15" s="370" t="s">
        <v>67</v>
      </c>
      <c r="P15" s="1"/>
      <c r="Q15" s="261"/>
      <c r="R15" s="5"/>
      <c r="S15" s="5"/>
      <c r="T15" s="6"/>
      <c r="U15" s="5"/>
      <c r="V15" s="5"/>
      <c r="W15" s="5"/>
      <c r="X15" s="616"/>
      <c r="Y15" s="5"/>
      <c r="Z15" s="616"/>
      <c r="AA15" s="672"/>
      <c r="AB15" s="673"/>
      <c r="AC15" s="7"/>
      <c r="AD15" s="7"/>
      <c r="AE15" s="269"/>
      <c r="AF15" s="269"/>
      <c r="AG15" s="269"/>
      <c r="AH15" s="270"/>
      <c r="AI15" s="4"/>
      <c r="AJ15" s="12"/>
      <c r="AK15" s="12"/>
      <c r="AL15" s="2"/>
      <c r="AM15" s="2"/>
      <c r="AN15" s="2"/>
      <c r="AO15" s="1"/>
      <c r="AP15" s="1"/>
      <c r="AQ15" s="1"/>
      <c r="AR15" s="1"/>
      <c r="AS15" s="1"/>
    </row>
    <row r="16" spans="2:50" hidden="1">
      <c r="B16" s="1"/>
      <c r="C16" s="1"/>
      <c r="D16" s="1"/>
      <c r="E16" s="2"/>
      <c r="F16" s="1"/>
      <c r="G16" s="2"/>
      <c r="H16" s="2"/>
      <c r="I16" s="691"/>
      <c r="J16" s="2"/>
      <c r="K16" s="1"/>
      <c r="L16" s="719"/>
      <c r="M16" s="1"/>
      <c r="N16" s="691"/>
      <c r="O16" s="370" t="s">
        <v>68</v>
      </c>
      <c r="P16" s="1"/>
      <c r="Q16" s="261"/>
      <c r="R16" s="5"/>
      <c r="S16" s="5"/>
      <c r="T16" s="6"/>
      <c r="U16" s="5"/>
      <c r="V16" s="5"/>
      <c r="W16" s="5"/>
      <c r="X16" s="616"/>
      <c r="Y16" s="5"/>
      <c r="Z16" s="616"/>
      <c r="AA16" s="672"/>
      <c r="AB16" s="673"/>
      <c r="AC16" s="7"/>
      <c r="AD16" s="7"/>
      <c r="AE16" s="269"/>
      <c r="AF16" s="269"/>
      <c r="AG16" s="269"/>
      <c r="AH16" s="270"/>
      <c r="AI16" s="4"/>
      <c r="AJ16" s="12"/>
      <c r="AK16" s="12"/>
      <c r="AL16" s="2"/>
      <c r="AM16" s="2"/>
      <c r="AN16" s="2"/>
      <c r="AO16" s="1"/>
      <c r="AP16" s="1"/>
      <c r="AQ16" s="1"/>
      <c r="AR16" s="1"/>
      <c r="AS16" s="1"/>
    </row>
    <row r="17" spans="1:47" hidden="1">
      <c r="B17" s="1"/>
      <c r="C17" s="1"/>
      <c r="D17" s="1"/>
      <c r="E17" s="2"/>
      <c r="F17" s="1"/>
      <c r="G17" s="2"/>
      <c r="H17" s="2"/>
      <c r="I17" s="691"/>
      <c r="J17" s="2"/>
      <c r="K17" s="1"/>
      <c r="L17" s="719"/>
      <c r="M17" s="1"/>
      <c r="N17" s="691"/>
      <c r="O17" s="370" t="s">
        <v>69</v>
      </c>
      <c r="P17" s="1"/>
      <c r="Q17" s="261"/>
      <c r="R17" s="5"/>
      <c r="S17" s="5"/>
      <c r="T17" s="6"/>
      <c r="U17" s="5"/>
      <c r="V17" s="5"/>
      <c r="W17" s="5"/>
      <c r="X17" s="616"/>
      <c r="Y17" s="5"/>
      <c r="Z17" s="616"/>
      <c r="AA17" s="672"/>
      <c r="AB17" s="673"/>
      <c r="AC17" s="7"/>
      <c r="AD17" s="7"/>
      <c r="AE17" s="269"/>
      <c r="AF17" s="269"/>
      <c r="AG17" s="269"/>
      <c r="AH17" s="270"/>
      <c r="AI17" s="4"/>
      <c r="AJ17" s="12"/>
      <c r="AK17" s="12"/>
      <c r="AL17" s="2"/>
      <c r="AM17" s="2"/>
      <c r="AN17" s="2"/>
      <c r="AO17" s="1"/>
      <c r="AP17" s="1"/>
      <c r="AQ17" s="1"/>
      <c r="AR17" s="1"/>
      <c r="AS17" s="1"/>
    </row>
    <row r="18" spans="1:47" hidden="1">
      <c r="B18" s="1"/>
      <c r="C18" s="1"/>
      <c r="D18" s="1"/>
      <c r="E18" s="2"/>
      <c r="F18" s="1"/>
      <c r="G18" s="2"/>
      <c r="H18" s="2"/>
      <c r="I18" s="691"/>
      <c r="J18" s="2"/>
      <c r="K18" s="1"/>
      <c r="L18" s="719"/>
      <c r="M18" s="1"/>
      <c r="N18" s="691"/>
      <c r="O18" s="370" t="s">
        <v>428</v>
      </c>
      <c r="P18" s="1"/>
      <c r="Q18" s="261"/>
      <c r="R18" s="5"/>
      <c r="S18" s="5"/>
      <c r="T18" s="6"/>
      <c r="U18" s="5"/>
      <c r="V18" s="5"/>
      <c r="W18" s="5"/>
      <c r="X18" s="616"/>
      <c r="Y18" s="5"/>
      <c r="Z18" s="616"/>
      <c r="AA18" s="672"/>
      <c r="AB18" s="673"/>
      <c r="AC18" s="7"/>
      <c r="AD18" s="7"/>
      <c r="AE18" s="269"/>
      <c r="AF18" s="269"/>
      <c r="AG18" s="269"/>
      <c r="AH18" s="270"/>
      <c r="AI18" s="4"/>
      <c r="AJ18" s="12"/>
      <c r="AK18" s="12"/>
      <c r="AL18" s="2"/>
      <c r="AM18" s="2"/>
      <c r="AN18" s="2"/>
      <c r="AO18" s="1"/>
      <c r="AP18" s="1"/>
      <c r="AQ18" s="1"/>
      <c r="AR18" s="1"/>
      <c r="AS18" s="1"/>
    </row>
    <row r="19" spans="1:47" hidden="1">
      <c r="B19" s="1"/>
      <c r="C19" s="1"/>
      <c r="D19" s="1"/>
      <c r="E19" s="2"/>
      <c r="F19" s="1"/>
      <c r="G19" s="2"/>
      <c r="H19" s="2"/>
      <c r="I19" s="691"/>
      <c r="J19" s="2"/>
      <c r="K19" s="1"/>
      <c r="L19" s="719"/>
      <c r="M19" s="1"/>
      <c r="N19" s="691"/>
      <c r="O19" s="370" t="s">
        <v>70</v>
      </c>
      <c r="P19" s="1"/>
      <c r="Q19" s="261"/>
      <c r="R19" s="5"/>
      <c r="S19" s="5"/>
      <c r="T19" s="6"/>
      <c r="U19" s="5"/>
      <c r="V19" s="5"/>
      <c r="W19" s="5"/>
      <c r="X19" s="616"/>
      <c r="Y19" s="5"/>
      <c r="Z19" s="616"/>
      <c r="AA19" s="672"/>
      <c r="AB19" s="673"/>
      <c r="AC19" s="7"/>
      <c r="AD19" s="7"/>
      <c r="AE19" s="269"/>
      <c r="AF19" s="269"/>
      <c r="AG19" s="269"/>
      <c r="AH19" s="270"/>
      <c r="AI19" s="4"/>
      <c r="AJ19" s="12"/>
      <c r="AK19" s="12"/>
      <c r="AL19" s="2"/>
      <c r="AM19" s="2"/>
      <c r="AN19" s="2"/>
      <c r="AO19" s="1"/>
      <c r="AP19" s="1"/>
      <c r="AQ19" s="1"/>
      <c r="AR19" s="1"/>
      <c r="AS19" s="1"/>
    </row>
    <row r="20" spans="1:47" hidden="1">
      <c r="B20" s="1"/>
      <c r="C20" s="1"/>
      <c r="D20" s="1"/>
      <c r="E20" s="2"/>
      <c r="F20" s="1"/>
      <c r="G20" s="2"/>
      <c r="H20" s="2"/>
      <c r="I20" s="691"/>
      <c r="J20" s="2"/>
      <c r="K20" s="1"/>
      <c r="L20" s="719"/>
      <c r="M20" s="1"/>
      <c r="N20" s="691"/>
      <c r="O20" s="370" t="s">
        <v>71</v>
      </c>
      <c r="P20" s="1"/>
      <c r="Q20" s="261"/>
      <c r="R20" s="5"/>
      <c r="S20" s="5"/>
      <c r="T20" s="6"/>
      <c r="U20" s="5"/>
      <c r="V20" s="5"/>
      <c r="W20" s="5"/>
      <c r="X20" s="616"/>
      <c r="Y20" s="5"/>
      <c r="Z20" s="616"/>
      <c r="AA20" s="672"/>
      <c r="AB20" s="673"/>
      <c r="AC20" s="7"/>
      <c r="AD20" s="7"/>
      <c r="AE20" s="269"/>
      <c r="AF20" s="269"/>
      <c r="AG20" s="269"/>
      <c r="AH20" s="270"/>
      <c r="AI20" s="4"/>
      <c r="AJ20" s="12"/>
      <c r="AK20" s="12"/>
      <c r="AL20" s="2"/>
      <c r="AM20" s="2"/>
      <c r="AN20" s="2"/>
      <c r="AO20" s="1"/>
      <c r="AP20" s="1"/>
      <c r="AQ20" s="1"/>
      <c r="AR20" s="1"/>
      <c r="AS20" s="1"/>
    </row>
    <row r="21" spans="1:47" hidden="1">
      <c r="B21" s="1"/>
      <c r="C21" s="1"/>
      <c r="D21" s="1"/>
      <c r="E21" s="2"/>
      <c r="F21" s="1"/>
      <c r="G21" s="2"/>
      <c r="H21" s="2"/>
      <c r="I21" s="691"/>
      <c r="J21" s="2"/>
      <c r="K21" s="1"/>
      <c r="L21" s="719"/>
      <c r="M21" s="1"/>
      <c r="N21" s="691"/>
      <c r="O21" s="370" t="s">
        <v>415</v>
      </c>
      <c r="P21" s="1"/>
      <c r="Q21" s="261"/>
      <c r="R21" s="5"/>
      <c r="S21" s="5"/>
      <c r="T21" s="6"/>
      <c r="U21" s="5"/>
      <c r="V21" s="5"/>
      <c r="W21" s="5"/>
      <c r="X21" s="616"/>
      <c r="Y21" s="5"/>
      <c r="Z21" s="616"/>
      <c r="AA21" s="672"/>
      <c r="AB21" s="673"/>
      <c r="AC21" s="7"/>
      <c r="AD21" s="7"/>
      <c r="AE21" s="269"/>
      <c r="AF21" s="269"/>
      <c r="AG21" s="269"/>
      <c r="AH21" s="270"/>
      <c r="AI21" s="4"/>
      <c r="AJ21" s="12"/>
      <c r="AK21" s="12"/>
      <c r="AL21" s="2"/>
      <c r="AM21" s="2"/>
      <c r="AN21" s="2"/>
      <c r="AO21" s="1"/>
      <c r="AP21" s="1"/>
      <c r="AQ21" s="1"/>
      <c r="AR21" s="1"/>
      <c r="AS21" s="1"/>
    </row>
    <row r="22" spans="1:47" hidden="1">
      <c r="B22" s="1"/>
      <c r="C22" s="1"/>
      <c r="D22" s="1"/>
      <c r="E22" s="2"/>
      <c r="F22" s="1"/>
      <c r="G22" s="2"/>
      <c r="H22" s="2"/>
      <c r="I22" s="691"/>
      <c r="J22" s="2"/>
      <c r="K22" s="1"/>
      <c r="L22" s="719"/>
      <c r="M22" s="1"/>
      <c r="N22" s="691"/>
      <c r="O22" s="370" t="s">
        <v>416</v>
      </c>
      <c r="P22" s="1"/>
      <c r="Q22" s="261"/>
      <c r="R22" s="5"/>
      <c r="S22" s="5"/>
      <c r="T22" s="6"/>
      <c r="U22" s="5"/>
      <c r="V22" s="5"/>
      <c r="W22" s="5"/>
      <c r="X22" s="616"/>
      <c r="Y22" s="5"/>
      <c r="Z22" s="616"/>
      <c r="AA22" s="672"/>
      <c r="AB22" s="673"/>
      <c r="AC22" s="7"/>
      <c r="AD22" s="7"/>
      <c r="AE22" s="269"/>
      <c r="AF22" s="269"/>
      <c r="AG22" s="269"/>
      <c r="AH22" s="270"/>
      <c r="AI22" s="4"/>
      <c r="AJ22" s="12"/>
      <c r="AK22" s="12"/>
      <c r="AL22" s="2"/>
      <c r="AM22" s="2"/>
      <c r="AN22" s="2"/>
      <c r="AO22" s="1"/>
      <c r="AP22" s="1"/>
      <c r="AQ22" s="1"/>
      <c r="AR22" s="1"/>
      <c r="AS22" s="1"/>
    </row>
    <row r="23" spans="1:47" hidden="1">
      <c r="B23" s="1"/>
      <c r="C23" s="1"/>
      <c r="D23" s="1"/>
      <c r="E23" s="2"/>
      <c r="F23" s="1"/>
      <c r="G23" s="2"/>
      <c r="H23" s="2"/>
      <c r="I23" s="691"/>
      <c r="J23" s="2"/>
      <c r="K23" s="1"/>
      <c r="L23" s="719"/>
      <c r="M23" s="1"/>
      <c r="N23" s="691"/>
      <c r="O23" s="370" t="s">
        <v>41</v>
      </c>
      <c r="P23" s="1"/>
      <c r="Q23" s="261"/>
      <c r="R23" s="5"/>
      <c r="S23" s="5"/>
      <c r="T23" s="6"/>
      <c r="U23" s="5"/>
      <c r="V23" s="5"/>
      <c r="W23" s="5"/>
      <c r="X23" s="616"/>
      <c r="Y23" s="5"/>
      <c r="Z23" s="616"/>
      <c r="AA23" s="672"/>
      <c r="AB23" s="673"/>
      <c r="AC23" s="7"/>
      <c r="AD23" s="7"/>
      <c r="AE23" s="269"/>
      <c r="AF23" s="269"/>
      <c r="AG23" s="269"/>
      <c r="AH23" s="270"/>
      <c r="AI23" s="4"/>
      <c r="AJ23" s="12"/>
      <c r="AK23" s="12"/>
      <c r="AL23" s="2"/>
      <c r="AM23" s="2"/>
      <c r="AN23" s="2"/>
      <c r="AO23" s="1"/>
      <c r="AP23" s="1"/>
      <c r="AQ23" s="1"/>
      <c r="AR23" s="1"/>
      <c r="AS23" s="1"/>
    </row>
    <row r="24" spans="1:47" hidden="1">
      <c r="B24" s="14"/>
      <c r="C24" s="14"/>
      <c r="D24" s="14"/>
      <c r="E24" s="519"/>
      <c r="F24" s="14"/>
      <c r="G24" s="518"/>
      <c r="H24" s="694"/>
      <c r="I24" s="347"/>
      <c r="J24" s="694"/>
      <c r="K24" s="232"/>
      <c r="L24" s="698"/>
      <c r="M24" s="185"/>
      <c r="N24" s="717"/>
      <c r="O24" s="232"/>
      <c r="P24" s="232"/>
      <c r="Q24" s="347"/>
      <c r="R24" s="695"/>
      <c r="S24" s="695"/>
      <c r="T24" s="695"/>
      <c r="U24" s="695"/>
      <c r="V24" s="695"/>
      <c r="W24" s="695"/>
      <c r="X24" s="232"/>
      <c r="Y24" s="695"/>
      <c r="Z24" s="232"/>
      <c r="AA24" s="696"/>
      <c r="AB24" s="696"/>
      <c r="AC24" s="697"/>
      <c r="AD24" s="698"/>
      <c r="AE24" s="699"/>
      <c r="AF24" s="699"/>
      <c r="AG24" s="699"/>
      <c r="AH24" s="699"/>
      <c r="AI24" s="232"/>
      <c r="AJ24" s="694"/>
      <c r="AK24" s="694"/>
      <c r="AL24" s="700"/>
      <c r="AM24" s="694"/>
      <c r="AN24" s="694"/>
      <c r="AO24" s="232"/>
      <c r="AP24" s="232"/>
      <c r="AQ24" s="232"/>
      <c r="AR24" s="232"/>
      <c r="AS24" s="232"/>
      <c r="AT24" s="271"/>
      <c r="AU24" s="271"/>
    </row>
    <row r="25" spans="1:47" ht="54">
      <c r="B25" s="14" t="s">
        <v>72</v>
      </c>
      <c r="C25" s="14" t="s">
        <v>73</v>
      </c>
      <c r="D25" s="14" t="s">
        <v>74</v>
      </c>
      <c r="E25" s="519" t="s">
        <v>75</v>
      </c>
      <c r="F25" s="14" t="s">
        <v>76</v>
      </c>
      <c r="G25" s="518" t="s">
        <v>77</v>
      </c>
      <c r="H25" s="14" t="s">
        <v>78</v>
      </c>
      <c r="I25" s="693" t="s">
        <v>79</v>
      </c>
      <c r="J25" s="15" t="s">
        <v>80</v>
      </c>
      <c r="K25" s="16" t="s">
        <v>81</v>
      </c>
      <c r="L25" s="17" t="s">
        <v>82</v>
      </c>
      <c r="M25" s="15" t="s">
        <v>83</v>
      </c>
      <c r="N25" s="262" t="s">
        <v>84</v>
      </c>
      <c r="O25" s="18" t="s">
        <v>85</v>
      </c>
      <c r="P25" s="19" t="s">
        <v>86</v>
      </c>
      <c r="Q25" s="262" t="s">
        <v>87</v>
      </c>
      <c r="R25" s="20" t="s">
        <v>88</v>
      </c>
      <c r="S25" s="20" t="s">
        <v>2385</v>
      </c>
      <c r="T25" s="20" t="s">
        <v>89</v>
      </c>
      <c r="U25" s="20" t="s">
        <v>90</v>
      </c>
      <c r="V25" s="20" t="s">
        <v>91</v>
      </c>
      <c r="W25" s="20" t="s">
        <v>778</v>
      </c>
      <c r="X25" s="617" t="s">
        <v>92</v>
      </c>
      <c r="Y25" s="20" t="s">
        <v>93</v>
      </c>
      <c r="Z25" s="617" t="s">
        <v>94</v>
      </c>
      <c r="AA25" s="21" t="s">
        <v>95</v>
      </c>
      <c r="AB25" s="21" t="s">
        <v>96</v>
      </c>
      <c r="AC25" s="22" t="s">
        <v>97</v>
      </c>
      <c r="AD25" s="22" t="s">
        <v>98</v>
      </c>
      <c r="AE25" s="271" t="s">
        <v>99</v>
      </c>
      <c r="AF25" s="271" t="s">
        <v>100</v>
      </c>
      <c r="AG25" s="271" t="s">
        <v>101</v>
      </c>
      <c r="AH25" s="271" t="s">
        <v>102</v>
      </c>
      <c r="AI25" s="23" t="s">
        <v>103</v>
      </c>
      <c r="AJ25" s="23" t="s">
        <v>104</v>
      </c>
      <c r="AK25" s="23" t="s">
        <v>105</v>
      </c>
      <c r="AL25" s="23" t="s">
        <v>106</v>
      </c>
      <c r="AM25" s="520" t="s">
        <v>107</v>
      </c>
      <c r="AN25" s="25" t="s">
        <v>1137</v>
      </c>
      <c r="AO25" s="26" t="s">
        <v>109</v>
      </c>
      <c r="AP25" s="27" t="s">
        <v>110</v>
      </c>
      <c r="AQ25" s="406" t="s">
        <v>791</v>
      </c>
      <c r="AR25" s="23" t="s">
        <v>111</v>
      </c>
      <c r="AS25" s="28" t="s">
        <v>112</v>
      </c>
      <c r="AT25" s="271" t="s">
        <v>697</v>
      </c>
      <c r="AU25" s="271" t="s">
        <v>698</v>
      </c>
    </row>
    <row r="26" spans="1:47" ht="14.25">
      <c r="B26" s="29">
        <v>2025</v>
      </c>
      <c r="C26" s="29">
        <v>4</v>
      </c>
      <c r="D26" s="29">
        <v>1</v>
      </c>
      <c r="E26" s="247" t="s">
        <v>494</v>
      </c>
      <c r="F26" s="29"/>
      <c r="G26" s="31"/>
      <c r="H26" s="694" t="s">
        <v>467</v>
      </c>
      <c r="I26" s="347" t="s">
        <v>58</v>
      </c>
      <c r="J26" s="694" t="s">
        <v>468</v>
      </c>
      <c r="K26" s="232"/>
      <c r="L26" s="698"/>
      <c r="M26" s="185"/>
      <c r="N26" s="717"/>
      <c r="O26" s="232"/>
      <c r="P26" s="232">
        <v>12</v>
      </c>
      <c r="Q26" s="347" t="s">
        <v>483</v>
      </c>
      <c r="R26" s="695">
        <v>1005</v>
      </c>
      <c r="S26" s="695"/>
      <c r="T26" s="695" t="s">
        <v>30</v>
      </c>
      <c r="U26" s="695">
        <v>200</v>
      </c>
      <c r="V26" s="695">
        <v>1000</v>
      </c>
      <c r="W26" s="695">
        <v>1005</v>
      </c>
      <c r="X26" s="232">
        <v>1</v>
      </c>
      <c r="Y26" s="695">
        <v>200</v>
      </c>
      <c r="Z26" s="232">
        <v>1</v>
      </c>
      <c r="AA26" s="696">
        <v>200</v>
      </c>
      <c r="AB26" s="696"/>
      <c r="AC26" s="697"/>
      <c r="AD26" s="698"/>
      <c r="AE26" s="699"/>
      <c r="AF26" s="699"/>
      <c r="AG26" s="699"/>
      <c r="AH26" s="699"/>
      <c r="AI26" s="232"/>
      <c r="AJ26" s="694"/>
      <c r="AK26" s="694"/>
      <c r="AL26" s="700"/>
      <c r="AM26" s="694"/>
      <c r="AN26" s="694"/>
      <c r="AO26" s="232"/>
      <c r="AP26" s="232"/>
      <c r="AQ26" s="232"/>
      <c r="AR26" s="232"/>
      <c r="AS26" s="232"/>
      <c r="AT26" s="243" t="str">
        <f t="shared" ref="AT26" si="0">IF(IF(AE26&gt;AF26,1-AE26+AF26,AF26-AE26)=0,"",IF(AE26&gt;AF26,1-AE26+AF26,AF26-AE26))</f>
        <v/>
      </c>
      <c r="AU26" s="243" t="str">
        <f t="shared" ref="AU26" si="1">IF(IF(AG26&gt;AH26,1-AG26+AH26,AH26-AG26)=0,"",IF(AG26&gt;AH26,1-AG26+AH26,AH26-AG26))</f>
        <v/>
      </c>
    </row>
    <row r="27" spans="1:47" ht="14.25">
      <c r="A27" s="182">
        <v>1</v>
      </c>
      <c r="B27" s="29">
        <v>2025</v>
      </c>
      <c r="C27" s="29">
        <v>4</v>
      </c>
      <c r="D27" s="29">
        <v>1</v>
      </c>
      <c r="E27" s="247" t="s">
        <v>494</v>
      </c>
      <c r="F27" s="29">
        <v>1</v>
      </c>
      <c r="G27" s="31" t="s">
        <v>485</v>
      </c>
      <c r="H27" s="694" t="s">
        <v>467</v>
      </c>
      <c r="I27" s="347" t="s">
        <v>47</v>
      </c>
      <c r="J27" s="694" t="s">
        <v>468</v>
      </c>
      <c r="K27" s="232">
        <v>3817774</v>
      </c>
      <c r="L27" s="698">
        <v>7</v>
      </c>
      <c r="M27" s="185">
        <v>12</v>
      </c>
      <c r="N27" s="717" t="s">
        <v>498</v>
      </c>
      <c r="O27" s="232" t="s">
        <v>469</v>
      </c>
      <c r="P27" s="232">
        <v>25</v>
      </c>
      <c r="Q27" s="347" t="s">
        <v>344</v>
      </c>
      <c r="R27" s="695">
        <v>1000</v>
      </c>
      <c r="S27" s="695"/>
      <c r="T27" s="695">
        <v>6000</v>
      </c>
      <c r="U27" s="695">
        <v>6000</v>
      </c>
      <c r="V27" s="695">
        <v>1000</v>
      </c>
      <c r="W27" s="695">
        <v>1000</v>
      </c>
      <c r="X27" s="232">
        <v>1</v>
      </c>
      <c r="Y27" s="695">
        <v>6000</v>
      </c>
      <c r="Z27" s="232">
        <v>1</v>
      </c>
      <c r="AA27" s="696">
        <v>6000</v>
      </c>
      <c r="AB27" s="696">
        <v>6050</v>
      </c>
      <c r="AC27" s="697" t="s">
        <v>1452</v>
      </c>
      <c r="AD27" s="698"/>
      <c r="AE27" s="699">
        <v>0.27777777777777779</v>
      </c>
      <c r="AF27" s="699">
        <v>0.30555555555555558</v>
      </c>
      <c r="AG27" s="699">
        <v>0.30555555555555558</v>
      </c>
      <c r="AH27" s="699">
        <v>0.3125</v>
      </c>
      <c r="AI27" s="232" t="s">
        <v>5</v>
      </c>
      <c r="AJ27" s="694"/>
      <c r="AK27" s="694" t="s">
        <v>6</v>
      </c>
      <c r="AL27" s="700" t="s">
        <v>662</v>
      </c>
      <c r="AM27" s="694" t="s">
        <v>486</v>
      </c>
      <c r="AN27" s="694">
        <v>1</v>
      </c>
      <c r="AO27" s="232" t="s">
        <v>1453</v>
      </c>
      <c r="AP27" s="232" t="s">
        <v>394</v>
      </c>
      <c r="AQ27" s="232" t="s">
        <v>860</v>
      </c>
      <c r="AR27" s="232"/>
      <c r="AS27" s="232"/>
      <c r="AT27" s="243">
        <f t="shared" ref="AT27:AT90" si="2">IF(IF(AE27&gt;AF27,1-AE27+AF27,AF27-AE27)=0,"",IF(AE27&gt;AF27,1-AE27+AF27,AF27-AE27))</f>
        <v>2.777777777777779E-2</v>
      </c>
      <c r="AU27" s="243">
        <f t="shared" ref="AU27:AU90" si="3">IF(IF(AG27&gt;AH27,1-AG27+AH27,AH27-AG27)=0,"",IF(AG27&gt;AH27,1-AG27+AH27,AH27-AG27))</f>
        <v>6.9444444444444198E-3</v>
      </c>
    </row>
    <row r="28" spans="1:47" ht="14.25">
      <c r="B28" s="29">
        <v>2025</v>
      </c>
      <c r="C28" s="29">
        <v>4</v>
      </c>
      <c r="D28" s="29">
        <v>1</v>
      </c>
      <c r="E28" s="247" t="s">
        <v>494</v>
      </c>
      <c r="F28" s="29">
        <v>1</v>
      </c>
      <c r="G28" s="31" t="s">
        <v>485</v>
      </c>
      <c r="H28" s="694" t="s">
        <v>467</v>
      </c>
      <c r="I28" s="347" t="s">
        <v>47</v>
      </c>
      <c r="J28" s="694" t="s">
        <v>468</v>
      </c>
      <c r="K28" s="232">
        <v>3817774</v>
      </c>
      <c r="L28" s="698">
        <v>8</v>
      </c>
      <c r="M28" s="185">
        <v>12</v>
      </c>
      <c r="N28" s="717" t="s">
        <v>498</v>
      </c>
      <c r="O28" s="232" t="s">
        <v>469</v>
      </c>
      <c r="P28" s="232">
        <v>25</v>
      </c>
      <c r="Q28" s="347" t="s">
        <v>344</v>
      </c>
      <c r="R28" s="695">
        <v>1000</v>
      </c>
      <c r="S28" s="695"/>
      <c r="T28" s="695">
        <v>6000</v>
      </c>
      <c r="U28" s="695">
        <v>6000</v>
      </c>
      <c r="V28" s="695">
        <v>1000</v>
      </c>
      <c r="W28" s="695">
        <v>1000</v>
      </c>
      <c r="X28" s="232">
        <v>1</v>
      </c>
      <c r="Y28" s="695">
        <v>6000</v>
      </c>
      <c r="Z28" s="232">
        <v>1</v>
      </c>
      <c r="AA28" s="696">
        <v>6000</v>
      </c>
      <c r="AB28" s="696">
        <v>6050</v>
      </c>
      <c r="AC28" s="697" t="s">
        <v>1454</v>
      </c>
      <c r="AD28" s="698"/>
      <c r="AE28" s="699">
        <v>0.3125</v>
      </c>
      <c r="AF28" s="699">
        <v>0.34027777777777779</v>
      </c>
      <c r="AG28" s="699">
        <v>0.34027777777777779</v>
      </c>
      <c r="AH28" s="699">
        <v>0.34722222222222221</v>
      </c>
      <c r="AI28" s="232" t="s">
        <v>5</v>
      </c>
      <c r="AJ28" s="694"/>
      <c r="AK28" s="694" t="s">
        <v>6</v>
      </c>
      <c r="AL28" s="700" t="s">
        <v>662</v>
      </c>
      <c r="AM28" s="694" t="s">
        <v>486</v>
      </c>
      <c r="AN28" s="694">
        <v>1</v>
      </c>
      <c r="AO28" s="232"/>
      <c r="AP28" s="232" t="s">
        <v>394</v>
      </c>
      <c r="AQ28" s="232"/>
      <c r="AR28" s="232"/>
      <c r="AS28" s="232"/>
      <c r="AT28" s="243">
        <f t="shared" si="2"/>
        <v>2.777777777777779E-2</v>
      </c>
      <c r="AU28" s="243">
        <f t="shared" si="3"/>
        <v>6.9444444444444198E-3</v>
      </c>
    </row>
    <row r="29" spans="1:47" ht="14.25">
      <c r="B29" s="29">
        <v>2025</v>
      </c>
      <c r="C29" s="29">
        <v>4</v>
      </c>
      <c r="D29" s="29">
        <v>1</v>
      </c>
      <c r="E29" s="247" t="s">
        <v>494</v>
      </c>
      <c r="F29" s="29">
        <v>1</v>
      </c>
      <c r="G29" s="31" t="s">
        <v>485</v>
      </c>
      <c r="H29" s="694" t="s">
        <v>467</v>
      </c>
      <c r="I29" s="347" t="s">
        <v>47</v>
      </c>
      <c r="J29" s="694" t="s">
        <v>468</v>
      </c>
      <c r="K29" s="232">
        <v>3817774</v>
      </c>
      <c r="L29" s="698">
        <v>9</v>
      </c>
      <c r="M29" s="185">
        <v>12</v>
      </c>
      <c r="N29" s="717" t="s">
        <v>498</v>
      </c>
      <c r="O29" s="232" t="s">
        <v>469</v>
      </c>
      <c r="P29" s="232">
        <v>25</v>
      </c>
      <c r="Q29" s="347" t="s">
        <v>344</v>
      </c>
      <c r="R29" s="695">
        <v>1000</v>
      </c>
      <c r="S29" s="695"/>
      <c r="T29" s="695">
        <v>6000</v>
      </c>
      <c r="U29" s="695">
        <v>6000</v>
      </c>
      <c r="V29" s="695">
        <v>1000</v>
      </c>
      <c r="W29" s="695">
        <v>1000</v>
      </c>
      <c r="X29" s="232">
        <v>1</v>
      </c>
      <c r="Y29" s="695">
        <v>6000</v>
      </c>
      <c r="Z29" s="232">
        <v>1</v>
      </c>
      <c r="AA29" s="696">
        <v>6000</v>
      </c>
      <c r="AB29" s="696">
        <v>6050</v>
      </c>
      <c r="AC29" s="697" t="s">
        <v>1455</v>
      </c>
      <c r="AD29" s="698" t="s">
        <v>1456</v>
      </c>
      <c r="AE29" s="699">
        <v>0.34722222222222221</v>
      </c>
      <c r="AF29" s="699">
        <v>0.375</v>
      </c>
      <c r="AG29" s="699">
        <v>0.375</v>
      </c>
      <c r="AH29" s="699">
        <v>0.38194444444444442</v>
      </c>
      <c r="AI29" s="232" t="s">
        <v>5</v>
      </c>
      <c r="AJ29" s="694"/>
      <c r="AK29" s="694" t="s">
        <v>6</v>
      </c>
      <c r="AL29" s="700" t="s">
        <v>662</v>
      </c>
      <c r="AM29" s="694" t="s">
        <v>486</v>
      </c>
      <c r="AN29" s="694">
        <v>1</v>
      </c>
      <c r="AO29" s="232"/>
      <c r="AP29" s="232" t="s">
        <v>394</v>
      </c>
      <c r="AQ29" s="232"/>
      <c r="AR29" s="232"/>
      <c r="AS29" s="232"/>
      <c r="AT29" s="243">
        <f t="shared" si="2"/>
        <v>2.777777777777779E-2</v>
      </c>
      <c r="AU29" s="243">
        <f t="shared" si="3"/>
        <v>6.9444444444444198E-3</v>
      </c>
    </row>
    <row r="30" spans="1:47" ht="14.25">
      <c r="B30" s="29">
        <v>2025</v>
      </c>
      <c r="C30" s="29">
        <v>4</v>
      </c>
      <c r="D30" s="29">
        <v>1</v>
      </c>
      <c r="E30" s="247" t="s">
        <v>494</v>
      </c>
      <c r="F30" s="29"/>
      <c r="G30" s="31"/>
      <c r="H30" s="694" t="s">
        <v>467</v>
      </c>
      <c r="I30" s="347" t="s">
        <v>43</v>
      </c>
      <c r="J30" s="694" t="s">
        <v>468</v>
      </c>
      <c r="K30" s="232"/>
      <c r="L30" s="698"/>
      <c r="M30" s="185"/>
      <c r="N30" s="717"/>
      <c r="O30" s="232"/>
      <c r="P30" s="232">
        <v>25</v>
      </c>
      <c r="Q30" s="347" t="s">
        <v>483</v>
      </c>
      <c r="R30" s="695">
        <v>1000</v>
      </c>
      <c r="S30" s="695"/>
      <c r="T30" s="695" t="s">
        <v>30</v>
      </c>
      <c r="U30" s="695">
        <v>350</v>
      </c>
      <c r="V30" s="695">
        <v>1000</v>
      </c>
      <c r="W30" s="695">
        <v>1000</v>
      </c>
      <c r="X30" s="232">
        <v>1</v>
      </c>
      <c r="Y30" s="695"/>
      <c r="Z30" s="232">
        <v>1</v>
      </c>
      <c r="AA30" s="696">
        <v>350</v>
      </c>
      <c r="AB30" s="696">
        <v>18550</v>
      </c>
      <c r="AC30" s="697" t="s">
        <v>914</v>
      </c>
      <c r="AD30" s="698" t="s">
        <v>1456</v>
      </c>
      <c r="AE30" s="699">
        <v>0.38194444444444442</v>
      </c>
      <c r="AF30" s="699">
        <v>0.38541666666666669</v>
      </c>
      <c r="AG30" s="699"/>
      <c r="AH30" s="699"/>
      <c r="AI30" s="232"/>
      <c r="AJ30" s="694"/>
      <c r="AK30" s="694" t="s">
        <v>6</v>
      </c>
      <c r="AL30" s="700" t="s">
        <v>662</v>
      </c>
      <c r="AM30" s="694" t="s">
        <v>486</v>
      </c>
      <c r="AN30" s="694">
        <v>1</v>
      </c>
      <c r="AO30" s="232" t="s">
        <v>1408</v>
      </c>
      <c r="AP30" s="232"/>
      <c r="AQ30" s="232"/>
      <c r="AR30" s="232"/>
      <c r="AS30" s="232"/>
      <c r="AT30" s="243">
        <f t="shared" si="2"/>
        <v>3.4722222222222654E-3</v>
      </c>
      <c r="AU30" s="243" t="str">
        <f t="shared" si="3"/>
        <v/>
      </c>
    </row>
    <row r="31" spans="1:47" ht="14.25">
      <c r="B31" s="29">
        <v>2025</v>
      </c>
      <c r="C31" s="29">
        <v>4</v>
      </c>
      <c r="D31" s="29">
        <v>1</v>
      </c>
      <c r="E31" s="247" t="s">
        <v>494</v>
      </c>
      <c r="F31" s="29"/>
      <c r="G31" s="368"/>
      <c r="H31" s="694" t="s">
        <v>467</v>
      </c>
      <c r="I31" s="347"/>
      <c r="J31" s="694"/>
      <c r="K31" s="232"/>
      <c r="L31" s="698"/>
      <c r="M31" s="185"/>
      <c r="N31" s="717"/>
      <c r="O31" s="232"/>
      <c r="P31" s="232"/>
      <c r="Q31" s="347"/>
      <c r="R31" s="695"/>
      <c r="S31" s="695"/>
      <c r="T31" s="695"/>
      <c r="U31" s="695"/>
      <c r="V31" s="695"/>
      <c r="W31" s="695"/>
      <c r="X31" s="232"/>
      <c r="Y31" s="695"/>
      <c r="Z31" s="232"/>
      <c r="AA31" s="696"/>
      <c r="AB31" s="696"/>
      <c r="AC31" s="697"/>
      <c r="AD31" s="698"/>
      <c r="AE31" s="699"/>
      <c r="AF31" s="699"/>
      <c r="AG31" s="699">
        <v>0.38541666666666669</v>
      </c>
      <c r="AH31" s="699">
        <v>0.40625</v>
      </c>
      <c r="AI31" s="232" t="s">
        <v>560</v>
      </c>
      <c r="AJ31" s="694"/>
      <c r="AK31" s="694"/>
      <c r="AL31" s="700"/>
      <c r="AM31" s="694"/>
      <c r="AN31" s="694"/>
      <c r="AO31" s="232"/>
      <c r="AP31" s="232"/>
      <c r="AQ31" s="232"/>
      <c r="AR31" s="232"/>
      <c r="AS31" s="232"/>
      <c r="AT31" s="243" t="str">
        <f t="shared" si="2"/>
        <v/>
      </c>
      <c r="AU31" s="243">
        <f t="shared" si="3"/>
        <v>2.0833333333333315E-2</v>
      </c>
    </row>
    <row r="32" spans="1:47" ht="14.25">
      <c r="B32" s="29">
        <v>2025</v>
      </c>
      <c r="C32" s="29">
        <v>4</v>
      </c>
      <c r="D32" s="29">
        <v>1</v>
      </c>
      <c r="E32" s="247" t="s">
        <v>494</v>
      </c>
      <c r="F32" s="29"/>
      <c r="G32" s="31"/>
      <c r="H32" s="694" t="s">
        <v>467</v>
      </c>
      <c r="I32" s="347" t="s">
        <v>58</v>
      </c>
      <c r="J32" s="694" t="s">
        <v>468</v>
      </c>
      <c r="K32" s="232"/>
      <c r="L32" s="698"/>
      <c r="M32" s="185"/>
      <c r="N32" s="717"/>
      <c r="O32" s="232"/>
      <c r="P32" s="232">
        <v>12</v>
      </c>
      <c r="Q32" s="347" t="s">
        <v>483</v>
      </c>
      <c r="R32" s="695">
        <v>1005</v>
      </c>
      <c r="S32" s="695"/>
      <c r="T32" s="695" t="s">
        <v>30</v>
      </c>
      <c r="U32" s="695">
        <v>200</v>
      </c>
      <c r="V32" s="695">
        <v>1000</v>
      </c>
      <c r="W32" s="695">
        <v>1005</v>
      </c>
      <c r="X32" s="232">
        <v>1</v>
      </c>
      <c r="Y32" s="695">
        <v>200</v>
      </c>
      <c r="Z32" s="232">
        <v>1</v>
      </c>
      <c r="AA32" s="696">
        <v>200</v>
      </c>
      <c r="AB32" s="696"/>
      <c r="AC32" s="697"/>
      <c r="AD32" s="698"/>
      <c r="AE32" s="699"/>
      <c r="AF32" s="699"/>
      <c r="AG32" s="699"/>
      <c r="AH32" s="699"/>
      <c r="AI32" s="232"/>
      <c r="AJ32" s="694"/>
      <c r="AK32" s="694"/>
      <c r="AL32" s="700"/>
      <c r="AM32" s="694"/>
      <c r="AN32" s="694"/>
      <c r="AO32" s="232"/>
      <c r="AP32" s="232"/>
      <c r="AQ32" s="232"/>
      <c r="AR32" s="232"/>
      <c r="AS32" s="232"/>
      <c r="AT32" s="243" t="str">
        <f t="shared" si="2"/>
        <v/>
      </c>
      <c r="AU32" s="243" t="str">
        <f t="shared" si="3"/>
        <v/>
      </c>
    </row>
    <row r="33" spans="1:47" ht="14.25">
      <c r="A33" s="182">
        <v>1</v>
      </c>
      <c r="B33" s="29">
        <v>2025</v>
      </c>
      <c r="C33" s="29">
        <v>4</v>
      </c>
      <c r="D33" s="29">
        <v>1</v>
      </c>
      <c r="E33" s="247" t="s">
        <v>494</v>
      </c>
      <c r="F33" s="29">
        <v>2</v>
      </c>
      <c r="G33" s="31" t="s">
        <v>485</v>
      </c>
      <c r="H33" s="694" t="s">
        <v>467</v>
      </c>
      <c r="I33" s="347" t="s">
        <v>47</v>
      </c>
      <c r="J33" s="694" t="s">
        <v>468</v>
      </c>
      <c r="K33" s="232">
        <v>3817774</v>
      </c>
      <c r="L33" s="698">
        <v>10</v>
      </c>
      <c r="M33" s="185">
        <v>12</v>
      </c>
      <c r="N33" s="717" t="s">
        <v>498</v>
      </c>
      <c r="O33" s="232" t="s">
        <v>469</v>
      </c>
      <c r="P33" s="232">
        <v>25</v>
      </c>
      <c r="Q33" s="347" t="s">
        <v>344</v>
      </c>
      <c r="R33" s="695">
        <v>1000</v>
      </c>
      <c r="S33" s="695"/>
      <c r="T33" s="695">
        <v>6000</v>
      </c>
      <c r="U33" s="695">
        <v>6000</v>
      </c>
      <c r="V33" s="695">
        <v>1000</v>
      </c>
      <c r="W33" s="695">
        <v>1000</v>
      </c>
      <c r="X33" s="232">
        <v>1</v>
      </c>
      <c r="Y33" s="695">
        <v>6000</v>
      </c>
      <c r="Z33" s="232">
        <v>1</v>
      </c>
      <c r="AA33" s="696">
        <v>6000</v>
      </c>
      <c r="AB33" s="696">
        <v>6050</v>
      </c>
      <c r="AC33" s="697" t="s">
        <v>1457</v>
      </c>
      <c r="AD33" s="698"/>
      <c r="AE33" s="699">
        <v>0.40625</v>
      </c>
      <c r="AF33" s="699">
        <v>0.43402777777777779</v>
      </c>
      <c r="AG33" s="699">
        <v>0.43402777777777779</v>
      </c>
      <c r="AH33" s="699">
        <v>0.4826388888888889</v>
      </c>
      <c r="AI33" s="232" t="s">
        <v>5</v>
      </c>
      <c r="AJ33" s="694"/>
      <c r="AK33" s="694" t="s">
        <v>6</v>
      </c>
      <c r="AL33" s="700" t="s">
        <v>662</v>
      </c>
      <c r="AM33" s="694" t="s">
        <v>486</v>
      </c>
      <c r="AN33" s="694">
        <v>1</v>
      </c>
      <c r="AO33" s="232" t="s">
        <v>1458</v>
      </c>
      <c r="AP33" s="232" t="s">
        <v>394</v>
      </c>
      <c r="AQ33" s="232"/>
      <c r="AR33" s="232"/>
      <c r="AS33" s="232"/>
      <c r="AT33" s="243">
        <f t="shared" si="2"/>
        <v>2.777777777777779E-2</v>
      </c>
      <c r="AU33" s="243">
        <f t="shared" si="3"/>
        <v>4.8611111111111105E-2</v>
      </c>
    </row>
    <row r="34" spans="1:47" ht="14.25">
      <c r="B34" s="29">
        <v>2025</v>
      </c>
      <c r="C34" s="29">
        <v>4</v>
      </c>
      <c r="D34" s="29">
        <v>1</v>
      </c>
      <c r="E34" s="247" t="s">
        <v>494</v>
      </c>
      <c r="F34" s="29">
        <v>2</v>
      </c>
      <c r="G34" s="31" t="s">
        <v>485</v>
      </c>
      <c r="H34" s="694" t="s">
        <v>467</v>
      </c>
      <c r="I34" s="347" t="s">
        <v>47</v>
      </c>
      <c r="J34" s="694" t="s">
        <v>468</v>
      </c>
      <c r="K34" s="232">
        <v>3817774</v>
      </c>
      <c r="L34" s="698">
        <v>11</v>
      </c>
      <c r="M34" s="185">
        <v>12</v>
      </c>
      <c r="N34" s="717" t="s">
        <v>498</v>
      </c>
      <c r="O34" s="232" t="s">
        <v>469</v>
      </c>
      <c r="P34" s="232">
        <v>25</v>
      </c>
      <c r="Q34" s="347" t="s">
        <v>344</v>
      </c>
      <c r="R34" s="695">
        <v>1000</v>
      </c>
      <c r="S34" s="695"/>
      <c r="T34" s="695">
        <v>6000</v>
      </c>
      <c r="U34" s="695">
        <v>6000</v>
      </c>
      <c r="V34" s="695">
        <v>1000</v>
      </c>
      <c r="W34" s="695">
        <v>1000</v>
      </c>
      <c r="X34" s="232">
        <v>1</v>
      </c>
      <c r="Y34" s="695">
        <v>6000</v>
      </c>
      <c r="Z34" s="232">
        <v>1</v>
      </c>
      <c r="AA34" s="696">
        <v>6000</v>
      </c>
      <c r="AB34" s="696">
        <v>6050</v>
      </c>
      <c r="AC34" s="697" t="s">
        <v>1459</v>
      </c>
      <c r="AD34" s="698"/>
      <c r="AE34" s="699">
        <v>0.4826388888888889</v>
      </c>
      <c r="AF34" s="699">
        <v>0.51041666666666663</v>
      </c>
      <c r="AG34" s="699">
        <v>0.51041666666666663</v>
      </c>
      <c r="AH34" s="699">
        <v>0.51736111111111116</v>
      </c>
      <c r="AI34" s="232" t="s">
        <v>5</v>
      </c>
      <c r="AJ34" s="694"/>
      <c r="AK34" s="694" t="s">
        <v>6</v>
      </c>
      <c r="AL34" s="700" t="s">
        <v>662</v>
      </c>
      <c r="AM34" s="694" t="s">
        <v>486</v>
      </c>
      <c r="AN34" s="694">
        <v>1</v>
      </c>
      <c r="AO34" s="232"/>
      <c r="AP34" s="232" t="s">
        <v>394</v>
      </c>
      <c r="AQ34" s="232"/>
      <c r="AR34" s="232"/>
      <c r="AS34" s="232"/>
      <c r="AT34" s="243">
        <f t="shared" si="2"/>
        <v>2.7777777777777735E-2</v>
      </c>
      <c r="AU34" s="243">
        <f t="shared" si="3"/>
        <v>6.9444444444445308E-3</v>
      </c>
    </row>
    <row r="35" spans="1:47" ht="14.25">
      <c r="B35" s="29">
        <v>2025</v>
      </c>
      <c r="C35" s="29">
        <v>4</v>
      </c>
      <c r="D35" s="29">
        <v>1</v>
      </c>
      <c r="E35" s="247" t="s">
        <v>494</v>
      </c>
      <c r="F35" s="29">
        <v>2</v>
      </c>
      <c r="G35" s="31" t="s">
        <v>485</v>
      </c>
      <c r="H35" s="694" t="s">
        <v>467</v>
      </c>
      <c r="I35" s="347" t="s">
        <v>47</v>
      </c>
      <c r="J35" s="694" t="s">
        <v>468</v>
      </c>
      <c r="K35" s="232">
        <v>3817774</v>
      </c>
      <c r="L35" s="698">
        <v>12</v>
      </c>
      <c r="M35" s="185">
        <v>12</v>
      </c>
      <c r="N35" s="717" t="s">
        <v>498</v>
      </c>
      <c r="O35" s="232" t="s">
        <v>469</v>
      </c>
      <c r="P35" s="232">
        <v>25</v>
      </c>
      <c r="Q35" s="347" t="s">
        <v>344</v>
      </c>
      <c r="R35" s="695">
        <v>1000</v>
      </c>
      <c r="S35" s="695"/>
      <c r="T35" s="695">
        <v>6000</v>
      </c>
      <c r="U35" s="695">
        <v>6000</v>
      </c>
      <c r="V35" s="695">
        <v>1000</v>
      </c>
      <c r="W35" s="695">
        <v>1000</v>
      </c>
      <c r="X35" s="232">
        <v>1</v>
      </c>
      <c r="Y35" s="695">
        <v>6000</v>
      </c>
      <c r="Z35" s="232">
        <v>1</v>
      </c>
      <c r="AA35" s="696">
        <v>6000</v>
      </c>
      <c r="AB35" s="696">
        <v>6050</v>
      </c>
      <c r="AC35" s="697" t="s">
        <v>1460</v>
      </c>
      <c r="AD35" s="698" t="s">
        <v>1461</v>
      </c>
      <c r="AE35" s="699">
        <v>0.51736111111111116</v>
      </c>
      <c r="AF35" s="699">
        <v>0.54513888888888884</v>
      </c>
      <c r="AG35" s="699">
        <v>0.54513888888888884</v>
      </c>
      <c r="AH35" s="699">
        <v>0.55208333333333337</v>
      </c>
      <c r="AI35" s="232" t="s">
        <v>560</v>
      </c>
      <c r="AJ35" s="694"/>
      <c r="AK35" s="694" t="s">
        <v>6</v>
      </c>
      <c r="AL35" s="700" t="s">
        <v>662</v>
      </c>
      <c r="AM35" s="694" t="s">
        <v>486</v>
      </c>
      <c r="AN35" s="694">
        <v>1</v>
      </c>
      <c r="AO35" s="232" t="s">
        <v>1462</v>
      </c>
      <c r="AP35" s="232" t="s">
        <v>394</v>
      </c>
      <c r="AQ35" s="232"/>
      <c r="AR35" s="232"/>
      <c r="AS35" s="232"/>
      <c r="AT35" s="243">
        <f t="shared" si="2"/>
        <v>2.7777777777777679E-2</v>
      </c>
      <c r="AU35" s="243">
        <f t="shared" si="3"/>
        <v>6.9444444444445308E-3</v>
      </c>
    </row>
    <row r="36" spans="1:47" ht="14.25">
      <c r="B36" s="29">
        <v>2025</v>
      </c>
      <c r="C36" s="29">
        <v>4</v>
      </c>
      <c r="D36" s="29">
        <v>1</v>
      </c>
      <c r="E36" s="247" t="s">
        <v>494</v>
      </c>
      <c r="F36" s="29"/>
      <c r="G36" s="31"/>
      <c r="H36" s="694" t="s">
        <v>467</v>
      </c>
      <c r="I36" s="347" t="s">
        <v>43</v>
      </c>
      <c r="J36" s="694" t="s">
        <v>468</v>
      </c>
      <c r="K36" s="232"/>
      <c r="L36" s="698"/>
      <c r="M36" s="185"/>
      <c r="N36" s="717"/>
      <c r="O36" s="232"/>
      <c r="P36" s="232">
        <v>25</v>
      </c>
      <c r="Q36" s="347" t="s">
        <v>483</v>
      </c>
      <c r="R36" s="695">
        <v>1000</v>
      </c>
      <c r="S36" s="695"/>
      <c r="T36" s="695" t="s">
        <v>30</v>
      </c>
      <c r="U36" s="695">
        <v>350</v>
      </c>
      <c r="V36" s="695">
        <v>1000</v>
      </c>
      <c r="W36" s="695">
        <v>1000</v>
      </c>
      <c r="X36" s="232">
        <v>1</v>
      </c>
      <c r="Y36" s="695"/>
      <c r="Z36" s="232">
        <v>1</v>
      </c>
      <c r="AA36" s="696">
        <v>350</v>
      </c>
      <c r="AB36" s="696">
        <v>18550</v>
      </c>
      <c r="AC36" s="697" t="s">
        <v>914</v>
      </c>
      <c r="AD36" s="698" t="s">
        <v>1461</v>
      </c>
      <c r="AE36" s="699">
        <v>0.55208333333333337</v>
      </c>
      <c r="AF36" s="699">
        <v>0.55555555555555558</v>
      </c>
      <c r="AG36" s="699"/>
      <c r="AH36" s="699"/>
      <c r="AI36" s="232"/>
      <c r="AJ36" s="694"/>
      <c r="AK36" s="694" t="s">
        <v>6</v>
      </c>
      <c r="AL36" s="700" t="s">
        <v>662</v>
      </c>
      <c r="AM36" s="694" t="s">
        <v>486</v>
      </c>
      <c r="AN36" s="694">
        <v>1</v>
      </c>
      <c r="AO36" s="232" t="s">
        <v>1408</v>
      </c>
      <c r="AP36" s="232"/>
      <c r="AQ36" s="232"/>
      <c r="AR36" s="232"/>
      <c r="AS36" s="232"/>
      <c r="AT36" s="243">
        <f t="shared" si="2"/>
        <v>3.4722222222222099E-3</v>
      </c>
      <c r="AU36" s="243" t="str">
        <f t="shared" si="3"/>
        <v/>
      </c>
    </row>
    <row r="37" spans="1:47" ht="14.25">
      <c r="B37" s="29">
        <v>2025</v>
      </c>
      <c r="C37" s="29">
        <v>4</v>
      </c>
      <c r="D37" s="29">
        <v>1</v>
      </c>
      <c r="E37" s="247" t="s">
        <v>494</v>
      </c>
      <c r="F37" s="29"/>
      <c r="G37" s="368"/>
      <c r="H37" s="694" t="s">
        <v>467</v>
      </c>
      <c r="I37" s="347"/>
      <c r="J37" s="694"/>
      <c r="K37" s="232"/>
      <c r="L37" s="698"/>
      <c r="M37" s="185"/>
      <c r="N37" s="717"/>
      <c r="O37" s="232"/>
      <c r="P37" s="232"/>
      <c r="Q37" s="347"/>
      <c r="R37" s="695"/>
      <c r="S37" s="695"/>
      <c r="T37" s="695"/>
      <c r="U37" s="695"/>
      <c r="V37" s="695"/>
      <c r="W37" s="695"/>
      <c r="X37" s="232"/>
      <c r="Y37" s="695"/>
      <c r="Z37" s="232"/>
      <c r="AA37" s="696"/>
      <c r="AB37" s="696"/>
      <c r="AC37" s="697"/>
      <c r="AD37" s="698"/>
      <c r="AE37" s="699"/>
      <c r="AF37" s="699"/>
      <c r="AG37" s="699">
        <v>0.55555555555555558</v>
      </c>
      <c r="AH37" s="699">
        <v>0.58333333333333337</v>
      </c>
      <c r="AI37" s="232" t="s">
        <v>26</v>
      </c>
      <c r="AJ37" s="694"/>
      <c r="AK37" s="694"/>
      <c r="AL37" s="700"/>
      <c r="AM37" s="694"/>
      <c r="AN37" s="694"/>
      <c r="AO37" s="232" t="s">
        <v>1463</v>
      </c>
      <c r="AP37" s="232"/>
      <c r="AQ37" s="232"/>
      <c r="AR37" s="232"/>
      <c r="AS37" s="232"/>
      <c r="AT37" s="243" t="str">
        <f t="shared" si="2"/>
        <v/>
      </c>
      <c r="AU37" s="243">
        <f t="shared" si="3"/>
        <v>2.777777777777779E-2</v>
      </c>
    </row>
    <row r="38" spans="1:47" ht="14.25">
      <c r="B38" s="29">
        <v>2025</v>
      </c>
      <c r="C38" s="29">
        <v>4</v>
      </c>
      <c r="D38" s="29">
        <v>1</v>
      </c>
      <c r="E38" s="247" t="s">
        <v>495</v>
      </c>
      <c r="F38" s="29"/>
      <c r="G38" s="367"/>
      <c r="H38" s="694" t="s">
        <v>467</v>
      </c>
      <c r="I38" s="347"/>
      <c r="J38" s="694"/>
      <c r="K38" s="232"/>
      <c r="L38" s="698"/>
      <c r="M38" s="185"/>
      <c r="N38" s="717"/>
      <c r="O38" s="232"/>
      <c r="P38" s="232"/>
      <c r="Q38" s="347"/>
      <c r="R38" s="695"/>
      <c r="S38" s="695"/>
      <c r="T38" s="695"/>
      <c r="U38" s="695"/>
      <c r="V38" s="695"/>
      <c r="W38" s="695"/>
      <c r="X38" s="232"/>
      <c r="Y38" s="695"/>
      <c r="Z38" s="232"/>
      <c r="AA38" s="696"/>
      <c r="AB38" s="696"/>
      <c r="AC38" s="697"/>
      <c r="AD38" s="698"/>
      <c r="AE38" s="699"/>
      <c r="AF38" s="699"/>
      <c r="AG38" s="699">
        <v>0.58333333333333337</v>
      </c>
      <c r="AH38" s="699">
        <v>0.64583333333333337</v>
      </c>
      <c r="AI38" s="232" t="s">
        <v>5</v>
      </c>
      <c r="AJ38" s="694"/>
      <c r="AK38" s="694"/>
      <c r="AL38" s="700"/>
      <c r="AM38" s="694"/>
      <c r="AN38" s="694"/>
      <c r="AO38" s="232" t="s">
        <v>1464</v>
      </c>
      <c r="AP38" s="232"/>
      <c r="AQ38" s="232"/>
      <c r="AR38" s="232"/>
      <c r="AS38" s="232"/>
      <c r="AT38" s="243" t="str">
        <f t="shared" si="2"/>
        <v/>
      </c>
      <c r="AU38" s="243">
        <f t="shared" si="3"/>
        <v>6.25E-2</v>
      </c>
    </row>
    <row r="39" spans="1:47" ht="14.25">
      <c r="B39" s="29">
        <v>2025</v>
      </c>
      <c r="C39" s="29">
        <v>4</v>
      </c>
      <c r="D39" s="29">
        <v>1</v>
      </c>
      <c r="E39" s="247" t="s">
        <v>495</v>
      </c>
      <c r="F39" s="29"/>
      <c r="G39" s="31"/>
      <c r="H39" s="694" t="s">
        <v>467</v>
      </c>
      <c r="I39" s="347" t="s">
        <v>58</v>
      </c>
      <c r="J39" s="694" t="s">
        <v>468</v>
      </c>
      <c r="K39" s="232"/>
      <c r="L39" s="698"/>
      <c r="M39" s="185"/>
      <c r="N39" s="717"/>
      <c r="O39" s="232"/>
      <c r="P39" s="232">
        <v>12</v>
      </c>
      <c r="Q39" s="347" t="s">
        <v>483</v>
      </c>
      <c r="R39" s="695">
        <v>1200</v>
      </c>
      <c r="S39" s="695"/>
      <c r="T39" s="695" t="s">
        <v>30</v>
      </c>
      <c r="U39" s="695">
        <v>200</v>
      </c>
      <c r="V39" s="695">
        <v>1200</v>
      </c>
      <c r="W39" s="695">
        <v>1200</v>
      </c>
      <c r="X39" s="232">
        <v>1</v>
      </c>
      <c r="Y39" s="695">
        <v>200</v>
      </c>
      <c r="Z39" s="232">
        <v>1</v>
      </c>
      <c r="AA39" s="696">
        <v>200</v>
      </c>
      <c r="AB39" s="696"/>
      <c r="AC39" s="697" t="s">
        <v>488</v>
      </c>
      <c r="AD39" s="698" t="s">
        <v>489</v>
      </c>
      <c r="AE39" s="699"/>
      <c r="AF39" s="699"/>
      <c r="AG39" s="699"/>
      <c r="AH39" s="699"/>
      <c r="AI39" s="232"/>
      <c r="AJ39" s="694"/>
      <c r="AK39" s="694"/>
      <c r="AL39" s="700"/>
      <c r="AM39" s="694"/>
      <c r="AN39" s="694"/>
      <c r="AO39" s="232"/>
      <c r="AP39" s="232"/>
      <c r="AQ39" s="232"/>
      <c r="AR39" s="232"/>
      <c r="AS39" s="232"/>
      <c r="AT39" s="243" t="str">
        <f t="shared" si="2"/>
        <v/>
      </c>
      <c r="AU39" s="243" t="str">
        <f t="shared" si="3"/>
        <v/>
      </c>
    </row>
    <row r="40" spans="1:47" ht="14.25">
      <c r="A40" s="182">
        <v>1</v>
      </c>
      <c r="B40" s="29">
        <v>2025</v>
      </c>
      <c r="C40" s="29">
        <v>4</v>
      </c>
      <c r="D40" s="29">
        <v>1</v>
      </c>
      <c r="E40" s="247" t="s">
        <v>495</v>
      </c>
      <c r="F40" s="29">
        <v>3</v>
      </c>
      <c r="G40" s="31" t="s">
        <v>485</v>
      </c>
      <c r="H40" s="694" t="s">
        <v>467</v>
      </c>
      <c r="I40" s="347" t="s">
        <v>47</v>
      </c>
      <c r="J40" s="694" t="s">
        <v>468</v>
      </c>
      <c r="K40" s="232">
        <v>3811680</v>
      </c>
      <c r="L40" s="698">
        <v>1</v>
      </c>
      <c r="M40" s="185">
        <v>14</v>
      </c>
      <c r="N40" s="717" t="s">
        <v>490</v>
      </c>
      <c r="O40" s="232" t="s">
        <v>34</v>
      </c>
      <c r="P40" s="232">
        <v>50</v>
      </c>
      <c r="Q40" s="347" t="s">
        <v>337</v>
      </c>
      <c r="R40" s="695">
        <v>1200</v>
      </c>
      <c r="S40" s="695"/>
      <c r="T40" s="695">
        <v>6050</v>
      </c>
      <c r="U40" s="695">
        <v>6050</v>
      </c>
      <c r="V40" s="695">
        <v>1200</v>
      </c>
      <c r="W40" s="695">
        <v>1200</v>
      </c>
      <c r="X40" s="232">
        <v>1</v>
      </c>
      <c r="Y40" s="695">
        <v>6000</v>
      </c>
      <c r="Z40" s="232">
        <v>1</v>
      </c>
      <c r="AA40" s="696">
        <v>6000</v>
      </c>
      <c r="AB40" s="696">
        <v>6050</v>
      </c>
      <c r="AC40" s="697" t="s">
        <v>1465</v>
      </c>
      <c r="AD40" s="698"/>
      <c r="AE40" s="699">
        <v>0.64583333333333337</v>
      </c>
      <c r="AF40" s="699">
        <v>0.67361111111111116</v>
      </c>
      <c r="AG40" s="699">
        <v>0.67361111111111116</v>
      </c>
      <c r="AH40" s="699">
        <v>0.70833333333333337</v>
      </c>
      <c r="AI40" s="232" t="s">
        <v>5</v>
      </c>
      <c r="AJ40" s="694"/>
      <c r="AK40" s="694" t="s">
        <v>17</v>
      </c>
      <c r="AL40" s="700" t="s">
        <v>662</v>
      </c>
      <c r="AM40" s="694" t="s">
        <v>486</v>
      </c>
      <c r="AN40" s="694">
        <v>1</v>
      </c>
      <c r="AO40" s="232" t="s">
        <v>1466</v>
      </c>
      <c r="AP40" s="232" t="s">
        <v>394</v>
      </c>
      <c r="AQ40" s="232" t="s">
        <v>860</v>
      </c>
      <c r="AR40" s="232"/>
      <c r="AS40" s="232"/>
      <c r="AT40" s="243">
        <f t="shared" si="2"/>
        <v>2.777777777777779E-2</v>
      </c>
      <c r="AU40" s="243">
        <f t="shared" si="3"/>
        <v>3.472222222222221E-2</v>
      </c>
    </row>
    <row r="41" spans="1:47" ht="14.25">
      <c r="B41" s="29">
        <v>2025</v>
      </c>
      <c r="C41" s="29">
        <v>4</v>
      </c>
      <c r="D41" s="29">
        <v>1</v>
      </c>
      <c r="E41" s="247" t="s">
        <v>495</v>
      </c>
      <c r="F41" s="29">
        <v>3</v>
      </c>
      <c r="G41" s="31" t="s">
        <v>485</v>
      </c>
      <c r="H41" s="694" t="s">
        <v>467</v>
      </c>
      <c r="I41" s="347" t="s">
        <v>47</v>
      </c>
      <c r="J41" s="694" t="s">
        <v>468</v>
      </c>
      <c r="K41" s="232">
        <v>3811680</v>
      </c>
      <c r="L41" s="698">
        <v>2</v>
      </c>
      <c r="M41" s="185">
        <v>14</v>
      </c>
      <c r="N41" s="717" t="s">
        <v>490</v>
      </c>
      <c r="O41" s="232" t="s">
        <v>34</v>
      </c>
      <c r="P41" s="232">
        <v>50</v>
      </c>
      <c r="Q41" s="347" t="s">
        <v>337</v>
      </c>
      <c r="R41" s="695">
        <v>1200</v>
      </c>
      <c r="S41" s="695"/>
      <c r="T41" s="695">
        <v>5950</v>
      </c>
      <c r="U41" s="695">
        <v>5950</v>
      </c>
      <c r="V41" s="695">
        <v>1200</v>
      </c>
      <c r="W41" s="695">
        <v>1200</v>
      </c>
      <c r="X41" s="232">
        <v>1</v>
      </c>
      <c r="Y41" s="695">
        <v>6000</v>
      </c>
      <c r="Z41" s="232">
        <v>1</v>
      </c>
      <c r="AA41" s="696">
        <v>6000</v>
      </c>
      <c r="AB41" s="696">
        <v>5950</v>
      </c>
      <c r="AC41" s="697" t="s">
        <v>1467</v>
      </c>
      <c r="AD41" s="698" t="s">
        <v>1468</v>
      </c>
      <c r="AE41" s="699">
        <v>0.70833333333333337</v>
      </c>
      <c r="AF41" s="699">
        <v>0.73611111111111116</v>
      </c>
      <c r="AG41" s="699">
        <v>0.73611111111111116</v>
      </c>
      <c r="AH41" s="699">
        <v>0.78472222222222221</v>
      </c>
      <c r="AI41" s="232" t="s">
        <v>5</v>
      </c>
      <c r="AJ41" s="694"/>
      <c r="AK41" s="694" t="s">
        <v>17</v>
      </c>
      <c r="AL41" s="700" t="s">
        <v>858</v>
      </c>
      <c r="AM41" s="694" t="s">
        <v>486</v>
      </c>
      <c r="AN41" s="694">
        <v>1</v>
      </c>
      <c r="AO41" s="232"/>
      <c r="AP41" s="232" t="s">
        <v>394</v>
      </c>
      <c r="AQ41" s="232"/>
      <c r="AR41" s="232"/>
      <c r="AS41" s="232"/>
      <c r="AT41" s="243">
        <f t="shared" si="2"/>
        <v>2.777777777777779E-2</v>
      </c>
      <c r="AU41" s="243">
        <f t="shared" si="3"/>
        <v>4.8611111111111049E-2</v>
      </c>
    </row>
    <row r="42" spans="1:47" ht="14.25">
      <c r="B42" s="29">
        <v>2025</v>
      </c>
      <c r="C42" s="29">
        <v>4</v>
      </c>
      <c r="D42" s="29">
        <v>1</v>
      </c>
      <c r="E42" s="247" t="s">
        <v>495</v>
      </c>
      <c r="F42" s="29"/>
      <c r="G42" s="208"/>
      <c r="H42" s="694" t="s">
        <v>467</v>
      </c>
      <c r="I42" s="347" t="s">
        <v>43</v>
      </c>
      <c r="J42" s="694" t="s">
        <v>468</v>
      </c>
      <c r="K42" s="232"/>
      <c r="L42" s="698"/>
      <c r="M42" s="185"/>
      <c r="N42" s="717"/>
      <c r="O42" s="232"/>
      <c r="P42" s="232">
        <v>25</v>
      </c>
      <c r="Q42" s="347" t="s">
        <v>483</v>
      </c>
      <c r="R42" s="695">
        <v>1200</v>
      </c>
      <c r="S42" s="695"/>
      <c r="T42" s="695" t="s">
        <v>30</v>
      </c>
      <c r="U42" s="695">
        <v>350</v>
      </c>
      <c r="V42" s="695">
        <v>1200</v>
      </c>
      <c r="W42" s="695">
        <v>1200</v>
      </c>
      <c r="X42" s="232">
        <v>1</v>
      </c>
      <c r="Y42" s="695"/>
      <c r="Z42" s="232">
        <v>1</v>
      </c>
      <c r="AA42" s="696">
        <v>350</v>
      </c>
      <c r="AB42" s="696">
        <v>12550</v>
      </c>
      <c r="AC42" s="697" t="s">
        <v>754</v>
      </c>
      <c r="AD42" s="698" t="s">
        <v>1468</v>
      </c>
      <c r="AE42" s="699">
        <v>0.78472222222222221</v>
      </c>
      <c r="AF42" s="699">
        <v>0.78819444444444442</v>
      </c>
      <c r="AG42" s="699"/>
      <c r="AH42" s="699"/>
      <c r="AI42" s="232"/>
      <c r="AJ42" s="694"/>
      <c r="AK42" s="694" t="s">
        <v>17</v>
      </c>
      <c r="AL42" s="700" t="s">
        <v>858</v>
      </c>
      <c r="AM42" s="694" t="s">
        <v>486</v>
      </c>
      <c r="AN42" s="694">
        <v>1</v>
      </c>
      <c r="AO42" s="232"/>
      <c r="AP42" s="232"/>
      <c r="AQ42" s="232"/>
      <c r="AR42" s="232"/>
      <c r="AS42" s="232"/>
      <c r="AT42" s="243">
        <f t="shared" si="2"/>
        <v>3.4722222222222099E-3</v>
      </c>
      <c r="AU42" s="243" t="str">
        <f t="shared" si="3"/>
        <v/>
      </c>
    </row>
    <row r="43" spans="1:47" ht="14.25">
      <c r="B43" s="29">
        <v>2025</v>
      </c>
      <c r="C43" s="29">
        <v>4</v>
      </c>
      <c r="D43" s="29">
        <v>1</v>
      </c>
      <c r="E43" s="247" t="s">
        <v>495</v>
      </c>
      <c r="F43" s="29"/>
      <c r="G43" s="31"/>
      <c r="H43" s="694" t="s">
        <v>467</v>
      </c>
      <c r="I43" s="347"/>
      <c r="J43" s="694"/>
      <c r="K43" s="232"/>
      <c r="L43" s="698"/>
      <c r="M43" s="185"/>
      <c r="N43" s="717"/>
      <c r="O43" s="232"/>
      <c r="P43" s="232"/>
      <c r="Q43" s="347"/>
      <c r="R43" s="695"/>
      <c r="S43" s="695"/>
      <c r="T43" s="695"/>
      <c r="U43" s="695"/>
      <c r="V43" s="695"/>
      <c r="W43" s="695"/>
      <c r="X43" s="232"/>
      <c r="Y43" s="695"/>
      <c r="Z43" s="232"/>
      <c r="AA43" s="696"/>
      <c r="AB43" s="696"/>
      <c r="AC43" s="697"/>
      <c r="AD43" s="698"/>
      <c r="AE43" s="699"/>
      <c r="AF43" s="699"/>
      <c r="AG43" s="699">
        <v>0.78819444444444442</v>
      </c>
      <c r="AH43" s="699">
        <v>0.80902777777777779</v>
      </c>
      <c r="AI43" s="232" t="s">
        <v>560</v>
      </c>
      <c r="AJ43" s="694"/>
      <c r="AK43" s="694"/>
      <c r="AL43" s="700"/>
      <c r="AM43" s="694"/>
      <c r="AN43" s="694"/>
      <c r="AO43" s="232"/>
      <c r="AP43" s="232"/>
      <c r="AQ43" s="232"/>
      <c r="AR43" s="232"/>
      <c r="AS43" s="232"/>
      <c r="AT43" s="243" t="str">
        <f t="shared" si="2"/>
        <v/>
      </c>
      <c r="AU43" s="243">
        <f t="shared" si="3"/>
        <v>2.083333333333337E-2</v>
      </c>
    </row>
    <row r="44" spans="1:47" ht="14.25">
      <c r="B44" s="29">
        <v>2025</v>
      </c>
      <c r="C44" s="29">
        <v>4</v>
      </c>
      <c r="D44" s="29">
        <v>1</v>
      </c>
      <c r="E44" s="247" t="s">
        <v>495</v>
      </c>
      <c r="F44" s="29"/>
      <c r="G44" s="31"/>
      <c r="H44" s="694" t="s">
        <v>467</v>
      </c>
      <c r="I44" s="347" t="s">
        <v>58</v>
      </c>
      <c r="J44" s="694" t="s">
        <v>468</v>
      </c>
      <c r="K44" s="232"/>
      <c r="L44" s="698"/>
      <c r="M44" s="185"/>
      <c r="N44" s="717"/>
      <c r="O44" s="232"/>
      <c r="P44" s="232">
        <v>12</v>
      </c>
      <c r="Q44" s="347" t="s">
        <v>483</v>
      </c>
      <c r="R44" s="695">
        <v>1200</v>
      </c>
      <c r="S44" s="695"/>
      <c r="T44" s="695" t="s">
        <v>30</v>
      </c>
      <c r="U44" s="695">
        <v>200</v>
      </c>
      <c r="V44" s="695">
        <v>1200</v>
      </c>
      <c r="W44" s="695">
        <v>1200</v>
      </c>
      <c r="X44" s="232">
        <v>1</v>
      </c>
      <c r="Y44" s="695">
        <v>200</v>
      </c>
      <c r="Z44" s="232">
        <v>1</v>
      </c>
      <c r="AA44" s="696">
        <v>200</v>
      </c>
      <c r="AB44" s="696"/>
      <c r="AC44" s="697" t="s">
        <v>488</v>
      </c>
      <c r="AD44" s="698" t="s">
        <v>489</v>
      </c>
      <c r="AE44" s="699"/>
      <c r="AF44" s="699"/>
      <c r="AG44" s="699"/>
      <c r="AH44" s="699"/>
      <c r="AI44" s="232"/>
      <c r="AJ44" s="694"/>
      <c r="AK44" s="694"/>
      <c r="AL44" s="700"/>
      <c r="AM44" s="694"/>
      <c r="AN44" s="694"/>
      <c r="AO44" s="232"/>
      <c r="AP44" s="232"/>
      <c r="AQ44" s="232"/>
      <c r="AR44" s="232"/>
      <c r="AS44" s="232"/>
      <c r="AT44" s="243" t="str">
        <f t="shared" si="2"/>
        <v/>
      </c>
      <c r="AU44" s="243" t="str">
        <f t="shared" si="3"/>
        <v/>
      </c>
    </row>
    <row r="45" spans="1:47" ht="14.25">
      <c r="A45" s="182">
        <v>1</v>
      </c>
      <c r="B45" s="29">
        <v>2025</v>
      </c>
      <c r="C45" s="29">
        <v>4</v>
      </c>
      <c r="D45" s="29">
        <v>1</v>
      </c>
      <c r="E45" s="247" t="s">
        <v>495</v>
      </c>
      <c r="F45" s="29">
        <v>4</v>
      </c>
      <c r="G45" s="31" t="s">
        <v>485</v>
      </c>
      <c r="H45" s="694" t="s">
        <v>467</v>
      </c>
      <c r="I45" s="347" t="s">
        <v>47</v>
      </c>
      <c r="J45" s="694" t="s">
        <v>468</v>
      </c>
      <c r="K45" s="232">
        <v>3811680</v>
      </c>
      <c r="L45" s="698">
        <v>3</v>
      </c>
      <c r="M45" s="185">
        <v>14</v>
      </c>
      <c r="N45" s="717" t="s">
        <v>490</v>
      </c>
      <c r="O45" s="232" t="s">
        <v>34</v>
      </c>
      <c r="P45" s="232">
        <v>50</v>
      </c>
      <c r="Q45" s="347" t="s">
        <v>337</v>
      </c>
      <c r="R45" s="695">
        <v>1200</v>
      </c>
      <c r="S45" s="695"/>
      <c r="T45" s="695">
        <v>6120</v>
      </c>
      <c r="U45" s="695">
        <v>6120</v>
      </c>
      <c r="V45" s="695">
        <v>1200</v>
      </c>
      <c r="W45" s="695">
        <v>1200</v>
      </c>
      <c r="X45" s="232">
        <v>1</v>
      </c>
      <c r="Y45" s="695">
        <v>6000</v>
      </c>
      <c r="Z45" s="232">
        <v>1</v>
      </c>
      <c r="AA45" s="696">
        <v>6000</v>
      </c>
      <c r="AB45" s="696">
        <v>6120</v>
      </c>
      <c r="AC45" s="697" t="s">
        <v>1469</v>
      </c>
      <c r="AD45" s="698"/>
      <c r="AE45" s="699">
        <v>0.80902777777777779</v>
      </c>
      <c r="AF45" s="699">
        <v>0.83680555555555558</v>
      </c>
      <c r="AG45" s="699">
        <v>0.83680555555555558</v>
      </c>
      <c r="AH45" s="699">
        <v>0.84375</v>
      </c>
      <c r="AI45" s="232" t="s">
        <v>5</v>
      </c>
      <c r="AJ45" s="694"/>
      <c r="AK45" s="694" t="s">
        <v>17</v>
      </c>
      <c r="AL45" s="700" t="s">
        <v>662</v>
      </c>
      <c r="AM45" s="694" t="s">
        <v>486</v>
      </c>
      <c r="AN45" s="694">
        <v>1</v>
      </c>
      <c r="AO45" s="232"/>
      <c r="AP45" s="232" t="s">
        <v>394</v>
      </c>
      <c r="AQ45" s="232"/>
      <c r="AR45" s="232"/>
      <c r="AS45" s="232"/>
      <c r="AT45" s="243">
        <f t="shared" si="2"/>
        <v>2.777777777777779E-2</v>
      </c>
      <c r="AU45" s="243">
        <f t="shared" si="3"/>
        <v>6.9444444444444198E-3</v>
      </c>
    </row>
    <row r="46" spans="1:47" ht="14.25">
      <c r="B46" s="29">
        <v>2025</v>
      </c>
      <c r="C46" s="29">
        <v>4</v>
      </c>
      <c r="D46" s="29">
        <v>1</v>
      </c>
      <c r="E46" s="247" t="s">
        <v>495</v>
      </c>
      <c r="F46" s="29">
        <v>4</v>
      </c>
      <c r="G46" s="31" t="s">
        <v>485</v>
      </c>
      <c r="H46" s="694" t="s">
        <v>467</v>
      </c>
      <c r="I46" s="347" t="s">
        <v>47</v>
      </c>
      <c r="J46" s="694" t="s">
        <v>468</v>
      </c>
      <c r="K46" s="232">
        <v>3811680</v>
      </c>
      <c r="L46" s="698">
        <v>4</v>
      </c>
      <c r="M46" s="185">
        <v>14</v>
      </c>
      <c r="N46" s="717" t="s">
        <v>490</v>
      </c>
      <c r="O46" s="232" t="s">
        <v>34</v>
      </c>
      <c r="P46" s="232">
        <v>50</v>
      </c>
      <c r="Q46" s="347" t="s">
        <v>337</v>
      </c>
      <c r="R46" s="695">
        <v>1200</v>
      </c>
      <c r="S46" s="695"/>
      <c r="T46" s="695">
        <v>6020</v>
      </c>
      <c r="U46" s="695">
        <v>6020</v>
      </c>
      <c r="V46" s="695">
        <v>1200</v>
      </c>
      <c r="W46" s="695">
        <v>1200</v>
      </c>
      <c r="X46" s="232">
        <v>1</v>
      </c>
      <c r="Y46" s="695">
        <v>6000</v>
      </c>
      <c r="Z46" s="232">
        <v>1</v>
      </c>
      <c r="AA46" s="696">
        <v>6000</v>
      </c>
      <c r="AB46" s="696">
        <v>6020</v>
      </c>
      <c r="AC46" s="697" t="s">
        <v>1470</v>
      </c>
      <c r="AD46" s="698" t="s">
        <v>1471</v>
      </c>
      <c r="AE46" s="699">
        <v>0.84375</v>
      </c>
      <c r="AF46" s="699">
        <v>0.87152777777777779</v>
      </c>
      <c r="AG46" s="699">
        <v>0.87152777777777779</v>
      </c>
      <c r="AH46" s="699">
        <v>0.87847222222222221</v>
      </c>
      <c r="AI46" s="232" t="s">
        <v>5</v>
      </c>
      <c r="AJ46" s="694"/>
      <c r="AK46" s="694" t="s">
        <v>17</v>
      </c>
      <c r="AL46" s="700" t="s">
        <v>662</v>
      </c>
      <c r="AM46" s="694" t="s">
        <v>486</v>
      </c>
      <c r="AN46" s="694">
        <v>1</v>
      </c>
      <c r="AO46" s="232"/>
      <c r="AP46" s="232" t="s">
        <v>394</v>
      </c>
      <c r="AQ46" s="232"/>
      <c r="AR46" s="232"/>
      <c r="AS46" s="232"/>
      <c r="AT46" s="243">
        <f t="shared" si="2"/>
        <v>2.777777777777779E-2</v>
      </c>
      <c r="AU46" s="243">
        <f t="shared" si="3"/>
        <v>6.9444444444444198E-3</v>
      </c>
    </row>
    <row r="47" spans="1:47" ht="14.25">
      <c r="B47" s="29">
        <v>2025</v>
      </c>
      <c r="C47" s="29">
        <v>4</v>
      </c>
      <c r="D47" s="29">
        <v>1</v>
      </c>
      <c r="E47" s="247" t="s">
        <v>495</v>
      </c>
      <c r="F47" s="29"/>
      <c r="G47" s="208"/>
      <c r="H47" s="694" t="s">
        <v>467</v>
      </c>
      <c r="I47" s="347" t="s">
        <v>43</v>
      </c>
      <c r="J47" s="694" t="s">
        <v>468</v>
      </c>
      <c r="K47" s="232"/>
      <c r="L47" s="698"/>
      <c r="M47" s="185"/>
      <c r="N47" s="717"/>
      <c r="O47" s="232"/>
      <c r="P47" s="232">
        <v>25</v>
      </c>
      <c r="Q47" s="347" t="s">
        <v>483</v>
      </c>
      <c r="R47" s="695">
        <v>1200</v>
      </c>
      <c r="S47" s="695"/>
      <c r="T47" s="695" t="s">
        <v>30</v>
      </c>
      <c r="U47" s="695">
        <v>350</v>
      </c>
      <c r="V47" s="695">
        <v>1200</v>
      </c>
      <c r="W47" s="695">
        <v>1200</v>
      </c>
      <c r="X47" s="232">
        <v>1</v>
      </c>
      <c r="Y47" s="695"/>
      <c r="Z47" s="232">
        <v>1</v>
      </c>
      <c r="AA47" s="696">
        <v>350</v>
      </c>
      <c r="AB47" s="696">
        <v>12550</v>
      </c>
      <c r="AC47" s="697" t="s">
        <v>754</v>
      </c>
      <c r="AD47" s="698" t="s">
        <v>1471</v>
      </c>
      <c r="AE47" s="699">
        <v>0.87847222222222221</v>
      </c>
      <c r="AF47" s="699">
        <v>0.88194444444444442</v>
      </c>
      <c r="AG47" s="699"/>
      <c r="AH47" s="699"/>
      <c r="AI47" s="232"/>
      <c r="AJ47" s="694"/>
      <c r="AK47" s="694" t="s">
        <v>17</v>
      </c>
      <c r="AL47" s="700" t="s">
        <v>662</v>
      </c>
      <c r="AM47" s="694" t="s">
        <v>486</v>
      </c>
      <c r="AN47" s="694">
        <v>1</v>
      </c>
      <c r="AO47" s="232"/>
      <c r="AP47" s="232"/>
      <c r="AQ47" s="232"/>
      <c r="AR47" s="232"/>
      <c r="AS47" s="232"/>
      <c r="AT47" s="243">
        <f t="shared" si="2"/>
        <v>3.4722222222222099E-3</v>
      </c>
      <c r="AU47" s="243" t="str">
        <f t="shared" si="3"/>
        <v/>
      </c>
    </row>
    <row r="48" spans="1:47" ht="14.25">
      <c r="B48" s="29">
        <v>2025</v>
      </c>
      <c r="C48" s="29">
        <v>4</v>
      </c>
      <c r="D48" s="29">
        <v>1</v>
      </c>
      <c r="E48" s="247" t="s">
        <v>495</v>
      </c>
      <c r="F48" s="29"/>
      <c r="G48" s="31"/>
      <c r="H48" s="694" t="s">
        <v>467</v>
      </c>
      <c r="I48" s="347"/>
      <c r="J48" s="694"/>
      <c r="K48" s="232"/>
      <c r="L48" s="698"/>
      <c r="M48" s="185"/>
      <c r="N48" s="717"/>
      <c r="O48" s="232"/>
      <c r="P48" s="232"/>
      <c r="Q48" s="347"/>
      <c r="R48" s="695"/>
      <c r="S48" s="695"/>
      <c r="T48" s="695"/>
      <c r="U48" s="695"/>
      <c r="V48" s="695"/>
      <c r="W48" s="695"/>
      <c r="X48" s="232"/>
      <c r="Y48" s="695"/>
      <c r="Z48" s="232"/>
      <c r="AA48" s="696"/>
      <c r="AB48" s="696"/>
      <c r="AC48" s="697"/>
      <c r="AD48" s="698"/>
      <c r="AE48" s="699"/>
      <c r="AF48" s="699"/>
      <c r="AG48" s="699">
        <v>0.88194444444444442</v>
      </c>
      <c r="AH48" s="699">
        <v>0.90277777777777779</v>
      </c>
      <c r="AI48" s="232" t="s">
        <v>560</v>
      </c>
      <c r="AJ48" s="694"/>
      <c r="AK48" s="694"/>
      <c r="AL48" s="700"/>
      <c r="AM48" s="694"/>
      <c r="AN48" s="694"/>
      <c r="AO48" s="232"/>
      <c r="AP48" s="232"/>
      <c r="AQ48" s="232"/>
      <c r="AR48" s="232"/>
      <c r="AS48" s="232"/>
      <c r="AT48" s="243" t="str">
        <f t="shared" si="2"/>
        <v/>
      </c>
      <c r="AU48" s="243">
        <f t="shared" si="3"/>
        <v>2.083333333333337E-2</v>
      </c>
    </row>
    <row r="49" spans="1:47" ht="14.25">
      <c r="B49" s="29">
        <v>2025</v>
      </c>
      <c r="C49" s="29">
        <v>4</v>
      </c>
      <c r="D49" s="29">
        <v>1</v>
      </c>
      <c r="E49" s="247" t="s">
        <v>496</v>
      </c>
      <c r="F49" s="29"/>
      <c r="G49" s="31"/>
      <c r="H49" s="694" t="s">
        <v>467</v>
      </c>
      <c r="I49" s="347" t="s">
        <v>58</v>
      </c>
      <c r="J49" s="694" t="s">
        <v>468</v>
      </c>
      <c r="K49" s="232"/>
      <c r="L49" s="698"/>
      <c r="M49" s="185"/>
      <c r="N49" s="717"/>
      <c r="O49" s="232"/>
      <c r="P49" s="232">
        <v>12</v>
      </c>
      <c r="Q49" s="347" t="s">
        <v>483</v>
      </c>
      <c r="R49" s="695">
        <v>1200</v>
      </c>
      <c r="S49" s="695"/>
      <c r="T49" s="695" t="s">
        <v>30</v>
      </c>
      <c r="U49" s="695">
        <v>200</v>
      </c>
      <c r="V49" s="695">
        <v>1200</v>
      </c>
      <c r="W49" s="695">
        <v>1200</v>
      </c>
      <c r="X49" s="232">
        <v>1</v>
      </c>
      <c r="Y49" s="695">
        <v>200</v>
      </c>
      <c r="Z49" s="232">
        <v>1</v>
      </c>
      <c r="AA49" s="696">
        <v>200</v>
      </c>
      <c r="AB49" s="696"/>
      <c r="AC49" s="697" t="s">
        <v>488</v>
      </c>
      <c r="AD49" s="698" t="s">
        <v>489</v>
      </c>
      <c r="AE49" s="699"/>
      <c r="AF49" s="699"/>
      <c r="AG49" s="699"/>
      <c r="AH49" s="699"/>
      <c r="AI49" s="232"/>
      <c r="AJ49" s="694"/>
      <c r="AK49" s="694"/>
      <c r="AL49" s="700"/>
      <c r="AM49" s="694"/>
      <c r="AN49" s="694"/>
      <c r="AO49" s="232"/>
      <c r="AP49" s="232"/>
      <c r="AQ49" s="232"/>
      <c r="AR49" s="232"/>
      <c r="AS49" s="232"/>
      <c r="AT49" s="243" t="str">
        <f t="shared" si="2"/>
        <v/>
      </c>
      <c r="AU49" s="243" t="str">
        <f t="shared" si="3"/>
        <v/>
      </c>
    </row>
    <row r="50" spans="1:47" ht="14.25">
      <c r="A50" s="182">
        <v>1</v>
      </c>
      <c r="B50" s="29">
        <v>2025</v>
      </c>
      <c r="C50" s="29">
        <v>4</v>
      </c>
      <c r="D50" s="29">
        <v>1</v>
      </c>
      <c r="E50" s="247" t="s">
        <v>496</v>
      </c>
      <c r="F50" s="29">
        <v>5</v>
      </c>
      <c r="G50" s="31" t="s">
        <v>485</v>
      </c>
      <c r="H50" s="694" t="s">
        <v>467</v>
      </c>
      <c r="I50" s="347" t="s">
        <v>47</v>
      </c>
      <c r="J50" s="694" t="s">
        <v>468</v>
      </c>
      <c r="K50" s="232">
        <v>3811680</v>
      </c>
      <c r="L50" s="698">
        <v>5</v>
      </c>
      <c r="M50" s="185">
        <v>14</v>
      </c>
      <c r="N50" s="717" t="s">
        <v>490</v>
      </c>
      <c r="O50" s="232" t="s">
        <v>34</v>
      </c>
      <c r="P50" s="232">
        <v>50</v>
      </c>
      <c r="Q50" s="347" t="s">
        <v>337</v>
      </c>
      <c r="R50" s="695">
        <v>1200</v>
      </c>
      <c r="S50" s="695"/>
      <c r="T50" s="695">
        <v>6000</v>
      </c>
      <c r="U50" s="695">
        <v>6000</v>
      </c>
      <c r="V50" s="695">
        <v>1200</v>
      </c>
      <c r="W50" s="695">
        <v>1200</v>
      </c>
      <c r="X50" s="232">
        <v>1</v>
      </c>
      <c r="Y50" s="695">
        <v>6000</v>
      </c>
      <c r="Z50" s="232">
        <v>1</v>
      </c>
      <c r="AA50" s="696">
        <v>6000</v>
      </c>
      <c r="AB50" s="696">
        <v>6000</v>
      </c>
      <c r="AC50" s="697" t="s">
        <v>1472</v>
      </c>
      <c r="AD50" s="698"/>
      <c r="AE50" s="699">
        <v>0.90277777777777779</v>
      </c>
      <c r="AF50" s="699">
        <v>0.93055555555555558</v>
      </c>
      <c r="AG50" s="699">
        <v>0.93055555555555558</v>
      </c>
      <c r="AH50" s="699">
        <v>0.9375</v>
      </c>
      <c r="AI50" s="232" t="s">
        <v>5</v>
      </c>
      <c r="AJ50" s="694"/>
      <c r="AK50" s="694" t="s">
        <v>17</v>
      </c>
      <c r="AL50" s="700" t="s">
        <v>662</v>
      </c>
      <c r="AM50" s="694" t="s">
        <v>486</v>
      </c>
      <c r="AN50" s="694">
        <v>1</v>
      </c>
      <c r="AO50" s="232"/>
      <c r="AP50" s="232" t="s">
        <v>394</v>
      </c>
      <c r="AQ50" s="232"/>
      <c r="AR50" s="232"/>
      <c r="AS50" s="232"/>
      <c r="AT50" s="243">
        <f t="shared" si="2"/>
        <v>2.777777777777779E-2</v>
      </c>
      <c r="AU50" s="243">
        <f t="shared" si="3"/>
        <v>6.9444444444444198E-3</v>
      </c>
    </row>
    <row r="51" spans="1:47" ht="14.25">
      <c r="B51" s="29">
        <v>2025</v>
      </c>
      <c r="C51" s="29">
        <v>4</v>
      </c>
      <c r="D51" s="29">
        <v>1</v>
      </c>
      <c r="E51" s="247" t="s">
        <v>496</v>
      </c>
      <c r="F51" s="29">
        <v>5</v>
      </c>
      <c r="G51" s="31" t="s">
        <v>485</v>
      </c>
      <c r="H51" s="694" t="s">
        <v>467</v>
      </c>
      <c r="I51" s="347" t="s">
        <v>47</v>
      </c>
      <c r="J51" s="694" t="s">
        <v>468</v>
      </c>
      <c r="K51" s="232">
        <v>3811680</v>
      </c>
      <c r="L51" s="698">
        <v>6</v>
      </c>
      <c r="M51" s="185">
        <v>14</v>
      </c>
      <c r="N51" s="717" t="s">
        <v>490</v>
      </c>
      <c r="O51" s="232" t="s">
        <v>34</v>
      </c>
      <c r="P51" s="232">
        <v>50</v>
      </c>
      <c r="Q51" s="347" t="s">
        <v>337</v>
      </c>
      <c r="R51" s="695">
        <v>1200</v>
      </c>
      <c r="S51" s="695"/>
      <c r="T51" s="695">
        <v>6030</v>
      </c>
      <c r="U51" s="695">
        <v>6030</v>
      </c>
      <c r="V51" s="695">
        <v>1200</v>
      </c>
      <c r="W51" s="695">
        <v>1200</v>
      </c>
      <c r="X51" s="232">
        <v>1</v>
      </c>
      <c r="Y51" s="695">
        <v>6000</v>
      </c>
      <c r="Z51" s="232">
        <v>1</v>
      </c>
      <c r="AA51" s="696">
        <v>6000</v>
      </c>
      <c r="AB51" s="696">
        <v>6030</v>
      </c>
      <c r="AC51" s="697" t="s">
        <v>1473</v>
      </c>
      <c r="AD51" s="698" t="s">
        <v>1474</v>
      </c>
      <c r="AE51" s="699">
        <v>0.9375</v>
      </c>
      <c r="AF51" s="699">
        <v>0.96527777777777779</v>
      </c>
      <c r="AG51" s="699">
        <v>0.96527777777777779</v>
      </c>
      <c r="AH51" s="699">
        <v>0.97222222222222221</v>
      </c>
      <c r="AI51" s="232" t="s">
        <v>5</v>
      </c>
      <c r="AJ51" s="694"/>
      <c r="AK51" s="694" t="s">
        <v>17</v>
      </c>
      <c r="AL51" s="700" t="s">
        <v>662</v>
      </c>
      <c r="AM51" s="694" t="s">
        <v>486</v>
      </c>
      <c r="AN51" s="694">
        <v>1</v>
      </c>
      <c r="AO51" s="232"/>
      <c r="AP51" s="232" t="s">
        <v>394</v>
      </c>
      <c r="AQ51" s="232" t="s">
        <v>860</v>
      </c>
      <c r="AR51" s="232"/>
      <c r="AS51" s="232"/>
      <c r="AT51" s="243">
        <f t="shared" si="2"/>
        <v>2.777777777777779E-2</v>
      </c>
      <c r="AU51" s="243">
        <f t="shared" si="3"/>
        <v>6.9444444444444198E-3</v>
      </c>
    </row>
    <row r="52" spans="1:47" ht="14.25">
      <c r="B52" s="29">
        <v>2025</v>
      </c>
      <c r="C52" s="29">
        <v>4</v>
      </c>
      <c r="D52" s="29">
        <v>1</v>
      </c>
      <c r="E52" s="247" t="s">
        <v>496</v>
      </c>
      <c r="F52" s="29"/>
      <c r="G52" s="208"/>
      <c r="H52" s="694" t="s">
        <v>467</v>
      </c>
      <c r="I52" s="347" t="s">
        <v>43</v>
      </c>
      <c r="J52" s="694" t="s">
        <v>468</v>
      </c>
      <c r="K52" s="232"/>
      <c r="L52" s="698"/>
      <c r="M52" s="185"/>
      <c r="N52" s="717"/>
      <c r="O52" s="232"/>
      <c r="P52" s="232">
        <v>25</v>
      </c>
      <c r="Q52" s="347" t="s">
        <v>483</v>
      </c>
      <c r="R52" s="695">
        <v>1200</v>
      </c>
      <c r="S52" s="695"/>
      <c r="T52" s="695" t="s">
        <v>30</v>
      </c>
      <c r="U52" s="695">
        <v>350</v>
      </c>
      <c r="V52" s="695">
        <v>1200</v>
      </c>
      <c r="W52" s="695">
        <v>1200</v>
      </c>
      <c r="X52" s="232">
        <v>1</v>
      </c>
      <c r="Y52" s="695"/>
      <c r="Z52" s="232">
        <v>1</v>
      </c>
      <c r="AA52" s="696">
        <v>350</v>
      </c>
      <c r="AB52" s="696">
        <v>12550</v>
      </c>
      <c r="AC52" s="697" t="s">
        <v>754</v>
      </c>
      <c r="AD52" s="698" t="s">
        <v>1474</v>
      </c>
      <c r="AE52" s="699">
        <v>0.97222222222222221</v>
      </c>
      <c r="AF52" s="699">
        <v>0.97569444444444442</v>
      </c>
      <c r="AG52" s="699"/>
      <c r="AH52" s="699"/>
      <c r="AI52" s="232"/>
      <c r="AJ52" s="694"/>
      <c r="AK52" s="694" t="s">
        <v>17</v>
      </c>
      <c r="AL52" s="700" t="s">
        <v>662</v>
      </c>
      <c r="AM52" s="694" t="s">
        <v>486</v>
      </c>
      <c r="AN52" s="694">
        <v>1</v>
      </c>
      <c r="AO52" s="232"/>
      <c r="AP52" s="232"/>
      <c r="AQ52" s="232"/>
      <c r="AR52" s="232"/>
      <c r="AS52" s="232"/>
      <c r="AT52" s="243">
        <f t="shared" si="2"/>
        <v>3.4722222222222099E-3</v>
      </c>
      <c r="AU52" s="243" t="str">
        <f t="shared" si="3"/>
        <v/>
      </c>
    </row>
    <row r="53" spans="1:47" ht="14.25">
      <c r="B53" s="29">
        <v>2025</v>
      </c>
      <c r="C53" s="29">
        <v>4</v>
      </c>
      <c r="D53" s="29">
        <v>1</v>
      </c>
      <c r="E53" s="247" t="s">
        <v>496</v>
      </c>
      <c r="F53" s="29"/>
      <c r="G53" s="31"/>
      <c r="H53" s="694" t="s">
        <v>467</v>
      </c>
      <c r="I53" s="347"/>
      <c r="J53" s="694"/>
      <c r="K53" s="232"/>
      <c r="L53" s="698"/>
      <c r="M53" s="185"/>
      <c r="N53" s="717"/>
      <c r="O53" s="232"/>
      <c r="P53" s="232"/>
      <c r="Q53" s="347"/>
      <c r="R53" s="695"/>
      <c r="S53" s="695"/>
      <c r="T53" s="695"/>
      <c r="U53" s="695"/>
      <c r="V53" s="695"/>
      <c r="W53" s="695"/>
      <c r="X53" s="232"/>
      <c r="Y53" s="695"/>
      <c r="Z53" s="232"/>
      <c r="AA53" s="696"/>
      <c r="AB53" s="696"/>
      <c r="AC53" s="697"/>
      <c r="AD53" s="698"/>
      <c r="AE53" s="699"/>
      <c r="AF53" s="699"/>
      <c r="AG53" s="699">
        <v>0.97569444444444442</v>
      </c>
      <c r="AH53" s="699">
        <v>0.99652777777777779</v>
      </c>
      <c r="AI53" s="232" t="s">
        <v>560</v>
      </c>
      <c r="AJ53" s="694"/>
      <c r="AK53" s="694"/>
      <c r="AL53" s="700"/>
      <c r="AM53" s="694"/>
      <c r="AN53" s="694"/>
      <c r="AO53" s="232"/>
      <c r="AP53" s="232"/>
      <c r="AQ53" s="232"/>
      <c r="AR53" s="232"/>
      <c r="AS53" s="232"/>
      <c r="AT53" s="243" t="str">
        <f t="shared" si="2"/>
        <v/>
      </c>
      <c r="AU53" s="243">
        <f t="shared" si="3"/>
        <v>2.083333333333337E-2</v>
      </c>
    </row>
    <row r="54" spans="1:47" ht="14.25">
      <c r="B54" s="29">
        <v>2025</v>
      </c>
      <c r="C54" s="29">
        <v>4</v>
      </c>
      <c r="D54" s="29">
        <v>1</v>
      </c>
      <c r="E54" s="247" t="s">
        <v>496</v>
      </c>
      <c r="F54" s="29"/>
      <c r="G54" s="31"/>
      <c r="H54" s="694" t="s">
        <v>467</v>
      </c>
      <c r="I54" s="347" t="s">
        <v>58</v>
      </c>
      <c r="J54" s="694" t="s">
        <v>468</v>
      </c>
      <c r="K54" s="232"/>
      <c r="L54" s="698"/>
      <c r="M54" s="185"/>
      <c r="N54" s="717"/>
      <c r="O54" s="232"/>
      <c r="P54" s="232">
        <v>12</v>
      </c>
      <c r="Q54" s="347" t="s">
        <v>483</v>
      </c>
      <c r="R54" s="695">
        <v>1200</v>
      </c>
      <c r="S54" s="695"/>
      <c r="T54" s="695" t="s">
        <v>30</v>
      </c>
      <c r="U54" s="695">
        <v>200</v>
      </c>
      <c r="V54" s="695">
        <v>1200</v>
      </c>
      <c r="W54" s="695">
        <v>1200</v>
      </c>
      <c r="X54" s="232">
        <v>1</v>
      </c>
      <c r="Y54" s="695">
        <v>200</v>
      </c>
      <c r="Z54" s="232">
        <v>1</v>
      </c>
      <c r="AA54" s="696">
        <v>200</v>
      </c>
      <c r="AB54" s="696"/>
      <c r="AC54" s="697" t="s">
        <v>488</v>
      </c>
      <c r="AD54" s="698" t="s">
        <v>489</v>
      </c>
      <c r="AE54" s="699"/>
      <c r="AF54" s="699"/>
      <c r="AG54" s="699"/>
      <c r="AH54" s="699"/>
      <c r="AI54" s="232"/>
      <c r="AJ54" s="694"/>
      <c r="AK54" s="694"/>
      <c r="AL54" s="700"/>
      <c r="AM54" s="694"/>
      <c r="AN54" s="694"/>
      <c r="AO54" s="232"/>
      <c r="AP54" s="232"/>
      <c r="AQ54" s="232"/>
      <c r="AR54" s="232"/>
      <c r="AS54" s="232"/>
      <c r="AT54" s="243" t="str">
        <f t="shared" si="2"/>
        <v/>
      </c>
      <c r="AU54" s="243" t="str">
        <f t="shared" si="3"/>
        <v/>
      </c>
    </row>
    <row r="55" spans="1:47" ht="14.25">
      <c r="A55" s="182">
        <v>1</v>
      </c>
      <c r="B55" s="29">
        <v>2025</v>
      </c>
      <c r="C55" s="29">
        <v>4</v>
      </c>
      <c r="D55" s="29">
        <v>1</v>
      </c>
      <c r="E55" s="247" t="s">
        <v>496</v>
      </c>
      <c r="F55" s="29">
        <v>6</v>
      </c>
      <c r="G55" s="31" t="s">
        <v>485</v>
      </c>
      <c r="H55" s="694" t="s">
        <v>467</v>
      </c>
      <c r="I55" s="347" t="s">
        <v>47</v>
      </c>
      <c r="J55" s="694" t="s">
        <v>468</v>
      </c>
      <c r="K55" s="232">
        <v>3811680</v>
      </c>
      <c r="L55" s="698">
        <v>7</v>
      </c>
      <c r="M55" s="185">
        <v>14</v>
      </c>
      <c r="N55" s="717" t="s">
        <v>490</v>
      </c>
      <c r="O55" s="232" t="s">
        <v>34</v>
      </c>
      <c r="P55" s="232">
        <v>50</v>
      </c>
      <c r="Q55" s="347" t="s">
        <v>337</v>
      </c>
      <c r="R55" s="695">
        <v>1200</v>
      </c>
      <c r="S55" s="695"/>
      <c r="T55" s="695">
        <v>6040</v>
      </c>
      <c r="U55" s="695">
        <v>6040</v>
      </c>
      <c r="V55" s="695">
        <v>1200</v>
      </c>
      <c r="W55" s="695">
        <v>1200</v>
      </c>
      <c r="X55" s="232">
        <v>1</v>
      </c>
      <c r="Y55" s="695">
        <v>6000</v>
      </c>
      <c r="Z55" s="232">
        <v>1</v>
      </c>
      <c r="AA55" s="696">
        <v>6000</v>
      </c>
      <c r="AB55" s="696">
        <v>6040</v>
      </c>
      <c r="AC55" s="697" t="s">
        <v>1475</v>
      </c>
      <c r="AD55" s="698"/>
      <c r="AE55" s="699">
        <v>0.99652777777777779</v>
      </c>
      <c r="AF55" s="699">
        <v>2.4305555555555556E-2</v>
      </c>
      <c r="AG55" s="699">
        <v>2.4305555555555556E-2</v>
      </c>
      <c r="AH55" s="699">
        <v>3.125E-2</v>
      </c>
      <c r="AI55" s="232" t="s">
        <v>5</v>
      </c>
      <c r="AJ55" s="694"/>
      <c r="AK55" s="694" t="s">
        <v>17</v>
      </c>
      <c r="AL55" s="700" t="s">
        <v>662</v>
      </c>
      <c r="AM55" s="694" t="s">
        <v>486</v>
      </c>
      <c r="AN55" s="694">
        <v>1</v>
      </c>
      <c r="AO55" s="232"/>
      <c r="AP55" s="232" t="s">
        <v>394</v>
      </c>
      <c r="AQ55" s="232"/>
      <c r="AR55" s="232"/>
      <c r="AS55" s="232"/>
      <c r="AT55" s="243">
        <f t="shared" si="2"/>
        <v>2.7777777777777766E-2</v>
      </c>
      <c r="AU55" s="243">
        <f t="shared" si="3"/>
        <v>6.9444444444444441E-3</v>
      </c>
    </row>
    <row r="56" spans="1:47" ht="14.25">
      <c r="B56" s="29">
        <v>2025</v>
      </c>
      <c r="C56" s="29">
        <v>4</v>
      </c>
      <c r="D56" s="29">
        <v>1</v>
      </c>
      <c r="E56" s="247" t="s">
        <v>496</v>
      </c>
      <c r="F56" s="29">
        <v>6</v>
      </c>
      <c r="G56" s="31" t="s">
        <v>485</v>
      </c>
      <c r="H56" s="694" t="s">
        <v>467</v>
      </c>
      <c r="I56" s="347" t="s">
        <v>47</v>
      </c>
      <c r="J56" s="694" t="s">
        <v>468</v>
      </c>
      <c r="K56" s="232">
        <v>3811680</v>
      </c>
      <c r="L56" s="698">
        <v>8</v>
      </c>
      <c r="M56" s="185">
        <v>14</v>
      </c>
      <c r="N56" s="717" t="s">
        <v>490</v>
      </c>
      <c r="O56" s="232" t="s">
        <v>34</v>
      </c>
      <c r="P56" s="232">
        <v>50</v>
      </c>
      <c r="Q56" s="347" t="s">
        <v>337</v>
      </c>
      <c r="R56" s="695">
        <v>1200</v>
      </c>
      <c r="S56" s="695"/>
      <c r="T56" s="695">
        <v>5990</v>
      </c>
      <c r="U56" s="695">
        <v>5990</v>
      </c>
      <c r="V56" s="695">
        <v>1200</v>
      </c>
      <c r="W56" s="695">
        <v>1200</v>
      </c>
      <c r="X56" s="232">
        <v>1</v>
      </c>
      <c r="Y56" s="695">
        <v>6000</v>
      </c>
      <c r="Z56" s="232">
        <v>1</v>
      </c>
      <c r="AA56" s="696">
        <v>6000</v>
      </c>
      <c r="AB56" s="696">
        <v>5990</v>
      </c>
      <c r="AC56" s="697" t="s">
        <v>1476</v>
      </c>
      <c r="AD56" s="698" t="s">
        <v>1477</v>
      </c>
      <c r="AE56" s="699">
        <v>3.125E-2</v>
      </c>
      <c r="AF56" s="699">
        <v>5.9027777777777776E-2</v>
      </c>
      <c r="AG56" s="699">
        <v>5.9027777777777776E-2</v>
      </c>
      <c r="AH56" s="699">
        <v>0.1076388888888889</v>
      </c>
      <c r="AI56" s="232" t="s">
        <v>5</v>
      </c>
      <c r="AJ56" s="694"/>
      <c r="AK56" s="694" t="s">
        <v>17</v>
      </c>
      <c r="AL56" s="700" t="s">
        <v>858</v>
      </c>
      <c r="AM56" s="694" t="s">
        <v>486</v>
      </c>
      <c r="AN56" s="694">
        <v>1</v>
      </c>
      <c r="AO56" s="232"/>
      <c r="AP56" s="232" t="s">
        <v>394</v>
      </c>
      <c r="AQ56" s="232"/>
      <c r="AR56" s="232"/>
      <c r="AS56" s="232"/>
      <c r="AT56" s="243">
        <f t="shared" si="2"/>
        <v>2.7777777777777776E-2</v>
      </c>
      <c r="AU56" s="243">
        <f t="shared" si="3"/>
        <v>4.8611111111111119E-2</v>
      </c>
    </row>
    <row r="57" spans="1:47" ht="14.25">
      <c r="B57" s="29">
        <v>2025</v>
      </c>
      <c r="C57" s="29">
        <v>4</v>
      </c>
      <c r="D57" s="29">
        <v>1</v>
      </c>
      <c r="E57" s="247" t="s">
        <v>496</v>
      </c>
      <c r="F57" s="29"/>
      <c r="G57" s="208"/>
      <c r="H57" s="694" t="s">
        <v>467</v>
      </c>
      <c r="I57" s="347" t="s">
        <v>43</v>
      </c>
      <c r="J57" s="694" t="s">
        <v>468</v>
      </c>
      <c r="K57" s="232"/>
      <c r="L57" s="698"/>
      <c r="M57" s="185"/>
      <c r="N57" s="717"/>
      <c r="O57" s="232"/>
      <c r="P57" s="232">
        <v>25</v>
      </c>
      <c r="Q57" s="347" t="s">
        <v>483</v>
      </c>
      <c r="R57" s="695">
        <v>1200</v>
      </c>
      <c r="S57" s="695"/>
      <c r="T57" s="695" t="s">
        <v>30</v>
      </c>
      <c r="U57" s="695">
        <v>350</v>
      </c>
      <c r="V57" s="695">
        <v>1200</v>
      </c>
      <c r="W57" s="695">
        <v>1200</v>
      </c>
      <c r="X57" s="232">
        <v>1</v>
      </c>
      <c r="Y57" s="695"/>
      <c r="Z57" s="232">
        <v>1</v>
      </c>
      <c r="AA57" s="696">
        <v>350</v>
      </c>
      <c r="AB57" s="696">
        <v>12550</v>
      </c>
      <c r="AC57" s="697" t="s">
        <v>754</v>
      </c>
      <c r="AD57" s="698" t="s">
        <v>1477</v>
      </c>
      <c r="AE57" s="699">
        <v>0.1076388888888889</v>
      </c>
      <c r="AF57" s="699">
        <v>0.1111111111111111</v>
      </c>
      <c r="AG57" s="699"/>
      <c r="AH57" s="699"/>
      <c r="AI57" s="232"/>
      <c r="AJ57" s="694"/>
      <c r="AK57" s="694" t="s">
        <v>17</v>
      </c>
      <c r="AL57" s="700" t="s">
        <v>858</v>
      </c>
      <c r="AM57" s="694" t="s">
        <v>486</v>
      </c>
      <c r="AN57" s="694">
        <v>1</v>
      </c>
      <c r="AO57" s="232"/>
      <c r="AP57" s="232"/>
      <c r="AQ57" s="232"/>
      <c r="AR57" s="232"/>
      <c r="AS57" s="232"/>
      <c r="AT57" s="243">
        <f t="shared" si="2"/>
        <v>3.4722222222222099E-3</v>
      </c>
      <c r="AU57" s="243" t="str">
        <f t="shared" si="3"/>
        <v/>
      </c>
    </row>
    <row r="58" spans="1:47" ht="14.25">
      <c r="B58" s="29">
        <v>2025</v>
      </c>
      <c r="C58" s="29">
        <v>4</v>
      </c>
      <c r="D58" s="29">
        <v>1</v>
      </c>
      <c r="E58" s="247" t="s">
        <v>496</v>
      </c>
      <c r="F58" s="29"/>
      <c r="G58" s="368"/>
      <c r="H58" s="694" t="s">
        <v>467</v>
      </c>
      <c r="I58" s="347"/>
      <c r="J58" s="694"/>
      <c r="K58" s="232"/>
      <c r="L58" s="698"/>
      <c r="M58" s="185"/>
      <c r="N58" s="717"/>
      <c r="O58" s="232"/>
      <c r="P58" s="232"/>
      <c r="Q58" s="347"/>
      <c r="R58" s="695"/>
      <c r="S58" s="695"/>
      <c r="T58" s="695"/>
      <c r="U58" s="695"/>
      <c r="V58" s="695"/>
      <c r="W58" s="695"/>
      <c r="X58" s="232"/>
      <c r="Y58" s="695"/>
      <c r="Z58" s="232"/>
      <c r="AA58" s="696"/>
      <c r="AB58" s="696"/>
      <c r="AC58" s="697"/>
      <c r="AD58" s="698"/>
      <c r="AE58" s="699"/>
      <c r="AF58" s="699"/>
      <c r="AG58" s="699">
        <v>0.1111111111111111</v>
      </c>
      <c r="AH58" s="699">
        <v>0.13194444444444445</v>
      </c>
      <c r="AI58" s="232" t="s">
        <v>560</v>
      </c>
      <c r="AJ58" s="694"/>
      <c r="AK58" s="694"/>
      <c r="AL58" s="700"/>
      <c r="AM58" s="694"/>
      <c r="AN58" s="694"/>
      <c r="AO58" s="232"/>
      <c r="AP58" s="232"/>
      <c r="AQ58" s="232"/>
      <c r="AR58" s="232"/>
      <c r="AS58" s="232"/>
      <c r="AT58" s="243" t="str">
        <f t="shared" si="2"/>
        <v/>
      </c>
      <c r="AU58" s="243">
        <f t="shared" si="3"/>
        <v>2.0833333333333343E-2</v>
      </c>
    </row>
    <row r="59" spans="1:47" ht="14.25">
      <c r="B59" s="29">
        <v>2025</v>
      </c>
      <c r="C59" s="29">
        <v>4</v>
      </c>
      <c r="D59" s="29">
        <v>1</v>
      </c>
      <c r="E59" s="247" t="s">
        <v>496</v>
      </c>
      <c r="F59" s="29"/>
      <c r="G59" s="31"/>
      <c r="H59" s="694" t="s">
        <v>467</v>
      </c>
      <c r="I59" s="347" t="s">
        <v>58</v>
      </c>
      <c r="J59" s="694" t="s">
        <v>468</v>
      </c>
      <c r="K59" s="232"/>
      <c r="L59" s="698"/>
      <c r="M59" s="185"/>
      <c r="N59" s="717"/>
      <c r="O59" s="232"/>
      <c r="P59" s="232">
        <v>12</v>
      </c>
      <c r="Q59" s="347" t="s">
        <v>483</v>
      </c>
      <c r="R59" s="695">
        <v>1200</v>
      </c>
      <c r="S59" s="695"/>
      <c r="T59" s="695" t="s">
        <v>30</v>
      </c>
      <c r="U59" s="695">
        <v>200</v>
      </c>
      <c r="V59" s="695">
        <v>1200</v>
      </c>
      <c r="W59" s="695">
        <v>1200</v>
      </c>
      <c r="X59" s="232">
        <v>1</v>
      </c>
      <c r="Y59" s="695">
        <v>200</v>
      </c>
      <c r="Z59" s="232">
        <v>1</v>
      </c>
      <c r="AA59" s="696">
        <v>200</v>
      </c>
      <c r="AB59" s="696"/>
      <c r="AC59" s="697" t="s">
        <v>488</v>
      </c>
      <c r="AD59" s="698" t="s">
        <v>489</v>
      </c>
      <c r="AE59" s="699"/>
      <c r="AF59" s="699"/>
      <c r="AG59" s="699"/>
      <c r="AH59" s="699"/>
      <c r="AI59" s="232"/>
      <c r="AJ59" s="694"/>
      <c r="AK59" s="694"/>
      <c r="AL59" s="700"/>
      <c r="AM59" s="694"/>
      <c r="AN59" s="694"/>
      <c r="AO59" s="232"/>
      <c r="AP59" s="232"/>
      <c r="AQ59" s="232"/>
      <c r="AR59" s="232"/>
      <c r="AS59" s="232"/>
      <c r="AT59" s="243" t="str">
        <f t="shared" si="2"/>
        <v/>
      </c>
      <c r="AU59" s="243" t="str">
        <f t="shared" si="3"/>
        <v/>
      </c>
    </row>
    <row r="60" spans="1:47" ht="14.25">
      <c r="A60" s="182">
        <v>1</v>
      </c>
      <c r="B60" s="29">
        <v>2025</v>
      </c>
      <c r="C60" s="29">
        <v>4</v>
      </c>
      <c r="D60" s="29">
        <v>1</v>
      </c>
      <c r="E60" s="247" t="s">
        <v>496</v>
      </c>
      <c r="F60" s="29">
        <v>7</v>
      </c>
      <c r="G60" s="31" t="s">
        <v>485</v>
      </c>
      <c r="H60" s="694" t="s">
        <v>467</v>
      </c>
      <c r="I60" s="347" t="s">
        <v>47</v>
      </c>
      <c r="J60" s="694" t="s">
        <v>468</v>
      </c>
      <c r="K60" s="232">
        <v>3811680</v>
      </c>
      <c r="L60" s="698">
        <v>9</v>
      </c>
      <c r="M60" s="185">
        <v>14</v>
      </c>
      <c r="N60" s="717" t="s">
        <v>490</v>
      </c>
      <c r="O60" s="232" t="s">
        <v>34</v>
      </c>
      <c r="P60" s="232">
        <v>50</v>
      </c>
      <c r="Q60" s="347" t="s">
        <v>337</v>
      </c>
      <c r="R60" s="695">
        <v>1200</v>
      </c>
      <c r="S60" s="695"/>
      <c r="T60" s="695">
        <v>6050</v>
      </c>
      <c r="U60" s="695">
        <v>6050</v>
      </c>
      <c r="V60" s="695">
        <v>1200</v>
      </c>
      <c r="W60" s="695">
        <v>1200</v>
      </c>
      <c r="X60" s="232">
        <v>1</v>
      </c>
      <c r="Y60" s="695">
        <v>6000</v>
      </c>
      <c r="Z60" s="232">
        <v>1</v>
      </c>
      <c r="AA60" s="696">
        <v>6000</v>
      </c>
      <c r="AB60" s="696">
        <v>6050</v>
      </c>
      <c r="AC60" s="697" t="s">
        <v>1478</v>
      </c>
      <c r="AD60" s="698"/>
      <c r="AE60" s="699">
        <v>0.13194444444444445</v>
      </c>
      <c r="AF60" s="699">
        <v>0.15972222222222221</v>
      </c>
      <c r="AG60" s="699">
        <v>0.15972222222222221</v>
      </c>
      <c r="AH60" s="699">
        <v>0.16666666666666666</v>
      </c>
      <c r="AI60" s="232" t="s">
        <v>5</v>
      </c>
      <c r="AJ60" s="694"/>
      <c r="AK60" s="694" t="s">
        <v>17</v>
      </c>
      <c r="AL60" s="700" t="s">
        <v>662</v>
      </c>
      <c r="AM60" s="694" t="s">
        <v>486</v>
      </c>
      <c r="AN60" s="694">
        <v>1</v>
      </c>
      <c r="AO60" s="232"/>
      <c r="AP60" s="232" t="s">
        <v>394</v>
      </c>
      <c r="AQ60" s="232"/>
      <c r="AR60" s="232"/>
      <c r="AS60" s="232"/>
      <c r="AT60" s="243">
        <f t="shared" si="2"/>
        <v>2.7777777777777762E-2</v>
      </c>
      <c r="AU60" s="243">
        <f t="shared" si="3"/>
        <v>6.9444444444444475E-3</v>
      </c>
    </row>
    <row r="61" spans="1:47" ht="14.25">
      <c r="B61" s="29">
        <v>2025</v>
      </c>
      <c r="C61" s="29">
        <v>4</v>
      </c>
      <c r="D61" s="29">
        <v>1</v>
      </c>
      <c r="E61" s="247" t="s">
        <v>496</v>
      </c>
      <c r="F61" s="29">
        <v>7</v>
      </c>
      <c r="G61" s="31" t="s">
        <v>485</v>
      </c>
      <c r="H61" s="694" t="s">
        <v>467</v>
      </c>
      <c r="I61" s="347" t="s">
        <v>47</v>
      </c>
      <c r="J61" s="694" t="s">
        <v>468</v>
      </c>
      <c r="K61" s="232">
        <v>3811680</v>
      </c>
      <c r="L61" s="698">
        <v>10</v>
      </c>
      <c r="M61" s="185">
        <v>14</v>
      </c>
      <c r="N61" s="717" t="s">
        <v>490</v>
      </c>
      <c r="O61" s="232" t="s">
        <v>34</v>
      </c>
      <c r="P61" s="232">
        <v>50</v>
      </c>
      <c r="Q61" s="347" t="s">
        <v>337</v>
      </c>
      <c r="R61" s="695">
        <v>1200</v>
      </c>
      <c r="S61" s="695"/>
      <c r="T61" s="695">
        <v>6020</v>
      </c>
      <c r="U61" s="695">
        <v>6020</v>
      </c>
      <c r="V61" s="695">
        <v>1200</v>
      </c>
      <c r="W61" s="695">
        <v>1200</v>
      </c>
      <c r="X61" s="232">
        <v>1</v>
      </c>
      <c r="Y61" s="695">
        <v>6000</v>
      </c>
      <c r="Z61" s="232">
        <v>1</v>
      </c>
      <c r="AA61" s="696">
        <v>6000</v>
      </c>
      <c r="AB61" s="696">
        <v>6020</v>
      </c>
      <c r="AC61" s="697" t="s">
        <v>1479</v>
      </c>
      <c r="AD61" s="698" t="s">
        <v>1480</v>
      </c>
      <c r="AE61" s="699">
        <v>0.16666666666666666</v>
      </c>
      <c r="AF61" s="699">
        <v>0.19444444444444445</v>
      </c>
      <c r="AG61" s="699">
        <v>0.19444444444444445</v>
      </c>
      <c r="AH61" s="699">
        <v>0.2013888888888889</v>
      </c>
      <c r="AI61" s="232" t="s">
        <v>5</v>
      </c>
      <c r="AJ61" s="694"/>
      <c r="AK61" s="694" t="s">
        <v>17</v>
      </c>
      <c r="AL61" s="700" t="s">
        <v>662</v>
      </c>
      <c r="AM61" s="694" t="s">
        <v>486</v>
      </c>
      <c r="AN61" s="694">
        <v>1</v>
      </c>
      <c r="AO61" s="232"/>
      <c r="AP61" s="232" t="s">
        <v>394</v>
      </c>
      <c r="AQ61" s="232"/>
      <c r="AR61" s="232"/>
      <c r="AS61" s="232"/>
      <c r="AT61" s="243">
        <f t="shared" si="2"/>
        <v>2.777777777777779E-2</v>
      </c>
      <c r="AU61" s="243">
        <f t="shared" si="3"/>
        <v>6.9444444444444475E-3</v>
      </c>
    </row>
    <row r="62" spans="1:47" ht="14.25">
      <c r="B62" s="29">
        <v>2025</v>
      </c>
      <c r="C62" s="29">
        <v>4</v>
      </c>
      <c r="D62" s="29">
        <v>1</v>
      </c>
      <c r="E62" s="247" t="s">
        <v>496</v>
      </c>
      <c r="F62" s="29"/>
      <c r="G62" s="208"/>
      <c r="H62" s="694" t="s">
        <v>467</v>
      </c>
      <c r="I62" s="347" t="s">
        <v>43</v>
      </c>
      <c r="J62" s="694" t="s">
        <v>468</v>
      </c>
      <c r="K62" s="232"/>
      <c r="L62" s="698"/>
      <c r="M62" s="185"/>
      <c r="N62" s="717"/>
      <c r="O62" s="232"/>
      <c r="P62" s="232">
        <v>25</v>
      </c>
      <c r="Q62" s="347" t="s">
        <v>483</v>
      </c>
      <c r="R62" s="695">
        <v>1200</v>
      </c>
      <c r="S62" s="695"/>
      <c r="T62" s="695" t="s">
        <v>30</v>
      </c>
      <c r="U62" s="695">
        <v>350</v>
      </c>
      <c r="V62" s="695">
        <v>1200</v>
      </c>
      <c r="W62" s="695">
        <v>1200</v>
      </c>
      <c r="X62" s="232">
        <v>1</v>
      </c>
      <c r="Y62" s="695"/>
      <c r="Z62" s="232">
        <v>1</v>
      </c>
      <c r="AA62" s="696">
        <v>350</v>
      </c>
      <c r="AB62" s="696">
        <v>12550</v>
      </c>
      <c r="AC62" s="697" t="s">
        <v>754</v>
      </c>
      <c r="AD62" s="698" t="s">
        <v>1480</v>
      </c>
      <c r="AE62" s="699">
        <v>0.2013888888888889</v>
      </c>
      <c r="AF62" s="699">
        <v>0.2048611111111111</v>
      </c>
      <c r="AG62" s="699"/>
      <c r="AH62" s="699"/>
      <c r="AI62" s="232"/>
      <c r="AJ62" s="694"/>
      <c r="AK62" s="694" t="s">
        <v>17</v>
      </c>
      <c r="AL62" s="700" t="s">
        <v>662</v>
      </c>
      <c r="AM62" s="694" t="s">
        <v>486</v>
      </c>
      <c r="AN62" s="694">
        <v>1</v>
      </c>
      <c r="AO62" s="232"/>
      <c r="AP62" s="232"/>
      <c r="AQ62" s="232"/>
      <c r="AR62" s="232"/>
      <c r="AS62" s="232"/>
      <c r="AT62" s="243">
        <f t="shared" si="2"/>
        <v>3.4722222222222099E-3</v>
      </c>
      <c r="AU62" s="243" t="str">
        <f t="shared" si="3"/>
        <v/>
      </c>
    </row>
    <row r="63" spans="1:47" ht="14.25">
      <c r="B63" s="29">
        <v>2025</v>
      </c>
      <c r="C63" s="29">
        <v>4</v>
      </c>
      <c r="D63" s="29">
        <v>1</v>
      </c>
      <c r="E63" s="247" t="s">
        <v>496</v>
      </c>
      <c r="F63" s="29"/>
      <c r="G63" s="368"/>
      <c r="H63" s="694" t="s">
        <v>467</v>
      </c>
      <c r="I63" s="347"/>
      <c r="J63" s="694"/>
      <c r="K63" s="232"/>
      <c r="L63" s="698"/>
      <c r="M63" s="185"/>
      <c r="N63" s="717"/>
      <c r="O63" s="232"/>
      <c r="P63" s="232"/>
      <c r="Q63" s="347"/>
      <c r="R63" s="695"/>
      <c r="S63" s="695"/>
      <c r="T63" s="695"/>
      <c r="U63" s="695"/>
      <c r="V63" s="695"/>
      <c r="W63" s="695"/>
      <c r="X63" s="232"/>
      <c r="Y63" s="695"/>
      <c r="Z63" s="232"/>
      <c r="AA63" s="696"/>
      <c r="AB63" s="696"/>
      <c r="AC63" s="697"/>
      <c r="AD63" s="698"/>
      <c r="AE63" s="699"/>
      <c r="AF63" s="699"/>
      <c r="AG63" s="699">
        <v>0.2048611111111111</v>
      </c>
      <c r="AH63" s="699">
        <v>0.22569444444444445</v>
      </c>
      <c r="AI63" s="232" t="s">
        <v>560</v>
      </c>
      <c r="AJ63" s="694"/>
      <c r="AK63" s="694"/>
      <c r="AL63" s="700"/>
      <c r="AM63" s="694"/>
      <c r="AN63" s="694"/>
      <c r="AO63" s="232"/>
      <c r="AP63" s="232"/>
      <c r="AQ63" s="232"/>
      <c r="AR63" s="232"/>
      <c r="AS63" s="232"/>
      <c r="AT63" s="243" t="str">
        <f t="shared" si="2"/>
        <v/>
      </c>
      <c r="AU63" s="243">
        <f t="shared" si="3"/>
        <v>2.0833333333333343E-2</v>
      </c>
    </row>
    <row r="64" spans="1:47" ht="14.25">
      <c r="B64" s="29">
        <v>2025</v>
      </c>
      <c r="C64" s="29">
        <v>4</v>
      </c>
      <c r="D64" s="29">
        <v>1</v>
      </c>
      <c r="E64" s="247" t="s">
        <v>496</v>
      </c>
      <c r="F64" s="29"/>
      <c r="G64" s="31"/>
      <c r="H64" s="694" t="s">
        <v>467</v>
      </c>
      <c r="I64" s="347" t="s">
        <v>58</v>
      </c>
      <c r="J64" s="694" t="s">
        <v>468</v>
      </c>
      <c r="K64" s="232"/>
      <c r="L64" s="698"/>
      <c r="M64" s="185"/>
      <c r="N64" s="717"/>
      <c r="O64" s="232"/>
      <c r="P64" s="232">
        <v>12</v>
      </c>
      <c r="Q64" s="347" t="s">
        <v>483</v>
      </c>
      <c r="R64" s="695">
        <v>1200</v>
      </c>
      <c r="S64" s="695"/>
      <c r="T64" s="695" t="s">
        <v>30</v>
      </c>
      <c r="U64" s="695">
        <v>200</v>
      </c>
      <c r="V64" s="695">
        <v>1200</v>
      </c>
      <c r="W64" s="695">
        <v>1200</v>
      </c>
      <c r="X64" s="232">
        <v>1</v>
      </c>
      <c r="Y64" s="695">
        <v>200</v>
      </c>
      <c r="Z64" s="232">
        <v>1</v>
      </c>
      <c r="AA64" s="696">
        <v>200</v>
      </c>
      <c r="AB64" s="696"/>
      <c r="AC64" s="697" t="s">
        <v>488</v>
      </c>
      <c r="AD64" s="698" t="s">
        <v>489</v>
      </c>
      <c r="AE64" s="699"/>
      <c r="AF64" s="699"/>
      <c r="AG64" s="699"/>
      <c r="AH64" s="699"/>
      <c r="AI64" s="232"/>
      <c r="AJ64" s="694"/>
      <c r="AK64" s="694"/>
      <c r="AL64" s="700"/>
      <c r="AM64" s="694"/>
      <c r="AN64" s="694"/>
      <c r="AO64" s="232"/>
      <c r="AP64" s="232"/>
      <c r="AQ64" s="232"/>
      <c r="AR64" s="232"/>
      <c r="AS64" s="232"/>
      <c r="AT64" s="243" t="str">
        <f t="shared" si="2"/>
        <v/>
      </c>
      <c r="AU64" s="243" t="str">
        <f t="shared" si="3"/>
        <v/>
      </c>
    </row>
    <row r="65" spans="1:75" ht="14.25">
      <c r="A65" s="182">
        <v>1</v>
      </c>
      <c r="B65" s="29">
        <v>2025</v>
      </c>
      <c r="C65" s="29">
        <v>4</v>
      </c>
      <c r="D65" s="29">
        <v>2</v>
      </c>
      <c r="E65" s="247" t="s">
        <v>496</v>
      </c>
      <c r="F65" s="29">
        <v>1</v>
      </c>
      <c r="G65" s="31" t="s">
        <v>485</v>
      </c>
      <c r="H65" s="694" t="s">
        <v>467</v>
      </c>
      <c r="I65" s="347" t="s">
        <v>47</v>
      </c>
      <c r="J65" s="694" t="s">
        <v>468</v>
      </c>
      <c r="K65" s="232">
        <v>3811680</v>
      </c>
      <c r="L65" s="698">
        <v>11</v>
      </c>
      <c r="M65" s="185">
        <v>14</v>
      </c>
      <c r="N65" s="717" t="s">
        <v>490</v>
      </c>
      <c r="O65" s="232" t="s">
        <v>34</v>
      </c>
      <c r="P65" s="232">
        <v>50</v>
      </c>
      <c r="Q65" s="347" t="s">
        <v>337</v>
      </c>
      <c r="R65" s="695">
        <v>1200</v>
      </c>
      <c r="S65" s="695"/>
      <c r="T65" s="695">
        <v>6040</v>
      </c>
      <c r="U65" s="695">
        <v>6040</v>
      </c>
      <c r="V65" s="695">
        <v>1200</v>
      </c>
      <c r="W65" s="695">
        <v>1200</v>
      </c>
      <c r="X65" s="232">
        <v>1</v>
      </c>
      <c r="Y65" s="695">
        <v>6000</v>
      </c>
      <c r="Z65" s="232">
        <v>1</v>
      </c>
      <c r="AA65" s="696">
        <v>6000</v>
      </c>
      <c r="AB65" s="696">
        <v>6040</v>
      </c>
      <c r="AC65" s="697" t="s">
        <v>1481</v>
      </c>
      <c r="AD65" s="698"/>
      <c r="AE65" s="699">
        <v>0.22569444444444445</v>
      </c>
      <c r="AF65" s="699">
        <v>0.25347222222222221</v>
      </c>
      <c r="AG65" s="699">
        <v>0.25347222222222221</v>
      </c>
      <c r="AH65" s="699">
        <v>0.26041666666666669</v>
      </c>
      <c r="AI65" s="232" t="s">
        <v>5</v>
      </c>
      <c r="AJ65" s="694"/>
      <c r="AK65" s="694" t="s">
        <v>17</v>
      </c>
      <c r="AL65" s="700" t="s">
        <v>662</v>
      </c>
      <c r="AM65" s="694" t="s">
        <v>486</v>
      </c>
      <c r="AN65" s="694">
        <v>1</v>
      </c>
      <c r="AO65" s="232"/>
      <c r="AP65" s="232" t="s">
        <v>394</v>
      </c>
      <c r="AQ65" s="232"/>
      <c r="AR65" s="232"/>
      <c r="AS65" s="232"/>
      <c r="AT65" s="243">
        <f t="shared" si="2"/>
        <v>2.7777777777777762E-2</v>
      </c>
      <c r="AU65" s="243">
        <f t="shared" si="3"/>
        <v>6.9444444444444753E-3</v>
      </c>
    </row>
    <row r="66" spans="1:75" ht="14.25">
      <c r="B66" s="29">
        <v>2025</v>
      </c>
      <c r="C66" s="29">
        <v>4</v>
      </c>
      <c r="D66" s="29">
        <v>2</v>
      </c>
      <c r="E66" s="247" t="s">
        <v>494</v>
      </c>
      <c r="F66" s="29">
        <v>1</v>
      </c>
      <c r="G66" s="31" t="s">
        <v>485</v>
      </c>
      <c r="H66" s="694" t="s">
        <v>467</v>
      </c>
      <c r="I66" s="347" t="s">
        <v>47</v>
      </c>
      <c r="J66" s="694" t="s">
        <v>468</v>
      </c>
      <c r="K66" s="232">
        <v>3811680</v>
      </c>
      <c r="L66" s="698">
        <v>12</v>
      </c>
      <c r="M66" s="185">
        <v>14</v>
      </c>
      <c r="N66" s="717" t="s">
        <v>490</v>
      </c>
      <c r="O66" s="232" t="s">
        <v>34</v>
      </c>
      <c r="P66" s="232">
        <v>50</v>
      </c>
      <c r="Q66" s="347" t="s">
        <v>337</v>
      </c>
      <c r="R66" s="695">
        <v>1200</v>
      </c>
      <c r="S66" s="695"/>
      <c r="T66" s="695">
        <v>6020</v>
      </c>
      <c r="U66" s="695">
        <v>6020</v>
      </c>
      <c r="V66" s="695">
        <v>1200</v>
      </c>
      <c r="W66" s="695">
        <v>1200</v>
      </c>
      <c r="X66" s="232">
        <v>1</v>
      </c>
      <c r="Y66" s="695">
        <v>6000</v>
      </c>
      <c r="Z66" s="232">
        <v>1</v>
      </c>
      <c r="AA66" s="696">
        <v>6000</v>
      </c>
      <c r="AB66" s="696">
        <v>6020</v>
      </c>
      <c r="AC66" s="697" t="s">
        <v>1482</v>
      </c>
      <c r="AD66" s="698" t="s">
        <v>1483</v>
      </c>
      <c r="AE66" s="699">
        <v>0.26041666666666669</v>
      </c>
      <c r="AF66" s="699">
        <v>0.28819444444444442</v>
      </c>
      <c r="AG66" s="699">
        <v>0.28819444444444442</v>
      </c>
      <c r="AH66" s="699">
        <v>0.2951388888888889</v>
      </c>
      <c r="AI66" s="232" t="s">
        <v>5</v>
      </c>
      <c r="AJ66" s="694"/>
      <c r="AK66" s="694" t="s">
        <v>17</v>
      </c>
      <c r="AL66" s="700" t="s">
        <v>662</v>
      </c>
      <c r="AM66" s="694" t="s">
        <v>486</v>
      </c>
      <c r="AN66" s="694">
        <v>1</v>
      </c>
      <c r="AO66" s="232"/>
      <c r="AP66" s="232" t="s">
        <v>394</v>
      </c>
      <c r="AQ66" s="232" t="s">
        <v>1484</v>
      </c>
      <c r="AR66" s="232"/>
      <c r="AS66" s="232"/>
      <c r="AT66" s="243">
        <f t="shared" si="2"/>
        <v>2.7777777777777735E-2</v>
      </c>
      <c r="AU66" s="243">
        <f t="shared" si="3"/>
        <v>6.9444444444444753E-3</v>
      </c>
    </row>
    <row r="67" spans="1:75" ht="14.25">
      <c r="B67" s="29">
        <v>2025</v>
      </c>
      <c r="C67" s="29">
        <v>4</v>
      </c>
      <c r="D67" s="29">
        <v>2</v>
      </c>
      <c r="E67" s="247" t="s">
        <v>494</v>
      </c>
      <c r="F67" s="29"/>
      <c r="G67" s="208"/>
      <c r="H67" s="694" t="s">
        <v>467</v>
      </c>
      <c r="I67" s="347" t="s">
        <v>43</v>
      </c>
      <c r="J67" s="694" t="s">
        <v>468</v>
      </c>
      <c r="K67" s="232"/>
      <c r="L67" s="698"/>
      <c r="M67" s="185"/>
      <c r="N67" s="717"/>
      <c r="O67" s="232"/>
      <c r="P67" s="232">
        <v>25</v>
      </c>
      <c r="Q67" s="347" t="s">
        <v>483</v>
      </c>
      <c r="R67" s="695">
        <v>1200</v>
      </c>
      <c r="S67" s="695"/>
      <c r="T67" s="695" t="s">
        <v>30</v>
      </c>
      <c r="U67" s="695">
        <v>350</v>
      </c>
      <c r="V67" s="695">
        <v>1200</v>
      </c>
      <c r="W67" s="695">
        <v>1200</v>
      </c>
      <c r="X67" s="232">
        <v>1</v>
      </c>
      <c r="Y67" s="695"/>
      <c r="Z67" s="232">
        <v>1</v>
      </c>
      <c r="AA67" s="696">
        <v>350</v>
      </c>
      <c r="AB67" s="696">
        <v>12550</v>
      </c>
      <c r="AC67" s="697" t="s">
        <v>754</v>
      </c>
      <c r="AD67" s="698" t="s">
        <v>1483</v>
      </c>
      <c r="AE67" s="699">
        <v>0.2951388888888889</v>
      </c>
      <c r="AF67" s="699">
        <v>0.2986111111111111</v>
      </c>
      <c r="AG67" s="699"/>
      <c r="AH67" s="699"/>
      <c r="AI67" s="232"/>
      <c r="AJ67" s="694"/>
      <c r="AK67" s="694" t="s">
        <v>17</v>
      </c>
      <c r="AL67" s="700" t="s">
        <v>662</v>
      </c>
      <c r="AM67" s="694" t="s">
        <v>486</v>
      </c>
      <c r="AN67" s="694">
        <v>1</v>
      </c>
      <c r="AO67" s="232"/>
      <c r="AP67" s="232"/>
      <c r="AQ67" s="232"/>
      <c r="AR67" s="232"/>
      <c r="AS67" s="232"/>
      <c r="AT67" s="243">
        <f t="shared" si="2"/>
        <v>3.4722222222222099E-3</v>
      </c>
      <c r="AU67" s="243" t="str">
        <f t="shared" si="3"/>
        <v/>
      </c>
    </row>
    <row r="68" spans="1:75" ht="14.25">
      <c r="B68" s="29">
        <v>2025</v>
      </c>
      <c r="C68" s="29">
        <v>4</v>
      </c>
      <c r="D68" s="29">
        <v>2</v>
      </c>
      <c r="E68" s="247" t="s">
        <v>494</v>
      </c>
      <c r="F68" s="29"/>
      <c r="G68" s="31"/>
      <c r="H68" s="694" t="s">
        <v>467</v>
      </c>
      <c r="I68" s="347"/>
      <c r="J68" s="694"/>
      <c r="K68" s="232"/>
      <c r="L68" s="698"/>
      <c r="M68" s="185"/>
      <c r="N68" s="717"/>
      <c r="O68" s="232"/>
      <c r="P68" s="232"/>
      <c r="Q68" s="347"/>
      <c r="R68" s="695"/>
      <c r="S68" s="695"/>
      <c r="T68" s="695"/>
      <c r="U68" s="695"/>
      <c r="V68" s="695"/>
      <c r="W68" s="695"/>
      <c r="X68" s="232"/>
      <c r="Y68" s="695"/>
      <c r="Z68" s="232"/>
      <c r="AA68" s="696"/>
      <c r="AB68" s="696"/>
      <c r="AC68" s="697"/>
      <c r="AD68" s="698"/>
      <c r="AE68" s="699"/>
      <c r="AF68" s="699"/>
      <c r="AG68" s="699">
        <v>0.2986111111111111</v>
      </c>
      <c r="AH68" s="699">
        <v>0.31944444444444442</v>
      </c>
      <c r="AI68" s="232" t="s">
        <v>560</v>
      </c>
      <c r="AJ68" s="694"/>
      <c r="AK68" s="694"/>
      <c r="AL68" s="700"/>
      <c r="AM68" s="694"/>
      <c r="AN68" s="694"/>
      <c r="AO68" s="232"/>
      <c r="AP68" s="232"/>
      <c r="AQ68" s="232"/>
      <c r="AR68" s="232"/>
      <c r="AS68" s="232"/>
      <c r="AT68" s="243" t="str">
        <f t="shared" si="2"/>
        <v/>
      </c>
      <c r="AU68" s="243">
        <f t="shared" si="3"/>
        <v>2.0833333333333315E-2</v>
      </c>
    </row>
    <row r="69" spans="1:75" ht="14.25">
      <c r="B69" s="29">
        <v>2025</v>
      </c>
      <c r="C69" s="29">
        <v>4</v>
      </c>
      <c r="D69" s="29">
        <v>2</v>
      </c>
      <c r="E69" s="247" t="s">
        <v>494</v>
      </c>
      <c r="F69" s="29"/>
      <c r="G69" s="31"/>
      <c r="H69" s="694" t="s">
        <v>467</v>
      </c>
      <c r="I69" s="347" t="s">
        <v>58</v>
      </c>
      <c r="J69" s="694" t="s">
        <v>468</v>
      </c>
      <c r="K69" s="232"/>
      <c r="L69" s="698"/>
      <c r="M69" s="185"/>
      <c r="N69" s="717"/>
      <c r="O69" s="232"/>
      <c r="P69" s="232">
        <v>12</v>
      </c>
      <c r="Q69" s="347" t="s">
        <v>483</v>
      </c>
      <c r="R69" s="695">
        <v>1200</v>
      </c>
      <c r="S69" s="695"/>
      <c r="T69" s="695" t="s">
        <v>30</v>
      </c>
      <c r="U69" s="695">
        <v>200</v>
      </c>
      <c r="V69" s="695">
        <v>1200</v>
      </c>
      <c r="W69" s="695">
        <v>1200</v>
      </c>
      <c r="X69" s="232">
        <v>1</v>
      </c>
      <c r="Y69" s="695">
        <v>200</v>
      </c>
      <c r="Z69" s="232">
        <v>1</v>
      </c>
      <c r="AA69" s="696">
        <v>200</v>
      </c>
      <c r="AB69" s="696"/>
      <c r="AC69" s="697" t="s">
        <v>488</v>
      </c>
      <c r="AD69" s="698" t="s">
        <v>489</v>
      </c>
      <c r="AE69" s="699"/>
      <c r="AF69" s="699"/>
      <c r="AG69" s="699"/>
      <c r="AH69" s="699"/>
      <c r="AI69" s="232"/>
      <c r="AJ69" s="694"/>
      <c r="AK69" s="694"/>
      <c r="AL69" s="700"/>
      <c r="AM69" s="694"/>
      <c r="AN69" s="694"/>
      <c r="AO69" s="232"/>
      <c r="AP69" s="232"/>
      <c r="AQ69" s="232"/>
      <c r="AR69" s="232"/>
      <c r="AS69" s="232"/>
      <c r="AT69" s="243" t="str">
        <f t="shared" si="2"/>
        <v/>
      </c>
      <c r="AU69" s="243" t="str">
        <f t="shared" si="3"/>
        <v/>
      </c>
    </row>
    <row r="70" spans="1:75" ht="14.25">
      <c r="A70" s="182">
        <v>1</v>
      </c>
      <c r="B70" s="29">
        <v>2025</v>
      </c>
      <c r="C70" s="29">
        <v>4</v>
      </c>
      <c r="D70" s="29">
        <v>2</v>
      </c>
      <c r="E70" s="247" t="s">
        <v>494</v>
      </c>
      <c r="F70" s="29">
        <v>2</v>
      </c>
      <c r="G70" s="31" t="s">
        <v>485</v>
      </c>
      <c r="H70" s="694" t="s">
        <v>467</v>
      </c>
      <c r="I70" s="347" t="s">
        <v>47</v>
      </c>
      <c r="J70" s="694" t="s">
        <v>468</v>
      </c>
      <c r="K70" s="232">
        <v>3811680</v>
      </c>
      <c r="L70" s="698">
        <v>13</v>
      </c>
      <c r="M70" s="185">
        <v>14</v>
      </c>
      <c r="N70" s="717" t="s">
        <v>490</v>
      </c>
      <c r="O70" s="232" t="s">
        <v>34</v>
      </c>
      <c r="P70" s="232">
        <v>50</v>
      </c>
      <c r="Q70" s="347" t="s">
        <v>337</v>
      </c>
      <c r="R70" s="695">
        <v>1200</v>
      </c>
      <c r="S70" s="695"/>
      <c r="T70" s="695">
        <v>6110</v>
      </c>
      <c r="U70" s="695">
        <v>6110</v>
      </c>
      <c r="V70" s="695">
        <v>1200</v>
      </c>
      <c r="W70" s="695">
        <v>1200</v>
      </c>
      <c r="X70" s="232">
        <v>1</v>
      </c>
      <c r="Y70" s="695">
        <v>6000</v>
      </c>
      <c r="Z70" s="232">
        <v>1</v>
      </c>
      <c r="AA70" s="696">
        <v>6000</v>
      </c>
      <c r="AB70" s="696">
        <v>6110</v>
      </c>
      <c r="AC70" s="697" t="s">
        <v>1485</v>
      </c>
      <c r="AD70" s="698"/>
      <c r="AE70" s="699">
        <v>0.31944444444444442</v>
      </c>
      <c r="AF70" s="699">
        <v>0.34722222222222221</v>
      </c>
      <c r="AG70" s="699">
        <v>0.34722222222222221</v>
      </c>
      <c r="AH70" s="699">
        <v>0.35416666666666663</v>
      </c>
      <c r="AI70" s="232" t="s">
        <v>5</v>
      </c>
      <c r="AJ70" s="694"/>
      <c r="AK70" s="694" t="s">
        <v>17</v>
      </c>
      <c r="AL70" s="700" t="s">
        <v>662</v>
      </c>
      <c r="AM70" s="694" t="s">
        <v>486</v>
      </c>
      <c r="AN70" s="694">
        <v>1</v>
      </c>
      <c r="AO70" s="232"/>
      <c r="AP70" s="232" t="s">
        <v>394</v>
      </c>
      <c r="AQ70" s="232"/>
      <c r="AR70" s="232"/>
      <c r="AS70" s="232"/>
      <c r="AT70" s="243">
        <f t="shared" si="2"/>
        <v>2.777777777777779E-2</v>
      </c>
      <c r="AU70" s="243">
        <f t="shared" si="3"/>
        <v>6.9444444444444198E-3</v>
      </c>
      <c r="BW70" t="s">
        <v>1329</v>
      </c>
    </row>
    <row r="71" spans="1:75" ht="14.25">
      <c r="B71" s="29">
        <v>2025</v>
      </c>
      <c r="C71" s="29">
        <v>4</v>
      </c>
      <c r="D71" s="29">
        <v>2</v>
      </c>
      <c r="E71" s="247" t="s">
        <v>494</v>
      </c>
      <c r="F71" s="29">
        <v>2</v>
      </c>
      <c r="G71" s="31" t="s">
        <v>485</v>
      </c>
      <c r="H71" s="694" t="s">
        <v>467</v>
      </c>
      <c r="I71" s="347" t="s">
        <v>47</v>
      </c>
      <c r="J71" s="694" t="s">
        <v>468</v>
      </c>
      <c r="K71" s="232">
        <v>3811680</v>
      </c>
      <c r="L71" s="698">
        <v>14</v>
      </c>
      <c r="M71" s="185">
        <v>14</v>
      </c>
      <c r="N71" s="717" t="s">
        <v>490</v>
      </c>
      <c r="O71" s="232" t="s">
        <v>34</v>
      </c>
      <c r="P71" s="232">
        <v>50</v>
      </c>
      <c r="Q71" s="347" t="s">
        <v>337</v>
      </c>
      <c r="R71" s="695">
        <v>1200</v>
      </c>
      <c r="S71" s="695"/>
      <c r="T71" s="695">
        <v>6110</v>
      </c>
      <c r="U71" s="695">
        <v>6110</v>
      </c>
      <c r="V71" s="695">
        <v>1200</v>
      </c>
      <c r="W71" s="695">
        <v>1200</v>
      </c>
      <c r="X71" s="232">
        <v>1</v>
      </c>
      <c r="Y71" s="695">
        <v>6000</v>
      </c>
      <c r="Z71" s="232">
        <v>1</v>
      </c>
      <c r="AA71" s="696">
        <v>6000</v>
      </c>
      <c r="AB71" s="696">
        <v>6120</v>
      </c>
      <c r="AC71" s="697" t="s">
        <v>1486</v>
      </c>
      <c r="AD71" s="698" t="s">
        <v>1487</v>
      </c>
      <c r="AE71" s="699">
        <v>0.35416666666666663</v>
      </c>
      <c r="AF71" s="699">
        <v>0.38194444444444442</v>
      </c>
      <c r="AG71" s="699">
        <v>0.38194444444444442</v>
      </c>
      <c r="AH71" s="699">
        <v>0.38888888888888884</v>
      </c>
      <c r="AI71" s="232" t="s">
        <v>5</v>
      </c>
      <c r="AJ71" s="694"/>
      <c r="AK71" s="694" t="s">
        <v>17</v>
      </c>
      <c r="AL71" s="700" t="s">
        <v>662</v>
      </c>
      <c r="AM71" s="694" t="s">
        <v>486</v>
      </c>
      <c r="AN71" s="694">
        <v>1</v>
      </c>
      <c r="AO71" s="232"/>
      <c r="AP71" s="232" t="s">
        <v>394</v>
      </c>
      <c r="AQ71" s="232"/>
      <c r="AR71" s="232"/>
      <c r="AS71" s="232"/>
      <c r="AT71" s="243">
        <f t="shared" si="2"/>
        <v>2.777777777777779E-2</v>
      </c>
      <c r="AU71" s="243">
        <f t="shared" si="3"/>
        <v>6.9444444444444198E-3</v>
      </c>
      <c r="BW71" t="s">
        <v>1329</v>
      </c>
    </row>
    <row r="72" spans="1:75" ht="14.25">
      <c r="B72" s="29">
        <v>2025</v>
      </c>
      <c r="C72" s="29">
        <v>4</v>
      </c>
      <c r="D72" s="29">
        <v>2</v>
      </c>
      <c r="E72" s="247" t="s">
        <v>494</v>
      </c>
      <c r="F72" s="29"/>
      <c r="G72" s="208"/>
      <c r="H72" s="694" t="s">
        <v>467</v>
      </c>
      <c r="I72" s="347" t="s">
        <v>43</v>
      </c>
      <c r="J72" s="694" t="s">
        <v>468</v>
      </c>
      <c r="K72" s="232"/>
      <c r="L72" s="698"/>
      <c r="M72" s="185"/>
      <c r="N72" s="717"/>
      <c r="O72" s="232"/>
      <c r="P72" s="232">
        <v>25</v>
      </c>
      <c r="Q72" s="347" t="s">
        <v>483</v>
      </c>
      <c r="R72" s="695">
        <v>1200</v>
      </c>
      <c r="S72" s="695"/>
      <c r="T72" s="695" t="s">
        <v>30</v>
      </c>
      <c r="U72" s="695">
        <v>350</v>
      </c>
      <c r="V72" s="695">
        <v>1200</v>
      </c>
      <c r="W72" s="695">
        <v>1200</v>
      </c>
      <c r="X72" s="232">
        <v>1</v>
      </c>
      <c r="Y72" s="695"/>
      <c r="Z72" s="232">
        <v>1</v>
      </c>
      <c r="AA72" s="696">
        <v>350</v>
      </c>
      <c r="AB72" s="696">
        <v>12550</v>
      </c>
      <c r="AC72" s="697" t="s">
        <v>754</v>
      </c>
      <c r="AD72" s="698" t="s">
        <v>1487</v>
      </c>
      <c r="AE72" s="699">
        <v>0.38888888888888884</v>
      </c>
      <c r="AF72" s="699">
        <v>0.39236111111111105</v>
      </c>
      <c r="AG72" s="699"/>
      <c r="AH72" s="699"/>
      <c r="AI72" s="232"/>
      <c r="AJ72" s="694"/>
      <c r="AK72" s="694" t="s">
        <v>17</v>
      </c>
      <c r="AL72" s="700" t="s">
        <v>662</v>
      </c>
      <c r="AM72" s="694" t="s">
        <v>486</v>
      </c>
      <c r="AN72" s="694">
        <v>1</v>
      </c>
      <c r="AO72" s="232"/>
      <c r="AP72" s="232"/>
      <c r="AQ72" s="232"/>
      <c r="AR72" s="232"/>
      <c r="AS72" s="232"/>
      <c r="AT72" s="243">
        <f t="shared" si="2"/>
        <v>3.4722222222222099E-3</v>
      </c>
      <c r="AU72" s="243" t="str">
        <f t="shared" si="3"/>
        <v/>
      </c>
      <c r="BW72">
        <v>25</v>
      </c>
    </row>
    <row r="73" spans="1:75" ht="14.25">
      <c r="B73" s="29">
        <v>2025</v>
      </c>
      <c r="C73" s="29">
        <v>4</v>
      </c>
      <c r="D73" s="29">
        <v>2</v>
      </c>
      <c r="E73" s="247" t="s">
        <v>494</v>
      </c>
      <c r="F73" s="29"/>
      <c r="G73" s="208"/>
      <c r="H73" s="694" t="s">
        <v>467</v>
      </c>
      <c r="I73" s="347"/>
      <c r="J73" s="694"/>
      <c r="K73" s="232"/>
      <c r="L73" s="698"/>
      <c r="M73" s="185"/>
      <c r="N73" s="717"/>
      <c r="O73" s="232"/>
      <c r="P73" s="232"/>
      <c r="Q73" s="347"/>
      <c r="R73" s="695"/>
      <c r="S73" s="695"/>
      <c r="T73" s="695"/>
      <c r="U73" s="695"/>
      <c r="V73" s="695"/>
      <c r="W73" s="695"/>
      <c r="X73" s="232"/>
      <c r="Y73" s="695"/>
      <c r="Z73" s="232"/>
      <c r="AA73" s="696"/>
      <c r="AB73" s="696"/>
      <c r="AC73" s="697"/>
      <c r="AD73" s="698"/>
      <c r="AE73" s="699"/>
      <c r="AF73" s="699"/>
      <c r="AG73" s="699">
        <v>0.39236111111111105</v>
      </c>
      <c r="AH73" s="699">
        <v>0.54166666666666663</v>
      </c>
      <c r="AI73" s="232" t="s">
        <v>689</v>
      </c>
      <c r="AJ73" s="694"/>
      <c r="AK73" s="694"/>
      <c r="AL73" s="700"/>
      <c r="AM73" s="694"/>
      <c r="AN73" s="694"/>
      <c r="AO73" s="232" t="s">
        <v>1488</v>
      </c>
      <c r="AP73" s="232"/>
      <c r="AQ73" s="232"/>
      <c r="AR73" s="232"/>
      <c r="AS73" s="232"/>
      <c r="AT73" s="243" t="str">
        <f t="shared" si="2"/>
        <v/>
      </c>
      <c r="AU73" s="243">
        <f t="shared" si="3"/>
        <v>0.14930555555555558</v>
      </c>
    </row>
    <row r="74" spans="1:75" ht="14.25">
      <c r="B74" s="29">
        <v>2025</v>
      </c>
      <c r="C74" s="29">
        <v>4</v>
      </c>
      <c r="D74" s="29">
        <v>2</v>
      </c>
      <c r="E74" s="247" t="s">
        <v>494</v>
      </c>
      <c r="F74" s="29"/>
      <c r="G74" s="31"/>
      <c r="H74" s="694" t="s">
        <v>467</v>
      </c>
      <c r="I74" s="347"/>
      <c r="J74" s="694"/>
      <c r="K74" s="232"/>
      <c r="L74" s="698"/>
      <c r="M74" s="185"/>
      <c r="N74" s="717"/>
      <c r="O74" s="232"/>
      <c r="P74" s="232"/>
      <c r="Q74" s="347"/>
      <c r="R74" s="695"/>
      <c r="S74" s="695"/>
      <c r="T74" s="695"/>
      <c r="U74" s="695"/>
      <c r="V74" s="695"/>
      <c r="W74" s="695"/>
      <c r="X74" s="232"/>
      <c r="Y74" s="695"/>
      <c r="Z74" s="232"/>
      <c r="AA74" s="696"/>
      <c r="AB74" s="696"/>
      <c r="AC74" s="697"/>
      <c r="AD74" s="698"/>
      <c r="AE74" s="699"/>
      <c r="AF74" s="699"/>
      <c r="AG74" s="699"/>
      <c r="AH74" s="699"/>
      <c r="AI74" s="232"/>
      <c r="AJ74" s="694"/>
      <c r="AK74" s="694"/>
      <c r="AL74" s="700"/>
      <c r="AM74" s="694"/>
      <c r="AN74" s="694"/>
      <c r="AO74" s="232" t="s">
        <v>1489</v>
      </c>
      <c r="AP74" s="232"/>
      <c r="AQ74" s="232"/>
      <c r="AR74" s="232"/>
      <c r="AS74" s="232"/>
      <c r="AT74" s="243" t="str">
        <f t="shared" si="2"/>
        <v/>
      </c>
      <c r="AU74" s="243" t="str">
        <f t="shared" si="3"/>
        <v/>
      </c>
    </row>
    <row r="75" spans="1:75" ht="14.25">
      <c r="B75" s="29">
        <v>2025</v>
      </c>
      <c r="C75" s="29">
        <v>4</v>
      </c>
      <c r="D75" s="29">
        <v>2</v>
      </c>
      <c r="E75" s="247" t="s">
        <v>494</v>
      </c>
      <c r="F75" s="29"/>
      <c r="G75" s="31"/>
      <c r="H75" s="694" t="s">
        <v>467</v>
      </c>
      <c r="I75" s="347" t="s">
        <v>58</v>
      </c>
      <c r="J75" s="694" t="s">
        <v>468</v>
      </c>
      <c r="K75" s="232"/>
      <c r="L75" s="698"/>
      <c r="M75" s="185"/>
      <c r="N75" s="717"/>
      <c r="O75" s="232"/>
      <c r="P75" s="232">
        <v>12</v>
      </c>
      <c r="Q75" s="347" t="s">
        <v>483</v>
      </c>
      <c r="R75" s="695">
        <v>1125</v>
      </c>
      <c r="S75" s="695"/>
      <c r="T75" s="695" t="s">
        <v>30</v>
      </c>
      <c r="U75" s="695">
        <v>200</v>
      </c>
      <c r="V75" s="695">
        <v>1125</v>
      </c>
      <c r="W75" s="695">
        <v>1125</v>
      </c>
      <c r="X75" s="232">
        <v>1</v>
      </c>
      <c r="Y75" s="695">
        <v>200</v>
      </c>
      <c r="Z75" s="232">
        <v>1</v>
      </c>
      <c r="AA75" s="696">
        <v>200</v>
      </c>
      <c r="AB75" s="696"/>
      <c r="AC75" s="697"/>
      <c r="AD75" s="698" t="s">
        <v>484</v>
      </c>
      <c r="AE75" s="699"/>
      <c r="AF75" s="699"/>
      <c r="AG75" s="699"/>
      <c r="AH75" s="699"/>
      <c r="AI75" s="232"/>
      <c r="AJ75" s="694"/>
      <c r="AK75" s="694"/>
      <c r="AL75" s="700"/>
      <c r="AM75" s="694"/>
      <c r="AN75" s="694"/>
      <c r="AO75" s="232"/>
      <c r="AP75" s="232"/>
      <c r="AQ75" s="232"/>
      <c r="AR75" s="232"/>
      <c r="AS75" s="232"/>
      <c r="AT75" s="243" t="str">
        <f t="shared" si="2"/>
        <v/>
      </c>
      <c r="AU75" s="243" t="str">
        <f t="shared" si="3"/>
        <v/>
      </c>
      <c r="BW75">
        <v>12200</v>
      </c>
    </row>
    <row r="76" spans="1:75" ht="14.25">
      <c r="A76" s="182">
        <v>1</v>
      </c>
      <c r="B76" s="29">
        <v>2025</v>
      </c>
      <c r="C76" s="29">
        <v>4</v>
      </c>
      <c r="D76" s="29">
        <v>2</v>
      </c>
      <c r="E76" s="247" t="s">
        <v>494</v>
      </c>
      <c r="F76" s="29">
        <v>3</v>
      </c>
      <c r="G76" s="31" t="s">
        <v>485</v>
      </c>
      <c r="H76" s="694" t="s">
        <v>467</v>
      </c>
      <c r="I76" s="347" t="s">
        <v>47</v>
      </c>
      <c r="J76" s="694" t="s">
        <v>468</v>
      </c>
      <c r="K76" s="232">
        <v>3817759</v>
      </c>
      <c r="L76" s="698">
        <v>1</v>
      </c>
      <c r="M76" s="185">
        <v>2</v>
      </c>
      <c r="N76" s="717" t="s">
        <v>861</v>
      </c>
      <c r="O76" s="232" t="s">
        <v>44</v>
      </c>
      <c r="P76" s="232">
        <v>50</v>
      </c>
      <c r="Q76" s="347" t="s">
        <v>274</v>
      </c>
      <c r="R76" s="695">
        <v>1125</v>
      </c>
      <c r="S76" s="695"/>
      <c r="T76" s="695">
        <v>6100</v>
      </c>
      <c r="U76" s="695">
        <v>6100</v>
      </c>
      <c r="V76" s="695">
        <v>1125</v>
      </c>
      <c r="W76" s="695">
        <v>1125</v>
      </c>
      <c r="X76" s="232">
        <v>1</v>
      </c>
      <c r="Y76" s="695">
        <v>6100</v>
      </c>
      <c r="Z76" s="232">
        <v>1</v>
      </c>
      <c r="AA76" s="696">
        <v>6100</v>
      </c>
      <c r="AB76" s="696">
        <v>6100</v>
      </c>
      <c r="AC76" s="697" t="s">
        <v>1490</v>
      </c>
      <c r="AD76" s="698" t="s">
        <v>1491</v>
      </c>
      <c r="AE76" s="699"/>
      <c r="AF76" s="699"/>
      <c r="AG76" s="699"/>
      <c r="AH76" s="699"/>
      <c r="AI76" s="232" t="s">
        <v>5</v>
      </c>
      <c r="AJ76" s="694"/>
      <c r="AK76" s="694" t="s">
        <v>6</v>
      </c>
      <c r="AL76" s="700" t="s">
        <v>662</v>
      </c>
      <c r="AM76" s="694" t="s">
        <v>486</v>
      </c>
      <c r="AN76" s="694">
        <v>1</v>
      </c>
      <c r="AO76" s="232" t="s">
        <v>1492</v>
      </c>
      <c r="AP76" s="232"/>
      <c r="AQ76" s="232"/>
      <c r="AR76" s="232"/>
      <c r="AS76" s="232"/>
      <c r="AT76" s="243" t="str">
        <f t="shared" si="2"/>
        <v/>
      </c>
      <c r="AU76" s="243" t="str">
        <f t="shared" si="3"/>
        <v/>
      </c>
      <c r="BW76" t="s">
        <v>1450</v>
      </c>
    </row>
    <row r="77" spans="1:75" ht="14.25">
      <c r="B77" s="29">
        <v>2025</v>
      </c>
      <c r="C77" s="29">
        <v>4</v>
      </c>
      <c r="D77" s="29">
        <v>2</v>
      </c>
      <c r="E77" s="247" t="s">
        <v>494</v>
      </c>
      <c r="F77" s="29">
        <v>3</v>
      </c>
      <c r="G77" s="31" t="s">
        <v>485</v>
      </c>
      <c r="H77" s="694" t="s">
        <v>467</v>
      </c>
      <c r="I77" s="347" t="s">
        <v>47</v>
      </c>
      <c r="J77" s="694" t="s">
        <v>468</v>
      </c>
      <c r="K77" s="232">
        <v>3817759</v>
      </c>
      <c r="L77" s="698">
        <v>2</v>
      </c>
      <c r="M77" s="185">
        <v>2</v>
      </c>
      <c r="N77" s="717" t="s">
        <v>861</v>
      </c>
      <c r="O77" s="232" t="s">
        <v>44</v>
      </c>
      <c r="P77" s="232">
        <v>50</v>
      </c>
      <c r="Q77" s="347" t="s">
        <v>274</v>
      </c>
      <c r="R77" s="695">
        <v>1125</v>
      </c>
      <c r="S77" s="695"/>
      <c r="T77" s="695">
        <v>6100</v>
      </c>
      <c r="U77" s="695">
        <v>6100</v>
      </c>
      <c r="V77" s="695">
        <v>1125</v>
      </c>
      <c r="W77" s="695">
        <v>1125</v>
      </c>
      <c r="X77" s="232">
        <v>1</v>
      </c>
      <c r="Y77" s="695">
        <v>6100</v>
      </c>
      <c r="Z77" s="232">
        <v>1</v>
      </c>
      <c r="AA77" s="696">
        <v>6100</v>
      </c>
      <c r="AB77" s="696">
        <v>6130</v>
      </c>
      <c r="AC77" s="697" t="s">
        <v>1493</v>
      </c>
      <c r="AD77" s="698" t="s">
        <v>1494</v>
      </c>
      <c r="AE77" s="699">
        <v>0.54166666666666663</v>
      </c>
      <c r="AF77" s="699">
        <v>0.56944444444444442</v>
      </c>
      <c r="AG77" s="699">
        <v>0.56944444444444442</v>
      </c>
      <c r="AH77" s="699">
        <v>0.57638888888888884</v>
      </c>
      <c r="AI77" s="232" t="s">
        <v>560</v>
      </c>
      <c r="AJ77" s="694"/>
      <c r="AK77" s="694" t="s">
        <v>6</v>
      </c>
      <c r="AL77" s="700" t="s">
        <v>662</v>
      </c>
      <c r="AM77" s="694" t="s">
        <v>486</v>
      </c>
      <c r="AN77" s="694">
        <v>1</v>
      </c>
      <c r="AO77" s="232" t="s">
        <v>1495</v>
      </c>
      <c r="AP77" s="232" t="s">
        <v>394</v>
      </c>
      <c r="AQ77" s="232"/>
      <c r="AR77" s="232"/>
      <c r="AS77" s="232"/>
      <c r="AT77" s="243">
        <f t="shared" si="2"/>
        <v>2.777777777777779E-2</v>
      </c>
      <c r="AU77" s="243">
        <f t="shared" si="3"/>
        <v>6.9444444444444198E-3</v>
      </c>
    </row>
    <row r="78" spans="1:75" ht="14.25">
      <c r="B78" s="29">
        <v>2025</v>
      </c>
      <c r="C78" s="29">
        <v>4</v>
      </c>
      <c r="D78" s="29">
        <v>2</v>
      </c>
      <c r="E78" s="247" t="s">
        <v>494</v>
      </c>
      <c r="F78" s="29"/>
      <c r="G78" s="208"/>
      <c r="H78" s="694" t="s">
        <v>467</v>
      </c>
      <c r="I78" s="347" t="s">
        <v>43</v>
      </c>
      <c r="J78" s="694" t="s">
        <v>468</v>
      </c>
      <c r="K78" s="232"/>
      <c r="L78" s="698"/>
      <c r="M78" s="185"/>
      <c r="N78" s="717"/>
      <c r="O78" s="232"/>
      <c r="P78" s="232">
        <v>25</v>
      </c>
      <c r="Q78" s="347" t="s">
        <v>483</v>
      </c>
      <c r="R78" s="695">
        <v>1125</v>
      </c>
      <c r="S78" s="695"/>
      <c r="T78" s="695" t="s">
        <v>30</v>
      </c>
      <c r="U78" s="695">
        <v>350</v>
      </c>
      <c r="V78" s="695">
        <v>1125</v>
      </c>
      <c r="W78" s="695">
        <v>1125</v>
      </c>
      <c r="X78" s="232">
        <v>1</v>
      </c>
      <c r="Y78" s="695"/>
      <c r="Z78" s="232">
        <v>1</v>
      </c>
      <c r="AA78" s="696">
        <v>350</v>
      </c>
      <c r="AB78" s="696">
        <v>12750</v>
      </c>
      <c r="AC78" s="697" t="s">
        <v>1264</v>
      </c>
      <c r="AD78" s="698" t="s">
        <v>1496</v>
      </c>
      <c r="AE78" s="699">
        <v>0.57638888888888884</v>
      </c>
      <c r="AF78" s="699">
        <v>0.57986111111111116</v>
      </c>
      <c r="AG78" s="699"/>
      <c r="AH78" s="699"/>
      <c r="AI78" s="232"/>
      <c r="AJ78" s="694"/>
      <c r="AK78" s="694" t="s">
        <v>6</v>
      </c>
      <c r="AL78" s="700" t="s">
        <v>662</v>
      </c>
      <c r="AM78" s="694" t="s">
        <v>486</v>
      </c>
      <c r="AN78" s="694">
        <v>1</v>
      </c>
      <c r="AO78" s="232"/>
      <c r="AP78" s="232"/>
      <c r="AQ78" s="232"/>
      <c r="AR78" s="232"/>
      <c r="AS78" s="232"/>
      <c r="AT78" s="243">
        <f t="shared" si="2"/>
        <v>3.4722222222223209E-3</v>
      </c>
      <c r="AU78" s="243" t="str">
        <f t="shared" si="3"/>
        <v/>
      </c>
    </row>
    <row r="79" spans="1:75" ht="14.25">
      <c r="B79" s="29">
        <v>2025</v>
      </c>
      <c r="C79" s="29">
        <v>4</v>
      </c>
      <c r="D79" s="29">
        <v>2</v>
      </c>
      <c r="E79" s="247" t="s">
        <v>495</v>
      </c>
      <c r="F79" s="29"/>
      <c r="G79" s="31"/>
      <c r="H79" s="694" t="s">
        <v>467</v>
      </c>
      <c r="I79" s="347"/>
      <c r="J79" s="694"/>
      <c r="K79" s="232"/>
      <c r="L79" s="698"/>
      <c r="M79" s="185"/>
      <c r="N79" s="717"/>
      <c r="O79" s="232"/>
      <c r="P79" s="232"/>
      <c r="Q79" s="347"/>
      <c r="R79" s="695"/>
      <c r="S79" s="695"/>
      <c r="T79" s="695"/>
      <c r="U79" s="695"/>
      <c r="V79" s="695"/>
      <c r="W79" s="695"/>
      <c r="X79" s="232"/>
      <c r="Y79" s="695"/>
      <c r="Z79" s="232"/>
      <c r="AA79" s="696"/>
      <c r="AB79" s="696"/>
      <c r="AC79" s="697"/>
      <c r="AD79" s="698"/>
      <c r="AE79" s="699"/>
      <c r="AF79" s="699"/>
      <c r="AG79" s="699">
        <v>0.57986111111111116</v>
      </c>
      <c r="AH79" s="699">
        <v>0.60416666666666663</v>
      </c>
      <c r="AI79" s="232" t="s">
        <v>689</v>
      </c>
      <c r="AJ79" s="694"/>
      <c r="AK79" s="694"/>
      <c r="AL79" s="700"/>
      <c r="AM79" s="694"/>
      <c r="AN79" s="694"/>
      <c r="AO79" s="232" t="s">
        <v>1497</v>
      </c>
      <c r="AP79" s="232"/>
      <c r="AQ79" s="232"/>
      <c r="AR79" s="232"/>
      <c r="AS79" s="232"/>
      <c r="AT79" s="243" t="str">
        <f t="shared" si="2"/>
        <v/>
      </c>
      <c r="AU79" s="243">
        <f t="shared" si="3"/>
        <v>2.4305555555555469E-2</v>
      </c>
    </row>
    <row r="80" spans="1:75" ht="14.25">
      <c r="B80" s="29">
        <v>2025</v>
      </c>
      <c r="C80" s="29">
        <v>4</v>
      </c>
      <c r="D80" s="29">
        <v>2</v>
      </c>
      <c r="E80" s="247" t="s">
        <v>495</v>
      </c>
      <c r="F80" s="29"/>
      <c r="G80" s="31"/>
      <c r="H80" s="694" t="s">
        <v>467</v>
      </c>
      <c r="I80" s="347" t="s">
        <v>58</v>
      </c>
      <c r="J80" s="694" t="s">
        <v>468</v>
      </c>
      <c r="K80" s="232"/>
      <c r="L80" s="698"/>
      <c r="M80" s="185"/>
      <c r="N80" s="717"/>
      <c r="O80" s="232"/>
      <c r="P80" s="232">
        <v>12</v>
      </c>
      <c r="Q80" s="347" t="s">
        <v>483</v>
      </c>
      <c r="R80" s="695">
        <v>1120</v>
      </c>
      <c r="S80" s="695"/>
      <c r="T80" s="695" t="s">
        <v>30</v>
      </c>
      <c r="U80" s="695">
        <v>200</v>
      </c>
      <c r="V80" s="695">
        <v>1120</v>
      </c>
      <c r="W80" s="695">
        <v>1120</v>
      </c>
      <c r="X80" s="232">
        <v>1</v>
      </c>
      <c r="Y80" s="695">
        <v>200</v>
      </c>
      <c r="Z80" s="232">
        <v>1</v>
      </c>
      <c r="AA80" s="696">
        <v>200</v>
      </c>
      <c r="AB80" s="696"/>
      <c r="AC80" s="697" t="s">
        <v>488</v>
      </c>
      <c r="AD80" s="698" t="s">
        <v>489</v>
      </c>
      <c r="AE80" s="699"/>
      <c r="AF80" s="699"/>
      <c r="AG80" s="699"/>
      <c r="AH80" s="699"/>
      <c r="AI80" s="232"/>
      <c r="AJ80" s="694"/>
      <c r="AK80" s="694"/>
      <c r="AL80" s="700"/>
      <c r="AM80" s="694"/>
      <c r="AN80" s="694"/>
      <c r="AO80" s="232"/>
      <c r="AP80" s="232"/>
      <c r="AQ80" s="232"/>
      <c r="AR80" s="232"/>
      <c r="AS80" s="232"/>
      <c r="AT80" s="243" t="str">
        <f t="shared" si="2"/>
        <v/>
      </c>
      <c r="AU80" s="243" t="str">
        <f t="shared" si="3"/>
        <v/>
      </c>
      <c r="BW80">
        <v>12200</v>
      </c>
    </row>
    <row r="81" spans="1:47" ht="14.25">
      <c r="A81" s="182">
        <v>1</v>
      </c>
      <c r="B81" s="29">
        <v>2025</v>
      </c>
      <c r="C81" s="29">
        <v>4</v>
      </c>
      <c r="D81" s="29">
        <v>2</v>
      </c>
      <c r="E81" s="247" t="s">
        <v>495</v>
      </c>
      <c r="F81" s="29">
        <v>4</v>
      </c>
      <c r="G81" s="31" t="s">
        <v>485</v>
      </c>
      <c r="H81" s="694" t="s">
        <v>467</v>
      </c>
      <c r="I81" s="347" t="s">
        <v>47</v>
      </c>
      <c r="J81" s="694" t="s">
        <v>468</v>
      </c>
      <c r="K81" s="232">
        <v>3811681</v>
      </c>
      <c r="L81" s="698">
        <v>1</v>
      </c>
      <c r="M81" s="185">
        <v>4</v>
      </c>
      <c r="N81" s="717" t="s">
        <v>490</v>
      </c>
      <c r="O81" s="232" t="s">
        <v>34</v>
      </c>
      <c r="P81" s="232">
        <v>50</v>
      </c>
      <c r="Q81" s="347" t="s">
        <v>337</v>
      </c>
      <c r="R81" s="695">
        <v>1120</v>
      </c>
      <c r="S81" s="695"/>
      <c r="T81" s="695">
        <v>3890</v>
      </c>
      <c r="U81" s="695">
        <v>3890</v>
      </c>
      <c r="V81" s="695">
        <v>1120</v>
      </c>
      <c r="W81" s="695">
        <v>1120</v>
      </c>
      <c r="X81" s="232">
        <v>1</v>
      </c>
      <c r="Y81" s="695">
        <v>4000</v>
      </c>
      <c r="Z81" s="232">
        <v>1</v>
      </c>
      <c r="AA81" s="696">
        <v>4000</v>
      </c>
      <c r="AB81" s="696">
        <v>3890</v>
      </c>
      <c r="AC81" s="697" t="s">
        <v>1498</v>
      </c>
      <c r="AD81" s="698"/>
      <c r="AE81" s="699">
        <v>0.60416666666666663</v>
      </c>
      <c r="AF81" s="699">
        <v>0.625</v>
      </c>
      <c r="AG81" s="699">
        <v>0.625</v>
      </c>
      <c r="AH81" s="699">
        <v>0.63194444444444442</v>
      </c>
      <c r="AI81" s="232" t="s">
        <v>5</v>
      </c>
      <c r="AJ81" s="694"/>
      <c r="AK81" s="694" t="s">
        <v>17</v>
      </c>
      <c r="AL81" s="700" t="s">
        <v>858</v>
      </c>
      <c r="AM81" s="694" t="s">
        <v>486</v>
      </c>
      <c r="AN81" s="694">
        <v>1</v>
      </c>
      <c r="AO81" s="232"/>
      <c r="AP81" s="232" t="s">
        <v>394</v>
      </c>
      <c r="AQ81" s="232" t="s">
        <v>1484</v>
      </c>
      <c r="AR81" s="232"/>
      <c r="AS81" s="232"/>
      <c r="AT81" s="243">
        <f t="shared" si="2"/>
        <v>2.083333333333337E-2</v>
      </c>
      <c r="AU81" s="243">
        <f t="shared" si="3"/>
        <v>6.9444444444444198E-3</v>
      </c>
    </row>
    <row r="82" spans="1:47" ht="14.25">
      <c r="B82" s="29">
        <v>2025</v>
      </c>
      <c r="C82" s="29">
        <v>4</v>
      </c>
      <c r="D82" s="29">
        <v>2</v>
      </c>
      <c r="E82" s="247" t="s">
        <v>495</v>
      </c>
      <c r="F82" s="29">
        <v>4</v>
      </c>
      <c r="G82" s="31" t="s">
        <v>485</v>
      </c>
      <c r="H82" s="694" t="s">
        <v>467</v>
      </c>
      <c r="I82" s="347" t="s">
        <v>47</v>
      </c>
      <c r="J82" s="694" t="s">
        <v>468</v>
      </c>
      <c r="K82" s="232">
        <v>3811681</v>
      </c>
      <c r="L82" s="698">
        <v>2</v>
      </c>
      <c r="M82" s="185">
        <v>4</v>
      </c>
      <c r="N82" s="717" t="s">
        <v>490</v>
      </c>
      <c r="O82" s="232" t="s">
        <v>34</v>
      </c>
      <c r="P82" s="232">
        <v>50</v>
      </c>
      <c r="Q82" s="347" t="s">
        <v>337</v>
      </c>
      <c r="R82" s="695">
        <v>1120</v>
      </c>
      <c r="S82" s="695"/>
      <c r="T82" s="695">
        <v>3930</v>
      </c>
      <c r="U82" s="695">
        <v>3930</v>
      </c>
      <c r="V82" s="695">
        <v>1120</v>
      </c>
      <c r="W82" s="695">
        <v>1120</v>
      </c>
      <c r="X82" s="232">
        <v>1</v>
      </c>
      <c r="Y82" s="695">
        <v>4000</v>
      </c>
      <c r="Z82" s="232">
        <v>1</v>
      </c>
      <c r="AA82" s="696">
        <v>4000</v>
      </c>
      <c r="AB82" s="696">
        <v>3930</v>
      </c>
      <c r="AC82" s="697" t="s">
        <v>1499</v>
      </c>
      <c r="AD82" s="698" t="s">
        <v>1500</v>
      </c>
      <c r="AE82" s="699">
        <v>0.63194444444444442</v>
      </c>
      <c r="AF82" s="699">
        <v>0.65277777777777779</v>
      </c>
      <c r="AG82" s="699">
        <v>0.65277777777777779</v>
      </c>
      <c r="AH82" s="699">
        <v>0.65972222222222221</v>
      </c>
      <c r="AI82" s="232" t="s">
        <v>5</v>
      </c>
      <c r="AJ82" s="694"/>
      <c r="AK82" s="694" t="s">
        <v>17</v>
      </c>
      <c r="AL82" s="700" t="s">
        <v>858</v>
      </c>
      <c r="AM82" s="694" t="s">
        <v>486</v>
      </c>
      <c r="AN82" s="694">
        <v>1</v>
      </c>
      <c r="AO82" s="232"/>
      <c r="AP82" s="232" t="s">
        <v>394</v>
      </c>
      <c r="AQ82" s="232"/>
      <c r="AR82" s="232"/>
      <c r="AS82" s="232"/>
      <c r="AT82" s="243">
        <f t="shared" si="2"/>
        <v>2.083333333333337E-2</v>
      </c>
      <c r="AU82" s="243">
        <f t="shared" si="3"/>
        <v>6.9444444444444198E-3</v>
      </c>
    </row>
    <row r="83" spans="1:47" ht="14.25">
      <c r="B83" s="29">
        <v>2025</v>
      </c>
      <c r="C83" s="29">
        <v>4</v>
      </c>
      <c r="D83" s="29">
        <v>2</v>
      </c>
      <c r="E83" s="247" t="s">
        <v>495</v>
      </c>
      <c r="F83" s="29"/>
      <c r="G83" s="208"/>
      <c r="H83" s="694" t="s">
        <v>467</v>
      </c>
      <c r="I83" s="347" t="s">
        <v>43</v>
      </c>
      <c r="J83" s="694" t="s">
        <v>468</v>
      </c>
      <c r="K83" s="232"/>
      <c r="L83" s="698"/>
      <c r="M83" s="185"/>
      <c r="N83" s="717"/>
      <c r="O83" s="232"/>
      <c r="P83" s="232">
        <v>25</v>
      </c>
      <c r="Q83" s="347" t="s">
        <v>483</v>
      </c>
      <c r="R83" s="695">
        <v>1120</v>
      </c>
      <c r="S83" s="695"/>
      <c r="T83" s="695" t="s">
        <v>30</v>
      </c>
      <c r="U83" s="695">
        <v>350</v>
      </c>
      <c r="V83" s="695">
        <v>1120</v>
      </c>
      <c r="W83" s="695">
        <v>1120</v>
      </c>
      <c r="X83" s="232">
        <v>1</v>
      </c>
      <c r="Y83" s="695"/>
      <c r="Z83" s="232">
        <v>1</v>
      </c>
      <c r="AA83" s="696">
        <v>350</v>
      </c>
      <c r="AB83" s="696">
        <v>8550</v>
      </c>
      <c r="AC83" s="697" t="s">
        <v>756</v>
      </c>
      <c r="AD83" s="698" t="s">
        <v>1500</v>
      </c>
      <c r="AE83" s="699">
        <v>0.65972222222222221</v>
      </c>
      <c r="AF83" s="699">
        <v>0.66319444444444442</v>
      </c>
      <c r="AG83" s="699"/>
      <c r="AH83" s="699"/>
      <c r="AI83" s="232"/>
      <c r="AJ83" s="694"/>
      <c r="AK83" s="694" t="s">
        <v>17</v>
      </c>
      <c r="AL83" s="700" t="s">
        <v>858</v>
      </c>
      <c r="AM83" s="694" t="s">
        <v>486</v>
      </c>
      <c r="AN83" s="694">
        <v>1</v>
      </c>
      <c r="AO83" s="232"/>
      <c r="AP83" s="232"/>
      <c r="AQ83" s="232"/>
      <c r="AR83" s="232"/>
      <c r="AS83" s="232"/>
      <c r="AT83" s="243">
        <f t="shared" si="2"/>
        <v>3.4722222222222099E-3</v>
      </c>
      <c r="AU83" s="243" t="str">
        <f t="shared" si="3"/>
        <v/>
      </c>
    </row>
    <row r="84" spans="1:47" ht="14.25">
      <c r="B84" s="29">
        <v>2025</v>
      </c>
      <c r="C84" s="29">
        <v>4</v>
      </c>
      <c r="D84" s="29">
        <v>2</v>
      </c>
      <c r="E84" s="247" t="s">
        <v>495</v>
      </c>
      <c r="F84" s="29"/>
      <c r="G84" s="31"/>
      <c r="H84" s="694" t="s">
        <v>467</v>
      </c>
      <c r="I84" s="347"/>
      <c r="J84" s="694"/>
      <c r="K84" s="232"/>
      <c r="L84" s="698"/>
      <c r="M84" s="185"/>
      <c r="N84" s="717"/>
      <c r="O84" s="232"/>
      <c r="P84" s="232"/>
      <c r="Q84" s="347"/>
      <c r="R84" s="695"/>
      <c r="S84" s="695"/>
      <c r="T84" s="695"/>
      <c r="U84" s="695"/>
      <c r="V84" s="695"/>
      <c r="W84" s="695"/>
      <c r="X84" s="232"/>
      <c r="Y84" s="695"/>
      <c r="Z84" s="232"/>
      <c r="AA84" s="696"/>
      <c r="AB84" s="696"/>
      <c r="AC84" s="697"/>
      <c r="AD84" s="698"/>
      <c r="AE84" s="699"/>
      <c r="AF84" s="699"/>
      <c r="AG84" s="699">
        <v>0.66319444444444442</v>
      </c>
      <c r="AH84" s="699">
        <v>0.68402777777777779</v>
      </c>
      <c r="AI84" s="232" t="s">
        <v>560</v>
      </c>
      <c r="AJ84" s="694"/>
      <c r="AK84" s="694"/>
      <c r="AL84" s="700"/>
      <c r="AM84" s="694"/>
      <c r="AN84" s="694"/>
      <c r="AO84" s="232"/>
      <c r="AP84" s="232"/>
      <c r="AQ84" s="232"/>
      <c r="AR84" s="232"/>
      <c r="AS84" s="232"/>
      <c r="AT84" s="243" t="str">
        <f t="shared" si="2"/>
        <v/>
      </c>
      <c r="AU84" s="243">
        <f t="shared" si="3"/>
        <v>2.083333333333337E-2</v>
      </c>
    </row>
    <row r="85" spans="1:47" ht="14.25">
      <c r="B85" s="29">
        <v>2025</v>
      </c>
      <c r="C85" s="29">
        <v>4</v>
      </c>
      <c r="D85" s="29">
        <v>2</v>
      </c>
      <c r="E85" s="247" t="s">
        <v>495</v>
      </c>
      <c r="F85" s="29"/>
      <c r="G85" s="31"/>
      <c r="H85" s="694" t="s">
        <v>467</v>
      </c>
      <c r="I85" s="347" t="s">
        <v>58</v>
      </c>
      <c r="J85" s="694" t="s">
        <v>468</v>
      </c>
      <c r="K85" s="232"/>
      <c r="L85" s="698"/>
      <c r="M85" s="185"/>
      <c r="N85" s="717"/>
      <c r="O85" s="232"/>
      <c r="P85" s="232">
        <v>12</v>
      </c>
      <c r="Q85" s="347" t="s">
        <v>483</v>
      </c>
      <c r="R85" s="695">
        <v>1120</v>
      </c>
      <c r="S85" s="695"/>
      <c r="T85" s="695" t="s">
        <v>30</v>
      </c>
      <c r="U85" s="695">
        <v>200</v>
      </c>
      <c r="V85" s="695">
        <v>1120</v>
      </c>
      <c r="W85" s="695">
        <v>1120</v>
      </c>
      <c r="X85" s="232">
        <v>1</v>
      </c>
      <c r="Y85" s="695">
        <v>200</v>
      </c>
      <c r="Z85" s="232">
        <v>1</v>
      </c>
      <c r="AA85" s="696">
        <v>200</v>
      </c>
      <c r="AB85" s="696"/>
      <c r="AC85" s="697" t="s">
        <v>488</v>
      </c>
      <c r="AD85" s="698" t="s">
        <v>489</v>
      </c>
      <c r="AE85" s="699"/>
      <c r="AF85" s="699"/>
      <c r="AG85" s="699"/>
      <c r="AH85" s="699"/>
      <c r="AI85" s="232"/>
      <c r="AJ85" s="694"/>
      <c r="AK85" s="694"/>
      <c r="AL85" s="700"/>
      <c r="AM85" s="694"/>
      <c r="AN85" s="694"/>
      <c r="AO85" s="232"/>
      <c r="AP85" s="232"/>
      <c r="AQ85" s="232"/>
      <c r="AR85" s="232"/>
      <c r="AS85" s="232"/>
      <c r="AT85" s="243" t="str">
        <f t="shared" si="2"/>
        <v/>
      </c>
      <c r="AU85" s="243" t="str">
        <f t="shared" si="3"/>
        <v/>
      </c>
    </row>
    <row r="86" spans="1:47" ht="14.25">
      <c r="A86" s="182">
        <v>1</v>
      </c>
      <c r="B86" s="29">
        <v>2025</v>
      </c>
      <c r="C86" s="29">
        <v>4</v>
      </c>
      <c r="D86" s="29">
        <v>2</v>
      </c>
      <c r="E86" s="247" t="s">
        <v>495</v>
      </c>
      <c r="F86" s="29">
        <v>5</v>
      </c>
      <c r="G86" s="31" t="s">
        <v>485</v>
      </c>
      <c r="H86" s="694" t="s">
        <v>467</v>
      </c>
      <c r="I86" s="347" t="s">
        <v>47</v>
      </c>
      <c r="J86" s="694" t="s">
        <v>468</v>
      </c>
      <c r="K86" s="232">
        <v>3811681</v>
      </c>
      <c r="L86" s="698">
        <v>3</v>
      </c>
      <c r="M86" s="185">
        <v>4</v>
      </c>
      <c r="N86" s="717" t="s">
        <v>490</v>
      </c>
      <c r="O86" s="232" t="s">
        <v>34</v>
      </c>
      <c r="P86" s="232">
        <v>50</v>
      </c>
      <c r="Q86" s="347" t="s">
        <v>337</v>
      </c>
      <c r="R86" s="695">
        <v>1120</v>
      </c>
      <c r="S86" s="695"/>
      <c r="T86" s="695">
        <v>4060</v>
      </c>
      <c r="U86" s="695">
        <v>4060</v>
      </c>
      <c r="V86" s="695">
        <v>1120</v>
      </c>
      <c r="W86" s="695">
        <v>1120</v>
      </c>
      <c r="X86" s="232">
        <v>1</v>
      </c>
      <c r="Y86" s="695">
        <v>4000</v>
      </c>
      <c r="Z86" s="232">
        <v>1</v>
      </c>
      <c r="AA86" s="696">
        <v>4000</v>
      </c>
      <c r="AB86" s="696">
        <v>4060</v>
      </c>
      <c r="AC86" s="697" t="s">
        <v>1501</v>
      </c>
      <c r="AD86" s="698"/>
      <c r="AE86" s="699">
        <v>0.68402777777777779</v>
      </c>
      <c r="AF86" s="699">
        <v>0.70486111111111116</v>
      </c>
      <c r="AG86" s="699">
        <v>0.70486111111111116</v>
      </c>
      <c r="AH86" s="699">
        <v>0.71180555555555558</v>
      </c>
      <c r="AI86" s="232" t="s">
        <v>5</v>
      </c>
      <c r="AJ86" s="694"/>
      <c r="AK86" s="694" t="s">
        <v>17</v>
      </c>
      <c r="AL86" s="700" t="s">
        <v>662</v>
      </c>
      <c r="AM86" s="694" t="s">
        <v>486</v>
      </c>
      <c r="AN86" s="694">
        <v>1</v>
      </c>
      <c r="AO86" s="232"/>
      <c r="AP86" s="232" t="s">
        <v>394</v>
      </c>
      <c r="AQ86" s="232"/>
      <c r="AR86" s="232"/>
      <c r="AS86" s="232"/>
      <c r="AT86" s="243">
        <f t="shared" si="2"/>
        <v>2.083333333333337E-2</v>
      </c>
      <c r="AU86" s="243">
        <f t="shared" si="3"/>
        <v>6.9444444444444198E-3</v>
      </c>
    </row>
    <row r="87" spans="1:47" ht="14.25">
      <c r="B87" s="29">
        <v>2025</v>
      </c>
      <c r="C87" s="29">
        <v>4</v>
      </c>
      <c r="D87" s="29">
        <v>2</v>
      </c>
      <c r="E87" s="247" t="s">
        <v>495</v>
      </c>
      <c r="F87" s="29">
        <v>5</v>
      </c>
      <c r="G87" s="31" t="s">
        <v>485</v>
      </c>
      <c r="H87" s="694" t="s">
        <v>467</v>
      </c>
      <c r="I87" s="347" t="s">
        <v>47</v>
      </c>
      <c r="J87" s="694" t="s">
        <v>468</v>
      </c>
      <c r="K87" s="232">
        <v>3811681</v>
      </c>
      <c r="L87" s="698">
        <v>4</v>
      </c>
      <c r="M87" s="185">
        <v>4</v>
      </c>
      <c r="N87" s="717" t="s">
        <v>490</v>
      </c>
      <c r="O87" s="232" t="s">
        <v>34</v>
      </c>
      <c r="P87" s="232">
        <v>50</v>
      </c>
      <c r="Q87" s="347" t="s">
        <v>337</v>
      </c>
      <c r="R87" s="695">
        <v>1120</v>
      </c>
      <c r="S87" s="695"/>
      <c r="T87" s="695">
        <v>3920</v>
      </c>
      <c r="U87" s="695">
        <v>3920</v>
      </c>
      <c r="V87" s="695">
        <v>1120</v>
      </c>
      <c r="W87" s="695">
        <v>1120</v>
      </c>
      <c r="X87" s="232">
        <v>1</v>
      </c>
      <c r="Y87" s="695">
        <v>4000</v>
      </c>
      <c r="Z87" s="232">
        <v>1</v>
      </c>
      <c r="AA87" s="696">
        <v>4000</v>
      </c>
      <c r="AB87" s="696">
        <v>3920</v>
      </c>
      <c r="AC87" s="697" t="s">
        <v>1502</v>
      </c>
      <c r="AD87" s="698" t="s">
        <v>1503</v>
      </c>
      <c r="AE87" s="699">
        <v>0.71180555555555558</v>
      </c>
      <c r="AF87" s="699">
        <v>0.73263888888888884</v>
      </c>
      <c r="AG87" s="699">
        <v>0.73263888888888884</v>
      </c>
      <c r="AH87" s="699">
        <v>0.78125</v>
      </c>
      <c r="AI87" s="232" t="s">
        <v>5</v>
      </c>
      <c r="AJ87" s="694"/>
      <c r="AK87" s="694" t="s">
        <v>17</v>
      </c>
      <c r="AL87" s="700" t="s">
        <v>858</v>
      </c>
      <c r="AM87" s="694" t="s">
        <v>486</v>
      </c>
      <c r="AN87" s="694">
        <v>1</v>
      </c>
      <c r="AO87" s="232"/>
      <c r="AP87" s="232" t="s">
        <v>394</v>
      </c>
      <c r="AQ87" s="232"/>
      <c r="AR87" s="232"/>
      <c r="AS87" s="232"/>
      <c r="AT87" s="243">
        <f t="shared" si="2"/>
        <v>2.0833333333333259E-2</v>
      </c>
      <c r="AU87" s="243">
        <f t="shared" si="3"/>
        <v>4.861111111111116E-2</v>
      </c>
    </row>
    <row r="88" spans="1:47" ht="14.25">
      <c r="B88" s="29">
        <v>2025</v>
      </c>
      <c r="C88" s="29">
        <v>4</v>
      </c>
      <c r="D88" s="29">
        <v>2</v>
      </c>
      <c r="E88" s="247" t="s">
        <v>495</v>
      </c>
      <c r="F88" s="29"/>
      <c r="G88" s="208"/>
      <c r="H88" s="694" t="s">
        <v>467</v>
      </c>
      <c r="I88" s="347" t="s">
        <v>43</v>
      </c>
      <c r="J88" s="694" t="s">
        <v>468</v>
      </c>
      <c r="K88" s="232"/>
      <c r="L88" s="698"/>
      <c r="M88" s="185"/>
      <c r="N88" s="717"/>
      <c r="O88" s="232"/>
      <c r="P88" s="232">
        <v>25</v>
      </c>
      <c r="Q88" s="347" t="s">
        <v>483</v>
      </c>
      <c r="R88" s="695">
        <v>1120</v>
      </c>
      <c r="S88" s="695"/>
      <c r="T88" s="695" t="s">
        <v>30</v>
      </c>
      <c r="U88" s="695">
        <v>350</v>
      </c>
      <c r="V88" s="695">
        <v>1120</v>
      </c>
      <c r="W88" s="695">
        <v>1120</v>
      </c>
      <c r="X88" s="232">
        <v>1</v>
      </c>
      <c r="Y88" s="695"/>
      <c r="Z88" s="232">
        <v>1</v>
      </c>
      <c r="AA88" s="696">
        <v>350</v>
      </c>
      <c r="AB88" s="696">
        <v>8550</v>
      </c>
      <c r="AC88" s="697" t="s">
        <v>756</v>
      </c>
      <c r="AD88" s="698" t="s">
        <v>1503</v>
      </c>
      <c r="AE88" s="699">
        <v>0.78125</v>
      </c>
      <c r="AF88" s="699">
        <v>0.78472222222222221</v>
      </c>
      <c r="AG88" s="699"/>
      <c r="AH88" s="699"/>
      <c r="AI88" s="232"/>
      <c r="AJ88" s="694"/>
      <c r="AK88" s="694" t="s">
        <v>17</v>
      </c>
      <c r="AL88" s="700" t="s">
        <v>858</v>
      </c>
      <c r="AM88" s="694" t="s">
        <v>486</v>
      </c>
      <c r="AN88" s="694">
        <v>1</v>
      </c>
      <c r="AO88" s="232"/>
      <c r="AP88" s="232"/>
      <c r="AQ88" s="232"/>
      <c r="AR88" s="232"/>
      <c r="AS88" s="232"/>
      <c r="AT88" s="243">
        <f t="shared" si="2"/>
        <v>3.4722222222222099E-3</v>
      </c>
      <c r="AU88" s="243" t="str">
        <f t="shared" si="3"/>
        <v/>
      </c>
    </row>
    <row r="89" spans="1:47" ht="14.25">
      <c r="B89" s="29">
        <v>2025</v>
      </c>
      <c r="C89" s="29">
        <v>4</v>
      </c>
      <c r="D89" s="29">
        <v>2</v>
      </c>
      <c r="E89" s="247" t="s">
        <v>495</v>
      </c>
      <c r="F89" s="29"/>
      <c r="G89" s="31"/>
      <c r="H89" s="694" t="s">
        <v>467</v>
      </c>
      <c r="I89" s="347"/>
      <c r="J89" s="694"/>
      <c r="K89" s="232"/>
      <c r="L89" s="698"/>
      <c r="M89" s="185"/>
      <c r="N89" s="717"/>
      <c r="O89" s="232"/>
      <c r="P89" s="232"/>
      <c r="Q89" s="347"/>
      <c r="R89" s="695"/>
      <c r="S89" s="695"/>
      <c r="T89" s="695"/>
      <c r="U89" s="695"/>
      <c r="V89" s="695"/>
      <c r="W89" s="695"/>
      <c r="X89" s="232"/>
      <c r="Y89" s="695"/>
      <c r="Z89" s="232"/>
      <c r="AA89" s="696"/>
      <c r="AB89" s="696"/>
      <c r="AC89" s="697"/>
      <c r="AD89" s="698"/>
      <c r="AE89" s="699"/>
      <c r="AF89" s="699"/>
      <c r="AG89" s="699">
        <v>0.78472222222222221</v>
      </c>
      <c r="AH89" s="699">
        <v>0.8125</v>
      </c>
      <c r="AI89" s="232" t="s">
        <v>689</v>
      </c>
      <c r="AJ89" s="694"/>
      <c r="AK89" s="694"/>
      <c r="AL89" s="700"/>
      <c r="AM89" s="694"/>
      <c r="AN89" s="694"/>
      <c r="AO89" s="232" t="s">
        <v>1497</v>
      </c>
      <c r="AP89" s="232"/>
      <c r="AQ89" s="232"/>
      <c r="AR89" s="232"/>
      <c r="AS89" s="232"/>
      <c r="AT89" s="243" t="str">
        <f t="shared" si="2"/>
        <v/>
      </c>
      <c r="AU89" s="243">
        <f t="shared" si="3"/>
        <v>2.777777777777779E-2</v>
      </c>
    </row>
    <row r="90" spans="1:47" ht="14.25">
      <c r="B90" s="29">
        <v>2025</v>
      </c>
      <c r="C90" s="29">
        <v>4</v>
      </c>
      <c r="D90" s="29">
        <v>2</v>
      </c>
      <c r="E90" s="247" t="s">
        <v>495</v>
      </c>
      <c r="F90" s="29"/>
      <c r="G90" s="31"/>
      <c r="H90" s="694" t="s">
        <v>467</v>
      </c>
      <c r="I90" s="347" t="s">
        <v>58</v>
      </c>
      <c r="J90" s="694" t="s">
        <v>468</v>
      </c>
      <c r="K90" s="232"/>
      <c r="L90" s="698"/>
      <c r="M90" s="185"/>
      <c r="N90" s="717"/>
      <c r="O90" s="232"/>
      <c r="P90" s="232">
        <v>12</v>
      </c>
      <c r="Q90" s="347" t="s">
        <v>483</v>
      </c>
      <c r="R90" s="695">
        <v>1050</v>
      </c>
      <c r="S90" s="695"/>
      <c r="T90" s="695" t="s">
        <v>30</v>
      </c>
      <c r="U90" s="695">
        <v>200</v>
      </c>
      <c r="V90" s="695">
        <v>1050</v>
      </c>
      <c r="W90" s="695">
        <v>1050</v>
      </c>
      <c r="X90" s="232">
        <v>1</v>
      </c>
      <c r="Y90" s="695">
        <v>200</v>
      </c>
      <c r="Z90" s="232">
        <v>1</v>
      </c>
      <c r="AA90" s="696">
        <v>200</v>
      </c>
      <c r="AB90" s="696"/>
      <c r="AC90" s="697"/>
      <c r="AD90" s="698" t="s">
        <v>488</v>
      </c>
      <c r="AE90" s="699"/>
      <c r="AF90" s="699"/>
      <c r="AG90" s="699"/>
      <c r="AH90" s="699"/>
      <c r="AI90" s="232"/>
      <c r="AJ90" s="694"/>
      <c r="AK90" s="694"/>
      <c r="AL90" s="700"/>
      <c r="AM90" s="694"/>
      <c r="AN90" s="694"/>
      <c r="AO90" s="232"/>
      <c r="AP90" s="232"/>
      <c r="AQ90" s="232"/>
      <c r="AR90" s="232"/>
      <c r="AS90" s="232"/>
      <c r="AT90" s="243" t="str">
        <f t="shared" si="2"/>
        <v/>
      </c>
      <c r="AU90" s="243" t="str">
        <f t="shared" si="3"/>
        <v/>
      </c>
    </row>
    <row r="91" spans="1:47" ht="14.25">
      <c r="A91" s="182">
        <v>1</v>
      </c>
      <c r="B91" s="29">
        <v>2025</v>
      </c>
      <c r="C91" s="29">
        <v>4</v>
      </c>
      <c r="D91" s="29">
        <v>2</v>
      </c>
      <c r="E91" s="247" t="s">
        <v>495</v>
      </c>
      <c r="F91" s="29">
        <v>6</v>
      </c>
      <c r="G91" s="31" t="s">
        <v>485</v>
      </c>
      <c r="H91" s="694" t="s">
        <v>467</v>
      </c>
      <c r="I91" s="347" t="s">
        <v>47</v>
      </c>
      <c r="J91" s="694" t="s">
        <v>468</v>
      </c>
      <c r="K91" s="232">
        <v>3818437</v>
      </c>
      <c r="L91" s="698">
        <v>1</v>
      </c>
      <c r="M91" s="185">
        <v>2</v>
      </c>
      <c r="N91" s="717" t="s">
        <v>520</v>
      </c>
      <c r="O91" s="232" t="s">
        <v>469</v>
      </c>
      <c r="P91" s="232">
        <v>25</v>
      </c>
      <c r="Q91" s="347" t="s">
        <v>759</v>
      </c>
      <c r="R91" s="695">
        <v>1050</v>
      </c>
      <c r="S91" s="695"/>
      <c r="T91" s="695">
        <v>4000</v>
      </c>
      <c r="U91" s="695">
        <v>4000</v>
      </c>
      <c r="V91" s="695">
        <v>1050</v>
      </c>
      <c r="W91" s="695">
        <v>1050</v>
      </c>
      <c r="X91" s="232">
        <v>1</v>
      </c>
      <c r="Y91" s="695">
        <v>4100</v>
      </c>
      <c r="Z91" s="232">
        <v>1</v>
      </c>
      <c r="AA91" s="696">
        <v>4100</v>
      </c>
      <c r="AB91" s="696">
        <v>4000</v>
      </c>
      <c r="AC91" s="697" t="s">
        <v>1504</v>
      </c>
      <c r="AD91" s="698"/>
      <c r="AE91" s="699">
        <v>0.8125</v>
      </c>
      <c r="AF91" s="699">
        <v>0.82986111111111116</v>
      </c>
      <c r="AG91" s="699">
        <v>0.82986111111111116</v>
      </c>
      <c r="AH91" s="699">
        <v>0.83680555555555558</v>
      </c>
      <c r="AI91" s="232" t="s">
        <v>560</v>
      </c>
      <c r="AJ91" s="694"/>
      <c r="AK91" s="694" t="s">
        <v>17</v>
      </c>
      <c r="AL91" s="700" t="s">
        <v>858</v>
      </c>
      <c r="AM91" s="694" t="s">
        <v>470</v>
      </c>
      <c r="AN91" s="694">
        <v>1</v>
      </c>
      <c r="AO91" s="232"/>
      <c r="AP91" s="232" t="s">
        <v>394</v>
      </c>
      <c r="AQ91" s="232"/>
      <c r="AR91" s="232"/>
      <c r="AS91" s="232"/>
      <c r="AT91" s="243">
        <f t="shared" ref="AT91:AT154" si="4">IF(IF(AE91&gt;AF91,1-AE91+AF91,AF91-AE91)=0,"",IF(AE91&gt;AF91,1-AE91+AF91,AF91-AE91))</f>
        <v>1.736111111111116E-2</v>
      </c>
      <c r="AU91" s="243">
        <f t="shared" ref="AU91:AU154" si="5">IF(IF(AG91&gt;AH91,1-AG91+AH91,AH91-AG91)=0,"",IF(AG91&gt;AH91,1-AG91+AH91,AH91-AG91))</f>
        <v>6.9444444444444198E-3</v>
      </c>
    </row>
    <row r="92" spans="1:47" ht="14.25">
      <c r="B92" s="29">
        <v>2025</v>
      </c>
      <c r="C92" s="29">
        <v>4</v>
      </c>
      <c r="D92" s="29">
        <v>2</v>
      </c>
      <c r="E92" s="247" t="s">
        <v>495</v>
      </c>
      <c r="F92" s="29">
        <v>6</v>
      </c>
      <c r="G92" s="31" t="s">
        <v>485</v>
      </c>
      <c r="H92" s="694" t="s">
        <v>467</v>
      </c>
      <c r="I92" s="347" t="s">
        <v>47</v>
      </c>
      <c r="J92" s="694" t="s">
        <v>468</v>
      </c>
      <c r="K92" s="232">
        <v>3818437</v>
      </c>
      <c r="L92" s="698">
        <v>2</v>
      </c>
      <c r="M92" s="185">
        <v>2</v>
      </c>
      <c r="N92" s="717" t="s">
        <v>520</v>
      </c>
      <c r="O92" s="232" t="s">
        <v>469</v>
      </c>
      <c r="P92" s="232">
        <v>25</v>
      </c>
      <c r="Q92" s="347" t="s">
        <v>759</v>
      </c>
      <c r="R92" s="695">
        <v>1050</v>
      </c>
      <c r="S92" s="695"/>
      <c r="T92" s="695">
        <v>4020</v>
      </c>
      <c r="U92" s="695">
        <v>4020</v>
      </c>
      <c r="V92" s="695">
        <v>1050</v>
      </c>
      <c r="W92" s="695">
        <v>1050</v>
      </c>
      <c r="X92" s="232">
        <v>1</v>
      </c>
      <c r="Y92" s="695">
        <v>4100</v>
      </c>
      <c r="Z92" s="232">
        <v>1</v>
      </c>
      <c r="AA92" s="696">
        <v>4100</v>
      </c>
      <c r="AB92" s="696">
        <v>4020</v>
      </c>
      <c r="AC92" s="697" t="s">
        <v>1505</v>
      </c>
      <c r="AD92" s="698" t="s">
        <v>1506</v>
      </c>
      <c r="AE92" s="699">
        <v>0.83680555555555558</v>
      </c>
      <c r="AF92" s="699">
        <v>0.85763888888888884</v>
      </c>
      <c r="AG92" s="699">
        <v>0.85763888888888884</v>
      </c>
      <c r="AH92" s="699">
        <v>0.86458333333333337</v>
      </c>
      <c r="AI92" s="232" t="s">
        <v>5</v>
      </c>
      <c r="AJ92" s="694"/>
      <c r="AK92" s="694" t="s">
        <v>17</v>
      </c>
      <c r="AL92" s="700" t="s">
        <v>858</v>
      </c>
      <c r="AM92" s="694" t="s">
        <v>470</v>
      </c>
      <c r="AN92" s="694">
        <v>1</v>
      </c>
      <c r="AO92" s="232"/>
      <c r="AP92" s="232" t="s">
        <v>394</v>
      </c>
      <c r="AQ92" s="232"/>
      <c r="AR92" s="232"/>
      <c r="AS92" s="232"/>
      <c r="AT92" s="243">
        <f t="shared" si="4"/>
        <v>2.0833333333333259E-2</v>
      </c>
      <c r="AU92" s="243">
        <f t="shared" si="5"/>
        <v>6.9444444444445308E-3</v>
      </c>
    </row>
    <row r="93" spans="1:47" ht="14.25">
      <c r="B93" s="29">
        <v>2025</v>
      </c>
      <c r="C93" s="29">
        <v>4</v>
      </c>
      <c r="D93" s="29">
        <v>2</v>
      </c>
      <c r="E93" s="247" t="s">
        <v>495</v>
      </c>
      <c r="F93" s="29"/>
      <c r="G93" s="208"/>
      <c r="H93" s="694" t="s">
        <v>467</v>
      </c>
      <c r="I93" s="347" t="s">
        <v>43</v>
      </c>
      <c r="J93" s="694" t="s">
        <v>468</v>
      </c>
      <c r="K93" s="232"/>
      <c r="L93" s="698"/>
      <c r="M93" s="185"/>
      <c r="N93" s="717"/>
      <c r="O93" s="232"/>
      <c r="P93" s="232">
        <v>25</v>
      </c>
      <c r="Q93" s="347" t="s">
        <v>483</v>
      </c>
      <c r="R93" s="695">
        <v>1050</v>
      </c>
      <c r="S93" s="695"/>
      <c r="T93" s="695" t="s">
        <v>30</v>
      </c>
      <c r="U93" s="695">
        <v>500</v>
      </c>
      <c r="V93" s="695">
        <v>1050</v>
      </c>
      <c r="W93" s="695">
        <v>1050</v>
      </c>
      <c r="X93" s="232">
        <v>1</v>
      </c>
      <c r="Y93" s="695"/>
      <c r="Z93" s="232">
        <v>1</v>
      </c>
      <c r="AA93" s="696">
        <v>500</v>
      </c>
      <c r="AB93" s="696">
        <v>8900</v>
      </c>
      <c r="AC93" s="697" t="s">
        <v>929</v>
      </c>
      <c r="AD93" s="698" t="s">
        <v>1506</v>
      </c>
      <c r="AE93" s="699">
        <v>0.86458333333333337</v>
      </c>
      <c r="AF93" s="699">
        <v>0.86805555555555558</v>
      </c>
      <c r="AG93" s="699"/>
      <c r="AH93" s="699"/>
      <c r="AI93" s="232"/>
      <c r="AJ93" s="694"/>
      <c r="AK93" s="694" t="s">
        <v>17</v>
      </c>
      <c r="AL93" s="700" t="s">
        <v>858</v>
      </c>
      <c r="AM93" s="694" t="s">
        <v>470</v>
      </c>
      <c r="AN93" s="694">
        <v>1</v>
      </c>
      <c r="AO93" s="232"/>
      <c r="AP93" s="232"/>
      <c r="AQ93" s="232"/>
      <c r="AR93" s="232"/>
      <c r="AS93" s="232"/>
      <c r="AT93" s="243">
        <f t="shared" si="4"/>
        <v>3.4722222222222099E-3</v>
      </c>
      <c r="AU93" s="243" t="str">
        <f t="shared" si="5"/>
        <v/>
      </c>
    </row>
    <row r="94" spans="1:47" ht="14.25">
      <c r="B94" s="29">
        <v>2025</v>
      </c>
      <c r="C94" s="29">
        <v>4</v>
      </c>
      <c r="D94" s="29">
        <v>2</v>
      </c>
      <c r="E94" s="247" t="s">
        <v>495</v>
      </c>
      <c r="F94" s="29"/>
      <c r="G94" s="31"/>
      <c r="H94" s="694" t="s">
        <v>467</v>
      </c>
      <c r="I94" s="347"/>
      <c r="J94" s="694"/>
      <c r="K94" s="232"/>
      <c r="L94" s="698"/>
      <c r="M94" s="185"/>
      <c r="N94" s="717"/>
      <c r="O94" s="232"/>
      <c r="P94" s="232"/>
      <c r="Q94" s="347"/>
      <c r="R94" s="695"/>
      <c r="S94" s="695"/>
      <c r="T94" s="695"/>
      <c r="U94" s="695"/>
      <c r="V94" s="695"/>
      <c r="W94" s="695"/>
      <c r="X94" s="232"/>
      <c r="Y94" s="695"/>
      <c r="Z94" s="232"/>
      <c r="AA94" s="696"/>
      <c r="AB94" s="696"/>
      <c r="AC94" s="697"/>
      <c r="AD94" s="698"/>
      <c r="AE94" s="699"/>
      <c r="AF94" s="699"/>
      <c r="AG94" s="699">
        <v>0.86805555555555558</v>
      </c>
      <c r="AH94" s="699">
        <v>0.90277777777777779</v>
      </c>
      <c r="AI94" s="232" t="s">
        <v>689</v>
      </c>
      <c r="AJ94" s="694"/>
      <c r="AK94" s="694"/>
      <c r="AL94" s="700"/>
      <c r="AM94" s="694"/>
      <c r="AN94" s="694"/>
      <c r="AO94" s="232" t="s">
        <v>1497</v>
      </c>
      <c r="AP94" s="232"/>
      <c r="AQ94" s="232"/>
      <c r="AR94" s="232"/>
      <c r="AS94" s="232"/>
      <c r="AT94" s="243" t="str">
        <f t="shared" si="4"/>
        <v/>
      </c>
      <c r="AU94" s="243">
        <f t="shared" si="5"/>
        <v>3.472222222222221E-2</v>
      </c>
    </row>
    <row r="95" spans="1:47" ht="14.25">
      <c r="B95" s="29">
        <v>2025</v>
      </c>
      <c r="C95" s="29">
        <v>4</v>
      </c>
      <c r="D95" s="29">
        <v>2</v>
      </c>
      <c r="E95" s="247" t="s">
        <v>495</v>
      </c>
      <c r="F95" s="29"/>
      <c r="G95" s="31"/>
      <c r="H95" s="694" t="s">
        <v>467</v>
      </c>
      <c r="I95" s="347" t="s">
        <v>58</v>
      </c>
      <c r="J95" s="694" t="s">
        <v>468</v>
      </c>
      <c r="K95" s="232"/>
      <c r="L95" s="698"/>
      <c r="M95" s="185"/>
      <c r="N95" s="717"/>
      <c r="O95" s="232"/>
      <c r="P95" s="232">
        <v>12</v>
      </c>
      <c r="Q95" s="347" t="s">
        <v>483</v>
      </c>
      <c r="R95" s="695">
        <v>1005</v>
      </c>
      <c r="S95" s="695"/>
      <c r="T95" s="695" t="s">
        <v>30</v>
      </c>
      <c r="U95" s="695">
        <v>200</v>
      </c>
      <c r="V95" s="695">
        <v>1005</v>
      </c>
      <c r="W95" s="695">
        <v>1005</v>
      </c>
      <c r="X95" s="232">
        <v>1</v>
      </c>
      <c r="Y95" s="695">
        <v>200</v>
      </c>
      <c r="Z95" s="232">
        <v>1</v>
      </c>
      <c r="AA95" s="696">
        <v>200</v>
      </c>
      <c r="AB95" s="696"/>
      <c r="AC95" s="697"/>
      <c r="AD95" s="698" t="s">
        <v>488</v>
      </c>
      <c r="AE95" s="699"/>
      <c r="AF95" s="699"/>
      <c r="AG95" s="699"/>
      <c r="AH95" s="699"/>
      <c r="AI95" s="232"/>
      <c r="AJ95" s="694"/>
      <c r="AK95" s="694"/>
      <c r="AL95" s="700"/>
      <c r="AM95" s="694"/>
      <c r="AN95" s="694"/>
      <c r="AO95" s="232"/>
      <c r="AP95" s="232"/>
      <c r="AQ95" s="232"/>
      <c r="AR95" s="232"/>
      <c r="AS95" s="232"/>
      <c r="AT95" s="243" t="str">
        <f t="shared" si="4"/>
        <v/>
      </c>
      <c r="AU95" s="243" t="str">
        <f t="shared" si="5"/>
        <v/>
      </c>
    </row>
    <row r="96" spans="1:47" ht="14.25">
      <c r="A96" s="182">
        <v>1</v>
      </c>
      <c r="B96" s="29">
        <v>2025</v>
      </c>
      <c r="C96" s="29">
        <v>4</v>
      </c>
      <c r="D96" s="29">
        <v>2</v>
      </c>
      <c r="E96" s="247" t="s">
        <v>495</v>
      </c>
      <c r="F96" s="29">
        <v>7</v>
      </c>
      <c r="G96" s="31" t="s">
        <v>485</v>
      </c>
      <c r="H96" s="694" t="s">
        <v>467</v>
      </c>
      <c r="I96" s="347" t="s">
        <v>47</v>
      </c>
      <c r="J96" s="694" t="s">
        <v>468</v>
      </c>
      <c r="K96" s="232">
        <v>3817764</v>
      </c>
      <c r="L96" s="698">
        <v>1</v>
      </c>
      <c r="M96" s="185">
        <v>3</v>
      </c>
      <c r="N96" s="717" t="s">
        <v>520</v>
      </c>
      <c r="O96" s="232" t="s">
        <v>469</v>
      </c>
      <c r="P96" s="232">
        <v>38</v>
      </c>
      <c r="Q96" s="347" t="s">
        <v>759</v>
      </c>
      <c r="R96" s="695">
        <v>1005</v>
      </c>
      <c r="S96" s="695"/>
      <c r="T96" s="695">
        <v>4200</v>
      </c>
      <c r="U96" s="695">
        <v>4200</v>
      </c>
      <c r="V96" s="695">
        <v>1005</v>
      </c>
      <c r="W96" s="695">
        <v>1005</v>
      </c>
      <c r="X96" s="232">
        <v>1</v>
      </c>
      <c r="Y96" s="695">
        <v>4100</v>
      </c>
      <c r="Z96" s="232">
        <v>1</v>
      </c>
      <c r="AA96" s="696">
        <v>4100</v>
      </c>
      <c r="AB96" s="696">
        <v>4200</v>
      </c>
      <c r="AC96" s="697" t="s">
        <v>1507</v>
      </c>
      <c r="AD96" s="698"/>
      <c r="AE96" s="699">
        <v>0.90277777777777779</v>
      </c>
      <c r="AF96" s="699">
        <v>0.92013888888888884</v>
      </c>
      <c r="AG96" s="699">
        <v>0.92013888888888884</v>
      </c>
      <c r="AH96" s="699">
        <v>0.92708333333333337</v>
      </c>
      <c r="AI96" s="232" t="s">
        <v>5</v>
      </c>
      <c r="AJ96" s="694"/>
      <c r="AK96" s="694" t="s">
        <v>862</v>
      </c>
      <c r="AL96" s="700" t="s">
        <v>662</v>
      </c>
      <c r="AM96" s="694" t="s">
        <v>486</v>
      </c>
      <c r="AN96" s="694">
        <v>1</v>
      </c>
      <c r="AO96" s="232"/>
      <c r="AP96" s="232" t="s">
        <v>394</v>
      </c>
      <c r="AQ96" s="232"/>
      <c r="AR96" s="232"/>
      <c r="AS96" s="232"/>
      <c r="AT96" s="243">
        <f t="shared" si="4"/>
        <v>1.7361111111111049E-2</v>
      </c>
      <c r="AU96" s="243">
        <f t="shared" si="5"/>
        <v>6.9444444444445308E-3</v>
      </c>
    </row>
    <row r="97" spans="1:47" ht="14.25">
      <c r="B97" s="29">
        <v>2025</v>
      </c>
      <c r="C97" s="29">
        <v>4</v>
      </c>
      <c r="D97" s="29">
        <v>2</v>
      </c>
      <c r="E97" s="247" t="s">
        <v>496</v>
      </c>
      <c r="F97" s="29">
        <v>7</v>
      </c>
      <c r="G97" s="31" t="s">
        <v>485</v>
      </c>
      <c r="H97" s="694" t="s">
        <v>467</v>
      </c>
      <c r="I97" s="347" t="s">
        <v>47</v>
      </c>
      <c r="J97" s="694" t="s">
        <v>468</v>
      </c>
      <c r="K97" s="232">
        <v>3817764</v>
      </c>
      <c r="L97" s="698">
        <v>2</v>
      </c>
      <c r="M97" s="185">
        <v>3</v>
      </c>
      <c r="N97" s="717" t="s">
        <v>520</v>
      </c>
      <c r="O97" s="232" t="s">
        <v>469</v>
      </c>
      <c r="P97" s="232">
        <v>38</v>
      </c>
      <c r="Q97" s="347" t="s">
        <v>759</v>
      </c>
      <c r="R97" s="695">
        <v>1005</v>
      </c>
      <c r="S97" s="695"/>
      <c r="T97" s="695">
        <v>4120</v>
      </c>
      <c r="U97" s="695">
        <v>4120</v>
      </c>
      <c r="V97" s="695">
        <v>1005</v>
      </c>
      <c r="W97" s="695">
        <v>1005</v>
      </c>
      <c r="X97" s="232">
        <v>1</v>
      </c>
      <c r="Y97" s="695">
        <v>4100</v>
      </c>
      <c r="Z97" s="232">
        <v>1</v>
      </c>
      <c r="AA97" s="696">
        <v>4100</v>
      </c>
      <c r="AB97" s="696">
        <v>4120</v>
      </c>
      <c r="AC97" s="697" t="s">
        <v>1508</v>
      </c>
      <c r="AD97" s="698"/>
      <c r="AE97" s="699">
        <v>0.92708333333333337</v>
      </c>
      <c r="AF97" s="699">
        <v>0.94791666666666663</v>
      </c>
      <c r="AG97" s="699"/>
      <c r="AH97" s="699"/>
      <c r="AI97" s="232" t="s">
        <v>5</v>
      </c>
      <c r="AJ97" s="694"/>
      <c r="AK97" s="694" t="s">
        <v>862</v>
      </c>
      <c r="AL97" s="700" t="s">
        <v>662</v>
      </c>
      <c r="AM97" s="694" t="s">
        <v>486</v>
      </c>
      <c r="AN97" s="694">
        <v>1</v>
      </c>
      <c r="AO97" s="232"/>
      <c r="AP97" s="232" t="s">
        <v>394</v>
      </c>
      <c r="AQ97" s="232" t="s">
        <v>1484</v>
      </c>
      <c r="AR97" s="232"/>
      <c r="AS97" s="232"/>
      <c r="AT97" s="243">
        <f t="shared" si="4"/>
        <v>2.0833333333333259E-2</v>
      </c>
      <c r="AU97" s="243" t="str">
        <f t="shared" si="5"/>
        <v/>
      </c>
    </row>
    <row r="98" spans="1:47" ht="14.25">
      <c r="B98" s="29">
        <v>2025</v>
      </c>
      <c r="C98" s="29">
        <v>4</v>
      </c>
      <c r="D98" s="29">
        <v>2</v>
      </c>
      <c r="E98" s="247" t="s">
        <v>496</v>
      </c>
      <c r="F98" s="29">
        <v>7</v>
      </c>
      <c r="G98" s="31" t="s">
        <v>485</v>
      </c>
      <c r="H98" s="694" t="s">
        <v>467</v>
      </c>
      <c r="I98" s="347" t="s">
        <v>47</v>
      </c>
      <c r="J98" s="694" t="s">
        <v>468</v>
      </c>
      <c r="K98" s="232">
        <v>3817764</v>
      </c>
      <c r="L98" s="698">
        <v>3</v>
      </c>
      <c r="M98" s="185">
        <v>3</v>
      </c>
      <c r="N98" s="717" t="s">
        <v>520</v>
      </c>
      <c r="O98" s="232" t="s">
        <v>469</v>
      </c>
      <c r="P98" s="232">
        <v>38</v>
      </c>
      <c r="Q98" s="347" t="s">
        <v>759</v>
      </c>
      <c r="R98" s="695">
        <v>1005</v>
      </c>
      <c r="S98" s="695"/>
      <c r="T98" s="695">
        <v>4180</v>
      </c>
      <c r="U98" s="695">
        <v>4180</v>
      </c>
      <c r="V98" s="695">
        <v>1005</v>
      </c>
      <c r="W98" s="695">
        <v>1005</v>
      </c>
      <c r="X98" s="232">
        <v>1</v>
      </c>
      <c r="Y98" s="695">
        <v>4100</v>
      </c>
      <c r="Z98" s="232">
        <v>1</v>
      </c>
      <c r="AA98" s="696">
        <v>4100</v>
      </c>
      <c r="AB98" s="696"/>
      <c r="AC98" s="697" t="s">
        <v>1509</v>
      </c>
      <c r="AD98" s="698" t="s">
        <v>1510</v>
      </c>
      <c r="AE98" s="699"/>
      <c r="AF98" s="699"/>
      <c r="AG98" s="699"/>
      <c r="AH98" s="699"/>
      <c r="AI98" s="232" t="s">
        <v>5</v>
      </c>
      <c r="AJ98" s="694"/>
      <c r="AK98" s="694" t="s">
        <v>862</v>
      </c>
      <c r="AL98" s="700" t="s">
        <v>859</v>
      </c>
      <c r="AM98" s="694" t="s">
        <v>486</v>
      </c>
      <c r="AN98" s="694"/>
      <c r="AO98" s="232" t="s">
        <v>1511</v>
      </c>
      <c r="AP98" s="232"/>
      <c r="AQ98" s="232"/>
      <c r="AR98" s="232"/>
      <c r="AS98" s="232"/>
      <c r="AT98" s="243" t="str">
        <f t="shared" si="4"/>
        <v/>
      </c>
      <c r="AU98" s="243" t="str">
        <f t="shared" si="5"/>
        <v/>
      </c>
    </row>
    <row r="99" spans="1:47" ht="14.25">
      <c r="B99" s="29">
        <v>2025</v>
      </c>
      <c r="C99" s="29">
        <v>4</v>
      </c>
      <c r="D99" s="29">
        <v>2</v>
      </c>
      <c r="E99" s="247" t="s">
        <v>496</v>
      </c>
      <c r="F99" s="29"/>
      <c r="G99" s="31"/>
      <c r="H99" s="694" t="s">
        <v>467</v>
      </c>
      <c r="I99" s="347" t="s">
        <v>43</v>
      </c>
      <c r="J99" s="694" t="s">
        <v>468</v>
      </c>
      <c r="K99" s="232"/>
      <c r="L99" s="698"/>
      <c r="M99" s="185"/>
      <c r="N99" s="717"/>
      <c r="O99" s="232"/>
      <c r="P99" s="232">
        <v>25</v>
      </c>
      <c r="Q99" s="347" t="s">
        <v>483</v>
      </c>
      <c r="R99" s="695">
        <v>1005</v>
      </c>
      <c r="S99" s="695"/>
      <c r="T99" s="695" t="s">
        <v>30</v>
      </c>
      <c r="U99" s="695">
        <v>350</v>
      </c>
      <c r="V99" s="695">
        <v>1005</v>
      </c>
      <c r="W99" s="695">
        <v>1005</v>
      </c>
      <c r="X99" s="232">
        <v>1</v>
      </c>
      <c r="Y99" s="695"/>
      <c r="Z99" s="232">
        <v>1</v>
      </c>
      <c r="AA99" s="696">
        <v>350</v>
      </c>
      <c r="AB99" s="696">
        <v>12850</v>
      </c>
      <c r="AC99" s="697" t="s">
        <v>766</v>
      </c>
      <c r="AD99" s="698" t="s">
        <v>1510</v>
      </c>
      <c r="AE99" s="699"/>
      <c r="AF99" s="699"/>
      <c r="AG99" s="699"/>
      <c r="AH99" s="699"/>
      <c r="AI99" s="232"/>
      <c r="AJ99" s="694"/>
      <c r="AK99" s="694" t="s">
        <v>862</v>
      </c>
      <c r="AL99" s="700" t="s">
        <v>859</v>
      </c>
      <c r="AM99" s="694" t="s">
        <v>486</v>
      </c>
      <c r="AN99" s="694"/>
      <c r="AO99" s="232"/>
      <c r="AP99" s="232"/>
      <c r="AQ99" s="232"/>
      <c r="AR99" s="232"/>
      <c r="AS99" s="232"/>
      <c r="AT99" s="243" t="str">
        <f t="shared" si="4"/>
        <v/>
      </c>
      <c r="AU99" s="243" t="str">
        <f t="shared" si="5"/>
        <v/>
      </c>
    </row>
    <row r="100" spans="1:47" ht="14.25">
      <c r="B100" s="29">
        <v>2025</v>
      </c>
      <c r="C100" s="29">
        <v>4</v>
      </c>
      <c r="D100" s="29">
        <v>2</v>
      </c>
      <c r="E100" s="247" t="s">
        <v>496</v>
      </c>
      <c r="F100" s="29"/>
      <c r="G100" s="31"/>
      <c r="H100" s="694" t="s">
        <v>467</v>
      </c>
      <c r="I100" s="347"/>
      <c r="J100" s="694"/>
      <c r="K100" s="232"/>
      <c r="L100" s="698"/>
      <c r="M100" s="185"/>
      <c r="N100" s="717"/>
      <c r="O100" s="232"/>
      <c r="P100" s="232"/>
      <c r="Q100" s="347"/>
      <c r="R100" s="695"/>
      <c r="S100" s="695"/>
      <c r="T100" s="695"/>
      <c r="U100" s="695"/>
      <c r="V100" s="695"/>
      <c r="W100" s="695"/>
      <c r="X100" s="232"/>
      <c r="Y100" s="695"/>
      <c r="Z100" s="232"/>
      <c r="AA100" s="696"/>
      <c r="AB100" s="696"/>
      <c r="AC100" s="697"/>
      <c r="AD100" s="698"/>
      <c r="AE100" s="699"/>
      <c r="AF100" s="699"/>
      <c r="AG100" s="699">
        <v>0.94791666666666663</v>
      </c>
      <c r="AH100" s="699">
        <v>6.9444444444444441E-3</v>
      </c>
      <c r="AI100" s="232" t="s">
        <v>560</v>
      </c>
      <c r="AJ100" s="694"/>
      <c r="AK100" s="694"/>
      <c r="AL100" s="700"/>
      <c r="AM100" s="694"/>
      <c r="AN100" s="694"/>
      <c r="AO100" s="232" t="s">
        <v>1512</v>
      </c>
      <c r="AP100" s="232"/>
      <c r="AQ100" s="232"/>
      <c r="AR100" s="232"/>
      <c r="AS100" s="232"/>
      <c r="AT100" s="243" t="str">
        <f t="shared" si="4"/>
        <v/>
      </c>
      <c r="AU100" s="243">
        <f t="shared" si="5"/>
        <v>5.9027777777777818E-2</v>
      </c>
    </row>
    <row r="101" spans="1:47" ht="14.25">
      <c r="B101" s="29">
        <v>2025</v>
      </c>
      <c r="C101" s="29">
        <v>4</v>
      </c>
      <c r="D101" s="29">
        <v>2</v>
      </c>
      <c r="E101" s="247" t="s">
        <v>496</v>
      </c>
      <c r="F101" s="29"/>
      <c r="G101" s="31"/>
      <c r="H101" s="694" t="s">
        <v>467</v>
      </c>
      <c r="I101" s="347" t="s">
        <v>58</v>
      </c>
      <c r="J101" s="694" t="s">
        <v>468</v>
      </c>
      <c r="K101" s="232"/>
      <c r="L101" s="698"/>
      <c r="M101" s="185"/>
      <c r="N101" s="717"/>
      <c r="O101" s="232"/>
      <c r="P101" s="232">
        <v>12</v>
      </c>
      <c r="Q101" s="347" t="s">
        <v>483</v>
      </c>
      <c r="R101" s="695">
        <v>1005</v>
      </c>
      <c r="S101" s="695"/>
      <c r="T101" s="695" t="s">
        <v>30</v>
      </c>
      <c r="U101" s="695">
        <v>200</v>
      </c>
      <c r="V101" s="695">
        <v>1005</v>
      </c>
      <c r="W101" s="695">
        <v>1005</v>
      </c>
      <c r="X101" s="232">
        <v>1</v>
      </c>
      <c r="Y101" s="695">
        <v>200</v>
      </c>
      <c r="Z101" s="232">
        <v>1</v>
      </c>
      <c r="AA101" s="696">
        <v>200</v>
      </c>
      <c r="AB101" s="696"/>
      <c r="AC101" s="697"/>
      <c r="AD101" s="698" t="s">
        <v>484</v>
      </c>
      <c r="AE101" s="699"/>
      <c r="AF101" s="699"/>
      <c r="AG101" s="699"/>
      <c r="AH101" s="699"/>
      <c r="AI101" s="232"/>
      <c r="AJ101" s="694"/>
      <c r="AK101" s="694"/>
      <c r="AL101" s="700"/>
      <c r="AM101" s="694"/>
      <c r="AN101" s="694"/>
      <c r="AO101" s="232"/>
      <c r="AP101" s="232"/>
      <c r="AQ101" s="232"/>
      <c r="AR101" s="232"/>
      <c r="AS101" s="232"/>
      <c r="AT101" s="243" t="str">
        <f t="shared" si="4"/>
        <v/>
      </c>
      <c r="AU101" s="243" t="str">
        <f t="shared" si="5"/>
        <v/>
      </c>
    </row>
    <row r="102" spans="1:47" ht="14.25">
      <c r="B102" s="29">
        <v>2025</v>
      </c>
      <c r="C102" s="29">
        <v>4</v>
      </c>
      <c r="D102" s="29">
        <v>2</v>
      </c>
      <c r="E102" s="247" t="s">
        <v>496</v>
      </c>
      <c r="F102" s="29">
        <v>8</v>
      </c>
      <c r="G102" s="31" t="s">
        <v>485</v>
      </c>
      <c r="H102" s="694" t="s">
        <v>467</v>
      </c>
      <c r="I102" s="347" t="s">
        <v>47</v>
      </c>
      <c r="J102" s="694" t="s">
        <v>468</v>
      </c>
      <c r="K102" s="232">
        <v>3821138</v>
      </c>
      <c r="L102" s="698">
        <v>1</v>
      </c>
      <c r="M102" s="185">
        <v>2</v>
      </c>
      <c r="N102" s="717" t="s">
        <v>472</v>
      </c>
      <c r="O102" s="232" t="s">
        <v>469</v>
      </c>
      <c r="P102" s="232">
        <v>50</v>
      </c>
      <c r="Q102" s="347" t="s">
        <v>759</v>
      </c>
      <c r="R102" s="695">
        <v>1005</v>
      </c>
      <c r="S102" s="695"/>
      <c r="T102" s="695">
        <v>4100</v>
      </c>
      <c r="U102" s="695">
        <v>4100</v>
      </c>
      <c r="V102" s="695">
        <v>1005</v>
      </c>
      <c r="W102" s="695">
        <v>1005</v>
      </c>
      <c r="X102" s="232">
        <v>1</v>
      </c>
      <c r="Y102" s="695">
        <v>4100</v>
      </c>
      <c r="Z102" s="232">
        <v>1</v>
      </c>
      <c r="AA102" s="696">
        <v>4100</v>
      </c>
      <c r="AB102" s="696">
        <v>4120</v>
      </c>
      <c r="AC102" s="697" t="s">
        <v>1513</v>
      </c>
      <c r="AD102" s="698"/>
      <c r="AE102" s="699">
        <v>6.9444444444444441E-3</v>
      </c>
      <c r="AF102" s="699">
        <v>2.7777777777777776E-2</v>
      </c>
      <c r="AG102" s="699">
        <v>2.7777777777777776E-2</v>
      </c>
      <c r="AH102" s="699">
        <v>3.4722222222222224E-2</v>
      </c>
      <c r="AI102" s="232" t="s">
        <v>5</v>
      </c>
      <c r="AJ102" s="694"/>
      <c r="AK102" s="694" t="s">
        <v>6</v>
      </c>
      <c r="AL102" s="700" t="s">
        <v>662</v>
      </c>
      <c r="AM102" s="694" t="s">
        <v>486</v>
      </c>
      <c r="AN102" s="694">
        <v>1</v>
      </c>
      <c r="AO102" s="232"/>
      <c r="AP102" s="232" t="s">
        <v>394</v>
      </c>
      <c r="AQ102" s="232"/>
      <c r="AR102" s="232"/>
      <c r="AS102" s="232"/>
      <c r="AT102" s="243">
        <f t="shared" si="4"/>
        <v>2.0833333333333332E-2</v>
      </c>
      <c r="AU102" s="243">
        <f t="shared" si="5"/>
        <v>6.9444444444444475E-3</v>
      </c>
    </row>
    <row r="103" spans="1:47" ht="14.25">
      <c r="B103" s="29">
        <v>2025</v>
      </c>
      <c r="C103" s="29">
        <v>4</v>
      </c>
      <c r="D103" s="29">
        <v>2</v>
      </c>
      <c r="E103" s="247" t="s">
        <v>496</v>
      </c>
      <c r="F103" s="29">
        <v>8</v>
      </c>
      <c r="G103" s="31" t="s">
        <v>485</v>
      </c>
      <c r="H103" s="694" t="s">
        <v>467</v>
      </c>
      <c r="I103" s="347" t="s">
        <v>47</v>
      </c>
      <c r="J103" s="694" t="s">
        <v>468</v>
      </c>
      <c r="K103" s="232">
        <v>3821138</v>
      </c>
      <c r="L103" s="698">
        <v>2</v>
      </c>
      <c r="M103" s="185">
        <v>2</v>
      </c>
      <c r="N103" s="717" t="s">
        <v>472</v>
      </c>
      <c r="O103" s="232" t="s">
        <v>469</v>
      </c>
      <c r="P103" s="232">
        <v>50</v>
      </c>
      <c r="Q103" s="347" t="s">
        <v>759</v>
      </c>
      <c r="R103" s="695">
        <v>1005</v>
      </c>
      <c r="S103" s="695"/>
      <c r="T103" s="695">
        <v>4100</v>
      </c>
      <c r="U103" s="695">
        <v>4100</v>
      </c>
      <c r="V103" s="695">
        <v>1005</v>
      </c>
      <c r="W103" s="695">
        <v>1005</v>
      </c>
      <c r="X103" s="232">
        <v>1</v>
      </c>
      <c r="Y103" s="695">
        <v>4100</v>
      </c>
      <c r="Z103" s="232">
        <v>1</v>
      </c>
      <c r="AA103" s="696">
        <v>4100</v>
      </c>
      <c r="AB103" s="696">
        <v>4130</v>
      </c>
      <c r="AC103" s="697" t="s">
        <v>1514</v>
      </c>
      <c r="AD103" s="698" t="s">
        <v>1515</v>
      </c>
      <c r="AE103" s="699">
        <v>3.4722222222222224E-2</v>
      </c>
      <c r="AF103" s="699">
        <v>5.5555555555555552E-2</v>
      </c>
      <c r="AG103" s="699">
        <v>5.5555555555555552E-2</v>
      </c>
      <c r="AH103" s="699">
        <v>0.10416666666666667</v>
      </c>
      <c r="AI103" s="232" t="s">
        <v>5</v>
      </c>
      <c r="AJ103" s="694"/>
      <c r="AK103" s="694" t="s">
        <v>6</v>
      </c>
      <c r="AL103" s="700" t="s">
        <v>662</v>
      </c>
      <c r="AM103" s="694" t="s">
        <v>486</v>
      </c>
      <c r="AN103" s="694">
        <v>1</v>
      </c>
      <c r="AO103" s="232"/>
      <c r="AP103" s="232" t="s">
        <v>394</v>
      </c>
      <c r="AQ103" s="232"/>
      <c r="AR103" s="232"/>
      <c r="AS103" s="232"/>
      <c r="AT103" s="243">
        <f t="shared" si="4"/>
        <v>2.0833333333333329E-2</v>
      </c>
      <c r="AU103" s="243">
        <f t="shared" si="5"/>
        <v>4.8611111111111119E-2</v>
      </c>
    </row>
    <row r="104" spans="1:47" ht="14.25">
      <c r="B104" s="29">
        <v>2025</v>
      </c>
      <c r="C104" s="29">
        <v>4</v>
      </c>
      <c r="D104" s="29">
        <v>2</v>
      </c>
      <c r="E104" s="247" t="s">
        <v>496</v>
      </c>
      <c r="F104" s="29"/>
      <c r="G104" s="208"/>
      <c r="H104" s="694" t="s">
        <v>467</v>
      </c>
      <c r="I104" s="347" t="s">
        <v>43</v>
      </c>
      <c r="J104" s="694" t="s">
        <v>468</v>
      </c>
      <c r="K104" s="232"/>
      <c r="L104" s="698"/>
      <c r="M104" s="185"/>
      <c r="N104" s="717"/>
      <c r="O104" s="232"/>
      <c r="P104" s="232">
        <v>25</v>
      </c>
      <c r="Q104" s="347" t="s">
        <v>483</v>
      </c>
      <c r="R104" s="695">
        <v>1005</v>
      </c>
      <c r="S104" s="695"/>
      <c r="T104" s="695" t="s">
        <v>30</v>
      </c>
      <c r="U104" s="695">
        <v>350</v>
      </c>
      <c r="V104" s="695">
        <v>1005</v>
      </c>
      <c r="W104" s="695">
        <v>1005</v>
      </c>
      <c r="X104" s="232">
        <v>1</v>
      </c>
      <c r="Y104" s="695"/>
      <c r="Z104" s="232">
        <v>1</v>
      </c>
      <c r="AA104" s="696">
        <v>350</v>
      </c>
      <c r="AB104" s="696">
        <v>8750</v>
      </c>
      <c r="AC104" s="697" t="s">
        <v>766</v>
      </c>
      <c r="AD104" s="698" t="s">
        <v>1515</v>
      </c>
      <c r="AE104" s="699">
        <v>0.10416666666666667</v>
      </c>
      <c r="AF104" s="699">
        <v>0.1076388888888889</v>
      </c>
      <c r="AG104" s="699"/>
      <c r="AH104" s="699"/>
      <c r="AI104" s="232"/>
      <c r="AJ104" s="694"/>
      <c r="AK104" s="694" t="s">
        <v>6</v>
      </c>
      <c r="AL104" s="700" t="s">
        <v>662</v>
      </c>
      <c r="AM104" s="694" t="s">
        <v>486</v>
      </c>
      <c r="AN104" s="694">
        <v>1</v>
      </c>
      <c r="AO104" s="232"/>
      <c r="AP104" s="232"/>
      <c r="AQ104" s="232"/>
      <c r="AR104" s="232"/>
      <c r="AS104" s="232"/>
      <c r="AT104" s="243">
        <f t="shared" si="4"/>
        <v>3.4722222222222238E-3</v>
      </c>
      <c r="AU104" s="243" t="str">
        <f t="shared" si="5"/>
        <v/>
      </c>
    </row>
    <row r="105" spans="1:47" ht="14.25">
      <c r="B105" s="29">
        <v>2025</v>
      </c>
      <c r="C105" s="29">
        <v>4</v>
      </c>
      <c r="D105" s="29">
        <v>2</v>
      </c>
      <c r="E105" s="247" t="s">
        <v>496</v>
      </c>
      <c r="F105" s="29"/>
      <c r="G105" s="31"/>
      <c r="H105" s="694" t="s">
        <v>467</v>
      </c>
      <c r="I105" s="347"/>
      <c r="J105" s="694"/>
      <c r="K105" s="232"/>
      <c r="L105" s="698"/>
      <c r="M105" s="185"/>
      <c r="N105" s="717"/>
      <c r="O105" s="232"/>
      <c r="P105" s="232"/>
      <c r="Q105" s="347"/>
      <c r="R105" s="695"/>
      <c r="S105" s="695"/>
      <c r="T105" s="695"/>
      <c r="U105" s="695"/>
      <c r="V105" s="695"/>
      <c r="W105" s="695"/>
      <c r="X105" s="232"/>
      <c r="Y105" s="695"/>
      <c r="Z105" s="232"/>
      <c r="AA105" s="696"/>
      <c r="AB105" s="696"/>
      <c r="AC105" s="697"/>
      <c r="AD105" s="698"/>
      <c r="AE105" s="699"/>
      <c r="AF105" s="699"/>
      <c r="AG105" s="699">
        <v>0.1076388888888889</v>
      </c>
      <c r="AH105" s="699">
        <v>0.12847222222222221</v>
      </c>
      <c r="AI105" s="232" t="s">
        <v>689</v>
      </c>
      <c r="AJ105" s="694"/>
      <c r="AK105" s="694"/>
      <c r="AL105" s="700"/>
      <c r="AM105" s="694"/>
      <c r="AN105" s="694"/>
      <c r="AO105" s="232" t="s">
        <v>1497</v>
      </c>
      <c r="AP105" s="232"/>
      <c r="AQ105" s="232"/>
      <c r="AR105" s="232"/>
      <c r="AS105" s="232"/>
      <c r="AT105" s="243" t="str">
        <f t="shared" si="4"/>
        <v/>
      </c>
      <c r="AU105" s="243">
        <f t="shared" si="5"/>
        <v>2.0833333333333315E-2</v>
      </c>
    </row>
    <row r="106" spans="1:47" ht="14.25">
      <c r="B106" s="29">
        <v>2025</v>
      </c>
      <c r="C106" s="29">
        <v>4</v>
      </c>
      <c r="D106" s="29">
        <v>2</v>
      </c>
      <c r="E106" s="247" t="s">
        <v>496</v>
      </c>
      <c r="F106" s="29"/>
      <c r="G106" s="31"/>
      <c r="H106" s="694" t="s">
        <v>467</v>
      </c>
      <c r="I106" s="347" t="s">
        <v>58</v>
      </c>
      <c r="J106" s="694" t="s">
        <v>468</v>
      </c>
      <c r="K106" s="232"/>
      <c r="L106" s="698"/>
      <c r="M106" s="185"/>
      <c r="N106" s="717"/>
      <c r="O106" s="232"/>
      <c r="P106" s="232">
        <v>12</v>
      </c>
      <c r="Q106" s="347" t="s">
        <v>483</v>
      </c>
      <c r="R106" s="695">
        <v>1000</v>
      </c>
      <c r="S106" s="695"/>
      <c r="T106" s="695" t="s">
        <v>30</v>
      </c>
      <c r="U106" s="695">
        <v>200</v>
      </c>
      <c r="V106" s="695">
        <v>1000</v>
      </c>
      <c r="W106" s="695">
        <v>1000</v>
      </c>
      <c r="X106" s="232">
        <v>1</v>
      </c>
      <c r="Y106" s="695">
        <v>200</v>
      </c>
      <c r="Z106" s="232">
        <v>1</v>
      </c>
      <c r="AA106" s="696">
        <v>200</v>
      </c>
      <c r="AB106" s="696"/>
      <c r="AC106" s="697"/>
      <c r="AD106" s="698"/>
      <c r="AE106" s="699"/>
      <c r="AF106" s="699"/>
      <c r="AG106" s="699"/>
      <c r="AH106" s="699"/>
      <c r="AI106" s="232"/>
      <c r="AJ106" s="694"/>
      <c r="AK106" s="694"/>
      <c r="AL106" s="700"/>
      <c r="AM106" s="694"/>
      <c r="AN106" s="694"/>
      <c r="AO106" s="232"/>
      <c r="AP106" s="232"/>
      <c r="AQ106" s="232"/>
      <c r="AR106" s="232"/>
      <c r="AS106" s="232"/>
      <c r="AT106" s="243" t="str">
        <f t="shared" si="4"/>
        <v/>
      </c>
      <c r="AU106" s="243" t="str">
        <f t="shared" si="5"/>
        <v/>
      </c>
    </row>
    <row r="107" spans="1:47" ht="14.25">
      <c r="A107" s="182">
        <v>1</v>
      </c>
      <c r="B107" s="29">
        <v>2025</v>
      </c>
      <c r="C107" s="29">
        <v>4</v>
      </c>
      <c r="D107" s="29">
        <v>2</v>
      </c>
      <c r="E107" s="247" t="s">
        <v>496</v>
      </c>
      <c r="F107" s="29">
        <v>9</v>
      </c>
      <c r="G107" s="31" t="s">
        <v>485</v>
      </c>
      <c r="H107" s="694" t="s">
        <v>467</v>
      </c>
      <c r="I107" s="347" t="s">
        <v>47</v>
      </c>
      <c r="J107" s="694" t="s">
        <v>468</v>
      </c>
      <c r="K107" s="232">
        <v>3817770</v>
      </c>
      <c r="L107" s="698">
        <v>1</v>
      </c>
      <c r="M107" s="185">
        <v>27</v>
      </c>
      <c r="N107" s="717" t="s">
        <v>503</v>
      </c>
      <c r="O107" s="232" t="s">
        <v>469</v>
      </c>
      <c r="P107" s="232">
        <v>50</v>
      </c>
      <c r="Q107" s="347" t="s">
        <v>284</v>
      </c>
      <c r="R107" s="695">
        <v>1000</v>
      </c>
      <c r="S107" s="695"/>
      <c r="T107" s="695">
        <v>4000</v>
      </c>
      <c r="U107" s="695">
        <v>4000</v>
      </c>
      <c r="V107" s="695">
        <v>1000</v>
      </c>
      <c r="W107" s="695">
        <v>1000</v>
      </c>
      <c r="X107" s="232">
        <v>1</v>
      </c>
      <c r="Y107" s="695">
        <v>4000</v>
      </c>
      <c r="Z107" s="232">
        <v>1</v>
      </c>
      <c r="AA107" s="696">
        <v>4000</v>
      </c>
      <c r="AB107" s="696">
        <v>4050</v>
      </c>
      <c r="AC107" s="697" t="s">
        <v>1516</v>
      </c>
      <c r="AD107" s="698"/>
      <c r="AE107" s="699">
        <v>0.12847222222222221</v>
      </c>
      <c r="AF107" s="699">
        <v>0.14583333333333334</v>
      </c>
      <c r="AG107" s="699">
        <v>0.14583333333333334</v>
      </c>
      <c r="AH107" s="699">
        <v>0.15277777777777779</v>
      </c>
      <c r="AI107" s="232" t="s">
        <v>5</v>
      </c>
      <c r="AJ107" s="694"/>
      <c r="AK107" s="694" t="s">
        <v>6</v>
      </c>
      <c r="AL107" s="700" t="s">
        <v>662</v>
      </c>
      <c r="AM107" s="694" t="s">
        <v>486</v>
      </c>
      <c r="AN107" s="694">
        <v>1</v>
      </c>
      <c r="AO107" s="232"/>
      <c r="AP107" s="232" t="s">
        <v>394</v>
      </c>
      <c r="AQ107" s="232"/>
      <c r="AR107" s="232"/>
      <c r="AS107" s="232"/>
      <c r="AT107" s="243">
        <f t="shared" si="4"/>
        <v>1.7361111111111133E-2</v>
      </c>
      <c r="AU107" s="243">
        <f t="shared" si="5"/>
        <v>6.9444444444444475E-3</v>
      </c>
    </row>
    <row r="108" spans="1:47" ht="14.25">
      <c r="B108" s="29">
        <v>2025</v>
      </c>
      <c r="C108" s="29">
        <v>4</v>
      </c>
      <c r="D108" s="29">
        <v>2</v>
      </c>
      <c r="E108" s="247" t="s">
        <v>496</v>
      </c>
      <c r="F108" s="29">
        <v>9</v>
      </c>
      <c r="G108" s="31" t="s">
        <v>485</v>
      </c>
      <c r="H108" s="694" t="s">
        <v>467</v>
      </c>
      <c r="I108" s="347" t="s">
        <v>47</v>
      </c>
      <c r="J108" s="694" t="s">
        <v>468</v>
      </c>
      <c r="K108" s="232">
        <v>3817770</v>
      </c>
      <c r="L108" s="698">
        <v>2</v>
      </c>
      <c r="M108" s="185">
        <v>27</v>
      </c>
      <c r="N108" s="717" t="s">
        <v>503</v>
      </c>
      <c r="O108" s="232" t="s">
        <v>469</v>
      </c>
      <c r="P108" s="232">
        <v>50</v>
      </c>
      <c r="Q108" s="347" t="s">
        <v>284</v>
      </c>
      <c r="R108" s="695">
        <v>1000</v>
      </c>
      <c r="S108" s="695"/>
      <c r="T108" s="695">
        <v>4000</v>
      </c>
      <c r="U108" s="695">
        <v>4000</v>
      </c>
      <c r="V108" s="695">
        <v>1000</v>
      </c>
      <c r="W108" s="695">
        <v>1000</v>
      </c>
      <c r="X108" s="232">
        <v>1</v>
      </c>
      <c r="Y108" s="695">
        <v>4000</v>
      </c>
      <c r="Z108" s="232">
        <v>1</v>
      </c>
      <c r="AA108" s="696">
        <v>4000</v>
      </c>
      <c r="AB108" s="696">
        <v>4050</v>
      </c>
      <c r="AC108" s="697" t="s">
        <v>1517</v>
      </c>
      <c r="AD108" s="698"/>
      <c r="AE108" s="699">
        <v>0.15277777777777779</v>
      </c>
      <c r="AF108" s="699">
        <v>0.1736111111111111</v>
      </c>
      <c r="AG108" s="699">
        <v>0.1736111111111111</v>
      </c>
      <c r="AH108" s="699">
        <v>0.18055555555555555</v>
      </c>
      <c r="AI108" s="232" t="s">
        <v>5</v>
      </c>
      <c r="AJ108" s="694"/>
      <c r="AK108" s="694" t="s">
        <v>6</v>
      </c>
      <c r="AL108" s="700" t="s">
        <v>662</v>
      </c>
      <c r="AM108" s="694" t="s">
        <v>486</v>
      </c>
      <c r="AN108" s="694">
        <v>1</v>
      </c>
      <c r="AO108" s="232"/>
      <c r="AP108" s="232" t="s">
        <v>394</v>
      </c>
      <c r="AQ108" s="232"/>
      <c r="AR108" s="232"/>
      <c r="AS108" s="232"/>
      <c r="AT108" s="243">
        <f t="shared" si="4"/>
        <v>2.0833333333333315E-2</v>
      </c>
      <c r="AU108" s="243">
        <f t="shared" si="5"/>
        <v>6.9444444444444475E-3</v>
      </c>
    </row>
    <row r="109" spans="1:47" ht="14.25">
      <c r="B109" s="29">
        <v>2025</v>
      </c>
      <c r="C109" s="29">
        <v>4</v>
      </c>
      <c r="D109" s="29">
        <v>2</v>
      </c>
      <c r="E109" s="247" t="s">
        <v>496</v>
      </c>
      <c r="F109" s="29">
        <v>9</v>
      </c>
      <c r="G109" s="31" t="s">
        <v>485</v>
      </c>
      <c r="H109" s="694" t="s">
        <v>467</v>
      </c>
      <c r="I109" s="347" t="s">
        <v>47</v>
      </c>
      <c r="J109" s="694" t="s">
        <v>468</v>
      </c>
      <c r="K109" s="232">
        <v>3817770</v>
      </c>
      <c r="L109" s="698">
        <v>3</v>
      </c>
      <c r="M109" s="185">
        <v>27</v>
      </c>
      <c r="N109" s="717" t="s">
        <v>503</v>
      </c>
      <c r="O109" s="232" t="s">
        <v>469</v>
      </c>
      <c r="P109" s="232">
        <v>50</v>
      </c>
      <c r="Q109" s="347" t="s">
        <v>284</v>
      </c>
      <c r="R109" s="695">
        <v>1000</v>
      </c>
      <c r="S109" s="695"/>
      <c r="T109" s="695">
        <v>4000</v>
      </c>
      <c r="U109" s="695">
        <v>4000</v>
      </c>
      <c r="V109" s="695">
        <v>1000</v>
      </c>
      <c r="W109" s="695">
        <v>1000</v>
      </c>
      <c r="X109" s="232">
        <v>1</v>
      </c>
      <c r="Y109" s="695">
        <v>4000</v>
      </c>
      <c r="Z109" s="232">
        <v>1</v>
      </c>
      <c r="AA109" s="696">
        <v>4000</v>
      </c>
      <c r="AB109" s="696">
        <v>4050</v>
      </c>
      <c r="AC109" s="697" t="s">
        <v>1518</v>
      </c>
      <c r="AD109" s="698" t="s">
        <v>1519</v>
      </c>
      <c r="AE109" s="699">
        <v>0.18055555555555555</v>
      </c>
      <c r="AF109" s="699">
        <v>0.19791666666666666</v>
      </c>
      <c r="AG109" s="699">
        <v>0.19791666666666666</v>
      </c>
      <c r="AH109" s="699">
        <v>0.2048611111111111</v>
      </c>
      <c r="AI109" s="232" t="s">
        <v>5</v>
      </c>
      <c r="AJ109" s="694"/>
      <c r="AK109" s="694" t="s">
        <v>6</v>
      </c>
      <c r="AL109" s="700" t="s">
        <v>662</v>
      </c>
      <c r="AM109" s="694" t="s">
        <v>486</v>
      </c>
      <c r="AN109" s="694">
        <v>1</v>
      </c>
      <c r="AO109" s="232"/>
      <c r="AP109" s="232" t="s">
        <v>394</v>
      </c>
      <c r="AQ109" s="232"/>
      <c r="AR109" s="232"/>
      <c r="AS109" s="232"/>
      <c r="AT109" s="243">
        <f t="shared" si="4"/>
        <v>1.7361111111111105E-2</v>
      </c>
      <c r="AU109" s="243">
        <f t="shared" si="5"/>
        <v>6.9444444444444475E-3</v>
      </c>
    </row>
    <row r="110" spans="1:47" ht="14.25">
      <c r="B110" s="29">
        <v>2025</v>
      </c>
      <c r="C110" s="29">
        <v>4</v>
      </c>
      <c r="D110" s="29">
        <v>2</v>
      </c>
      <c r="E110" s="247" t="s">
        <v>496</v>
      </c>
      <c r="F110" s="29"/>
      <c r="G110" s="208"/>
      <c r="H110" s="694" t="s">
        <v>467</v>
      </c>
      <c r="I110" s="347" t="s">
        <v>43</v>
      </c>
      <c r="J110" s="694" t="s">
        <v>468</v>
      </c>
      <c r="K110" s="232"/>
      <c r="L110" s="698"/>
      <c r="M110" s="185"/>
      <c r="N110" s="717"/>
      <c r="O110" s="232"/>
      <c r="P110" s="232">
        <v>25</v>
      </c>
      <c r="Q110" s="347" t="s">
        <v>483</v>
      </c>
      <c r="R110" s="695">
        <v>1000</v>
      </c>
      <c r="S110" s="695"/>
      <c r="T110" s="695" t="s">
        <v>30</v>
      </c>
      <c r="U110" s="695">
        <v>350</v>
      </c>
      <c r="V110" s="695">
        <v>1000</v>
      </c>
      <c r="W110" s="695">
        <v>1000</v>
      </c>
      <c r="X110" s="232">
        <v>1</v>
      </c>
      <c r="Y110" s="695"/>
      <c r="Z110" s="232">
        <v>1</v>
      </c>
      <c r="AA110" s="696">
        <v>350</v>
      </c>
      <c r="AB110" s="696">
        <v>12550</v>
      </c>
      <c r="AC110" s="697" t="s">
        <v>914</v>
      </c>
      <c r="AD110" s="698" t="s">
        <v>1519</v>
      </c>
      <c r="AE110" s="699">
        <v>0.2048611111111111</v>
      </c>
      <c r="AF110" s="699">
        <v>0.20833333333333334</v>
      </c>
      <c r="AG110" s="699"/>
      <c r="AH110" s="699"/>
      <c r="AI110" s="232"/>
      <c r="AJ110" s="694"/>
      <c r="AK110" s="694" t="s">
        <v>6</v>
      </c>
      <c r="AL110" s="700" t="s">
        <v>662</v>
      </c>
      <c r="AM110" s="694" t="s">
        <v>486</v>
      </c>
      <c r="AN110" s="694">
        <v>1</v>
      </c>
      <c r="AO110" s="232"/>
      <c r="AP110" s="232"/>
      <c r="AQ110" s="232"/>
      <c r="AR110" s="232"/>
      <c r="AS110" s="232"/>
      <c r="AT110" s="243">
        <f t="shared" si="4"/>
        <v>3.4722222222222376E-3</v>
      </c>
      <c r="AU110" s="243" t="str">
        <f t="shared" si="5"/>
        <v/>
      </c>
    </row>
    <row r="111" spans="1:47" ht="14.25">
      <c r="B111" s="29">
        <v>2025</v>
      </c>
      <c r="C111" s="29">
        <v>4</v>
      </c>
      <c r="D111" s="29">
        <v>2</v>
      </c>
      <c r="E111" s="247" t="s">
        <v>496</v>
      </c>
      <c r="F111" s="29"/>
      <c r="G111" s="31"/>
      <c r="H111" s="694" t="s">
        <v>467</v>
      </c>
      <c r="I111" s="347"/>
      <c r="J111" s="694"/>
      <c r="K111" s="232"/>
      <c r="L111" s="698"/>
      <c r="M111" s="185"/>
      <c r="N111" s="717"/>
      <c r="O111" s="232"/>
      <c r="P111" s="232"/>
      <c r="Q111" s="347"/>
      <c r="R111" s="695"/>
      <c r="S111" s="695"/>
      <c r="T111" s="695"/>
      <c r="U111" s="695"/>
      <c r="V111" s="695"/>
      <c r="W111" s="695"/>
      <c r="X111" s="232"/>
      <c r="Y111" s="695"/>
      <c r="Z111" s="232"/>
      <c r="AA111" s="696"/>
      <c r="AB111" s="696"/>
      <c r="AC111" s="697"/>
      <c r="AD111" s="698"/>
      <c r="AE111" s="699"/>
      <c r="AF111" s="699"/>
      <c r="AG111" s="699">
        <v>0.20833333333333334</v>
      </c>
      <c r="AH111" s="699">
        <v>0.22916666666666666</v>
      </c>
      <c r="AI111" s="232" t="s">
        <v>560</v>
      </c>
      <c r="AJ111" s="694"/>
      <c r="AK111" s="694"/>
      <c r="AL111" s="700"/>
      <c r="AM111" s="694"/>
      <c r="AN111" s="694"/>
      <c r="AO111" s="232"/>
      <c r="AP111" s="232"/>
      <c r="AQ111" s="232"/>
      <c r="AR111" s="232"/>
      <c r="AS111" s="232"/>
      <c r="AT111" s="243" t="str">
        <f t="shared" si="4"/>
        <v/>
      </c>
      <c r="AU111" s="243">
        <f t="shared" si="5"/>
        <v>2.0833333333333315E-2</v>
      </c>
    </row>
    <row r="112" spans="1:47" ht="14.25">
      <c r="B112" s="29">
        <v>2025</v>
      </c>
      <c r="C112" s="29">
        <v>4</v>
      </c>
      <c r="D112" s="29">
        <v>3</v>
      </c>
      <c r="E112" s="247" t="s">
        <v>496</v>
      </c>
      <c r="F112" s="29"/>
      <c r="G112" s="31"/>
      <c r="H112" s="694" t="s">
        <v>467</v>
      </c>
      <c r="I112" s="347" t="s">
        <v>58</v>
      </c>
      <c r="J112" s="694" t="s">
        <v>468</v>
      </c>
      <c r="K112" s="232"/>
      <c r="L112" s="698"/>
      <c r="M112" s="185"/>
      <c r="N112" s="717"/>
      <c r="O112" s="232"/>
      <c r="P112" s="232">
        <v>12</v>
      </c>
      <c r="Q112" s="347" t="s">
        <v>483</v>
      </c>
      <c r="R112" s="695">
        <v>1000</v>
      </c>
      <c r="S112" s="695"/>
      <c r="T112" s="695" t="s">
        <v>30</v>
      </c>
      <c r="U112" s="695">
        <v>200</v>
      </c>
      <c r="V112" s="695">
        <v>1000</v>
      </c>
      <c r="W112" s="695">
        <v>1000</v>
      </c>
      <c r="X112" s="232">
        <v>1</v>
      </c>
      <c r="Y112" s="695">
        <v>200</v>
      </c>
      <c r="Z112" s="232">
        <v>1</v>
      </c>
      <c r="AA112" s="696">
        <v>200</v>
      </c>
      <c r="AB112" s="696"/>
      <c r="AC112" s="697"/>
      <c r="AD112" s="698"/>
      <c r="AE112" s="699"/>
      <c r="AF112" s="699"/>
      <c r="AG112" s="699"/>
      <c r="AH112" s="699"/>
      <c r="AI112" s="232"/>
      <c r="AJ112" s="694"/>
      <c r="AK112" s="694"/>
      <c r="AL112" s="700"/>
      <c r="AM112" s="694"/>
      <c r="AN112" s="694"/>
      <c r="AO112" s="232"/>
      <c r="AP112" s="232"/>
      <c r="AQ112" s="232"/>
      <c r="AR112" s="232"/>
      <c r="AS112" s="232"/>
      <c r="AT112" s="243" t="str">
        <f t="shared" si="4"/>
        <v/>
      </c>
      <c r="AU112" s="243" t="str">
        <f t="shared" si="5"/>
        <v/>
      </c>
    </row>
    <row r="113" spans="1:47" ht="14.25">
      <c r="A113" s="182">
        <v>1</v>
      </c>
      <c r="B113" s="29">
        <v>2025</v>
      </c>
      <c r="C113" s="29">
        <v>4</v>
      </c>
      <c r="D113" s="29">
        <v>3</v>
      </c>
      <c r="E113" s="247" t="s">
        <v>496</v>
      </c>
      <c r="F113" s="29">
        <v>1</v>
      </c>
      <c r="G113" s="31" t="s">
        <v>485</v>
      </c>
      <c r="H113" s="694" t="s">
        <v>467</v>
      </c>
      <c r="I113" s="347" t="s">
        <v>47</v>
      </c>
      <c r="J113" s="694" t="s">
        <v>468</v>
      </c>
      <c r="K113" s="232">
        <v>3817770</v>
      </c>
      <c r="L113" s="698">
        <v>4</v>
      </c>
      <c r="M113" s="185">
        <v>27</v>
      </c>
      <c r="N113" s="717" t="s">
        <v>503</v>
      </c>
      <c r="O113" s="232" t="s">
        <v>469</v>
      </c>
      <c r="P113" s="232">
        <v>50</v>
      </c>
      <c r="Q113" s="347" t="s">
        <v>284</v>
      </c>
      <c r="R113" s="695">
        <v>1000</v>
      </c>
      <c r="S113" s="695"/>
      <c r="T113" s="695">
        <v>4000</v>
      </c>
      <c r="U113" s="695">
        <v>4000</v>
      </c>
      <c r="V113" s="695">
        <v>1000</v>
      </c>
      <c r="W113" s="695">
        <v>1000</v>
      </c>
      <c r="X113" s="232">
        <v>1</v>
      </c>
      <c r="Y113" s="695">
        <v>4000</v>
      </c>
      <c r="Z113" s="232">
        <v>1</v>
      </c>
      <c r="AA113" s="696">
        <v>4000</v>
      </c>
      <c r="AB113" s="696">
        <v>4050</v>
      </c>
      <c r="AC113" s="697" t="s">
        <v>1520</v>
      </c>
      <c r="AD113" s="698"/>
      <c r="AE113" s="699">
        <v>0.22916666666666666</v>
      </c>
      <c r="AF113" s="699">
        <v>0.25</v>
      </c>
      <c r="AG113" s="699">
        <v>0.25</v>
      </c>
      <c r="AH113" s="699">
        <v>0.25694444444444442</v>
      </c>
      <c r="AI113" s="232" t="s">
        <v>5</v>
      </c>
      <c r="AJ113" s="694"/>
      <c r="AK113" s="694" t="s">
        <v>6</v>
      </c>
      <c r="AL113" s="700" t="s">
        <v>662</v>
      </c>
      <c r="AM113" s="694" t="s">
        <v>486</v>
      </c>
      <c r="AN113" s="694">
        <v>1</v>
      </c>
      <c r="AO113" s="232"/>
      <c r="AP113" s="232" t="s">
        <v>394</v>
      </c>
      <c r="AQ113" s="232"/>
      <c r="AR113" s="232"/>
      <c r="AS113" s="232"/>
      <c r="AT113" s="243">
        <f t="shared" si="4"/>
        <v>2.0833333333333343E-2</v>
      </c>
      <c r="AU113" s="243">
        <f t="shared" si="5"/>
        <v>6.9444444444444198E-3</v>
      </c>
    </row>
    <row r="114" spans="1:47" ht="14.25">
      <c r="B114" s="29">
        <v>2025</v>
      </c>
      <c r="C114" s="29">
        <v>4</v>
      </c>
      <c r="D114" s="29">
        <v>3</v>
      </c>
      <c r="E114" s="247" t="s">
        <v>496</v>
      </c>
      <c r="F114" s="29">
        <v>1</v>
      </c>
      <c r="G114" s="31" t="s">
        <v>485</v>
      </c>
      <c r="H114" s="694" t="s">
        <v>467</v>
      </c>
      <c r="I114" s="347" t="s">
        <v>47</v>
      </c>
      <c r="J114" s="694" t="s">
        <v>468</v>
      </c>
      <c r="K114" s="232">
        <v>3817770</v>
      </c>
      <c r="L114" s="698">
        <v>5</v>
      </c>
      <c r="M114" s="185">
        <v>27</v>
      </c>
      <c r="N114" s="717" t="s">
        <v>503</v>
      </c>
      <c r="O114" s="232" t="s">
        <v>469</v>
      </c>
      <c r="P114" s="232">
        <v>50</v>
      </c>
      <c r="Q114" s="347" t="s">
        <v>284</v>
      </c>
      <c r="R114" s="695">
        <v>1000</v>
      </c>
      <c r="S114" s="695"/>
      <c r="T114" s="695">
        <v>4000</v>
      </c>
      <c r="U114" s="695">
        <v>4000</v>
      </c>
      <c r="V114" s="695">
        <v>1000</v>
      </c>
      <c r="W114" s="695">
        <v>1000</v>
      </c>
      <c r="X114" s="232">
        <v>1</v>
      </c>
      <c r="Y114" s="695">
        <v>4000</v>
      </c>
      <c r="Z114" s="232">
        <v>1</v>
      </c>
      <c r="AA114" s="696">
        <v>4000</v>
      </c>
      <c r="AB114" s="696">
        <v>4050</v>
      </c>
      <c r="AC114" s="697" t="s">
        <v>1521</v>
      </c>
      <c r="AD114" s="698"/>
      <c r="AE114" s="699">
        <v>0.25694444444444442</v>
      </c>
      <c r="AF114" s="699">
        <v>0.27430555555555558</v>
      </c>
      <c r="AG114" s="699">
        <v>0.27430555555555558</v>
      </c>
      <c r="AH114" s="699">
        <v>0.28125</v>
      </c>
      <c r="AI114" s="232" t="s">
        <v>5</v>
      </c>
      <c r="AJ114" s="694"/>
      <c r="AK114" s="694" t="s">
        <v>6</v>
      </c>
      <c r="AL114" s="700" t="s">
        <v>662</v>
      </c>
      <c r="AM114" s="694" t="s">
        <v>486</v>
      </c>
      <c r="AN114" s="694">
        <v>1</v>
      </c>
      <c r="AO114" s="232"/>
      <c r="AP114" s="232" t="s">
        <v>394</v>
      </c>
      <c r="AQ114" s="232"/>
      <c r="AR114" s="232"/>
      <c r="AS114" s="232"/>
      <c r="AT114" s="243">
        <f t="shared" si="4"/>
        <v>1.736111111111116E-2</v>
      </c>
      <c r="AU114" s="243">
        <f t="shared" si="5"/>
        <v>6.9444444444444198E-3</v>
      </c>
    </row>
    <row r="115" spans="1:47" ht="14.25">
      <c r="B115" s="29">
        <v>2025</v>
      </c>
      <c r="C115" s="29">
        <v>4</v>
      </c>
      <c r="D115" s="29">
        <v>3</v>
      </c>
      <c r="E115" s="247" t="s">
        <v>494</v>
      </c>
      <c r="F115" s="29">
        <v>1</v>
      </c>
      <c r="G115" s="31" t="s">
        <v>485</v>
      </c>
      <c r="H115" s="694" t="s">
        <v>467</v>
      </c>
      <c r="I115" s="347" t="s">
        <v>47</v>
      </c>
      <c r="J115" s="694" t="s">
        <v>468</v>
      </c>
      <c r="K115" s="232">
        <v>3817770</v>
      </c>
      <c r="L115" s="698">
        <v>6</v>
      </c>
      <c r="M115" s="185">
        <v>27</v>
      </c>
      <c r="N115" s="717" t="s">
        <v>503</v>
      </c>
      <c r="O115" s="232" t="s">
        <v>469</v>
      </c>
      <c r="P115" s="232">
        <v>50</v>
      </c>
      <c r="Q115" s="347" t="s">
        <v>284</v>
      </c>
      <c r="R115" s="695">
        <v>1000</v>
      </c>
      <c r="S115" s="695"/>
      <c r="T115" s="695">
        <v>4000</v>
      </c>
      <c r="U115" s="695">
        <v>4000</v>
      </c>
      <c r="V115" s="695">
        <v>1000</v>
      </c>
      <c r="W115" s="695">
        <v>1000</v>
      </c>
      <c r="X115" s="232">
        <v>1</v>
      </c>
      <c r="Y115" s="695">
        <v>4000</v>
      </c>
      <c r="Z115" s="232">
        <v>1</v>
      </c>
      <c r="AA115" s="696">
        <v>4000</v>
      </c>
      <c r="AB115" s="696">
        <v>4050</v>
      </c>
      <c r="AC115" s="697" t="s">
        <v>1522</v>
      </c>
      <c r="AD115" s="698" t="s">
        <v>1523</v>
      </c>
      <c r="AE115" s="699">
        <v>0.28125</v>
      </c>
      <c r="AF115" s="699">
        <v>0.2986111111111111</v>
      </c>
      <c r="AG115" s="699">
        <v>0.2986111111111111</v>
      </c>
      <c r="AH115" s="699">
        <v>0.30555555555555558</v>
      </c>
      <c r="AI115" s="232" t="s">
        <v>5</v>
      </c>
      <c r="AJ115" s="694"/>
      <c r="AK115" s="694" t="s">
        <v>6</v>
      </c>
      <c r="AL115" s="700" t="s">
        <v>662</v>
      </c>
      <c r="AM115" s="694" t="s">
        <v>486</v>
      </c>
      <c r="AN115" s="694">
        <v>1</v>
      </c>
      <c r="AO115" s="232"/>
      <c r="AP115" s="232" t="s">
        <v>394</v>
      </c>
      <c r="AQ115" s="232" t="s">
        <v>1484</v>
      </c>
      <c r="AR115" s="232"/>
      <c r="AS115" s="232"/>
      <c r="AT115" s="243">
        <f t="shared" si="4"/>
        <v>1.7361111111111105E-2</v>
      </c>
      <c r="AU115" s="243">
        <f t="shared" si="5"/>
        <v>6.9444444444444753E-3</v>
      </c>
    </row>
    <row r="116" spans="1:47" ht="14.25">
      <c r="B116" s="29">
        <v>2025</v>
      </c>
      <c r="C116" s="29">
        <v>4</v>
      </c>
      <c r="D116" s="29">
        <v>3</v>
      </c>
      <c r="E116" s="247" t="s">
        <v>494</v>
      </c>
      <c r="F116" s="29"/>
      <c r="G116" s="208"/>
      <c r="H116" s="694" t="s">
        <v>467</v>
      </c>
      <c r="I116" s="347" t="s">
        <v>43</v>
      </c>
      <c r="J116" s="694" t="s">
        <v>468</v>
      </c>
      <c r="K116" s="232"/>
      <c r="L116" s="698"/>
      <c r="M116" s="185"/>
      <c r="N116" s="717"/>
      <c r="O116" s="232"/>
      <c r="P116" s="232">
        <v>25</v>
      </c>
      <c r="Q116" s="347" t="s">
        <v>483</v>
      </c>
      <c r="R116" s="695">
        <v>1000</v>
      </c>
      <c r="S116" s="695"/>
      <c r="T116" s="695" t="s">
        <v>30</v>
      </c>
      <c r="U116" s="695">
        <v>350</v>
      </c>
      <c r="V116" s="695">
        <v>1000</v>
      </c>
      <c r="W116" s="695">
        <v>1000</v>
      </c>
      <c r="X116" s="232">
        <v>1</v>
      </c>
      <c r="Y116" s="695"/>
      <c r="Z116" s="232">
        <v>1</v>
      </c>
      <c r="AA116" s="696">
        <v>350</v>
      </c>
      <c r="AB116" s="696">
        <v>12550</v>
      </c>
      <c r="AC116" s="697" t="s">
        <v>914</v>
      </c>
      <c r="AD116" s="698" t="s">
        <v>1523</v>
      </c>
      <c r="AE116" s="699">
        <v>0.30555555555555558</v>
      </c>
      <c r="AF116" s="699">
        <v>0.30902777777777779</v>
      </c>
      <c r="AG116" s="699"/>
      <c r="AH116" s="699"/>
      <c r="AI116" s="232"/>
      <c r="AJ116" s="694"/>
      <c r="AK116" s="694" t="s">
        <v>6</v>
      </c>
      <c r="AL116" s="700" t="s">
        <v>662</v>
      </c>
      <c r="AM116" s="694" t="s">
        <v>486</v>
      </c>
      <c r="AN116" s="694">
        <v>1</v>
      </c>
      <c r="AO116" s="232"/>
      <c r="AP116" s="232"/>
      <c r="AQ116" s="232"/>
      <c r="AR116" s="232"/>
      <c r="AS116" s="232"/>
      <c r="AT116" s="243">
        <f t="shared" si="4"/>
        <v>3.4722222222222099E-3</v>
      </c>
      <c r="AU116" s="243" t="str">
        <f t="shared" si="5"/>
        <v/>
      </c>
    </row>
    <row r="117" spans="1:47" ht="14.25">
      <c r="B117" s="29">
        <v>2025</v>
      </c>
      <c r="C117" s="29">
        <v>4</v>
      </c>
      <c r="D117" s="29">
        <v>3</v>
      </c>
      <c r="E117" s="247" t="s">
        <v>494</v>
      </c>
      <c r="F117" s="29"/>
      <c r="G117" s="31"/>
      <c r="H117" s="694" t="s">
        <v>467</v>
      </c>
      <c r="I117" s="347"/>
      <c r="J117" s="694"/>
      <c r="K117" s="232"/>
      <c r="L117" s="698"/>
      <c r="M117" s="185"/>
      <c r="N117" s="717"/>
      <c r="O117" s="232"/>
      <c r="P117" s="232"/>
      <c r="Q117" s="347"/>
      <c r="R117" s="695"/>
      <c r="S117" s="695"/>
      <c r="T117" s="695"/>
      <c r="U117" s="695"/>
      <c r="V117" s="695"/>
      <c r="W117" s="695"/>
      <c r="X117" s="232"/>
      <c r="Y117" s="695"/>
      <c r="Z117" s="232"/>
      <c r="AA117" s="696"/>
      <c r="AB117" s="696"/>
      <c r="AC117" s="697"/>
      <c r="AD117" s="698"/>
      <c r="AE117" s="699"/>
      <c r="AF117" s="699"/>
      <c r="AG117" s="699">
        <v>0.30902777777777779</v>
      </c>
      <c r="AH117" s="699">
        <v>0.3298611111111111</v>
      </c>
      <c r="AI117" s="232" t="s">
        <v>560</v>
      </c>
      <c r="AJ117" s="694"/>
      <c r="AK117" s="694"/>
      <c r="AL117" s="700"/>
      <c r="AM117" s="694"/>
      <c r="AN117" s="694"/>
      <c r="AO117" s="232"/>
      <c r="AP117" s="232"/>
      <c r="AQ117" s="232"/>
      <c r="AR117" s="232"/>
      <c r="AS117" s="232"/>
      <c r="AT117" s="243" t="str">
        <f t="shared" si="4"/>
        <v/>
      </c>
      <c r="AU117" s="243">
        <f t="shared" si="5"/>
        <v>2.0833333333333315E-2</v>
      </c>
    </row>
    <row r="118" spans="1:47" ht="14.25">
      <c r="B118" s="29">
        <v>2025</v>
      </c>
      <c r="C118" s="29">
        <v>4</v>
      </c>
      <c r="D118" s="29">
        <v>3</v>
      </c>
      <c r="E118" s="247" t="s">
        <v>494</v>
      </c>
      <c r="F118" s="29"/>
      <c r="G118" s="31"/>
      <c r="H118" s="694" t="s">
        <v>467</v>
      </c>
      <c r="I118" s="347" t="s">
        <v>58</v>
      </c>
      <c r="J118" s="694" t="s">
        <v>468</v>
      </c>
      <c r="K118" s="232"/>
      <c r="L118" s="698"/>
      <c r="M118" s="185"/>
      <c r="N118" s="717"/>
      <c r="O118" s="232"/>
      <c r="P118" s="232">
        <v>12</v>
      </c>
      <c r="Q118" s="347" t="s">
        <v>483</v>
      </c>
      <c r="R118" s="695">
        <v>1000</v>
      </c>
      <c r="S118" s="695"/>
      <c r="T118" s="695" t="s">
        <v>30</v>
      </c>
      <c r="U118" s="695">
        <v>200</v>
      </c>
      <c r="V118" s="695">
        <v>1000</v>
      </c>
      <c r="W118" s="695">
        <v>1000</v>
      </c>
      <c r="X118" s="232">
        <v>1</v>
      </c>
      <c r="Y118" s="695">
        <v>200</v>
      </c>
      <c r="Z118" s="232">
        <v>1</v>
      </c>
      <c r="AA118" s="696">
        <v>200</v>
      </c>
      <c r="AB118" s="696"/>
      <c r="AC118" s="697"/>
      <c r="AD118" s="698"/>
      <c r="AE118" s="699"/>
      <c r="AF118" s="699"/>
      <c r="AG118" s="699"/>
      <c r="AH118" s="699"/>
      <c r="AI118" s="232"/>
      <c r="AJ118" s="694"/>
      <c r="AK118" s="694"/>
      <c r="AL118" s="700"/>
      <c r="AM118" s="694"/>
      <c r="AN118" s="694"/>
      <c r="AO118" s="232"/>
      <c r="AP118" s="232"/>
      <c r="AQ118" s="232"/>
      <c r="AR118" s="232"/>
      <c r="AS118" s="232"/>
      <c r="AT118" s="243" t="str">
        <f t="shared" si="4"/>
        <v/>
      </c>
      <c r="AU118" s="243" t="str">
        <f t="shared" si="5"/>
        <v/>
      </c>
    </row>
    <row r="119" spans="1:47" ht="14.25">
      <c r="A119" s="182">
        <v>1</v>
      </c>
      <c r="B119" s="29">
        <v>2025</v>
      </c>
      <c r="C119" s="29">
        <v>4</v>
      </c>
      <c r="D119" s="29">
        <v>3</v>
      </c>
      <c r="E119" s="247" t="s">
        <v>494</v>
      </c>
      <c r="F119" s="29">
        <v>2</v>
      </c>
      <c r="G119" s="31" t="s">
        <v>485</v>
      </c>
      <c r="H119" s="694" t="s">
        <v>467</v>
      </c>
      <c r="I119" s="347" t="s">
        <v>47</v>
      </c>
      <c r="J119" s="694" t="s">
        <v>468</v>
      </c>
      <c r="K119" s="232">
        <v>3817770</v>
      </c>
      <c r="L119" s="698">
        <v>7</v>
      </c>
      <c r="M119" s="185">
        <v>27</v>
      </c>
      <c r="N119" s="717" t="s">
        <v>503</v>
      </c>
      <c r="O119" s="232" t="s">
        <v>469</v>
      </c>
      <c r="P119" s="232">
        <v>50</v>
      </c>
      <c r="Q119" s="347" t="s">
        <v>284</v>
      </c>
      <c r="R119" s="695">
        <v>1000</v>
      </c>
      <c r="S119" s="695"/>
      <c r="T119" s="695">
        <v>4000</v>
      </c>
      <c r="U119" s="695">
        <v>4000</v>
      </c>
      <c r="V119" s="695">
        <v>1000</v>
      </c>
      <c r="W119" s="695">
        <v>1000</v>
      </c>
      <c r="X119" s="232">
        <v>1</v>
      </c>
      <c r="Y119" s="695">
        <v>4000</v>
      </c>
      <c r="Z119" s="232">
        <v>1</v>
      </c>
      <c r="AA119" s="696">
        <v>4000</v>
      </c>
      <c r="AB119" s="696">
        <v>4050</v>
      </c>
      <c r="AC119" s="697" t="s">
        <v>1524</v>
      </c>
      <c r="AD119" s="698"/>
      <c r="AE119" s="699">
        <v>0.3298611111111111</v>
      </c>
      <c r="AF119" s="699">
        <v>0.34722222222222221</v>
      </c>
      <c r="AG119" s="699">
        <v>0.34722222222222221</v>
      </c>
      <c r="AH119" s="699">
        <v>0.35416666666666669</v>
      </c>
      <c r="AI119" s="232" t="s">
        <v>5</v>
      </c>
      <c r="AJ119" s="694"/>
      <c r="AK119" s="694" t="s">
        <v>6</v>
      </c>
      <c r="AL119" s="700" t="s">
        <v>662</v>
      </c>
      <c r="AM119" s="694" t="s">
        <v>486</v>
      </c>
      <c r="AN119" s="694">
        <v>1</v>
      </c>
      <c r="AO119" s="232"/>
      <c r="AP119" s="232" t="s">
        <v>394</v>
      </c>
      <c r="AQ119" s="232"/>
      <c r="AR119" s="232"/>
      <c r="AS119" s="232"/>
      <c r="AT119" s="243">
        <f t="shared" si="4"/>
        <v>1.7361111111111105E-2</v>
      </c>
      <c r="AU119" s="243">
        <f t="shared" si="5"/>
        <v>6.9444444444444753E-3</v>
      </c>
    </row>
    <row r="120" spans="1:47" ht="14.25">
      <c r="B120" s="29">
        <v>2025</v>
      </c>
      <c r="C120" s="29">
        <v>4</v>
      </c>
      <c r="D120" s="29">
        <v>3</v>
      </c>
      <c r="E120" s="247" t="s">
        <v>494</v>
      </c>
      <c r="F120" s="29">
        <v>2</v>
      </c>
      <c r="G120" s="31" t="s">
        <v>485</v>
      </c>
      <c r="H120" s="694" t="s">
        <v>467</v>
      </c>
      <c r="I120" s="347" t="s">
        <v>47</v>
      </c>
      <c r="J120" s="694" t="s">
        <v>468</v>
      </c>
      <c r="K120" s="232">
        <v>3817770</v>
      </c>
      <c r="L120" s="698">
        <v>8</v>
      </c>
      <c r="M120" s="185">
        <v>27</v>
      </c>
      <c r="N120" s="717" t="s">
        <v>503</v>
      </c>
      <c r="O120" s="232" t="s">
        <v>469</v>
      </c>
      <c r="P120" s="232">
        <v>50</v>
      </c>
      <c r="Q120" s="347" t="s">
        <v>284</v>
      </c>
      <c r="R120" s="695">
        <v>1000</v>
      </c>
      <c r="S120" s="695"/>
      <c r="T120" s="695">
        <v>4000</v>
      </c>
      <c r="U120" s="695">
        <v>4000</v>
      </c>
      <c r="V120" s="695">
        <v>1000</v>
      </c>
      <c r="W120" s="695">
        <v>1000</v>
      </c>
      <c r="X120" s="232">
        <v>1</v>
      </c>
      <c r="Y120" s="695">
        <v>4000</v>
      </c>
      <c r="Z120" s="232">
        <v>1</v>
      </c>
      <c r="AA120" s="696">
        <v>4000</v>
      </c>
      <c r="AB120" s="696">
        <v>4050</v>
      </c>
      <c r="AC120" s="697" t="s">
        <v>1525</v>
      </c>
      <c r="AD120" s="698"/>
      <c r="AE120" s="699">
        <v>0.35416666666666669</v>
      </c>
      <c r="AF120" s="699">
        <v>0.375</v>
      </c>
      <c r="AG120" s="699">
        <v>0.375</v>
      </c>
      <c r="AH120" s="699">
        <v>0.38194444444444442</v>
      </c>
      <c r="AI120" s="232" t="s">
        <v>5</v>
      </c>
      <c r="AJ120" s="694"/>
      <c r="AK120" s="694" t="s">
        <v>6</v>
      </c>
      <c r="AL120" s="700" t="s">
        <v>662</v>
      </c>
      <c r="AM120" s="694" t="s">
        <v>486</v>
      </c>
      <c r="AN120" s="694">
        <v>1</v>
      </c>
      <c r="AO120" s="232"/>
      <c r="AP120" s="232" t="s">
        <v>394</v>
      </c>
      <c r="AQ120" s="232"/>
      <c r="AR120" s="232"/>
      <c r="AS120" s="232"/>
      <c r="AT120" s="243">
        <f t="shared" si="4"/>
        <v>2.0833333333333315E-2</v>
      </c>
      <c r="AU120" s="243">
        <f t="shared" si="5"/>
        <v>6.9444444444444198E-3</v>
      </c>
    </row>
    <row r="121" spans="1:47" ht="14.25">
      <c r="B121" s="29">
        <v>2025</v>
      </c>
      <c r="C121" s="29">
        <v>4</v>
      </c>
      <c r="D121" s="29">
        <v>3</v>
      </c>
      <c r="E121" s="247" t="s">
        <v>494</v>
      </c>
      <c r="F121" s="29">
        <v>2</v>
      </c>
      <c r="G121" s="31" t="s">
        <v>485</v>
      </c>
      <c r="H121" s="694" t="s">
        <v>467</v>
      </c>
      <c r="I121" s="347" t="s">
        <v>47</v>
      </c>
      <c r="J121" s="694" t="s">
        <v>468</v>
      </c>
      <c r="K121" s="232">
        <v>3817770</v>
      </c>
      <c r="L121" s="698">
        <v>9</v>
      </c>
      <c r="M121" s="185">
        <v>27</v>
      </c>
      <c r="N121" s="717" t="s">
        <v>503</v>
      </c>
      <c r="O121" s="232" t="s">
        <v>469</v>
      </c>
      <c r="P121" s="232">
        <v>50</v>
      </c>
      <c r="Q121" s="347" t="s">
        <v>284</v>
      </c>
      <c r="R121" s="695">
        <v>1000</v>
      </c>
      <c r="S121" s="695"/>
      <c r="T121" s="695">
        <v>4000</v>
      </c>
      <c r="U121" s="695">
        <v>4000</v>
      </c>
      <c r="V121" s="695">
        <v>1000</v>
      </c>
      <c r="W121" s="695">
        <v>1000</v>
      </c>
      <c r="X121" s="232">
        <v>1</v>
      </c>
      <c r="Y121" s="695">
        <v>4000</v>
      </c>
      <c r="Z121" s="232">
        <v>1</v>
      </c>
      <c r="AA121" s="696">
        <v>4000</v>
      </c>
      <c r="AB121" s="696">
        <v>4050</v>
      </c>
      <c r="AC121" s="697" t="s">
        <v>1526</v>
      </c>
      <c r="AD121" s="698" t="s">
        <v>1527</v>
      </c>
      <c r="AE121" s="699">
        <v>0.38194444444444442</v>
      </c>
      <c r="AF121" s="699">
        <v>0.39930555555555558</v>
      </c>
      <c r="AG121" s="699">
        <v>0.39930555555555558</v>
      </c>
      <c r="AH121" s="699">
        <v>0.40625</v>
      </c>
      <c r="AI121" s="232" t="s">
        <v>5</v>
      </c>
      <c r="AJ121" s="694"/>
      <c r="AK121" s="694" t="s">
        <v>6</v>
      </c>
      <c r="AL121" s="700" t="s">
        <v>662</v>
      </c>
      <c r="AM121" s="694" t="s">
        <v>486</v>
      </c>
      <c r="AN121" s="694">
        <v>1</v>
      </c>
      <c r="AO121" s="232"/>
      <c r="AP121" s="232" t="s">
        <v>394</v>
      </c>
      <c r="AQ121" s="232"/>
      <c r="AR121" s="232"/>
      <c r="AS121" s="232"/>
      <c r="AT121" s="243">
        <f t="shared" si="4"/>
        <v>1.736111111111116E-2</v>
      </c>
      <c r="AU121" s="243">
        <f t="shared" si="5"/>
        <v>6.9444444444444198E-3</v>
      </c>
    </row>
    <row r="122" spans="1:47" ht="14.25">
      <c r="B122" s="29">
        <v>2025</v>
      </c>
      <c r="C122" s="29">
        <v>4</v>
      </c>
      <c r="D122" s="29">
        <v>3</v>
      </c>
      <c r="E122" s="247" t="s">
        <v>494</v>
      </c>
      <c r="F122" s="29"/>
      <c r="G122" s="208"/>
      <c r="H122" s="694" t="s">
        <v>467</v>
      </c>
      <c r="I122" s="347" t="s">
        <v>43</v>
      </c>
      <c r="J122" s="694" t="s">
        <v>468</v>
      </c>
      <c r="K122" s="232"/>
      <c r="L122" s="698"/>
      <c r="M122" s="185"/>
      <c r="N122" s="717"/>
      <c r="O122" s="232"/>
      <c r="P122" s="232">
        <v>25</v>
      </c>
      <c r="Q122" s="347" t="s">
        <v>483</v>
      </c>
      <c r="R122" s="695">
        <v>1000</v>
      </c>
      <c r="S122" s="695"/>
      <c r="T122" s="695" t="s">
        <v>30</v>
      </c>
      <c r="U122" s="695">
        <v>350</v>
      </c>
      <c r="V122" s="695">
        <v>1000</v>
      </c>
      <c r="W122" s="695">
        <v>1000</v>
      </c>
      <c r="X122" s="232">
        <v>1</v>
      </c>
      <c r="Y122" s="695"/>
      <c r="Z122" s="232">
        <v>1</v>
      </c>
      <c r="AA122" s="696">
        <v>350</v>
      </c>
      <c r="AB122" s="696">
        <v>12550</v>
      </c>
      <c r="AC122" s="697" t="s">
        <v>914</v>
      </c>
      <c r="AD122" s="698" t="s">
        <v>1527</v>
      </c>
      <c r="AE122" s="699">
        <v>0.40625</v>
      </c>
      <c r="AF122" s="699">
        <v>0.40972222222222221</v>
      </c>
      <c r="AG122" s="699"/>
      <c r="AH122" s="699"/>
      <c r="AI122" s="232"/>
      <c r="AJ122" s="694"/>
      <c r="AK122" s="694" t="s">
        <v>6</v>
      </c>
      <c r="AL122" s="700" t="s">
        <v>662</v>
      </c>
      <c r="AM122" s="694" t="s">
        <v>486</v>
      </c>
      <c r="AN122" s="694">
        <v>1</v>
      </c>
      <c r="AO122" s="232"/>
      <c r="AP122" s="232"/>
      <c r="AQ122" s="232"/>
      <c r="AR122" s="232"/>
      <c r="AS122" s="232"/>
      <c r="AT122" s="243">
        <f t="shared" si="4"/>
        <v>3.4722222222222099E-3</v>
      </c>
      <c r="AU122" s="243" t="str">
        <f t="shared" si="5"/>
        <v/>
      </c>
    </row>
    <row r="123" spans="1:47" ht="14.25">
      <c r="B123" s="29">
        <v>2025</v>
      </c>
      <c r="C123" s="29">
        <v>4</v>
      </c>
      <c r="D123" s="29">
        <v>3</v>
      </c>
      <c r="E123" s="247" t="s">
        <v>494</v>
      </c>
      <c r="F123" s="29"/>
      <c r="G123" s="31"/>
      <c r="H123" s="694" t="s">
        <v>467</v>
      </c>
      <c r="I123" s="347"/>
      <c r="J123" s="694"/>
      <c r="K123" s="232"/>
      <c r="L123" s="698"/>
      <c r="M123" s="185"/>
      <c r="N123" s="717"/>
      <c r="O123" s="232"/>
      <c r="P123" s="232"/>
      <c r="Q123" s="347"/>
      <c r="R123" s="695"/>
      <c r="S123" s="695"/>
      <c r="T123" s="695"/>
      <c r="U123" s="695"/>
      <c r="V123" s="695"/>
      <c r="W123" s="695"/>
      <c r="X123" s="232"/>
      <c r="Y123" s="695"/>
      <c r="Z123" s="232"/>
      <c r="AA123" s="696"/>
      <c r="AB123" s="696"/>
      <c r="AC123" s="697"/>
      <c r="AD123" s="698"/>
      <c r="AE123" s="699"/>
      <c r="AF123" s="699"/>
      <c r="AG123" s="699">
        <v>0.40972222222222221</v>
      </c>
      <c r="AH123" s="699">
        <v>0.43055555555555558</v>
      </c>
      <c r="AI123" s="232" t="s">
        <v>560</v>
      </c>
      <c r="AJ123" s="694"/>
      <c r="AK123" s="694"/>
      <c r="AL123" s="700"/>
      <c r="AM123" s="694"/>
      <c r="AN123" s="694"/>
      <c r="AO123" s="232" t="s">
        <v>1497</v>
      </c>
      <c r="AP123" s="232"/>
      <c r="AQ123" s="232"/>
      <c r="AR123" s="232"/>
      <c r="AS123" s="232"/>
      <c r="AT123" s="243" t="str">
        <f t="shared" si="4"/>
        <v/>
      </c>
      <c r="AU123" s="243">
        <f t="shared" si="5"/>
        <v>2.083333333333337E-2</v>
      </c>
    </row>
    <row r="124" spans="1:47" ht="14.25">
      <c r="B124" s="29">
        <v>2025</v>
      </c>
      <c r="C124" s="29">
        <v>4</v>
      </c>
      <c r="D124" s="29">
        <v>3</v>
      </c>
      <c r="E124" s="247" t="s">
        <v>494</v>
      </c>
      <c r="F124" s="29"/>
      <c r="G124" s="31"/>
      <c r="H124" s="694" t="s">
        <v>467</v>
      </c>
      <c r="I124" s="347" t="s">
        <v>58</v>
      </c>
      <c r="J124" s="694" t="s">
        <v>468</v>
      </c>
      <c r="K124" s="232"/>
      <c r="L124" s="698"/>
      <c r="M124" s="185"/>
      <c r="N124" s="717"/>
      <c r="O124" s="232"/>
      <c r="P124" s="232">
        <v>12</v>
      </c>
      <c r="Q124" s="347" t="s">
        <v>483</v>
      </c>
      <c r="R124" s="695">
        <v>1005</v>
      </c>
      <c r="S124" s="695"/>
      <c r="T124" s="695" t="s">
        <v>30</v>
      </c>
      <c r="U124" s="695">
        <v>200</v>
      </c>
      <c r="V124" s="695">
        <v>1005</v>
      </c>
      <c r="W124" s="695">
        <v>1005</v>
      </c>
      <c r="X124" s="232">
        <v>1</v>
      </c>
      <c r="Y124" s="695">
        <v>200</v>
      </c>
      <c r="Z124" s="232">
        <v>1</v>
      </c>
      <c r="AA124" s="696">
        <v>200</v>
      </c>
      <c r="AB124" s="696"/>
      <c r="AC124" s="697"/>
      <c r="AD124" s="698" t="s">
        <v>488</v>
      </c>
      <c r="AE124" s="699"/>
      <c r="AF124" s="699"/>
      <c r="AG124" s="699"/>
      <c r="AH124" s="699"/>
      <c r="AI124" s="232"/>
      <c r="AJ124" s="694"/>
      <c r="AK124" s="694"/>
      <c r="AL124" s="700"/>
      <c r="AM124" s="694"/>
      <c r="AN124" s="694"/>
      <c r="AO124" s="232"/>
      <c r="AP124" s="232"/>
      <c r="AQ124" s="232"/>
      <c r="AR124" s="232"/>
      <c r="AS124" s="232"/>
      <c r="AT124" s="243" t="str">
        <f t="shared" si="4"/>
        <v/>
      </c>
      <c r="AU124" s="243" t="str">
        <f t="shared" si="5"/>
        <v/>
      </c>
    </row>
    <row r="125" spans="1:47" ht="14.25">
      <c r="A125" s="182">
        <v>1</v>
      </c>
      <c r="B125" s="29">
        <v>2025</v>
      </c>
      <c r="C125" s="29">
        <v>4</v>
      </c>
      <c r="D125" s="29">
        <v>3</v>
      </c>
      <c r="E125" s="247" t="s">
        <v>494</v>
      </c>
      <c r="F125" s="29">
        <v>3</v>
      </c>
      <c r="G125" s="31" t="s">
        <v>485</v>
      </c>
      <c r="H125" s="694" t="s">
        <v>467</v>
      </c>
      <c r="I125" s="347" t="s">
        <v>47</v>
      </c>
      <c r="J125" s="694" t="s">
        <v>468</v>
      </c>
      <c r="K125" s="232">
        <v>3817764</v>
      </c>
      <c r="L125" s="698">
        <v>1</v>
      </c>
      <c r="M125" s="185">
        <v>3</v>
      </c>
      <c r="N125" s="717" t="s">
        <v>520</v>
      </c>
      <c r="O125" s="232" t="s">
        <v>469</v>
      </c>
      <c r="P125" s="232">
        <v>38</v>
      </c>
      <c r="Q125" s="347" t="s">
        <v>759</v>
      </c>
      <c r="R125" s="695">
        <v>1005</v>
      </c>
      <c r="S125" s="695"/>
      <c r="T125" s="695">
        <v>4200</v>
      </c>
      <c r="U125" s="695">
        <v>4200</v>
      </c>
      <c r="V125" s="695">
        <v>1005</v>
      </c>
      <c r="W125" s="695">
        <v>1005</v>
      </c>
      <c r="X125" s="232">
        <v>1</v>
      </c>
      <c r="Y125" s="695">
        <v>4100</v>
      </c>
      <c r="Z125" s="232">
        <v>1</v>
      </c>
      <c r="AA125" s="696">
        <v>4100</v>
      </c>
      <c r="AB125" s="696">
        <v>4200</v>
      </c>
      <c r="AC125" s="697" t="s">
        <v>1507</v>
      </c>
      <c r="AD125" s="698"/>
      <c r="AE125" s="699"/>
      <c r="AF125" s="699"/>
      <c r="AG125" s="699"/>
      <c r="AH125" s="699"/>
      <c r="AI125" s="232" t="s">
        <v>5</v>
      </c>
      <c r="AJ125" s="694"/>
      <c r="AK125" s="694" t="s">
        <v>862</v>
      </c>
      <c r="AL125" s="700" t="s">
        <v>662</v>
      </c>
      <c r="AM125" s="694" t="s">
        <v>486</v>
      </c>
      <c r="AN125" s="694">
        <v>1</v>
      </c>
      <c r="AO125" s="232" t="s">
        <v>1528</v>
      </c>
      <c r="AP125" s="232" t="s">
        <v>394</v>
      </c>
      <c r="AQ125" s="232"/>
      <c r="AR125" s="232"/>
      <c r="AS125" s="232"/>
      <c r="AT125" s="243" t="str">
        <f t="shared" si="4"/>
        <v/>
      </c>
      <c r="AU125" s="243" t="str">
        <f t="shared" si="5"/>
        <v/>
      </c>
    </row>
    <row r="126" spans="1:47" ht="14.25">
      <c r="B126" s="29">
        <v>2025</v>
      </c>
      <c r="C126" s="29">
        <v>4</v>
      </c>
      <c r="D126" s="29">
        <v>3</v>
      </c>
      <c r="E126" s="247" t="s">
        <v>494</v>
      </c>
      <c r="F126" s="29">
        <v>3</v>
      </c>
      <c r="G126" s="31" t="s">
        <v>485</v>
      </c>
      <c r="H126" s="694" t="s">
        <v>467</v>
      </c>
      <c r="I126" s="347" t="s">
        <v>47</v>
      </c>
      <c r="J126" s="694" t="s">
        <v>468</v>
      </c>
      <c r="K126" s="232">
        <v>3817764</v>
      </c>
      <c r="L126" s="698">
        <v>2</v>
      </c>
      <c r="M126" s="185">
        <v>3</v>
      </c>
      <c r="N126" s="717" t="s">
        <v>520</v>
      </c>
      <c r="O126" s="232" t="s">
        <v>469</v>
      </c>
      <c r="P126" s="232">
        <v>38</v>
      </c>
      <c r="Q126" s="347" t="s">
        <v>759</v>
      </c>
      <c r="R126" s="695">
        <v>1005</v>
      </c>
      <c r="S126" s="695"/>
      <c r="T126" s="695">
        <v>4120</v>
      </c>
      <c r="U126" s="695">
        <v>4120</v>
      </c>
      <c r="V126" s="695">
        <v>1005</v>
      </c>
      <c r="W126" s="695">
        <v>1005</v>
      </c>
      <c r="X126" s="232">
        <v>1</v>
      </c>
      <c r="Y126" s="695">
        <v>4100</v>
      </c>
      <c r="Z126" s="232">
        <v>1</v>
      </c>
      <c r="AA126" s="696">
        <v>4100</v>
      </c>
      <c r="AB126" s="696">
        <v>4120</v>
      </c>
      <c r="AC126" s="697" t="s">
        <v>1508</v>
      </c>
      <c r="AD126" s="698"/>
      <c r="AE126" s="699"/>
      <c r="AF126" s="699"/>
      <c r="AG126" s="699"/>
      <c r="AH126" s="699"/>
      <c r="AI126" s="232" t="s">
        <v>5</v>
      </c>
      <c r="AJ126" s="694"/>
      <c r="AK126" s="694" t="s">
        <v>862</v>
      </c>
      <c r="AL126" s="700" t="s">
        <v>662</v>
      </c>
      <c r="AM126" s="694" t="s">
        <v>486</v>
      </c>
      <c r="AN126" s="694">
        <v>1</v>
      </c>
      <c r="AO126" s="232" t="s">
        <v>1528</v>
      </c>
      <c r="AP126" s="232" t="s">
        <v>394</v>
      </c>
      <c r="AQ126" s="232"/>
      <c r="AR126" s="232"/>
      <c r="AS126" s="232"/>
      <c r="AT126" s="243" t="str">
        <f t="shared" si="4"/>
        <v/>
      </c>
      <c r="AU126" s="243" t="str">
        <f t="shared" si="5"/>
        <v/>
      </c>
    </row>
    <row r="127" spans="1:47" ht="14.25">
      <c r="B127" s="29">
        <v>2025</v>
      </c>
      <c r="C127" s="29">
        <v>4</v>
      </c>
      <c r="D127" s="29">
        <v>3</v>
      </c>
      <c r="E127" s="247" t="s">
        <v>494</v>
      </c>
      <c r="F127" s="29">
        <v>3</v>
      </c>
      <c r="G127" s="31" t="s">
        <v>485</v>
      </c>
      <c r="H127" s="694" t="s">
        <v>467</v>
      </c>
      <c r="I127" s="347" t="s">
        <v>47</v>
      </c>
      <c r="J127" s="694" t="s">
        <v>468</v>
      </c>
      <c r="K127" s="232">
        <v>3817764</v>
      </c>
      <c r="L127" s="698">
        <v>3</v>
      </c>
      <c r="M127" s="185">
        <v>3</v>
      </c>
      <c r="N127" s="717" t="s">
        <v>520</v>
      </c>
      <c r="O127" s="232" t="s">
        <v>469</v>
      </c>
      <c r="P127" s="232">
        <v>38</v>
      </c>
      <c r="Q127" s="347" t="s">
        <v>759</v>
      </c>
      <c r="R127" s="695">
        <v>1005</v>
      </c>
      <c r="S127" s="695"/>
      <c r="T127" s="695">
        <v>4180</v>
      </c>
      <c r="U127" s="695">
        <v>4180</v>
      </c>
      <c r="V127" s="695">
        <v>1005</v>
      </c>
      <c r="W127" s="695">
        <v>1005</v>
      </c>
      <c r="X127" s="232">
        <v>1</v>
      </c>
      <c r="Y127" s="695">
        <v>4100</v>
      </c>
      <c r="Z127" s="232">
        <v>1</v>
      </c>
      <c r="AA127" s="696">
        <v>4100</v>
      </c>
      <c r="AB127" s="696">
        <v>3970</v>
      </c>
      <c r="AC127" s="697" t="s">
        <v>1509</v>
      </c>
      <c r="AD127" s="698" t="s">
        <v>1529</v>
      </c>
      <c r="AE127" s="699">
        <v>0.43055555555555558</v>
      </c>
      <c r="AF127" s="699">
        <v>0.44791666666666669</v>
      </c>
      <c r="AG127" s="699">
        <v>0.44791666666666669</v>
      </c>
      <c r="AH127" s="699">
        <v>0.4548611111111111</v>
      </c>
      <c r="AI127" s="232" t="s">
        <v>5</v>
      </c>
      <c r="AJ127" s="694"/>
      <c r="AK127" s="694" t="s">
        <v>862</v>
      </c>
      <c r="AL127" s="700" t="s">
        <v>858</v>
      </c>
      <c r="AM127" s="694" t="s">
        <v>486</v>
      </c>
      <c r="AN127" s="694">
        <v>1</v>
      </c>
      <c r="AO127" s="232" t="s">
        <v>1573</v>
      </c>
      <c r="AP127" s="232" t="s">
        <v>394</v>
      </c>
      <c r="AQ127" s="232"/>
      <c r="AR127" s="232"/>
      <c r="AS127" s="232"/>
      <c r="AT127" s="243">
        <f t="shared" si="4"/>
        <v>1.7361111111111105E-2</v>
      </c>
      <c r="AU127" s="243">
        <f t="shared" si="5"/>
        <v>6.9444444444444198E-3</v>
      </c>
    </row>
    <row r="128" spans="1:47" ht="14.25">
      <c r="B128" s="29">
        <v>2025</v>
      </c>
      <c r="C128" s="29">
        <v>4</v>
      </c>
      <c r="D128" s="29">
        <v>3</v>
      </c>
      <c r="E128" s="247" t="s">
        <v>494</v>
      </c>
      <c r="F128" s="29"/>
      <c r="G128" s="31"/>
      <c r="H128" s="694" t="s">
        <v>467</v>
      </c>
      <c r="I128" s="347" t="s">
        <v>43</v>
      </c>
      <c r="J128" s="694" t="s">
        <v>468</v>
      </c>
      <c r="K128" s="232"/>
      <c r="L128" s="698"/>
      <c r="M128" s="185"/>
      <c r="N128" s="717"/>
      <c r="O128" s="232"/>
      <c r="P128" s="232">
        <v>25</v>
      </c>
      <c r="Q128" s="347" t="s">
        <v>483</v>
      </c>
      <c r="R128" s="695">
        <v>1005</v>
      </c>
      <c r="S128" s="695"/>
      <c r="T128" s="695" t="s">
        <v>30</v>
      </c>
      <c r="U128" s="695">
        <v>350</v>
      </c>
      <c r="V128" s="695">
        <v>1005</v>
      </c>
      <c r="W128" s="695">
        <v>1005</v>
      </c>
      <c r="X128" s="232">
        <v>1</v>
      </c>
      <c r="Y128" s="695"/>
      <c r="Z128" s="232">
        <v>1</v>
      </c>
      <c r="AA128" s="696">
        <v>350</v>
      </c>
      <c r="AB128" s="696">
        <v>12850</v>
      </c>
      <c r="AC128" s="697" t="s">
        <v>766</v>
      </c>
      <c r="AD128" s="698" t="s">
        <v>1529</v>
      </c>
      <c r="AE128" s="699">
        <v>0.4548611111111111</v>
      </c>
      <c r="AF128" s="699">
        <v>0.45833333333333331</v>
      </c>
      <c r="AG128" s="699"/>
      <c r="AH128" s="699"/>
      <c r="AI128" s="232"/>
      <c r="AJ128" s="694"/>
      <c r="AK128" s="694" t="s">
        <v>862</v>
      </c>
      <c r="AL128" s="700" t="s">
        <v>858</v>
      </c>
      <c r="AM128" s="694" t="s">
        <v>486</v>
      </c>
      <c r="AN128" s="694">
        <v>1</v>
      </c>
      <c r="AO128" s="232"/>
      <c r="AP128" s="232"/>
      <c r="AQ128" s="232"/>
      <c r="AR128" s="232"/>
      <c r="AS128" s="232"/>
      <c r="AT128" s="243">
        <f t="shared" si="4"/>
        <v>3.4722222222222099E-3</v>
      </c>
      <c r="AU128" s="243" t="str">
        <f t="shared" si="5"/>
        <v/>
      </c>
    </row>
    <row r="129" spans="1:47" ht="14.25">
      <c r="B129" s="29">
        <v>2025</v>
      </c>
      <c r="C129" s="29">
        <v>4</v>
      </c>
      <c r="D129" s="29">
        <v>3</v>
      </c>
      <c r="E129" s="247" t="s">
        <v>494</v>
      </c>
      <c r="F129" s="29"/>
      <c r="G129" s="31"/>
      <c r="H129" s="694" t="s">
        <v>467</v>
      </c>
      <c r="I129" s="347"/>
      <c r="J129" s="694"/>
      <c r="K129" s="232"/>
      <c r="L129" s="698"/>
      <c r="M129" s="185"/>
      <c r="N129" s="717"/>
      <c r="O129" s="232"/>
      <c r="P129" s="232"/>
      <c r="Q129" s="347"/>
      <c r="R129" s="695"/>
      <c r="S129" s="695"/>
      <c r="T129" s="695"/>
      <c r="U129" s="695"/>
      <c r="V129" s="695"/>
      <c r="W129" s="695"/>
      <c r="X129" s="232"/>
      <c r="Y129" s="695"/>
      <c r="Z129" s="232"/>
      <c r="AA129" s="696"/>
      <c r="AB129" s="696"/>
      <c r="AC129" s="697"/>
      <c r="AD129" s="698"/>
      <c r="AE129" s="699"/>
      <c r="AF129" s="699"/>
      <c r="AG129" s="699">
        <v>0.45833333333333331</v>
      </c>
      <c r="AH129" s="699">
        <v>0.52083333333333337</v>
      </c>
      <c r="AI129" s="232" t="s">
        <v>560</v>
      </c>
      <c r="AJ129" s="694"/>
      <c r="AK129" s="694"/>
      <c r="AL129" s="700"/>
      <c r="AM129" s="694"/>
      <c r="AN129" s="694"/>
      <c r="AO129" s="232" t="s">
        <v>1497</v>
      </c>
      <c r="AP129" s="232"/>
      <c r="AQ129" s="232"/>
      <c r="AR129" s="232"/>
      <c r="AS129" s="232"/>
      <c r="AT129" s="243" t="str">
        <f t="shared" si="4"/>
        <v/>
      </c>
      <c r="AU129" s="243">
        <f t="shared" si="5"/>
        <v>6.2500000000000056E-2</v>
      </c>
    </row>
    <row r="130" spans="1:47" ht="14.25">
      <c r="B130" s="29">
        <v>2025</v>
      </c>
      <c r="C130" s="29">
        <v>4</v>
      </c>
      <c r="D130" s="29">
        <v>3</v>
      </c>
      <c r="E130" s="247" t="s">
        <v>494</v>
      </c>
      <c r="F130" s="29"/>
      <c r="G130" s="31"/>
      <c r="H130" s="694" t="s">
        <v>467</v>
      </c>
      <c r="I130" s="347" t="s">
        <v>58</v>
      </c>
      <c r="J130" s="694" t="s">
        <v>468</v>
      </c>
      <c r="K130" s="232"/>
      <c r="L130" s="698"/>
      <c r="M130" s="185"/>
      <c r="N130" s="717"/>
      <c r="O130" s="232"/>
      <c r="P130" s="232">
        <v>12</v>
      </c>
      <c r="Q130" s="347" t="s">
        <v>483</v>
      </c>
      <c r="R130" s="695">
        <v>1000</v>
      </c>
      <c r="S130" s="695"/>
      <c r="T130" s="695" t="s">
        <v>30</v>
      </c>
      <c r="U130" s="695">
        <v>200</v>
      </c>
      <c r="V130" s="695">
        <v>1000</v>
      </c>
      <c r="W130" s="695">
        <v>1000</v>
      </c>
      <c r="X130" s="232">
        <v>1</v>
      </c>
      <c r="Y130" s="695">
        <v>200</v>
      </c>
      <c r="Z130" s="232">
        <v>1</v>
      </c>
      <c r="AA130" s="696">
        <v>200</v>
      </c>
      <c r="AB130" s="696"/>
      <c r="AC130" s="697"/>
      <c r="AD130" s="698"/>
      <c r="AE130" s="699"/>
      <c r="AF130" s="699"/>
      <c r="AG130" s="699"/>
      <c r="AH130" s="699"/>
      <c r="AI130" s="232"/>
      <c r="AJ130" s="694"/>
      <c r="AK130" s="694"/>
      <c r="AL130" s="700"/>
      <c r="AM130" s="694"/>
      <c r="AN130" s="694"/>
      <c r="AO130" s="232"/>
      <c r="AP130" s="232"/>
      <c r="AQ130" s="232"/>
      <c r="AR130" s="232"/>
      <c r="AS130" s="232"/>
      <c r="AT130" s="243" t="str">
        <f t="shared" si="4"/>
        <v/>
      </c>
      <c r="AU130" s="243" t="str">
        <f t="shared" si="5"/>
        <v/>
      </c>
    </row>
    <row r="131" spans="1:47" ht="14.25">
      <c r="A131" s="182">
        <v>1</v>
      </c>
      <c r="B131" s="29">
        <v>2025</v>
      </c>
      <c r="C131" s="29">
        <v>4</v>
      </c>
      <c r="D131" s="29">
        <v>3</v>
      </c>
      <c r="E131" s="247" t="s">
        <v>494</v>
      </c>
      <c r="F131" s="29">
        <v>4</v>
      </c>
      <c r="G131" s="31" t="s">
        <v>485</v>
      </c>
      <c r="H131" s="694" t="s">
        <v>467</v>
      </c>
      <c r="I131" s="347" t="s">
        <v>47</v>
      </c>
      <c r="J131" s="694" t="s">
        <v>468</v>
      </c>
      <c r="K131" s="232">
        <v>3817770</v>
      </c>
      <c r="L131" s="698">
        <v>10</v>
      </c>
      <c r="M131" s="185">
        <v>27</v>
      </c>
      <c r="N131" s="717" t="s">
        <v>503</v>
      </c>
      <c r="O131" s="232" t="s">
        <v>469</v>
      </c>
      <c r="P131" s="232">
        <v>50</v>
      </c>
      <c r="Q131" s="347" t="s">
        <v>284</v>
      </c>
      <c r="R131" s="695">
        <v>1000</v>
      </c>
      <c r="S131" s="695"/>
      <c r="T131" s="695">
        <v>4000</v>
      </c>
      <c r="U131" s="695">
        <v>4000</v>
      </c>
      <c r="V131" s="695">
        <v>1000</v>
      </c>
      <c r="W131" s="695">
        <v>1000</v>
      </c>
      <c r="X131" s="232">
        <v>1</v>
      </c>
      <c r="Y131" s="695">
        <v>4000</v>
      </c>
      <c r="Z131" s="232">
        <v>1</v>
      </c>
      <c r="AA131" s="696">
        <v>4000</v>
      </c>
      <c r="AB131" s="696">
        <v>4050</v>
      </c>
      <c r="AC131" s="697" t="s">
        <v>1530</v>
      </c>
      <c r="AD131" s="698"/>
      <c r="AE131" s="699">
        <v>0.52083333333333337</v>
      </c>
      <c r="AF131" s="699">
        <v>0.53819444444444442</v>
      </c>
      <c r="AG131" s="699">
        <v>0.53819444444444442</v>
      </c>
      <c r="AH131" s="699">
        <v>0.54513888888888884</v>
      </c>
      <c r="AI131" s="232" t="s">
        <v>5</v>
      </c>
      <c r="AJ131" s="694"/>
      <c r="AK131" s="694" t="s">
        <v>6</v>
      </c>
      <c r="AL131" s="700" t="s">
        <v>662</v>
      </c>
      <c r="AM131" s="694" t="s">
        <v>486</v>
      </c>
      <c r="AN131" s="694">
        <v>1</v>
      </c>
      <c r="AO131" s="232" t="s">
        <v>1572</v>
      </c>
      <c r="AP131" s="232" t="s">
        <v>394</v>
      </c>
      <c r="AQ131" s="232"/>
      <c r="AR131" s="232"/>
      <c r="AS131" s="232"/>
      <c r="AT131" s="243">
        <f t="shared" si="4"/>
        <v>1.7361111111111049E-2</v>
      </c>
      <c r="AU131" s="243">
        <f t="shared" si="5"/>
        <v>6.9444444444444198E-3</v>
      </c>
    </row>
    <row r="132" spans="1:47" ht="14.25">
      <c r="B132" s="29">
        <v>2025</v>
      </c>
      <c r="C132" s="29">
        <v>4</v>
      </c>
      <c r="D132" s="29">
        <v>3</v>
      </c>
      <c r="E132" s="247" t="s">
        <v>494</v>
      </c>
      <c r="F132" s="29">
        <v>4</v>
      </c>
      <c r="G132" s="31" t="s">
        <v>485</v>
      </c>
      <c r="H132" s="694" t="s">
        <v>467</v>
      </c>
      <c r="I132" s="347" t="s">
        <v>47</v>
      </c>
      <c r="J132" s="694" t="s">
        <v>468</v>
      </c>
      <c r="K132" s="232">
        <v>3817770</v>
      </c>
      <c r="L132" s="698">
        <v>11</v>
      </c>
      <c r="M132" s="185">
        <v>27</v>
      </c>
      <c r="N132" s="717" t="s">
        <v>503</v>
      </c>
      <c r="O132" s="232" t="s">
        <v>469</v>
      </c>
      <c r="P132" s="232">
        <v>50</v>
      </c>
      <c r="Q132" s="347" t="s">
        <v>284</v>
      </c>
      <c r="R132" s="695">
        <v>1000</v>
      </c>
      <c r="S132" s="695"/>
      <c r="T132" s="695">
        <v>4000</v>
      </c>
      <c r="U132" s="695">
        <v>4000</v>
      </c>
      <c r="V132" s="695">
        <v>1000</v>
      </c>
      <c r="W132" s="695">
        <v>1000</v>
      </c>
      <c r="X132" s="232">
        <v>1</v>
      </c>
      <c r="Y132" s="695">
        <v>4000</v>
      </c>
      <c r="Z132" s="232">
        <v>1</v>
      </c>
      <c r="AA132" s="696">
        <v>4000</v>
      </c>
      <c r="AB132" s="696">
        <v>4050</v>
      </c>
      <c r="AC132" s="697" t="s">
        <v>1531</v>
      </c>
      <c r="AD132" s="698"/>
      <c r="AE132" s="699">
        <v>0.54513888888888884</v>
      </c>
      <c r="AF132" s="699">
        <v>0.56597222222222221</v>
      </c>
      <c r="AG132" s="699">
        <v>0.56597222222222221</v>
      </c>
      <c r="AH132" s="699">
        <v>0.57291666666666663</v>
      </c>
      <c r="AI132" s="232" t="s">
        <v>5</v>
      </c>
      <c r="AJ132" s="694"/>
      <c r="AK132" s="694" t="s">
        <v>6</v>
      </c>
      <c r="AL132" s="700" t="s">
        <v>662</v>
      </c>
      <c r="AM132" s="694" t="s">
        <v>486</v>
      </c>
      <c r="AN132" s="694">
        <v>1</v>
      </c>
      <c r="AO132" s="232"/>
      <c r="AP132" s="232" t="s">
        <v>394</v>
      </c>
      <c r="AQ132" s="232"/>
      <c r="AR132" s="232"/>
      <c r="AS132" s="232"/>
      <c r="AT132" s="243">
        <f t="shared" si="4"/>
        <v>2.083333333333337E-2</v>
      </c>
      <c r="AU132" s="243">
        <f t="shared" si="5"/>
        <v>6.9444444444444198E-3</v>
      </c>
    </row>
    <row r="133" spans="1:47" ht="14.25">
      <c r="B133" s="29">
        <v>2025</v>
      </c>
      <c r="C133" s="29">
        <v>4</v>
      </c>
      <c r="D133" s="29">
        <v>3</v>
      </c>
      <c r="E133" s="247" t="s">
        <v>495</v>
      </c>
      <c r="F133" s="29">
        <v>4</v>
      </c>
      <c r="G133" s="31" t="s">
        <v>485</v>
      </c>
      <c r="H133" s="694" t="s">
        <v>467</v>
      </c>
      <c r="I133" s="347" t="s">
        <v>47</v>
      </c>
      <c r="J133" s="694" t="s">
        <v>468</v>
      </c>
      <c r="K133" s="232">
        <v>3817770</v>
      </c>
      <c r="L133" s="698">
        <v>12</v>
      </c>
      <c r="M133" s="185">
        <v>27</v>
      </c>
      <c r="N133" s="717" t="s">
        <v>503</v>
      </c>
      <c r="O133" s="232" t="s">
        <v>469</v>
      </c>
      <c r="P133" s="232">
        <v>50</v>
      </c>
      <c r="Q133" s="347" t="s">
        <v>284</v>
      </c>
      <c r="R133" s="695">
        <v>1000</v>
      </c>
      <c r="S133" s="695"/>
      <c r="T133" s="695">
        <v>4000</v>
      </c>
      <c r="U133" s="695">
        <v>4000</v>
      </c>
      <c r="V133" s="695">
        <v>1000</v>
      </c>
      <c r="W133" s="695">
        <v>1000</v>
      </c>
      <c r="X133" s="232">
        <v>1</v>
      </c>
      <c r="Y133" s="695">
        <v>4000</v>
      </c>
      <c r="Z133" s="232">
        <v>1</v>
      </c>
      <c r="AA133" s="696">
        <v>4000</v>
      </c>
      <c r="AB133" s="696">
        <v>4050</v>
      </c>
      <c r="AC133" s="697" t="s">
        <v>1532</v>
      </c>
      <c r="AD133" s="698" t="s">
        <v>1533</v>
      </c>
      <c r="AE133" s="699">
        <v>0.57291666666666663</v>
      </c>
      <c r="AF133" s="699">
        <v>0.59027777777777779</v>
      </c>
      <c r="AG133" s="699">
        <v>0.59027777777777779</v>
      </c>
      <c r="AH133" s="699">
        <v>0.59722222222222221</v>
      </c>
      <c r="AI133" s="232" t="s">
        <v>5</v>
      </c>
      <c r="AJ133" s="694"/>
      <c r="AK133" s="694" t="s">
        <v>6</v>
      </c>
      <c r="AL133" s="700" t="s">
        <v>662</v>
      </c>
      <c r="AM133" s="694" t="s">
        <v>486</v>
      </c>
      <c r="AN133" s="694">
        <v>1</v>
      </c>
      <c r="AO133" s="232"/>
      <c r="AP133" s="232" t="s">
        <v>394</v>
      </c>
      <c r="AQ133" s="232"/>
      <c r="AR133" s="232"/>
      <c r="AS133" s="232"/>
      <c r="AT133" s="243">
        <f t="shared" si="4"/>
        <v>1.736111111111116E-2</v>
      </c>
      <c r="AU133" s="243">
        <f t="shared" si="5"/>
        <v>6.9444444444444198E-3</v>
      </c>
    </row>
    <row r="134" spans="1:47" ht="14.25">
      <c r="B134" s="29">
        <v>2025</v>
      </c>
      <c r="C134" s="29">
        <v>4</v>
      </c>
      <c r="D134" s="29">
        <v>3</v>
      </c>
      <c r="E134" s="247" t="s">
        <v>495</v>
      </c>
      <c r="F134" s="29"/>
      <c r="G134" s="208"/>
      <c r="H134" s="694" t="s">
        <v>467</v>
      </c>
      <c r="I134" s="347" t="s">
        <v>43</v>
      </c>
      <c r="J134" s="694" t="s">
        <v>468</v>
      </c>
      <c r="K134" s="232"/>
      <c r="L134" s="698"/>
      <c r="M134" s="185"/>
      <c r="N134" s="717"/>
      <c r="O134" s="232"/>
      <c r="P134" s="232">
        <v>25</v>
      </c>
      <c r="Q134" s="347" t="s">
        <v>483</v>
      </c>
      <c r="R134" s="695">
        <v>1000</v>
      </c>
      <c r="S134" s="695"/>
      <c r="T134" s="695" t="s">
        <v>30</v>
      </c>
      <c r="U134" s="695">
        <v>350</v>
      </c>
      <c r="V134" s="695">
        <v>1000</v>
      </c>
      <c r="W134" s="695">
        <v>1000</v>
      </c>
      <c r="X134" s="232">
        <v>1</v>
      </c>
      <c r="Y134" s="695"/>
      <c r="Z134" s="232">
        <v>1</v>
      </c>
      <c r="AA134" s="696">
        <v>350</v>
      </c>
      <c r="AB134" s="696">
        <v>12550</v>
      </c>
      <c r="AC134" s="697" t="s">
        <v>914</v>
      </c>
      <c r="AD134" s="698" t="s">
        <v>1533</v>
      </c>
      <c r="AE134" s="699">
        <v>0.59722222222222221</v>
      </c>
      <c r="AF134" s="699">
        <v>0.60069444444444442</v>
      </c>
      <c r="AG134" s="699"/>
      <c r="AH134" s="699"/>
      <c r="AI134" s="232"/>
      <c r="AJ134" s="694"/>
      <c r="AK134" s="694" t="s">
        <v>6</v>
      </c>
      <c r="AL134" s="700" t="s">
        <v>662</v>
      </c>
      <c r="AM134" s="694" t="s">
        <v>486</v>
      </c>
      <c r="AN134" s="694">
        <v>1</v>
      </c>
      <c r="AO134" s="232"/>
      <c r="AP134" s="232"/>
      <c r="AQ134" s="232"/>
      <c r="AR134" s="232"/>
      <c r="AS134" s="232"/>
      <c r="AT134" s="243">
        <f t="shared" si="4"/>
        <v>3.4722222222222099E-3</v>
      </c>
      <c r="AU134" s="243" t="str">
        <f t="shared" si="5"/>
        <v/>
      </c>
    </row>
    <row r="135" spans="1:47" ht="14.25">
      <c r="B135" s="29">
        <v>2025</v>
      </c>
      <c r="C135" s="29">
        <v>4</v>
      </c>
      <c r="D135" s="29">
        <v>3</v>
      </c>
      <c r="E135" s="247" t="s">
        <v>495</v>
      </c>
      <c r="F135" s="29"/>
      <c r="G135" s="31"/>
      <c r="H135" s="694" t="s">
        <v>467</v>
      </c>
      <c r="I135" s="347"/>
      <c r="J135" s="694"/>
      <c r="K135" s="232"/>
      <c r="L135" s="698"/>
      <c r="M135" s="185"/>
      <c r="N135" s="717"/>
      <c r="O135" s="232"/>
      <c r="P135" s="232"/>
      <c r="Q135" s="347"/>
      <c r="R135" s="695"/>
      <c r="S135" s="695"/>
      <c r="T135" s="695"/>
      <c r="U135" s="695"/>
      <c r="V135" s="695"/>
      <c r="W135" s="695"/>
      <c r="X135" s="232"/>
      <c r="Y135" s="695"/>
      <c r="Z135" s="232"/>
      <c r="AA135" s="696"/>
      <c r="AB135" s="696"/>
      <c r="AC135" s="697"/>
      <c r="AD135" s="698"/>
      <c r="AE135" s="699"/>
      <c r="AF135" s="699"/>
      <c r="AG135" s="699">
        <v>0.60069444444444442</v>
      </c>
      <c r="AH135" s="699">
        <v>0.62152777777777779</v>
      </c>
      <c r="AI135" s="232" t="s">
        <v>560</v>
      </c>
      <c r="AJ135" s="694"/>
      <c r="AK135" s="694"/>
      <c r="AL135" s="700"/>
      <c r="AM135" s="694"/>
      <c r="AN135" s="694"/>
      <c r="AO135" s="232"/>
      <c r="AP135" s="232"/>
      <c r="AQ135" s="232"/>
      <c r="AR135" s="232"/>
      <c r="AS135" s="232"/>
      <c r="AT135" s="243" t="str">
        <f t="shared" si="4"/>
        <v/>
      </c>
      <c r="AU135" s="243">
        <f t="shared" si="5"/>
        <v>2.083333333333337E-2</v>
      </c>
    </row>
    <row r="136" spans="1:47" ht="14.25">
      <c r="B136" s="29">
        <v>2025</v>
      </c>
      <c r="C136" s="29">
        <v>4</v>
      </c>
      <c r="D136" s="29">
        <v>3</v>
      </c>
      <c r="E136" s="247" t="s">
        <v>495</v>
      </c>
      <c r="F136" s="29"/>
      <c r="G136" s="31"/>
      <c r="H136" s="694" t="s">
        <v>467</v>
      </c>
      <c r="I136" s="347" t="s">
        <v>58</v>
      </c>
      <c r="J136" s="694" t="s">
        <v>468</v>
      </c>
      <c r="K136" s="232"/>
      <c r="L136" s="698"/>
      <c r="M136" s="185"/>
      <c r="N136" s="717"/>
      <c r="O136" s="232"/>
      <c r="P136" s="232">
        <v>12</v>
      </c>
      <c r="Q136" s="347" t="s">
        <v>483</v>
      </c>
      <c r="R136" s="695">
        <v>1000</v>
      </c>
      <c r="S136" s="695"/>
      <c r="T136" s="695" t="s">
        <v>30</v>
      </c>
      <c r="U136" s="695">
        <v>200</v>
      </c>
      <c r="V136" s="695">
        <v>1000</v>
      </c>
      <c r="W136" s="695">
        <v>1000</v>
      </c>
      <c r="X136" s="232">
        <v>1</v>
      </c>
      <c r="Y136" s="695">
        <v>200</v>
      </c>
      <c r="Z136" s="232">
        <v>1</v>
      </c>
      <c r="AA136" s="696">
        <v>200</v>
      </c>
      <c r="AB136" s="696"/>
      <c r="AC136" s="697"/>
      <c r="AD136" s="698"/>
      <c r="AE136" s="699"/>
      <c r="AF136" s="699"/>
      <c r="AG136" s="699"/>
      <c r="AH136" s="699"/>
      <c r="AI136" s="232"/>
      <c r="AJ136" s="694"/>
      <c r="AK136" s="694"/>
      <c r="AL136" s="700"/>
      <c r="AM136" s="694"/>
      <c r="AN136" s="694"/>
      <c r="AO136" s="232"/>
      <c r="AP136" s="232"/>
      <c r="AQ136" s="232"/>
      <c r="AR136" s="232"/>
      <c r="AS136" s="232"/>
      <c r="AT136" s="243" t="str">
        <f t="shared" si="4"/>
        <v/>
      </c>
      <c r="AU136" s="243" t="str">
        <f t="shared" si="5"/>
        <v/>
      </c>
    </row>
    <row r="137" spans="1:47" ht="14.25">
      <c r="A137" s="182">
        <v>1</v>
      </c>
      <c r="B137" s="29">
        <v>2025</v>
      </c>
      <c r="C137" s="29">
        <v>4</v>
      </c>
      <c r="D137" s="29">
        <v>3</v>
      </c>
      <c r="E137" s="247" t="s">
        <v>495</v>
      </c>
      <c r="F137" s="29">
        <v>5</v>
      </c>
      <c r="G137" s="31" t="s">
        <v>485</v>
      </c>
      <c r="H137" s="694" t="s">
        <v>467</v>
      </c>
      <c r="I137" s="347" t="s">
        <v>47</v>
      </c>
      <c r="J137" s="694" t="s">
        <v>468</v>
      </c>
      <c r="K137" s="232">
        <v>3817770</v>
      </c>
      <c r="L137" s="698">
        <v>13</v>
      </c>
      <c r="M137" s="185">
        <v>27</v>
      </c>
      <c r="N137" s="717" t="s">
        <v>503</v>
      </c>
      <c r="O137" s="232" t="s">
        <v>469</v>
      </c>
      <c r="P137" s="232">
        <v>50</v>
      </c>
      <c r="Q137" s="347" t="s">
        <v>284</v>
      </c>
      <c r="R137" s="695">
        <v>1000</v>
      </c>
      <c r="S137" s="695"/>
      <c r="T137" s="695">
        <v>4000</v>
      </c>
      <c r="U137" s="695">
        <v>4000</v>
      </c>
      <c r="V137" s="695">
        <v>1000</v>
      </c>
      <c r="W137" s="695">
        <v>1000</v>
      </c>
      <c r="X137" s="232">
        <v>1</v>
      </c>
      <c r="Y137" s="695">
        <v>4000</v>
      </c>
      <c r="Z137" s="232">
        <v>1</v>
      </c>
      <c r="AA137" s="696">
        <v>4000</v>
      </c>
      <c r="AB137" s="696">
        <v>4050</v>
      </c>
      <c r="AC137" s="697" t="s">
        <v>1534</v>
      </c>
      <c r="AD137" s="698"/>
      <c r="AE137" s="699">
        <v>0.62152777777777779</v>
      </c>
      <c r="AF137" s="699">
        <v>0.63888888888888884</v>
      </c>
      <c r="AG137" s="699">
        <v>0.63888888888888884</v>
      </c>
      <c r="AH137" s="699">
        <v>0.64583333333333337</v>
      </c>
      <c r="AI137" s="232" t="s">
        <v>5</v>
      </c>
      <c r="AJ137" s="694"/>
      <c r="AK137" s="694" t="s">
        <v>6</v>
      </c>
      <c r="AL137" s="700" t="s">
        <v>662</v>
      </c>
      <c r="AM137" s="694" t="s">
        <v>486</v>
      </c>
      <c r="AN137" s="694">
        <v>1</v>
      </c>
      <c r="AO137" s="232"/>
      <c r="AP137" s="232" t="s">
        <v>394</v>
      </c>
      <c r="AQ137" s="232"/>
      <c r="AR137" s="232"/>
      <c r="AS137" s="232"/>
      <c r="AT137" s="243">
        <f t="shared" si="4"/>
        <v>1.7361111111111049E-2</v>
      </c>
      <c r="AU137" s="243">
        <f t="shared" si="5"/>
        <v>6.9444444444445308E-3</v>
      </c>
    </row>
    <row r="138" spans="1:47" ht="14.25">
      <c r="B138" s="29">
        <v>2025</v>
      </c>
      <c r="C138" s="29">
        <v>4</v>
      </c>
      <c r="D138" s="29">
        <v>3</v>
      </c>
      <c r="E138" s="247" t="s">
        <v>495</v>
      </c>
      <c r="F138" s="29">
        <v>5</v>
      </c>
      <c r="G138" s="31" t="s">
        <v>485</v>
      </c>
      <c r="H138" s="694" t="s">
        <v>467</v>
      </c>
      <c r="I138" s="347" t="s">
        <v>47</v>
      </c>
      <c r="J138" s="694" t="s">
        <v>468</v>
      </c>
      <c r="K138" s="232">
        <v>3817770</v>
      </c>
      <c r="L138" s="698">
        <v>14</v>
      </c>
      <c r="M138" s="185">
        <v>27</v>
      </c>
      <c r="N138" s="717" t="s">
        <v>503</v>
      </c>
      <c r="O138" s="232" t="s">
        <v>469</v>
      </c>
      <c r="P138" s="232">
        <v>50</v>
      </c>
      <c r="Q138" s="347" t="s">
        <v>284</v>
      </c>
      <c r="R138" s="695">
        <v>1000</v>
      </c>
      <c r="S138" s="695"/>
      <c r="T138" s="695">
        <v>4000</v>
      </c>
      <c r="U138" s="695">
        <v>4000</v>
      </c>
      <c r="V138" s="695">
        <v>1000</v>
      </c>
      <c r="W138" s="695">
        <v>1000</v>
      </c>
      <c r="X138" s="232">
        <v>1</v>
      </c>
      <c r="Y138" s="695">
        <v>4000</v>
      </c>
      <c r="Z138" s="232">
        <v>1</v>
      </c>
      <c r="AA138" s="696">
        <v>4000</v>
      </c>
      <c r="AB138" s="696">
        <v>4050</v>
      </c>
      <c r="AC138" s="697" t="s">
        <v>1535</v>
      </c>
      <c r="AD138" s="698"/>
      <c r="AE138" s="699">
        <v>0.64583333333333337</v>
      </c>
      <c r="AF138" s="699">
        <v>0.66666666666666663</v>
      </c>
      <c r="AG138" s="699">
        <v>0.66666666666666663</v>
      </c>
      <c r="AH138" s="699">
        <v>0.67361111111111116</v>
      </c>
      <c r="AI138" s="232" t="s">
        <v>5</v>
      </c>
      <c r="AJ138" s="694"/>
      <c r="AK138" s="694" t="s">
        <v>6</v>
      </c>
      <c r="AL138" s="700" t="s">
        <v>662</v>
      </c>
      <c r="AM138" s="694" t="s">
        <v>486</v>
      </c>
      <c r="AN138" s="694">
        <v>1</v>
      </c>
      <c r="AO138" s="232"/>
      <c r="AP138" s="232" t="s">
        <v>394</v>
      </c>
      <c r="AQ138" s="232"/>
      <c r="AR138" s="232"/>
      <c r="AS138" s="232"/>
      <c r="AT138" s="243">
        <f t="shared" si="4"/>
        <v>2.0833333333333259E-2</v>
      </c>
      <c r="AU138" s="243">
        <f t="shared" si="5"/>
        <v>6.9444444444445308E-3</v>
      </c>
    </row>
    <row r="139" spans="1:47" ht="14.25">
      <c r="B139" s="29">
        <v>2025</v>
      </c>
      <c r="C139" s="29">
        <v>4</v>
      </c>
      <c r="D139" s="29">
        <v>3</v>
      </c>
      <c r="E139" s="247" t="s">
        <v>495</v>
      </c>
      <c r="F139" s="29">
        <v>5</v>
      </c>
      <c r="G139" s="31" t="s">
        <v>485</v>
      </c>
      <c r="H139" s="694" t="s">
        <v>467</v>
      </c>
      <c r="I139" s="347" t="s">
        <v>47</v>
      </c>
      <c r="J139" s="694" t="s">
        <v>468</v>
      </c>
      <c r="K139" s="232">
        <v>3817770</v>
      </c>
      <c r="L139" s="698">
        <v>15</v>
      </c>
      <c r="M139" s="185">
        <v>27</v>
      </c>
      <c r="N139" s="717" t="s">
        <v>503</v>
      </c>
      <c r="O139" s="232" t="s">
        <v>469</v>
      </c>
      <c r="P139" s="232">
        <v>50</v>
      </c>
      <c r="Q139" s="347" t="s">
        <v>284</v>
      </c>
      <c r="R139" s="695">
        <v>1000</v>
      </c>
      <c r="S139" s="695"/>
      <c r="T139" s="695">
        <v>4000</v>
      </c>
      <c r="U139" s="695">
        <v>4000</v>
      </c>
      <c r="V139" s="695">
        <v>1000</v>
      </c>
      <c r="W139" s="695">
        <v>1000</v>
      </c>
      <c r="X139" s="232">
        <v>1</v>
      </c>
      <c r="Y139" s="695">
        <v>4000</v>
      </c>
      <c r="Z139" s="232">
        <v>1</v>
      </c>
      <c r="AA139" s="696">
        <v>4000</v>
      </c>
      <c r="AB139" s="696">
        <v>4050</v>
      </c>
      <c r="AC139" s="697" t="s">
        <v>1536</v>
      </c>
      <c r="AD139" s="698" t="s">
        <v>1537</v>
      </c>
      <c r="AE139" s="699">
        <v>0.67361111111111116</v>
      </c>
      <c r="AF139" s="699">
        <v>0.69097222222222221</v>
      </c>
      <c r="AG139" s="699">
        <v>0.69097222222222221</v>
      </c>
      <c r="AH139" s="699">
        <v>0.69791666666666663</v>
      </c>
      <c r="AI139" s="232" t="s">
        <v>5</v>
      </c>
      <c r="AJ139" s="694"/>
      <c r="AK139" s="694" t="s">
        <v>6</v>
      </c>
      <c r="AL139" s="700" t="s">
        <v>662</v>
      </c>
      <c r="AM139" s="694" t="s">
        <v>486</v>
      </c>
      <c r="AN139" s="694">
        <v>1</v>
      </c>
      <c r="AO139" s="232"/>
      <c r="AP139" s="232" t="s">
        <v>394</v>
      </c>
      <c r="AQ139" s="232"/>
      <c r="AR139" s="232"/>
      <c r="AS139" s="232"/>
      <c r="AT139" s="243">
        <f t="shared" si="4"/>
        <v>1.7361111111111049E-2</v>
      </c>
      <c r="AU139" s="243">
        <f t="shared" si="5"/>
        <v>6.9444444444444198E-3</v>
      </c>
    </row>
    <row r="140" spans="1:47" ht="14.25">
      <c r="B140" s="29">
        <v>2025</v>
      </c>
      <c r="C140" s="29">
        <v>4</v>
      </c>
      <c r="D140" s="29">
        <v>3</v>
      </c>
      <c r="E140" s="247" t="s">
        <v>495</v>
      </c>
      <c r="F140" s="29"/>
      <c r="G140" s="208"/>
      <c r="H140" s="694" t="s">
        <v>467</v>
      </c>
      <c r="I140" s="347" t="s">
        <v>43</v>
      </c>
      <c r="J140" s="694" t="s">
        <v>468</v>
      </c>
      <c r="K140" s="232"/>
      <c r="L140" s="698"/>
      <c r="M140" s="185"/>
      <c r="N140" s="717"/>
      <c r="O140" s="232"/>
      <c r="P140" s="232">
        <v>25</v>
      </c>
      <c r="Q140" s="347" t="s">
        <v>483</v>
      </c>
      <c r="R140" s="695">
        <v>1000</v>
      </c>
      <c r="S140" s="695"/>
      <c r="T140" s="695" t="s">
        <v>30</v>
      </c>
      <c r="U140" s="695">
        <v>350</v>
      </c>
      <c r="V140" s="695">
        <v>1000</v>
      </c>
      <c r="W140" s="695">
        <v>1000</v>
      </c>
      <c r="X140" s="232">
        <v>1</v>
      </c>
      <c r="Y140" s="695"/>
      <c r="Z140" s="232">
        <v>1</v>
      </c>
      <c r="AA140" s="696">
        <v>350</v>
      </c>
      <c r="AB140" s="696">
        <v>12550</v>
      </c>
      <c r="AC140" s="697" t="s">
        <v>914</v>
      </c>
      <c r="AD140" s="698" t="s">
        <v>1537</v>
      </c>
      <c r="AE140" s="699">
        <v>0.69791666666666663</v>
      </c>
      <c r="AF140" s="699">
        <v>0.70138888888888884</v>
      </c>
      <c r="AG140" s="699"/>
      <c r="AH140" s="699"/>
      <c r="AI140" s="232"/>
      <c r="AJ140" s="694"/>
      <c r="AK140" s="694" t="s">
        <v>6</v>
      </c>
      <c r="AL140" s="700" t="s">
        <v>662</v>
      </c>
      <c r="AM140" s="694" t="s">
        <v>486</v>
      </c>
      <c r="AN140" s="694">
        <v>1</v>
      </c>
      <c r="AO140" s="232"/>
      <c r="AP140" s="232"/>
      <c r="AQ140" s="232"/>
      <c r="AR140" s="232"/>
      <c r="AS140" s="232"/>
      <c r="AT140" s="243">
        <f t="shared" si="4"/>
        <v>3.4722222222222099E-3</v>
      </c>
      <c r="AU140" s="243" t="str">
        <f t="shared" si="5"/>
        <v/>
      </c>
    </row>
    <row r="141" spans="1:47" ht="14.25">
      <c r="B141" s="29">
        <v>2025</v>
      </c>
      <c r="C141" s="29">
        <v>4</v>
      </c>
      <c r="D141" s="29">
        <v>3</v>
      </c>
      <c r="E141" s="247" t="s">
        <v>495</v>
      </c>
      <c r="F141" s="29"/>
      <c r="G141" s="31"/>
      <c r="H141" s="694" t="s">
        <v>467</v>
      </c>
      <c r="I141" s="347"/>
      <c r="J141" s="694"/>
      <c r="K141" s="232"/>
      <c r="L141" s="698"/>
      <c r="M141" s="185"/>
      <c r="N141" s="717"/>
      <c r="O141" s="232"/>
      <c r="P141" s="232"/>
      <c r="Q141" s="347"/>
      <c r="R141" s="695"/>
      <c r="S141" s="695"/>
      <c r="T141" s="695"/>
      <c r="U141" s="695"/>
      <c r="V141" s="695"/>
      <c r="W141" s="695"/>
      <c r="X141" s="232"/>
      <c r="Y141" s="695"/>
      <c r="Z141" s="232"/>
      <c r="AA141" s="696"/>
      <c r="AB141" s="696"/>
      <c r="AC141" s="697"/>
      <c r="AD141" s="698"/>
      <c r="AE141" s="699"/>
      <c r="AF141" s="699"/>
      <c r="AG141" s="699">
        <v>0.70138888888888884</v>
      </c>
      <c r="AH141" s="699">
        <v>0.72222222222222221</v>
      </c>
      <c r="AI141" s="232" t="s">
        <v>560</v>
      </c>
      <c r="AJ141" s="694"/>
      <c r="AK141" s="694"/>
      <c r="AL141" s="700"/>
      <c r="AM141" s="694"/>
      <c r="AN141" s="694"/>
      <c r="AO141" s="232"/>
      <c r="AP141" s="232"/>
      <c r="AQ141" s="232"/>
      <c r="AR141" s="232"/>
      <c r="AS141" s="232"/>
      <c r="AT141" s="243" t="str">
        <f t="shared" si="4"/>
        <v/>
      </c>
      <c r="AU141" s="243">
        <f t="shared" si="5"/>
        <v>2.083333333333337E-2</v>
      </c>
    </row>
    <row r="142" spans="1:47" ht="14.25">
      <c r="B142" s="29">
        <v>2025</v>
      </c>
      <c r="C142" s="29">
        <v>4</v>
      </c>
      <c r="D142" s="29">
        <v>3</v>
      </c>
      <c r="E142" s="247" t="s">
        <v>495</v>
      </c>
      <c r="F142" s="29"/>
      <c r="G142" s="31"/>
      <c r="H142" s="694" t="s">
        <v>467</v>
      </c>
      <c r="I142" s="347" t="s">
        <v>58</v>
      </c>
      <c r="J142" s="694" t="s">
        <v>468</v>
      </c>
      <c r="K142" s="232"/>
      <c r="L142" s="698"/>
      <c r="M142" s="185"/>
      <c r="N142" s="717"/>
      <c r="O142" s="232"/>
      <c r="P142" s="232">
        <v>12</v>
      </c>
      <c r="Q142" s="347" t="s">
        <v>483</v>
      </c>
      <c r="R142" s="695">
        <v>1000</v>
      </c>
      <c r="S142" s="695"/>
      <c r="T142" s="695" t="s">
        <v>30</v>
      </c>
      <c r="U142" s="695">
        <v>200</v>
      </c>
      <c r="V142" s="695">
        <v>1000</v>
      </c>
      <c r="W142" s="695">
        <v>1000</v>
      </c>
      <c r="X142" s="232">
        <v>1</v>
      </c>
      <c r="Y142" s="695">
        <v>200</v>
      </c>
      <c r="Z142" s="232">
        <v>1</v>
      </c>
      <c r="AA142" s="696">
        <v>200</v>
      </c>
      <c r="AB142" s="696"/>
      <c r="AC142" s="697"/>
      <c r="AD142" s="698"/>
      <c r="AE142" s="699"/>
      <c r="AF142" s="699"/>
      <c r="AG142" s="699"/>
      <c r="AH142" s="699"/>
      <c r="AI142" s="232"/>
      <c r="AJ142" s="694"/>
      <c r="AK142" s="694"/>
      <c r="AL142" s="700"/>
      <c r="AM142" s="694"/>
      <c r="AN142" s="694"/>
      <c r="AO142" s="232"/>
      <c r="AP142" s="232"/>
      <c r="AQ142" s="232"/>
      <c r="AR142" s="232"/>
      <c r="AS142" s="232"/>
      <c r="AT142" s="243" t="str">
        <f t="shared" si="4"/>
        <v/>
      </c>
      <c r="AU142" s="243" t="str">
        <f t="shared" si="5"/>
        <v/>
      </c>
    </row>
    <row r="143" spans="1:47" ht="14.25">
      <c r="A143" s="182">
        <v>1</v>
      </c>
      <c r="B143" s="29">
        <v>2025</v>
      </c>
      <c r="C143" s="29">
        <v>4</v>
      </c>
      <c r="D143" s="29">
        <v>3</v>
      </c>
      <c r="E143" s="247" t="s">
        <v>495</v>
      </c>
      <c r="F143" s="29">
        <v>6</v>
      </c>
      <c r="G143" s="31" t="s">
        <v>485</v>
      </c>
      <c r="H143" s="694" t="s">
        <v>467</v>
      </c>
      <c r="I143" s="347" t="s">
        <v>47</v>
      </c>
      <c r="J143" s="694" t="s">
        <v>468</v>
      </c>
      <c r="K143" s="232">
        <v>3817770</v>
      </c>
      <c r="L143" s="698">
        <v>16</v>
      </c>
      <c r="M143" s="185">
        <v>27</v>
      </c>
      <c r="N143" s="717" t="s">
        <v>503</v>
      </c>
      <c r="O143" s="232" t="s">
        <v>469</v>
      </c>
      <c r="P143" s="232">
        <v>50</v>
      </c>
      <c r="Q143" s="347" t="s">
        <v>284</v>
      </c>
      <c r="R143" s="695">
        <v>1000</v>
      </c>
      <c r="S143" s="695"/>
      <c r="T143" s="695">
        <v>4000</v>
      </c>
      <c r="U143" s="695">
        <v>4000</v>
      </c>
      <c r="V143" s="695">
        <v>1000</v>
      </c>
      <c r="W143" s="695">
        <v>1000</v>
      </c>
      <c r="X143" s="232">
        <v>1</v>
      </c>
      <c r="Y143" s="695">
        <v>4000</v>
      </c>
      <c r="Z143" s="232">
        <v>1</v>
      </c>
      <c r="AA143" s="696">
        <v>4000</v>
      </c>
      <c r="AB143" s="696">
        <v>4050</v>
      </c>
      <c r="AC143" s="697" t="s">
        <v>1538</v>
      </c>
      <c r="AD143" s="698"/>
      <c r="AE143" s="699">
        <v>0.72222222222222221</v>
      </c>
      <c r="AF143" s="699">
        <v>0.74305555555555558</v>
      </c>
      <c r="AG143" s="699">
        <v>0.74305555555555558</v>
      </c>
      <c r="AH143" s="699">
        <v>0.75</v>
      </c>
      <c r="AI143" s="232" t="s">
        <v>5</v>
      </c>
      <c r="AJ143" s="694"/>
      <c r="AK143" s="694" t="s">
        <v>6</v>
      </c>
      <c r="AL143" s="700" t="s">
        <v>662</v>
      </c>
      <c r="AM143" s="694" t="s">
        <v>486</v>
      </c>
      <c r="AN143" s="694">
        <v>1</v>
      </c>
      <c r="AO143" s="232"/>
      <c r="AP143" s="232" t="s">
        <v>394</v>
      </c>
      <c r="AQ143" s="232"/>
      <c r="AR143" s="232"/>
      <c r="AS143" s="232"/>
      <c r="AT143" s="243">
        <f t="shared" si="4"/>
        <v>2.083333333333337E-2</v>
      </c>
      <c r="AU143" s="243">
        <f t="shared" si="5"/>
        <v>6.9444444444444198E-3</v>
      </c>
    </row>
    <row r="144" spans="1:47" ht="14.25">
      <c r="B144" s="29">
        <v>2025</v>
      </c>
      <c r="C144" s="29">
        <v>4</v>
      </c>
      <c r="D144" s="29">
        <v>3</v>
      </c>
      <c r="E144" s="247" t="s">
        <v>495</v>
      </c>
      <c r="F144" s="29">
        <v>6</v>
      </c>
      <c r="G144" s="31" t="s">
        <v>485</v>
      </c>
      <c r="H144" s="694" t="s">
        <v>467</v>
      </c>
      <c r="I144" s="347" t="s">
        <v>47</v>
      </c>
      <c r="J144" s="694" t="s">
        <v>468</v>
      </c>
      <c r="K144" s="232">
        <v>3817770</v>
      </c>
      <c r="L144" s="698">
        <v>17</v>
      </c>
      <c r="M144" s="185">
        <v>27</v>
      </c>
      <c r="N144" s="717" t="s">
        <v>503</v>
      </c>
      <c r="O144" s="232" t="s">
        <v>469</v>
      </c>
      <c r="P144" s="232">
        <v>50</v>
      </c>
      <c r="Q144" s="347" t="s">
        <v>284</v>
      </c>
      <c r="R144" s="695">
        <v>1000</v>
      </c>
      <c r="S144" s="695"/>
      <c r="T144" s="695">
        <v>4000</v>
      </c>
      <c r="U144" s="695">
        <v>4000</v>
      </c>
      <c r="V144" s="695">
        <v>1000</v>
      </c>
      <c r="W144" s="695">
        <v>1000</v>
      </c>
      <c r="X144" s="232">
        <v>1</v>
      </c>
      <c r="Y144" s="695">
        <v>4000</v>
      </c>
      <c r="Z144" s="232">
        <v>1</v>
      </c>
      <c r="AA144" s="696">
        <v>4000</v>
      </c>
      <c r="AB144" s="696">
        <v>4050</v>
      </c>
      <c r="AC144" s="697" t="s">
        <v>1539</v>
      </c>
      <c r="AD144" s="698"/>
      <c r="AE144" s="699">
        <v>0.75</v>
      </c>
      <c r="AF144" s="699">
        <v>0.76736111111111116</v>
      </c>
      <c r="AG144" s="699">
        <v>0.76736111111111116</v>
      </c>
      <c r="AH144" s="699">
        <v>0.81597222222222221</v>
      </c>
      <c r="AI144" s="232" t="s">
        <v>5</v>
      </c>
      <c r="AJ144" s="694"/>
      <c r="AK144" s="694" t="s">
        <v>6</v>
      </c>
      <c r="AL144" s="700" t="s">
        <v>662</v>
      </c>
      <c r="AM144" s="694" t="s">
        <v>486</v>
      </c>
      <c r="AN144" s="694">
        <v>1</v>
      </c>
      <c r="AO144" s="232"/>
      <c r="AP144" s="232" t="s">
        <v>394</v>
      </c>
      <c r="AQ144" s="232"/>
      <c r="AR144" s="232"/>
      <c r="AS144" s="232"/>
      <c r="AT144" s="243">
        <f t="shared" si="4"/>
        <v>1.736111111111116E-2</v>
      </c>
      <c r="AU144" s="243">
        <f t="shared" si="5"/>
        <v>4.8611111111111049E-2</v>
      </c>
    </row>
    <row r="145" spans="1:47" ht="14.25">
      <c r="B145" s="29">
        <v>2025</v>
      </c>
      <c r="C145" s="29">
        <v>4</v>
      </c>
      <c r="D145" s="29">
        <v>3</v>
      </c>
      <c r="E145" s="247" t="s">
        <v>495</v>
      </c>
      <c r="F145" s="29">
        <v>6</v>
      </c>
      <c r="G145" s="31" t="s">
        <v>485</v>
      </c>
      <c r="H145" s="694" t="s">
        <v>467</v>
      </c>
      <c r="I145" s="347" t="s">
        <v>47</v>
      </c>
      <c r="J145" s="694" t="s">
        <v>468</v>
      </c>
      <c r="K145" s="232">
        <v>3817770</v>
      </c>
      <c r="L145" s="698">
        <v>18</v>
      </c>
      <c r="M145" s="185">
        <v>27</v>
      </c>
      <c r="N145" s="717" t="s">
        <v>503</v>
      </c>
      <c r="O145" s="232" t="s">
        <v>469</v>
      </c>
      <c r="P145" s="232">
        <v>50</v>
      </c>
      <c r="Q145" s="347" t="s">
        <v>284</v>
      </c>
      <c r="R145" s="695">
        <v>1000</v>
      </c>
      <c r="S145" s="695"/>
      <c r="T145" s="695">
        <v>4000</v>
      </c>
      <c r="U145" s="695">
        <v>4000</v>
      </c>
      <c r="V145" s="695">
        <v>1000</v>
      </c>
      <c r="W145" s="695">
        <v>1000</v>
      </c>
      <c r="X145" s="232">
        <v>1</v>
      </c>
      <c r="Y145" s="695">
        <v>4000</v>
      </c>
      <c r="Z145" s="232">
        <v>1</v>
      </c>
      <c r="AA145" s="696">
        <v>4000</v>
      </c>
      <c r="AB145" s="696">
        <v>4050</v>
      </c>
      <c r="AC145" s="697" t="s">
        <v>1540</v>
      </c>
      <c r="AD145" s="698" t="s">
        <v>1541</v>
      </c>
      <c r="AE145" s="699">
        <v>0.81597222222222221</v>
      </c>
      <c r="AF145" s="699">
        <v>0.83333333333333337</v>
      </c>
      <c r="AG145" s="699">
        <v>0.83333333333333337</v>
      </c>
      <c r="AH145" s="699">
        <v>0.84027777777777779</v>
      </c>
      <c r="AI145" s="232" t="s">
        <v>5</v>
      </c>
      <c r="AJ145" s="694"/>
      <c r="AK145" s="694" t="s">
        <v>6</v>
      </c>
      <c r="AL145" s="700" t="s">
        <v>662</v>
      </c>
      <c r="AM145" s="694" t="s">
        <v>486</v>
      </c>
      <c r="AN145" s="694">
        <v>1</v>
      </c>
      <c r="AO145" s="232"/>
      <c r="AP145" s="232" t="s">
        <v>394</v>
      </c>
      <c r="AQ145" s="232"/>
      <c r="AR145" s="232"/>
      <c r="AS145" s="232"/>
      <c r="AT145" s="243">
        <f t="shared" si="4"/>
        <v>1.736111111111116E-2</v>
      </c>
      <c r="AU145" s="243">
        <f t="shared" si="5"/>
        <v>6.9444444444444198E-3</v>
      </c>
    </row>
    <row r="146" spans="1:47" ht="14.25">
      <c r="B146" s="29">
        <v>2025</v>
      </c>
      <c r="C146" s="29">
        <v>4</v>
      </c>
      <c r="D146" s="29">
        <v>3</v>
      </c>
      <c r="E146" s="247" t="s">
        <v>495</v>
      </c>
      <c r="F146" s="29"/>
      <c r="G146" s="208"/>
      <c r="H146" s="694" t="s">
        <v>467</v>
      </c>
      <c r="I146" s="347" t="s">
        <v>43</v>
      </c>
      <c r="J146" s="694" t="s">
        <v>468</v>
      </c>
      <c r="K146" s="232"/>
      <c r="L146" s="698"/>
      <c r="M146" s="185"/>
      <c r="N146" s="717"/>
      <c r="O146" s="232"/>
      <c r="P146" s="232">
        <v>25</v>
      </c>
      <c r="Q146" s="347" t="s">
        <v>483</v>
      </c>
      <c r="R146" s="695">
        <v>1000</v>
      </c>
      <c r="S146" s="695"/>
      <c r="T146" s="695" t="s">
        <v>30</v>
      </c>
      <c r="U146" s="695">
        <v>350</v>
      </c>
      <c r="V146" s="695">
        <v>1000</v>
      </c>
      <c r="W146" s="695">
        <v>1000</v>
      </c>
      <c r="X146" s="232">
        <v>1</v>
      </c>
      <c r="Y146" s="695"/>
      <c r="Z146" s="232">
        <v>1</v>
      </c>
      <c r="AA146" s="696">
        <v>350</v>
      </c>
      <c r="AB146" s="696">
        <v>12550</v>
      </c>
      <c r="AC146" s="697" t="s">
        <v>914</v>
      </c>
      <c r="AD146" s="698" t="s">
        <v>1541</v>
      </c>
      <c r="AE146" s="699">
        <v>0.84027777777777779</v>
      </c>
      <c r="AF146" s="699">
        <v>0.84375</v>
      </c>
      <c r="AG146" s="699"/>
      <c r="AH146" s="699"/>
      <c r="AI146" s="232"/>
      <c r="AJ146" s="694"/>
      <c r="AK146" s="694" t="s">
        <v>6</v>
      </c>
      <c r="AL146" s="700" t="s">
        <v>662</v>
      </c>
      <c r="AM146" s="694" t="s">
        <v>486</v>
      </c>
      <c r="AN146" s="694">
        <v>1</v>
      </c>
      <c r="AO146" s="232"/>
      <c r="AP146" s="232"/>
      <c r="AQ146" s="232"/>
      <c r="AR146" s="232"/>
      <c r="AS146" s="232"/>
      <c r="AT146" s="243">
        <f t="shared" si="4"/>
        <v>3.4722222222222099E-3</v>
      </c>
      <c r="AU146" s="243" t="str">
        <f t="shared" si="5"/>
        <v/>
      </c>
    </row>
    <row r="147" spans="1:47" ht="14.25">
      <c r="B147" s="29">
        <v>2025</v>
      </c>
      <c r="C147" s="29">
        <v>4</v>
      </c>
      <c r="D147" s="29">
        <v>3</v>
      </c>
      <c r="E147" s="247" t="s">
        <v>495</v>
      </c>
      <c r="F147" s="29"/>
      <c r="G147" s="31"/>
      <c r="H147" s="694" t="s">
        <v>467</v>
      </c>
      <c r="I147" s="347"/>
      <c r="J147" s="694"/>
      <c r="K147" s="232"/>
      <c r="L147" s="698"/>
      <c r="M147" s="185"/>
      <c r="N147" s="717"/>
      <c r="O147" s="232"/>
      <c r="P147" s="232"/>
      <c r="Q147" s="347"/>
      <c r="R147" s="695"/>
      <c r="S147" s="695"/>
      <c r="T147" s="695"/>
      <c r="U147" s="695"/>
      <c r="V147" s="695"/>
      <c r="W147" s="695"/>
      <c r="X147" s="232"/>
      <c r="Y147" s="695"/>
      <c r="Z147" s="232"/>
      <c r="AA147" s="696"/>
      <c r="AB147" s="696"/>
      <c r="AC147" s="697"/>
      <c r="AD147" s="698"/>
      <c r="AE147" s="699"/>
      <c r="AF147" s="699"/>
      <c r="AG147" s="699">
        <v>0.84375</v>
      </c>
      <c r="AH147" s="699">
        <v>0.86458333333333337</v>
      </c>
      <c r="AI147" s="232" t="s">
        <v>560</v>
      </c>
      <c r="AJ147" s="694"/>
      <c r="AK147" s="694"/>
      <c r="AL147" s="700"/>
      <c r="AM147" s="694"/>
      <c r="AN147" s="694"/>
      <c r="AO147" s="232"/>
      <c r="AP147" s="232"/>
      <c r="AQ147" s="232"/>
      <c r="AR147" s="232"/>
      <c r="AS147" s="232"/>
      <c r="AT147" s="243" t="str">
        <f t="shared" si="4"/>
        <v/>
      </c>
      <c r="AU147" s="243">
        <f t="shared" si="5"/>
        <v>2.083333333333337E-2</v>
      </c>
    </row>
    <row r="148" spans="1:47" ht="14.25">
      <c r="B148" s="29">
        <v>2025</v>
      </c>
      <c r="C148" s="29">
        <v>4</v>
      </c>
      <c r="D148" s="29">
        <v>3</v>
      </c>
      <c r="E148" s="247" t="s">
        <v>495</v>
      </c>
      <c r="F148" s="29"/>
      <c r="G148" s="31"/>
      <c r="H148" s="694" t="s">
        <v>467</v>
      </c>
      <c r="I148" s="347" t="s">
        <v>58</v>
      </c>
      <c r="J148" s="694" t="s">
        <v>468</v>
      </c>
      <c r="K148" s="232"/>
      <c r="L148" s="698"/>
      <c r="M148" s="185"/>
      <c r="N148" s="717"/>
      <c r="O148" s="232"/>
      <c r="P148" s="232">
        <v>12</v>
      </c>
      <c r="Q148" s="347" t="s">
        <v>483</v>
      </c>
      <c r="R148" s="695">
        <v>1000</v>
      </c>
      <c r="S148" s="695"/>
      <c r="T148" s="695" t="s">
        <v>30</v>
      </c>
      <c r="U148" s="695">
        <v>200</v>
      </c>
      <c r="V148" s="695">
        <v>1000</v>
      </c>
      <c r="W148" s="695">
        <v>1000</v>
      </c>
      <c r="X148" s="232">
        <v>1</v>
      </c>
      <c r="Y148" s="695">
        <v>200</v>
      </c>
      <c r="Z148" s="232">
        <v>1</v>
      </c>
      <c r="AA148" s="696">
        <v>200</v>
      </c>
      <c r="AB148" s="696"/>
      <c r="AC148" s="697"/>
      <c r="AD148" s="698"/>
      <c r="AE148" s="699"/>
      <c r="AF148" s="699"/>
      <c r="AG148" s="699"/>
      <c r="AH148" s="699"/>
      <c r="AI148" s="232"/>
      <c r="AJ148" s="694"/>
      <c r="AK148" s="694"/>
      <c r="AL148" s="700"/>
      <c r="AM148" s="694"/>
      <c r="AN148" s="694"/>
      <c r="AO148" s="232"/>
      <c r="AP148" s="232"/>
      <c r="AQ148" s="232"/>
      <c r="AR148" s="232"/>
      <c r="AS148" s="232"/>
      <c r="AT148" s="243" t="str">
        <f t="shared" si="4"/>
        <v/>
      </c>
      <c r="AU148" s="243" t="str">
        <f t="shared" si="5"/>
        <v/>
      </c>
    </row>
    <row r="149" spans="1:47" ht="14.25">
      <c r="A149" s="182">
        <v>1</v>
      </c>
      <c r="B149" s="29">
        <v>2025</v>
      </c>
      <c r="C149" s="29">
        <v>4</v>
      </c>
      <c r="D149" s="29">
        <v>3</v>
      </c>
      <c r="E149" s="247" t="s">
        <v>495</v>
      </c>
      <c r="F149" s="29">
        <v>7</v>
      </c>
      <c r="G149" s="31" t="s">
        <v>485</v>
      </c>
      <c r="H149" s="694" t="s">
        <v>467</v>
      </c>
      <c r="I149" s="347" t="s">
        <v>47</v>
      </c>
      <c r="J149" s="694" t="s">
        <v>468</v>
      </c>
      <c r="K149" s="232">
        <v>3817770</v>
      </c>
      <c r="L149" s="698">
        <v>19</v>
      </c>
      <c r="M149" s="185">
        <v>27</v>
      </c>
      <c r="N149" s="717" t="s">
        <v>503</v>
      </c>
      <c r="O149" s="232" t="s">
        <v>469</v>
      </c>
      <c r="P149" s="232">
        <v>50</v>
      </c>
      <c r="Q149" s="347" t="s">
        <v>284</v>
      </c>
      <c r="R149" s="695">
        <v>1000</v>
      </c>
      <c r="S149" s="695"/>
      <c r="T149" s="695">
        <v>4000</v>
      </c>
      <c r="U149" s="695">
        <v>4000</v>
      </c>
      <c r="V149" s="695">
        <v>1000</v>
      </c>
      <c r="W149" s="695">
        <v>1000</v>
      </c>
      <c r="X149" s="232">
        <v>1</v>
      </c>
      <c r="Y149" s="695">
        <v>4000</v>
      </c>
      <c r="Z149" s="232">
        <v>1</v>
      </c>
      <c r="AA149" s="696">
        <v>4000</v>
      </c>
      <c r="AB149" s="696">
        <v>4050</v>
      </c>
      <c r="AC149" s="697" t="s">
        <v>1542</v>
      </c>
      <c r="AD149" s="698"/>
      <c r="AE149" s="699">
        <v>0.86458333333333337</v>
      </c>
      <c r="AF149" s="699">
        <v>0.88194444444444442</v>
      </c>
      <c r="AG149" s="699">
        <v>0.88194444444444442</v>
      </c>
      <c r="AH149" s="699">
        <v>0.88888888888888884</v>
      </c>
      <c r="AI149" s="232" t="s">
        <v>5</v>
      </c>
      <c r="AJ149" s="694"/>
      <c r="AK149" s="694" t="s">
        <v>6</v>
      </c>
      <c r="AL149" s="700" t="s">
        <v>662</v>
      </c>
      <c r="AM149" s="694" t="s">
        <v>486</v>
      </c>
      <c r="AN149" s="694">
        <v>1</v>
      </c>
      <c r="AO149" s="232"/>
      <c r="AP149" s="232" t="s">
        <v>394</v>
      </c>
      <c r="AQ149" s="232"/>
      <c r="AR149" s="232"/>
      <c r="AS149" s="232"/>
      <c r="AT149" s="243">
        <f t="shared" si="4"/>
        <v>1.7361111111111049E-2</v>
      </c>
      <c r="AU149" s="243">
        <f t="shared" si="5"/>
        <v>6.9444444444444198E-3</v>
      </c>
    </row>
    <row r="150" spans="1:47" ht="14.25">
      <c r="B150" s="29">
        <v>2025</v>
      </c>
      <c r="C150" s="29">
        <v>4</v>
      </c>
      <c r="D150" s="29">
        <v>3</v>
      </c>
      <c r="E150" s="247" t="s">
        <v>495</v>
      </c>
      <c r="F150" s="29">
        <v>7</v>
      </c>
      <c r="G150" s="31" t="s">
        <v>485</v>
      </c>
      <c r="H150" s="694" t="s">
        <v>467</v>
      </c>
      <c r="I150" s="347" t="s">
        <v>47</v>
      </c>
      <c r="J150" s="694" t="s">
        <v>468</v>
      </c>
      <c r="K150" s="232">
        <v>3817770</v>
      </c>
      <c r="L150" s="698">
        <v>20</v>
      </c>
      <c r="M150" s="185">
        <v>27</v>
      </c>
      <c r="N150" s="717" t="s">
        <v>503</v>
      </c>
      <c r="O150" s="232" t="s">
        <v>469</v>
      </c>
      <c r="P150" s="232">
        <v>50</v>
      </c>
      <c r="Q150" s="347" t="s">
        <v>284</v>
      </c>
      <c r="R150" s="695">
        <v>1000</v>
      </c>
      <c r="S150" s="695"/>
      <c r="T150" s="695">
        <v>4000</v>
      </c>
      <c r="U150" s="695">
        <v>4000</v>
      </c>
      <c r="V150" s="695">
        <v>1000</v>
      </c>
      <c r="W150" s="695">
        <v>1000</v>
      </c>
      <c r="X150" s="232">
        <v>1</v>
      </c>
      <c r="Y150" s="695">
        <v>4000</v>
      </c>
      <c r="Z150" s="232">
        <v>1</v>
      </c>
      <c r="AA150" s="696">
        <v>4000</v>
      </c>
      <c r="AB150" s="696">
        <v>4050</v>
      </c>
      <c r="AC150" s="697" t="s">
        <v>1543</v>
      </c>
      <c r="AD150" s="698"/>
      <c r="AE150" s="699">
        <v>0.88888888888888884</v>
      </c>
      <c r="AF150" s="699">
        <v>0.90972222222222221</v>
      </c>
      <c r="AG150" s="699">
        <v>0.90972222222222221</v>
      </c>
      <c r="AH150" s="699">
        <v>0.95833333333333337</v>
      </c>
      <c r="AI150" s="232" t="s">
        <v>5</v>
      </c>
      <c r="AJ150" s="694"/>
      <c r="AK150" s="694" t="s">
        <v>6</v>
      </c>
      <c r="AL150" s="700" t="s">
        <v>662</v>
      </c>
      <c r="AM150" s="694" t="s">
        <v>486</v>
      </c>
      <c r="AN150" s="694">
        <v>1</v>
      </c>
      <c r="AO150" s="232" t="s">
        <v>1554</v>
      </c>
      <c r="AP150" s="232" t="s">
        <v>394</v>
      </c>
      <c r="AQ150" s="232"/>
      <c r="AR150" s="232"/>
      <c r="AS150" s="232"/>
      <c r="AT150" s="243">
        <f t="shared" si="4"/>
        <v>2.083333333333337E-2</v>
      </c>
      <c r="AU150" s="243">
        <f t="shared" si="5"/>
        <v>4.861111111111116E-2</v>
      </c>
    </row>
    <row r="151" spans="1:47" ht="14.25">
      <c r="B151" s="29">
        <v>2025</v>
      </c>
      <c r="C151" s="29">
        <v>4</v>
      </c>
      <c r="D151" s="29">
        <v>3</v>
      </c>
      <c r="E151" s="247" t="s">
        <v>496</v>
      </c>
      <c r="F151" s="29">
        <v>7</v>
      </c>
      <c r="G151" s="31" t="s">
        <v>485</v>
      </c>
      <c r="H151" s="694" t="s">
        <v>467</v>
      </c>
      <c r="I151" s="347" t="s">
        <v>47</v>
      </c>
      <c r="J151" s="694" t="s">
        <v>468</v>
      </c>
      <c r="K151" s="232">
        <v>3817770</v>
      </c>
      <c r="L151" s="698">
        <v>21</v>
      </c>
      <c r="M151" s="185">
        <v>27</v>
      </c>
      <c r="N151" s="717" t="s">
        <v>503</v>
      </c>
      <c r="O151" s="232" t="s">
        <v>469</v>
      </c>
      <c r="P151" s="232">
        <v>50</v>
      </c>
      <c r="Q151" s="347" t="s">
        <v>284</v>
      </c>
      <c r="R151" s="695">
        <v>1000</v>
      </c>
      <c r="S151" s="695"/>
      <c r="T151" s="695">
        <v>4000</v>
      </c>
      <c r="U151" s="695">
        <v>4000</v>
      </c>
      <c r="V151" s="695">
        <v>1000</v>
      </c>
      <c r="W151" s="695">
        <v>1000</v>
      </c>
      <c r="X151" s="232">
        <v>1</v>
      </c>
      <c r="Y151" s="695">
        <v>4000</v>
      </c>
      <c r="Z151" s="232">
        <v>1</v>
      </c>
      <c r="AA151" s="696">
        <v>4000</v>
      </c>
      <c r="AB151" s="696">
        <v>4050</v>
      </c>
      <c r="AC151" s="697" t="s">
        <v>1550</v>
      </c>
      <c r="AD151" s="698" t="s">
        <v>1544</v>
      </c>
      <c r="AE151" s="699">
        <v>0.95833333333333337</v>
      </c>
      <c r="AF151" s="699">
        <v>0.97569444444444442</v>
      </c>
      <c r="AG151" s="699">
        <v>0.97569444444444442</v>
      </c>
      <c r="AH151" s="699">
        <v>0.98263888888888884</v>
      </c>
      <c r="AI151" s="232" t="s">
        <v>5</v>
      </c>
      <c r="AJ151" s="694"/>
      <c r="AK151" s="694" t="s">
        <v>6</v>
      </c>
      <c r="AL151" s="700" t="s">
        <v>662</v>
      </c>
      <c r="AM151" s="694" t="s">
        <v>486</v>
      </c>
      <c r="AN151" s="694">
        <v>1</v>
      </c>
      <c r="AO151" s="232"/>
      <c r="AP151" s="232" t="s">
        <v>394</v>
      </c>
      <c r="AQ151" s="232" t="s">
        <v>860</v>
      </c>
      <c r="AR151" s="232"/>
      <c r="AS151" s="232"/>
      <c r="AT151" s="243">
        <f t="shared" si="4"/>
        <v>1.7361111111111049E-2</v>
      </c>
      <c r="AU151" s="243">
        <f t="shared" si="5"/>
        <v>6.9444444444444198E-3</v>
      </c>
    </row>
    <row r="152" spans="1:47" ht="14.25">
      <c r="B152" s="29">
        <v>2025</v>
      </c>
      <c r="C152" s="29">
        <v>4</v>
      </c>
      <c r="D152" s="29">
        <v>3</v>
      </c>
      <c r="E152" s="247" t="s">
        <v>496</v>
      </c>
      <c r="F152" s="29"/>
      <c r="G152" s="208"/>
      <c r="H152" s="694" t="s">
        <v>467</v>
      </c>
      <c r="I152" s="347" t="s">
        <v>43</v>
      </c>
      <c r="J152" s="694" t="s">
        <v>468</v>
      </c>
      <c r="K152" s="232"/>
      <c r="L152" s="698"/>
      <c r="M152" s="185"/>
      <c r="N152" s="717"/>
      <c r="O152" s="232"/>
      <c r="P152" s="232">
        <v>25</v>
      </c>
      <c r="Q152" s="347" t="s">
        <v>483</v>
      </c>
      <c r="R152" s="695">
        <v>1000</v>
      </c>
      <c r="S152" s="695"/>
      <c r="T152" s="695" t="s">
        <v>30</v>
      </c>
      <c r="U152" s="695">
        <v>350</v>
      </c>
      <c r="V152" s="695">
        <v>1000</v>
      </c>
      <c r="W152" s="695">
        <v>1000</v>
      </c>
      <c r="X152" s="232">
        <v>1</v>
      </c>
      <c r="Y152" s="695"/>
      <c r="Z152" s="232">
        <v>1</v>
      </c>
      <c r="AA152" s="696">
        <v>350</v>
      </c>
      <c r="AB152" s="696">
        <v>12550</v>
      </c>
      <c r="AC152" s="697" t="s">
        <v>914</v>
      </c>
      <c r="AD152" s="698" t="s">
        <v>1544</v>
      </c>
      <c r="AE152" s="699">
        <v>0.98263888888888884</v>
      </c>
      <c r="AF152" s="699">
        <v>0.98611111111111116</v>
      </c>
      <c r="AG152" s="699"/>
      <c r="AH152" s="699"/>
      <c r="AI152" s="232"/>
      <c r="AJ152" s="694"/>
      <c r="AK152" s="694" t="s">
        <v>6</v>
      </c>
      <c r="AL152" s="700" t="s">
        <v>662</v>
      </c>
      <c r="AM152" s="694" t="s">
        <v>486</v>
      </c>
      <c r="AN152" s="694">
        <v>1</v>
      </c>
      <c r="AO152" s="232"/>
      <c r="AP152" s="232"/>
      <c r="AQ152" s="232"/>
      <c r="AR152" s="232"/>
      <c r="AS152" s="232"/>
      <c r="AT152" s="243">
        <f t="shared" si="4"/>
        <v>3.4722222222223209E-3</v>
      </c>
      <c r="AU152" s="243" t="str">
        <f t="shared" si="5"/>
        <v/>
      </c>
    </row>
    <row r="153" spans="1:47" ht="14.25">
      <c r="B153" s="29">
        <v>2025</v>
      </c>
      <c r="C153" s="29">
        <v>4</v>
      </c>
      <c r="D153" s="29">
        <v>3</v>
      </c>
      <c r="E153" s="247" t="s">
        <v>496</v>
      </c>
      <c r="F153" s="29"/>
      <c r="G153" s="208"/>
      <c r="H153" s="694" t="s">
        <v>467</v>
      </c>
      <c r="I153" s="347"/>
      <c r="J153" s="694"/>
      <c r="K153" s="232"/>
      <c r="L153" s="698"/>
      <c r="M153" s="185"/>
      <c r="N153" s="717"/>
      <c r="O153" s="232"/>
      <c r="P153" s="232"/>
      <c r="Q153" s="347"/>
      <c r="R153" s="695"/>
      <c r="S153" s="695"/>
      <c r="T153" s="695"/>
      <c r="U153" s="695"/>
      <c r="V153" s="695"/>
      <c r="W153" s="695"/>
      <c r="X153" s="232"/>
      <c r="Y153" s="695"/>
      <c r="Z153" s="232"/>
      <c r="AA153" s="696"/>
      <c r="AB153" s="696"/>
      <c r="AC153" s="697"/>
      <c r="AD153" s="698"/>
      <c r="AE153" s="699"/>
      <c r="AF153" s="699"/>
      <c r="AG153" s="699">
        <v>0.98611111111111116</v>
      </c>
      <c r="AH153" s="699">
        <v>6.9444444444444441E-3</v>
      </c>
      <c r="AI153" s="232" t="s">
        <v>560</v>
      </c>
      <c r="AJ153" s="694"/>
      <c r="AK153" s="694"/>
      <c r="AL153" s="700"/>
      <c r="AM153" s="694"/>
      <c r="AN153" s="694"/>
      <c r="AO153" s="232"/>
      <c r="AP153" s="232"/>
      <c r="AQ153" s="232"/>
      <c r="AR153" s="232"/>
      <c r="AS153" s="232"/>
      <c r="AT153" s="243" t="str">
        <f t="shared" si="4"/>
        <v/>
      </c>
      <c r="AU153" s="243">
        <f t="shared" si="5"/>
        <v>2.0833333333333284E-2</v>
      </c>
    </row>
    <row r="154" spans="1:47" ht="14.25">
      <c r="B154" s="29">
        <v>2025</v>
      </c>
      <c r="C154" s="29">
        <v>4</v>
      </c>
      <c r="D154" s="29">
        <v>3</v>
      </c>
      <c r="E154" s="247" t="s">
        <v>496</v>
      </c>
      <c r="F154" s="29"/>
      <c r="G154" s="31"/>
      <c r="H154" s="694" t="s">
        <v>467</v>
      </c>
      <c r="I154" s="347" t="s">
        <v>58</v>
      </c>
      <c r="J154" s="694" t="s">
        <v>468</v>
      </c>
      <c r="K154" s="232"/>
      <c r="L154" s="698"/>
      <c r="M154" s="185"/>
      <c r="N154" s="717"/>
      <c r="O154" s="232"/>
      <c r="P154" s="232">
        <v>12</v>
      </c>
      <c r="Q154" s="347" t="s">
        <v>483</v>
      </c>
      <c r="R154" s="695">
        <v>1000</v>
      </c>
      <c r="S154" s="695"/>
      <c r="T154" s="695" t="s">
        <v>30</v>
      </c>
      <c r="U154" s="695">
        <v>200</v>
      </c>
      <c r="V154" s="695">
        <v>1000</v>
      </c>
      <c r="W154" s="695">
        <v>1000</v>
      </c>
      <c r="X154" s="232">
        <v>1</v>
      </c>
      <c r="Y154" s="695">
        <v>200</v>
      </c>
      <c r="Z154" s="232">
        <v>1</v>
      </c>
      <c r="AA154" s="696">
        <v>200</v>
      </c>
      <c r="AB154" s="696"/>
      <c r="AC154" s="697"/>
      <c r="AD154" s="698"/>
      <c r="AE154" s="699"/>
      <c r="AF154" s="699"/>
      <c r="AG154" s="699"/>
      <c r="AH154" s="699"/>
      <c r="AI154" s="232"/>
      <c r="AJ154" s="694"/>
      <c r="AK154" s="694"/>
      <c r="AL154" s="700"/>
      <c r="AM154" s="694"/>
      <c r="AN154" s="694"/>
      <c r="AO154" s="232"/>
      <c r="AP154" s="232"/>
      <c r="AQ154" s="232"/>
      <c r="AR154" s="232"/>
      <c r="AS154" s="232"/>
      <c r="AT154" s="243" t="str">
        <f t="shared" si="4"/>
        <v/>
      </c>
      <c r="AU154" s="243" t="str">
        <f t="shared" si="5"/>
        <v/>
      </c>
    </row>
    <row r="155" spans="1:47" ht="14.25">
      <c r="A155" s="182">
        <v>1</v>
      </c>
      <c r="B155" s="29">
        <v>2025</v>
      </c>
      <c r="C155" s="29">
        <v>4</v>
      </c>
      <c r="D155" s="29">
        <v>3</v>
      </c>
      <c r="E155" s="247" t="s">
        <v>496</v>
      </c>
      <c r="F155" s="29">
        <v>8</v>
      </c>
      <c r="G155" s="31" t="s">
        <v>485</v>
      </c>
      <c r="H155" s="694" t="s">
        <v>467</v>
      </c>
      <c r="I155" s="347" t="s">
        <v>47</v>
      </c>
      <c r="J155" s="694" t="s">
        <v>468</v>
      </c>
      <c r="K155" s="232">
        <v>3817770</v>
      </c>
      <c r="L155" s="698">
        <v>22</v>
      </c>
      <c r="M155" s="185">
        <v>27</v>
      </c>
      <c r="N155" s="717" t="s">
        <v>503</v>
      </c>
      <c r="O155" s="232" t="s">
        <v>469</v>
      </c>
      <c r="P155" s="232">
        <v>50</v>
      </c>
      <c r="Q155" s="347" t="s">
        <v>284</v>
      </c>
      <c r="R155" s="695">
        <v>1000</v>
      </c>
      <c r="S155" s="695"/>
      <c r="T155" s="695">
        <v>4000</v>
      </c>
      <c r="U155" s="695">
        <v>4000</v>
      </c>
      <c r="V155" s="695">
        <v>1000</v>
      </c>
      <c r="W155" s="695">
        <v>1000</v>
      </c>
      <c r="X155" s="232">
        <v>1</v>
      </c>
      <c r="Y155" s="695">
        <v>4000</v>
      </c>
      <c r="Z155" s="232">
        <v>1</v>
      </c>
      <c r="AA155" s="696">
        <v>4000</v>
      </c>
      <c r="AB155" s="696">
        <v>4050</v>
      </c>
      <c r="AC155" s="697" t="s">
        <v>1551</v>
      </c>
      <c r="AD155" s="698"/>
      <c r="AE155" s="699">
        <v>6.9444444444444441E-3</v>
      </c>
      <c r="AF155" s="699">
        <v>2.7777777777777776E-2</v>
      </c>
      <c r="AG155" s="699">
        <v>2.7777777777777776E-2</v>
      </c>
      <c r="AH155" s="699">
        <v>3.4722222222222224E-2</v>
      </c>
      <c r="AI155" s="232" t="s">
        <v>5</v>
      </c>
      <c r="AJ155" s="694"/>
      <c r="AK155" s="694" t="s">
        <v>6</v>
      </c>
      <c r="AL155" s="700" t="s">
        <v>662</v>
      </c>
      <c r="AM155" s="694" t="s">
        <v>486</v>
      </c>
      <c r="AN155" s="694">
        <v>1</v>
      </c>
      <c r="AO155" s="232"/>
      <c r="AP155" s="232" t="s">
        <v>394</v>
      </c>
      <c r="AQ155" s="232"/>
      <c r="AR155" s="232"/>
      <c r="AS155" s="232"/>
      <c r="AT155" s="243">
        <f t="shared" ref="AT155:AT219" si="6">IF(IF(AE155&gt;AF155,1-AE155+AF155,AF155-AE155)=0,"",IF(AE155&gt;AF155,1-AE155+AF155,AF155-AE155))</f>
        <v>2.0833333333333332E-2</v>
      </c>
      <c r="AU155" s="243">
        <f t="shared" ref="AU155:AU219" si="7">IF(IF(AG155&gt;AH155,1-AG155+AH155,AH155-AG155)=0,"",IF(AG155&gt;AH155,1-AG155+AH155,AH155-AG155))</f>
        <v>6.9444444444444475E-3</v>
      </c>
    </row>
    <row r="156" spans="1:47" ht="14.25">
      <c r="B156" s="29">
        <v>2025</v>
      </c>
      <c r="C156" s="29">
        <v>4</v>
      </c>
      <c r="D156" s="29">
        <v>3</v>
      </c>
      <c r="E156" s="247" t="s">
        <v>496</v>
      </c>
      <c r="F156" s="29">
        <v>8</v>
      </c>
      <c r="G156" s="31" t="s">
        <v>485</v>
      </c>
      <c r="H156" s="694" t="s">
        <v>467</v>
      </c>
      <c r="I156" s="347" t="s">
        <v>47</v>
      </c>
      <c r="J156" s="694" t="s">
        <v>468</v>
      </c>
      <c r="K156" s="232">
        <v>3817770</v>
      </c>
      <c r="L156" s="698">
        <v>23</v>
      </c>
      <c r="M156" s="185">
        <v>27</v>
      </c>
      <c r="N156" s="717" t="s">
        <v>503</v>
      </c>
      <c r="O156" s="232" t="s">
        <v>469</v>
      </c>
      <c r="P156" s="232">
        <v>50</v>
      </c>
      <c r="Q156" s="347" t="s">
        <v>284</v>
      </c>
      <c r="R156" s="695">
        <v>1000</v>
      </c>
      <c r="S156" s="695"/>
      <c r="T156" s="695">
        <v>4000</v>
      </c>
      <c r="U156" s="695">
        <v>4000</v>
      </c>
      <c r="V156" s="695">
        <v>1000</v>
      </c>
      <c r="W156" s="695">
        <v>1000</v>
      </c>
      <c r="X156" s="232">
        <v>1</v>
      </c>
      <c r="Y156" s="695">
        <v>4000</v>
      </c>
      <c r="Z156" s="232">
        <v>1</v>
      </c>
      <c r="AA156" s="696">
        <v>4000</v>
      </c>
      <c r="AB156" s="696">
        <v>4050</v>
      </c>
      <c r="AC156" s="697" t="s">
        <v>1561</v>
      </c>
      <c r="AD156" s="698"/>
      <c r="AE156" s="699">
        <v>3.4722222222222224E-2</v>
      </c>
      <c r="AF156" s="699">
        <v>5.2083333333333336E-2</v>
      </c>
      <c r="AG156" s="699">
        <v>5.2083333333333336E-2</v>
      </c>
      <c r="AH156" s="699">
        <v>0.10069444444444445</v>
      </c>
      <c r="AI156" s="232" t="s">
        <v>5</v>
      </c>
      <c r="AJ156" s="694"/>
      <c r="AK156" s="694" t="s">
        <v>6</v>
      </c>
      <c r="AL156" s="700" t="s">
        <v>662</v>
      </c>
      <c r="AM156" s="694" t="s">
        <v>486</v>
      </c>
      <c r="AN156" s="694">
        <v>1</v>
      </c>
      <c r="AO156" s="232"/>
      <c r="AP156" s="232" t="s">
        <v>394</v>
      </c>
      <c r="AQ156" s="232"/>
      <c r="AR156" s="232"/>
      <c r="AS156" s="232"/>
      <c r="AT156" s="243">
        <f t="shared" si="6"/>
        <v>1.7361111111111112E-2</v>
      </c>
      <c r="AU156" s="243">
        <f t="shared" si="7"/>
        <v>4.8611111111111112E-2</v>
      </c>
    </row>
    <row r="157" spans="1:47" ht="14.25">
      <c r="B157" s="29">
        <v>2025</v>
      </c>
      <c r="C157" s="29">
        <v>4</v>
      </c>
      <c r="D157" s="29">
        <v>3</v>
      </c>
      <c r="E157" s="247" t="s">
        <v>496</v>
      </c>
      <c r="F157" s="29">
        <v>8</v>
      </c>
      <c r="G157" s="31" t="s">
        <v>485</v>
      </c>
      <c r="H157" s="694" t="s">
        <v>467</v>
      </c>
      <c r="I157" s="347" t="s">
        <v>47</v>
      </c>
      <c r="J157" s="694" t="s">
        <v>468</v>
      </c>
      <c r="K157" s="232">
        <v>3817770</v>
      </c>
      <c r="L157" s="698">
        <v>24</v>
      </c>
      <c r="M157" s="185">
        <v>27</v>
      </c>
      <c r="N157" s="717" t="s">
        <v>503</v>
      </c>
      <c r="O157" s="232" t="s">
        <v>469</v>
      </c>
      <c r="P157" s="232">
        <v>50</v>
      </c>
      <c r="Q157" s="347" t="s">
        <v>284</v>
      </c>
      <c r="R157" s="695">
        <v>1000</v>
      </c>
      <c r="S157" s="695"/>
      <c r="T157" s="695">
        <v>4000</v>
      </c>
      <c r="U157" s="695">
        <v>4000</v>
      </c>
      <c r="V157" s="695">
        <v>1000</v>
      </c>
      <c r="W157" s="695">
        <v>1000</v>
      </c>
      <c r="X157" s="232">
        <v>1</v>
      </c>
      <c r="Y157" s="695">
        <v>4000</v>
      </c>
      <c r="Z157" s="232">
        <v>1</v>
      </c>
      <c r="AA157" s="696">
        <v>4000</v>
      </c>
      <c r="AB157" s="696">
        <v>4050</v>
      </c>
      <c r="AC157" s="697" t="s">
        <v>1562</v>
      </c>
      <c r="AD157" s="698" t="s">
        <v>1552</v>
      </c>
      <c r="AE157" s="699">
        <v>0.10069444444444445</v>
      </c>
      <c r="AF157" s="699">
        <v>0.12152777777777778</v>
      </c>
      <c r="AG157" s="699">
        <v>0.12152777777777778</v>
      </c>
      <c r="AH157" s="699">
        <v>0.12847222222222221</v>
      </c>
      <c r="AI157" s="232" t="s">
        <v>5</v>
      </c>
      <c r="AJ157" s="694"/>
      <c r="AK157" s="694" t="s">
        <v>6</v>
      </c>
      <c r="AL157" s="700" t="s">
        <v>662</v>
      </c>
      <c r="AM157" s="694" t="s">
        <v>486</v>
      </c>
      <c r="AN157" s="694">
        <v>1</v>
      </c>
      <c r="AO157" s="232"/>
      <c r="AP157" s="232" t="s">
        <v>394</v>
      </c>
      <c r="AQ157" s="232"/>
      <c r="AR157" s="232"/>
      <c r="AS157" s="232"/>
      <c r="AT157" s="243">
        <f t="shared" si="6"/>
        <v>2.0833333333333329E-2</v>
      </c>
      <c r="AU157" s="243">
        <f t="shared" si="7"/>
        <v>6.9444444444444337E-3</v>
      </c>
    </row>
    <row r="158" spans="1:47" ht="14.25">
      <c r="B158" s="29">
        <v>2025</v>
      </c>
      <c r="C158" s="29">
        <v>4</v>
      </c>
      <c r="D158" s="29">
        <v>3</v>
      </c>
      <c r="E158" s="247" t="s">
        <v>496</v>
      </c>
      <c r="F158" s="29"/>
      <c r="G158" s="208"/>
      <c r="H158" s="694" t="s">
        <v>467</v>
      </c>
      <c r="I158" s="347" t="s">
        <v>43</v>
      </c>
      <c r="J158" s="694" t="s">
        <v>468</v>
      </c>
      <c r="K158" s="232"/>
      <c r="L158" s="698"/>
      <c r="M158" s="185"/>
      <c r="N158" s="717"/>
      <c r="O158" s="232"/>
      <c r="P158" s="232">
        <v>25</v>
      </c>
      <c r="Q158" s="347" t="s">
        <v>483</v>
      </c>
      <c r="R158" s="695">
        <v>1000</v>
      </c>
      <c r="S158" s="695"/>
      <c r="T158" s="695" t="s">
        <v>30</v>
      </c>
      <c r="U158" s="695">
        <v>350</v>
      </c>
      <c r="V158" s="695">
        <v>1000</v>
      </c>
      <c r="W158" s="695">
        <v>1000</v>
      </c>
      <c r="X158" s="232">
        <v>1</v>
      </c>
      <c r="Y158" s="695"/>
      <c r="Z158" s="232">
        <v>1</v>
      </c>
      <c r="AA158" s="696">
        <v>350</v>
      </c>
      <c r="AB158" s="696">
        <v>12550</v>
      </c>
      <c r="AC158" s="697" t="s">
        <v>914</v>
      </c>
      <c r="AD158" s="698" t="s">
        <v>1552</v>
      </c>
      <c r="AE158" s="699">
        <v>0.12847222222222221</v>
      </c>
      <c r="AF158" s="699">
        <v>0.13194444444444445</v>
      </c>
      <c r="AG158" s="699"/>
      <c r="AH158" s="699"/>
      <c r="AI158" s="232"/>
      <c r="AJ158" s="694"/>
      <c r="AK158" s="694" t="s">
        <v>6</v>
      </c>
      <c r="AL158" s="700" t="s">
        <v>662</v>
      </c>
      <c r="AM158" s="694" t="s">
        <v>486</v>
      </c>
      <c r="AN158" s="694">
        <v>2</v>
      </c>
      <c r="AO158" s="232"/>
      <c r="AP158" s="232"/>
      <c r="AQ158" s="232"/>
      <c r="AR158" s="232"/>
      <c r="AS158" s="232"/>
      <c r="AT158" s="243">
        <f t="shared" si="6"/>
        <v>3.4722222222222376E-3</v>
      </c>
      <c r="AU158" s="243" t="str">
        <f t="shared" si="7"/>
        <v/>
      </c>
    </row>
    <row r="159" spans="1:47" ht="14.25">
      <c r="B159" s="29">
        <v>2025</v>
      </c>
      <c r="C159" s="29">
        <v>4</v>
      </c>
      <c r="D159" s="29">
        <v>3</v>
      </c>
      <c r="E159" s="247" t="s">
        <v>496</v>
      </c>
      <c r="F159" s="29"/>
      <c r="G159" s="208"/>
      <c r="H159" s="694" t="s">
        <v>467</v>
      </c>
      <c r="I159" s="347"/>
      <c r="J159" s="694"/>
      <c r="K159" s="232"/>
      <c r="L159" s="698"/>
      <c r="M159" s="185"/>
      <c r="N159" s="717"/>
      <c r="O159" s="232"/>
      <c r="P159" s="232"/>
      <c r="Q159" s="347"/>
      <c r="R159" s="695"/>
      <c r="S159" s="695"/>
      <c r="T159" s="695"/>
      <c r="U159" s="695"/>
      <c r="V159" s="695"/>
      <c r="W159" s="695"/>
      <c r="X159" s="232"/>
      <c r="Y159" s="695"/>
      <c r="Z159" s="232"/>
      <c r="AA159" s="696"/>
      <c r="AB159" s="696"/>
      <c r="AC159" s="697"/>
      <c r="AD159" s="698"/>
      <c r="AE159" s="699"/>
      <c r="AF159" s="699"/>
      <c r="AG159" s="699">
        <v>0.13194444444444445</v>
      </c>
      <c r="AH159" s="699">
        <v>0.15277777777777779</v>
      </c>
      <c r="AI159" s="232" t="s">
        <v>560</v>
      </c>
      <c r="AJ159" s="694"/>
      <c r="AK159" s="694"/>
      <c r="AL159" s="700"/>
      <c r="AM159" s="694"/>
      <c r="AN159" s="694"/>
      <c r="AO159" s="232"/>
      <c r="AP159" s="232"/>
      <c r="AQ159" s="232"/>
      <c r="AR159" s="232"/>
      <c r="AS159" s="232"/>
      <c r="AT159" s="243" t="str">
        <f t="shared" si="6"/>
        <v/>
      </c>
      <c r="AU159" s="243">
        <f t="shared" si="7"/>
        <v>2.0833333333333343E-2</v>
      </c>
    </row>
    <row r="160" spans="1:47" ht="14.25">
      <c r="B160" s="29">
        <v>2025</v>
      </c>
      <c r="C160" s="29">
        <v>4</v>
      </c>
      <c r="D160" s="29">
        <v>3</v>
      </c>
      <c r="E160" s="247" t="s">
        <v>496</v>
      </c>
      <c r="F160" s="29"/>
      <c r="G160" s="31"/>
      <c r="H160" s="694" t="s">
        <v>467</v>
      </c>
      <c r="I160" s="347" t="s">
        <v>58</v>
      </c>
      <c r="J160" s="694" t="s">
        <v>468</v>
      </c>
      <c r="K160" s="232"/>
      <c r="L160" s="698"/>
      <c r="M160" s="185"/>
      <c r="N160" s="717"/>
      <c r="O160" s="232"/>
      <c r="P160" s="232">
        <v>12</v>
      </c>
      <c r="Q160" s="347" t="s">
        <v>483</v>
      </c>
      <c r="R160" s="695">
        <v>1000</v>
      </c>
      <c r="S160" s="695"/>
      <c r="T160" s="695" t="s">
        <v>30</v>
      </c>
      <c r="U160" s="695">
        <v>200</v>
      </c>
      <c r="V160" s="695">
        <v>1000</v>
      </c>
      <c r="W160" s="695">
        <v>1000</v>
      </c>
      <c r="X160" s="232">
        <v>1</v>
      </c>
      <c r="Y160" s="695">
        <v>200</v>
      </c>
      <c r="Z160" s="232">
        <v>1</v>
      </c>
      <c r="AA160" s="696">
        <v>200</v>
      </c>
      <c r="AB160" s="696"/>
      <c r="AC160" s="697"/>
      <c r="AD160" s="698"/>
      <c r="AE160" s="699"/>
      <c r="AF160" s="699"/>
      <c r="AG160" s="699"/>
      <c r="AH160" s="699"/>
      <c r="AI160" s="232"/>
      <c r="AJ160" s="694"/>
      <c r="AK160" s="694"/>
      <c r="AL160" s="700"/>
      <c r="AM160" s="694"/>
      <c r="AN160" s="694"/>
      <c r="AO160" s="232"/>
      <c r="AP160" s="232"/>
      <c r="AQ160" s="232"/>
      <c r="AR160" s="232"/>
      <c r="AS160" s="232"/>
      <c r="AT160" s="243" t="str">
        <f t="shared" si="6"/>
        <v/>
      </c>
      <c r="AU160" s="243" t="str">
        <f t="shared" si="7"/>
        <v/>
      </c>
    </row>
    <row r="161" spans="1:47" ht="14.25">
      <c r="B161" s="29">
        <v>2025</v>
      </c>
      <c r="C161" s="29">
        <v>4</v>
      </c>
      <c r="D161" s="29">
        <v>3</v>
      </c>
      <c r="E161" s="247" t="s">
        <v>496</v>
      </c>
      <c r="F161" s="29">
        <v>9</v>
      </c>
      <c r="G161" s="31" t="s">
        <v>485</v>
      </c>
      <c r="H161" s="694" t="s">
        <v>467</v>
      </c>
      <c r="I161" s="347" t="s">
        <v>47</v>
      </c>
      <c r="J161" s="694" t="s">
        <v>468</v>
      </c>
      <c r="K161" s="232">
        <v>3817770</v>
      </c>
      <c r="L161" s="698">
        <v>25</v>
      </c>
      <c r="M161" s="185">
        <v>27</v>
      </c>
      <c r="N161" s="717" t="s">
        <v>503</v>
      </c>
      <c r="O161" s="232" t="s">
        <v>469</v>
      </c>
      <c r="P161" s="232">
        <v>50</v>
      </c>
      <c r="Q161" s="347" t="s">
        <v>284</v>
      </c>
      <c r="R161" s="695">
        <v>1000</v>
      </c>
      <c r="S161" s="695"/>
      <c r="T161" s="695">
        <v>4000</v>
      </c>
      <c r="U161" s="695">
        <v>4000</v>
      </c>
      <c r="V161" s="695">
        <v>1000</v>
      </c>
      <c r="W161" s="695">
        <v>1000</v>
      </c>
      <c r="X161" s="232">
        <v>1</v>
      </c>
      <c r="Y161" s="695">
        <v>4000</v>
      </c>
      <c r="Z161" s="232">
        <v>1</v>
      </c>
      <c r="AA161" s="696">
        <v>4000</v>
      </c>
      <c r="AB161" s="696">
        <v>4050</v>
      </c>
      <c r="AC161" s="697" t="s">
        <v>1563</v>
      </c>
      <c r="AD161" s="698"/>
      <c r="AE161" s="699">
        <v>0.15277777777777779</v>
      </c>
      <c r="AF161" s="699">
        <v>0.1701388888888889</v>
      </c>
      <c r="AG161" s="699">
        <v>0.1701388888888889</v>
      </c>
      <c r="AH161" s="699">
        <v>0.17708333333333334</v>
      </c>
      <c r="AI161" s="232" t="s">
        <v>5</v>
      </c>
      <c r="AJ161" s="694"/>
      <c r="AK161" s="694" t="s">
        <v>6</v>
      </c>
      <c r="AL161" s="700" t="s">
        <v>662</v>
      </c>
      <c r="AM161" s="694" t="s">
        <v>486</v>
      </c>
      <c r="AN161" s="694">
        <v>1</v>
      </c>
      <c r="AO161" s="232"/>
      <c r="AP161" s="232" t="s">
        <v>394</v>
      </c>
      <c r="AQ161" s="232"/>
      <c r="AR161" s="232"/>
      <c r="AS161" s="232"/>
      <c r="AT161" s="243">
        <f t="shared" si="6"/>
        <v>1.7361111111111105E-2</v>
      </c>
      <c r="AU161" s="243">
        <f t="shared" si="7"/>
        <v>6.9444444444444475E-3</v>
      </c>
    </row>
    <row r="162" spans="1:47" ht="14.25">
      <c r="B162" s="29">
        <v>2025</v>
      </c>
      <c r="C162" s="29">
        <v>4</v>
      </c>
      <c r="D162" s="29">
        <v>3</v>
      </c>
      <c r="E162" s="247" t="s">
        <v>496</v>
      </c>
      <c r="F162" s="29">
        <v>9</v>
      </c>
      <c r="G162" s="31" t="s">
        <v>485</v>
      </c>
      <c r="H162" s="694" t="s">
        <v>467</v>
      </c>
      <c r="I162" s="347" t="s">
        <v>47</v>
      </c>
      <c r="J162" s="694" t="s">
        <v>468</v>
      </c>
      <c r="K162" s="232">
        <v>3817770</v>
      </c>
      <c r="L162" s="698">
        <v>26</v>
      </c>
      <c r="M162" s="185">
        <v>27</v>
      </c>
      <c r="N162" s="717" t="s">
        <v>503</v>
      </c>
      <c r="O162" s="232" t="s">
        <v>469</v>
      </c>
      <c r="P162" s="232">
        <v>50</v>
      </c>
      <c r="Q162" s="347" t="s">
        <v>284</v>
      </c>
      <c r="R162" s="695">
        <v>1000</v>
      </c>
      <c r="S162" s="695"/>
      <c r="T162" s="695">
        <v>4000</v>
      </c>
      <c r="U162" s="695">
        <v>4000</v>
      </c>
      <c r="V162" s="695">
        <v>1000</v>
      </c>
      <c r="W162" s="695">
        <v>1000</v>
      </c>
      <c r="X162" s="232">
        <v>1</v>
      </c>
      <c r="Y162" s="695">
        <v>4000</v>
      </c>
      <c r="Z162" s="232">
        <v>1</v>
      </c>
      <c r="AA162" s="696">
        <v>4000</v>
      </c>
      <c r="AB162" s="696">
        <v>4050</v>
      </c>
      <c r="AC162" s="697" t="s">
        <v>1564</v>
      </c>
      <c r="AD162" s="698"/>
      <c r="AE162" s="699">
        <v>0.17708333333333334</v>
      </c>
      <c r="AF162" s="699">
        <v>0.19444444444444445</v>
      </c>
      <c r="AG162" s="699">
        <v>0.19444444444444445</v>
      </c>
      <c r="AH162" s="699">
        <v>0.2013888888888889</v>
      </c>
      <c r="AI162" s="232" t="s">
        <v>5</v>
      </c>
      <c r="AJ162" s="694"/>
      <c r="AK162" s="694" t="s">
        <v>6</v>
      </c>
      <c r="AL162" s="700" t="s">
        <v>662</v>
      </c>
      <c r="AM162" s="694" t="s">
        <v>486</v>
      </c>
      <c r="AN162" s="694">
        <v>1</v>
      </c>
      <c r="AO162" s="232"/>
      <c r="AP162" s="232" t="s">
        <v>394</v>
      </c>
      <c r="AQ162" s="232"/>
      <c r="AR162" s="232"/>
      <c r="AS162" s="232"/>
      <c r="AT162" s="243">
        <f t="shared" si="6"/>
        <v>1.7361111111111105E-2</v>
      </c>
      <c r="AU162" s="243">
        <f t="shared" si="7"/>
        <v>6.9444444444444475E-3</v>
      </c>
    </row>
    <row r="163" spans="1:47" ht="14.25">
      <c r="B163" s="29">
        <v>2025</v>
      </c>
      <c r="C163" s="29">
        <v>4</v>
      </c>
      <c r="D163" s="29">
        <v>3</v>
      </c>
      <c r="E163" s="247" t="s">
        <v>496</v>
      </c>
      <c r="F163" s="29">
        <v>9</v>
      </c>
      <c r="G163" s="31" t="s">
        <v>485</v>
      </c>
      <c r="H163" s="694" t="s">
        <v>467</v>
      </c>
      <c r="I163" s="347" t="s">
        <v>47</v>
      </c>
      <c r="J163" s="694" t="s">
        <v>468</v>
      </c>
      <c r="K163" s="232">
        <v>3817770</v>
      </c>
      <c r="L163" s="698">
        <v>27</v>
      </c>
      <c r="M163" s="185">
        <v>27</v>
      </c>
      <c r="N163" s="717" t="s">
        <v>503</v>
      </c>
      <c r="O163" s="232" t="s">
        <v>469</v>
      </c>
      <c r="P163" s="232">
        <v>50</v>
      </c>
      <c r="Q163" s="347" t="s">
        <v>284</v>
      </c>
      <c r="R163" s="695">
        <v>1000</v>
      </c>
      <c r="S163" s="695"/>
      <c r="T163" s="695">
        <v>4000</v>
      </c>
      <c r="U163" s="695">
        <v>4000</v>
      </c>
      <c r="V163" s="695">
        <v>1000</v>
      </c>
      <c r="W163" s="695">
        <v>1000</v>
      </c>
      <c r="X163" s="232">
        <v>1</v>
      </c>
      <c r="Y163" s="695">
        <v>4000</v>
      </c>
      <c r="Z163" s="232">
        <v>1</v>
      </c>
      <c r="AA163" s="696">
        <v>4000</v>
      </c>
      <c r="AB163" s="696">
        <v>4050</v>
      </c>
      <c r="AC163" s="697" t="s">
        <v>1565</v>
      </c>
      <c r="AD163" s="698" t="s">
        <v>1555</v>
      </c>
      <c r="AE163" s="699">
        <v>0.2013888888888889</v>
      </c>
      <c r="AF163" s="699">
        <v>0.22222222222222221</v>
      </c>
      <c r="AG163" s="699">
        <v>0.22222222222222221</v>
      </c>
      <c r="AH163" s="699">
        <v>0.22916666666666666</v>
      </c>
      <c r="AI163" s="232" t="s">
        <v>5</v>
      </c>
      <c r="AJ163" s="694"/>
      <c r="AK163" s="694" t="s">
        <v>6</v>
      </c>
      <c r="AL163" s="700" t="s">
        <v>662</v>
      </c>
      <c r="AM163" s="694" t="s">
        <v>486</v>
      </c>
      <c r="AN163" s="694">
        <v>1</v>
      </c>
      <c r="AO163" s="232"/>
      <c r="AP163" s="232" t="s">
        <v>394</v>
      </c>
      <c r="AQ163" s="232"/>
      <c r="AR163" s="232"/>
      <c r="AS163" s="232"/>
      <c r="AT163" s="243">
        <f t="shared" si="6"/>
        <v>2.0833333333333315E-2</v>
      </c>
      <c r="AU163" s="243">
        <f t="shared" si="7"/>
        <v>6.9444444444444475E-3</v>
      </c>
    </row>
    <row r="164" spans="1:47" ht="14.25">
      <c r="B164" s="29">
        <v>2025</v>
      </c>
      <c r="C164" s="29">
        <v>4</v>
      </c>
      <c r="D164" s="29">
        <v>3</v>
      </c>
      <c r="E164" s="247" t="s">
        <v>496</v>
      </c>
      <c r="F164" s="29"/>
      <c r="G164" s="208"/>
      <c r="H164" s="694" t="s">
        <v>467</v>
      </c>
      <c r="I164" s="347" t="s">
        <v>43</v>
      </c>
      <c r="J164" s="694" t="s">
        <v>468</v>
      </c>
      <c r="K164" s="232"/>
      <c r="L164" s="698"/>
      <c r="M164" s="185"/>
      <c r="N164" s="717"/>
      <c r="O164" s="232"/>
      <c r="P164" s="232">
        <v>25</v>
      </c>
      <c r="Q164" s="347" t="s">
        <v>483</v>
      </c>
      <c r="R164" s="695">
        <v>1000</v>
      </c>
      <c r="S164" s="695"/>
      <c r="T164" s="695" t="s">
        <v>30</v>
      </c>
      <c r="U164" s="695">
        <v>350</v>
      </c>
      <c r="V164" s="695">
        <v>1000</v>
      </c>
      <c r="W164" s="695">
        <v>1000</v>
      </c>
      <c r="X164" s="232">
        <v>1</v>
      </c>
      <c r="Y164" s="695"/>
      <c r="Z164" s="232">
        <v>1</v>
      </c>
      <c r="AA164" s="696">
        <v>350</v>
      </c>
      <c r="AB164" s="696">
        <v>12550</v>
      </c>
      <c r="AC164" s="697" t="s">
        <v>914</v>
      </c>
      <c r="AD164" s="698" t="s">
        <v>1555</v>
      </c>
      <c r="AE164" s="699">
        <v>0.22916666666666666</v>
      </c>
      <c r="AF164" s="699">
        <v>0.2326388888888889</v>
      </c>
      <c r="AG164" s="699"/>
      <c r="AH164" s="699"/>
      <c r="AI164" s="232"/>
      <c r="AJ164" s="694"/>
      <c r="AK164" s="694" t="s">
        <v>6</v>
      </c>
      <c r="AL164" s="700" t="s">
        <v>662</v>
      </c>
      <c r="AM164" s="694" t="s">
        <v>486</v>
      </c>
      <c r="AN164" s="694">
        <v>1</v>
      </c>
      <c r="AO164" s="232"/>
      <c r="AP164" s="232"/>
      <c r="AQ164" s="232"/>
      <c r="AR164" s="232"/>
      <c r="AS164" s="232"/>
      <c r="AT164" s="243">
        <f t="shared" si="6"/>
        <v>3.4722222222222376E-3</v>
      </c>
      <c r="AU164" s="243" t="str">
        <f t="shared" si="7"/>
        <v/>
      </c>
    </row>
    <row r="165" spans="1:47" ht="14.25">
      <c r="B165" s="29">
        <v>2025</v>
      </c>
      <c r="C165" s="29">
        <v>4</v>
      </c>
      <c r="D165" s="29">
        <v>3</v>
      </c>
      <c r="E165" s="247" t="s">
        <v>496</v>
      </c>
      <c r="F165" s="29"/>
      <c r="G165" s="208"/>
      <c r="H165" s="694" t="s">
        <v>467</v>
      </c>
      <c r="I165" s="347"/>
      <c r="J165" s="694"/>
      <c r="K165" s="232"/>
      <c r="L165" s="698"/>
      <c r="M165" s="185"/>
      <c r="N165" s="717"/>
      <c r="O165" s="232"/>
      <c r="P165" s="232"/>
      <c r="Q165" s="347"/>
      <c r="R165" s="695"/>
      <c r="S165" s="695"/>
      <c r="T165" s="695"/>
      <c r="U165" s="695"/>
      <c r="V165" s="695"/>
      <c r="W165" s="695"/>
      <c r="X165" s="232"/>
      <c r="Y165" s="695"/>
      <c r="Z165" s="232"/>
      <c r="AA165" s="696"/>
      <c r="AB165" s="696"/>
      <c r="AC165" s="697"/>
      <c r="AD165" s="698"/>
      <c r="AE165" s="699"/>
      <c r="AF165" s="699"/>
      <c r="AG165" s="699">
        <v>0.2326388888888889</v>
      </c>
      <c r="AH165" s="699">
        <v>0.25347222222222221</v>
      </c>
      <c r="AI165" s="232" t="s">
        <v>689</v>
      </c>
      <c r="AJ165" s="694"/>
      <c r="AK165" s="694"/>
      <c r="AL165" s="700"/>
      <c r="AM165" s="694"/>
      <c r="AN165" s="694"/>
      <c r="AO165" s="232"/>
      <c r="AP165" s="232"/>
      <c r="AQ165" s="232"/>
      <c r="AR165" s="232"/>
      <c r="AS165" s="232"/>
      <c r="AT165" s="243" t="str">
        <f t="shared" si="6"/>
        <v/>
      </c>
      <c r="AU165" s="243">
        <f t="shared" si="7"/>
        <v>2.0833333333333315E-2</v>
      </c>
    </row>
    <row r="166" spans="1:47" ht="14.25">
      <c r="B166" s="29">
        <v>2025</v>
      </c>
      <c r="C166" s="29">
        <v>4</v>
      </c>
      <c r="D166" s="29">
        <v>4</v>
      </c>
      <c r="E166" s="247" t="s">
        <v>496</v>
      </c>
      <c r="F166" s="29"/>
      <c r="G166" s="31"/>
      <c r="H166" s="694" t="s">
        <v>467</v>
      </c>
      <c r="I166" s="347" t="s">
        <v>58</v>
      </c>
      <c r="J166" s="694" t="s">
        <v>468</v>
      </c>
      <c r="K166" s="232"/>
      <c r="L166" s="698"/>
      <c r="M166" s="185"/>
      <c r="N166" s="717"/>
      <c r="O166" s="232"/>
      <c r="P166" s="232">
        <v>12</v>
      </c>
      <c r="Q166" s="347" t="s">
        <v>483</v>
      </c>
      <c r="R166" s="695">
        <v>1005</v>
      </c>
      <c r="S166" s="695"/>
      <c r="T166" s="695" t="s">
        <v>30</v>
      </c>
      <c r="U166" s="695">
        <v>200</v>
      </c>
      <c r="V166" s="695">
        <v>1005</v>
      </c>
      <c r="W166" s="695">
        <v>1005</v>
      </c>
      <c r="X166" s="232">
        <v>1</v>
      </c>
      <c r="Y166" s="695">
        <v>200</v>
      </c>
      <c r="Z166" s="232">
        <v>1</v>
      </c>
      <c r="AA166" s="696">
        <v>200</v>
      </c>
      <c r="AB166" s="696"/>
      <c r="AC166" s="697"/>
      <c r="AD166" s="698" t="s">
        <v>484</v>
      </c>
      <c r="AE166" s="699"/>
      <c r="AF166" s="699"/>
      <c r="AG166" s="699"/>
      <c r="AH166" s="699"/>
      <c r="AI166" s="232"/>
      <c r="AJ166" s="694"/>
      <c r="AK166" s="694"/>
      <c r="AL166" s="700"/>
      <c r="AM166" s="694"/>
      <c r="AN166" s="694"/>
      <c r="AO166" s="232"/>
      <c r="AP166" s="232"/>
      <c r="AQ166" s="232"/>
      <c r="AR166" s="232"/>
      <c r="AS166" s="232"/>
      <c r="AT166" s="243" t="str">
        <f t="shared" si="6"/>
        <v/>
      </c>
      <c r="AU166" s="243" t="str">
        <f t="shared" si="7"/>
        <v/>
      </c>
    </row>
    <row r="167" spans="1:47" ht="14.25">
      <c r="A167" s="182">
        <v>1</v>
      </c>
      <c r="B167" s="29">
        <v>2025</v>
      </c>
      <c r="C167" s="29">
        <v>4</v>
      </c>
      <c r="D167" s="29">
        <v>4</v>
      </c>
      <c r="E167" s="247" t="s">
        <v>496</v>
      </c>
      <c r="F167" s="29">
        <v>1</v>
      </c>
      <c r="G167" s="31" t="s">
        <v>485</v>
      </c>
      <c r="H167" s="694" t="s">
        <v>467</v>
      </c>
      <c r="I167" s="347" t="s">
        <v>47</v>
      </c>
      <c r="J167" s="694" t="s">
        <v>468</v>
      </c>
      <c r="K167" s="232">
        <v>3817771</v>
      </c>
      <c r="L167" s="698">
        <v>1</v>
      </c>
      <c r="M167" s="185">
        <v>3</v>
      </c>
      <c r="N167" s="717" t="s">
        <v>1402</v>
      </c>
      <c r="O167" s="232" t="s">
        <v>469</v>
      </c>
      <c r="P167" s="232">
        <v>50</v>
      </c>
      <c r="Q167" s="347" t="s">
        <v>723</v>
      </c>
      <c r="R167" s="695">
        <v>1005</v>
      </c>
      <c r="S167" s="695"/>
      <c r="T167" s="695">
        <v>4000</v>
      </c>
      <c r="U167" s="695">
        <v>4000</v>
      </c>
      <c r="V167" s="695">
        <v>1005</v>
      </c>
      <c r="W167" s="695">
        <v>1005</v>
      </c>
      <c r="X167" s="232">
        <v>1</v>
      </c>
      <c r="Y167" s="695">
        <v>4000</v>
      </c>
      <c r="Z167" s="232">
        <v>1</v>
      </c>
      <c r="AA167" s="696">
        <v>4000</v>
      </c>
      <c r="AB167" s="696">
        <v>4020</v>
      </c>
      <c r="AC167" s="697" t="s">
        <v>1566</v>
      </c>
      <c r="AD167" s="698"/>
      <c r="AE167" s="699">
        <v>0.25347222222222221</v>
      </c>
      <c r="AF167" s="699">
        <v>0.27083333333333331</v>
      </c>
      <c r="AG167" s="699">
        <v>0.27083333333333331</v>
      </c>
      <c r="AH167" s="699">
        <v>0.27777777777777779</v>
      </c>
      <c r="AI167" s="232" t="s">
        <v>5</v>
      </c>
      <c r="AJ167" s="694"/>
      <c r="AK167" s="694" t="s">
        <v>6</v>
      </c>
      <c r="AL167" s="700" t="s">
        <v>662</v>
      </c>
      <c r="AM167" s="694" t="s">
        <v>486</v>
      </c>
      <c r="AN167" s="694">
        <v>1</v>
      </c>
      <c r="AO167" s="232"/>
      <c r="AP167" s="232" t="s">
        <v>394</v>
      </c>
      <c r="AQ167" s="232"/>
      <c r="AR167" s="232"/>
      <c r="AS167" s="232"/>
      <c r="AT167" s="243">
        <f t="shared" si="6"/>
        <v>1.7361111111111105E-2</v>
      </c>
      <c r="AU167" s="243">
        <f t="shared" si="7"/>
        <v>6.9444444444444753E-3</v>
      </c>
    </row>
    <row r="168" spans="1:47" ht="14.25">
      <c r="B168" s="29">
        <v>2025</v>
      </c>
      <c r="C168" s="29">
        <v>4</v>
      </c>
      <c r="D168" s="29">
        <v>4</v>
      </c>
      <c r="E168" s="247" t="s">
        <v>494</v>
      </c>
      <c r="F168" s="29">
        <v>1</v>
      </c>
      <c r="G168" s="31" t="s">
        <v>485</v>
      </c>
      <c r="H168" s="694" t="s">
        <v>467</v>
      </c>
      <c r="I168" s="347" t="s">
        <v>47</v>
      </c>
      <c r="J168" s="694" t="s">
        <v>468</v>
      </c>
      <c r="K168" s="232">
        <v>3817771</v>
      </c>
      <c r="L168" s="698">
        <v>2</v>
      </c>
      <c r="M168" s="185">
        <v>3</v>
      </c>
      <c r="N168" s="717" t="s">
        <v>1402</v>
      </c>
      <c r="O168" s="232" t="s">
        <v>469</v>
      </c>
      <c r="P168" s="232">
        <v>50</v>
      </c>
      <c r="Q168" s="347" t="s">
        <v>723</v>
      </c>
      <c r="R168" s="695">
        <v>1005</v>
      </c>
      <c r="S168" s="695"/>
      <c r="T168" s="695">
        <v>4000</v>
      </c>
      <c r="U168" s="695">
        <v>4000</v>
      </c>
      <c r="V168" s="695">
        <v>1005</v>
      </c>
      <c r="W168" s="695">
        <v>1005</v>
      </c>
      <c r="X168" s="232">
        <v>1</v>
      </c>
      <c r="Y168" s="695">
        <v>4000</v>
      </c>
      <c r="Z168" s="232">
        <v>1</v>
      </c>
      <c r="AA168" s="696">
        <v>4000</v>
      </c>
      <c r="AB168" s="696">
        <v>4050</v>
      </c>
      <c r="AC168" s="697" t="s">
        <v>1567</v>
      </c>
      <c r="AD168" s="698"/>
      <c r="AE168" s="699">
        <v>0.27777777777777779</v>
      </c>
      <c r="AF168" s="699">
        <v>0.2986111111111111</v>
      </c>
      <c r="AG168" s="699">
        <v>0.2986111111111111</v>
      </c>
      <c r="AH168" s="699">
        <v>0.30555555555555558</v>
      </c>
      <c r="AI168" s="232" t="s">
        <v>5</v>
      </c>
      <c r="AJ168" s="694"/>
      <c r="AK168" s="694" t="s">
        <v>6</v>
      </c>
      <c r="AL168" s="700" t="s">
        <v>662</v>
      </c>
      <c r="AM168" s="694" t="s">
        <v>486</v>
      </c>
      <c r="AN168" s="694">
        <v>1</v>
      </c>
      <c r="AO168" s="232"/>
      <c r="AP168" s="232" t="s">
        <v>394</v>
      </c>
      <c r="AQ168" s="232" t="s">
        <v>1574</v>
      </c>
      <c r="AR168" s="232"/>
      <c r="AS168" s="232"/>
      <c r="AT168" s="243">
        <f t="shared" si="6"/>
        <v>2.0833333333333315E-2</v>
      </c>
      <c r="AU168" s="243">
        <f t="shared" si="7"/>
        <v>6.9444444444444753E-3</v>
      </c>
    </row>
    <row r="169" spans="1:47" ht="14.25">
      <c r="B169" s="29">
        <v>2025</v>
      </c>
      <c r="C169" s="29">
        <v>4</v>
      </c>
      <c r="D169" s="29">
        <v>4</v>
      </c>
      <c r="E169" s="247" t="s">
        <v>494</v>
      </c>
      <c r="F169" s="29">
        <v>1</v>
      </c>
      <c r="G169" s="31" t="s">
        <v>485</v>
      </c>
      <c r="H169" s="694" t="s">
        <v>467</v>
      </c>
      <c r="I169" s="347" t="s">
        <v>47</v>
      </c>
      <c r="J169" s="694" t="s">
        <v>468</v>
      </c>
      <c r="K169" s="232">
        <v>3817771</v>
      </c>
      <c r="L169" s="698">
        <v>3</v>
      </c>
      <c r="M169" s="185">
        <v>3</v>
      </c>
      <c r="N169" s="717" t="s">
        <v>1402</v>
      </c>
      <c r="O169" s="232" t="s">
        <v>469</v>
      </c>
      <c r="P169" s="232">
        <v>50</v>
      </c>
      <c r="Q169" s="347" t="s">
        <v>723</v>
      </c>
      <c r="R169" s="695">
        <v>1005</v>
      </c>
      <c r="S169" s="695"/>
      <c r="T169" s="695">
        <v>4000</v>
      </c>
      <c r="U169" s="695">
        <v>4000</v>
      </c>
      <c r="V169" s="695">
        <v>1005</v>
      </c>
      <c r="W169" s="695">
        <v>1005</v>
      </c>
      <c r="X169" s="232">
        <v>1</v>
      </c>
      <c r="Y169" s="695">
        <v>4000</v>
      </c>
      <c r="Z169" s="232">
        <v>1</v>
      </c>
      <c r="AA169" s="696">
        <v>4000</v>
      </c>
      <c r="AB169" s="696">
        <v>4050</v>
      </c>
      <c r="AC169" s="697" t="s">
        <v>1568</v>
      </c>
      <c r="AD169" s="698" t="s">
        <v>1556</v>
      </c>
      <c r="AE169" s="699">
        <v>0.30555555555555558</v>
      </c>
      <c r="AF169" s="699">
        <v>0.32291666666666669</v>
      </c>
      <c r="AG169" s="699">
        <v>0.32291666666666669</v>
      </c>
      <c r="AH169" s="699">
        <v>0.3298611111111111</v>
      </c>
      <c r="AI169" s="232" t="s">
        <v>5</v>
      </c>
      <c r="AJ169" s="694"/>
      <c r="AK169" s="694" t="s">
        <v>6</v>
      </c>
      <c r="AL169" s="700" t="s">
        <v>662</v>
      </c>
      <c r="AM169" s="694" t="s">
        <v>486</v>
      </c>
      <c r="AN169" s="694">
        <v>1</v>
      </c>
      <c r="AO169" s="232"/>
      <c r="AP169" s="232" t="s">
        <v>394</v>
      </c>
      <c r="AQ169" s="232"/>
      <c r="AR169" s="232"/>
      <c r="AS169" s="232"/>
      <c r="AT169" s="243">
        <f t="shared" si="6"/>
        <v>1.7361111111111105E-2</v>
      </c>
      <c r="AU169" s="243">
        <f t="shared" si="7"/>
        <v>6.9444444444444198E-3</v>
      </c>
    </row>
    <row r="170" spans="1:47" ht="14.25">
      <c r="B170" s="29">
        <v>2025</v>
      </c>
      <c r="C170" s="29">
        <v>4</v>
      </c>
      <c r="D170" s="29">
        <v>4</v>
      </c>
      <c r="E170" s="247" t="s">
        <v>494</v>
      </c>
      <c r="F170" s="29"/>
      <c r="G170" s="208"/>
      <c r="H170" s="694" t="s">
        <v>467</v>
      </c>
      <c r="I170" s="347" t="s">
        <v>43</v>
      </c>
      <c r="J170" s="694" t="s">
        <v>468</v>
      </c>
      <c r="K170" s="232"/>
      <c r="L170" s="698"/>
      <c r="M170" s="185"/>
      <c r="N170" s="717"/>
      <c r="O170" s="232"/>
      <c r="P170" s="232">
        <v>25</v>
      </c>
      <c r="Q170" s="347" t="s">
        <v>483</v>
      </c>
      <c r="R170" s="695">
        <v>1005</v>
      </c>
      <c r="S170" s="695"/>
      <c r="T170" s="695" t="s">
        <v>30</v>
      </c>
      <c r="U170" s="695">
        <v>350</v>
      </c>
      <c r="V170" s="695">
        <v>1005</v>
      </c>
      <c r="W170" s="695">
        <v>1005</v>
      </c>
      <c r="X170" s="232">
        <v>1</v>
      </c>
      <c r="Y170" s="695"/>
      <c r="Z170" s="232">
        <v>1</v>
      </c>
      <c r="AA170" s="696">
        <v>350</v>
      </c>
      <c r="AB170" s="696">
        <v>12550</v>
      </c>
      <c r="AC170" s="697" t="s">
        <v>766</v>
      </c>
      <c r="AD170" s="698" t="s">
        <v>1556</v>
      </c>
      <c r="AE170" s="699">
        <v>0.3298611111111111</v>
      </c>
      <c r="AF170" s="699">
        <v>0.33333333333333331</v>
      </c>
      <c r="AG170" s="699"/>
      <c r="AH170" s="699"/>
      <c r="AI170" s="232"/>
      <c r="AJ170" s="694"/>
      <c r="AK170" s="694" t="s">
        <v>6</v>
      </c>
      <c r="AL170" s="700" t="s">
        <v>662</v>
      </c>
      <c r="AM170" s="694" t="s">
        <v>486</v>
      </c>
      <c r="AN170" s="694">
        <v>1</v>
      </c>
      <c r="AO170" s="232"/>
      <c r="AP170" s="232"/>
      <c r="AQ170" s="232"/>
      <c r="AR170" s="232"/>
      <c r="AS170" s="232"/>
      <c r="AT170" s="243">
        <f t="shared" si="6"/>
        <v>3.4722222222222099E-3</v>
      </c>
      <c r="AU170" s="243" t="str">
        <f t="shared" si="7"/>
        <v/>
      </c>
    </row>
    <row r="171" spans="1:47" ht="14.25">
      <c r="B171" s="29">
        <v>2025</v>
      </c>
      <c r="C171" s="29">
        <v>4</v>
      </c>
      <c r="D171" s="29">
        <v>4</v>
      </c>
      <c r="E171" s="247" t="s">
        <v>494</v>
      </c>
      <c r="F171" s="29"/>
      <c r="G171" s="208"/>
      <c r="H171" s="694" t="s">
        <v>467</v>
      </c>
      <c r="I171" s="347"/>
      <c r="J171" s="694"/>
      <c r="K171" s="232"/>
      <c r="L171" s="698"/>
      <c r="M171" s="185"/>
      <c r="N171" s="717"/>
      <c r="O171" s="232"/>
      <c r="P171" s="232"/>
      <c r="Q171" s="347"/>
      <c r="R171" s="695"/>
      <c r="S171" s="695"/>
      <c r="T171" s="695"/>
      <c r="U171" s="695"/>
      <c r="V171" s="695"/>
      <c r="W171" s="695"/>
      <c r="X171" s="232"/>
      <c r="Y171" s="695"/>
      <c r="Z171" s="232"/>
      <c r="AA171" s="696"/>
      <c r="AB171" s="696"/>
      <c r="AC171" s="697"/>
      <c r="AD171" s="698"/>
      <c r="AE171" s="699"/>
      <c r="AF171" s="699"/>
      <c r="AG171" s="699">
        <v>0.33333333333333331</v>
      </c>
      <c r="AH171" s="699">
        <v>0.35416666666666669</v>
      </c>
      <c r="AI171" s="232" t="s">
        <v>5</v>
      </c>
      <c r="AJ171" s="694"/>
      <c r="AK171" s="694"/>
      <c r="AL171" s="700"/>
      <c r="AM171" s="694"/>
      <c r="AN171" s="694"/>
      <c r="AO171" s="232"/>
      <c r="AP171" s="232"/>
      <c r="AQ171" s="232"/>
      <c r="AR171" s="232"/>
      <c r="AS171" s="232"/>
      <c r="AT171" s="243" t="str">
        <f t="shared" si="6"/>
        <v/>
      </c>
      <c r="AU171" s="243">
        <f t="shared" si="7"/>
        <v>2.083333333333337E-2</v>
      </c>
    </row>
    <row r="172" spans="1:47" ht="14.25">
      <c r="B172" s="29">
        <v>2025</v>
      </c>
      <c r="C172" s="29">
        <v>4</v>
      </c>
      <c r="D172" s="29">
        <v>4</v>
      </c>
      <c r="E172" s="247" t="s">
        <v>494</v>
      </c>
      <c r="F172" s="29"/>
      <c r="G172" s="31"/>
      <c r="H172" s="694" t="s">
        <v>467</v>
      </c>
      <c r="I172" s="347" t="s">
        <v>58</v>
      </c>
      <c r="J172" s="694" t="s">
        <v>468</v>
      </c>
      <c r="K172" s="232"/>
      <c r="L172" s="698"/>
      <c r="M172" s="185"/>
      <c r="N172" s="717"/>
      <c r="O172" s="232"/>
      <c r="P172" s="232">
        <v>12</v>
      </c>
      <c r="Q172" s="347" t="s">
        <v>483</v>
      </c>
      <c r="R172" s="695">
        <v>1005</v>
      </c>
      <c r="S172" s="695"/>
      <c r="T172" s="695" t="s">
        <v>30</v>
      </c>
      <c r="U172" s="695">
        <v>200</v>
      </c>
      <c r="V172" s="695">
        <v>1005</v>
      </c>
      <c r="W172" s="695">
        <v>1005</v>
      </c>
      <c r="X172" s="232">
        <v>1</v>
      </c>
      <c r="Y172" s="695">
        <v>200</v>
      </c>
      <c r="Z172" s="232">
        <v>1</v>
      </c>
      <c r="AA172" s="696">
        <v>200</v>
      </c>
      <c r="AB172" s="696"/>
      <c r="AC172" s="697"/>
      <c r="AD172" s="698" t="s">
        <v>484</v>
      </c>
      <c r="AE172" s="699"/>
      <c r="AF172" s="699"/>
      <c r="AG172" s="699"/>
      <c r="AH172" s="699"/>
      <c r="AI172" s="232"/>
      <c r="AJ172" s="694"/>
      <c r="AK172" s="694"/>
      <c r="AL172" s="700"/>
      <c r="AM172" s="694"/>
      <c r="AN172" s="694"/>
      <c r="AO172" s="232"/>
      <c r="AP172" s="232"/>
      <c r="AQ172" s="232"/>
      <c r="AR172" s="232"/>
      <c r="AS172" s="232"/>
      <c r="AT172" s="243" t="str">
        <f t="shared" si="6"/>
        <v/>
      </c>
      <c r="AU172" s="243" t="str">
        <f t="shared" si="7"/>
        <v/>
      </c>
    </row>
    <row r="173" spans="1:47" ht="14.25">
      <c r="A173" s="182">
        <v>1</v>
      </c>
      <c r="B173" s="29">
        <v>2025</v>
      </c>
      <c r="C173" s="29">
        <v>4</v>
      </c>
      <c r="D173" s="29">
        <v>4</v>
      </c>
      <c r="E173" s="247" t="s">
        <v>494</v>
      </c>
      <c r="F173" s="29">
        <v>2</v>
      </c>
      <c r="G173" s="31" t="s">
        <v>485</v>
      </c>
      <c r="H173" s="694" t="s">
        <v>467</v>
      </c>
      <c r="I173" s="347" t="s">
        <v>47</v>
      </c>
      <c r="J173" s="694" t="s">
        <v>468</v>
      </c>
      <c r="K173" s="232">
        <v>3817773</v>
      </c>
      <c r="L173" s="698">
        <v>1</v>
      </c>
      <c r="M173" s="185">
        <v>3</v>
      </c>
      <c r="N173" s="717" t="s">
        <v>471</v>
      </c>
      <c r="O173" s="232" t="s">
        <v>469</v>
      </c>
      <c r="P173" s="232">
        <v>50</v>
      </c>
      <c r="Q173" s="347" t="s">
        <v>723</v>
      </c>
      <c r="R173" s="695">
        <v>1005</v>
      </c>
      <c r="S173" s="695"/>
      <c r="T173" s="695">
        <v>4000</v>
      </c>
      <c r="U173" s="695">
        <v>4000</v>
      </c>
      <c r="V173" s="695">
        <v>1005</v>
      </c>
      <c r="W173" s="695">
        <v>1005</v>
      </c>
      <c r="X173" s="232">
        <v>1</v>
      </c>
      <c r="Y173" s="695">
        <v>4000</v>
      </c>
      <c r="Z173" s="232">
        <v>1</v>
      </c>
      <c r="AA173" s="696">
        <v>4000</v>
      </c>
      <c r="AB173" s="696">
        <v>4020</v>
      </c>
      <c r="AC173" s="697" t="s">
        <v>1570</v>
      </c>
      <c r="AD173" s="698"/>
      <c r="AE173" s="699">
        <v>0.35416666666666669</v>
      </c>
      <c r="AF173" s="699">
        <v>0.375</v>
      </c>
      <c r="AG173" s="699">
        <v>0.375</v>
      </c>
      <c r="AH173" s="699">
        <v>0.38194444444444442</v>
      </c>
      <c r="AI173" s="232" t="s">
        <v>5</v>
      </c>
      <c r="AJ173" s="694"/>
      <c r="AK173" s="694" t="s">
        <v>6</v>
      </c>
      <c r="AL173" s="700" t="s">
        <v>662</v>
      </c>
      <c r="AM173" s="694" t="s">
        <v>486</v>
      </c>
      <c r="AN173" s="694">
        <v>1</v>
      </c>
      <c r="AO173" s="232"/>
      <c r="AP173" s="232" t="s">
        <v>394</v>
      </c>
      <c r="AQ173" s="232"/>
      <c r="AR173" s="232"/>
      <c r="AS173" s="232"/>
      <c r="AT173" s="243">
        <f t="shared" si="6"/>
        <v>2.0833333333333315E-2</v>
      </c>
      <c r="AU173" s="243">
        <f t="shared" si="7"/>
        <v>6.9444444444444198E-3</v>
      </c>
    </row>
    <row r="174" spans="1:47" ht="14.25">
      <c r="B174" s="29">
        <v>2025</v>
      </c>
      <c r="C174" s="29">
        <v>4</v>
      </c>
      <c r="D174" s="29">
        <v>4</v>
      </c>
      <c r="E174" s="247" t="s">
        <v>494</v>
      </c>
      <c r="F174" s="29">
        <v>2</v>
      </c>
      <c r="G174" s="31" t="s">
        <v>485</v>
      </c>
      <c r="H174" s="694" t="s">
        <v>467</v>
      </c>
      <c r="I174" s="347" t="s">
        <v>47</v>
      </c>
      <c r="J174" s="694" t="s">
        <v>468</v>
      </c>
      <c r="K174" s="232">
        <v>3817773</v>
      </c>
      <c r="L174" s="698">
        <v>2</v>
      </c>
      <c r="M174" s="185">
        <v>3</v>
      </c>
      <c r="N174" s="717" t="s">
        <v>471</v>
      </c>
      <c r="O174" s="232" t="s">
        <v>469</v>
      </c>
      <c r="P174" s="232">
        <v>50</v>
      </c>
      <c r="Q174" s="347" t="s">
        <v>723</v>
      </c>
      <c r="R174" s="695">
        <v>1005</v>
      </c>
      <c r="S174" s="695"/>
      <c r="T174" s="695">
        <v>4000</v>
      </c>
      <c r="U174" s="695">
        <v>4000</v>
      </c>
      <c r="V174" s="695">
        <v>1005</v>
      </c>
      <c r="W174" s="695">
        <v>1005</v>
      </c>
      <c r="X174" s="232">
        <v>1</v>
      </c>
      <c r="Y174" s="695">
        <v>4000</v>
      </c>
      <c r="Z174" s="232">
        <v>1</v>
      </c>
      <c r="AA174" s="696">
        <v>4000</v>
      </c>
      <c r="AB174" s="696">
        <v>4050</v>
      </c>
      <c r="AC174" s="697" t="s">
        <v>1575</v>
      </c>
      <c r="AD174" s="698"/>
      <c r="AE174" s="699">
        <v>0.38194444444444442</v>
      </c>
      <c r="AF174" s="699">
        <v>0.39930555555555558</v>
      </c>
      <c r="AG174" s="699">
        <v>0.39930555555555558</v>
      </c>
      <c r="AH174" s="699">
        <v>0.40625</v>
      </c>
      <c r="AI174" s="232" t="s">
        <v>5</v>
      </c>
      <c r="AJ174" s="694"/>
      <c r="AK174" s="694" t="s">
        <v>6</v>
      </c>
      <c r="AL174" s="700" t="s">
        <v>662</v>
      </c>
      <c r="AM174" s="694" t="s">
        <v>486</v>
      </c>
      <c r="AN174" s="694">
        <v>1</v>
      </c>
      <c r="AO174" s="232"/>
      <c r="AP174" s="232" t="s">
        <v>394</v>
      </c>
      <c r="AQ174" s="232"/>
      <c r="AR174" s="232"/>
      <c r="AS174" s="232"/>
      <c r="AT174" s="243">
        <f t="shared" si="6"/>
        <v>1.736111111111116E-2</v>
      </c>
      <c r="AU174" s="243">
        <f t="shared" si="7"/>
        <v>6.9444444444444198E-3</v>
      </c>
    </row>
    <row r="175" spans="1:47" ht="14.25">
      <c r="B175" s="29">
        <v>2025</v>
      </c>
      <c r="C175" s="29">
        <v>4</v>
      </c>
      <c r="D175" s="29">
        <v>4</v>
      </c>
      <c r="E175" s="247" t="s">
        <v>494</v>
      </c>
      <c r="F175" s="29">
        <v>2</v>
      </c>
      <c r="G175" s="31" t="s">
        <v>485</v>
      </c>
      <c r="H175" s="694" t="s">
        <v>467</v>
      </c>
      <c r="I175" s="347" t="s">
        <v>47</v>
      </c>
      <c r="J175" s="694" t="s">
        <v>468</v>
      </c>
      <c r="K175" s="232">
        <v>3817773</v>
      </c>
      <c r="L175" s="698">
        <v>3</v>
      </c>
      <c r="M175" s="185">
        <v>3</v>
      </c>
      <c r="N175" s="717" t="s">
        <v>471</v>
      </c>
      <c r="O175" s="232" t="s">
        <v>469</v>
      </c>
      <c r="P175" s="232">
        <v>50</v>
      </c>
      <c r="Q175" s="347" t="s">
        <v>723</v>
      </c>
      <c r="R175" s="695">
        <v>1005</v>
      </c>
      <c r="S175" s="695"/>
      <c r="T175" s="695">
        <v>4000</v>
      </c>
      <c r="U175" s="695">
        <v>4000</v>
      </c>
      <c r="V175" s="695">
        <v>1005</v>
      </c>
      <c r="W175" s="695">
        <v>1005</v>
      </c>
      <c r="X175" s="232">
        <v>1</v>
      </c>
      <c r="Y175" s="695">
        <v>4000</v>
      </c>
      <c r="Z175" s="232">
        <v>1</v>
      </c>
      <c r="AA175" s="696">
        <v>4000</v>
      </c>
      <c r="AB175" s="696">
        <v>4050</v>
      </c>
      <c r="AC175" s="697" t="s">
        <v>1576</v>
      </c>
      <c r="AD175" s="698" t="s">
        <v>1557</v>
      </c>
      <c r="AE175" s="699">
        <v>0.40625</v>
      </c>
      <c r="AF175" s="699">
        <v>0.42708333333333331</v>
      </c>
      <c r="AG175" s="699">
        <v>0.42708333333333331</v>
      </c>
      <c r="AH175" s="699">
        <v>0.43402777777777779</v>
      </c>
      <c r="AI175" s="232" t="s">
        <v>5</v>
      </c>
      <c r="AJ175" s="694"/>
      <c r="AK175" s="694" t="s">
        <v>6</v>
      </c>
      <c r="AL175" s="700" t="s">
        <v>662</v>
      </c>
      <c r="AM175" s="694" t="s">
        <v>486</v>
      </c>
      <c r="AN175" s="694">
        <v>1</v>
      </c>
      <c r="AO175" s="232"/>
      <c r="AP175" s="232" t="s">
        <v>394</v>
      </c>
      <c r="AQ175" s="232"/>
      <c r="AR175" s="232"/>
      <c r="AS175" s="232"/>
      <c r="AT175" s="243">
        <f t="shared" si="6"/>
        <v>2.0833333333333315E-2</v>
      </c>
      <c r="AU175" s="243">
        <f t="shared" si="7"/>
        <v>6.9444444444444753E-3</v>
      </c>
    </row>
    <row r="176" spans="1:47" ht="14.25">
      <c r="B176" s="29">
        <v>2025</v>
      </c>
      <c r="C176" s="29">
        <v>4</v>
      </c>
      <c r="D176" s="29">
        <v>4</v>
      </c>
      <c r="E176" s="247" t="s">
        <v>494</v>
      </c>
      <c r="F176" s="29"/>
      <c r="G176" s="208"/>
      <c r="H176" s="694" t="s">
        <v>467</v>
      </c>
      <c r="I176" s="347" t="s">
        <v>43</v>
      </c>
      <c r="J176" s="694" t="s">
        <v>468</v>
      </c>
      <c r="K176" s="232"/>
      <c r="L176" s="698"/>
      <c r="M176" s="185"/>
      <c r="N176" s="717"/>
      <c r="O176" s="232"/>
      <c r="P176" s="232">
        <v>25</v>
      </c>
      <c r="Q176" s="347" t="s">
        <v>483</v>
      </c>
      <c r="R176" s="695">
        <v>1005</v>
      </c>
      <c r="S176" s="695"/>
      <c r="T176" s="695" t="s">
        <v>30</v>
      </c>
      <c r="U176" s="695">
        <v>350</v>
      </c>
      <c r="V176" s="695">
        <v>1005</v>
      </c>
      <c r="W176" s="695">
        <v>1005</v>
      </c>
      <c r="X176" s="232">
        <v>1</v>
      </c>
      <c r="Y176" s="695"/>
      <c r="Z176" s="232">
        <v>1</v>
      </c>
      <c r="AA176" s="696">
        <v>350</v>
      </c>
      <c r="AB176" s="696">
        <v>12550</v>
      </c>
      <c r="AC176" s="697" t="s">
        <v>766</v>
      </c>
      <c r="AD176" s="698" t="s">
        <v>1557</v>
      </c>
      <c r="AE176" s="699">
        <v>0.43402777777777779</v>
      </c>
      <c r="AF176" s="699">
        <v>0.4375</v>
      </c>
      <c r="AG176" s="699"/>
      <c r="AH176" s="699"/>
      <c r="AI176" s="232"/>
      <c r="AJ176" s="694"/>
      <c r="AK176" s="694" t="s">
        <v>6</v>
      </c>
      <c r="AL176" s="700" t="s">
        <v>662</v>
      </c>
      <c r="AM176" s="694" t="s">
        <v>486</v>
      </c>
      <c r="AN176" s="694">
        <v>1</v>
      </c>
      <c r="AO176" s="232"/>
      <c r="AP176" s="232"/>
      <c r="AQ176" s="232"/>
      <c r="AR176" s="232"/>
      <c r="AS176" s="232"/>
      <c r="AT176" s="243">
        <f t="shared" si="6"/>
        <v>3.4722222222222099E-3</v>
      </c>
      <c r="AU176" s="243" t="str">
        <f t="shared" si="7"/>
        <v/>
      </c>
    </row>
    <row r="177" spans="1:47" ht="14.25">
      <c r="B177" s="29">
        <v>2025</v>
      </c>
      <c r="C177" s="29">
        <v>4</v>
      </c>
      <c r="D177" s="29">
        <v>4</v>
      </c>
      <c r="E177" s="247" t="s">
        <v>494</v>
      </c>
      <c r="F177" s="29"/>
      <c r="G177" s="208"/>
      <c r="H177" s="694" t="s">
        <v>467</v>
      </c>
      <c r="I177" s="347"/>
      <c r="J177" s="694"/>
      <c r="K177" s="232"/>
      <c r="L177" s="698"/>
      <c r="M177" s="185"/>
      <c r="N177" s="717"/>
      <c r="O177" s="232"/>
      <c r="P177" s="232"/>
      <c r="Q177" s="347"/>
      <c r="R177" s="695"/>
      <c r="S177" s="695"/>
      <c r="T177" s="695"/>
      <c r="U177" s="695"/>
      <c r="V177" s="695"/>
      <c r="W177" s="695"/>
      <c r="X177" s="232"/>
      <c r="Y177" s="695"/>
      <c r="Z177" s="232"/>
      <c r="AA177" s="696"/>
      <c r="AB177" s="696"/>
      <c r="AC177" s="697"/>
      <c r="AD177" s="698"/>
      <c r="AE177" s="699"/>
      <c r="AF177" s="699"/>
      <c r="AG177" s="699">
        <v>0.4375</v>
      </c>
      <c r="AH177" s="699">
        <v>0.5</v>
      </c>
      <c r="AI177" s="232" t="s">
        <v>5</v>
      </c>
      <c r="AJ177" s="694"/>
      <c r="AK177" s="694"/>
      <c r="AL177" s="700"/>
      <c r="AM177" s="694"/>
      <c r="AN177" s="694"/>
      <c r="AO177" s="232"/>
      <c r="AP177" s="232"/>
      <c r="AQ177" s="232"/>
      <c r="AR177" s="232"/>
      <c r="AS177" s="232"/>
      <c r="AT177" s="243" t="str">
        <f t="shared" si="6"/>
        <v/>
      </c>
      <c r="AU177" s="243">
        <f t="shared" si="7"/>
        <v>6.25E-2</v>
      </c>
    </row>
    <row r="178" spans="1:47" ht="14.25">
      <c r="B178" s="29">
        <v>2025</v>
      </c>
      <c r="C178" s="29">
        <v>4</v>
      </c>
      <c r="D178" s="29">
        <v>4</v>
      </c>
      <c r="E178" s="247" t="s">
        <v>494</v>
      </c>
      <c r="F178" s="29"/>
      <c r="G178" s="31"/>
      <c r="H178" s="694" t="s">
        <v>467</v>
      </c>
      <c r="I178" s="347" t="s">
        <v>58</v>
      </c>
      <c r="J178" s="694" t="s">
        <v>468</v>
      </c>
      <c r="K178" s="232"/>
      <c r="L178" s="698"/>
      <c r="M178" s="185"/>
      <c r="N178" s="717"/>
      <c r="O178" s="232"/>
      <c r="P178" s="232">
        <v>12</v>
      </c>
      <c r="Q178" s="347" t="s">
        <v>483</v>
      </c>
      <c r="R178" s="695">
        <v>1005</v>
      </c>
      <c r="S178" s="695"/>
      <c r="T178" s="695" t="s">
        <v>30</v>
      </c>
      <c r="U178" s="695">
        <v>200</v>
      </c>
      <c r="V178" s="695">
        <v>1005</v>
      </c>
      <c r="W178" s="695">
        <v>1005</v>
      </c>
      <c r="X178" s="232">
        <v>1</v>
      </c>
      <c r="Y178" s="695">
        <v>200</v>
      </c>
      <c r="Z178" s="232">
        <v>1</v>
      </c>
      <c r="AA178" s="696">
        <v>200</v>
      </c>
      <c r="AB178" s="696"/>
      <c r="AC178" s="697"/>
      <c r="AD178" s="698" t="s">
        <v>484</v>
      </c>
      <c r="AE178" s="699"/>
      <c r="AF178" s="699"/>
      <c r="AG178" s="699"/>
      <c r="AH178" s="699"/>
      <c r="AI178" s="232"/>
      <c r="AJ178" s="694"/>
      <c r="AK178" s="694"/>
      <c r="AL178" s="700"/>
      <c r="AM178" s="694"/>
      <c r="AN178" s="694"/>
      <c r="AO178" s="232"/>
      <c r="AP178" s="232"/>
      <c r="AQ178" s="232"/>
      <c r="AR178" s="232"/>
      <c r="AS178" s="232"/>
      <c r="AT178" s="243" t="str">
        <f t="shared" si="6"/>
        <v/>
      </c>
      <c r="AU178" s="243" t="str">
        <f t="shared" si="7"/>
        <v/>
      </c>
    </row>
    <row r="179" spans="1:47" ht="14.25">
      <c r="A179" s="182">
        <v>1</v>
      </c>
      <c r="B179" s="29">
        <v>2025</v>
      </c>
      <c r="C179" s="29">
        <v>4</v>
      </c>
      <c r="D179" s="29">
        <v>4</v>
      </c>
      <c r="E179" s="247" t="s">
        <v>494</v>
      </c>
      <c r="F179" s="29">
        <v>3</v>
      </c>
      <c r="G179" s="31" t="s">
        <v>485</v>
      </c>
      <c r="H179" s="694" t="s">
        <v>467</v>
      </c>
      <c r="I179" s="347" t="s">
        <v>47</v>
      </c>
      <c r="J179" s="694" t="s">
        <v>468</v>
      </c>
      <c r="K179" s="232">
        <v>3817772</v>
      </c>
      <c r="L179" s="698">
        <v>1</v>
      </c>
      <c r="M179" s="185">
        <v>3</v>
      </c>
      <c r="N179" s="717" t="s">
        <v>492</v>
      </c>
      <c r="O179" s="232" t="s">
        <v>469</v>
      </c>
      <c r="P179" s="232">
        <v>50</v>
      </c>
      <c r="Q179" s="347" t="s">
        <v>706</v>
      </c>
      <c r="R179" s="695">
        <v>1005</v>
      </c>
      <c r="S179" s="695"/>
      <c r="T179" s="695">
        <v>4010</v>
      </c>
      <c r="U179" s="695">
        <v>4010</v>
      </c>
      <c r="V179" s="695">
        <v>1005</v>
      </c>
      <c r="W179" s="695">
        <v>1005</v>
      </c>
      <c r="X179" s="232">
        <v>1</v>
      </c>
      <c r="Y179" s="695">
        <v>4000</v>
      </c>
      <c r="Z179" s="232">
        <v>1</v>
      </c>
      <c r="AA179" s="696">
        <v>4000</v>
      </c>
      <c r="AB179" s="696">
        <v>4010</v>
      </c>
      <c r="AC179" s="697" t="s">
        <v>1578</v>
      </c>
      <c r="AD179" s="698"/>
      <c r="AE179" s="699">
        <v>0.5</v>
      </c>
      <c r="AF179" s="699">
        <v>0.51736111111111116</v>
      </c>
      <c r="AG179" s="699">
        <v>0.51736111111111116</v>
      </c>
      <c r="AH179" s="699">
        <v>0.52430555555555558</v>
      </c>
      <c r="AI179" s="232" t="s">
        <v>5</v>
      </c>
      <c r="AJ179" s="694"/>
      <c r="AK179" s="694" t="s">
        <v>6</v>
      </c>
      <c r="AL179" s="700" t="s">
        <v>662</v>
      </c>
      <c r="AM179" s="694" t="s">
        <v>486</v>
      </c>
      <c r="AN179" s="694">
        <v>1</v>
      </c>
      <c r="AO179" s="232" t="s">
        <v>1582</v>
      </c>
      <c r="AP179" s="232" t="s">
        <v>394</v>
      </c>
      <c r="AQ179" s="232"/>
      <c r="AR179" s="232"/>
      <c r="AS179" s="232"/>
      <c r="AT179" s="243">
        <f t="shared" si="6"/>
        <v>1.736111111111116E-2</v>
      </c>
      <c r="AU179" s="243">
        <f t="shared" si="7"/>
        <v>6.9444444444444198E-3</v>
      </c>
    </row>
    <row r="180" spans="1:47" ht="14.25">
      <c r="B180" s="29">
        <v>2025</v>
      </c>
      <c r="C180" s="29">
        <v>4</v>
      </c>
      <c r="D180" s="29">
        <v>4</v>
      </c>
      <c r="E180" s="247" t="s">
        <v>494</v>
      </c>
      <c r="F180" s="29">
        <v>3</v>
      </c>
      <c r="G180" s="31" t="s">
        <v>485</v>
      </c>
      <c r="H180" s="694" t="s">
        <v>467</v>
      </c>
      <c r="I180" s="347" t="s">
        <v>47</v>
      </c>
      <c r="J180" s="694" t="s">
        <v>468</v>
      </c>
      <c r="K180" s="232">
        <v>3817772</v>
      </c>
      <c r="L180" s="698">
        <v>2</v>
      </c>
      <c r="M180" s="185">
        <v>3</v>
      </c>
      <c r="N180" s="717" t="s">
        <v>492</v>
      </c>
      <c r="O180" s="232" t="s">
        <v>469</v>
      </c>
      <c r="P180" s="232">
        <v>50</v>
      </c>
      <c r="Q180" s="347" t="s">
        <v>706</v>
      </c>
      <c r="R180" s="695">
        <v>1005</v>
      </c>
      <c r="S180" s="695"/>
      <c r="T180" s="695">
        <v>3710</v>
      </c>
      <c r="U180" s="695">
        <v>3710</v>
      </c>
      <c r="V180" s="695">
        <v>1005</v>
      </c>
      <c r="W180" s="695">
        <v>1005</v>
      </c>
      <c r="X180" s="232">
        <v>1</v>
      </c>
      <c r="Y180" s="695">
        <v>4000</v>
      </c>
      <c r="Z180" s="232">
        <v>1</v>
      </c>
      <c r="AA180" s="696">
        <v>4000</v>
      </c>
      <c r="AB180" s="696">
        <v>3710</v>
      </c>
      <c r="AC180" s="697" t="s">
        <v>1577</v>
      </c>
      <c r="AD180" s="698"/>
      <c r="AE180" s="699">
        <v>0.52430555555555558</v>
      </c>
      <c r="AF180" s="699">
        <v>0.54513888888888884</v>
      </c>
      <c r="AG180" s="699">
        <v>0.54513888888888884</v>
      </c>
      <c r="AH180" s="699">
        <v>0.55208333333333337</v>
      </c>
      <c r="AI180" s="232" t="s">
        <v>5</v>
      </c>
      <c r="AJ180" s="694"/>
      <c r="AK180" s="694" t="s">
        <v>6</v>
      </c>
      <c r="AL180" s="700" t="s">
        <v>858</v>
      </c>
      <c r="AM180" s="694" t="s">
        <v>486</v>
      </c>
      <c r="AN180" s="694">
        <v>1</v>
      </c>
      <c r="AO180" s="232" t="s">
        <v>1582</v>
      </c>
      <c r="AP180" s="232" t="s">
        <v>394</v>
      </c>
      <c r="AQ180" s="232"/>
      <c r="AR180" s="232"/>
      <c r="AS180" s="232"/>
      <c r="AT180" s="243">
        <f t="shared" si="6"/>
        <v>2.0833333333333259E-2</v>
      </c>
      <c r="AU180" s="243">
        <f t="shared" si="7"/>
        <v>6.9444444444445308E-3</v>
      </c>
    </row>
    <row r="181" spans="1:47" ht="14.25">
      <c r="B181" s="29">
        <v>2025</v>
      </c>
      <c r="C181" s="29">
        <v>4</v>
      </c>
      <c r="D181" s="29">
        <v>4</v>
      </c>
      <c r="E181" s="247" t="s">
        <v>494</v>
      </c>
      <c r="F181" s="29">
        <v>3</v>
      </c>
      <c r="G181" s="31" t="s">
        <v>485</v>
      </c>
      <c r="H181" s="694" t="s">
        <v>467</v>
      </c>
      <c r="I181" s="347" t="s">
        <v>47</v>
      </c>
      <c r="J181" s="694" t="s">
        <v>468</v>
      </c>
      <c r="K181" s="232">
        <v>3817772</v>
      </c>
      <c r="L181" s="698">
        <v>3</v>
      </c>
      <c r="M181" s="185">
        <v>3</v>
      </c>
      <c r="N181" s="717" t="s">
        <v>492</v>
      </c>
      <c r="O181" s="232" t="s">
        <v>469</v>
      </c>
      <c r="P181" s="232">
        <v>50</v>
      </c>
      <c r="Q181" s="347" t="s">
        <v>706</v>
      </c>
      <c r="R181" s="695">
        <v>1005</v>
      </c>
      <c r="S181" s="695"/>
      <c r="T181" s="695">
        <v>3900</v>
      </c>
      <c r="U181" s="695">
        <v>3900</v>
      </c>
      <c r="V181" s="695">
        <v>1005</v>
      </c>
      <c r="W181" s="695">
        <v>1005</v>
      </c>
      <c r="X181" s="232">
        <v>1</v>
      </c>
      <c r="Y181" s="695">
        <v>4000</v>
      </c>
      <c r="Z181" s="232">
        <v>1</v>
      </c>
      <c r="AA181" s="696">
        <v>4000</v>
      </c>
      <c r="AB181" s="696">
        <v>3900</v>
      </c>
      <c r="AC181" s="697" t="s">
        <v>1579</v>
      </c>
      <c r="AD181" s="698" t="s">
        <v>1558</v>
      </c>
      <c r="AE181" s="699">
        <v>0.55208333333333337</v>
      </c>
      <c r="AF181" s="699">
        <v>0.56944444444444442</v>
      </c>
      <c r="AG181" s="699">
        <v>0.56944444444444442</v>
      </c>
      <c r="AH181" s="699">
        <v>0.57638888888888884</v>
      </c>
      <c r="AI181" s="232" t="s">
        <v>5</v>
      </c>
      <c r="AJ181" s="694"/>
      <c r="AK181" s="694" t="s">
        <v>6</v>
      </c>
      <c r="AL181" s="700" t="s">
        <v>858</v>
      </c>
      <c r="AM181" s="694" t="s">
        <v>486</v>
      </c>
      <c r="AN181" s="694">
        <v>1</v>
      </c>
      <c r="AO181" s="232" t="s">
        <v>1582</v>
      </c>
      <c r="AP181" s="232" t="s">
        <v>394</v>
      </c>
      <c r="AQ181" s="232"/>
      <c r="AR181" s="232"/>
      <c r="AS181" s="232"/>
      <c r="AT181" s="243">
        <f t="shared" si="6"/>
        <v>1.7361111111111049E-2</v>
      </c>
      <c r="AU181" s="243">
        <f t="shared" si="7"/>
        <v>6.9444444444444198E-3</v>
      </c>
    </row>
    <row r="182" spans="1:47" ht="14.25">
      <c r="B182" s="29">
        <v>2025</v>
      </c>
      <c r="C182" s="29">
        <v>4</v>
      </c>
      <c r="D182" s="29">
        <v>4</v>
      </c>
      <c r="E182" s="247" t="s">
        <v>494</v>
      </c>
      <c r="F182" s="29"/>
      <c r="G182" s="208"/>
      <c r="H182" s="694" t="s">
        <v>467</v>
      </c>
      <c r="I182" s="347" t="s">
        <v>43</v>
      </c>
      <c r="J182" s="694" t="s">
        <v>468</v>
      </c>
      <c r="K182" s="232"/>
      <c r="L182" s="698"/>
      <c r="M182" s="185"/>
      <c r="N182" s="717"/>
      <c r="O182" s="232"/>
      <c r="P182" s="232">
        <v>25</v>
      </c>
      <c r="Q182" s="347" t="s">
        <v>483</v>
      </c>
      <c r="R182" s="695">
        <v>1005</v>
      </c>
      <c r="S182" s="695"/>
      <c r="T182" s="695" t="s">
        <v>30</v>
      </c>
      <c r="U182" s="695">
        <v>350</v>
      </c>
      <c r="V182" s="695">
        <v>1005</v>
      </c>
      <c r="W182" s="695">
        <v>1005</v>
      </c>
      <c r="X182" s="232">
        <v>1</v>
      </c>
      <c r="Y182" s="695"/>
      <c r="Z182" s="232">
        <v>1</v>
      </c>
      <c r="AA182" s="696">
        <v>350</v>
      </c>
      <c r="AB182" s="696">
        <v>12550</v>
      </c>
      <c r="AC182" s="697" t="s">
        <v>766</v>
      </c>
      <c r="AD182" s="698" t="s">
        <v>1558</v>
      </c>
      <c r="AE182" s="699">
        <v>0.57638888888888884</v>
      </c>
      <c r="AF182" s="699">
        <v>0.57986111111111116</v>
      </c>
      <c r="AG182" s="699"/>
      <c r="AH182" s="699"/>
      <c r="AI182" s="232"/>
      <c r="AJ182" s="694"/>
      <c r="AK182" s="694" t="s">
        <v>6</v>
      </c>
      <c r="AL182" s="700" t="s">
        <v>858</v>
      </c>
      <c r="AM182" s="694" t="s">
        <v>486</v>
      </c>
      <c r="AN182" s="694">
        <v>1</v>
      </c>
      <c r="AO182" s="232"/>
      <c r="AP182" s="232"/>
      <c r="AQ182" s="232"/>
      <c r="AR182" s="232"/>
      <c r="AS182" s="232"/>
      <c r="AT182" s="243">
        <f t="shared" si="6"/>
        <v>3.4722222222223209E-3</v>
      </c>
      <c r="AU182" s="243" t="str">
        <f t="shared" si="7"/>
        <v/>
      </c>
    </row>
    <row r="183" spans="1:47" ht="14.25">
      <c r="B183" s="29">
        <v>2025</v>
      </c>
      <c r="C183" s="29">
        <v>4</v>
      </c>
      <c r="D183" s="29">
        <v>4</v>
      </c>
      <c r="E183" s="247" t="s">
        <v>495</v>
      </c>
      <c r="F183" s="29"/>
      <c r="G183" s="208"/>
      <c r="H183" s="694" t="s">
        <v>467</v>
      </c>
      <c r="I183" s="347"/>
      <c r="J183" s="694"/>
      <c r="K183" s="232"/>
      <c r="L183" s="698"/>
      <c r="M183" s="185"/>
      <c r="N183" s="717"/>
      <c r="O183" s="232"/>
      <c r="P183" s="232"/>
      <c r="Q183" s="347"/>
      <c r="R183" s="695"/>
      <c r="S183" s="695"/>
      <c r="T183" s="695"/>
      <c r="U183" s="695"/>
      <c r="V183" s="695"/>
      <c r="W183" s="695"/>
      <c r="X183" s="232"/>
      <c r="Y183" s="695"/>
      <c r="Z183" s="232"/>
      <c r="AA183" s="696"/>
      <c r="AB183" s="696"/>
      <c r="AC183" s="697"/>
      <c r="AD183" s="698"/>
      <c r="AE183" s="699"/>
      <c r="AF183" s="699"/>
      <c r="AG183" s="699">
        <v>0.57986111111111116</v>
      </c>
      <c r="AH183" s="699">
        <v>0.625</v>
      </c>
      <c r="AI183" s="232" t="s">
        <v>689</v>
      </c>
      <c r="AJ183" s="694"/>
      <c r="AK183" s="694"/>
      <c r="AL183" s="700"/>
      <c r="AM183" s="694"/>
      <c r="AN183" s="694"/>
      <c r="AO183" s="232" t="s">
        <v>1571</v>
      </c>
      <c r="AP183" s="232"/>
      <c r="AQ183" s="232"/>
      <c r="AR183" s="232"/>
      <c r="AS183" s="232"/>
      <c r="AT183" s="243" t="str">
        <f t="shared" si="6"/>
        <v/>
      </c>
      <c r="AU183" s="243">
        <f t="shared" si="7"/>
        <v>4.513888888888884E-2</v>
      </c>
    </row>
    <row r="184" spans="1:47" ht="14.25">
      <c r="A184" s="182">
        <v>1</v>
      </c>
      <c r="B184" s="29">
        <v>2025</v>
      </c>
      <c r="C184" s="29">
        <v>4</v>
      </c>
      <c r="D184" s="29">
        <v>4</v>
      </c>
      <c r="E184" s="247" t="s">
        <v>495</v>
      </c>
      <c r="F184" s="29">
        <v>4</v>
      </c>
      <c r="G184" s="31" t="s">
        <v>485</v>
      </c>
      <c r="H184" s="694" t="s">
        <v>467</v>
      </c>
      <c r="I184" s="347" t="s">
        <v>47</v>
      </c>
      <c r="J184" s="694" t="s">
        <v>468</v>
      </c>
      <c r="K184" s="232">
        <v>3817779</v>
      </c>
      <c r="L184" s="698">
        <v>1</v>
      </c>
      <c r="M184" s="185">
        <v>4</v>
      </c>
      <c r="N184" s="717" t="s">
        <v>918</v>
      </c>
      <c r="O184" s="232" t="s">
        <v>15</v>
      </c>
      <c r="P184" s="232">
        <v>50</v>
      </c>
      <c r="Q184" s="347" t="s">
        <v>481</v>
      </c>
      <c r="R184" s="695">
        <v>1120</v>
      </c>
      <c r="S184" s="695"/>
      <c r="T184" s="695">
        <v>4000</v>
      </c>
      <c r="U184" s="695">
        <v>4000</v>
      </c>
      <c r="V184" s="695">
        <v>1120</v>
      </c>
      <c r="W184" s="695">
        <v>1120</v>
      </c>
      <c r="X184" s="232">
        <v>1</v>
      </c>
      <c r="Y184" s="695">
        <v>4000</v>
      </c>
      <c r="Z184" s="232">
        <v>1</v>
      </c>
      <c r="AA184" s="696">
        <v>4000</v>
      </c>
      <c r="AB184" s="696">
        <v>4000</v>
      </c>
      <c r="AC184" s="697" t="s">
        <v>1581</v>
      </c>
      <c r="AD184" s="698" t="s">
        <v>488</v>
      </c>
      <c r="AE184" s="699"/>
      <c r="AF184" s="699"/>
      <c r="AG184" s="699"/>
      <c r="AH184" s="699"/>
      <c r="AI184" s="232"/>
      <c r="AJ184" s="694"/>
      <c r="AK184" s="694" t="s">
        <v>17</v>
      </c>
      <c r="AL184" s="700" t="s">
        <v>662</v>
      </c>
      <c r="AM184" s="694" t="s">
        <v>470</v>
      </c>
      <c r="AN184" s="694">
        <v>1</v>
      </c>
      <c r="AO184" s="232"/>
      <c r="AP184" s="232"/>
      <c r="AQ184" s="232" t="s">
        <v>1574</v>
      </c>
      <c r="AR184" s="232"/>
      <c r="AS184" s="232"/>
      <c r="AT184" s="243" t="str">
        <f t="shared" si="6"/>
        <v/>
      </c>
      <c r="AU184" s="243" t="str">
        <f t="shared" si="7"/>
        <v/>
      </c>
    </row>
    <row r="185" spans="1:47" ht="14.25">
      <c r="B185" s="29">
        <v>2025</v>
      </c>
      <c r="C185" s="29">
        <v>4</v>
      </c>
      <c r="D185" s="29">
        <v>4</v>
      </c>
      <c r="E185" s="247" t="s">
        <v>495</v>
      </c>
      <c r="F185" s="29">
        <v>4</v>
      </c>
      <c r="G185" s="31" t="s">
        <v>485</v>
      </c>
      <c r="H185" s="694" t="s">
        <v>467</v>
      </c>
      <c r="I185" s="347" t="s">
        <v>47</v>
      </c>
      <c r="J185" s="694" t="s">
        <v>468</v>
      </c>
      <c r="K185" s="232">
        <v>3817779</v>
      </c>
      <c r="L185" s="698">
        <v>2</v>
      </c>
      <c r="M185" s="185">
        <v>4</v>
      </c>
      <c r="N185" s="717" t="s">
        <v>918</v>
      </c>
      <c r="O185" s="232" t="s">
        <v>15</v>
      </c>
      <c r="P185" s="232">
        <v>50</v>
      </c>
      <c r="Q185" s="347" t="s">
        <v>481</v>
      </c>
      <c r="R185" s="695">
        <v>1120</v>
      </c>
      <c r="S185" s="695"/>
      <c r="T185" s="695">
        <v>4000</v>
      </c>
      <c r="U185" s="695">
        <v>4000</v>
      </c>
      <c r="V185" s="695">
        <v>1120</v>
      </c>
      <c r="W185" s="695">
        <v>1120</v>
      </c>
      <c r="X185" s="232">
        <v>1</v>
      </c>
      <c r="Y185" s="695">
        <v>4000</v>
      </c>
      <c r="Z185" s="232">
        <v>1</v>
      </c>
      <c r="AA185" s="696">
        <v>4000</v>
      </c>
      <c r="AB185" s="696">
        <v>4000</v>
      </c>
      <c r="AC185" s="697" t="s">
        <v>1580</v>
      </c>
      <c r="AD185" s="698" t="s">
        <v>1559</v>
      </c>
      <c r="AE185" s="699">
        <v>0.625</v>
      </c>
      <c r="AF185" s="699">
        <v>0.64236111111111116</v>
      </c>
      <c r="AG185" s="699">
        <v>0.64236111111111116</v>
      </c>
      <c r="AH185" s="699">
        <v>0.64930555555555558</v>
      </c>
      <c r="AI185" s="232" t="s">
        <v>5</v>
      </c>
      <c r="AJ185" s="694"/>
      <c r="AK185" s="694" t="s">
        <v>17</v>
      </c>
      <c r="AL185" s="700" t="s">
        <v>662</v>
      </c>
      <c r="AM185" s="694" t="s">
        <v>470</v>
      </c>
      <c r="AN185" s="694">
        <v>1</v>
      </c>
      <c r="AO185" s="232"/>
      <c r="AP185" s="232" t="s">
        <v>394</v>
      </c>
      <c r="AQ185" s="232"/>
      <c r="AR185" s="232"/>
      <c r="AS185" s="232"/>
      <c r="AT185" s="243">
        <f t="shared" si="6"/>
        <v>1.736111111111116E-2</v>
      </c>
      <c r="AU185" s="243">
        <f t="shared" si="7"/>
        <v>6.9444444444444198E-3</v>
      </c>
    </row>
    <row r="186" spans="1:47" ht="14.25">
      <c r="B186" s="29">
        <v>2025</v>
      </c>
      <c r="C186" s="29">
        <v>4</v>
      </c>
      <c r="D186" s="29">
        <v>4</v>
      </c>
      <c r="E186" s="247" t="s">
        <v>495</v>
      </c>
      <c r="F186" s="29"/>
      <c r="G186" s="208"/>
      <c r="H186" s="694" t="s">
        <v>467</v>
      </c>
      <c r="I186" s="347" t="s">
        <v>43</v>
      </c>
      <c r="J186" s="694" t="s">
        <v>468</v>
      </c>
      <c r="K186" s="232"/>
      <c r="L186" s="698"/>
      <c r="M186" s="185"/>
      <c r="N186" s="717"/>
      <c r="O186" s="232"/>
      <c r="P186" s="232">
        <v>25</v>
      </c>
      <c r="Q186" s="347" t="s">
        <v>483</v>
      </c>
      <c r="R186" s="695">
        <v>1120</v>
      </c>
      <c r="S186" s="695"/>
      <c r="T186" s="695" t="s">
        <v>30</v>
      </c>
      <c r="U186" s="695">
        <v>350</v>
      </c>
      <c r="V186" s="695">
        <v>1120</v>
      </c>
      <c r="W186" s="695">
        <v>1120</v>
      </c>
      <c r="X186" s="232">
        <v>1</v>
      </c>
      <c r="Y186" s="695"/>
      <c r="Z186" s="232">
        <v>1</v>
      </c>
      <c r="AA186" s="696">
        <v>350</v>
      </c>
      <c r="AB186" s="696">
        <v>8350</v>
      </c>
      <c r="AC186" s="697" t="s">
        <v>756</v>
      </c>
      <c r="AD186" s="698" t="s">
        <v>1559</v>
      </c>
      <c r="AE186" s="699">
        <v>0.64930555555555558</v>
      </c>
      <c r="AF186" s="699">
        <v>0.65277777777777779</v>
      </c>
      <c r="AG186" s="699"/>
      <c r="AH186" s="699"/>
      <c r="AI186" s="232"/>
      <c r="AJ186" s="694"/>
      <c r="AK186" s="694" t="s">
        <v>17</v>
      </c>
      <c r="AL186" s="700" t="s">
        <v>662</v>
      </c>
      <c r="AM186" s="694" t="s">
        <v>470</v>
      </c>
      <c r="AN186" s="694">
        <v>1</v>
      </c>
      <c r="AO186" s="232"/>
      <c r="AP186" s="232"/>
      <c r="AQ186" s="232"/>
      <c r="AR186" s="232"/>
      <c r="AS186" s="232"/>
      <c r="AT186" s="243">
        <f t="shared" si="6"/>
        <v>3.4722222222222099E-3</v>
      </c>
      <c r="AU186" s="243" t="str">
        <f t="shared" si="7"/>
        <v/>
      </c>
    </row>
    <row r="187" spans="1:47" ht="14.25">
      <c r="B187" s="29">
        <v>2025</v>
      </c>
      <c r="C187" s="29">
        <v>4</v>
      </c>
      <c r="D187" s="29">
        <v>4</v>
      </c>
      <c r="E187" s="247" t="s">
        <v>495</v>
      </c>
      <c r="F187" s="29"/>
      <c r="G187" s="208"/>
      <c r="H187" s="694" t="s">
        <v>467</v>
      </c>
      <c r="I187" s="347"/>
      <c r="J187" s="694"/>
      <c r="K187" s="232"/>
      <c r="L187" s="698"/>
      <c r="M187" s="185"/>
      <c r="N187" s="717"/>
      <c r="O187" s="232"/>
      <c r="P187" s="232"/>
      <c r="Q187" s="347"/>
      <c r="R187" s="695"/>
      <c r="S187" s="695"/>
      <c r="T187" s="695"/>
      <c r="U187" s="695"/>
      <c r="V187" s="695"/>
      <c r="W187" s="695"/>
      <c r="X187" s="232"/>
      <c r="Y187" s="695"/>
      <c r="Z187" s="232"/>
      <c r="AA187" s="696"/>
      <c r="AB187" s="696"/>
      <c r="AC187" s="697"/>
      <c r="AD187" s="698"/>
      <c r="AE187" s="699"/>
      <c r="AF187" s="699"/>
      <c r="AG187" s="699">
        <v>0.65277777777777779</v>
      </c>
      <c r="AH187" s="699">
        <v>0.67361111111111116</v>
      </c>
      <c r="AI187" s="232" t="s">
        <v>560</v>
      </c>
      <c r="AJ187" s="694"/>
      <c r="AK187" s="694"/>
      <c r="AL187" s="700"/>
      <c r="AM187" s="694"/>
      <c r="AN187" s="694"/>
      <c r="AO187" s="232"/>
      <c r="AP187" s="232"/>
      <c r="AQ187" s="232"/>
      <c r="AR187" s="232"/>
      <c r="AS187" s="232"/>
      <c r="AT187" s="243" t="str">
        <f t="shared" si="6"/>
        <v/>
      </c>
      <c r="AU187" s="243">
        <f t="shared" si="7"/>
        <v>2.083333333333337E-2</v>
      </c>
    </row>
    <row r="188" spans="1:47" ht="14.25">
      <c r="A188" s="182">
        <v>1</v>
      </c>
      <c r="B188" s="29">
        <v>2025</v>
      </c>
      <c r="C188" s="29">
        <v>4</v>
      </c>
      <c r="D188" s="29">
        <v>4</v>
      </c>
      <c r="E188" s="247" t="s">
        <v>495</v>
      </c>
      <c r="F188" s="29">
        <v>5</v>
      </c>
      <c r="G188" s="31" t="s">
        <v>485</v>
      </c>
      <c r="H188" s="694" t="s">
        <v>467</v>
      </c>
      <c r="I188" s="347" t="s">
        <v>47</v>
      </c>
      <c r="J188" s="694" t="s">
        <v>468</v>
      </c>
      <c r="K188" s="232">
        <v>3817779</v>
      </c>
      <c r="L188" s="698">
        <v>3</v>
      </c>
      <c r="M188" s="185">
        <v>4</v>
      </c>
      <c r="N188" s="717" t="s">
        <v>918</v>
      </c>
      <c r="O188" s="232" t="s">
        <v>15</v>
      </c>
      <c r="P188" s="232">
        <v>50</v>
      </c>
      <c r="Q188" s="347" t="s">
        <v>481</v>
      </c>
      <c r="R188" s="695">
        <v>1120</v>
      </c>
      <c r="S188" s="695"/>
      <c r="T188" s="695">
        <v>4000</v>
      </c>
      <c r="U188" s="695">
        <v>4000</v>
      </c>
      <c r="V188" s="695">
        <v>1120</v>
      </c>
      <c r="W188" s="695">
        <v>1120</v>
      </c>
      <c r="X188" s="232">
        <v>1</v>
      </c>
      <c r="Y188" s="695">
        <v>4000</v>
      </c>
      <c r="Z188" s="232">
        <v>1</v>
      </c>
      <c r="AA188" s="696">
        <v>4000</v>
      </c>
      <c r="AB188" s="696">
        <v>4000</v>
      </c>
      <c r="AC188" s="697" t="s">
        <v>1583</v>
      </c>
      <c r="AD188" s="698" t="s">
        <v>488</v>
      </c>
      <c r="AE188" s="699"/>
      <c r="AF188" s="699"/>
      <c r="AG188" s="699"/>
      <c r="AH188" s="699"/>
      <c r="AI188" s="232"/>
      <c r="AJ188" s="694"/>
      <c r="AK188" s="694" t="s">
        <v>17</v>
      </c>
      <c r="AL188" s="700" t="s">
        <v>662</v>
      </c>
      <c r="AM188" s="694" t="s">
        <v>470</v>
      </c>
      <c r="AN188" s="694">
        <v>1</v>
      </c>
      <c r="AO188" s="232"/>
      <c r="AP188" s="232"/>
      <c r="AQ188" s="232"/>
      <c r="AR188" s="232"/>
      <c r="AS188" s="232"/>
      <c r="AT188" s="243" t="str">
        <f t="shared" si="6"/>
        <v/>
      </c>
      <c r="AU188" s="243" t="str">
        <f t="shared" si="7"/>
        <v/>
      </c>
    </row>
    <row r="189" spans="1:47" ht="14.25">
      <c r="B189" s="29">
        <v>2025</v>
      </c>
      <c r="C189" s="29">
        <v>4</v>
      </c>
      <c r="D189" s="29">
        <v>4</v>
      </c>
      <c r="E189" s="247" t="s">
        <v>495</v>
      </c>
      <c r="F189" s="29">
        <v>5</v>
      </c>
      <c r="G189" s="31" t="s">
        <v>485</v>
      </c>
      <c r="H189" s="694" t="s">
        <v>467</v>
      </c>
      <c r="I189" s="347" t="s">
        <v>47</v>
      </c>
      <c r="J189" s="694" t="s">
        <v>468</v>
      </c>
      <c r="K189" s="232">
        <v>3817779</v>
      </c>
      <c r="L189" s="698">
        <v>4</v>
      </c>
      <c r="M189" s="185">
        <v>4</v>
      </c>
      <c r="N189" s="717" t="s">
        <v>918</v>
      </c>
      <c r="O189" s="232" t="s">
        <v>15</v>
      </c>
      <c r="P189" s="232">
        <v>50</v>
      </c>
      <c r="Q189" s="347" t="s">
        <v>481</v>
      </c>
      <c r="R189" s="695">
        <v>1120</v>
      </c>
      <c r="S189" s="695"/>
      <c r="T189" s="695">
        <v>3840</v>
      </c>
      <c r="U189" s="695">
        <v>3840</v>
      </c>
      <c r="V189" s="695">
        <v>1120</v>
      </c>
      <c r="W189" s="695">
        <v>1120</v>
      </c>
      <c r="X189" s="232">
        <v>1</v>
      </c>
      <c r="Y189" s="695">
        <v>4000</v>
      </c>
      <c r="Z189" s="232">
        <v>1</v>
      </c>
      <c r="AA189" s="696">
        <v>4000</v>
      </c>
      <c r="AB189" s="696">
        <v>3840</v>
      </c>
      <c r="AC189" s="697" t="s">
        <v>1584</v>
      </c>
      <c r="AD189" s="698" t="s">
        <v>1560</v>
      </c>
      <c r="AE189" s="699">
        <v>0.67361111111111116</v>
      </c>
      <c r="AF189" s="699">
        <v>0.69444444444444442</v>
      </c>
      <c r="AG189" s="699">
        <v>0.69444444444444442</v>
      </c>
      <c r="AH189" s="699">
        <v>0.70138888888888884</v>
      </c>
      <c r="AI189" s="232" t="s">
        <v>560</v>
      </c>
      <c r="AJ189" s="694"/>
      <c r="AK189" s="694" t="s">
        <v>17</v>
      </c>
      <c r="AL189" s="700" t="s">
        <v>858</v>
      </c>
      <c r="AM189" s="694" t="s">
        <v>470</v>
      </c>
      <c r="AN189" s="694">
        <v>1</v>
      </c>
      <c r="AO189" s="232"/>
      <c r="AP189" s="232" t="s">
        <v>394</v>
      </c>
      <c r="AQ189" s="232"/>
      <c r="AR189" s="232"/>
      <c r="AS189" s="232"/>
      <c r="AT189" s="243">
        <f t="shared" si="6"/>
        <v>2.0833333333333259E-2</v>
      </c>
      <c r="AU189" s="243">
        <f t="shared" si="7"/>
        <v>6.9444444444444198E-3</v>
      </c>
    </row>
    <row r="190" spans="1:47" ht="14.25">
      <c r="B190" s="29">
        <v>2025</v>
      </c>
      <c r="C190" s="29">
        <v>4</v>
      </c>
      <c r="D190" s="29">
        <v>4</v>
      </c>
      <c r="E190" s="247" t="s">
        <v>495</v>
      </c>
      <c r="F190" s="29"/>
      <c r="G190" s="208"/>
      <c r="H190" s="694" t="s">
        <v>467</v>
      </c>
      <c r="I190" s="347" t="s">
        <v>43</v>
      </c>
      <c r="J190" s="694" t="s">
        <v>468</v>
      </c>
      <c r="K190" s="232"/>
      <c r="L190" s="698"/>
      <c r="M190" s="185"/>
      <c r="N190" s="717"/>
      <c r="O190" s="232"/>
      <c r="P190" s="232">
        <v>25</v>
      </c>
      <c r="Q190" s="347" t="s">
        <v>483</v>
      </c>
      <c r="R190" s="695">
        <v>1120</v>
      </c>
      <c r="S190" s="695"/>
      <c r="T190" s="695" t="s">
        <v>30</v>
      </c>
      <c r="U190" s="695">
        <v>350</v>
      </c>
      <c r="V190" s="695">
        <v>1120</v>
      </c>
      <c r="W190" s="695">
        <v>1120</v>
      </c>
      <c r="X190" s="232">
        <v>1</v>
      </c>
      <c r="Y190" s="695"/>
      <c r="Z190" s="232">
        <v>1</v>
      </c>
      <c r="AA190" s="696">
        <v>350</v>
      </c>
      <c r="AB190" s="696">
        <v>8350</v>
      </c>
      <c r="AC190" s="697" t="s">
        <v>756</v>
      </c>
      <c r="AD190" s="698" t="s">
        <v>1560</v>
      </c>
      <c r="AE190" s="699">
        <v>0.70138888888888884</v>
      </c>
      <c r="AF190" s="699">
        <v>0.70486111111111116</v>
      </c>
      <c r="AG190" s="699"/>
      <c r="AH190" s="699"/>
      <c r="AI190" s="232"/>
      <c r="AJ190" s="694"/>
      <c r="AK190" s="694" t="s">
        <v>17</v>
      </c>
      <c r="AL190" s="700" t="s">
        <v>858</v>
      </c>
      <c r="AM190" s="694" t="s">
        <v>470</v>
      </c>
      <c r="AN190" s="694">
        <v>1</v>
      </c>
      <c r="AO190" s="232"/>
      <c r="AP190" s="232"/>
      <c r="AQ190" s="232"/>
      <c r="AR190" s="232"/>
      <c r="AS190" s="232"/>
      <c r="AT190" s="243">
        <f t="shared" si="6"/>
        <v>3.4722222222223209E-3</v>
      </c>
      <c r="AU190" s="243" t="str">
        <f t="shared" si="7"/>
        <v/>
      </c>
    </row>
    <row r="191" spans="1:47" ht="14.25">
      <c r="B191" s="29">
        <v>2025</v>
      </c>
      <c r="C191" s="29">
        <v>4</v>
      </c>
      <c r="D191" s="29">
        <v>4</v>
      </c>
      <c r="E191" s="247" t="s">
        <v>495</v>
      </c>
      <c r="F191" s="29"/>
      <c r="G191" s="208"/>
      <c r="H191" s="694" t="s">
        <v>467</v>
      </c>
      <c r="I191" s="347"/>
      <c r="J191" s="694"/>
      <c r="K191" s="232"/>
      <c r="L191" s="698"/>
      <c r="M191" s="185"/>
      <c r="N191" s="717"/>
      <c r="O191" s="232"/>
      <c r="P191" s="232"/>
      <c r="Q191" s="347"/>
      <c r="R191" s="695"/>
      <c r="S191" s="695"/>
      <c r="T191" s="695"/>
      <c r="U191" s="695"/>
      <c r="V191" s="695"/>
      <c r="W191" s="695"/>
      <c r="X191" s="232"/>
      <c r="Y191" s="695"/>
      <c r="Z191" s="232"/>
      <c r="AA191" s="696"/>
      <c r="AB191" s="696"/>
      <c r="AC191" s="697"/>
      <c r="AD191" s="698"/>
      <c r="AE191" s="699"/>
      <c r="AF191" s="699"/>
      <c r="AG191" s="699">
        <v>0.70486111111111116</v>
      </c>
      <c r="AH191" s="699">
        <v>0.91666666666666663</v>
      </c>
      <c r="AI191" s="232" t="s">
        <v>5</v>
      </c>
      <c r="AJ191" s="694"/>
      <c r="AK191" s="694"/>
      <c r="AL191" s="700"/>
      <c r="AM191" s="694"/>
      <c r="AN191" s="694"/>
      <c r="AO191" s="232" t="s">
        <v>1585</v>
      </c>
      <c r="AP191" s="232"/>
      <c r="AQ191" s="232"/>
      <c r="AR191" s="232"/>
      <c r="AS191" s="232"/>
      <c r="AT191" s="243" t="str">
        <f t="shared" si="6"/>
        <v/>
      </c>
      <c r="AU191" s="243">
        <f t="shared" si="7"/>
        <v>0.21180555555555547</v>
      </c>
    </row>
    <row r="192" spans="1:47" ht="14.25">
      <c r="B192" s="29">
        <v>2025</v>
      </c>
      <c r="C192" s="29">
        <v>4</v>
      </c>
      <c r="D192" s="29">
        <v>7</v>
      </c>
      <c r="E192" s="247" t="s">
        <v>495</v>
      </c>
      <c r="F192" s="29"/>
      <c r="G192" s="31"/>
      <c r="H192" s="694"/>
      <c r="I192" s="347"/>
      <c r="J192" s="694"/>
      <c r="K192" s="232"/>
      <c r="L192" s="698"/>
      <c r="M192" s="185"/>
      <c r="N192" s="717"/>
      <c r="O192" s="232"/>
      <c r="P192" s="232"/>
      <c r="Q192" s="347"/>
      <c r="R192" s="695"/>
      <c r="S192" s="695"/>
      <c r="T192" s="695"/>
      <c r="U192" s="695"/>
      <c r="V192" s="695"/>
      <c r="W192" s="695"/>
      <c r="X192" s="232"/>
      <c r="Y192" s="695"/>
      <c r="Z192" s="232"/>
      <c r="AA192" s="696"/>
      <c r="AB192" s="696"/>
      <c r="AC192" s="697"/>
      <c r="AD192" s="698"/>
      <c r="AE192" s="699"/>
      <c r="AF192" s="699"/>
      <c r="AG192" s="699">
        <v>0.28125</v>
      </c>
      <c r="AH192" s="699">
        <v>0.58333333333333337</v>
      </c>
      <c r="AI192" s="232" t="s">
        <v>41</v>
      </c>
      <c r="AJ192" s="694"/>
      <c r="AK192" s="694"/>
      <c r="AL192" s="700"/>
      <c r="AM192" s="694"/>
      <c r="AN192" s="694"/>
      <c r="AO192" s="232" t="s">
        <v>1586</v>
      </c>
      <c r="AP192" s="232"/>
      <c r="AQ192" s="232"/>
      <c r="AR192" s="232"/>
      <c r="AS192" s="232"/>
      <c r="AT192" s="243"/>
      <c r="AU192" s="243">
        <f t="shared" si="7"/>
        <v>0.30208333333333337</v>
      </c>
    </row>
    <row r="193" spans="1:47" ht="14.25">
      <c r="B193" s="29">
        <v>2025</v>
      </c>
      <c r="C193" s="29">
        <v>4</v>
      </c>
      <c r="D193" s="29">
        <v>7</v>
      </c>
      <c r="E193" s="247" t="s">
        <v>496</v>
      </c>
      <c r="F193" s="29"/>
      <c r="G193" s="31"/>
      <c r="H193" s="694"/>
      <c r="I193" s="347"/>
      <c r="J193" s="694"/>
      <c r="K193" s="232"/>
      <c r="L193" s="698"/>
      <c r="M193" s="185"/>
      <c r="N193" s="717"/>
      <c r="O193" s="232"/>
      <c r="P193" s="232"/>
      <c r="Q193" s="347"/>
      <c r="R193" s="695"/>
      <c r="S193" s="695"/>
      <c r="T193" s="695"/>
      <c r="U193" s="695"/>
      <c r="V193" s="695"/>
      <c r="W193" s="695"/>
      <c r="X193" s="232"/>
      <c r="Y193" s="695"/>
      <c r="Z193" s="232"/>
      <c r="AA193" s="696"/>
      <c r="AB193" s="696"/>
      <c r="AC193" s="697"/>
      <c r="AD193" s="698"/>
      <c r="AE193" s="699"/>
      <c r="AF193" s="699"/>
      <c r="AG193" s="699">
        <v>0.58333333333333337</v>
      </c>
      <c r="AH193" s="699">
        <v>0.64583333333333337</v>
      </c>
      <c r="AI193" s="232" t="s">
        <v>41</v>
      </c>
      <c r="AJ193" s="694"/>
      <c r="AK193" s="694"/>
      <c r="AL193" s="700"/>
      <c r="AM193" s="694"/>
      <c r="AN193" s="694"/>
      <c r="AO193" s="232" t="s">
        <v>1589</v>
      </c>
      <c r="AP193" s="232"/>
      <c r="AQ193" s="232"/>
      <c r="AR193" s="232"/>
      <c r="AS193" s="232"/>
      <c r="AT193" s="243"/>
      <c r="AU193" s="243">
        <f t="shared" si="7"/>
        <v>6.25E-2</v>
      </c>
    </row>
    <row r="194" spans="1:47" ht="14.25">
      <c r="B194" s="29">
        <v>2025</v>
      </c>
      <c r="C194" s="29">
        <v>4</v>
      </c>
      <c r="D194" s="29">
        <v>7</v>
      </c>
      <c r="E194" s="247" t="s">
        <v>496</v>
      </c>
      <c r="F194" s="29"/>
      <c r="G194" s="31"/>
      <c r="H194" s="694" t="s">
        <v>467</v>
      </c>
      <c r="I194" s="347" t="s">
        <v>58</v>
      </c>
      <c r="J194" s="694" t="s">
        <v>468</v>
      </c>
      <c r="K194" s="232"/>
      <c r="L194" s="698"/>
      <c r="M194" s="185"/>
      <c r="N194" s="717"/>
      <c r="O194" s="232"/>
      <c r="P194" s="232">
        <v>12</v>
      </c>
      <c r="Q194" s="347" t="s">
        <v>483</v>
      </c>
      <c r="R194" s="695">
        <v>1120</v>
      </c>
      <c r="S194" s="695"/>
      <c r="T194" s="695" t="s">
        <v>30</v>
      </c>
      <c r="U194" s="695">
        <v>200</v>
      </c>
      <c r="V194" s="695">
        <v>1120</v>
      </c>
      <c r="W194" s="695">
        <v>1120</v>
      </c>
      <c r="X194" s="232">
        <v>1</v>
      </c>
      <c r="Y194" s="695">
        <v>200</v>
      </c>
      <c r="Z194" s="232">
        <v>1</v>
      </c>
      <c r="AA194" s="696">
        <v>200</v>
      </c>
      <c r="AB194" s="696"/>
      <c r="AC194" s="697"/>
      <c r="AD194" s="698"/>
      <c r="AE194" s="699"/>
      <c r="AF194" s="699"/>
      <c r="AG194" s="699"/>
      <c r="AH194" s="699"/>
      <c r="AI194" s="232"/>
      <c r="AJ194" s="694"/>
      <c r="AK194" s="694"/>
      <c r="AL194" s="700"/>
      <c r="AM194" s="694"/>
      <c r="AN194" s="694"/>
      <c r="AO194" s="232"/>
      <c r="AP194" s="232"/>
      <c r="AQ194" s="232"/>
      <c r="AR194" s="232"/>
      <c r="AS194" s="232"/>
      <c r="AT194" s="243" t="str">
        <f t="shared" si="6"/>
        <v/>
      </c>
      <c r="AU194" s="243" t="str">
        <f t="shared" si="7"/>
        <v/>
      </c>
    </row>
    <row r="195" spans="1:47" ht="14.25">
      <c r="A195" s="182">
        <v>1</v>
      </c>
      <c r="B195" s="29">
        <v>2025</v>
      </c>
      <c r="C195" s="29">
        <v>4</v>
      </c>
      <c r="D195" s="29">
        <v>7</v>
      </c>
      <c r="E195" s="247" t="s">
        <v>496</v>
      </c>
      <c r="F195" s="29">
        <v>1</v>
      </c>
      <c r="G195" s="31" t="s">
        <v>485</v>
      </c>
      <c r="H195" s="694" t="s">
        <v>467</v>
      </c>
      <c r="I195" s="347" t="s">
        <v>47</v>
      </c>
      <c r="J195" s="694" t="s">
        <v>468</v>
      </c>
      <c r="K195" s="232">
        <v>3817763</v>
      </c>
      <c r="L195" s="698">
        <v>1</v>
      </c>
      <c r="M195" s="185">
        <v>39</v>
      </c>
      <c r="N195" s="717" t="s">
        <v>487</v>
      </c>
      <c r="O195" s="232" t="s">
        <v>469</v>
      </c>
      <c r="P195" s="232">
        <v>50</v>
      </c>
      <c r="Q195" s="347" t="s">
        <v>511</v>
      </c>
      <c r="R195" s="695">
        <v>1120</v>
      </c>
      <c r="S195" s="695"/>
      <c r="T195" s="695">
        <v>4000</v>
      </c>
      <c r="U195" s="695">
        <v>4000</v>
      </c>
      <c r="V195" s="695">
        <v>1120</v>
      </c>
      <c r="W195" s="695">
        <v>1120</v>
      </c>
      <c r="X195" s="232">
        <v>1</v>
      </c>
      <c r="Y195" s="695">
        <v>4000</v>
      </c>
      <c r="Z195" s="232">
        <v>1</v>
      </c>
      <c r="AA195" s="696">
        <v>4000</v>
      </c>
      <c r="AB195" s="696">
        <v>4030</v>
      </c>
      <c r="AC195" s="697" t="s">
        <v>1590</v>
      </c>
      <c r="AD195" s="698"/>
      <c r="AE195" s="699">
        <v>0.64583333333333337</v>
      </c>
      <c r="AF195" s="699">
        <v>0.66319444444444442</v>
      </c>
      <c r="AG195" s="699">
        <v>0.66319444444444442</v>
      </c>
      <c r="AH195" s="699">
        <v>0.67013888888888884</v>
      </c>
      <c r="AI195" s="232" t="s">
        <v>5</v>
      </c>
      <c r="AJ195" s="694"/>
      <c r="AK195" s="694" t="s">
        <v>6</v>
      </c>
      <c r="AL195" s="700" t="s">
        <v>662</v>
      </c>
      <c r="AM195" s="694" t="s">
        <v>486</v>
      </c>
      <c r="AN195" s="694">
        <v>1</v>
      </c>
      <c r="AO195" s="232"/>
      <c r="AP195" s="232" t="s">
        <v>394</v>
      </c>
      <c r="AQ195" s="232" t="s">
        <v>1574</v>
      </c>
      <c r="AR195" s="232"/>
      <c r="AS195" s="232"/>
      <c r="AT195" s="243">
        <f t="shared" si="6"/>
        <v>1.7361111111111049E-2</v>
      </c>
      <c r="AU195" s="243">
        <f t="shared" si="7"/>
        <v>6.9444444444444198E-3</v>
      </c>
    </row>
    <row r="196" spans="1:47" ht="14.25">
      <c r="B196" s="29">
        <v>2025</v>
      </c>
      <c r="C196" s="29">
        <v>4</v>
      </c>
      <c r="D196" s="29">
        <v>7</v>
      </c>
      <c r="E196" s="247" t="s">
        <v>496</v>
      </c>
      <c r="F196" s="29">
        <v>1</v>
      </c>
      <c r="G196" s="31" t="s">
        <v>485</v>
      </c>
      <c r="H196" s="694" t="s">
        <v>467</v>
      </c>
      <c r="I196" s="347" t="s">
        <v>47</v>
      </c>
      <c r="J196" s="694" t="s">
        <v>468</v>
      </c>
      <c r="K196" s="232">
        <v>3817763</v>
      </c>
      <c r="L196" s="698">
        <v>2</v>
      </c>
      <c r="M196" s="185">
        <v>39</v>
      </c>
      <c r="N196" s="717" t="s">
        <v>487</v>
      </c>
      <c r="O196" s="232" t="s">
        <v>469</v>
      </c>
      <c r="P196" s="232">
        <v>50</v>
      </c>
      <c r="Q196" s="347" t="s">
        <v>511</v>
      </c>
      <c r="R196" s="695">
        <v>1120</v>
      </c>
      <c r="S196" s="695"/>
      <c r="T196" s="695">
        <v>4000</v>
      </c>
      <c r="U196" s="695">
        <v>4000</v>
      </c>
      <c r="V196" s="695">
        <v>1120</v>
      </c>
      <c r="W196" s="695">
        <v>1120</v>
      </c>
      <c r="X196" s="232">
        <v>1</v>
      </c>
      <c r="Y196" s="695">
        <v>4000</v>
      </c>
      <c r="Z196" s="232">
        <v>1</v>
      </c>
      <c r="AA196" s="696">
        <v>4000</v>
      </c>
      <c r="AB196" s="696">
        <v>4040</v>
      </c>
      <c r="AC196" s="697" t="s">
        <v>1591</v>
      </c>
      <c r="AD196" s="698"/>
      <c r="AE196" s="699">
        <v>0.67013888888888884</v>
      </c>
      <c r="AF196" s="699">
        <v>0.69097222222222221</v>
      </c>
      <c r="AG196" s="699">
        <v>0.69097222222222221</v>
      </c>
      <c r="AH196" s="699">
        <v>0.69791666666666663</v>
      </c>
      <c r="AI196" s="232" t="s">
        <v>5</v>
      </c>
      <c r="AJ196" s="694"/>
      <c r="AK196" s="694" t="s">
        <v>6</v>
      </c>
      <c r="AL196" s="700" t="s">
        <v>662</v>
      </c>
      <c r="AM196" s="694" t="s">
        <v>486</v>
      </c>
      <c r="AN196" s="694">
        <v>1</v>
      </c>
      <c r="AO196" s="232"/>
      <c r="AP196" s="232" t="s">
        <v>394</v>
      </c>
      <c r="AQ196" s="232"/>
      <c r="AR196" s="232"/>
      <c r="AS196" s="232"/>
      <c r="AT196" s="243">
        <f t="shared" si="6"/>
        <v>2.083333333333337E-2</v>
      </c>
      <c r="AU196" s="243">
        <f t="shared" si="7"/>
        <v>6.9444444444444198E-3</v>
      </c>
    </row>
    <row r="197" spans="1:47" ht="14.25">
      <c r="B197" s="29">
        <v>2025</v>
      </c>
      <c r="C197" s="29">
        <v>4</v>
      </c>
      <c r="D197" s="29">
        <v>7</v>
      </c>
      <c r="E197" s="247" t="s">
        <v>496</v>
      </c>
      <c r="F197" s="29">
        <v>1</v>
      </c>
      <c r="G197" s="31" t="s">
        <v>485</v>
      </c>
      <c r="H197" s="694" t="s">
        <v>467</v>
      </c>
      <c r="I197" s="347" t="s">
        <v>47</v>
      </c>
      <c r="J197" s="694" t="s">
        <v>468</v>
      </c>
      <c r="K197" s="232">
        <v>3817763</v>
      </c>
      <c r="L197" s="698">
        <v>3</v>
      </c>
      <c r="M197" s="185">
        <v>39</v>
      </c>
      <c r="N197" s="717" t="s">
        <v>487</v>
      </c>
      <c r="O197" s="232" t="s">
        <v>469</v>
      </c>
      <c r="P197" s="232">
        <v>50</v>
      </c>
      <c r="Q197" s="347" t="s">
        <v>511</v>
      </c>
      <c r="R197" s="695">
        <v>1120</v>
      </c>
      <c r="S197" s="695"/>
      <c r="T197" s="695">
        <v>4000</v>
      </c>
      <c r="U197" s="695">
        <v>4000</v>
      </c>
      <c r="V197" s="695">
        <v>1120</v>
      </c>
      <c r="W197" s="695">
        <v>1120</v>
      </c>
      <c r="X197" s="232">
        <v>1</v>
      </c>
      <c r="Y197" s="695">
        <v>4000</v>
      </c>
      <c r="Z197" s="232">
        <v>1</v>
      </c>
      <c r="AA197" s="696">
        <v>4000</v>
      </c>
      <c r="AB197" s="696">
        <v>4040</v>
      </c>
      <c r="AC197" s="697" t="s">
        <v>1594</v>
      </c>
      <c r="AD197" s="698" t="s">
        <v>1587</v>
      </c>
      <c r="AE197" s="699">
        <v>0.69791666666666663</v>
      </c>
      <c r="AF197" s="699">
        <v>0.71527777777777779</v>
      </c>
      <c r="AG197" s="699">
        <v>0.71527777777777779</v>
      </c>
      <c r="AH197" s="699">
        <v>0.72222222222222221</v>
      </c>
      <c r="AI197" s="232" t="s">
        <v>5</v>
      </c>
      <c r="AJ197" s="694"/>
      <c r="AK197" s="694" t="s">
        <v>6</v>
      </c>
      <c r="AL197" s="700" t="s">
        <v>662</v>
      </c>
      <c r="AM197" s="694" t="s">
        <v>486</v>
      </c>
      <c r="AN197" s="694">
        <v>1</v>
      </c>
      <c r="AO197" s="232"/>
      <c r="AP197" s="232" t="s">
        <v>394</v>
      </c>
      <c r="AQ197" s="232"/>
      <c r="AR197" s="232"/>
      <c r="AS197" s="232"/>
      <c r="AT197" s="243">
        <f t="shared" si="6"/>
        <v>1.736111111111116E-2</v>
      </c>
      <c r="AU197" s="243">
        <f t="shared" si="7"/>
        <v>6.9444444444444198E-3</v>
      </c>
    </row>
    <row r="198" spans="1:47" ht="14.25">
      <c r="B198" s="29">
        <v>2025</v>
      </c>
      <c r="C198" s="29">
        <v>4</v>
      </c>
      <c r="D198" s="29">
        <v>7</v>
      </c>
      <c r="E198" s="247" t="s">
        <v>496</v>
      </c>
      <c r="F198" s="29"/>
      <c r="G198" s="208"/>
      <c r="H198" s="694" t="s">
        <v>467</v>
      </c>
      <c r="I198" s="347" t="s">
        <v>43</v>
      </c>
      <c r="J198" s="694" t="s">
        <v>468</v>
      </c>
      <c r="K198" s="232"/>
      <c r="L198" s="698"/>
      <c r="M198" s="185"/>
      <c r="N198" s="717"/>
      <c r="O198" s="232"/>
      <c r="P198" s="232">
        <v>25</v>
      </c>
      <c r="Q198" s="347" t="s">
        <v>483</v>
      </c>
      <c r="R198" s="695">
        <v>1120</v>
      </c>
      <c r="S198" s="695"/>
      <c r="T198" s="695" t="s">
        <v>30</v>
      </c>
      <c r="U198" s="695">
        <v>350</v>
      </c>
      <c r="V198" s="695">
        <v>1120</v>
      </c>
      <c r="W198" s="695">
        <v>1120</v>
      </c>
      <c r="X198" s="232">
        <v>1</v>
      </c>
      <c r="Y198" s="695"/>
      <c r="Z198" s="232">
        <v>1</v>
      </c>
      <c r="AA198" s="696">
        <v>350</v>
      </c>
      <c r="AB198" s="696">
        <v>12550</v>
      </c>
      <c r="AC198" s="697" t="s">
        <v>756</v>
      </c>
      <c r="AD198" s="698" t="s">
        <v>1587</v>
      </c>
      <c r="AE198" s="699">
        <v>0.72222222222222221</v>
      </c>
      <c r="AF198" s="699">
        <v>0.72569444444444442</v>
      </c>
      <c r="AG198" s="699"/>
      <c r="AH198" s="699"/>
      <c r="AI198" s="232"/>
      <c r="AJ198" s="694"/>
      <c r="AK198" s="694" t="s">
        <v>6</v>
      </c>
      <c r="AL198" s="700" t="s">
        <v>662</v>
      </c>
      <c r="AM198" s="694" t="s">
        <v>486</v>
      </c>
      <c r="AN198" s="694">
        <v>1</v>
      </c>
      <c r="AO198" s="232"/>
      <c r="AP198" s="232"/>
      <c r="AQ198" s="232"/>
      <c r="AR198" s="232"/>
      <c r="AS198" s="232"/>
      <c r="AT198" s="243">
        <f t="shared" si="6"/>
        <v>3.4722222222222099E-3</v>
      </c>
      <c r="AU198" s="243" t="str">
        <f t="shared" si="7"/>
        <v/>
      </c>
    </row>
    <row r="199" spans="1:47" ht="14.25">
      <c r="B199" s="29">
        <v>2025</v>
      </c>
      <c r="C199" s="29">
        <v>4</v>
      </c>
      <c r="D199" s="29">
        <v>7</v>
      </c>
      <c r="E199" s="247" t="s">
        <v>496</v>
      </c>
      <c r="F199" s="29"/>
      <c r="G199" s="208"/>
      <c r="H199" s="694" t="s">
        <v>467</v>
      </c>
      <c r="I199" s="347"/>
      <c r="J199" s="694"/>
      <c r="K199" s="232"/>
      <c r="L199" s="698"/>
      <c r="M199" s="185"/>
      <c r="N199" s="717"/>
      <c r="O199" s="232"/>
      <c r="P199" s="232"/>
      <c r="Q199" s="347"/>
      <c r="R199" s="695"/>
      <c r="S199" s="695"/>
      <c r="T199" s="695"/>
      <c r="U199" s="695"/>
      <c r="V199" s="695"/>
      <c r="W199" s="695"/>
      <c r="X199" s="232"/>
      <c r="Y199" s="695"/>
      <c r="Z199" s="232"/>
      <c r="AA199" s="696"/>
      <c r="AB199" s="696"/>
      <c r="AC199" s="697"/>
      <c r="AD199" s="698"/>
      <c r="AE199" s="699"/>
      <c r="AF199" s="699"/>
      <c r="AG199" s="699">
        <v>0.72569444444444442</v>
      </c>
      <c r="AH199" s="699">
        <v>0.74652777777777779</v>
      </c>
      <c r="AI199" s="232" t="s">
        <v>560</v>
      </c>
      <c r="AJ199" s="694"/>
      <c r="AK199" s="694"/>
      <c r="AL199" s="700"/>
      <c r="AM199" s="694"/>
      <c r="AN199" s="694"/>
      <c r="AO199" s="232"/>
      <c r="AP199" s="232"/>
      <c r="AQ199" s="232"/>
      <c r="AR199" s="232"/>
      <c r="AS199" s="232"/>
      <c r="AT199" s="243" t="str">
        <f t="shared" si="6"/>
        <v/>
      </c>
      <c r="AU199" s="243">
        <f t="shared" si="7"/>
        <v>2.083333333333337E-2</v>
      </c>
    </row>
    <row r="200" spans="1:47" ht="14.25">
      <c r="B200" s="29">
        <v>2025</v>
      </c>
      <c r="C200" s="29">
        <v>4</v>
      </c>
      <c r="D200" s="29">
        <v>7</v>
      </c>
      <c r="E200" s="247" t="s">
        <v>496</v>
      </c>
      <c r="F200" s="29"/>
      <c r="G200" s="31"/>
      <c r="H200" s="694" t="s">
        <v>467</v>
      </c>
      <c r="I200" s="347" t="s">
        <v>58</v>
      </c>
      <c r="J200" s="694" t="s">
        <v>468</v>
      </c>
      <c r="K200" s="232"/>
      <c r="L200" s="698"/>
      <c r="M200" s="185"/>
      <c r="N200" s="717"/>
      <c r="O200" s="232"/>
      <c r="P200" s="232">
        <v>12</v>
      </c>
      <c r="Q200" s="347" t="s">
        <v>483</v>
      </c>
      <c r="R200" s="695">
        <v>1120</v>
      </c>
      <c r="S200" s="695"/>
      <c r="T200" s="695" t="s">
        <v>30</v>
      </c>
      <c r="U200" s="695">
        <v>200</v>
      </c>
      <c r="V200" s="695">
        <v>1120</v>
      </c>
      <c r="W200" s="695">
        <v>1120</v>
      </c>
      <c r="X200" s="232">
        <v>1</v>
      </c>
      <c r="Y200" s="695">
        <v>200</v>
      </c>
      <c r="Z200" s="232">
        <v>1</v>
      </c>
      <c r="AA200" s="696">
        <v>200</v>
      </c>
      <c r="AB200" s="696"/>
      <c r="AC200" s="697"/>
      <c r="AD200" s="698"/>
      <c r="AE200" s="699"/>
      <c r="AF200" s="699"/>
      <c r="AG200" s="699"/>
      <c r="AH200" s="699"/>
      <c r="AI200" s="232"/>
      <c r="AJ200" s="694"/>
      <c r="AK200" s="694"/>
      <c r="AL200" s="700"/>
      <c r="AM200" s="694"/>
      <c r="AN200" s="694"/>
      <c r="AO200" s="232"/>
      <c r="AP200" s="232"/>
      <c r="AQ200" s="232"/>
      <c r="AR200" s="232"/>
      <c r="AS200" s="232"/>
      <c r="AT200" s="243" t="str">
        <f t="shared" si="6"/>
        <v/>
      </c>
      <c r="AU200" s="243" t="str">
        <f t="shared" si="7"/>
        <v/>
      </c>
    </row>
    <row r="201" spans="1:47" ht="14.25">
      <c r="A201" s="182">
        <v>1</v>
      </c>
      <c r="B201" s="29">
        <v>2025</v>
      </c>
      <c r="C201" s="29">
        <v>4</v>
      </c>
      <c r="D201" s="29">
        <v>7</v>
      </c>
      <c r="E201" s="247" t="s">
        <v>496</v>
      </c>
      <c r="F201" s="29">
        <v>2</v>
      </c>
      <c r="G201" s="31" t="s">
        <v>485</v>
      </c>
      <c r="H201" s="694" t="s">
        <v>467</v>
      </c>
      <c r="I201" s="347" t="s">
        <v>47</v>
      </c>
      <c r="J201" s="694" t="s">
        <v>468</v>
      </c>
      <c r="K201" s="232">
        <v>3817763</v>
      </c>
      <c r="L201" s="698">
        <v>4</v>
      </c>
      <c r="M201" s="185">
        <v>39</v>
      </c>
      <c r="N201" s="717" t="s">
        <v>487</v>
      </c>
      <c r="O201" s="232" t="s">
        <v>469</v>
      </c>
      <c r="P201" s="232">
        <v>50</v>
      </c>
      <c r="Q201" s="347" t="s">
        <v>511</v>
      </c>
      <c r="R201" s="695">
        <v>1120</v>
      </c>
      <c r="S201" s="695"/>
      <c r="T201" s="695">
        <v>4000</v>
      </c>
      <c r="U201" s="695">
        <v>4000</v>
      </c>
      <c r="V201" s="695">
        <v>1120</v>
      </c>
      <c r="W201" s="695">
        <v>1120</v>
      </c>
      <c r="X201" s="232">
        <v>1</v>
      </c>
      <c r="Y201" s="695">
        <v>4000</v>
      </c>
      <c r="Z201" s="232">
        <v>1</v>
      </c>
      <c r="AA201" s="696">
        <v>4000</v>
      </c>
      <c r="AB201" s="696">
        <v>4030</v>
      </c>
      <c r="AC201" s="697" t="s">
        <v>1595</v>
      </c>
      <c r="AD201" s="698"/>
      <c r="AE201" s="699">
        <v>0.74652777777777779</v>
      </c>
      <c r="AF201" s="699">
        <v>0.76736111111111116</v>
      </c>
      <c r="AG201" s="699">
        <v>0.76736111111111116</v>
      </c>
      <c r="AH201" s="699">
        <v>0.77430555555555558</v>
      </c>
      <c r="AI201" s="232" t="s">
        <v>5</v>
      </c>
      <c r="AJ201" s="694"/>
      <c r="AK201" s="694" t="s">
        <v>6</v>
      </c>
      <c r="AL201" s="700" t="s">
        <v>662</v>
      </c>
      <c r="AM201" s="694" t="s">
        <v>486</v>
      </c>
      <c r="AN201" s="694">
        <v>1</v>
      </c>
      <c r="AO201" s="232"/>
      <c r="AP201" s="232" t="s">
        <v>394</v>
      </c>
      <c r="AQ201" s="232"/>
      <c r="AR201" s="232"/>
      <c r="AS201" s="232"/>
      <c r="AT201" s="243">
        <f t="shared" si="6"/>
        <v>2.083333333333337E-2</v>
      </c>
      <c r="AU201" s="243">
        <f t="shared" si="7"/>
        <v>6.9444444444444198E-3</v>
      </c>
    </row>
    <row r="202" spans="1:47" ht="14.25">
      <c r="B202" s="29">
        <v>2025</v>
      </c>
      <c r="C202" s="29">
        <v>4</v>
      </c>
      <c r="D202" s="29">
        <v>7</v>
      </c>
      <c r="E202" s="247" t="s">
        <v>496</v>
      </c>
      <c r="F202" s="29">
        <v>2</v>
      </c>
      <c r="G202" s="31" t="s">
        <v>485</v>
      </c>
      <c r="H202" s="694" t="s">
        <v>467</v>
      </c>
      <c r="I202" s="347" t="s">
        <v>47</v>
      </c>
      <c r="J202" s="694" t="s">
        <v>468</v>
      </c>
      <c r="K202" s="232">
        <v>3817763</v>
      </c>
      <c r="L202" s="698">
        <v>5</v>
      </c>
      <c r="M202" s="185">
        <v>39</v>
      </c>
      <c r="N202" s="717" t="s">
        <v>487</v>
      </c>
      <c r="O202" s="232" t="s">
        <v>469</v>
      </c>
      <c r="P202" s="232">
        <v>50</v>
      </c>
      <c r="Q202" s="347" t="s">
        <v>511</v>
      </c>
      <c r="R202" s="695">
        <v>1120</v>
      </c>
      <c r="S202" s="695"/>
      <c r="T202" s="695">
        <v>4000</v>
      </c>
      <c r="U202" s="695">
        <v>4000</v>
      </c>
      <c r="V202" s="695">
        <v>1120</v>
      </c>
      <c r="W202" s="695">
        <v>1120</v>
      </c>
      <c r="X202" s="232">
        <v>1</v>
      </c>
      <c r="Y202" s="695">
        <v>4000</v>
      </c>
      <c r="Z202" s="232">
        <v>1</v>
      </c>
      <c r="AA202" s="696">
        <v>4000</v>
      </c>
      <c r="AB202" s="696">
        <v>4040</v>
      </c>
      <c r="AC202" s="697" t="s">
        <v>1596</v>
      </c>
      <c r="AD202" s="698"/>
      <c r="AE202" s="699">
        <v>0.77430555555555558</v>
      </c>
      <c r="AF202" s="699">
        <v>0.79166666666666663</v>
      </c>
      <c r="AG202" s="699">
        <v>0.79166666666666663</v>
      </c>
      <c r="AH202" s="699">
        <v>0.84027777777777779</v>
      </c>
      <c r="AI202" s="232" t="s">
        <v>5</v>
      </c>
      <c r="AJ202" s="694"/>
      <c r="AK202" s="694" t="s">
        <v>6</v>
      </c>
      <c r="AL202" s="700" t="s">
        <v>662</v>
      </c>
      <c r="AM202" s="694" t="s">
        <v>486</v>
      </c>
      <c r="AN202" s="694">
        <v>1</v>
      </c>
      <c r="AO202" s="232"/>
      <c r="AP202" s="232" t="s">
        <v>394</v>
      </c>
      <c r="AQ202" s="232"/>
      <c r="AR202" s="232"/>
      <c r="AS202" s="232"/>
      <c r="AT202" s="243">
        <f t="shared" si="6"/>
        <v>1.7361111111111049E-2</v>
      </c>
      <c r="AU202" s="243">
        <f t="shared" si="7"/>
        <v>4.861111111111116E-2</v>
      </c>
    </row>
    <row r="203" spans="1:47" ht="14.25">
      <c r="B203" s="29">
        <v>2025</v>
      </c>
      <c r="C203" s="29">
        <v>4</v>
      </c>
      <c r="D203" s="29">
        <v>7</v>
      </c>
      <c r="E203" s="247" t="s">
        <v>496</v>
      </c>
      <c r="F203" s="29">
        <v>2</v>
      </c>
      <c r="G203" s="31" t="s">
        <v>485</v>
      </c>
      <c r="H203" s="694" t="s">
        <v>467</v>
      </c>
      <c r="I203" s="347" t="s">
        <v>47</v>
      </c>
      <c r="J203" s="694" t="s">
        <v>468</v>
      </c>
      <c r="K203" s="232">
        <v>3817763</v>
      </c>
      <c r="L203" s="698">
        <v>6</v>
      </c>
      <c r="M203" s="185">
        <v>39</v>
      </c>
      <c r="N203" s="717" t="s">
        <v>487</v>
      </c>
      <c r="O203" s="232" t="s">
        <v>469</v>
      </c>
      <c r="P203" s="232">
        <v>50</v>
      </c>
      <c r="Q203" s="347" t="s">
        <v>511</v>
      </c>
      <c r="R203" s="695">
        <v>1120</v>
      </c>
      <c r="S203" s="695"/>
      <c r="T203" s="695">
        <v>4000</v>
      </c>
      <c r="U203" s="695">
        <v>4000</v>
      </c>
      <c r="V203" s="695">
        <v>1120</v>
      </c>
      <c r="W203" s="695">
        <v>1120</v>
      </c>
      <c r="X203" s="232">
        <v>1</v>
      </c>
      <c r="Y203" s="695">
        <v>4000</v>
      </c>
      <c r="Z203" s="232">
        <v>1</v>
      </c>
      <c r="AA203" s="696">
        <v>4000</v>
      </c>
      <c r="AB203" s="696">
        <v>4040</v>
      </c>
      <c r="AC203" s="697" t="s">
        <v>1597</v>
      </c>
      <c r="AD203" s="698" t="s">
        <v>1588</v>
      </c>
      <c r="AE203" s="699">
        <v>0.84027777777777779</v>
      </c>
      <c r="AF203" s="699">
        <v>0.85763888888888884</v>
      </c>
      <c r="AG203" s="699">
        <v>0.85763888888888884</v>
      </c>
      <c r="AH203" s="699">
        <v>0.86458333333333337</v>
      </c>
      <c r="AI203" s="232" t="s">
        <v>5</v>
      </c>
      <c r="AJ203" s="694"/>
      <c r="AK203" s="694" t="s">
        <v>6</v>
      </c>
      <c r="AL203" s="700" t="s">
        <v>662</v>
      </c>
      <c r="AM203" s="694" t="s">
        <v>486</v>
      </c>
      <c r="AN203" s="694">
        <v>1</v>
      </c>
      <c r="AO203" s="232"/>
      <c r="AP203" s="232" t="s">
        <v>394</v>
      </c>
      <c r="AQ203" s="232"/>
      <c r="AR203" s="232"/>
      <c r="AS203" s="232"/>
      <c r="AT203" s="243">
        <f t="shared" si="6"/>
        <v>1.7361111111111049E-2</v>
      </c>
      <c r="AU203" s="243">
        <f t="shared" si="7"/>
        <v>6.9444444444445308E-3</v>
      </c>
    </row>
    <row r="204" spans="1:47" ht="14.25">
      <c r="B204" s="29">
        <v>2025</v>
      </c>
      <c r="C204" s="29">
        <v>4</v>
      </c>
      <c r="D204" s="29">
        <v>7</v>
      </c>
      <c r="E204" s="247" t="s">
        <v>496</v>
      </c>
      <c r="F204" s="29"/>
      <c r="G204" s="208"/>
      <c r="H204" s="694" t="s">
        <v>467</v>
      </c>
      <c r="I204" s="347" t="s">
        <v>43</v>
      </c>
      <c r="J204" s="694" t="s">
        <v>468</v>
      </c>
      <c r="K204" s="232"/>
      <c r="L204" s="698"/>
      <c r="M204" s="185"/>
      <c r="N204" s="717"/>
      <c r="O204" s="232"/>
      <c r="P204" s="232">
        <v>25</v>
      </c>
      <c r="Q204" s="347" t="s">
        <v>483</v>
      </c>
      <c r="R204" s="695">
        <v>1120</v>
      </c>
      <c r="S204" s="695"/>
      <c r="T204" s="695" t="s">
        <v>30</v>
      </c>
      <c r="U204" s="695">
        <v>350</v>
      </c>
      <c r="V204" s="695">
        <v>1120</v>
      </c>
      <c r="W204" s="695">
        <v>1120</v>
      </c>
      <c r="X204" s="232">
        <v>1</v>
      </c>
      <c r="Y204" s="695"/>
      <c r="Z204" s="232">
        <v>1</v>
      </c>
      <c r="AA204" s="696">
        <v>350</v>
      </c>
      <c r="AB204" s="696">
        <v>12550</v>
      </c>
      <c r="AC204" s="697" t="s">
        <v>756</v>
      </c>
      <c r="AD204" s="698" t="s">
        <v>1588</v>
      </c>
      <c r="AE204" s="699">
        <v>0.86458333333333337</v>
      </c>
      <c r="AF204" s="699">
        <v>0.86805555555555558</v>
      </c>
      <c r="AG204" s="699"/>
      <c r="AH204" s="699"/>
      <c r="AI204" s="232"/>
      <c r="AJ204" s="694"/>
      <c r="AK204" s="694" t="s">
        <v>6</v>
      </c>
      <c r="AL204" s="700" t="s">
        <v>662</v>
      </c>
      <c r="AM204" s="694" t="s">
        <v>486</v>
      </c>
      <c r="AN204" s="694">
        <v>1</v>
      </c>
      <c r="AO204" s="232"/>
      <c r="AP204" s="232"/>
      <c r="AQ204" s="232"/>
      <c r="AR204" s="232"/>
      <c r="AS204" s="232"/>
      <c r="AT204" s="243">
        <f t="shared" si="6"/>
        <v>3.4722222222222099E-3</v>
      </c>
      <c r="AU204" s="243" t="str">
        <f t="shared" si="7"/>
        <v/>
      </c>
    </row>
    <row r="205" spans="1:47" ht="14.25">
      <c r="B205" s="29">
        <v>2025</v>
      </c>
      <c r="C205" s="29">
        <v>4</v>
      </c>
      <c r="D205" s="29">
        <v>7</v>
      </c>
      <c r="E205" s="247" t="s">
        <v>496</v>
      </c>
      <c r="F205" s="29"/>
      <c r="G205" s="31"/>
      <c r="H205" s="694"/>
      <c r="I205" s="347"/>
      <c r="J205" s="694"/>
      <c r="K205" s="232"/>
      <c r="L205" s="698"/>
      <c r="M205" s="185"/>
      <c r="N205" s="717"/>
      <c r="O205" s="232"/>
      <c r="P205" s="232"/>
      <c r="Q205" s="347"/>
      <c r="R205" s="695"/>
      <c r="S205" s="695"/>
      <c r="T205" s="695"/>
      <c r="U205" s="695"/>
      <c r="V205" s="695"/>
      <c r="W205" s="695"/>
      <c r="X205" s="232"/>
      <c r="Y205" s="695"/>
      <c r="Z205" s="232"/>
      <c r="AA205" s="696"/>
      <c r="AB205" s="696"/>
      <c r="AC205" s="697"/>
      <c r="AD205" s="698"/>
      <c r="AE205" s="699"/>
      <c r="AF205" s="699"/>
      <c r="AG205" s="699">
        <v>0.86805555555555558</v>
      </c>
      <c r="AH205" s="699">
        <v>0.88888888888888884</v>
      </c>
      <c r="AI205" s="232" t="s">
        <v>5</v>
      </c>
      <c r="AJ205" s="694"/>
      <c r="AK205" s="694"/>
      <c r="AL205" s="700"/>
      <c r="AM205" s="694"/>
      <c r="AN205" s="694"/>
      <c r="AO205" s="232"/>
      <c r="AP205" s="232"/>
      <c r="AQ205" s="232"/>
      <c r="AR205" s="232"/>
      <c r="AS205" s="232"/>
      <c r="AT205" s="243"/>
      <c r="AU205" s="243">
        <f t="shared" si="7"/>
        <v>2.0833333333333259E-2</v>
      </c>
    </row>
    <row r="206" spans="1:47" ht="14.25">
      <c r="B206" s="29">
        <v>2025</v>
      </c>
      <c r="C206" s="29">
        <v>4</v>
      </c>
      <c r="D206" s="29">
        <v>7</v>
      </c>
      <c r="E206" s="247" t="s">
        <v>496</v>
      </c>
      <c r="F206" s="29"/>
      <c r="G206" s="31"/>
      <c r="H206" s="694" t="s">
        <v>467</v>
      </c>
      <c r="I206" s="347" t="s">
        <v>58</v>
      </c>
      <c r="J206" s="694" t="s">
        <v>468</v>
      </c>
      <c r="K206" s="232"/>
      <c r="L206" s="698"/>
      <c r="M206" s="185"/>
      <c r="N206" s="717"/>
      <c r="O206" s="232"/>
      <c r="P206" s="232">
        <v>12</v>
      </c>
      <c r="Q206" s="347" t="s">
        <v>483</v>
      </c>
      <c r="R206" s="695">
        <v>1120</v>
      </c>
      <c r="S206" s="695"/>
      <c r="T206" s="695" t="s">
        <v>30</v>
      </c>
      <c r="U206" s="695">
        <v>200</v>
      </c>
      <c r="V206" s="695">
        <v>1120</v>
      </c>
      <c r="W206" s="695">
        <v>1120</v>
      </c>
      <c r="X206" s="232">
        <v>1</v>
      </c>
      <c r="Y206" s="695">
        <v>200</v>
      </c>
      <c r="Z206" s="232">
        <v>1</v>
      </c>
      <c r="AA206" s="696">
        <v>200</v>
      </c>
      <c r="AB206" s="696"/>
      <c r="AC206" s="697"/>
      <c r="AD206" s="698"/>
      <c r="AE206" s="699"/>
      <c r="AF206" s="699"/>
      <c r="AG206" s="699"/>
      <c r="AH206" s="699"/>
      <c r="AI206" s="232"/>
      <c r="AJ206" s="694"/>
      <c r="AK206" s="694"/>
      <c r="AL206" s="700"/>
      <c r="AM206" s="694"/>
      <c r="AN206" s="694"/>
      <c r="AO206" s="232"/>
      <c r="AP206" s="232"/>
      <c r="AQ206" s="232"/>
      <c r="AR206" s="232"/>
      <c r="AS206" s="232"/>
      <c r="AT206" s="243" t="str">
        <f t="shared" si="6"/>
        <v/>
      </c>
      <c r="AU206" s="243" t="str">
        <f t="shared" si="7"/>
        <v/>
      </c>
    </row>
    <row r="207" spans="1:47" ht="14.25">
      <c r="A207" s="182">
        <v>1</v>
      </c>
      <c r="B207" s="29">
        <v>2025</v>
      </c>
      <c r="C207" s="29">
        <v>4</v>
      </c>
      <c r="D207" s="29">
        <v>7</v>
      </c>
      <c r="E207" s="247" t="s">
        <v>496</v>
      </c>
      <c r="F207" s="29">
        <v>3</v>
      </c>
      <c r="G207" s="31" t="s">
        <v>485</v>
      </c>
      <c r="H207" s="694" t="s">
        <v>467</v>
      </c>
      <c r="I207" s="347" t="s">
        <v>47</v>
      </c>
      <c r="J207" s="694" t="s">
        <v>468</v>
      </c>
      <c r="K207" s="232">
        <v>3817763</v>
      </c>
      <c r="L207" s="698">
        <v>7</v>
      </c>
      <c r="M207" s="185">
        <v>39</v>
      </c>
      <c r="N207" s="717" t="s">
        <v>487</v>
      </c>
      <c r="O207" s="232" t="s">
        <v>469</v>
      </c>
      <c r="P207" s="232">
        <v>50</v>
      </c>
      <c r="Q207" s="347" t="s">
        <v>511</v>
      </c>
      <c r="R207" s="695">
        <v>1120</v>
      </c>
      <c r="S207" s="695"/>
      <c r="T207" s="695">
        <v>4000</v>
      </c>
      <c r="U207" s="695">
        <v>4000</v>
      </c>
      <c r="V207" s="695">
        <v>1120</v>
      </c>
      <c r="W207" s="695">
        <v>1120</v>
      </c>
      <c r="X207" s="232">
        <v>1</v>
      </c>
      <c r="Y207" s="695">
        <v>4000</v>
      </c>
      <c r="Z207" s="232">
        <v>1</v>
      </c>
      <c r="AA207" s="696">
        <v>4000</v>
      </c>
      <c r="AB207" s="696">
        <v>4020</v>
      </c>
      <c r="AC207" s="697" t="s">
        <v>1598</v>
      </c>
      <c r="AD207" s="698"/>
      <c r="AE207" s="699">
        <v>0.88888888888888884</v>
      </c>
      <c r="AF207" s="699">
        <v>0.90972222222222221</v>
      </c>
      <c r="AG207" s="699">
        <v>0.90972222222222221</v>
      </c>
      <c r="AH207" s="699">
        <v>0.91666666666666663</v>
      </c>
      <c r="AI207" s="232" t="s">
        <v>5</v>
      </c>
      <c r="AJ207" s="694"/>
      <c r="AK207" s="694" t="s">
        <v>6</v>
      </c>
      <c r="AL207" s="700" t="s">
        <v>662</v>
      </c>
      <c r="AM207" s="694" t="s">
        <v>486</v>
      </c>
      <c r="AN207" s="694">
        <v>1</v>
      </c>
      <c r="AO207" s="232"/>
      <c r="AP207" s="232" t="s">
        <v>394</v>
      </c>
      <c r="AQ207" s="232"/>
      <c r="AR207" s="232"/>
      <c r="AS207" s="232"/>
      <c r="AT207" s="243">
        <f t="shared" si="6"/>
        <v>2.083333333333337E-2</v>
      </c>
      <c r="AU207" s="243">
        <f t="shared" si="7"/>
        <v>6.9444444444444198E-3</v>
      </c>
    </row>
    <row r="208" spans="1:47" ht="14.25">
      <c r="B208" s="29">
        <v>2025</v>
      </c>
      <c r="C208" s="29">
        <v>4</v>
      </c>
      <c r="D208" s="29">
        <v>7</v>
      </c>
      <c r="E208" s="247" t="s">
        <v>496</v>
      </c>
      <c r="F208" s="29">
        <v>3</v>
      </c>
      <c r="G208" s="31" t="s">
        <v>485</v>
      </c>
      <c r="H208" s="694" t="s">
        <v>467</v>
      </c>
      <c r="I208" s="347" t="s">
        <v>47</v>
      </c>
      <c r="J208" s="694" t="s">
        <v>468</v>
      </c>
      <c r="K208" s="232">
        <v>3817763</v>
      </c>
      <c r="L208" s="698">
        <v>8</v>
      </c>
      <c r="M208" s="185">
        <v>39</v>
      </c>
      <c r="N208" s="717" t="s">
        <v>487</v>
      </c>
      <c r="O208" s="232" t="s">
        <v>469</v>
      </c>
      <c r="P208" s="232">
        <v>50</v>
      </c>
      <c r="Q208" s="347" t="s">
        <v>511</v>
      </c>
      <c r="R208" s="695">
        <v>1120</v>
      </c>
      <c r="S208" s="695"/>
      <c r="T208" s="695">
        <v>4000</v>
      </c>
      <c r="U208" s="695">
        <v>4000</v>
      </c>
      <c r="V208" s="695">
        <v>1120</v>
      </c>
      <c r="W208" s="695">
        <v>1120</v>
      </c>
      <c r="X208" s="232">
        <v>1</v>
      </c>
      <c r="Y208" s="695">
        <v>4000</v>
      </c>
      <c r="Z208" s="232">
        <v>1</v>
      </c>
      <c r="AA208" s="696">
        <v>4000</v>
      </c>
      <c r="AB208" s="696">
        <v>4040</v>
      </c>
      <c r="AC208" s="697" t="s">
        <v>1599</v>
      </c>
      <c r="AD208" s="698"/>
      <c r="AE208" s="699">
        <v>0.91666666666666663</v>
      </c>
      <c r="AF208" s="699">
        <v>0.93402777777777779</v>
      </c>
      <c r="AG208" s="699">
        <v>0.93402777777777779</v>
      </c>
      <c r="AH208" s="699">
        <v>0.94097222222222221</v>
      </c>
      <c r="AI208" s="232" t="s">
        <v>5</v>
      </c>
      <c r="AJ208" s="694"/>
      <c r="AK208" s="694" t="s">
        <v>6</v>
      </c>
      <c r="AL208" s="700" t="s">
        <v>662</v>
      </c>
      <c r="AM208" s="694" t="s">
        <v>486</v>
      </c>
      <c r="AN208" s="694">
        <v>1</v>
      </c>
      <c r="AO208" s="232"/>
      <c r="AP208" s="232" t="s">
        <v>394</v>
      </c>
      <c r="AQ208" s="232"/>
      <c r="AR208" s="232"/>
      <c r="AS208" s="232"/>
      <c r="AT208" s="243">
        <f t="shared" si="6"/>
        <v>1.736111111111116E-2</v>
      </c>
      <c r="AU208" s="243">
        <f t="shared" si="7"/>
        <v>6.9444444444444198E-3</v>
      </c>
    </row>
    <row r="209" spans="1:47" ht="14.25">
      <c r="B209" s="29">
        <v>2025</v>
      </c>
      <c r="C209" s="29">
        <v>4</v>
      </c>
      <c r="D209" s="29">
        <v>7</v>
      </c>
      <c r="E209" s="247" t="s">
        <v>496</v>
      </c>
      <c r="F209" s="29">
        <v>3</v>
      </c>
      <c r="G209" s="31" t="s">
        <v>485</v>
      </c>
      <c r="H209" s="694" t="s">
        <v>467</v>
      </c>
      <c r="I209" s="347" t="s">
        <v>47</v>
      </c>
      <c r="J209" s="694" t="s">
        <v>468</v>
      </c>
      <c r="K209" s="232">
        <v>3817763</v>
      </c>
      <c r="L209" s="698">
        <v>9</v>
      </c>
      <c r="M209" s="185">
        <v>39</v>
      </c>
      <c r="N209" s="717" t="s">
        <v>487</v>
      </c>
      <c r="O209" s="232" t="s">
        <v>469</v>
      </c>
      <c r="P209" s="232">
        <v>50</v>
      </c>
      <c r="Q209" s="347" t="s">
        <v>511</v>
      </c>
      <c r="R209" s="695">
        <v>1120</v>
      </c>
      <c r="S209" s="695"/>
      <c r="T209" s="695">
        <v>4000</v>
      </c>
      <c r="U209" s="695">
        <v>4000</v>
      </c>
      <c r="V209" s="695">
        <v>1120</v>
      </c>
      <c r="W209" s="695">
        <v>1120</v>
      </c>
      <c r="X209" s="232">
        <v>1</v>
      </c>
      <c r="Y209" s="695">
        <v>4000</v>
      </c>
      <c r="Z209" s="232">
        <v>1</v>
      </c>
      <c r="AA209" s="696">
        <v>4000</v>
      </c>
      <c r="AB209" s="696">
        <v>4040</v>
      </c>
      <c r="AC209" s="697" t="s">
        <v>1600</v>
      </c>
      <c r="AD209" s="698" t="s">
        <v>1593</v>
      </c>
      <c r="AE209" s="699">
        <v>0.94097222222222221</v>
      </c>
      <c r="AF209" s="699">
        <v>0.95833333333333337</v>
      </c>
      <c r="AG209" s="699">
        <v>0.95833333333333337</v>
      </c>
      <c r="AH209" s="699">
        <v>0.96527777777777779</v>
      </c>
      <c r="AI209" s="232" t="s">
        <v>5</v>
      </c>
      <c r="AJ209" s="694"/>
      <c r="AK209" s="694" t="s">
        <v>6</v>
      </c>
      <c r="AL209" s="700" t="s">
        <v>662</v>
      </c>
      <c r="AM209" s="694" t="s">
        <v>486</v>
      </c>
      <c r="AN209" s="694">
        <v>1</v>
      </c>
      <c r="AO209" s="232"/>
      <c r="AP209" s="232" t="s">
        <v>394</v>
      </c>
      <c r="AQ209" s="232"/>
      <c r="AR209" s="232"/>
      <c r="AS209" s="232"/>
      <c r="AT209" s="243">
        <f t="shared" si="6"/>
        <v>1.736111111111116E-2</v>
      </c>
      <c r="AU209" s="243">
        <f t="shared" si="7"/>
        <v>6.9444444444444198E-3</v>
      </c>
    </row>
    <row r="210" spans="1:47" ht="14.25">
      <c r="B210" s="29">
        <v>2025</v>
      </c>
      <c r="C210" s="29">
        <v>4</v>
      </c>
      <c r="D210" s="29">
        <v>7</v>
      </c>
      <c r="E210" s="247" t="s">
        <v>496</v>
      </c>
      <c r="F210" s="29"/>
      <c r="G210" s="208"/>
      <c r="H210" s="694" t="s">
        <v>467</v>
      </c>
      <c r="I210" s="347" t="s">
        <v>43</v>
      </c>
      <c r="J210" s="694" t="s">
        <v>468</v>
      </c>
      <c r="K210" s="232"/>
      <c r="L210" s="698"/>
      <c r="M210" s="185"/>
      <c r="N210" s="717"/>
      <c r="O210" s="232"/>
      <c r="P210" s="232">
        <v>25</v>
      </c>
      <c r="Q210" s="347" t="s">
        <v>483</v>
      </c>
      <c r="R210" s="695">
        <v>1120</v>
      </c>
      <c r="S210" s="695"/>
      <c r="T210" s="695" t="s">
        <v>30</v>
      </c>
      <c r="U210" s="695">
        <v>350</v>
      </c>
      <c r="V210" s="695">
        <v>1120</v>
      </c>
      <c r="W210" s="695">
        <v>1120</v>
      </c>
      <c r="X210" s="232">
        <v>1</v>
      </c>
      <c r="Y210" s="695"/>
      <c r="Z210" s="232">
        <v>1</v>
      </c>
      <c r="AA210" s="696">
        <v>350</v>
      </c>
      <c r="AB210" s="696">
        <v>12550</v>
      </c>
      <c r="AC210" s="697" t="s">
        <v>756</v>
      </c>
      <c r="AD210" s="698" t="s">
        <v>1593</v>
      </c>
      <c r="AE210" s="699">
        <v>0.96527777777777779</v>
      </c>
      <c r="AF210" s="699">
        <v>0.96875</v>
      </c>
      <c r="AG210" s="699"/>
      <c r="AH210" s="699"/>
      <c r="AI210" s="232"/>
      <c r="AJ210" s="694"/>
      <c r="AK210" s="694" t="s">
        <v>6</v>
      </c>
      <c r="AL210" s="700" t="s">
        <v>662</v>
      </c>
      <c r="AM210" s="694" t="s">
        <v>486</v>
      </c>
      <c r="AN210" s="694">
        <v>1</v>
      </c>
      <c r="AO210" s="232"/>
      <c r="AP210" s="232"/>
      <c r="AQ210" s="232"/>
      <c r="AR210" s="232"/>
      <c r="AS210" s="232"/>
      <c r="AT210" s="243">
        <f t="shared" si="6"/>
        <v>3.4722222222222099E-3</v>
      </c>
      <c r="AU210" s="243" t="str">
        <f t="shared" si="7"/>
        <v/>
      </c>
    </row>
    <row r="211" spans="1:47" ht="14.25">
      <c r="B211" s="29">
        <v>2025</v>
      </c>
      <c r="C211" s="29">
        <v>4</v>
      </c>
      <c r="D211" s="29">
        <v>7</v>
      </c>
      <c r="E211" s="247" t="s">
        <v>496</v>
      </c>
      <c r="F211" s="29"/>
      <c r="G211" s="208"/>
      <c r="H211" s="694"/>
      <c r="I211" s="347"/>
      <c r="J211" s="694"/>
      <c r="K211" s="232"/>
      <c r="L211" s="698"/>
      <c r="M211" s="185"/>
      <c r="N211" s="717"/>
      <c r="O211" s="232"/>
      <c r="P211" s="232"/>
      <c r="Q211" s="347"/>
      <c r="R211" s="695"/>
      <c r="S211" s="695"/>
      <c r="T211" s="695"/>
      <c r="U211" s="695"/>
      <c r="V211" s="695"/>
      <c r="W211" s="695"/>
      <c r="X211" s="232"/>
      <c r="Y211" s="695"/>
      <c r="Z211" s="232"/>
      <c r="AA211" s="696"/>
      <c r="AB211" s="696"/>
      <c r="AC211" s="697"/>
      <c r="AD211" s="698"/>
      <c r="AE211" s="699"/>
      <c r="AF211" s="699"/>
      <c r="AG211" s="699">
        <v>0.96875</v>
      </c>
      <c r="AH211" s="699">
        <v>0.97916666666666663</v>
      </c>
      <c r="AI211" s="232" t="s">
        <v>1592</v>
      </c>
      <c r="AJ211" s="694"/>
      <c r="AK211" s="694"/>
      <c r="AL211" s="700"/>
      <c r="AM211" s="694"/>
      <c r="AN211" s="694"/>
      <c r="AO211" s="232"/>
      <c r="AP211" s="232"/>
      <c r="AQ211" s="232"/>
      <c r="AR211" s="232"/>
      <c r="AS211" s="232"/>
      <c r="AT211" s="243" t="str">
        <f t="shared" ref="AT211" si="8">IF(IF(AE211&gt;AF211,1-AE211+AF211,AF211-AE211)=0,"",IF(AE211&gt;AF211,1-AE211+AF211,AF211-AE211))</f>
        <v/>
      </c>
      <c r="AU211" s="243">
        <f t="shared" ref="AU211" si="9">IF(IF(AG211&gt;AH211,1-AG211+AH211,AH211-AG211)=0,"",IF(AG211&gt;AH211,1-AG211+AH211,AH211-AG211))</f>
        <v>1.041666666666663E-2</v>
      </c>
    </row>
    <row r="212" spans="1:47" ht="14.25">
      <c r="B212" s="29">
        <v>2025</v>
      </c>
      <c r="C212" s="29">
        <v>4</v>
      </c>
      <c r="D212" s="29">
        <v>8</v>
      </c>
      <c r="E212" s="247" t="s">
        <v>495</v>
      </c>
      <c r="F212" s="29"/>
      <c r="G212" s="208"/>
      <c r="H212" s="694" t="s">
        <v>467</v>
      </c>
      <c r="I212" s="347"/>
      <c r="J212" s="694"/>
      <c r="K212" s="232"/>
      <c r="L212" s="698"/>
      <c r="M212" s="185"/>
      <c r="N212" s="717"/>
      <c r="O212" s="232"/>
      <c r="P212" s="232"/>
      <c r="Q212" s="347"/>
      <c r="R212" s="695"/>
      <c r="S212" s="695"/>
      <c r="T212" s="695"/>
      <c r="U212" s="695"/>
      <c r="V212" s="695"/>
      <c r="W212" s="695"/>
      <c r="X212" s="232"/>
      <c r="Y212" s="695"/>
      <c r="Z212" s="232"/>
      <c r="AA212" s="696"/>
      <c r="AB212" s="696"/>
      <c r="AC212" s="697"/>
      <c r="AD212" s="698"/>
      <c r="AE212" s="699"/>
      <c r="AF212" s="699"/>
      <c r="AG212" s="699">
        <v>0.28125</v>
      </c>
      <c r="AH212" s="699">
        <v>0.45833333333333331</v>
      </c>
      <c r="AI212" s="232" t="s">
        <v>560</v>
      </c>
      <c r="AJ212" s="694"/>
      <c r="AK212" s="694"/>
      <c r="AL212" s="700"/>
      <c r="AM212" s="694"/>
      <c r="AN212" s="694"/>
      <c r="AO212" s="232" t="s">
        <v>1604</v>
      </c>
      <c r="AP212" s="232"/>
      <c r="AQ212" s="232"/>
      <c r="AR212" s="232"/>
      <c r="AS212" s="232"/>
      <c r="AT212" s="243" t="str">
        <f t="shared" si="6"/>
        <v/>
      </c>
      <c r="AU212" s="243">
        <f t="shared" si="7"/>
        <v>0.17708333333333331</v>
      </c>
    </row>
    <row r="213" spans="1:47" ht="14.25">
      <c r="B213" s="29">
        <v>2025</v>
      </c>
      <c r="C213" s="29">
        <v>4</v>
      </c>
      <c r="D213" s="29">
        <v>8</v>
      </c>
      <c r="E213" s="247" t="s">
        <v>495</v>
      </c>
      <c r="F213" s="29"/>
      <c r="G213" s="31"/>
      <c r="H213" s="694" t="s">
        <v>467</v>
      </c>
      <c r="I213" s="347" t="s">
        <v>58</v>
      </c>
      <c r="J213" s="694" t="s">
        <v>468</v>
      </c>
      <c r="K213" s="232"/>
      <c r="L213" s="698"/>
      <c r="M213" s="185"/>
      <c r="N213" s="717"/>
      <c r="O213" s="232"/>
      <c r="P213" s="232">
        <v>12</v>
      </c>
      <c r="Q213" s="347" t="s">
        <v>483</v>
      </c>
      <c r="R213" s="695">
        <v>1120</v>
      </c>
      <c r="S213" s="695"/>
      <c r="T213" s="695" t="s">
        <v>30</v>
      </c>
      <c r="U213" s="695">
        <v>200</v>
      </c>
      <c r="V213" s="695">
        <v>1120</v>
      </c>
      <c r="W213" s="695">
        <v>1120</v>
      </c>
      <c r="X213" s="232">
        <v>1</v>
      </c>
      <c r="Y213" s="695">
        <v>200</v>
      </c>
      <c r="Z213" s="232">
        <v>1</v>
      </c>
      <c r="AA213" s="696">
        <v>200</v>
      </c>
      <c r="AB213" s="696"/>
      <c r="AC213" s="697"/>
      <c r="AD213" s="698"/>
      <c r="AE213" s="699"/>
      <c r="AF213" s="699"/>
      <c r="AG213" s="699"/>
      <c r="AH213" s="699"/>
      <c r="AI213" s="232"/>
      <c r="AJ213" s="694"/>
      <c r="AK213" s="694"/>
      <c r="AL213" s="700"/>
      <c r="AM213" s="694"/>
      <c r="AN213" s="694"/>
      <c r="AO213" s="232"/>
      <c r="AP213" s="232"/>
      <c r="AQ213" s="232"/>
      <c r="AR213" s="232"/>
      <c r="AS213" s="232"/>
      <c r="AT213" s="243" t="str">
        <f t="shared" si="6"/>
        <v/>
      </c>
      <c r="AU213" s="243" t="str">
        <f t="shared" si="7"/>
        <v/>
      </c>
    </row>
    <row r="214" spans="1:47" ht="14.25">
      <c r="A214" s="182">
        <v>1</v>
      </c>
      <c r="B214" s="29">
        <v>2025</v>
      </c>
      <c r="C214" s="29">
        <v>4</v>
      </c>
      <c r="D214" s="29">
        <v>8</v>
      </c>
      <c r="E214" s="247" t="s">
        <v>495</v>
      </c>
      <c r="F214" s="29">
        <v>1</v>
      </c>
      <c r="G214" s="31" t="s">
        <v>485</v>
      </c>
      <c r="H214" s="694" t="s">
        <v>467</v>
      </c>
      <c r="I214" s="347" t="s">
        <v>47</v>
      </c>
      <c r="J214" s="694" t="s">
        <v>468</v>
      </c>
      <c r="K214" s="232">
        <v>3817763</v>
      </c>
      <c r="L214" s="698">
        <v>10</v>
      </c>
      <c r="M214" s="185">
        <v>39</v>
      </c>
      <c r="N214" s="717" t="s">
        <v>487</v>
      </c>
      <c r="O214" s="232" t="s">
        <v>469</v>
      </c>
      <c r="P214" s="232">
        <v>50</v>
      </c>
      <c r="Q214" s="347" t="s">
        <v>511</v>
      </c>
      <c r="R214" s="695">
        <v>1120</v>
      </c>
      <c r="S214" s="695"/>
      <c r="T214" s="695">
        <v>4000</v>
      </c>
      <c r="U214" s="695">
        <v>4000</v>
      </c>
      <c r="V214" s="695">
        <v>1120</v>
      </c>
      <c r="W214" s="695">
        <v>1120</v>
      </c>
      <c r="X214" s="232">
        <v>1</v>
      </c>
      <c r="Y214" s="695">
        <v>4000</v>
      </c>
      <c r="Z214" s="232">
        <v>1</v>
      </c>
      <c r="AA214" s="696">
        <v>4000</v>
      </c>
      <c r="AB214" s="696">
        <v>4020</v>
      </c>
      <c r="AC214" s="697" t="s">
        <v>1605</v>
      </c>
      <c r="AD214" s="698"/>
      <c r="AE214" s="699">
        <v>0.45833333333333331</v>
      </c>
      <c r="AF214" s="699">
        <v>0.47569444444444442</v>
      </c>
      <c r="AG214" s="699">
        <v>0.47569444444444442</v>
      </c>
      <c r="AH214" s="699">
        <v>0.4826388888888889</v>
      </c>
      <c r="AI214" s="232" t="s">
        <v>5</v>
      </c>
      <c r="AJ214" s="694"/>
      <c r="AK214" s="694" t="s">
        <v>6</v>
      </c>
      <c r="AL214" s="700" t="s">
        <v>662</v>
      </c>
      <c r="AM214" s="694" t="s">
        <v>486</v>
      </c>
      <c r="AN214" s="694">
        <v>1</v>
      </c>
      <c r="AO214" s="232"/>
      <c r="AP214" s="232" t="s">
        <v>394</v>
      </c>
      <c r="AQ214" s="232" t="s">
        <v>1574</v>
      </c>
      <c r="AR214" s="232"/>
      <c r="AS214" s="232"/>
      <c r="AT214" s="243">
        <f t="shared" si="6"/>
        <v>1.7361111111111105E-2</v>
      </c>
      <c r="AU214" s="243">
        <f t="shared" si="7"/>
        <v>6.9444444444444753E-3</v>
      </c>
    </row>
    <row r="215" spans="1:47" ht="14.25">
      <c r="B215" s="29">
        <v>2025</v>
      </c>
      <c r="C215" s="29">
        <v>4</v>
      </c>
      <c r="D215" s="29">
        <v>8</v>
      </c>
      <c r="E215" s="247" t="s">
        <v>495</v>
      </c>
      <c r="F215" s="29">
        <v>1</v>
      </c>
      <c r="G215" s="31" t="s">
        <v>485</v>
      </c>
      <c r="H215" s="694" t="s">
        <v>467</v>
      </c>
      <c r="I215" s="347" t="s">
        <v>47</v>
      </c>
      <c r="J215" s="694" t="s">
        <v>468</v>
      </c>
      <c r="K215" s="232">
        <v>3817763</v>
      </c>
      <c r="L215" s="698">
        <v>11</v>
      </c>
      <c r="M215" s="185">
        <v>39</v>
      </c>
      <c r="N215" s="717" t="s">
        <v>487</v>
      </c>
      <c r="O215" s="232" t="s">
        <v>469</v>
      </c>
      <c r="P215" s="232">
        <v>50</v>
      </c>
      <c r="Q215" s="347" t="s">
        <v>511</v>
      </c>
      <c r="R215" s="695">
        <v>1120</v>
      </c>
      <c r="S215" s="695"/>
      <c r="T215" s="695">
        <v>4000</v>
      </c>
      <c r="U215" s="695">
        <v>4000</v>
      </c>
      <c r="V215" s="695">
        <v>1120</v>
      </c>
      <c r="W215" s="695">
        <v>1120</v>
      </c>
      <c r="X215" s="232">
        <v>1</v>
      </c>
      <c r="Y215" s="695">
        <v>4000</v>
      </c>
      <c r="Z215" s="232">
        <v>1</v>
      </c>
      <c r="AA215" s="696">
        <v>4000</v>
      </c>
      <c r="AB215" s="696">
        <v>4040</v>
      </c>
      <c r="AC215" s="697" t="s">
        <v>1606</v>
      </c>
      <c r="AD215" s="698"/>
      <c r="AE215" s="699">
        <v>0.4826388888888889</v>
      </c>
      <c r="AF215" s="699">
        <v>0.5</v>
      </c>
      <c r="AG215" s="699">
        <v>0.5</v>
      </c>
      <c r="AH215" s="699">
        <v>0.50694444444444442</v>
      </c>
      <c r="AI215" s="232" t="s">
        <v>5</v>
      </c>
      <c r="AJ215" s="694"/>
      <c r="AK215" s="694" t="s">
        <v>6</v>
      </c>
      <c r="AL215" s="700" t="s">
        <v>662</v>
      </c>
      <c r="AM215" s="694" t="s">
        <v>486</v>
      </c>
      <c r="AN215" s="694">
        <v>1</v>
      </c>
      <c r="AO215" s="232"/>
      <c r="AP215" s="232" t="s">
        <v>394</v>
      </c>
      <c r="AQ215" s="232"/>
      <c r="AR215" s="232"/>
      <c r="AS215" s="232"/>
      <c r="AT215" s="243">
        <f t="shared" si="6"/>
        <v>1.7361111111111105E-2</v>
      </c>
      <c r="AU215" s="243">
        <f t="shared" si="7"/>
        <v>6.9444444444444198E-3</v>
      </c>
    </row>
    <row r="216" spans="1:47" ht="14.25">
      <c r="B216" s="29">
        <v>2025</v>
      </c>
      <c r="C216" s="29">
        <v>4</v>
      </c>
      <c r="D216" s="29">
        <v>8</v>
      </c>
      <c r="E216" s="247" t="s">
        <v>495</v>
      </c>
      <c r="F216" s="29">
        <v>1</v>
      </c>
      <c r="G216" s="31" t="s">
        <v>485</v>
      </c>
      <c r="H216" s="694" t="s">
        <v>467</v>
      </c>
      <c r="I216" s="347" t="s">
        <v>47</v>
      </c>
      <c r="J216" s="694" t="s">
        <v>468</v>
      </c>
      <c r="K216" s="232">
        <v>3817763</v>
      </c>
      <c r="L216" s="698">
        <v>12</v>
      </c>
      <c r="M216" s="185">
        <v>39</v>
      </c>
      <c r="N216" s="717" t="s">
        <v>487</v>
      </c>
      <c r="O216" s="232" t="s">
        <v>469</v>
      </c>
      <c r="P216" s="232">
        <v>50</v>
      </c>
      <c r="Q216" s="347" t="s">
        <v>511</v>
      </c>
      <c r="R216" s="695">
        <v>1120</v>
      </c>
      <c r="S216" s="695"/>
      <c r="T216" s="695">
        <v>4000</v>
      </c>
      <c r="U216" s="695">
        <v>4000</v>
      </c>
      <c r="V216" s="695">
        <v>1120</v>
      </c>
      <c r="W216" s="695">
        <v>1120</v>
      </c>
      <c r="X216" s="232">
        <v>1</v>
      </c>
      <c r="Y216" s="695">
        <v>4000</v>
      </c>
      <c r="Z216" s="232">
        <v>1</v>
      </c>
      <c r="AA216" s="696">
        <v>4000</v>
      </c>
      <c r="AB216" s="696">
        <v>4040</v>
      </c>
      <c r="AC216" s="697" t="s">
        <v>1608</v>
      </c>
      <c r="AD216" s="698" t="s">
        <v>1601</v>
      </c>
      <c r="AE216" s="699">
        <v>0.50694444444444442</v>
      </c>
      <c r="AF216" s="699">
        <v>0.52777777777777779</v>
      </c>
      <c r="AG216" s="699">
        <v>0.52777777777777779</v>
      </c>
      <c r="AH216" s="699">
        <v>0.53472222222222221</v>
      </c>
      <c r="AI216" s="232" t="s">
        <v>5</v>
      </c>
      <c r="AJ216" s="694"/>
      <c r="AK216" s="694" t="s">
        <v>6</v>
      </c>
      <c r="AL216" s="700" t="s">
        <v>662</v>
      </c>
      <c r="AM216" s="694" t="s">
        <v>486</v>
      </c>
      <c r="AN216" s="694">
        <v>1</v>
      </c>
      <c r="AO216" s="232"/>
      <c r="AP216" s="232" t="s">
        <v>394</v>
      </c>
      <c r="AQ216" s="232"/>
      <c r="AR216" s="232"/>
      <c r="AS216" s="232"/>
      <c r="AT216" s="243">
        <f t="shared" si="6"/>
        <v>2.083333333333337E-2</v>
      </c>
      <c r="AU216" s="243">
        <f t="shared" si="7"/>
        <v>6.9444444444444198E-3</v>
      </c>
    </row>
    <row r="217" spans="1:47" ht="14.25">
      <c r="B217" s="29">
        <v>2025</v>
      </c>
      <c r="C217" s="29">
        <v>4</v>
      </c>
      <c r="D217" s="29">
        <v>8</v>
      </c>
      <c r="E217" s="247" t="s">
        <v>495</v>
      </c>
      <c r="F217" s="29"/>
      <c r="G217" s="208"/>
      <c r="H217" s="694" t="s">
        <v>467</v>
      </c>
      <c r="I217" s="347" t="s">
        <v>43</v>
      </c>
      <c r="J217" s="694" t="s">
        <v>468</v>
      </c>
      <c r="K217" s="232"/>
      <c r="L217" s="698"/>
      <c r="M217" s="185"/>
      <c r="N217" s="717"/>
      <c r="O217" s="232"/>
      <c r="P217" s="232">
        <v>25</v>
      </c>
      <c r="Q217" s="347" t="s">
        <v>483</v>
      </c>
      <c r="R217" s="695">
        <v>1120</v>
      </c>
      <c r="S217" s="695"/>
      <c r="T217" s="695" t="s">
        <v>30</v>
      </c>
      <c r="U217" s="695">
        <v>350</v>
      </c>
      <c r="V217" s="695">
        <v>1120</v>
      </c>
      <c r="W217" s="695">
        <v>1120</v>
      </c>
      <c r="X217" s="232">
        <v>1</v>
      </c>
      <c r="Y217" s="695"/>
      <c r="Z217" s="232">
        <v>1</v>
      </c>
      <c r="AA217" s="696">
        <v>350</v>
      </c>
      <c r="AB217" s="696">
        <v>12550</v>
      </c>
      <c r="AC217" s="697" t="s">
        <v>756</v>
      </c>
      <c r="AD217" s="698" t="s">
        <v>1601</v>
      </c>
      <c r="AE217" s="699">
        <v>0.53472222222222221</v>
      </c>
      <c r="AF217" s="699">
        <v>0.53819444444444442</v>
      </c>
      <c r="AG217" s="699"/>
      <c r="AH217" s="699"/>
      <c r="AI217" s="232"/>
      <c r="AJ217" s="694"/>
      <c r="AK217" s="694" t="s">
        <v>6</v>
      </c>
      <c r="AL217" s="700" t="s">
        <v>662</v>
      </c>
      <c r="AM217" s="694" t="s">
        <v>486</v>
      </c>
      <c r="AN217" s="694">
        <v>1</v>
      </c>
      <c r="AO217" s="232"/>
      <c r="AP217" s="232"/>
      <c r="AQ217" s="232"/>
      <c r="AR217" s="232"/>
      <c r="AS217" s="232"/>
      <c r="AT217" s="243">
        <f t="shared" si="6"/>
        <v>3.4722222222222099E-3</v>
      </c>
      <c r="AU217" s="243" t="str">
        <f t="shared" si="7"/>
        <v/>
      </c>
    </row>
    <row r="218" spans="1:47" ht="14.25">
      <c r="B218" s="29">
        <v>2025</v>
      </c>
      <c r="C218" s="29">
        <v>4</v>
      </c>
      <c r="D218" s="29">
        <v>8</v>
      </c>
      <c r="E218" s="247" t="s">
        <v>495</v>
      </c>
      <c r="F218" s="29"/>
      <c r="G218" s="208"/>
      <c r="H218" s="694" t="s">
        <v>467</v>
      </c>
      <c r="I218" s="347"/>
      <c r="J218" s="694"/>
      <c r="K218" s="232"/>
      <c r="L218" s="698"/>
      <c r="M218" s="185"/>
      <c r="N218" s="717"/>
      <c r="O218" s="232"/>
      <c r="P218" s="232"/>
      <c r="Q218" s="347"/>
      <c r="R218" s="695"/>
      <c r="S218" s="695"/>
      <c r="T218" s="695"/>
      <c r="U218" s="695"/>
      <c r="V218" s="695"/>
      <c r="W218" s="695"/>
      <c r="X218" s="232"/>
      <c r="Y218" s="695"/>
      <c r="Z218" s="232"/>
      <c r="AA218" s="696"/>
      <c r="AB218" s="696"/>
      <c r="AC218" s="697"/>
      <c r="AD218" s="698"/>
      <c r="AE218" s="699"/>
      <c r="AF218" s="699"/>
      <c r="AG218" s="699">
        <v>0.53819444444444442</v>
      </c>
      <c r="AH218" s="699">
        <v>0.5625</v>
      </c>
      <c r="AI218" s="232" t="s">
        <v>560</v>
      </c>
      <c r="AJ218" s="694"/>
      <c r="AK218" s="694"/>
      <c r="AL218" s="700"/>
      <c r="AM218" s="694"/>
      <c r="AN218" s="694"/>
      <c r="AO218" s="232"/>
      <c r="AP218" s="232"/>
      <c r="AQ218" s="232"/>
      <c r="AR218" s="232"/>
      <c r="AS218" s="232"/>
      <c r="AT218" s="243" t="str">
        <f t="shared" si="6"/>
        <v/>
      </c>
      <c r="AU218" s="243">
        <f t="shared" si="7"/>
        <v>2.430555555555558E-2</v>
      </c>
    </row>
    <row r="219" spans="1:47" ht="14.25">
      <c r="B219" s="29">
        <v>2025</v>
      </c>
      <c r="C219" s="29">
        <v>4</v>
      </c>
      <c r="D219" s="29">
        <v>8</v>
      </c>
      <c r="E219" s="247" t="s">
        <v>495</v>
      </c>
      <c r="F219" s="29"/>
      <c r="G219" s="31"/>
      <c r="H219" s="694" t="s">
        <v>467</v>
      </c>
      <c r="I219" s="347" t="s">
        <v>58</v>
      </c>
      <c r="J219" s="694" t="s">
        <v>468</v>
      </c>
      <c r="K219" s="232"/>
      <c r="L219" s="698"/>
      <c r="M219" s="185"/>
      <c r="N219" s="717"/>
      <c r="O219" s="232"/>
      <c r="P219" s="232">
        <v>12</v>
      </c>
      <c r="Q219" s="347" t="s">
        <v>483</v>
      </c>
      <c r="R219" s="695">
        <v>1120</v>
      </c>
      <c r="S219" s="695"/>
      <c r="T219" s="695" t="s">
        <v>30</v>
      </c>
      <c r="U219" s="695">
        <v>200</v>
      </c>
      <c r="V219" s="695">
        <v>1120</v>
      </c>
      <c r="W219" s="695">
        <v>1120</v>
      </c>
      <c r="X219" s="232">
        <v>1</v>
      </c>
      <c r="Y219" s="695">
        <v>200</v>
      </c>
      <c r="Z219" s="232">
        <v>1</v>
      </c>
      <c r="AA219" s="696">
        <v>200</v>
      </c>
      <c r="AB219" s="696"/>
      <c r="AC219" s="697"/>
      <c r="AD219" s="698"/>
      <c r="AE219" s="699"/>
      <c r="AF219" s="699"/>
      <c r="AG219" s="699"/>
      <c r="AH219" s="699"/>
      <c r="AI219" s="232"/>
      <c r="AJ219" s="694"/>
      <c r="AK219" s="694"/>
      <c r="AL219" s="700"/>
      <c r="AM219" s="694"/>
      <c r="AN219" s="694"/>
      <c r="AO219" s="232"/>
      <c r="AP219" s="232"/>
      <c r="AQ219" s="232"/>
      <c r="AR219" s="232"/>
      <c r="AS219" s="232"/>
      <c r="AT219" s="243" t="str">
        <f t="shared" si="6"/>
        <v/>
      </c>
      <c r="AU219" s="243" t="str">
        <f t="shared" si="7"/>
        <v/>
      </c>
    </row>
    <row r="220" spans="1:47" ht="14.25">
      <c r="A220" s="182">
        <v>1</v>
      </c>
      <c r="B220" s="29">
        <v>2025</v>
      </c>
      <c r="C220" s="29">
        <v>4</v>
      </c>
      <c r="D220" s="29">
        <v>8</v>
      </c>
      <c r="E220" s="247" t="s">
        <v>495</v>
      </c>
      <c r="F220" s="29">
        <v>2</v>
      </c>
      <c r="G220" s="31" t="s">
        <v>485</v>
      </c>
      <c r="H220" s="694" t="s">
        <v>467</v>
      </c>
      <c r="I220" s="347" t="s">
        <v>47</v>
      </c>
      <c r="J220" s="694" t="s">
        <v>468</v>
      </c>
      <c r="K220" s="232">
        <v>3817763</v>
      </c>
      <c r="L220" s="698">
        <v>13</v>
      </c>
      <c r="M220" s="185">
        <v>39</v>
      </c>
      <c r="N220" s="717" t="s">
        <v>487</v>
      </c>
      <c r="O220" s="232" t="s">
        <v>469</v>
      </c>
      <c r="P220" s="232">
        <v>50</v>
      </c>
      <c r="Q220" s="347" t="s">
        <v>511</v>
      </c>
      <c r="R220" s="695">
        <v>1120</v>
      </c>
      <c r="S220" s="695"/>
      <c r="T220" s="695">
        <v>4000</v>
      </c>
      <c r="U220" s="695">
        <v>4000</v>
      </c>
      <c r="V220" s="695">
        <v>1120</v>
      </c>
      <c r="W220" s="695">
        <v>1120</v>
      </c>
      <c r="X220" s="232">
        <v>1</v>
      </c>
      <c r="Y220" s="695">
        <v>4000</v>
      </c>
      <c r="Z220" s="232">
        <v>1</v>
      </c>
      <c r="AA220" s="696">
        <v>4000</v>
      </c>
      <c r="AB220" s="696">
        <v>4030</v>
      </c>
      <c r="AC220" s="697" t="s">
        <v>1607</v>
      </c>
      <c r="AD220" s="698"/>
      <c r="AE220" s="699">
        <v>0.5625</v>
      </c>
      <c r="AF220" s="699">
        <v>0.57986111111111116</v>
      </c>
      <c r="AG220" s="699">
        <v>0.57986111111111116</v>
      </c>
      <c r="AH220" s="699">
        <v>0.58680555555555558</v>
      </c>
      <c r="AI220" s="232" t="s">
        <v>5</v>
      </c>
      <c r="AJ220" s="694"/>
      <c r="AK220" s="694" t="s">
        <v>6</v>
      </c>
      <c r="AL220" s="700" t="s">
        <v>662</v>
      </c>
      <c r="AM220" s="694" t="s">
        <v>486</v>
      </c>
      <c r="AN220" s="694">
        <v>1</v>
      </c>
      <c r="AO220" s="232"/>
      <c r="AP220" s="232" t="s">
        <v>394</v>
      </c>
      <c r="AQ220" s="232"/>
      <c r="AR220" s="232"/>
      <c r="AS220" s="232"/>
      <c r="AT220" s="243">
        <f t="shared" ref="AT220:AT281" si="10">IF(IF(AE220&gt;AF220,1-AE220+AF220,AF220-AE220)=0,"",IF(AE220&gt;AF220,1-AE220+AF220,AF220-AE220))</f>
        <v>1.736111111111116E-2</v>
      </c>
      <c r="AU220" s="243">
        <f t="shared" ref="AU220:AU281" si="11">IF(IF(AG220&gt;AH220,1-AG220+AH220,AH220-AG220)=0,"",IF(AG220&gt;AH220,1-AG220+AH220,AH220-AG220))</f>
        <v>6.9444444444444198E-3</v>
      </c>
    </row>
    <row r="221" spans="1:47" ht="14.25">
      <c r="B221" s="29">
        <v>2025</v>
      </c>
      <c r="C221" s="29">
        <v>4</v>
      </c>
      <c r="D221" s="29">
        <v>8</v>
      </c>
      <c r="E221" s="247" t="s">
        <v>496</v>
      </c>
      <c r="F221" s="29">
        <v>2</v>
      </c>
      <c r="G221" s="31" t="s">
        <v>485</v>
      </c>
      <c r="H221" s="694" t="s">
        <v>467</v>
      </c>
      <c r="I221" s="347" t="s">
        <v>47</v>
      </c>
      <c r="J221" s="694" t="s">
        <v>468</v>
      </c>
      <c r="K221" s="232">
        <v>3817763</v>
      </c>
      <c r="L221" s="698">
        <v>14</v>
      </c>
      <c r="M221" s="185">
        <v>39</v>
      </c>
      <c r="N221" s="717" t="s">
        <v>487</v>
      </c>
      <c r="O221" s="232" t="s">
        <v>469</v>
      </c>
      <c r="P221" s="232">
        <v>50</v>
      </c>
      <c r="Q221" s="347" t="s">
        <v>511</v>
      </c>
      <c r="R221" s="695">
        <v>1120</v>
      </c>
      <c r="S221" s="695"/>
      <c r="T221" s="695">
        <v>4000</v>
      </c>
      <c r="U221" s="695">
        <v>4000</v>
      </c>
      <c r="V221" s="695">
        <v>1120</v>
      </c>
      <c r="W221" s="695">
        <v>1120</v>
      </c>
      <c r="X221" s="232">
        <v>1</v>
      </c>
      <c r="Y221" s="695">
        <v>4000</v>
      </c>
      <c r="Z221" s="232">
        <v>1</v>
      </c>
      <c r="AA221" s="696">
        <v>4000</v>
      </c>
      <c r="AB221" s="696">
        <v>4040</v>
      </c>
      <c r="AC221" s="697" t="s">
        <v>1609</v>
      </c>
      <c r="AD221" s="698"/>
      <c r="AE221" s="699">
        <v>0.58680555555555558</v>
      </c>
      <c r="AF221" s="699">
        <v>0.60763888888888884</v>
      </c>
      <c r="AG221" s="699">
        <v>0.60763888888888884</v>
      </c>
      <c r="AH221" s="699">
        <v>0.61458333333333337</v>
      </c>
      <c r="AI221" s="232" t="s">
        <v>5</v>
      </c>
      <c r="AJ221" s="694"/>
      <c r="AK221" s="694" t="s">
        <v>6</v>
      </c>
      <c r="AL221" s="700" t="s">
        <v>662</v>
      </c>
      <c r="AM221" s="694" t="s">
        <v>486</v>
      </c>
      <c r="AN221" s="694">
        <v>1</v>
      </c>
      <c r="AO221" s="232"/>
      <c r="AP221" s="232" t="s">
        <v>394</v>
      </c>
      <c r="AQ221" s="232"/>
      <c r="AR221" s="232"/>
      <c r="AS221" s="232"/>
      <c r="AT221" s="243">
        <f t="shared" si="10"/>
        <v>2.0833333333333259E-2</v>
      </c>
      <c r="AU221" s="243">
        <f t="shared" si="11"/>
        <v>6.9444444444445308E-3</v>
      </c>
    </row>
    <row r="222" spans="1:47" ht="14.25">
      <c r="B222" s="29">
        <v>2025</v>
      </c>
      <c r="C222" s="29">
        <v>4</v>
      </c>
      <c r="D222" s="29">
        <v>8</v>
      </c>
      <c r="E222" s="247" t="s">
        <v>496</v>
      </c>
      <c r="F222" s="29">
        <v>2</v>
      </c>
      <c r="G222" s="31" t="s">
        <v>485</v>
      </c>
      <c r="H222" s="694" t="s">
        <v>467</v>
      </c>
      <c r="I222" s="347" t="s">
        <v>47</v>
      </c>
      <c r="J222" s="694" t="s">
        <v>468</v>
      </c>
      <c r="K222" s="232">
        <v>3817763</v>
      </c>
      <c r="L222" s="698">
        <v>15</v>
      </c>
      <c r="M222" s="185">
        <v>39</v>
      </c>
      <c r="N222" s="717" t="s">
        <v>487</v>
      </c>
      <c r="O222" s="232" t="s">
        <v>469</v>
      </c>
      <c r="P222" s="232">
        <v>50</v>
      </c>
      <c r="Q222" s="347" t="s">
        <v>511</v>
      </c>
      <c r="R222" s="695">
        <v>1120</v>
      </c>
      <c r="S222" s="695"/>
      <c r="T222" s="695">
        <v>4000</v>
      </c>
      <c r="U222" s="695">
        <v>4000</v>
      </c>
      <c r="V222" s="695">
        <v>1120</v>
      </c>
      <c r="W222" s="695">
        <v>1120</v>
      </c>
      <c r="X222" s="232">
        <v>1</v>
      </c>
      <c r="Y222" s="695">
        <v>4000</v>
      </c>
      <c r="Z222" s="232">
        <v>1</v>
      </c>
      <c r="AA222" s="696">
        <v>4000</v>
      </c>
      <c r="AB222" s="696">
        <v>4040</v>
      </c>
      <c r="AC222" s="697" t="s">
        <v>1610</v>
      </c>
      <c r="AD222" s="698" t="s">
        <v>1602</v>
      </c>
      <c r="AE222" s="699">
        <v>0.61458333333333337</v>
      </c>
      <c r="AF222" s="699">
        <v>0.63194444444444442</v>
      </c>
      <c r="AG222" s="699">
        <v>0.63194444444444442</v>
      </c>
      <c r="AH222" s="699">
        <v>0.63888888888888884</v>
      </c>
      <c r="AI222" s="232" t="s">
        <v>5</v>
      </c>
      <c r="AJ222" s="694"/>
      <c r="AK222" s="694" t="s">
        <v>6</v>
      </c>
      <c r="AL222" s="700" t="s">
        <v>662</v>
      </c>
      <c r="AM222" s="694" t="s">
        <v>486</v>
      </c>
      <c r="AN222" s="694">
        <v>1</v>
      </c>
      <c r="AO222" s="232"/>
      <c r="AP222" s="232" t="s">
        <v>394</v>
      </c>
      <c r="AQ222" s="232"/>
      <c r="AR222" s="232"/>
      <c r="AS222" s="232"/>
      <c r="AT222" s="243">
        <f t="shared" si="10"/>
        <v>1.7361111111111049E-2</v>
      </c>
      <c r="AU222" s="243">
        <f t="shared" si="11"/>
        <v>6.9444444444444198E-3</v>
      </c>
    </row>
    <row r="223" spans="1:47" ht="14.25">
      <c r="B223" s="29">
        <v>2025</v>
      </c>
      <c r="C223" s="29">
        <v>4</v>
      </c>
      <c r="D223" s="29">
        <v>8</v>
      </c>
      <c r="E223" s="247" t="s">
        <v>496</v>
      </c>
      <c r="F223" s="29"/>
      <c r="G223" s="208"/>
      <c r="H223" s="694" t="s">
        <v>467</v>
      </c>
      <c r="I223" s="347" t="s">
        <v>43</v>
      </c>
      <c r="J223" s="694" t="s">
        <v>468</v>
      </c>
      <c r="K223" s="232"/>
      <c r="L223" s="698"/>
      <c r="M223" s="185"/>
      <c r="N223" s="717"/>
      <c r="O223" s="232"/>
      <c r="P223" s="232">
        <v>25</v>
      </c>
      <c r="Q223" s="347" t="s">
        <v>483</v>
      </c>
      <c r="R223" s="695">
        <v>1120</v>
      </c>
      <c r="S223" s="695"/>
      <c r="T223" s="695" t="s">
        <v>30</v>
      </c>
      <c r="U223" s="695">
        <v>350</v>
      </c>
      <c r="V223" s="695">
        <v>1120</v>
      </c>
      <c r="W223" s="695">
        <v>1120</v>
      </c>
      <c r="X223" s="232">
        <v>1</v>
      </c>
      <c r="Y223" s="695"/>
      <c r="Z223" s="232">
        <v>1</v>
      </c>
      <c r="AA223" s="696">
        <v>350</v>
      </c>
      <c r="AB223" s="696">
        <v>12550</v>
      </c>
      <c r="AC223" s="697" t="s">
        <v>756</v>
      </c>
      <c r="AD223" s="698" t="s">
        <v>1602</v>
      </c>
      <c r="AE223" s="699">
        <v>0.63888888888888884</v>
      </c>
      <c r="AF223" s="699">
        <v>0.64236111111111116</v>
      </c>
      <c r="AG223" s="699"/>
      <c r="AH223" s="699"/>
      <c r="AI223" s="232"/>
      <c r="AJ223" s="694"/>
      <c r="AK223" s="694" t="s">
        <v>6</v>
      </c>
      <c r="AL223" s="700" t="s">
        <v>662</v>
      </c>
      <c r="AM223" s="694" t="s">
        <v>486</v>
      </c>
      <c r="AN223" s="694">
        <v>1</v>
      </c>
      <c r="AO223" s="232"/>
      <c r="AP223" s="232"/>
      <c r="AQ223" s="232"/>
      <c r="AR223" s="232"/>
      <c r="AS223" s="232"/>
      <c r="AT223" s="243">
        <f t="shared" si="10"/>
        <v>3.4722222222223209E-3</v>
      </c>
      <c r="AU223" s="243" t="str">
        <f t="shared" si="11"/>
        <v/>
      </c>
    </row>
    <row r="224" spans="1:47" ht="14.25">
      <c r="B224" s="29">
        <v>2025</v>
      </c>
      <c r="C224" s="29">
        <v>4</v>
      </c>
      <c r="D224" s="29">
        <v>8</v>
      </c>
      <c r="E224" s="247" t="s">
        <v>496</v>
      </c>
      <c r="F224" s="29"/>
      <c r="G224" s="208"/>
      <c r="H224" s="694" t="s">
        <v>467</v>
      </c>
      <c r="I224" s="347"/>
      <c r="J224" s="694"/>
      <c r="K224" s="232"/>
      <c r="L224" s="698"/>
      <c r="M224" s="185"/>
      <c r="N224" s="717"/>
      <c r="O224" s="232"/>
      <c r="P224" s="232"/>
      <c r="Q224" s="347"/>
      <c r="R224" s="695"/>
      <c r="S224" s="695"/>
      <c r="T224" s="695"/>
      <c r="U224" s="695"/>
      <c r="V224" s="695"/>
      <c r="W224" s="695"/>
      <c r="X224" s="232"/>
      <c r="Y224" s="695"/>
      <c r="Z224" s="232"/>
      <c r="AA224" s="696"/>
      <c r="AB224" s="696"/>
      <c r="AC224" s="697"/>
      <c r="AD224" s="698"/>
      <c r="AE224" s="699"/>
      <c r="AF224" s="699"/>
      <c r="AG224" s="699">
        <v>0.64236111111111116</v>
      </c>
      <c r="AH224" s="699">
        <v>0.66319444444444442</v>
      </c>
      <c r="AI224" s="232" t="s">
        <v>560</v>
      </c>
      <c r="AJ224" s="694"/>
      <c r="AK224" s="694"/>
      <c r="AL224" s="700"/>
      <c r="AM224" s="694"/>
      <c r="AN224" s="694"/>
      <c r="AO224" s="232"/>
      <c r="AP224" s="232"/>
      <c r="AQ224" s="232"/>
      <c r="AR224" s="232"/>
      <c r="AS224" s="232"/>
      <c r="AT224" s="243" t="str">
        <f t="shared" si="10"/>
        <v/>
      </c>
      <c r="AU224" s="243">
        <f t="shared" si="11"/>
        <v>2.0833333333333259E-2</v>
      </c>
    </row>
    <row r="225" spans="1:47" ht="14.25">
      <c r="B225" s="29">
        <v>2025</v>
      </c>
      <c r="C225" s="29">
        <v>4</v>
      </c>
      <c r="D225" s="29">
        <v>8</v>
      </c>
      <c r="E225" s="247" t="s">
        <v>496</v>
      </c>
      <c r="F225" s="29"/>
      <c r="G225" s="31"/>
      <c r="H225" s="694" t="s">
        <v>467</v>
      </c>
      <c r="I225" s="347" t="s">
        <v>58</v>
      </c>
      <c r="J225" s="694" t="s">
        <v>468</v>
      </c>
      <c r="K225" s="232"/>
      <c r="L225" s="698"/>
      <c r="M225" s="185"/>
      <c r="N225" s="717"/>
      <c r="O225" s="232"/>
      <c r="P225" s="232">
        <v>12</v>
      </c>
      <c r="Q225" s="347" t="s">
        <v>483</v>
      </c>
      <c r="R225" s="695">
        <v>1120</v>
      </c>
      <c r="S225" s="695"/>
      <c r="T225" s="695" t="s">
        <v>30</v>
      </c>
      <c r="U225" s="695">
        <v>200</v>
      </c>
      <c r="V225" s="695">
        <v>1120</v>
      </c>
      <c r="W225" s="695">
        <v>1120</v>
      </c>
      <c r="X225" s="232">
        <v>1</v>
      </c>
      <c r="Y225" s="695">
        <v>200</v>
      </c>
      <c r="Z225" s="232">
        <v>1</v>
      </c>
      <c r="AA225" s="696">
        <v>200</v>
      </c>
      <c r="AB225" s="696"/>
      <c r="AC225" s="697"/>
      <c r="AD225" s="698"/>
      <c r="AE225" s="699"/>
      <c r="AF225" s="699"/>
      <c r="AG225" s="699"/>
      <c r="AH225" s="699"/>
      <c r="AI225" s="232"/>
      <c r="AJ225" s="694"/>
      <c r="AK225" s="694"/>
      <c r="AL225" s="700"/>
      <c r="AM225" s="694"/>
      <c r="AN225" s="694"/>
      <c r="AO225" s="232"/>
      <c r="AP225" s="232"/>
      <c r="AQ225" s="232"/>
      <c r="AR225" s="232"/>
      <c r="AS225" s="232"/>
      <c r="AT225" s="243" t="str">
        <f t="shared" si="10"/>
        <v/>
      </c>
      <c r="AU225" s="243" t="str">
        <f t="shared" si="11"/>
        <v/>
      </c>
    </row>
    <row r="226" spans="1:47" ht="14.25">
      <c r="A226" s="182">
        <v>1</v>
      </c>
      <c r="B226" s="29">
        <v>2025</v>
      </c>
      <c r="C226" s="29">
        <v>4</v>
      </c>
      <c r="D226" s="29">
        <v>8</v>
      </c>
      <c r="E226" s="247" t="s">
        <v>496</v>
      </c>
      <c r="F226" s="29">
        <v>3</v>
      </c>
      <c r="G226" s="31" t="s">
        <v>485</v>
      </c>
      <c r="H226" s="694" t="s">
        <v>467</v>
      </c>
      <c r="I226" s="347" t="s">
        <v>47</v>
      </c>
      <c r="J226" s="694" t="s">
        <v>468</v>
      </c>
      <c r="K226" s="232">
        <v>3817763</v>
      </c>
      <c r="L226" s="698">
        <v>16</v>
      </c>
      <c r="M226" s="185">
        <v>39</v>
      </c>
      <c r="N226" s="717" t="s">
        <v>487</v>
      </c>
      <c r="O226" s="232" t="s">
        <v>469</v>
      </c>
      <c r="P226" s="232">
        <v>50</v>
      </c>
      <c r="Q226" s="347" t="s">
        <v>511</v>
      </c>
      <c r="R226" s="695">
        <v>1120</v>
      </c>
      <c r="S226" s="695"/>
      <c r="T226" s="695">
        <v>4000</v>
      </c>
      <c r="U226" s="695">
        <v>4000</v>
      </c>
      <c r="V226" s="695">
        <v>1120</v>
      </c>
      <c r="W226" s="695">
        <v>1120</v>
      </c>
      <c r="X226" s="232">
        <v>1</v>
      </c>
      <c r="Y226" s="695">
        <v>4000</v>
      </c>
      <c r="Z226" s="232">
        <v>1</v>
      </c>
      <c r="AA226" s="696">
        <v>4000</v>
      </c>
      <c r="AB226" s="696">
        <v>4020</v>
      </c>
      <c r="AC226" s="697" t="s">
        <v>1614</v>
      </c>
      <c r="AD226" s="698"/>
      <c r="AE226" s="699">
        <v>0.66319444444444442</v>
      </c>
      <c r="AF226" s="699">
        <v>0.68402777777777779</v>
      </c>
      <c r="AG226" s="699">
        <v>0.68402777777777779</v>
      </c>
      <c r="AH226" s="699">
        <v>0.69097222222222221</v>
      </c>
      <c r="AI226" s="232" t="s">
        <v>5</v>
      </c>
      <c r="AJ226" s="694"/>
      <c r="AK226" s="694" t="s">
        <v>6</v>
      </c>
      <c r="AL226" s="700" t="s">
        <v>662</v>
      </c>
      <c r="AM226" s="694" t="s">
        <v>486</v>
      </c>
      <c r="AN226" s="694">
        <v>1</v>
      </c>
      <c r="AO226" s="232"/>
      <c r="AP226" s="232" t="s">
        <v>394</v>
      </c>
      <c r="AQ226" s="232"/>
      <c r="AR226" s="232"/>
      <c r="AS226" s="232"/>
      <c r="AT226" s="243">
        <f t="shared" si="10"/>
        <v>2.083333333333337E-2</v>
      </c>
      <c r="AU226" s="243">
        <f t="shared" si="11"/>
        <v>6.9444444444444198E-3</v>
      </c>
    </row>
    <row r="227" spans="1:47" ht="14.25">
      <c r="B227" s="29">
        <v>2025</v>
      </c>
      <c r="C227" s="29">
        <v>4</v>
      </c>
      <c r="D227" s="29">
        <v>8</v>
      </c>
      <c r="E227" s="247" t="s">
        <v>496</v>
      </c>
      <c r="F227" s="29">
        <v>3</v>
      </c>
      <c r="G227" s="31" t="s">
        <v>485</v>
      </c>
      <c r="H227" s="694" t="s">
        <v>467</v>
      </c>
      <c r="I227" s="347" t="s">
        <v>47</v>
      </c>
      <c r="J227" s="694" t="s">
        <v>468</v>
      </c>
      <c r="K227" s="232">
        <v>3817763</v>
      </c>
      <c r="L227" s="698">
        <v>17</v>
      </c>
      <c r="M227" s="185">
        <v>39</v>
      </c>
      <c r="N227" s="717" t="s">
        <v>487</v>
      </c>
      <c r="O227" s="232" t="s">
        <v>469</v>
      </c>
      <c r="P227" s="232">
        <v>50</v>
      </c>
      <c r="Q227" s="347" t="s">
        <v>511</v>
      </c>
      <c r="R227" s="695">
        <v>1120</v>
      </c>
      <c r="S227" s="695"/>
      <c r="T227" s="695">
        <v>4000</v>
      </c>
      <c r="U227" s="695">
        <v>4000</v>
      </c>
      <c r="V227" s="695">
        <v>1120</v>
      </c>
      <c r="W227" s="695">
        <v>1120</v>
      </c>
      <c r="X227" s="232">
        <v>1</v>
      </c>
      <c r="Y227" s="695">
        <v>4000</v>
      </c>
      <c r="Z227" s="232">
        <v>1</v>
      </c>
      <c r="AA227" s="696">
        <v>4000</v>
      </c>
      <c r="AB227" s="696">
        <v>4040</v>
      </c>
      <c r="AC227" s="697" t="s">
        <v>1615</v>
      </c>
      <c r="AD227" s="698"/>
      <c r="AE227" s="699">
        <v>0.69097222222222221</v>
      </c>
      <c r="AF227" s="699">
        <v>0.70833333333333337</v>
      </c>
      <c r="AG227" s="699">
        <v>0.70833333333333337</v>
      </c>
      <c r="AH227" s="699">
        <v>0.71527777777777779</v>
      </c>
      <c r="AI227" s="232" t="s">
        <v>5</v>
      </c>
      <c r="AJ227" s="694"/>
      <c r="AK227" s="694" t="s">
        <v>6</v>
      </c>
      <c r="AL227" s="700" t="s">
        <v>662</v>
      </c>
      <c r="AM227" s="694" t="s">
        <v>486</v>
      </c>
      <c r="AN227" s="694">
        <v>1</v>
      </c>
      <c r="AO227" s="232"/>
      <c r="AP227" s="232" t="s">
        <v>394</v>
      </c>
      <c r="AQ227" s="232"/>
      <c r="AR227" s="232"/>
      <c r="AS227" s="232"/>
      <c r="AT227" s="243">
        <f t="shared" si="10"/>
        <v>1.736111111111116E-2</v>
      </c>
      <c r="AU227" s="243">
        <f t="shared" si="11"/>
        <v>6.9444444444444198E-3</v>
      </c>
    </row>
    <row r="228" spans="1:47" ht="14.25">
      <c r="B228" s="29">
        <v>2025</v>
      </c>
      <c r="C228" s="29">
        <v>4</v>
      </c>
      <c r="D228" s="29">
        <v>8</v>
      </c>
      <c r="E228" s="247" t="s">
        <v>496</v>
      </c>
      <c r="F228" s="29">
        <v>3</v>
      </c>
      <c r="G228" s="31" t="s">
        <v>485</v>
      </c>
      <c r="H228" s="694" t="s">
        <v>467</v>
      </c>
      <c r="I228" s="347" t="s">
        <v>47</v>
      </c>
      <c r="J228" s="694" t="s">
        <v>468</v>
      </c>
      <c r="K228" s="232">
        <v>3817763</v>
      </c>
      <c r="L228" s="698">
        <v>18</v>
      </c>
      <c r="M228" s="185">
        <v>39</v>
      </c>
      <c r="N228" s="717" t="s">
        <v>487</v>
      </c>
      <c r="O228" s="232" t="s">
        <v>469</v>
      </c>
      <c r="P228" s="232">
        <v>50</v>
      </c>
      <c r="Q228" s="347" t="s">
        <v>511</v>
      </c>
      <c r="R228" s="695">
        <v>1120</v>
      </c>
      <c r="S228" s="695"/>
      <c r="T228" s="695">
        <v>4000</v>
      </c>
      <c r="U228" s="695">
        <v>4000</v>
      </c>
      <c r="V228" s="695">
        <v>1120</v>
      </c>
      <c r="W228" s="695">
        <v>1120</v>
      </c>
      <c r="X228" s="232">
        <v>1</v>
      </c>
      <c r="Y228" s="695">
        <v>4000</v>
      </c>
      <c r="Z228" s="232">
        <v>1</v>
      </c>
      <c r="AA228" s="696">
        <v>4000</v>
      </c>
      <c r="AB228" s="696">
        <v>4030</v>
      </c>
      <c r="AC228" s="697" t="s">
        <v>1616</v>
      </c>
      <c r="AD228" s="698" t="s">
        <v>1603</v>
      </c>
      <c r="AE228" s="699">
        <v>0.71527777777777779</v>
      </c>
      <c r="AF228" s="699">
        <v>0.73263888888888884</v>
      </c>
      <c r="AG228" s="699">
        <v>0.73263888888888884</v>
      </c>
      <c r="AH228" s="699">
        <v>0.73958333333333337</v>
      </c>
      <c r="AI228" s="232" t="s">
        <v>5</v>
      </c>
      <c r="AJ228" s="694"/>
      <c r="AK228" s="694" t="s">
        <v>6</v>
      </c>
      <c r="AL228" s="700" t="s">
        <v>662</v>
      </c>
      <c r="AM228" s="694" t="s">
        <v>486</v>
      </c>
      <c r="AN228" s="694">
        <v>1</v>
      </c>
      <c r="AO228" s="232"/>
      <c r="AP228" s="232" t="s">
        <v>394</v>
      </c>
      <c r="AQ228" s="232"/>
      <c r="AR228" s="232"/>
      <c r="AS228" s="232"/>
      <c r="AT228" s="243">
        <f t="shared" si="10"/>
        <v>1.7361111111111049E-2</v>
      </c>
      <c r="AU228" s="243">
        <f t="shared" si="11"/>
        <v>6.9444444444445308E-3</v>
      </c>
    </row>
    <row r="229" spans="1:47" ht="14.25">
      <c r="B229" s="29">
        <v>2025</v>
      </c>
      <c r="C229" s="29">
        <v>4</v>
      </c>
      <c r="D229" s="29">
        <v>8</v>
      </c>
      <c r="E229" s="247" t="s">
        <v>496</v>
      </c>
      <c r="F229" s="29"/>
      <c r="G229" s="208"/>
      <c r="H229" s="694" t="s">
        <v>467</v>
      </c>
      <c r="I229" s="347" t="s">
        <v>43</v>
      </c>
      <c r="J229" s="694" t="s">
        <v>468</v>
      </c>
      <c r="K229" s="232"/>
      <c r="L229" s="698"/>
      <c r="M229" s="185"/>
      <c r="N229" s="717"/>
      <c r="O229" s="232"/>
      <c r="P229" s="232">
        <v>25</v>
      </c>
      <c r="Q229" s="347" t="s">
        <v>483</v>
      </c>
      <c r="R229" s="695">
        <v>1120</v>
      </c>
      <c r="S229" s="695"/>
      <c r="T229" s="695" t="s">
        <v>30</v>
      </c>
      <c r="U229" s="695">
        <v>350</v>
      </c>
      <c r="V229" s="695">
        <v>1120</v>
      </c>
      <c r="W229" s="695">
        <v>1120</v>
      </c>
      <c r="X229" s="232">
        <v>1</v>
      </c>
      <c r="Y229" s="695"/>
      <c r="Z229" s="232">
        <v>1</v>
      </c>
      <c r="AA229" s="696">
        <v>350</v>
      </c>
      <c r="AB229" s="696">
        <v>12550</v>
      </c>
      <c r="AC229" s="697" t="s">
        <v>756</v>
      </c>
      <c r="AD229" s="698" t="s">
        <v>1603</v>
      </c>
      <c r="AE229" s="699">
        <v>0.73958333333333337</v>
      </c>
      <c r="AF229" s="699">
        <v>0.74305555555555558</v>
      </c>
      <c r="AG229" s="699"/>
      <c r="AH229" s="699"/>
      <c r="AI229" s="232"/>
      <c r="AJ229" s="694"/>
      <c r="AK229" s="694" t="s">
        <v>6</v>
      </c>
      <c r="AL229" s="700" t="s">
        <v>662</v>
      </c>
      <c r="AM229" s="694" t="s">
        <v>486</v>
      </c>
      <c r="AN229" s="694">
        <v>1</v>
      </c>
      <c r="AO229" s="232"/>
      <c r="AP229" s="232"/>
      <c r="AQ229" s="232"/>
      <c r="AR229" s="232"/>
      <c r="AS229" s="232"/>
      <c r="AT229" s="243">
        <f t="shared" si="10"/>
        <v>3.4722222222222099E-3</v>
      </c>
      <c r="AU229" s="243" t="str">
        <f t="shared" si="11"/>
        <v/>
      </c>
    </row>
    <row r="230" spans="1:47" ht="14.25">
      <c r="B230" s="29">
        <v>2025</v>
      </c>
      <c r="C230" s="29">
        <v>4</v>
      </c>
      <c r="D230" s="29">
        <v>8</v>
      </c>
      <c r="E230" s="247" t="s">
        <v>496</v>
      </c>
      <c r="F230" s="29"/>
      <c r="G230" s="208"/>
      <c r="H230" s="694" t="s">
        <v>467</v>
      </c>
      <c r="I230" s="347"/>
      <c r="J230" s="694"/>
      <c r="K230" s="232"/>
      <c r="L230" s="698"/>
      <c r="M230" s="185"/>
      <c r="N230" s="717"/>
      <c r="O230" s="232"/>
      <c r="P230" s="232"/>
      <c r="Q230" s="347"/>
      <c r="R230" s="695"/>
      <c r="S230" s="695"/>
      <c r="T230" s="695"/>
      <c r="U230" s="695"/>
      <c r="V230" s="695"/>
      <c r="W230" s="695"/>
      <c r="X230" s="232"/>
      <c r="Y230" s="695"/>
      <c r="Z230" s="232"/>
      <c r="AA230" s="696"/>
      <c r="AB230" s="696"/>
      <c r="AC230" s="697"/>
      <c r="AD230" s="698"/>
      <c r="AE230" s="699"/>
      <c r="AF230" s="699"/>
      <c r="AG230" s="699">
        <v>0.74305555555555558</v>
      </c>
      <c r="AH230" s="699">
        <v>0.76388888888888884</v>
      </c>
      <c r="AI230" s="232" t="s">
        <v>560</v>
      </c>
      <c r="AJ230" s="694"/>
      <c r="AK230" s="694"/>
      <c r="AL230" s="700"/>
      <c r="AM230" s="694"/>
      <c r="AN230" s="694"/>
      <c r="AO230" s="232"/>
      <c r="AP230" s="232"/>
      <c r="AQ230" s="232"/>
      <c r="AR230" s="232"/>
      <c r="AS230" s="232"/>
      <c r="AT230" s="243" t="str">
        <f t="shared" si="10"/>
        <v/>
      </c>
      <c r="AU230" s="243">
        <f t="shared" si="11"/>
        <v>2.0833333333333259E-2</v>
      </c>
    </row>
    <row r="231" spans="1:47" ht="14.25">
      <c r="B231" s="29">
        <v>2025</v>
      </c>
      <c r="C231" s="29">
        <v>4</v>
      </c>
      <c r="D231" s="29">
        <v>8</v>
      </c>
      <c r="E231" s="247" t="s">
        <v>496</v>
      </c>
      <c r="F231" s="29"/>
      <c r="G231" s="31"/>
      <c r="H231" s="694" t="s">
        <v>467</v>
      </c>
      <c r="I231" s="347" t="s">
        <v>58</v>
      </c>
      <c r="J231" s="694" t="s">
        <v>468</v>
      </c>
      <c r="K231" s="232"/>
      <c r="L231" s="698"/>
      <c r="M231" s="185"/>
      <c r="N231" s="717"/>
      <c r="O231" s="232"/>
      <c r="P231" s="232">
        <v>12</v>
      </c>
      <c r="Q231" s="347" t="s">
        <v>483</v>
      </c>
      <c r="R231" s="695">
        <v>1120</v>
      </c>
      <c r="S231" s="695"/>
      <c r="T231" s="695" t="s">
        <v>30</v>
      </c>
      <c r="U231" s="695">
        <v>200</v>
      </c>
      <c r="V231" s="695">
        <v>1120</v>
      </c>
      <c r="W231" s="695">
        <v>1120</v>
      </c>
      <c r="X231" s="232">
        <v>1</v>
      </c>
      <c r="Y231" s="695">
        <v>200</v>
      </c>
      <c r="Z231" s="232">
        <v>1</v>
      </c>
      <c r="AA231" s="696">
        <v>200</v>
      </c>
      <c r="AB231" s="696"/>
      <c r="AC231" s="697"/>
      <c r="AD231" s="698"/>
      <c r="AE231" s="699"/>
      <c r="AF231" s="699"/>
      <c r="AG231" s="699"/>
      <c r="AH231" s="699"/>
      <c r="AI231" s="232"/>
      <c r="AJ231" s="694"/>
      <c r="AK231" s="694"/>
      <c r="AL231" s="700"/>
      <c r="AM231" s="694"/>
      <c r="AN231" s="694"/>
      <c r="AO231" s="232"/>
      <c r="AP231" s="232"/>
      <c r="AQ231" s="232"/>
      <c r="AR231" s="232"/>
      <c r="AS231" s="232"/>
      <c r="AT231" s="243" t="str">
        <f t="shared" si="10"/>
        <v/>
      </c>
      <c r="AU231" s="243" t="str">
        <f t="shared" si="11"/>
        <v/>
      </c>
    </row>
    <row r="232" spans="1:47" ht="14.25">
      <c r="A232" s="182">
        <v>1</v>
      </c>
      <c r="B232" s="29">
        <v>2025</v>
      </c>
      <c r="C232" s="29">
        <v>4</v>
      </c>
      <c r="D232" s="29">
        <v>8</v>
      </c>
      <c r="E232" s="247" t="s">
        <v>496</v>
      </c>
      <c r="F232" s="29">
        <v>4</v>
      </c>
      <c r="G232" s="31" t="s">
        <v>485</v>
      </c>
      <c r="H232" s="694" t="s">
        <v>467</v>
      </c>
      <c r="I232" s="347" t="s">
        <v>47</v>
      </c>
      <c r="J232" s="694" t="s">
        <v>468</v>
      </c>
      <c r="K232" s="232">
        <v>3817763</v>
      </c>
      <c r="L232" s="698">
        <v>19</v>
      </c>
      <c r="M232" s="185">
        <v>39</v>
      </c>
      <c r="N232" s="717" t="s">
        <v>487</v>
      </c>
      <c r="O232" s="232" t="s">
        <v>469</v>
      </c>
      <c r="P232" s="232">
        <v>50</v>
      </c>
      <c r="Q232" s="347" t="s">
        <v>511</v>
      </c>
      <c r="R232" s="695">
        <v>1120</v>
      </c>
      <c r="S232" s="695"/>
      <c r="T232" s="695">
        <v>4000</v>
      </c>
      <c r="U232" s="695">
        <v>4000</v>
      </c>
      <c r="V232" s="695">
        <v>1120</v>
      </c>
      <c r="W232" s="695">
        <v>1120</v>
      </c>
      <c r="X232" s="232">
        <v>1</v>
      </c>
      <c r="Y232" s="695">
        <v>4000</v>
      </c>
      <c r="Z232" s="232">
        <v>1</v>
      </c>
      <c r="AA232" s="696">
        <v>4000</v>
      </c>
      <c r="AB232" s="696">
        <v>4020</v>
      </c>
      <c r="AC232" s="697" t="s">
        <v>1617</v>
      </c>
      <c r="AD232" s="698"/>
      <c r="AE232" s="699">
        <v>0.76388888888888884</v>
      </c>
      <c r="AF232" s="699">
        <v>0.78125</v>
      </c>
      <c r="AG232" s="699">
        <v>0.78125</v>
      </c>
      <c r="AH232" s="699">
        <v>0.82986111111111116</v>
      </c>
      <c r="AI232" s="232" t="s">
        <v>5</v>
      </c>
      <c r="AJ232" s="694"/>
      <c r="AK232" s="694" t="s">
        <v>6</v>
      </c>
      <c r="AL232" s="700" t="s">
        <v>662</v>
      </c>
      <c r="AM232" s="694" t="s">
        <v>486</v>
      </c>
      <c r="AN232" s="694">
        <v>1</v>
      </c>
      <c r="AO232" s="232"/>
      <c r="AP232" s="232" t="s">
        <v>394</v>
      </c>
      <c r="AQ232" s="232"/>
      <c r="AR232" s="232"/>
      <c r="AS232" s="232"/>
      <c r="AT232" s="243">
        <f t="shared" si="10"/>
        <v>1.736111111111116E-2</v>
      </c>
      <c r="AU232" s="243">
        <f t="shared" si="11"/>
        <v>4.861111111111116E-2</v>
      </c>
    </row>
    <row r="233" spans="1:47" ht="14.25">
      <c r="B233" s="29">
        <v>2025</v>
      </c>
      <c r="C233" s="29">
        <v>4</v>
      </c>
      <c r="D233" s="29">
        <v>8</v>
      </c>
      <c r="E233" s="247" t="s">
        <v>496</v>
      </c>
      <c r="F233" s="29">
        <v>4</v>
      </c>
      <c r="G233" s="31" t="s">
        <v>485</v>
      </c>
      <c r="H233" s="694" t="s">
        <v>467</v>
      </c>
      <c r="I233" s="347" t="s">
        <v>47</v>
      </c>
      <c r="J233" s="694" t="s">
        <v>468</v>
      </c>
      <c r="K233" s="232">
        <v>3817763</v>
      </c>
      <c r="L233" s="698">
        <v>20</v>
      </c>
      <c r="M233" s="185">
        <v>39</v>
      </c>
      <c r="N233" s="717" t="s">
        <v>487</v>
      </c>
      <c r="O233" s="232" t="s">
        <v>469</v>
      </c>
      <c r="P233" s="232">
        <v>50</v>
      </c>
      <c r="Q233" s="347" t="s">
        <v>511</v>
      </c>
      <c r="R233" s="695">
        <v>1120</v>
      </c>
      <c r="S233" s="695"/>
      <c r="T233" s="695">
        <v>4000</v>
      </c>
      <c r="U233" s="695">
        <v>4000</v>
      </c>
      <c r="V233" s="695">
        <v>1120</v>
      </c>
      <c r="W233" s="695">
        <v>1120</v>
      </c>
      <c r="X233" s="232">
        <v>1</v>
      </c>
      <c r="Y233" s="695">
        <v>4000</v>
      </c>
      <c r="Z233" s="232">
        <v>1</v>
      </c>
      <c r="AA233" s="696">
        <v>4000</v>
      </c>
      <c r="AB233" s="696">
        <v>4040</v>
      </c>
      <c r="AC233" s="697" t="s">
        <v>1618</v>
      </c>
      <c r="AD233" s="698"/>
      <c r="AE233" s="699">
        <v>0.82986111111111116</v>
      </c>
      <c r="AF233" s="699">
        <v>0.84722222222222221</v>
      </c>
      <c r="AG233" s="699">
        <v>0.84722222222222221</v>
      </c>
      <c r="AH233" s="699">
        <v>0.85416666666666663</v>
      </c>
      <c r="AI233" s="232" t="s">
        <v>5</v>
      </c>
      <c r="AJ233" s="694"/>
      <c r="AK233" s="694" t="s">
        <v>6</v>
      </c>
      <c r="AL233" s="700" t="s">
        <v>662</v>
      </c>
      <c r="AM233" s="694" t="s">
        <v>486</v>
      </c>
      <c r="AN233" s="694">
        <v>1</v>
      </c>
      <c r="AO233" s="232"/>
      <c r="AP233" s="232" t="s">
        <v>394</v>
      </c>
      <c r="AQ233" s="232"/>
      <c r="AR233" s="232"/>
      <c r="AS233" s="232"/>
      <c r="AT233" s="243">
        <f t="shared" si="10"/>
        <v>1.7361111111111049E-2</v>
      </c>
      <c r="AU233" s="243">
        <f t="shared" si="11"/>
        <v>6.9444444444444198E-3</v>
      </c>
    </row>
    <row r="234" spans="1:47" ht="14.25">
      <c r="B234" s="29">
        <v>2025</v>
      </c>
      <c r="C234" s="29">
        <v>4</v>
      </c>
      <c r="D234" s="29">
        <v>8</v>
      </c>
      <c r="E234" s="247" t="s">
        <v>496</v>
      </c>
      <c r="F234" s="29">
        <v>4</v>
      </c>
      <c r="G234" s="31" t="s">
        <v>485</v>
      </c>
      <c r="H234" s="694" t="s">
        <v>467</v>
      </c>
      <c r="I234" s="347" t="s">
        <v>47</v>
      </c>
      <c r="J234" s="694" t="s">
        <v>468</v>
      </c>
      <c r="K234" s="232">
        <v>3817763</v>
      </c>
      <c r="L234" s="698">
        <v>21</v>
      </c>
      <c r="M234" s="185">
        <v>39</v>
      </c>
      <c r="N234" s="717" t="s">
        <v>487</v>
      </c>
      <c r="O234" s="232" t="s">
        <v>469</v>
      </c>
      <c r="P234" s="232">
        <v>50</v>
      </c>
      <c r="Q234" s="347" t="s">
        <v>511</v>
      </c>
      <c r="R234" s="695">
        <v>1120</v>
      </c>
      <c r="S234" s="695"/>
      <c r="T234" s="695">
        <v>4000</v>
      </c>
      <c r="U234" s="695">
        <v>4000</v>
      </c>
      <c r="V234" s="695">
        <v>1120</v>
      </c>
      <c r="W234" s="695">
        <v>1120</v>
      </c>
      <c r="X234" s="232">
        <v>1</v>
      </c>
      <c r="Y234" s="695">
        <v>4000</v>
      </c>
      <c r="Z234" s="232">
        <v>1</v>
      </c>
      <c r="AA234" s="696">
        <v>4000</v>
      </c>
      <c r="AB234" s="696">
        <v>4040</v>
      </c>
      <c r="AC234" s="697" t="s">
        <v>1619</v>
      </c>
      <c r="AD234" s="698" t="s">
        <v>1611</v>
      </c>
      <c r="AE234" s="699">
        <v>0.85416666666666663</v>
      </c>
      <c r="AF234" s="699">
        <v>0.875</v>
      </c>
      <c r="AG234" s="699">
        <v>0.875</v>
      </c>
      <c r="AH234" s="699">
        <v>0.88194444444444442</v>
      </c>
      <c r="AI234" s="232" t="s">
        <v>5</v>
      </c>
      <c r="AJ234" s="694"/>
      <c r="AK234" s="694" t="s">
        <v>6</v>
      </c>
      <c r="AL234" s="700" t="s">
        <v>662</v>
      </c>
      <c r="AM234" s="694" t="s">
        <v>486</v>
      </c>
      <c r="AN234" s="694">
        <v>1</v>
      </c>
      <c r="AO234" s="232"/>
      <c r="AP234" s="232" t="s">
        <v>394</v>
      </c>
      <c r="AQ234" s="232"/>
      <c r="AR234" s="232"/>
      <c r="AS234" s="232"/>
      <c r="AT234" s="243">
        <f t="shared" si="10"/>
        <v>2.083333333333337E-2</v>
      </c>
      <c r="AU234" s="243">
        <f t="shared" si="11"/>
        <v>6.9444444444444198E-3</v>
      </c>
    </row>
    <row r="235" spans="1:47" ht="14.25">
      <c r="B235" s="29">
        <v>2025</v>
      </c>
      <c r="C235" s="29">
        <v>4</v>
      </c>
      <c r="D235" s="29">
        <v>8</v>
      </c>
      <c r="E235" s="247" t="s">
        <v>496</v>
      </c>
      <c r="F235" s="29"/>
      <c r="G235" s="208"/>
      <c r="H235" s="694" t="s">
        <v>467</v>
      </c>
      <c r="I235" s="347" t="s">
        <v>43</v>
      </c>
      <c r="J235" s="694" t="s">
        <v>468</v>
      </c>
      <c r="K235" s="232"/>
      <c r="L235" s="698"/>
      <c r="M235" s="185"/>
      <c r="N235" s="717"/>
      <c r="O235" s="232"/>
      <c r="P235" s="232">
        <v>25</v>
      </c>
      <c r="Q235" s="347" t="s">
        <v>483</v>
      </c>
      <c r="R235" s="695">
        <v>1120</v>
      </c>
      <c r="S235" s="695"/>
      <c r="T235" s="695" t="s">
        <v>30</v>
      </c>
      <c r="U235" s="695">
        <v>350</v>
      </c>
      <c r="V235" s="695">
        <v>1120</v>
      </c>
      <c r="W235" s="695">
        <v>1120</v>
      </c>
      <c r="X235" s="232">
        <v>1</v>
      </c>
      <c r="Y235" s="695"/>
      <c r="Z235" s="232">
        <v>1</v>
      </c>
      <c r="AA235" s="696">
        <v>350</v>
      </c>
      <c r="AB235" s="696">
        <v>12550</v>
      </c>
      <c r="AC235" s="697" t="s">
        <v>756</v>
      </c>
      <c r="AD235" s="698" t="s">
        <v>1611</v>
      </c>
      <c r="AE235" s="699">
        <v>0.88194444444444442</v>
      </c>
      <c r="AF235" s="699">
        <v>0.88541666666666663</v>
      </c>
      <c r="AG235" s="699"/>
      <c r="AH235" s="699"/>
      <c r="AI235" s="232"/>
      <c r="AJ235" s="694"/>
      <c r="AK235" s="694" t="s">
        <v>6</v>
      </c>
      <c r="AL235" s="700" t="s">
        <v>662</v>
      </c>
      <c r="AM235" s="694" t="s">
        <v>486</v>
      </c>
      <c r="AN235" s="694">
        <v>1</v>
      </c>
      <c r="AO235" s="232"/>
      <c r="AP235" s="232"/>
      <c r="AQ235" s="232"/>
      <c r="AR235" s="232"/>
      <c r="AS235" s="232"/>
      <c r="AT235" s="243">
        <f t="shared" si="10"/>
        <v>3.4722222222222099E-3</v>
      </c>
      <c r="AU235" s="243" t="str">
        <f t="shared" si="11"/>
        <v/>
      </c>
    </row>
    <row r="236" spans="1:47" ht="14.25">
      <c r="B236" s="29">
        <v>2025</v>
      </c>
      <c r="C236" s="29">
        <v>4</v>
      </c>
      <c r="D236" s="29">
        <v>8</v>
      </c>
      <c r="E236" s="247" t="s">
        <v>496</v>
      </c>
      <c r="F236" s="29"/>
      <c r="G236" s="208"/>
      <c r="H236" s="694" t="s">
        <v>467</v>
      </c>
      <c r="I236" s="347"/>
      <c r="J236" s="694"/>
      <c r="K236" s="232"/>
      <c r="L236" s="698"/>
      <c r="M236" s="185"/>
      <c r="N236" s="717"/>
      <c r="O236" s="232"/>
      <c r="P236" s="232"/>
      <c r="Q236" s="347"/>
      <c r="R236" s="695"/>
      <c r="S236" s="695"/>
      <c r="T236" s="695"/>
      <c r="U236" s="695"/>
      <c r="V236" s="695"/>
      <c r="W236" s="695"/>
      <c r="X236" s="232"/>
      <c r="Y236" s="695"/>
      <c r="Z236" s="232"/>
      <c r="AA236" s="696"/>
      <c r="AB236" s="696"/>
      <c r="AC236" s="697"/>
      <c r="AD236" s="698"/>
      <c r="AE236" s="699"/>
      <c r="AF236" s="699"/>
      <c r="AG236" s="699">
        <v>0.88541666666666663</v>
      </c>
      <c r="AH236" s="699">
        <v>0.90625</v>
      </c>
      <c r="AI236" s="232" t="s">
        <v>560</v>
      </c>
      <c r="AJ236" s="694"/>
      <c r="AK236" s="694"/>
      <c r="AL236" s="700"/>
      <c r="AM236" s="694"/>
      <c r="AN236" s="694"/>
      <c r="AO236" s="232"/>
      <c r="AP236" s="232"/>
      <c r="AQ236" s="232"/>
      <c r="AR236" s="232"/>
      <c r="AS236" s="232"/>
      <c r="AT236" s="243" t="str">
        <f t="shared" si="10"/>
        <v/>
      </c>
      <c r="AU236" s="243">
        <f t="shared" si="11"/>
        <v>2.083333333333337E-2</v>
      </c>
    </row>
    <row r="237" spans="1:47" ht="14.25">
      <c r="B237" s="29">
        <v>2025</v>
      </c>
      <c r="C237" s="29">
        <v>4</v>
      </c>
      <c r="D237" s="29">
        <v>8</v>
      </c>
      <c r="E237" s="247" t="s">
        <v>494</v>
      </c>
      <c r="F237" s="29"/>
      <c r="G237" s="31"/>
      <c r="H237" s="694" t="s">
        <v>467</v>
      </c>
      <c r="I237" s="347" t="s">
        <v>58</v>
      </c>
      <c r="J237" s="694" t="s">
        <v>468</v>
      </c>
      <c r="K237" s="232"/>
      <c r="L237" s="698"/>
      <c r="M237" s="185"/>
      <c r="N237" s="717"/>
      <c r="O237" s="232"/>
      <c r="P237" s="232">
        <v>12</v>
      </c>
      <c r="Q237" s="347" t="s">
        <v>483</v>
      </c>
      <c r="R237" s="695">
        <v>1120</v>
      </c>
      <c r="S237" s="695"/>
      <c r="T237" s="695" t="s">
        <v>30</v>
      </c>
      <c r="U237" s="695">
        <v>200</v>
      </c>
      <c r="V237" s="695">
        <v>1120</v>
      </c>
      <c r="W237" s="695">
        <v>1120</v>
      </c>
      <c r="X237" s="232">
        <v>1</v>
      </c>
      <c r="Y237" s="695">
        <v>200</v>
      </c>
      <c r="Z237" s="232">
        <v>1</v>
      </c>
      <c r="AA237" s="696">
        <v>200</v>
      </c>
      <c r="AB237" s="696"/>
      <c r="AC237" s="697"/>
      <c r="AD237" s="698"/>
      <c r="AE237" s="699"/>
      <c r="AF237" s="699"/>
      <c r="AG237" s="699"/>
      <c r="AH237" s="699"/>
      <c r="AI237" s="232"/>
      <c r="AJ237" s="694"/>
      <c r="AK237" s="694"/>
      <c r="AL237" s="700"/>
      <c r="AM237" s="694"/>
      <c r="AN237" s="694"/>
      <c r="AO237" s="232"/>
      <c r="AP237" s="232"/>
      <c r="AQ237" s="232"/>
      <c r="AR237" s="232"/>
      <c r="AS237" s="232"/>
      <c r="AT237" s="243" t="str">
        <f t="shared" si="10"/>
        <v/>
      </c>
      <c r="AU237" s="243" t="str">
        <f t="shared" si="11"/>
        <v/>
      </c>
    </row>
    <row r="238" spans="1:47" ht="14.25">
      <c r="A238" s="182">
        <v>1</v>
      </c>
      <c r="B238" s="29">
        <v>2025</v>
      </c>
      <c r="C238" s="29">
        <v>4</v>
      </c>
      <c r="D238" s="29">
        <v>8</v>
      </c>
      <c r="E238" s="247" t="s">
        <v>494</v>
      </c>
      <c r="F238" s="29">
        <v>5</v>
      </c>
      <c r="G238" s="31" t="s">
        <v>485</v>
      </c>
      <c r="H238" s="694" t="s">
        <v>467</v>
      </c>
      <c r="I238" s="347" t="s">
        <v>47</v>
      </c>
      <c r="J238" s="694" t="s">
        <v>468</v>
      </c>
      <c r="K238" s="232">
        <v>3817763</v>
      </c>
      <c r="L238" s="698">
        <v>22</v>
      </c>
      <c r="M238" s="185">
        <v>39</v>
      </c>
      <c r="N238" s="717" t="s">
        <v>487</v>
      </c>
      <c r="O238" s="232" t="s">
        <v>469</v>
      </c>
      <c r="P238" s="232">
        <v>50</v>
      </c>
      <c r="Q238" s="347" t="s">
        <v>511</v>
      </c>
      <c r="R238" s="695">
        <v>1120</v>
      </c>
      <c r="S238" s="695"/>
      <c r="T238" s="695">
        <v>4000</v>
      </c>
      <c r="U238" s="695">
        <v>4000</v>
      </c>
      <c r="V238" s="695">
        <v>1120</v>
      </c>
      <c r="W238" s="695">
        <v>1120</v>
      </c>
      <c r="X238" s="232">
        <v>1</v>
      </c>
      <c r="Y238" s="695">
        <v>4000</v>
      </c>
      <c r="Z238" s="232">
        <v>1</v>
      </c>
      <c r="AA238" s="696">
        <v>4000</v>
      </c>
      <c r="AB238" s="696">
        <v>4020</v>
      </c>
      <c r="AC238" s="697" t="s">
        <v>1620</v>
      </c>
      <c r="AD238" s="698"/>
      <c r="AE238" s="699">
        <v>0.90625</v>
      </c>
      <c r="AF238" s="699">
        <v>0.92361111111111116</v>
      </c>
      <c r="AG238" s="699">
        <v>0.92361111111111116</v>
      </c>
      <c r="AH238" s="699">
        <v>0.93055555555555558</v>
      </c>
      <c r="AI238" s="232" t="s">
        <v>5</v>
      </c>
      <c r="AJ238" s="694"/>
      <c r="AK238" s="694" t="s">
        <v>6</v>
      </c>
      <c r="AL238" s="700" t="s">
        <v>662</v>
      </c>
      <c r="AM238" s="694" t="s">
        <v>486</v>
      </c>
      <c r="AN238" s="694">
        <v>1</v>
      </c>
      <c r="AO238" s="232"/>
      <c r="AP238" s="232" t="s">
        <v>394</v>
      </c>
      <c r="AQ238" s="232"/>
      <c r="AR238" s="232"/>
      <c r="AS238" s="232"/>
      <c r="AT238" s="243">
        <f t="shared" si="10"/>
        <v>1.736111111111116E-2</v>
      </c>
      <c r="AU238" s="243">
        <f t="shared" si="11"/>
        <v>6.9444444444444198E-3</v>
      </c>
    </row>
    <row r="239" spans="1:47" ht="14.25">
      <c r="B239" s="29">
        <v>2025</v>
      </c>
      <c r="C239" s="29">
        <v>4</v>
      </c>
      <c r="D239" s="29">
        <v>8</v>
      </c>
      <c r="E239" s="247" t="s">
        <v>494</v>
      </c>
      <c r="F239" s="29">
        <v>5</v>
      </c>
      <c r="G239" s="31" t="s">
        <v>485</v>
      </c>
      <c r="H239" s="694" t="s">
        <v>467</v>
      </c>
      <c r="I239" s="347" t="s">
        <v>47</v>
      </c>
      <c r="J239" s="694" t="s">
        <v>468</v>
      </c>
      <c r="K239" s="232">
        <v>3817763</v>
      </c>
      <c r="L239" s="698">
        <v>23</v>
      </c>
      <c r="M239" s="185">
        <v>39</v>
      </c>
      <c r="N239" s="717" t="s">
        <v>487</v>
      </c>
      <c r="O239" s="232" t="s">
        <v>469</v>
      </c>
      <c r="P239" s="232">
        <v>50</v>
      </c>
      <c r="Q239" s="347" t="s">
        <v>511</v>
      </c>
      <c r="R239" s="695">
        <v>1120</v>
      </c>
      <c r="S239" s="695"/>
      <c r="T239" s="695">
        <v>4000</v>
      </c>
      <c r="U239" s="695">
        <v>4000</v>
      </c>
      <c r="V239" s="695">
        <v>1120</v>
      </c>
      <c r="W239" s="695">
        <v>1120</v>
      </c>
      <c r="X239" s="232">
        <v>1</v>
      </c>
      <c r="Y239" s="695">
        <v>4000</v>
      </c>
      <c r="Z239" s="232">
        <v>1</v>
      </c>
      <c r="AA239" s="696">
        <v>4000</v>
      </c>
      <c r="AB239" s="696">
        <v>4040</v>
      </c>
      <c r="AC239" s="697" t="s">
        <v>1621</v>
      </c>
      <c r="AD239" s="698"/>
      <c r="AE239" s="699">
        <v>0.93055555555555558</v>
      </c>
      <c r="AF239" s="699">
        <v>0.95138888888888884</v>
      </c>
      <c r="AG239" s="699">
        <v>0.95138888888888884</v>
      </c>
      <c r="AH239" s="699">
        <v>0.95833333333333337</v>
      </c>
      <c r="AI239" s="232" t="s">
        <v>5</v>
      </c>
      <c r="AJ239" s="694"/>
      <c r="AK239" s="694" t="s">
        <v>6</v>
      </c>
      <c r="AL239" s="700" t="s">
        <v>662</v>
      </c>
      <c r="AM239" s="694" t="s">
        <v>486</v>
      </c>
      <c r="AN239" s="694">
        <v>1</v>
      </c>
      <c r="AO239" s="232"/>
      <c r="AP239" s="232" t="s">
        <v>394</v>
      </c>
      <c r="AQ239" s="232" t="s">
        <v>1574</v>
      </c>
      <c r="AR239" s="232"/>
      <c r="AS239" s="232"/>
      <c r="AT239" s="243">
        <f t="shared" si="10"/>
        <v>2.0833333333333259E-2</v>
      </c>
      <c r="AU239" s="243">
        <f t="shared" si="11"/>
        <v>6.9444444444445308E-3</v>
      </c>
    </row>
    <row r="240" spans="1:47" ht="14.25">
      <c r="B240" s="29">
        <v>2025</v>
      </c>
      <c r="C240" s="29">
        <v>4</v>
      </c>
      <c r="D240" s="29">
        <v>8</v>
      </c>
      <c r="E240" s="247" t="s">
        <v>494</v>
      </c>
      <c r="F240" s="29">
        <v>5</v>
      </c>
      <c r="G240" s="31" t="s">
        <v>485</v>
      </c>
      <c r="H240" s="694" t="s">
        <v>467</v>
      </c>
      <c r="I240" s="347" t="s">
        <v>47</v>
      </c>
      <c r="J240" s="694" t="s">
        <v>468</v>
      </c>
      <c r="K240" s="232">
        <v>3817763</v>
      </c>
      <c r="L240" s="698">
        <v>24</v>
      </c>
      <c r="M240" s="185">
        <v>39</v>
      </c>
      <c r="N240" s="717" t="s">
        <v>487</v>
      </c>
      <c r="O240" s="232" t="s">
        <v>469</v>
      </c>
      <c r="P240" s="232">
        <v>50</v>
      </c>
      <c r="Q240" s="347" t="s">
        <v>511</v>
      </c>
      <c r="R240" s="695">
        <v>1120</v>
      </c>
      <c r="S240" s="695"/>
      <c r="T240" s="695">
        <v>4000</v>
      </c>
      <c r="U240" s="695">
        <v>4000</v>
      </c>
      <c r="V240" s="695">
        <v>1120</v>
      </c>
      <c r="W240" s="695">
        <v>1120</v>
      </c>
      <c r="X240" s="232">
        <v>1</v>
      </c>
      <c r="Y240" s="695">
        <v>4000</v>
      </c>
      <c r="Z240" s="232">
        <v>1</v>
      </c>
      <c r="AA240" s="696">
        <v>4000</v>
      </c>
      <c r="AB240" s="696">
        <v>4040</v>
      </c>
      <c r="AC240" s="697" t="s">
        <v>1622</v>
      </c>
      <c r="AD240" s="698" t="s">
        <v>1612</v>
      </c>
      <c r="AE240" s="699">
        <v>0.95833333333333337</v>
      </c>
      <c r="AF240" s="699">
        <v>0.97569444444444442</v>
      </c>
      <c r="AG240" s="699">
        <v>0.97569444444444442</v>
      </c>
      <c r="AH240" s="699">
        <v>0.98263888888888884</v>
      </c>
      <c r="AI240" s="232" t="s">
        <v>5</v>
      </c>
      <c r="AJ240" s="694"/>
      <c r="AK240" s="694" t="s">
        <v>6</v>
      </c>
      <c r="AL240" s="700" t="s">
        <v>662</v>
      </c>
      <c r="AM240" s="694" t="s">
        <v>486</v>
      </c>
      <c r="AN240" s="694">
        <v>1</v>
      </c>
      <c r="AO240" s="232"/>
      <c r="AP240" s="232" t="s">
        <v>394</v>
      </c>
      <c r="AQ240" s="232"/>
      <c r="AR240" s="232"/>
      <c r="AS240" s="232"/>
      <c r="AT240" s="243">
        <f t="shared" si="10"/>
        <v>1.7361111111111049E-2</v>
      </c>
      <c r="AU240" s="243">
        <f t="shared" si="11"/>
        <v>6.9444444444444198E-3</v>
      </c>
    </row>
    <row r="241" spans="1:47" ht="14.25">
      <c r="B241" s="29">
        <v>2025</v>
      </c>
      <c r="C241" s="29">
        <v>4</v>
      </c>
      <c r="D241" s="29">
        <v>8</v>
      </c>
      <c r="E241" s="247" t="s">
        <v>494</v>
      </c>
      <c r="F241" s="29"/>
      <c r="G241" s="208"/>
      <c r="H241" s="694" t="s">
        <v>467</v>
      </c>
      <c r="I241" s="347" t="s">
        <v>43</v>
      </c>
      <c r="J241" s="694" t="s">
        <v>468</v>
      </c>
      <c r="K241" s="232"/>
      <c r="L241" s="698"/>
      <c r="M241" s="185"/>
      <c r="N241" s="717"/>
      <c r="O241" s="232"/>
      <c r="P241" s="232">
        <v>25</v>
      </c>
      <c r="Q241" s="347" t="s">
        <v>483</v>
      </c>
      <c r="R241" s="695">
        <v>1120</v>
      </c>
      <c r="S241" s="695"/>
      <c r="T241" s="695" t="s">
        <v>30</v>
      </c>
      <c r="U241" s="695">
        <v>350</v>
      </c>
      <c r="V241" s="695">
        <v>1120</v>
      </c>
      <c r="W241" s="695">
        <v>1120</v>
      </c>
      <c r="X241" s="232">
        <v>1</v>
      </c>
      <c r="Y241" s="695"/>
      <c r="Z241" s="232">
        <v>1</v>
      </c>
      <c r="AA241" s="696">
        <v>350</v>
      </c>
      <c r="AB241" s="696">
        <v>12550</v>
      </c>
      <c r="AC241" s="697" t="s">
        <v>756</v>
      </c>
      <c r="AD241" s="698" t="s">
        <v>1612</v>
      </c>
      <c r="AE241" s="699">
        <v>0.98263888888888884</v>
      </c>
      <c r="AF241" s="699">
        <v>0.98611111111111116</v>
      </c>
      <c r="AG241" s="699"/>
      <c r="AH241" s="699"/>
      <c r="AI241" s="232"/>
      <c r="AJ241" s="694"/>
      <c r="AK241" s="694" t="s">
        <v>6</v>
      </c>
      <c r="AL241" s="700" t="s">
        <v>662</v>
      </c>
      <c r="AM241" s="694" t="s">
        <v>486</v>
      </c>
      <c r="AN241" s="694">
        <v>1</v>
      </c>
      <c r="AO241" s="232"/>
      <c r="AP241" s="232"/>
      <c r="AQ241" s="232"/>
      <c r="AR241" s="232"/>
      <c r="AS241" s="232"/>
      <c r="AT241" s="243">
        <f t="shared" si="10"/>
        <v>3.4722222222223209E-3</v>
      </c>
      <c r="AU241" s="243" t="str">
        <f t="shared" si="11"/>
        <v/>
      </c>
    </row>
    <row r="242" spans="1:47" ht="14.25">
      <c r="B242" s="29">
        <v>2025</v>
      </c>
      <c r="C242" s="29">
        <v>4</v>
      </c>
      <c r="D242" s="29">
        <v>8</v>
      </c>
      <c r="E242" s="247" t="s">
        <v>494</v>
      </c>
      <c r="F242" s="29"/>
      <c r="G242" s="208"/>
      <c r="H242" s="694" t="s">
        <v>467</v>
      </c>
      <c r="I242" s="347"/>
      <c r="J242" s="694"/>
      <c r="K242" s="232"/>
      <c r="L242" s="698"/>
      <c r="M242" s="185"/>
      <c r="N242" s="717"/>
      <c r="O242" s="232"/>
      <c r="P242" s="232"/>
      <c r="Q242" s="347"/>
      <c r="R242" s="695"/>
      <c r="S242" s="695"/>
      <c r="T242" s="695"/>
      <c r="U242" s="695"/>
      <c r="V242" s="695"/>
      <c r="W242" s="695"/>
      <c r="X242" s="232"/>
      <c r="Y242" s="695"/>
      <c r="Z242" s="232"/>
      <c r="AA242" s="696"/>
      <c r="AB242" s="696"/>
      <c r="AC242" s="697"/>
      <c r="AD242" s="698"/>
      <c r="AE242" s="699"/>
      <c r="AF242" s="699"/>
      <c r="AG242" s="699">
        <v>0.98611111111111116</v>
      </c>
      <c r="AH242" s="699">
        <v>6.9444444444444441E-3</v>
      </c>
      <c r="AI242" s="232" t="s">
        <v>560</v>
      </c>
      <c r="AJ242" s="694"/>
      <c r="AK242" s="694"/>
      <c r="AL242" s="700"/>
      <c r="AM242" s="694"/>
      <c r="AN242" s="694"/>
      <c r="AO242" s="232"/>
      <c r="AP242" s="232"/>
      <c r="AQ242" s="232"/>
      <c r="AR242" s="232"/>
      <c r="AS242" s="232"/>
      <c r="AT242" s="243" t="str">
        <f t="shared" si="10"/>
        <v/>
      </c>
      <c r="AU242" s="243">
        <f t="shared" si="11"/>
        <v>2.0833333333333284E-2</v>
      </c>
    </row>
    <row r="243" spans="1:47" ht="14.25">
      <c r="B243" s="29">
        <v>2025</v>
      </c>
      <c r="C243" s="29">
        <v>4</v>
      </c>
      <c r="D243" s="29">
        <v>8</v>
      </c>
      <c r="E243" s="247" t="s">
        <v>494</v>
      </c>
      <c r="F243" s="29"/>
      <c r="G243" s="31"/>
      <c r="H243" s="694" t="s">
        <v>467</v>
      </c>
      <c r="I243" s="347" t="s">
        <v>58</v>
      </c>
      <c r="J243" s="694" t="s">
        <v>468</v>
      </c>
      <c r="K243" s="232"/>
      <c r="L243" s="698"/>
      <c r="M243" s="185"/>
      <c r="N243" s="717"/>
      <c r="O243" s="232"/>
      <c r="P243" s="232">
        <v>12</v>
      </c>
      <c r="Q243" s="347" t="s">
        <v>483</v>
      </c>
      <c r="R243" s="695">
        <v>1120</v>
      </c>
      <c r="S243" s="695"/>
      <c r="T243" s="695" t="s">
        <v>30</v>
      </c>
      <c r="U243" s="695">
        <v>200</v>
      </c>
      <c r="V243" s="695">
        <v>1120</v>
      </c>
      <c r="W243" s="695">
        <v>1120</v>
      </c>
      <c r="X243" s="232">
        <v>1</v>
      </c>
      <c r="Y243" s="695">
        <v>200</v>
      </c>
      <c r="Z243" s="232">
        <v>1</v>
      </c>
      <c r="AA243" s="696">
        <v>200</v>
      </c>
      <c r="AB243" s="696"/>
      <c r="AC243" s="697"/>
      <c r="AD243" s="698"/>
      <c r="AE243" s="699"/>
      <c r="AF243" s="699"/>
      <c r="AG243" s="699"/>
      <c r="AH243" s="699"/>
      <c r="AI243" s="232"/>
      <c r="AJ243" s="694"/>
      <c r="AK243" s="694"/>
      <c r="AL243" s="700"/>
      <c r="AM243" s="694"/>
      <c r="AN243" s="694"/>
      <c r="AO243" s="232"/>
      <c r="AP243" s="232"/>
      <c r="AQ243" s="232"/>
      <c r="AR243" s="232"/>
      <c r="AS243" s="232"/>
      <c r="AT243" s="243" t="str">
        <f t="shared" si="10"/>
        <v/>
      </c>
      <c r="AU243" s="243" t="str">
        <f t="shared" si="11"/>
        <v/>
      </c>
    </row>
    <row r="244" spans="1:47" ht="14.25">
      <c r="A244" s="182">
        <v>1</v>
      </c>
      <c r="B244" s="29">
        <v>2025</v>
      </c>
      <c r="C244" s="29">
        <v>4</v>
      </c>
      <c r="D244" s="29">
        <v>8</v>
      </c>
      <c r="E244" s="247" t="s">
        <v>494</v>
      </c>
      <c r="F244" s="29">
        <v>6</v>
      </c>
      <c r="G244" s="31" t="s">
        <v>485</v>
      </c>
      <c r="H244" s="694" t="s">
        <v>467</v>
      </c>
      <c r="I244" s="347" t="s">
        <v>47</v>
      </c>
      <c r="J244" s="694" t="s">
        <v>468</v>
      </c>
      <c r="K244" s="232">
        <v>3817763</v>
      </c>
      <c r="L244" s="698">
        <v>25</v>
      </c>
      <c r="M244" s="185">
        <v>39</v>
      </c>
      <c r="N244" s="717" t="s">
        <v>487</v>
      </c>
      <c r="O244" s="232" t="s">
        <v>469</v>
      </c>
      <c r="P244" s="232">
        <v>50</v>
      </c>
      <c r="Q244" s="347" t="s">
        <v>511</v>
      </c>
      <c r="R244" s="695">
        <v>1120</v>
      </c>
      <c r="S244" s="695"/>
      <c r="T244" s="695">
        <v>4000</v>
      </c>
      <c r="U244" s="695">
        <v>4000</v>
      </c>
      <c r="V244" s="695">
        <v>1120</v>
      </c>
      <c r="W244" s="695">
        <v>1120</v>
      </c>
      <c r="X244" s="232">
        <v>1</v>
      </c>
      <c r="Y244" s="695">
        <v>4000</v>
      </c>
      <c r="Z244" s="232">
        <v>1</v>
      </c>
      <c r="AA244" s="696">
        <v>4000</v>
      </c>
      <c r="AB244" s="696">
        <v>4020</v>
      </c>
      <c r="AC244" s="697" t="s">
        <v>1623</v>
      </c>
      <c r="AD244" s="698"/>
      <c r="AE244" s="699">
        <v>6.9444444444444441E-3</v>
      </c>
      <c r="AF244" s="699">
        <v>2.7777777777777776E-2</v>
      </c>
      <c r="AG244" s="699">
        <v>2.7777777777777776E-2</v>
      </c>
      <c r="AH244" s="699">
        <v>3.4722222222222224E-2</v>
      </c>
      <c r="AI244" s="232" t="s">
        <v>5</v>
      </c>
      <c r="AJ244" s="694"/>
      <c r="AK244" s="694" t="s">
        <v>6</v>
      </c>
      <c r="AL244" s="700" t="s">
        <v>662</v>
      </c>
      <c r="AM244" s="694" t="s">
        <v>486</v>
      </c>
      <c r="AN244" s="694">
        <v>1</v>
      </c>
      <c r="AO244" s="232"/>
      <c r="AP244" s="232" t="s">
        <v>394</v>
      </c>
      <c r="AQ244" s="232"/>
      <c r="AR244" s="232"/>
      <c r="AS244" s="232"/>
      <c r="AT244" s="243">
        <f t="shared" si="10"/>
        <v>2.0833333333333332E-2</v>
      </c>
      <c r="AU244" s="243">
        <f t="shared" si="11"/>
        <v>6.9444444444444475E-3</v>
      </c>
    </row>
    <row r="245" spans="1:47" ht="14.25">
      <c r="B245" s="29">
        <v>2025</v>
      </c>
      <c r="C245" s="29">
        <v>4</v>
      </c>
      <c r="D245" s="29">
        <v>8</v>
      </c>
      <c r="E245" s="247" t="s">
        <v>494</v>
      </c>
      <c r="F245" s="29">
        <v>6</v>
      </c>
      <c r="G245" s="31" t="s">
        <v>485</v>
      </c>
      <c r="H245" s="694" t="s">
        <v>467</v>
      </c>
      <c r="I245" s="347" t="s">
        <v>47</v>
      </c>
      <c r="J245" s="694" t="s">
        <v>468</v>
      </c>
      <c r="K245" s="232">
        <v>3817763</v>
      </c>
      <c r="L245" s="698">
        <v>26</v>
      </c>
      <c r="M245" s="185">
        <v>39</v>
      </c>
      <c r="N245" s="717" t="s">
        <v>487</v>
      </c>
      <c r="O245" s="232" t="s">
        <v>469</v>
      </c>
      <c r="P245" s="232">
        <v>50</v>
      </c>
      <c r="Q245" s="347" t="s">
        <v>511</v>
      </c>
      <c r="R245" s="695">
        <v>1120</v>
      </c>
      <c r="S245" s="695"/>
      <c r="T245" s="695">
        <v>4000</v>
      </c>
      <c r="U245" s="695">
        <v>4000</v>
      </c>
      <c r="V245" s="695">
        <v>1120</v>
      </c>
      <c r="W245" s="695">
        <v>1120</v>
      </c>
      <c r="X245" s="232">
        <v>1</v>
      </c>
      <c r="Y245" s="695">
        <v>4000</v>
      </c>
      <c r="Z245" s="232">
        <v>1</v>
      </c>
      <c r="AA245" s="696">
        <v>4000</v>
      </c>
      <c r="AB245" s="696">
        <v>4040</v>
      </c>
      <c r="AC245" s="697" t="s">
        <v>1629</v>
      </c>
      <c r="AD245" s="698"/>
      <c r="AE245" s="699">
        <v>3.4722222222222224E-2</v>
      </c>
      <c r="AF245" s="699">
        <v>5.2083333333333336E-2</v>
      </c>
      <c r="AG245" s="699">
        <v>5.2083333333333336E-2</v>
      </c>
      <c r="AH245" s="699">
        <v>0.10069444444444445</v>
      </c>
      <c r="AI245" s="232" t="s">
        <v>5</v>
      </c>
      <c r="AJ245" s="694"/>
      <c r="AK245" s="694" t="s">
        <v>6</v>
      </c>
      <c r="AL245" s="700" t="s">
        <v>662</v>
      </c>
      <c r="AM245" s="694" t="s">
        <v>486</v>
      </c>
      <c r="AN245" s="694">
        <v>1</v>
      </c>
      <c r="AO245" s="232"/>
      <c r="AP245" s="232" t="s">
        <v>394</v>
      </c>
      <c r="AQ245" s="232"/>
      <c r="AR245" s="232"/>
      <c r="AS245" s="232"/>
      <c r="AT245" s="243">
        <f t="shared" si="10"/>
        <v>1.7361111111111112E-2</v>
      </c>
      <c r="AU245" s="243">
        <f t="shared" si="11"/>
        <v>4.8611111111111112E-2</v>
      </c>
    </row>
    <row r="246" spans="1:47" ht="14.25">
      <c r="B246" s="29">
        <v>2025</v>
      </c>
      <c r="C246" s="29">
        <v>4</v>
      </c>
      <c r="D246" s="29">
        <v>8</v>
      </c>
      <c r="E246" s="247" t="s">
        <v>494</v>
      </c>
      <c r="F246" s="29">
        <v>6</v>
      </c>
      <c r="G246" s="31" t="s">
        <v>485</v>
      </c>
      <c r="H246" s="694" t="s">
        <v>467</v>
      </c>
      <c r="I246" s="347" t="s">
        <v>47</v>
      </c>
      <c r="J246" s="694" t="s">
        <v>468</v>
      </c>
      <c r="K246" s="232">
        <v>3817763</v>
      </c>
      <c r="L246" s="698">
        <v>27</v>
      </c>
      <c r="M246" s="185">
        <v>39</v>
      </c>
      <c r="N246" s="717" t="s">
        <v>487</v>
      </c>
      <c r="O246" s="232" t="s">
        <v>469</v>
      </c>
      <c r="P246" s="232">
        <v>50</v>
      </c>
      <c r="Q246" s="347" t="s">
        <v>511</v>
      </c>
      <c r="R246" s="695">
        <v>1120</v>
      </c>
      <c r="S246" s="695"/>
      <c r="T246" s="695">
        <v>4000</v>
      </c>
      <c r="U246" s="695">
        <v>4000</v>
      </c>
      <c r="V246" s="695">
        <v>1120</v>
      </c>
      <c r="W246" s="695">
        <v>1120</v>
      </c>
      <c r="X246" s="232">
        <v>1</v>
      </c>
      <c r="Y246" s="695">
        <v>4000</v>
      </c>
      <c r="Z246" s="232">
        <v>1</v>
      </c>
      <c r="AA246" s="696">
        <v>4000</v>
      </c>
      <c r="AB246" s="696">
        <v>4040</v>
      </c>
      <c r="AC246" s="697" t="s">
        <v>1630</v>
      </c>
      <c r="AD246" s="698" t="s">
        <v>1613</v>
      </c>
      <c r="AE246" s="699">
        <v>0.10069444444444445</v>
      </c>
      <c r="AF246" s="699">
        <v>0.11805555555555555</v>
      </c>
      <c r="AG246" s="699">
        <v>0.11805555555555555</v>
      </c>
      <c r="AH246" s="699">
        <v>0.125</v>
      </c>
      <c r="AI246" s="232" t="s">
        <v>5</v>
      </c>
      <c r="AJ246" s="694"/>
      <c r="AK246" s="694" t="s">
        <v>6</v>
      </c>
      <c r="AL246" s="700" t="s">
        <v>662</v>
      </c>
      <c r="AM246" s="694" t="s">
        <v>486</v>
      </c>
      <c r="AN246" s="694">
        <v>1</v>
      </c>
      <c r="AO246" s="232"/>
      <c r="AP246" s="232" t="s">
        <v>394</v>
      </c>
      <c r="AQ246" s="232"/>
      <c r="AR246" s="232"/>
      <c r="AS246" s="232"/>
      <c r="AT246" s="243">
        <f t="shared" si="10"/>
        <v>1.7361111111111105E-2</v>
      </c>
      <c r="AU246" s="243">
        <f t="shared" si="11"/>
        <v>6.9444444444444475E-3</v>
      </c>
    </row>
    <row r="247" spans="1:47" ht="14.25">
      <c r="B247" s="29">
        <v>2025</v>
      </c>
      <c r="C247" s="29">
        <v>4</v>
      </c>
      <c r="D247" s="29">
        <v>8</v>
      </c>
      <c r="E247" s="247" t="s">
        <v>494</v>
      </c>
      <c r="F247" s="29"/>
      <c r="G247" s="208"/>
      <c r="H247" s="694" t="s">
        <v>467</v>
      </c>
      <c r="I247" s="347" t="s">
        <v>43</v>
      </c>
      <c r="J247" s="694" t="s">
        <v>468</v>
      </c>
      <c r="K247" s="232"/>
      <c r="L247" s="698"/>
      <c r="M247" s="185"/>
      <c r="N247" s="717"/>
      <c r="O247" s="232"/>
      <c r="P247" s="232">
        <v>25</v>
      </c>
      <c r="Q247" s="347" t="s">
        <v>483</v>
      </c>
      <c r="R247" s="695">
        <v>1120</v>
      </c>
      <c r="S247" s="695"/>
      <c r="T247" s="695" t="s">
        <v>30</v>
      </c>
      <c r="U247" s="695">
        <v>350</v>
      </c>
      <c r="V247" s="695">
        <v>1120</v>
      </c>
      <c r="W247" s="695">
        <v>1120</v>
      </c>
      <c r="X247" s="232">
        <v>1</v>
      </c>
      <c r="Y247" s="695"/>
      <c r="Z247" s="232">
        <v>1</v>
      </c>
      <c r="AA247" s="696">
        <v>350</v>
      </c>
      <c r="AB247" s="696">
        <v>12550</v>
      </c>
      <c r="AC247" s="697" t="s">
        <v>756</v>
      </c>
      <c r="AD247" s="698" t="s">
        <v>1613</v>
      </c>
      <c r="AE247" s="699">
        <v>0.125</v>
      </c>
      <c r="AF247" s="699">
        <v>0.12847222222222221</v>
      </c>
      <c r="AG247" s="699"/>
      <c r="AH247" s="699"/>
      <c r="AI247" s="232"/>
      <c r="AJ247" s="694"/>
      <c r="AK247" s="694" t="s">
        <v>6</v>
      </c>
      <c r="AL247" s="700" t="s">
        <v>662</v>
      </c>
      <c r="AM247" s="694" t="s">
        <v>486</v>
      </c>
      <c r="AN247" s="694">
        <v>1</v>
      </c>
      <c r="AO247" s="232"/>
      <c r="AP247" s="232"/>
      <c r="AQ247" s="232"/>
      <c r="AR247" s="232"/>
      <c r="AS247" s="232"/>
      <c r="AT247" s="243">
        <f t="shared" si="10"/>
        <v>3.4722222222222099E-3</v>
      </c>
      <c r="AU247" s="243" t="str">
        <f t="shared" si="11"/>
        <v/>
      </c>
    </row>
    <row r="248" spans="1:47" ht="14.25">
      <c r="B248" s="29">
        <v>2025</v>
      </c>
      <c r="C248" s="29">
        <v>4</v>
      </c>
      <c r="D248" s="29">
        <v>8</v>
      </c>
      <c r="E248" s="247" t="s">
        <v>494</v>
      </c>
      <c r="F248" s="29"/>
      <c r="G248" s="208"/>
      <c r="H248" s="694" t="s">
        <v>467</v>
      </c>
      <c r="I248" s="347"/>
      <c r="J248" s="694"/>
      <c r="K248" s="232"/>
      <c r="L248" s="698"/>
      <c r="M248" s="185"/>
      <c r="N248" s="717"/>
      <c r="O248" s="232"/>
      <c r="P248" s="232"/>
      <c r="Q248" s="347"/>
      <c r="R248" s="695"/>
      <c r="S248" s="695"/>
      <c r="T248" s="695"/>
      <c r="U248" s="695"/>
      <c r="V248" s="695"/>
      <c r="W248" s="695"/>
      <c r="X248" s="232"/>
      <c r="Y248" s="695"/>
      <c r="Z248" s="232"/>
      <c r="AA248" s="696"/>
      <c r="AB248" s="696"/>
      <c r="AC248" s="697"/>
      <c r="AD248" s="698"/>
      <c r="AE248" s="699"/>
      <c r="AF248" s="699"/>
      <c r="AG248" s="699">
        <v>0.12847222222222221</v>
      </c>
      <c r="AH248" s="699">
        <v>0.14930555555555555</v>
      </c>
      <c r="AI248" s="232" t="s">
        <v>560</v>
      </c>
      <c r="AJ248" s="694"/>
      <c r="AK248" s="694"/>
      <c r="AL248" s="700"/>
      <c r="AM248" s="694"/>
      <c r="AN248" s="694"/>
      <c r="AO248" s="232"/>
      <c r="AP248" s="232"/>
      <c r="AQ248" s="232"/>
      <c r="AR248" s="232"/>
      <c r="AS248" s="232"/>
      <c r="AT248" s="243" t="str">
        <f t="shared" si="10"/>
        <v/>
      </c>
      <c r="AU248" s="243">
        <f t="shared" si="11"/>
        <v>2.0833333333333343E-2</v>
      </c>
    </row>
    <row r="249" spans="1:47" ht="14.25">
      <c r="B249" s="29">
        <v>2025</v>
      </c>
      <c r="C249" s="29">
        <v>4</v>
      </c>
      <c r="D249" s="29">
        <v>8</v>
      </c>
      <c r="E249" s="247" t="s">
        <v>494</v>
      </c>
      <c r="F249" s="29"/>
      <c r="G249" s="31"/>
      <c r="H249" s="694" t="s">
        <v>467</v>
      </c>
      <c r="I249" s="347" t="s">
        <v>58</v>
      </c>
      <c r="J249" s="694" t="s">
        <v>468</v>
      </c>
      <c r="K249" s="232"/>
      <c r="L249" s="698"/>
      <c r="M249" s="185"/>
      <c r="N249" s="717"/>
      <c r="O249" s="232"/>
      <c r="P249" s="232">
        <v>12</v>
      </c>
      <c r="Q249" s="347" t="s">
        <v>483</v>
      </c>
      <c r="R249" s="695">
        <v>1120</v>
      </c>
      <c r="S249" s="695"/>
      <c r="T249" s="695" t="s">
        <v>30</v>
      </c>
      <c r="U249" s="695">
        <v>200</v>
      </c>
      <c r="V249" s="695">
        <v>1120</v>
      </c>
      <c r="W249" s="695">
        <v>1120</v>
      </c>
      <c r="X249" s="232">
        <v>1</v>
      </c>
      <c r="Y249" s="695">
        <v>200</v>
      </c>
      <c r="Z249" s="232">
        <v>1</v>
      </c>
      <c r="AA249" s="696">
        <v>200</v>
      </c>
      <c r="AB249" s="696"/>
      <c r="AC249" s="697"/>
      <c r="AD249" s="698"/>
      <c r="AE249" s="699"/>
      <c r="AF249" s="699"/>
      <c r="AG249" s="699"/>
      <c r="AH249" s="699"/>
      <c r="AI249" s="232"/>
      <c r="AJ249" s="694"/>
      <c r="AK249" s="694"/>
      <c r="AL249" s="700"/>
      <c r="AM249" s="694"/>
      <c r="AN249" s="694"/>
      <c r="AO249" s="232"/>
      <c r="AP249" s="232"/>
      <c r="AQ249" s="232"/>
      <c r="AR249" s="232"/>
      <c r="AS249" s="232"/>
      <c r="AT249" s="243" t="str">
        <f t="shared" si="10"/>
        <v/>
      </c>
      <c r="AU249" s="243" t="str">
        <f t="shared" si="11"/>
        <v/>
      </c>
    </row>
    <row r="250" spans="1:47" ht="14.25">
      <c r="A250" s="182">
        <v>1</v>
      </c>
      <c r="B250" s="29">
        <v>2025</v>
      </c>
      <c r="C250" s="29">
        <v>4</v>
      </c>
      <c r="D250" s="29">
        <v>8</v>
      </c>
      <c r="E250" s="247" t="s">
        <v>494</v>
      </c>
      <c r="F250" s="29">
        <v>7</v>
      </c>
      <c r="G250" s="31" t="s">
        <v>485</v>
      </c>
      <c r="H250" s="694" t="s">
        <v>467</v>
      </c>
      <c r="I250" s="347" t="s">
        <v>47</v>
      </c>
      <c r="J250" s="694" t="s">
        <v>468</v>
      </c>
      <c r="K250" s="232">
        <v>3817763</v>
      </c>
      <c r="L250" s="698">
        <v>28</v>
      </c>
      <c r="M250" s="185">
        <v>39</v>
      </c>
      <c r="N250" s="717" t="s">
        <v>487</v>
      </c>
      <c r="O250" s="232" t="s">
        <v>469</v>
      </c>
      <c r="P250" s="232">
        <v>50</v>
      </c>
      <c r="Q250" s="347" t="s">
        <v>511</v>
      </c>
      <c r="R250" s="695">
        <v>1120</v>
      </c>
      <c r="S250" s="695"/>
      <c r="T250" s="695">
        <v>4000</v>
      </c>
      <c r="U250" s="695">
        <v>4000</v>
      </c>
      <c r="V250" s="695">
        <v>1120</v>
      </c>
      <c r="W250" s="695">
        <v>1120</v>
      </c>
      <c r="X250" s="232">
        <v>1</v>
      </c>
      <c r="Y250" s="695">
        <v>4000</v>
      </c>
      <c r="Z250" s="232">
        <v>1</v>
      </c>
      <c r="AA250" s="696">
        <v>4000</v>
      </c>
      <c r="AB250" s="696">
        <v>4020</v>
      </c>
      <c r="AC250" s="697" t="s">
        <v>1631</v>
      </c>
      <c r="AD250" s="698"/>
      <c r="AE250" s="699">
        <v>0.14930555555555555</v>
      </c>
      <c r="AF250" s="699">
        <v>0.1701388888888889</v>
      </c>
      <c r="AG250" s="699">
        <v>0.1701388888888889</v>
      </c>
      <c r="AH250" s="699">
        <v>0.17708333333333334</v>
      </c>
      <c r="AI250" s="232" t="s">
        <v>5</v>
      </c>
      <c r="AJ250" s="694"/>
      <c r="AK250" s="694" t="s">
        <v>6</v>
      </c>
      <c r="AL250" s="700" t="s">
        <v>662</v>
      </c>
      <c r="AM250" s="694" t="s">
        <v>486</v>
      </c>
      <c r="AN250" s="694">
        <v>1</v>
      </c>
      <c r="AO250" s="232"/>
      <c r="AP250" s="232" t="s">
        <v>394</v>
      </c>
      <c r="AQ250" s="232"/>
      <c r="AR250" s="232"/>
      <c r="AS250" s="232"/>
      <c r="AT250" s="243">
        <f t="shared" si="10"/>
        <v>2.0833333333333343E-2</v>
      </c>
      <c r="AU250" s="243">
        <f t="shared" si="11"/>
        <v>6.9444444444444475E-3</v>
      </c>
    </row>
    <row r="251" spans="1:47" ht="14.25">
      <c r="B251" s="29">
        <v>2025</v>
      </c>
      <c r="C251" s="29">
        <v>4</v>
      </c>
      <c r="D251" s="29">
        <v>8</v>
      </c>
      <c r="E251" s="247" t="s">
        <v>494</v>
      </c>
      <c r="F251" s="29">
        <v>7</v>
      </c>
      <c r="G251" s="31" t="s">
        <v>485</v>
      </c>
      <c r="H251" s="694" t="s">
        <v>467</v>
      </c>
      <c r="I251" s="347" t="s">
        <v>47</v>
      </c>
      <c r="J251" s="694" t="s">
        <v>468</v>
      </c>
      <c r="K251" s="232">
        <v>3817763</v>
      </c>
      <c r="L251" s="698">
        <v>29</v>
      </c>
      <c r="M251" s="185">
        <v>39</v>
      </c>
      <c r="N251" s="717" t="s">
        <v>487</v>
      </c>
      <c r="O251" s="232" t="s">
        <v>469</v>
      </c>
      <c r="P251" s="232">
        <v>50</v>
      </c>
      <c r="Q251" s="347" t="s">
        <v>511</v>
      </c>
      <c r="R251" s="695">
        <v>1120</v>
      </c>
      <c r="S251" s="695"/>
      <c r="T251" s="695">
        <v>4000</v>
      </c>
      <c r="U251" s="695">
        <v>4000</v>
      </c>
      <c r="V251" s="695">
        <v>1120</v>
      </c>
      <c r="W251" s="695">
        <v>1120</v>
      </c>
      <c r="X251" s="232">
        <v>1</v>
      </c>
      <c r="Y251" s="695">
        <v>4000</v>
      </c>
      <c r="Z251" s="232">
        <v>1</v>
      </c>
      <c r="AA251" s="696">
        <v>4000</v>
      </c>
      <c r="AB251" s="696">
        <v>4040</v>
      </c>
      <c r="AC251" s="697" t="s">
        <v>1632</v>
      </c>
      <c r="AD251" s="698"/>
      <c r="AE251" s="699">
        <v>0.17708333333333334</v>
      </c>
      <c r="AF251" s="699">
        <v>0.19444444444444445</v>
      </c>
      <c r="AG251" s="699">
        <v>0.19444444444444445</v>
      </c>
      <c r="AH251" s="699">
        <v>0.2013888888888889</v>
      </c>
      <c r="AI251" s="232" t="s">
        <v>5</v>
      </c>
      <c r="AJ251" s="694"/>
      <c r="AK251" s="694" t="s">
        <v>6</v>
      </c>
      <c r="AL251" s="700" t="s">
        <v>662</v>
      </c>
      <c r="AM251" s="694" t="s">
        <v>486</v>
      </c>
      <c r="AN251" s="694">
        <v>1</v>
      </c>
      <c r="AO251" s="232"/>
      <c r="AP251" s="232" t="s">
        <v>394</v>
      </c>
      <c r="AQ251" s="232"/>
      <c r="AR251" s="232"/>
      <c r="AS251" s="232"/>
      <c r="AT251" s="243">
        <f t="shared" si="10"/>
        <v>1.7361111111111105E-2</v>
      </c>
      <c r="AU251" s="243">
        <f t="shared" si="11"/>
        <v>6.9444444444444475E-3</v>
      </c>
    </row>
    <row r="252" spans="1:47" ht="14.25">
      <c r="B252" s="29">
        <v>2025</v>
      </c>
      <c r="C252" s="29">
        <v>4</v>
      </c>
      <c r="D252" s="29">
        <v>8</v>
      </c>
      <c r="E252" s="247" t="s">
        <v>494</v>
      </c>
      <c r="F252" s="29">
        <v>7</v>
      </c>
      <c r="G252" s="31" t="s">
        <v>485</v>
      </c>
      <c r="H252" s="694" t="s">
        <v>467</v>
      </c>
      <c r="I252" s="347" t="s">
        <v>47</v>
      </c>
      <c r="J252" s="694" t="s">
        <v>468</v>
      </c>
      <c r="K252" s="232">
        <v>3817763</v>
      </c>
      <c r="L252" s="698">
        <v>30</v>
      </c>
      <c r="M252" s="185">
        <v>39</v>
      </c>
      <c r="N252" s="717" t="s">
        <v>487</v>
      </c>
      <c r="O252" s="232" t="s">
        <v>469</v>
      </c>
      <c r="P252" s="232">
        <v>50</v>
      </c>
      <c r="Q252" s="347" t="s">
        <v>511</v>
      </c>
      <c r="R252" s="695">
        <v>1120</v>
      </c>
      <c r="S252" s="695"/>
      <c r="T252" s="695">
        <v>4000</v>
      </c>
      <c r="U252" s="695">
        <v>4000</v>
      </c>
      <c r="V252" s="695">
        <v>1120</v>
      </c>
      <c r="W252" s="695">
        <v>1120</v>
      </c>
      <c r="X252" s="232">
        <v>1</v>
      </c>
      <c r="Y252" s="695">
        <v>4000</v>
      </c>
      <c r="Z252" s="232">
        <v>1</v>
      </c>
      <c r="AA252" s="696">
        <v>4000</v>
      </c>
      <c r="AB252" s="696">
        <v>4040</v>
      </c>
      <c r="AC252" s="697" t="s">
        <v>1633</v>
      </c>
      <c r="AD252" s="698" t="s">
        <v>1624</v>
      </c>
      <c r="AE252" s="699">
        <v>0.2013888888888889</v>
      </c>
      <c r="AF252" s="699">
        <v>0.22222222222222221</v>
      </c>
      <c r="AG252" s="699">
        <v>0.22222222222222221</v>
      </c>
      <c r="AH252" s="699">
        <v>0.22916666666666666</v>
      </c>
      <c r="AI252" s="232" t="s">
        <v>5</v>
      </c>
      <c r="AJ252" s="694"/>
      <c r="AK252" s="694" t="s">
        <v>6</v>
      </c>
      <c r="AL252" s="700" t="s">
        <v>662</v>
      </c>
      <c r="AM252" s="694" t="s">
        <v>486</v>
      </c>
      <c r="AN252" s="694">
        <v>1</v>
      </c>
      <c r="AO252" s="232"/>
      <c r="AP252" s="232" t="s">
        <v>394</v>
      </c>
      <c r="AQ252" s="232"/>
      <c r="AR252" s="232"/>
      <c r="AS252" s="232"/>
      <c r="AT252" s="243">
        <f t="shared" si="10"/>
        <v>2.0833333333333315E-2</v>
      </c>
      <c r="AU252" s="243">
        <f t="shared" si="11"/>
        <v>6.9444444444444475E-3</v>
      </c>
    </row>
    <row r="253" spans="1:47" ht="14.25">
      <c r="B253" s="29">
        <v>2025</v>
      </c>
      <c r="C253" s="29">
        <v>4</v>
      </c>
      <c r="D253" s="29">
        <v>8</v>
      </c>
      <c r="E253" s="247" t="s">
        <v>494</v>
      </c>
      <c r="F253" s="29"/>
      <c r="G253" s="208"/>
      <c r="H253" s="694" t="s">
        <v>467</v>
      </c>
      <c r="I253" s="347" t="s">
        <v>43</v>
      </c>
      <c r="J253" s="694" t="s">
        <v>468</v>
      </c>
      <c r="K253" s="232"/>
      <c r="L253" s="698"/>
      <c r="M253" s="185"/>
      <c r="N253" s="717"/>
      <c r="O253" s="232"/>
      <c r="P253" s="232">
        <v>25</v>
      </c>
      <c r="Q253" s="347" t="s">
        <v>483</v>
      </c>
      <c r="R253" s="695">
        <v>1120</v>
      </c>
      <c r="S253" s="695"/>
      <c r="T253" s="695" t="s">
        <v>30</v>
      </c>
      <c r="U253" s="695">
        <v>350</v>
      </c>
      <c r="V253" s="695">
        <v>1120</v>
      </c>
      <c r="W253" s="695">
        <v>1120</v>
      </c>
      <c r="X253" s="232">
        <v>1</v>
      </c>
      <c r="Y253" s="695"/>
      <c r="Z253" s="232">
        <v>1</v>
      </c>
      <c r="AA253" s="696">
        <v>350</v>
      </c>
      <c r="AB253" s="696">
        <v>12550</v>
      </c>
      <c r="AC253" s="697" t="s">
        <v>756</v>
      </c>
      <c r="AD253" s="698" t="s">
        <v>1624</v>
      </c>
      <c r="AE253" s="699">
        <v>0.22916666666666666</v>
      </c>
      <c r="AF253" s="699">
        <v>0.2326388888888889</v>
      </c>
      <c r="AG253" s="699"/>
      <c r="AH253" s="699"/>
      <c r="AI253" s="232"/>
      <c r="AJ253" s="694"/>
      <c r="AK253" s="694" t="s">
        <v>6</v>
      </c>
      <c r="AL253" s="700" t="s">
        <v>662</v>
      </c>
      <c r="AM253" s="694" t="s">
        <v>486</v>
      </c>
      <c r="AN253" s="694">
        <v>1</v>
      </c>
      <c r="AO253" s="232"/>
      <c r="AP253" s="232"/>
      <c r="AQ253" s="232"/>
      <c r="AR253" s="232"/>
      <c r="AS253" s="232"/>
      <c r="AT253" s="243">
        <f t="shared" si="10"/>
        <v>3.4722222222222376E-3</v>
      </c>
      <c r="AU253" s="243" t="str">
        <f t="shared" si="11"/>
        <v/>
      </c>
    </row>
    <row r="254" spans="1:47" ht="14.25">
      <c r="B254" s="29">
        <v>2025</v>
      </c>
      <c r="C254" s="29">
        <v>4</v>
      </c>
      <c r="D254" s="29">
        <v>8</v>
      </c>
      <c r="E254" s="247" t="s">
        <v>494</v>
      </c>
      <c r="F254" s="29"/>
      <c r="G254" s="208"/>
      <c r="H254" s="694" t="s">
        <v>467</v>
      </c>
      <c r="I254" s="347"/>
      <c r="J254" s="694"/>
      <c r="K254" s="232"/>
      <c r="L254" s="698"/>
      <c r="M254" s="185"/>
      <c r="N254" s="717"/>
      <c r="O254" s="232"/>
      <c r="P254" s="232"/>
      <c r="Q254" s="347"/>
      <c r="R254" s="695"/>
      <c r="S254" s="695"/>
      <c r="T254" s="695"/>
      <c r="U254" s="695"/>
      <c r="V254" s="695"/>
      <c r="W254" s="695"/>
      <c r="X254" s="232"/>
      <c r="Y254" s="695"/>
      <c r="Z254" s="232"/>
      <c r="AA254" s="696"/>
      <c r="AB254" s="696"/>
      <c r="AC254" s="697"/>
      <c r="AD254" s="698"/>
      <c r="AE254" s="699"/>
      <c r="AF254" s="699"/>
      <c r="AG254" s="699">
        <v>0.2326388888888889</v>
      </c>
      <c r="AH254" s="699">
        <v>0.25347222222222221</v>
      </c>
      <c r="AI254" s="232" t="s">
        <v>560</v>
      </c>
      <c r="AJ254" s="694"/>
      <c r="AK254" s="694"/>
      <c r="AL254" s="700"/>
      <c r="AM254" s="694"/>
      <c r="AN254" s="694"/>
      <c r="AO254" s="232"/>
      <c r="AP254" s="232"/>
      <c r="AQ254" s="232"/>
      <c r="AR254" s="232"/>
      <c r="AS254" s="232"/>
      <c r="AT254" s="243" t="str">
        <f t="shared" si="10"/>
        <v/>
      </c>
      <c r="AU254" s="243">
        <f t="shared" si="11"/>
        <v>2.0833333333333315E-2</v>
      </c>
    </row>
    <row r="255" spans="1:47" ht="14.25">
      <c r="B255" s="29">
        <v>2025</v>
      </c>
      <c r="C255" s="29">
        <v>4</v>
      </c>
      <c r="D255" s="29">
        <v>9</v>
      </c>
      <c r="E255" s="247" t="s">
        <v>494</v>
      </c>
      <c r="F255" s="29"/>
      <c r="G255" s="31"/>
      <c r="H255" s="694" t="s">
        <v>467</v>
      </c>
      <c r="I255" s="347" t="s">
        <v>58</v>
      </c>
      <c r="J255" s="694" t="s">
        <v>468</v>
      </c>
      <c r="K255" s="232"/>
      <c r="L255" s="698"/>
      <c r="M255" s="185"/>
      <c r="N255" s="717"/>
      <c r="O255" s="232"/>
      <c r="P255" s="232">
        <v>12</v>
      </c>
      <c r="Q255" s="347" t="s">
        <v>483</v>
      </c>
      <c r="R255" s="695">
        <v>1120</v>
      </c>
      <c r="S255" s="695"/>
      <c r="T255" s="695" t="s">
        <v>30</v>
      </c>
      <c r="U255" s="695">
        <v>200</v>
      </c>
      <c r="V255" s="695">
        <v>1120</v>
      </c>
      <c r="W255" s="695">
        <v>1120</v>
      </c>
      <c r="X255" s="232">
        <v>1</v>
      </c>
      <c r="Y255" s="695">
        <v>200</v>
      </c>
      <c r="Z255" s="232">
        <v>1</v>
      </c>
      <c r="AA255" s="696">
        <v>200</v>
      </c>
      <c r="AB255" s="696"/>
      <c r="AC255" s="697"/>
      <c r="AD255" s="698"/>
      <c r="AE255" s="699"/>
      <c r="AF255" s="699"/>
      <c r="AG255" s="699"/>
      <c r="AH255" s="699"/>
      <c r="AI255" s="232"/>
      <c r="AJ255" s="694"/>
      <c r="AK255" s="694"/>
      <c r="AL255" s="700"/>
      <c r="AM255" s="694"/>
      <c r="AN255" s="694"/>
      <c r="AO255" s="232"/>
      <c r="AP255" s="232"/>
      <c r="AQ255" s="232"/>
      <c r="AR255" s="232"/>
      <c r="AS255" s="232"/>
      <c r="AT255" s="243" t="str">
        <f t="shared" si="10"/>
        <v/>
      </c>
      <c r="AU255" s="243" t="str">
        <f t="shared" si="11"/>
        <v/>
      </c>
    </row>
    <row r="256" spans="1:47" ht="14.25">
      <c r="A256" s="182">
        <v>1</v>
      </c>
      <c r="B256" s="29">
        <v>2025</v>
      </c>
      <c r="C256" s="29">
        <v>4</v>
      </c>
      <c r="D256" s="29">
        <v>9</v>
      </c>
      <c r="E256" s="247" t="s">
        <v>494</v>
      </c>
      <c r="F256" s="29">
        <v>1</v>
      </c>
      <c r="G256" s="31" t="s">
        <v>485</v>
      </c>
      <c r="H256" s="694" t="s">
        <v>467</v>
      </c>
      <c r="I256" s="347" t="s">
        <v>47</v>
      </c>
      <c r="J256" s="694" t="s">
        <v>468</v>
      </c>
      <c r="K256" s="232">
        <v>3817763</v>
      </c>
      <c r="L256" s="698">
        <v>31</v>
      </c>
      <c r="M256" s="185">
        <v>39</v>
      </c>
      <c r="N256" s="717" t="s">
        <v>487</v>
      </c>
      <c r="O256" s="232" t="s">
        <v>469</v>
      </c>
      <c r="P256" s="232">
        <v>50</v>
      </c>
      <c r="Q256" s="347" t="s">
        <v>511</v>
      </c>
      <c r="R256" s="695">
        <v>1120</v>
      </c>
      <c r="S256" s="695"/>
      <c r="T256" s="695">
        <v>4000</v>
      </c>
      <c r="U256" s="695">
        <v>4000</v>
      </c>
      <c r="V256" s="695">
        <v>1120</v>
      </c>
      <c r="W256" s="695">
        <v>1120</v>
      </c>
      <c r="X256" s="232">
        <v>1</v>
      </c>
      <c r="Y256" s="695">
        <v>4000</v>
      </c>
      <c r="Z256" s="232">
        <v>1</v>
      </c>
      <c r="AA256" s="696">
        <v>4000</v>
      </c>
      <c r="AB256" s="696">
        <v>4020</v>
      </c>
      <c r="AC256" s="697" t="s">
        <v>1634</v>
      </c>
      <c r="AD256" s="698"/>
      <c r="AE256" s="699">
        <v>0.25347222222222221</v>
      </c>
      <c r="AF256" s="699">
        <v>0.27083333333333331</v>
      </c>
      <c r="AG256" s="699">
        <v>0.27083333333333331</v>
      </c>
      <c r="AH256" s="699">
        <v>0.27777777777777779</v>
      </c>
      <c r="AI256" s="232" t="s">
        <v>5</v>
      </c>
      <c r="AJ256" s="694"/>
      <c r="AK256" s="694" t="s">
        <v>6</v>
      </c>
      <c r="AL256" s="700" t="s">
        <v>662</v>
      </c>
      <c r="AM256" s="694" t="s">
        <v>486</v>
      </c>
      <c r="AN256" s="694">
        <v>1</v>
      </c>
      <c r="AO256" s="232"/>
      <c r="AP256" s="232" t="s">
        <v>394</v>
      </c>
      <c r="AQ256" s="232"/>
      <c r="AR256" s="232"/>
      <c r="AS256" s="232"/>
      <c r="AT256" s="243">
        <f t="shared" si="10"/>
        <v>1.7361111111111105E-2</v>
      </c>
      <c r="AU256" s="243">
        <f t="shared" si="11"/>
        <v>6.9444444444444753E-3</v>
      </c>
    </row>
    <row r="257" spans="1:47" ht="14.25">
      <c r="B257" s="29">
        <v>2025</v>
      </c>
      <c r="C257" s="29">
        <v>4</v>
      </c>
      <c r="D257" s="29">
        <v>9</v>
      </c>
      <c r="E257" s="247" t="s">
        <v>495</v>
      </c>
      <c r="F257" s="29">
        <v>1</v>
      </c>
      <c r="G257" s="31" t="s">
        <v>485</v>
      </c>
      <c r="H257" s="694" t="s">
        <v>467</v>
      </c>
      <c r="I257" s="347" t="s">
        <v>47</v>
      </c>
      <c r="J257" s="694" t="s">
        <v>468</v>
      </c>
      <c r="K257" s="232">
        <v>3817763</v>
      </c>
      <c r="L257" s="698">
        <v>32</v>
      </c>
      <c r="M257" s="185">
        <v>39</v>
      </c>
      <c r="N257" s="717" t="s">
        <v>487</v>
      </c>
      <c r="O257" s="232" t="s">
        <v>469</v>
      </c>
      <c r="P257" s="232">
        <v>50</v>
      </c>
      <c r="Q257" s="347" t="s">
        <v>511</v>
      </c>
      <c r="R257" s="695">
        <v>1120</v>
      </c>
      <c r="S257" s="695"/>
      <c r="T257" s="695">
        <v>4000</v>
      </c>
      <c r="U257" s="695">
        <v>4000</v>
      </c>
      <c r="V257" s="695">
        <v>1120</v>
      </c>
      <c r="W257" s="695">
        <v>1120</v>
      </c>
      <c r="X257" s="232">
        <v>1</v>
      </c>
      <c r="Y257" s="695">
        <v>4000</v>
      </c>
      <c r="Z257" s="232">
        <v>1</v>
      </c>
      <c r="AA257" s="696">
        <v>4000</v>
      </c>
      <c r="AB257" s="696">
        <v>4030</v>
      </c>
      <c r="AC257" s="697" t="s">
        <v>1635</v>
      </c>
      <c r="AD257" s="698"/>
      <c r="AE257" s="699">
        <v>0.27777777777777779</v>
      </c>
      <c r="AF257" s="699">
        <v>0.2951388888888889</v>
      </c>
      <c r="AG257" s="699">
        <v>0.2951388888888889</v>
      </c>
      <c r="AH257" s="699">
        <v>0.30208333333333331</v>
      </c>
      <c r="AI257" s="232" t="s">
        <v>5</v>
      </c>
      <c r="AJ257" s="694"/>
      <c r="AK257" s="694" t="s">
        <v>6</v>
      </c>
      <c r="AL257" s="700" t="s">
        <v>662</v>
      </c>
      <c r="AM257" s="694" t="s">
        <v>486</v>
      </c>
      <c r="AN257" s="694">
        <v>1</v>
      </c>
      <c r="AO257" s="232"/>
      <c r="AP257" s="232" t="s">
        <v>394</v>
      </c>
      <c r="AQ257" s="232"/>
      <c r="AR257" s="232"/>
      <c r="AS257" s="232"/>
      <c r="AT257" s="243">
        <f t="shared" si="10"/>
        <v>1.7361111111111105E-2</v>
      </c>
      <c r="AU257" s="243">
        <f t="shared" si="11"/>
        <v>6.9444444444444198E-3</v>
      </c>
    </row>
    <row r="258" spans="1:47" ht="14.25">
      <c r="B258" s="29">
        <v>2025</v>
      </c>
      <c r="C258" s="29">
        <v>4</v>
      </c>
      <c r="D258" s="29">
        <v>9</v>
      </c>
      <c r="E258" s="247" t="s">
        <v>495</v>
      </c>
      <c r="F258" s="29">
        <v>1</v>
      </c>
      <c r="G258" s="31" t="s">
        <v>485</v>
      </c>
      <c r="H258" s="694" t="s">
        <v>467</v>
      </c>
      <c r="I258" s="347" t="s">
        <v>47</v>
      </c>
      <c r="J258" s="694" t="s">
        <v>468</v>
      </c>
      <c r="K258" s="232">
        <v>3817763</v>
      </c>
      <c r="L258" s="698">
        <v>33</v>
      </c>
      <c r="M258" s="185">
        <v>39</v>
      </c>
      <c r="N258" s="717" t="s">
        <v>487</v>
      </c>
      <c r="O258" s="232" t="s">
        <v>469</v>
      </c>
      <c r="P258" s="232">
        <v>50</v>
      </c>
      <c r="Q258" s="347" t="s">
        <v>511</v>
      </c>
      <c r="R258" s="695">
        <v>1120</v>
      </c>
      <c r="S258" s="695"/>
      <c r="T258" s="695">
        <v>4000</v>
      </c>
      <c r="U258" s="695">
        <v>4000</v>
      </c>
      <c r="V258" s="695">
        <v>1120</v>
      </c>
      <c r="W258" s="695">
        <v>1120</v>
      </c>
      <c r="X258" s="232">
        <v>1</v>
      </c>
      <c r="Y258" s="695">
        <v>4000</v>
      </c>
      <c r="Z258" s="232">
        <v>1</v>
      </c>
      <c r="AA258" s="696">
        <v>4000</v>
      </c>
      <c r="AB258" s="696">
        <v>4040</v>
      </c>
      <c r="AC258" s="697" t="s">
        <v>1636</v>
      </c>
      <c r="AD258" s="698" t="s">
        <v>1625</v>
      </c>
      <c r="AE258" s="699">
        <v>0.30208333333333331</v>
      </c>
      <c r="AF258" s="699">
        <v>0.31944444444444442</v>
      </c>
      <c r="AG258" s="699">
        <v>0.31944444444444442</v>
      </c>
      <c r="AH258" s="699">
        <v>0.3263888888888889</v>
      </c>
      <c r="AI258" s="232" t="s">
        <v>5</v>
      </c>
      <c r="AJ258" s="694"/>
      <c r="AK258" s="694" t="s">
        <v>6</v>
      </c>
      <c r="AL258" s="700" t="s">
        <v>662</v>
      </c>
      <c r="AM258" s="694" t="s">
        <v>486</v>
      </c>
      <c r="AN258" s="694">
        <v>1</v>
      </c>
      <c r="AO258" s="232"/>
      <c r="AP258" s="232" t="s">
        <v>394</v>
      </c>
      <c r="AQ258" s="232"/>
      <c r="AR258" s="232"/>
      <c r="AS258" s="232"/>
      <c r="AT258" s="243">
        <f t="shared" si="10"/>
        <v>1.7361111111111105E-2</v>
      </c>
      <c r="AU258" s="243">
        <f t="shared" si="11"/>
        <v>6.9444444444444753E-3</v>
      </c>
    </row>
    <row r="259" spans="1:47" ht="14.25">
      <c r="B259" s="29">
        <v>2025</v>
      </c>
      <c r="C259" s="29">
        <v>4</v>
      </c>
      <c r="D259" s="29">
        <v>9</v>
      </c>
      <c r="E259" s="247" t="s">
        <v>495</v>
      </c>
      <c r="F259" s="29"/>
      <c r="G259" s="208"/>
      <c r="H259" s="694" t="s">
        <v>467</v>
      </c>
      <c r="I259" s="347" t="s">
        <v>43</v>
      </c>
      <c r="J259" s="694" t="s">
        <v>468</v>
      </c>
      <c r="K259" s="232"/>
      <c r="L259" s="698"/>
      <c r="M259" s="185"/>
      <c r="N259" s="717"/>
      <c r="O259" s="232"/>
      <c r="P259" s="232">
        <v>25</v>
      </c>
      <c r="Q259" s="347" t="s">
        <v>483</v>
      </c>
      <c r="R259" s="695">
        <v>1120</v>
      </c>
      <c r="S259" s="695"/>
      <c r="T259" s="695" t="s">
        <v>30</v>
      </c>
      <c r="U259" s="695">
        <v>350</v>
      </c>
      <c r="V259" s="695">
        <v>1120</v>
      </c>
      <c r="W259" s="695">
        <v>1120</v>
      </c>
      <c r="X259" s="232">
        <v>1</v>
      </c>
      <c r="Y259" s="695"/>
      <c r="Z259" s="232">
        <v>1</v>
      </c>
      <c r="AA259" s="696">
        <v>350</v>
      </c>
      <c r="AB259" s="696">
        <v>12550</v>
      </c>
      <c r="AC259" s="697" t="s">
        <v>756</v>
      </c>
      <c r="AD259" s="698" t="s">
        <v>1625</v>
      </c>
      <c r="AE259" s="699">
        <v>0.3263888888888889</v>
      </c>
      <c r="AF259" s="699">
        <v>0.3298611111111111</v>
      </c>
      <c r="AG259" s="699"/>
      <c r="AH259" s="699"/>
      <c r="AI259" s="232"/>
      <c r="AJ259" s="694"/>
      <c r="AK259" s="694" t="s">
        <v>6</v>
      </c>
      <c r="AL259" s="700" t="s">
        <v>662</v>
      </c>
      <c r="AM259" s="694" t="s">
        <v>486</v>
      </c>
      <c r="AN259" s="694">
        <v>1</v>
      </c>
      <c r="AO259" s="232"/>
      <c r="AP259" s="232"/>
      <c r="AQ259" s="232"/>
      <c r="AR259" s="232"/>
      <c r="AS259" s="232"/>
      <c r="AT259" s="243">
        <f t="shared" si="10"/>
        <v>3.4722222222222099E-3</v>
      </c>
      <c r="AU259" s="243" t="str">
        <f t="shared" si="11"/>
        <v/>
      </c>
    </row>
    <row r="260" spans="1:47" ht="14.25">
      <c r="B260" s="29">
        <v>2025</v>
      </c>
      <c r="C260" s="29">
        <v>4</v>
      </c>
      <c r="D260" s="29">
        <v>9</v>
      </c>
      <c r="E260" s="247" t="s">
        <v>495</v>
      </c>
      <c r="F260" s="29"/>
      <c r="G260" s="208"/>
      <c r="H260" s="694" t="s">
        <v>467</v>
      </c>
      <c r="I260" s="347"/>
      <c r="J260" s="694"/>
      <c r="K260" s="232"/>
      <c r="L260" s="698"/>
      <c r="M260" s="185"/>
      <c r="N260" s="717"/>
      <c r="O260" s="232"/>
      <c r="P260" s="232"/>
      <c r="Q260" s="347"/>
      <c r="R260" s="695"/>
      <c r="S260" s="695"/>
      <c r="T260" s="695"/>
      <c r="U260" s="695"/>
      <c r="V260" s="695"/>
      <c r="W260" s="695"/>
      <c r="X260" s="232"/>
      <c r="Y260" s="695"/>
      <c r="Z260" s="232"/>
      <c r="AA260" s="696"/>
      <c r="AB260" s="696"/>
      <c r="AC260" s="697"/>
      <c r="AD260" s="698"/>
      <c r="AE260" s="699"/>
      <c r="AF260" s="699"/>
      <c r="AG260" s="699">
        <v>0.3298611111111111</v>
      </c>
      <c r="AH260" s="699">
        <v>0.35069444444444442</v>
      </c>
      <c r="AI260" s="232" t="s">
        <v>560</v>
      </c>
      <c r="AJ260" s="694"/>
      <c r="AK260" s="694"/>
      <c r="AL260" s="700"/>
      <c r="AM260" s="694"/>
      <c r="AN260" s="694"/>
      <c r="AO260" s="232"/>
      <c r="AP260" s="232"/>
      <c r="AQ260" s="232"/>
      <c r="AR260" s="232"/>
      <c r="AS260" s="232"/>
      <c r="AT260" s="243" t="str">
        <f t="shared" si="10"/>
        <v/>
      </c>
      <c r="AU260" s="243">
        <f t="shared" si="11"/>
        <v>2.0833333333333315E-2</v>
      </c>
    </row>
    <row r="261" spans="1:47" ht="14.25">
      <c r="B261" s="29">
        <v>2025</v>
      </c>
      <c r="C261" s="29">
        <v>4</v>
      </c>
      <c r="D261" s="29">
        <v>9</v>
      </c>
      <c r="E261" s="247" t="s">
        <v>495</v>
      </c>
      <c r="F261" s="29"/>
      <c r="G261" s="31"/>
      <c r="H261" s="694" t="s">
        <v>467</v>
      </c>
      <c r="I261" s="347" t="s">
        <v>58</v>
      </c>
      <c r="J261" s="694" t="s">
        <v>468</v>
      </c>
      <c r="K261" s="232"/>
      <c r="L261" s="698"/>
      <c r="M261" s="185"/>
      <c r="N261" s="717"/>
      <c r="O261" s="232"/>
      <c r="P261" s="232">
        <v>12</v>
      </c>
      <c r="Q261" s="347" t="s">
        <v>483</v>
      </c>
      <c r="R261" s="695">
        <v>1120</v>
      </c>
      <c r="S261" s="695"/>
      <c r="T261" s="695" t="s">
        <v>30</v>
      </c>
      <c r="U261" s="695">
        <v>200</v>
      </c>
      <c r="V261" s="695">
        <v>1120</v>
      </c>
      <c r="W261" s="695">
        <v>1120</v>
      </c>
      <c r="X261" s="232">
        <v>1</v>
      </c>
      <c r="Y261" s="695">
        <v>200</v>
      </c>
      <c r="Z261" s="232">
        <v>1</v>
      </c>
      <c r="AA261" s="696">
        <v>200</v>
      </c>
      <c r="AB261" s="696"/>
      <c r="AC261" s="697"/>
      <c r="AD261" s="698"/>
      <c r="AE261" s="699"/>
      <c r="AF261" s="699"/>
      <c r="AG261" s="699"/>
      <c r="AH261" s="699"/>
      <c r="AI261" s="232"/>
      <c r="AJ261" s="694"/>
      <c r="AK261" s="694"/>
      <c r="AL261" s="700"/>
      <c r="AM261" s="694"/>
      <c r="AN261" s="694"/>
      <c r="AO261" s="232"/>
      <c r="AP261" s="232"/>
      <c r="AQ261" s="232"/>
      <c r="AR261" s="232"/>
      <c r="AS261" s="232"/>
      <c r="AT261" s="243" t="str">
        <f t="shared" si="10"/>
        <v/>
      </c>
      <c r="AU261" s="243" t="str">
        <f t="shared" si="11"/>
        <v/>
      </c>
    </row>
    <row r="262" spans="1:47" ht="14.25">
      <c r="A262" s="182">
        <v>1</v>
      </c>
      <c r="B262" s="29">
        <v>2025</v>
      </c>
      <c r="C262" s="29">
        <v>4</v>
      </c>
      <c r="D262" s="29">
        <v>9</v>
      </c>
      <c r="E262" s="247" t="s">
        <v>495</v>
      </c>
      <c r="F262" s="29">
        <v>2</v>
      </c>
      <c r="G262" s="31" t="s">
        <v>485</v>
      </c>
      <c r="H262" s="694" t="s">
        <v>467</v>
      </c>
      <c r="I262" s="347" t="s">
        <v>47</v>
      </c>
      <c r="J262" s="694" t="s">
        <v>468</v>
      </c>
      <c r="K262" s="232">
        <v>3817763</v>
      </c>
      <c r="L262" s="698">
        <v>34</v>
      </c>
      <c r="M262" s="185">
        <v>39</v>
      </c>
      <c r="N262" s="717" t="s">
        <v>487</v>
      </c>
      <c r="O262" s="232" t="s">
        <v>469</v>
      </c>
      <c r="P262" s="232">
        <v>50</v>
      </c>
      <c r="Q262" s="347" t="s">
        <v>511</v>
      </c>
      <c r="R262" s="695">
        <v>1120</v>
      </c>
      <c r="S262" s="695"/>
      <c r="T262" s="695">
        <v>4000</v>
      </c>
      <c r="U262" s="695">
        <v>4000</v>
      </c>
      <c r="V262" s="695">
        <v>1120</v>
      </c>
      <c r="W262" s="695">
        <v>1120</v>
      </c>
      <c r="X262" s="232">
        <v>1</v>
      </c>
      <c r="Y262" s="695">
        <v>4000</v>
      </c>
      <c r="Z262" s="232">
        <v>1</v>
      </c>
      <c r="AA262" s="696">
        <v>4000</v>
      </c>
      <c r="AB262" s="696">
        <v>4020</v>
      </c>
      <c r="AC262" s="697" t="s">
        <v>1637</v>
      </c>
      <c r="AD262" s="698"/>
      <c r="AE262" s="699">
        <v>0.35069444444444442</v>
      </c>
      <c r="AF262" s="699">
        <v>0.36805555555555558</v>
      </c>
      <c r="AG262" s="699">
        <v>0.36805555555555558</v>
      </c>
      <c r="AH262" s="699">
        <v>0.375</v>
      </c>
      <c r="AI262" s="232" t="s">
        <v>5</v>
      </c>
      <c r="AJ262" s="694"/>
      <c r="AK262" s="694" t="s">
        <v>6</v>
      </c>
      <c r="AL262" s="700" t="s">
        <v>662</v>
      </c>
      <c r="AM262" s="694" t="s">
        <v>486</v>
      </c>
      <c r="AN262" s="694">
        <v>1</v>
      </c>
      <c r="AO262" s="232"/>
      <c r="AP262" s="232" t="s">
        <v>394</v>
      </c>
      <c r="AQ262" s="232"/>
      <c r="AR262" s="232"/>
      <c r="AS262" s="232"/>
      <c r="AT262" s="243">
        <f t="shared" si="10"/>
        <v>1.736111111111116E-2</v>
      </c>
      <c r="AU262" s="243">
        <f t="shared" si="11"/>
        <v>6.9444444444444198E-3</v>
      </c>
    </row>
    <row r="263" spans="1:47" ht="14.25">
      <c r="B263" s="29">
        <v>2025</v>
      </c>
      <c r="C263" s="29">
        <v>4</v>
      </c>
      <c r="D263" s="29">
        <v>9</v>
      </c>
      <c r="E263" s="247" t="s">
        <v>495</v>
      </c>
      <c r="F263" s="29">
        <v>2</v>
      </c>
      <c r="G263" s="31" t="s">
        <v>485</v>
      </c>
      <c r="H263" s="694" t="s">
        <v>467</v>
      </c>
      <c r="I263" s="347" t="s">
        <v>47</v>
      </c>
      <c r="J263" s="694" t="s">
        <v>468</v>
      </c>
      <c r="K263" s="232">
        <v>3817763</v>
      </c>
      <c r="L263" s="698">
        <v>35</v>
      </c>
      <c r="M263" s="185">
        <v>39</v>
      </c>
      <c r="N263" s="717" t="s">
        <v>487</v>
      </c>
      <c r="O263" s="232" t="s">
        <v>469</v>
      </c>
      <c r="P263" s="232">
        <v>50</v>
      </c>
      <c r="Q263" s="347" t="s">
        <v>511</v>
      </c>
      <c r="R263" s="695">
        <v>1120</v>
      </c>
      <c r="S263" s="695"/>
      <c r="T263" s="695">
        <v>4000</v>
      </c>
      <c r="U263" s="695">
        <v>4000</v>
      </c>
      <c r="V263" s="695">
        <v>1120</v>
      </c>
      <c r="W263" s="695">
        <v>1120</v>
      </c>
      <c r="X263" s="232">
        <v>1</v>
      </c>
      <c r="Y263" s="695">
        <v>4000</v>
      </c>
      <c r="Z263" s="232">
        <v>1</v>
      </c>
      <c r="AA263" s="696">
        <v>4000</v>
      </c>
      <c r="AB263" s="696">
        <v>4040</v>
      </c>
      <c r="AC263" s="697" t="s">
        <v>1638</v>
      </c>
      <c r="AD263" s="698"/>
      <c r="AE263" s="699">
        <v>0.375</v>
      </c>
      <c r="AF263" s="699">
        <v>0.3923611111111111</v>
      </c>
      <c r="AG263" s="699">
        <v>0.3923611111111111</v>
      </c>
      <c r="AH263" s="699">
        <v>0.39930555555555558</v>
      </c>
      <c r="AI263" s="232" t="s">
        <v>5</v>
      </c>
      <c r="AJ263" s="694"/>
      <c r="AK263" s="694" t="s">
        <v>6</v>
      </c>
      <c r="AL263" s="700" t="s">
        <v>662</v>
      </c>
      <c r="AM263" s="694" t="s">
        <v>486</v>
      </c>
      <c r="AN263" s="694">
        <v>1</v>
      </c>
      <c r="AO263" s="232"/>
      <c r="AP263" s="232" t="s">
        <v>394</v>
      </c>
      <c r="AQ263" s="232"/>
      <c r="AR263" s="232"/>
      <c r="AS263" s="232"/>
      <c r="AT263" s="243">
        <f t="shared" si="10"/>
        <v>1.7361111111111105E-2</v>
      </c>
      <c r="AU263" s="243">
        <f t="shared" si="11"/>
        <v>6.9444444444444753E-3</v>
      </c>
    </row>
    <row r="264" spans="1:47" ht="14.25">
      <c r="B264" s="29">
        <v>2025</v>
      </c>
      <c r="C264" s="29">
        <v>4</v>
      </c>
      <c r="D264" s="29">
        <v>9</v>
      </c>
      <c r="E264" s="247" t="s">
        <v>495</v>
      </c>
      <c r="F264" s="29">
        <v>2</v>
      </c>
      <c r="G264" s="31" t="s">
        <v>485</v>
      </c>
      <c r="H264" s="694" t="s">
        <v>467</v>
      </c>
      <c r="I264" s="347" t="s">
        <v>47</v>
      </c>
      <c r="J264" s="694" t="s">
        <v>468</v>
      </c>
      <c r="K264" s="232">
        <v>3817763</v>
      </c>
      <c r="L264" s="698">
        <v>36</v>
      </c>
      <c r="M264" s="185">
        <v>39</v>
      </c>
      <c r="N264" s="717" t="s">
        <v>487</v>
      </c>
      <c r="O264" s="232" t="s">
        <v>469</v>
      </c>
      <c r="P264" s="232">
        <v>50</v>
      </c>
      <c r="Q264" s="347" t="s">
        <v>511</v>
      </c>
      <c r="R264" s="695">
        <v>1120</v>
      </c>
      <c r="S264" s="695"/>
      <c r="T264" s="695">
        <v>4000</v>
      </c>
      <c r="U264" s="695">
        <v>4000</v>
      </c>
      <c r="V264" s="695">
        <v>1120</v>
      </c>
      <c r="W264" s="695">
        <v>1120</v>
      </c>
      <c r="X264" s="232">
        <v>1</v>
      </c>
      <c r="Y264" s="695">
        <v>4000</v>
      </c>
      <c r="Z264" s="232">
        <v>1</v>
      </c>
      <c r="AA264" s="696">
        <v>4000</v>
      </c>
      <c r="AB264" s="696">
        <v>4040</v>
      </c>
      <c r="AC264" s="697" t="s">
        <v>1639</v>
      </c>
      <c r="AD264" s="698" t="s">
        <v>1626</v>
      </c>
      <c r="AE264" s="699">
        <v>0.40277777777777779</v>
      </c>
      <c r="AF264" s="699">
        <v>0.4201388888888889</v>
      </c>
      <c r="AG264" s="699">
        <v>0.4201388888888889</v>
      </c>
      <c r="AH264" s="699">
        <v>0.46875</v>
      </c>
      <c r="AI264" s="232" t="s">
        <v>5</v>
      </c>
      <c r="AJ264" s="694"/>
      <c r="AK264" s="694" t="s">
        <v>6</v>
      </c>
      <c r="AL264" s="700" t="s">
        <v>662</v>
      </c>
      <c r="AM264" s="694" t="s">
        <v>486</v>
      </c>
      <c r="AN264" s="694">
        <v>1</v>
      </c>
      <c r="AO264" s="232"/>
      <c r="AP264" s="232" t="s">
        <v>394</v>
      </c>
      <c r="AQ264" s="232"/>
      <c r="AR264" s="232"/>
      <c r="AS264" s="232"/>
      <c r="AT264" s="243">
        <f t="shared" si="10"/>
        <v>1.7361111111111105E-2</v>
      </c>
      <c r="AU264" s="243">
        <f t="shared" si="11"/>
        <v>4.8611111111111105E-2</v>
      </c>
    </row>
    <row r="265" spans="1:47" ht="14.25">
      <c r="B265" s="29">
        <v>2025</v>
      </c>
      <c r="C265" s="29">
        <v>4</v>
      </c>
      <c r="D265" s="29">
        <v>9</v>
      </c>
      <c r="E265" s="247" t="s">
        <v>495</v>
      </c>
      <c r="F265" s="29"/>
      <c r="G265" s="208"/>
      <c r="H265" s="694" t="s">
        <v>467</v>
      </c>
      <c r="I265" s="347" t="s">
        <v>43</v>
      </c>
      <c r="J265" s="694" t="s">
        <v>468</v>
      </c>
      <c r="K265" s="232"/>
      <c r="L265" s="698"/>
      <c r="M265" s="185"/>
      <c r="N265" s="717"/>
      <c r="O265" s="232"/>
      <c r="P265" s="232">
        <v>25</v>
      </c>
      <c r="Q265" s="347" t="s">
        <v>483</v>
      </c>
      <c r="R265" s="695">
        <v>1120</v>
      </c>
      <c r="S265" s="695"/>
      <c r="T265" s="695" t="s">
        <v>30</v>
      </c>
      <c r="U265" s="695">
        <v>350</v>
      </c>
      <c r="V265" s="695">
        <v>1120</v>
      </c>
      <c r="W265" s="695">
        <v>1120</v>
      </c>
      <c r="X265" s="232">
        <v>1</v>
      </c>
      <c r="Y265" s="695"/>
      <c r="Z265" s="232">
        <v>1</v>
      </c>
      <c r="AA265" s="696">
        <v>350</v>
      </c>
      <c r="AB265" s="696">
        <v>12550</v>
      </c>
      <c r="AC265" s="697" t="s">
        <v>756</v>
      </c>
      <c r="AD265" s="698" t="s">
        <v>1626</v>
      </c>
      <c r="AE265" s="699">
        <v>0.46875</v>
      </c>
      <c r="AF265" s="699">
        <v>0.47222222222222221</v>
      </c>
      <c r="AG265" s="699"/>
      <c r="AH265" s="699"/>
      <c r="AI265" s="232"/>
      <c r="AJ265" s="694"/>
      <c r="AK265" s="694" t="s">
        <v>6</v>
      </c>
      <c r="AL265" s="700" t="s">
        <v>662</v>
      </c>
      <c r="AM265" s="694" t="s">
        <v>486</v>
      </c>
      <c r="AN265" s="694">
        <v>1</v>
      </c>
      <c r="AO265" s="232"/>
      <c r="AP265" s="232"/>
      <c r="AQ265" s="232"/>
      <c r="AR265" s="232"/>
      <c r="AS265" s="232"/>
      <c r="AT265" s="243">
        <f t="shared" si="10"/>
        <v>3.4722222222222099E-3</v>
      </c>
      <c r="AU265" s="243" t="str">
        <f t="shared" si="11"/>
        <v/>
      </c>
    </row>
    <row r="266" spans="1:47" ht="14.25">
      <c r="B266" s="29">
        <v>2025</v>
      </c>
      <c r="C266" s="29">
        <v>4</v>
      </c>
      <c r="D266" s="29">
        <v>9</v>
      </c>
      <c r="E266" s="247" t="s">
        <v>495</v>
      </c>
      <c r="F266" s="29"/>
      <c r="G266" s="208"/>
      <c r="H266" s="694" t="s">
        <v>467</v>
      </c>
      <c r="I266" s="347"/>
      <c r="J266" s="694"/>
      <c r="K266" s="232"/>
      <c r="L266" s="698"/>
      <c r="M266" s="185"/>
      <c r="N266" s="717"/>
      <c r="O266" s="232"/>
      <c r="P266" s="232"/>
      <c r="Q266" s="347"/>
      <c r="R266" s="695"/>
      <c r="S266" s="695"/>
      <c r="T266" s="695"/>
      <c r="U266" s="695"/>
      <c r="V266" s="695"/>
      <c r="W266" s="695"/>
      <c r="X266" s="232"/>
      <c r="Y266" s="695"/>
      <c r="Z266" s="232"/>
      <c r="AA266" s="696"/>
      <c r="AB266" s="696"/>
      <c r="AC266" s="697"/>
      <c r="AD266" s="698"/>
      <c r="AE266" s="699"/>
      <c r="AF266" s="699"/>
      <c r="AG266" s="699">
        <v>0.47222222222222221</v>
      </c>
      <c r="AH266" s="699">
        <v>0.49305555555555558</v>
      </c>
      <c r="AI266" s="232" t="s">
        <v>560</v>
      </c>
      <c r="AJ266" s="694"/>
      <c r="AK266" s="694"/>
      <c r="AL266" s="700"/>
      <c r="AM266" s="694"/>
      <c r="AN266" s="694"/>
      <c r="AO266" s="232"/>
      <c r="AP266" s="232"/>
      <c r="AQ266" s="232"/>
      <c r="AR266" s="232"/>
      <c r="AS266" s="232"/>
      <c r="AT266" s="243" t="str">
        <f t="shared" si="10"/>
        <v/>
      </c>
      <c r="AU266" s="243">
        <f t="shared" si="11"/>
        <v>2.083333333333337E-2</v>
      </c>
    </row>
    <row r="267" spans="1:47" ht="14.25">
      <c r="B267" s="29">
        <v>2025</v>
      </c>
      <c r="C267" s="29">
        <v>4</v>
      </c>
      <c r="D267" s="29">
        <v>9</v>
      </c>
      <c r="E267" s="247" t="s">
        <v>495</v>
      </c>
      <c r="F267" s="29"/>
      <c r="G267" s="31"/>
      <c r="H267" s="694" t="s">
        <v>467</v>
      </c>
      <c r="I267" s="347" t="s">
        <v>58</v>
      </c>
      <c r="J267" s="694" t="s">
        <v>468</v>
      </c>
      <c r="K267" s="232"/>
      <c r="L267" s="698"/>
      <c r="M267" s="185"/>
      <c r="N267" s="717"/>
      <c r="O267" s="232"/>
      <c r="P267" s="232">
        <v>12</v>
      </c>
      <c r="Q267" s="347" t="s">
        <v>483</v>
      </c>
      <c r="R267" s="695">
        <v>1120</v>
      </c>
      <c r="S267" s="695"/>
      <c r="T267" s="695" t="s">
        <v>30</v>
      </c>
      <c r="U267" s="695">
        <v>200</v>
      </c>
      <c r="V267" s="695">
        <v>1120</v>
      </c>
      <c r="W267" s="695">
        <v>1120</v>
      </c>
      <c r="X267" s="232">
        <v>1</v>
      </c>
      <c r="Y267" s="695">
        <v>200</v>
      </c>
      <c r="Z267" s="232">
        <v>1</v>
      </c>
      <c r="AA267" s="696">
        <v>200</v>
      </c>
      <c r="AB267" s="696"/>
      <c r="AC267" s="697"/>
      <c r="AD267" s="698"/>
      <c r="AE267" s="699"/>
      <c r="AF267" s="699"/>
      <c r="AG267" s="699"/>
      <c r="AH267" s="699"/>
      <c r="AI267" s="232"/>
      <c r="AJ267" s="694"/>
      <c r="AK267" s="694"/>
      <c r="AL267" s="700"/>
      <c r="AM267" s="694"/>
      <c r="AN267" s="694"/>
      <c r="AO267" s="232"/>
      <c r="AP267" s="232"/>
      <c r="AQ267" s="232"/>
      <c r="AR267" s="232"/>
      <c r="AS267" s="232"/>
      <c r="AT267" s="243" t="str">
        <f t="shared" si="10"/>
        <v/>
      </c>
      <c r="AU267" s="243" t="str">
        <f t="shared" si="11"/>
        <v/>
      </c>
    </row>
    <row r="268" spans="1:47" ht="14.25">
      <c r="A268" s="182">
        <v>1</v>
      </c>
      <c r="B268" s="29">
        <v>2025</v>
      </c>
      <c r="C268" s="29">
        <v>4</v>
      </c>
      <c r="D268" s="29">
        <v>9</v>
      </c>
      <c r="E268" s="247" t="s">
        <v>495</v>
      </c>
      <c r="F268" s="29">
        <v>3</v>
      </c>
      <c r="G268" s="31" t="s">
        <v>485</v>
      </c>
      <c r="H268" s="694" t="s">
        <v>467</v>
      </c>
      <c r="I268" s="347" t="s">
        <v>47</v>
      </c>
      <c r="J268" s="694" t="s">
        <v>468</v>
      </c>
      <c r="K268" s="232">
        <v>3817763</v>
      </c>
      <c r="L268" s="698">
        <v>37</v>
      </c>
      <c r="M268" s="185">
        <v>39</v>
      </c>
      <c r="N268" s="717" t="s">
        <v>487</v>
      </c>
      <c r="O268" s="232" t="s">
        <v>469</v>
      </c>
      <c r="P268" s="232">
        <v>50</v>
      </c>
      <c r="Q268" s="347" t="s">
        <v>511</v>
      </c>
      <c r="R268" s="695">
        <v>1120</v>
      </c>
      <c r="S268" s="695"/>
      <c r="T268" s="695">
        <v>4000</v>
      </c>
      <c r="U268" s="695">
        <v>4000</v>
      </c>
      <c r="V268" s="695">
        <v>1120</v>
      </c>
      <c r="W268" s="695">
        <v>1120</v>
      </c>
      <c r="X268" s="232">
        <v>1</v>
      </c>
      <c r="Y268" s="695">
        <v>4000</v>
      </c>
      <c r="Z268" s="232">
        <v>1</v>
      </c>
      <c r="AA268" s="696">
        <v>4000</v>
      </c>
      <c r="AB268" s="696">
        <v>4030</v>
      </c>
      <c r="AC268" s="697" t="s">
        <v>1640</v>
      </c>
      <c r="AD268" s="698"/>
      <c r="AE268" s="699">
        <v>0.49305555555555558</v>
      </c>
      <c r="AF268" s="699">
        <v>0.51388888888888884</v>
      </c>
      <c r="AG268" s="699">
        <v>0.51388888888888884</v>
      </c>
      <c r="AH268" s="699">
        <v>0.52083333333333337</v>
      </c>
      <c r="AI268" s="232" t="s">
        <v>5</v>
      </c>
      <c r="AJ268" s="694"/>
      <c r="AK268" s="694" t="s">
        <v>6</v>
      </c>
      <c r="AL268" s="700" t="s">
        <v>662</v>
      </c>
      <c r="AM268" s="694" t="s">
        <v>486</v>
      </c>
      <c r="AN268" s="694">
        <v>1</v>
      </c>
      <c r="AO268" s="232"/>
      <c r="AP268" s="232" t="s">
        <v>394</v>
      </c>
      <c r="AQ268" s="232"/>
      <c r="AR268" s="232"/>
      <c r="AS268" s="232"/>
      <c r="AT268" s="243">
        <f t="shared" si="10"/>
        <v>2.0833333333333259E-2</v>
      </c>
      <c r="AU268" s="243">
        <f t="shared" si="11"/>
        <v>6.9444444444445308E-3</v>
      </c>
    </row>
    <row r="269" spans="1:47" ht="14.25">
      <c r="B269" s="29">
        <v>2025</v>
      </c>
      <c r="C269" s="29">
        <v>4</v>
      </c>
      <c r="D269" s="29">
        <v>9</v>
      </c>
      <c r="E269" s="247" t="s">
        <v>495</v>
      </c>
      <c r="F269" s="29">
        <v>3</v>
      </c>
      <c r="G269" s="31" t="s">
        <v>485</v>
      </c>
      <c r="H269" s="694" t="s">
        <v>467</v>
      </c>
      <c r="I269" s="347" t="s">
        <v>47</v>
      </c>
      <c r="J269" s="694" t="s">
        <v>468</v>
      </c>
      <c r="K269" s="232">
        <v>3817763</v>
      </c>
      <c r="L269" s="698">
        <v>38</v>
      </c>
      <c r="M269" s="185">
        <v>39</v>
      </c>
      <c r="N269" s="717" t="s">
        <v>487</v>
      </c>
      <c r="O269" s="232" t="s">
        <v>469</v>
      </c>
      <c r="P269" s="232">
        <v>50</v>
      </c>
      <c r="Q269" s="347" t="s">
        <v>511</v>
      </c>
      <c r="R269" s="695">
        <v>1120</v>
      </c>
      <c r="S269" s="695"/>
      <c r="T269" s="695">
        <v>4000</v>
      </c>
      <c r="U269" s="695">
        <v>4000</v>
      </c>
      <c r="V269" s="695">
        <v>1120</v>
      </c>
      <c r="W269" s="695">
        <v>1120</v>
      </c>
      <c r="X269" s="232">
        <v>1</v>
      </c>
      <c r="Y269" s="695">
        <v>4000</v>
      </c>
      <c r="Z269" s="232">
        <v>1</v>
      </c>
      <c r="AA269" s="696">
        <v>4000</v>
      </c>
      <c r="AB269" s="696">
        <v>4040</v>
      </c>
      <c r="AC269" s="697" t="s">
        <v>1641</v>
      </c>
      <c r="AD269" s="698"/>
      <c r="AE269" s="699">
        <v>0.52083333333333337</v>
      </c>
      <c r="AF269" s="699">
        <v>0.53819444444444442</v>
      </c>
      <c r="AG269" s="699">
        <v>0.53819444444444442</v>
      </c>
      <c r="AH269" s="699">
        <v>0.54513888888888884</v>
      </c>
      <c r="AI269" s="232" t="s">
        <v>5</v>
      </c>
      <c r="AJ269" s="694"/>
      <c r="AK269" s="694" t="s">
        <v>6</v>
      </c>
      <c r="AL269" s="700" t="s">
        <v>662</v>
      </c>
      <c r="AM269" s="694" t="s">
        <v>486</v>
      </c>
      <c r="AN269" s="694">
        <v>1</v>
      </c>
      <c r="AO269" s="232"/>
      <c r="AP269" s="232" t="s">
        <v>394</v>
      </c>
      <c r="AQ269" s="232"/>
      <c r="AR269" s="232"/>
      <c r="AS269" s="232"/>
      <c r="AT269" s="243">
        <f t="shared" si="10"/>
        <v>1.7361111111111049E-2</v>
      </c>
      <c r="AU269" s="243">
        <f t="shared" si="11"/>
        <v>6.9444444444444198E-3</v>
      </c>
    </row>
    <row r="270" spans="1:47" ht="14.25">
      <c r="B270" s="29">
        <v>2025</v>
      </c>
      <c r="C270" s="29">
        <v>4</v>
      </c>
      <c r="D270" s="29">
        <v>9</v>
      </c>
      <c r="E270" s="247" t="s">
        <v>495</v>
      </c>
      <c r="F270" s="29">
        <v>3</v>
      </c>
      <c r="G270" s="31" t="s">
        <v>485</v>
      </c>
      <c r="H270" s="694" t="s">
        <v>467</v>
      </c>
      <c r="I270" s="347" t="s">
        <v>47</v>
      </c>
      <c r="J270" s="694" t="s">
        <v>468</v>
      </c>
      <c r="K270" s="232">
        <v>3817763</v>
      </c>
      <c r="L270" s="698">
        <v>39</v>
      </c>
      <c r="M270" s="185">
        <v>39</v>
      </c>
      <c r="N270" s="717" t="s">
        <v>487</v>
      </c>
      <c r="O270" s="232" t="s">
        <v>469</v>
      </c>
      <c r="P270" s="232">
        <v>50</v>
      </c>
      <c r="Q270" s="347" t="s">
        <v>511</v>
      </c>
      <c r="R270" s="695">
        <v>1120</v>
      </c>
      <c r="S270" s="695"/>
      <c r="T270" s="695">
        <v>4000</v>
      </c>
      <c r="U270" s="695">
        <v>4000</v>
      </c>
      <c r="V270" s="695">
        <v>1120</v>
      </c>
      <c r="W270" s="695">
        <v>1120</v>
      </c>
      <c r="X270" s="232">
        <v>1</v>
      </c>
      <c r="Y270" s="695">
        <v>4000</v>
      </c>
      <c r="Z270" s="232">
        <v>1</v>
      </c>
      <c r="AA270" s="696">
        <v>4000</v>
      </c>
      <c r="AB270" s="696">
        <v>4040</v>
      </c>
      <c r="AC270" s="697" t="s">
        <v>1642</v>
      </c>
      <c r="AD270" s="698" t="s">
        <v>1627</v>
      </c>
      <c r="AE270" s="699">
        <v>0.54513888888888884</v>
      </c>
      <c r="AF270" s="699">
        <v>0.56597222222222221</v>
      </c>
      <c r="AG270" s="699">
        <v>0.56597222222222221</v>
      </c>
      <c r="AH270" s="699">
        <v>0.57291666666666663</v>
      </c>
      <c r="AI270" s="232" t="s">
        <v>5</v>
      </c>
      <c r="AJ270" s="694"/>
      <c r="AK270" s="694" t="s">
        <v>6</v>
      </c>
      <c r="AL270" s="700" t="s">
        <v>662</v>
      </c>
      <c r="AM270" s="694" t="s">
        <v>486</v>
      </c>
      <c r="AN270" s="694">
        <v>1</v>
      </c>
      <c r="AO270" s="232"/>
      <c r="AP270" s="232" t="s">
        <v>394</v>
      </c>
      <c r="AQ270" s="232"/>
      <c r="AR270" s="232"/>
      <c r="AS270" s="232"/>
      <c r="AT270" s="243">
        <f t="shared" si="10"/>
        <v>2.083333333333337E-2</v>
      </c>
      <c r="AU270" s="243">
        <f t="shared" si="11"/>
        <v>6.9444444444444198E-3</v>
      </c>
    </row>
    <row r="271" spans="1:47" ht="14.25">
      <c r="B271" s="29">
        <v>2025</v>
      </c>
      <c r="C271" s="29">
        <v>4</v>
      </c>
      <c r="D271" s="29">
        <v>9</v>
      </c>
      <c r="E271" s="247" t="s">
        <v>495</v>
      </c>
      <c r="F271" s="29"/>
      <c r="G271" s="208"/>
      <c r="H271" s="694" t="s">
        <v>467</v>
      </c>
      <c r="I271" s="347" t="s">
        <v>43</v>
      </c>
      <c r="J271" s="694" t="s">
        <v>468</v>
      </c>
      <c r="K271" s="232"/>
      <c r="L271" s="698"/>
      <c r="M271" s="185"/>
      <c r="N271" s="717"/>
      <c r="O271" s="232"/>
      <c r="P271" s="232">
        <v>25</v>
      </c>
      <c r="Q271" s="347" t="s">
        <v>483</v>
      </c>
      <c r="R271" s="695">
        <v>1120</v>
      </c>
      <c r="S271" s="695"/>
      <c r="T271" s="695" t="s">
        <v>30</v>
      </c>
      <c r="U271" s="695">
        <v>350</v>
      </c>
      <c r="V271" s="695">
        <v>1120</v>
      </c>
      <c r="W271" s="695">
        <v>1120</v>
      </c>
      <c r="X271" s="232">
        <v>1</v>
      </c>
      <c r="Y271" s="695"/>
      <c r="Z271" s="232">
        <v>1</v>
      </c>
      <c r="AA271" s="696">
        <v>350</v>
      </c>
      <c r="AB271" s="696">
        <v>12550</v>
      </c>
      <c r="AC271" s="697" t="s">
        <v>756</v>
      </c>
      <c r="AD271" s="698" t="s">
        <v>1627</v>
      </c>
      <c r="AE271" s="699">
        <v>0.57291666666666663</v>
      </c>
      <c r="AF271" s="699">
        <v>0.57638888888888884</v>
      </c>
      <c r="AG271" s="699"/>
      <c r="AH271" s="699"/>
      <c r="AI271" s="232"/>
      <c r="AJ271" s="694"/>
      <c r="AK271" s="694" t="s">
        <v>6</v>
      </c>
      <c r="AL271" s="700" t="s">
        <v>662</v>
      </c>
      <c r="AM271" s="694" t="s">
        <v>486</v>
      </c>
      <c r="AN271" s="694">
        <v>1</v>
      </c>
      <c r="AO271" s="232"/>
      <c r="AP271" s="232"/>
      <c r="AQ271" s="232"/>
      <c r="AR271" s="232"/>
      <c r="AS271" s="232"/>
      <c r="AT271" s="243">
        <f t="shared" si="10"/>
        <v>3.4722222222222099E-3</v>
      </c>
      <c r="AU271" s="243" t="str">
        <f t="shared" si="11"/>
        <v/>
      </c>
    </row>
    <row r="272" spans="1:47" ht="14.25">
      <c r="B272" s="29">
        <v>2025</v>
      </c>
      <c r="C272" s="29">
        <v>4</v>
      </c>
      <c r="D272" s="29">
        <v>9</v>
      </c>
      <c r="E272" s="247" t="s">
        <v>496</v>
      </c>
      <c r="F272" s="29"/>
      <c r="G272" s="31"/>
      <c r="H272" s="694" t="s">
        <v>467</v>
      </c>
      <c r="I272" s="347"/>
      <c r="J272" s="694"/>
      <c r="K272" s="232"/>
      <c r="L272" s="698"/>
      <c r="M272" s="185"/>
      <c r="N272" s="717"/>
      <c r="O272" s="232"/>
      <c r="P272" s="232"/>
      <c r="Q272" s="347"/>
      <c r="R272" s="695"/>
      <c r="S272" s="695"/>
      <c r="T272" s="695"/>
      <c r="U272" s="695"/>
      <c r="V272" s="695"/>
      <c r="W272" s="695"/>
      <c r="X272" s="232"/>
      <c r="Y272" s="695"/>
      <c r="Z272" s="232"/>
      <c r="AA272" s="696"/>
      <c r="AB272" s="696"/>
      <c r="AC272" s="697"/>
      <c r="AD272" s="698"/>
      <c r="AE272" s="699"/>
      <c r="AF272" s="699"/>
      <c r="AG272" s="699">
        <v>0.57638888888888884</v>
      </c>
      <c r="AH272" s="699">
        <v>0.60416666666666663</v>
      </c>
      <c r="AI272" s="232" t="s">
        <v>689</v>
      </c>
      <c r="AJ272" s="694"/>
      <c r="AK272" s="694"/>
      <c r="AL272" s="700"/>
      <c r="AM272" s="694"/>
      <c r="AN272" s="694"/>
      <c r="AO272" s="232"/>
      <c r="AP272" s="232"/>
      <c r="AQ272" s="232"/>
      <c r="AR272" s="232"/>
      <c r="AS272" s="232"/>
      <c r="AT272" s="243"/>
      <c r="AU272" s="243"/>
    </row>
    <row r="273" spans="1:47" ht="14.25">
      <c r="B273" s="29">
        <v>2025</v>
      </c>
      <c r="C273" s="29">
        <v>4</v>
      </c>
      <c r="D273" s="29">
        <v>9</v>
      </c>
      <c r="E273" s="247" t="s">
        <v>496</v>
      </c>
      <c r="F273" s="29"/>
      <c r="G273" s="31"/>
      <c r="H273" s="694" t="s">
        <v>467</v>
      </c>
      <c r="I273" s="347" t="s">
        <v>58</v>
      </c>
      <c r="J273" s="694" t="s">
        <v>1569</v>
      </c>
      <c r="K273" s="232"/>
      <c r="L273" s="698"/>
      <c r="M273" s="185"/>
      <c r="N273" s="717"/>
      <c r="O273" s="232"/>
      <c r="P273" s="232">
        <v>12</v>
      </c>
      <c r="Q273" s="347" t="s">
        <v>483</v>
      </c>
      <c r="R273" s="695">
        <v>1100</v>
      </c>
      <c r="S273" s="695"/>
      <c r="T273" s="695" t="s">
        <v>30</v>
      </c>
      <c r="U273" s="695">
        <v>200</v>
      </c>
      <c r="V273" s="695">
        <v>1100</v>
      </c>
      <c r="W273" s="695">
        <v>1100</v>
      </c>
      <c r="X273" s="232">
        <v>1</v>
      </c>
      <c r="Y273" s="695">
        <v>200</v>
      </c>
      <c r="Z273" s="232">
        <v>1</v>
      </c>
      <c r="AA273" s="696">
        <v>200</v>
      </c>
      <c r="AB273" s="696"/>
      <c r="AC273" s="697"/>
      <c r="AD273" s="698"/>
      <c r="AE273" s="699"/>
      <c r="AF273" s="699"/>
      <c r="AG273" s="699"/>
      <c r="AH273" s="699"/>
      <c r="AI273" s="232"/>
      <c r="AJ273" s="694"/>
      <c r="AK273" s="694"/>
      <c r="AL273" s="700"/>
      <c r="AM273" s="694"/>
      <c r="AN273" s="694"/>
      <c r="AO273" s="232"/>
      <c r="AP273" s="232"/>
      <c r="AQ273" s="232"/>
      <c r="AR273" s="232"/>
      <c r="AS273" s="232"/>
      <c r="AT273" s="243" t="str">
        <f t="shared" ref="AT273:AT278" si="12">IF(IF(AE273&gt;AF273,1-AE273+AF273,AF273-AE273)=0,"",IF(AE273&gt;AF273,1-AE273+AF273,AF273-AE273))</f>
        <v/>
      </c>
      <c r="AU273" s="243" t="str">
        <f t="shared" ref="AU273:AU278" si="13">IF(IF(AG273&gt;AH273,1-AG273+AH273,AH273-AG273)=0,"",IF(AG273&gt;AH273,1-AG273+AH273,AH273-AG273))</f>
        <v/>
      </c>
    </row>
    <row r="274" spans="1:47" ht="14.25">
      <c r="A274" s="182">
        <v>1</v>
      </c>
      <c r="B274" s="29">
        <v>2025</v>
      </c>
      <c r="C274" s="29">
        <v>4</v>
      </c>
      <c r="D274" s="29">
        <v>9</v>
      </c>
      <c r="E274" s="247" t="s">
        <v>496</v>
      </c>
      <c r="F274" s="29">
        <v>4</v>
      </c>
      <c r="G274" s="31" t="s">
        <v>485</v>
      </c>
      <c r="H274" s="694" t="s">
        <v>467</v>
      </c>
      <c r="I274" s="347" t="s">
        <v>47</v>
      </c>
      <c r="J274" s="694" t="s">
        <v>1569</v>
      </c>
      <c r="K274" s="232">
        <v>3821171</v>
      </c>
      <c r="L274" s="698">
        <v>1</v>
      </c>
      <c r="M274" s="185">
        <v>3</v>
      </c>
      <c r="N274" s="717" t="s">
        <v>498</v>
      </c>
      <c r="O274" s="232" t="s">
        <v>469</v>
      </c>
      <c r="P274" s="232">
        <v>25</v>
      </c>
      <c r="Q274" s="347" t="s">
        <v>344</v>
      </c>
      <c r="R274" s="695">
        <v>1100</v>
      </c>
      <c r="S274" s="695"/>
      <c r="T274" s="695">
        <v>6000</v>
      </c>
      <c r="U274" s="695">
        <v>6000</v>
      </c>
      <c r="V274" s="695">
        <v>1100</v>
      </c>
      <c r="W274" s="695">
        <v>1100</v>
      </c>
      <c r="X274" s="232">
        <v>1</v>
      </c>
      <c r="Y274" s="695">
        <v>6000</v>
      </c>
      <c r="Z274" s="232">
        <v>1</v>
      </c>
      <c r="AA274" s="696">
        <v>6000</v>
      </c>
      <c r="AB274" s="696">
        <v>6050</v>
      </c>
      <c r="AC274" s="697" t="s">
        <v>1643</v>
      </c>
      <c r="AD274" s="698"/>
      <c r="AE274" s="699">
        <v>0.60416666666666663</v>
      </c>
      <c r="AF274" s="699">
        <v>0.63194444444444442</v>
      </c>
      <c r="AG274" s="699">
        <v>0.63194444444444442</v>
      </c>
      <c r="AH274" s="699">
        <v>0.63888888888888884</v>
      </c>
      <c r="AI274" s="232" t="s">
        <v>5</v>
      </c>
      <c r="AJ274" s="694"/>
      <c r="AK274" s="694" t="s">
        <v>6</v>
      </c>
      <c r="AL274" s="700" t="s">
        <v>662</v>
      </c>
      <c r="AM274" s="694" t="s">
        <v>486</v>
      </c>
      <c r="AN274" s="694">
        <v>1</v>
      </c>
      <c r="AO274" s="232"/>
      <c r="AP274" s="232" t="s">
        <v>394</v>
      </c>
      <c r="AQ274" s="232"/>
      <c r="AR274" s="232"/>
      <c r="AS274" s="232"/>
      <c r="AT274" s="243">
        <f t="shared" si="12"/>
        <v>2.777777777777779E-2</v>
      </c>
      <c r="AU274" s="243">
        <f t="shared" si="13"/>
        <v>6.9444444444444198E-3</v>
      </c>
    </row>
    <row r="275" spans="1:47" ht="14.25">
      <c r="B275" s="29">
        <v>2025</v>
      </c>
      <c r="C275" s="29">
        <v>4</v>
      </c>
      <c r="D275" s="29">
        <v>9</v>
      </c>
      <c r="E275" s="247" t="s">
        <v>496</v>
      </c>
      <c r="F275" s="29">
        <v>4</v>
      </c>
      <c r="G275" s="31" t="s">
        <v>485</v>
      </c>
      <c r="H275" s="694" t="s">
        <v>467</v>
      </c>
      <c r="I275" s="347" t="s">
        <v>47</v>
      </c>
      <c r="J275" s="694" t="s">
        <v>1569</v>
      </c>
      <c r="K275" s="232">
        <v>3821171</v>
      </c>
      <c r="L275" s="698">
        <v>2</v>
      </c>
      <c r="M275" s="185">
        <v>3</v>
      </c>
      <c r="N275" s="717" t="s">
        <v>498</v>
      </c>
      <c r="O275" s="232" t="s">
        <v>469</v>
      </c>
      <c r="P275" s="232">
        <v>25</v>
      </c>
      <c r="Q275" s="347" t="s">
        <v>344</v>
      </c>
      <c r="R275" s="695">
        <v>1100</v>
      </c>
      <c r="S275" s="695"/>
      <c r="T275" s="695">
        <v>6000</v>
      </c>
      <c r="U275" s="695">
        <v>6000</v>
      </c>
      <c r="V275" s="695">
        <v>1100</v>
      </c>
      <c r="W275" s="695">
        <v>1100</v>
      </c>
      <c r="X275" s="232">
        <v>1</v>
      </c>
      <c r="Y275" s="695">
        <v>6000</v>
      </c>
      <c r="Z275" s="232">
        <v>1</v>
      </c>
      <c r="AA275" s="696">
        <v>6000</v>
      </c>
      <c r="AB275" s="696">
        <v>6050</v>
      </c>
      <c r="AC275" s="697" t="s">
        <v>1644</v>
      </c>
      <c r="AD275" s="698"/>
      <c r="AE275" s="699">
        <v>0.63888888888888884</v>
      </c>
      <c r="AF275" s="699">
        <v>0.66666666666666663</v>
      </c>
      <c r="AG275" s="699">
        <v>0.66666666666666663</v>
      </c>
      <c r="AH275" s="699">
        <v>0.70833333333333337</v>
      </c>
      <c r="AI275" s="232" t="s">
        <v>5</v>
      </c>
      <c r="AJ275" s="694"/>
      <c r="AK275" s="694" t="s">
        <v>6</v>
      </c>
      <c r="AL275" s="700" t="s">
        <v>662</v>
      </c>
      <c r="AM275" s="694" t="s">
        <v>486</v>
      </c>
      <c r="AN275" s="694">
        <v>1</v>
      </c>
      <c r="AO275" s="232"/>
      <c r="AP275" s="232" t="s">
        <v>394</v>
      </c>
      <c r="AQ275" s="232"/>
      <c r="AR275" s="232"/>
      <c r="AS275" s="232"/>
      <c r="AT275" s="243">
        <f t="shared" si="12"/>
        <v>2.777777777777779E-2</v>
      </c>
      <c r="AU275" s="243">
        <f t="shared" si="13"/>
        <v>4.1666666666666741E-2</v>
      </c>
    </row>
    <row r="276" spans="1:47" ht="14.25">
      <c r="B276" s="29">
        <v>2025</v>
      </c>
      <c r="C276" s="29">
        <v>4</v>
      </c>
      <c r="D276" s="29">
        <v>9</v>
      </c>
      <c r="E276" s="247" t="s">
        <v>496</v>
      </c>
      <c r="F276" s="29">
        <v>4</v>
      </c>
      <c r="G276" s="31" t="s">
        <v>485</v>
      </c>
      <c r="H276" s="694" t="s">
        <v>467</v>
      </c>
      <c r="I276" s="347" t="s">
        <v>47</v>
      </c>
      <c r="J276" s="694" t="s">
        <v>1569</v>
      </c>
      <c r="K276" s="232">
        <v>3821171</v>
      </c>
      <c r="L276" s="698">
        <v>3</v>
      </c>
      <c r="M276" s="185">
        <v>3</v>
      </c>
      <c r="N276" s="717" t="s">
        <v>498</v>
      </c>
      <c r="O276" s="232" t="s">
        <v>469</v>
      </c>
      <c r="P276" s="232">
        <v>25</v>
      </c>
      <c r="Q276" s="347" t="s">
        <v>344</v>
      </c>
      <c r="R276" s="695">
        <v>1100</v>
      </c>
      <c r="S276" s="695"/>
      <c r="T276" s="695">
        <v>6000</v>
      </c>
      <c r="U276" s="695">
        <v>6000</v>
      </c>
      <c r="V276" s="695">
        <v>1100</v>
      </c>
      <c r="W276" s="695">
        <v>1100</v>
      </c>
      <c r="X276" s="232">
        <v>1</v>
      </c>
      <c r="Y276" s="695">
        <v>6000</v>
      </c>
      <c r="Z276" s="232">
        <v>1</v>
      </c>
      <c r="AA276" s="696">
        <v>6000</v>
      </c>
      <c r="AB276" s="696">
        <v>6000</v>
      </c>
      <c r="AC276" s="697" t="s">
        <v>1645</v>
      </c>
      <c r="AD276" s="698" t="s">
        <v>1648</v>
      </c>
      <c r="AE276" s="699">
        <v>0.70833333333333337</v>
      </c>
      <c r="AF276" s="699">
        <v>0.73611111111111116</v>
      </c>
      <c r="AG276" s="699">
        <v>0.73611111111111116</v>
      </c>
      <c r="AH276" s="699">
        <v>0.74305555555555558</v>
      </c>
      <c r="AI276" s="232" t="s">
        <v>560</v>
      </c>
      <c r="AJ276" s="694"/>
      <c r="AK276" s="694" t="s">
        <v>6</v>
      </c>
      <c r="AL276" s="700" t="s">
        <v>662</v>
      </c>
      <c r="AM276" s="694" t="s">
        <v>486</v>
      </c>
      <c r="AN276" s="694">
        <v>1</v>
      </c>
      <c r="AO276" s="232" t="s">
        <v>1646</v>
      </c>
      <c r="AP276" s="232" t="s">
        <v>394</v>
      </c>
      <c r="AQ276" s="232"/>
      <c r="AR276" s="232"/>
      <c r="AS276" s="232"/>
      <c r="AT276" s="243">
        <f t="shared" si="12"/>
        <v>2.777777777777779E-2</v>
      </c>
      <c r="AU276" s="243">
        <f t="shared" si="13"/>
        <v>6.9444444444444198E-3</v>
      </c>
    </row>
    <row r="277" spans="1:47" ht="14.25">
      <c r="B277" s="29">
        <v>2025</v>
      </c>
      <c r="C277" s="29">
        <v>4</v>
      </c>
      <c r="D277" s="29">
        <v>9</v>
      </c>
      <c r="E277" s="247" t="s">
        <v>496</v>
      </c>
      <c r="F277" s="29"/>
      <c r="G277" s="31"/>
      <c r="H277" s="694" t="s">
        <v>467</v>
      </c>
      <c r="I277" s="347" t="s">
        <v>43</v>
      </c>
      <c r="J277" s="694" t="s">
        <v>1569</v>
      </c>
      <c r="K277" s="232"/>
      <c r="L277" s="698"/>
      <c r="M277" s="185"/>
      <c r="N277" s="717"/>
      <c r="O277" s="232"/>
      <c r="P277" s="232">
        <v>25</v>
      </c>
      <c r="Q277" s="347" t="s">
        <v>483</v>
      </c>
      <c r="R277" s="695">
        <v>1100</v>
      </c>
      <c r="S277" s="695"/>
      <c r="T277" s="695" t="s">
        <v>30</v>
      </c>
      <c r="U277" s="695">
        <v>350</v>
      </c>
      <c r="V277" s="695">
        <v>1100</v>
      </c>
      <c r="W277" s="695">
        <v>1100</v>
      </c>
      <c r="X277" s="232">
        <v>1</v>
      </c>
      <c r="Y277" s="695"/>
      <c r="Z277" s="232">
        <v>1</v>
      </c>
      <c r="AA277" s="696">
        <v>350</v>
      </c>
      <c r="AB277" s="696">
        <v>18550</v>
      </c>
      <c r="AC277" s="697" t="s">
        <v>928</v>
      </c>
      <c r="AD277" s="698" t="s">
        <v>1648</v>
      </c>
      <c r="AE277" s="699">
        <v>0.74305555555555558</v>
      </c>
      <c r="AF277" s="699">
        <v>0.74652777777777779</v>
      </c>
      <c r="AG277" s="699"/>
      <c r="AH277" s="699"/>
      <c r="AI277" s="232"/>
      <c r="AJ277" s="694"/>
      <c r="AK277" s="694" t="s">
        <v>6</v>
      </c>
      <c r="AL277" s="700" t="s">
        <v>662</v>
      </c>
      <c r="AM277" s="694" t="s">
        <v>486</v>
      </c>
      <c r="AN277" s="694">
        <v>1</v>
      </c>
      <c r="AO277" s="232" t="s">
        <v>1408</v>
      </c>
      <c r="AP277" s="232"/>
      <c r="AQ277" s="232"/>
      <c r="AR277" s="232"/>
      <c r="AS277" s="232"/>
      <c r="AT277" s="243">
        <f t="shared" si="12"/>
        <v>3.4722222222222099E-3</v>
      </c>
      <c r="AU277" s="243" t="str">
        <f t="shared" si="13"/>
        <v/>
      </c>
    </row>
    <row r="278" spans="1:47" ht="14.25">
      <c r="B278" s="29">
        <v>2025</v>
      </c>
      <c r="C278" s="29">
        <v>4</v>
      </c>
      <c r="D278" s="29">
        <v>9</v>
      </c>
      <c r="E278" s="247" t="s">
        <v>496</v>
      </c>
      <c r="F278" s="29"/>
      <c r="G278" s="31"/>
      <c r="H278" s="694" t="s">
        <v>467</v>
      </c>
      <c r="I278" s="347"/>
      <c r="J278" s="694"/>
      <c r="K278" s="232"/>
      <c r="L278" s="698"/>
      <c r="M278" s="185"/>
      <c r="N278" s="717"/>
      <c r="O278" s="232"/>
      <c r="P278" s="232"/>
      <c r="Q278" s="347"/>
      <c r="R278" s="695"/>
      <c r="S278" s="695"/>
      <c r="T278" s="695"/>
      <c r="U278" s="695"/>
      <c r="V278" s="695"/>
      <c r="W278" s="695"/>
      <c r="X278" s="232"/>
      <c r="Y278" s="695"/>
      <c r="Z278" s="232"/>
      <c r="AA278" s="696"/>
      <c r="AB278" s="696"/>
      <c r="AC278" s="697"/>
      <c r="AD278" s="698"/>
      <c r="AE278" s="699"/>
      <c r="AF278" s="699"/>
      <c r="AG278" s="699">
        <v>0.74652777777777779</v>
      </c>
      <c r="AH278" s="699">
        <v>0.76736111111111116</v>
      </c>
      <c r="AI278" s="232" t="s">
        <v>560</v>
      </c>
      <c r="AJ278" s="694"/>
      <c r="AK278" s="694"/>
      <c r="AL278" s="700"/>
      <c r="AM278" s="694"/>
      <c r="AN278" s="694"/>
      <c r="AO278" s="232"/>
      <c r="AP278" s="232"/>
      <c r="AQ278" s="232"/>
      <c r="AR278" s="232"/>
      <c r="AS278" s="232"/>
      <c r="AT278" s="243" t="str">
        <f t="shared" si="12"/>
        <v/>
      </c>
      <c r="AU278" s="243">
        <f t="shared" si="13"/>
        <v>2.083333333333337E-2</v>
      </c>
    </row>
    <row r="279" spans="1:47" ht="14.25">
      <c r="B279" s="29">
        <v>2025</v>
      </c>
      <c r="C279" s="29">
        <v>4</v>
      </c>
      <c r="D279" s="29">
        <v>9</v>
      </c>
      <c r="E279" s="247" t="s">
        <v>496</v>
      </c>
      <c r="F279" s="29"/>
      <c r="G279" s="31"/>
      <c r="H279" s="694" t="s">
        <v>467</v>
      </c>
      <c r="I279" s="347" t="s">
        <v>58</v>
      </c>
      <c r="J279" s="694" t="s">
        <v>468</v>
      </c>
      <c r="K279" s="232"/>
      <c r="L279" s="698"/>
      <c r="M279" s="185"/>
      <c r="N279" s="717"/>
      <c r="O279" s="232"/>
      <c r="P279" s="232">
        <v>12</v>
      </c>
      <c r="Q279" s="347" t="s">
        <v>483</v>
      </c>
      <c r="R279" s="695">
        <v>1100</v>
      </c>
      <c r="S279" s="695"/>
      <c r="T279" s="695" t="s">
        <v>30</v>
      </c>
      <c r="U279" s="695">
        <v>200</v>
      </c>
      <c r="V279" s="695">
        <v>1100</v>
      </c>
      <c r="W279" s="695">
        <v>1100</v>
      </c>
      <c r="X279" s="232">
        <v>1</v>
      </c>
      <c r="Y279" s="695">
        <v>200</v>
      </c>
      <c r="Z279" s="232">
        <v>1</v>
      </c>
      <c r="AA279" s="696">
        <v>200</v>
      </c>
      <c r="AB279" s="696"/>
      <c r="AC279" s="697"/>
      <c r="AD279" s="698"/>
      <c r="AE279" s="699"/>
      <c r="AF279" s="699"/>
      <c r="AG279" s="699"/>
      <c r="AH279" s="699"/>
      <c r="AI279" s="232"/>
      <c r="AJ279" s="694"/>
      <c r="AK279" s="694"/>
      <c r="AL279" s="700"/>
      <c r="AM279" s="694"/>
      <c r="AN279" s="694"/>
      <c r="AO279" s="232"/>
      <c r="AP279" s="232"/>
      <c r="AQ279" s="232"/>
      <c r="AR279" s="232"/>
      <c r="AS279" s="232"/>
      <c r="AT279" s="243" t="str">
        <f t="shared" si="10"/>
        <v/>
      </c>
      <c r="AU279" s="243" t="str">
        <f t="shared" si="11"/>
        <v/>
      </c>
    </row>
    <row r="280" spans="1:47" ht="14.25">
      <c r="A280" s="182">
        <v>1</v>
      </c>
      <c r="B280" s="29">
        <v>2025</v>
      </c>
      <c r="C280" s="29">
        <v>4</v>
      </c>
      <c r="D280" s="29">
        <v>9</v>
      </c>
      <c r="E280" s="247" t="s">
        <v>496</v>
      </c>
      <c r="F280" s="29">
        <v>5</v>
      </c>
      <c r="G280" s="31" t="s">
        <v>485</v>
      </c>
      <c r="H280" s="694" t="s">
        <v>467</v>
      </c>
      <c r="I280" s="347" t="s">
        <v>47</v>
      </c>
      <c r="J280" s="694" t="s">
        <v>468</v>
      </c>
      <c r="K280" s="232">
        <v>3817781</v>
      </c>
      <c r="L280" s="698">
        <v>1</v>
      </c>
      <c r="M280" s="185">
        <v>2</v>
      </c>
      <c r="N280" s="717" t="s">
        <v>501</v>
      </c>
      <c r="O280" s="232" t="s">
        <v>416</v>
      </c>
      <c r="P280" s="232">
        <v>75</v>
      </c>
      <c r="Q280" s="347" t="s">
        <v>764</v>
      </c>
      <c r="R280" s="695">
        <v>1100</v>
      </c>
      <c r="S280" s="695"/>
      <c r="T280" s="695">
        <v>2000</v>
      </c>
      <c r="U280" s="695">
        <v>2000</v>
      </c>
      <c r="V280" s="695">
        <v>1100</v>
      </c>
      <c r="W280" s="695">
        <v>1100</v>
      </c>
      <c r="X280" s="232">
        <v>1</v>
      </c>
      <c r="Y280" s="695">
        <v>2000</v>
      </c>
      <c r="Z280" s="232">
        <v>1</v>
      </c>
      <c r="AA280" s="696">
        <v>2000</v>
      </c>
      <c r="AB280" s="696">
        <v>2030</v>
      </c>
      <c r="AC280" s="697" t="s">
        <v>1651</v>
      </c>
      <c r="AD280" s="698" t="s">
        <v>1628</v>
      </c>
      <c r="AE280" s="699">
        <v>0.76736111111111116</v>
      </c>
      <c r="AF280" s="699">
        <v>0.78125</v>
      </c>
      <c r="AG280" s="699">
        <v>0.78125</v>
      </c>
      <c r="AH280" s="699">
        <v>0.78819444444444442</v>
      </c>
      <c r="AI280" s="232" t="s">
        <v>560</v>
      </c>
      <c r="AJ280" s="694"/>
      <c r="AK280" s="694" t="s">
        <v>712</v>
      </c>
      <c r="AL280" s="700" t="s">
        <v>662</v>
      </c>
      <c r="AM280" s="694" t="s">
        <v>486</v>
      </c>
      <c r="AN280" s="694">
        <v>1</v>
      </c>
      <c r="AO280" s="232"/>
      <c r="AP280" s="232" t="s">
        <v>394</v>
      </c>
      <c r="AQ280" s="232"/>
      <c r="AR280" s="232"/>
      <c r="AS280" s="232"/>
      <c r="AT280" s="243">
        <f t="shared" si="10"/>
        <v>1.388888888888884E-2</v>
      </c>
      <c r="AU280" s="243">
        <f t="shared" si="11"/>
        <v>6.9444444444444198E-3</v>
      </c>
    </row>
    <row r="281" spans="1:47" ht="14.25">
      <c r="B281" s="29">
        <v>2025</v>
      </c>
      <c r="C281" s="29">
        <v>4</v>
      </c>
      <c r="D281" s="29">
        <v>9</v>
      </c>
      <c r="E281" s="247" t="s">
        <v>496</v>
      </c>
      <c r="F281" s="29"/>
      <c r="G281" s="208"/>
      <c r="H281" s="694" t="s">
        <v>467</v>
      </c>
      <c r="I281" s="347" t="s">
        <v>43</v>
      </c>
      <c r="J281" s="694" t="s">
        <v>468</v>
      </c>
      <c r="K281" s="232"/>
      <c r="L281" s="698"/>
      <c r="M281" s="185"/>
      <c r="N281" s="717"/>
      <c r="O281" s="232"/>
      <c r="P281" s="232">
        <v>25</v>
      </c>
      <c r="Q281" s="347" t="s">
        <v>483</v>
      </c>
      <c r="R281" s="695">
        <v>1100</v>
      </c>
      <c r="S281" s="695"/>
      <c r="T281" s="695" t="s">
        <v>30</v>
      </c>
      <c r="U281" s="695">
        <v>350</v>
      </c>
      <c r="V281" s="695">
        <v>1100</v>
      </c>
      <c r="W281" s="695">
        <v>1100</v>
      </c>
      <c r="X281" s="232">
        <v>1</v>
      </c>
      <c r="Y281" s="695"/>
      <c r="Z281" s="232">
        <v>1</v>
      </c>
      <c r="AA281" s="696">
        <v>350</v>
      </c>
      <c r="AB281" s="696">
        <v>2550</v>
      </c>
      <c r="AC281" s="697" t="s">
        <v>928</v>
      </c>
      <c r="AD281" s="698" t="s">
        <v>1628</v>
      </c>
      <c r="AE281" s="699">
        <v>0.78819444444444442</v>
      </c>
      <c r="AF281" s="699">
        <v>0.79166666666666663</v>
      </c>
      <c r="AG281" s="699"/>
      <c r="AH281" s="699"/>
      <c r="AI281" s="232"/>
      <c r="AJ281" s="694"/>
      <c r="AK281" s="694" t="s">
        <v>712</v>
      </c>
      <c r="AL281" s="700" t="s">
        <v>662</v>
      </c>
      <c r="AM281" s="694" t="s">
        <v>486</v>
      </c>
      <c r="AN281" s="694">
        <v>1</v>
      </c>
      <c r="AO281" s="232"/>
      <c r="AP281" s="232"/>
      <c r="AQ281" s="232"/>
      <c r="AR281" s="232"/>
      <c r="AS281" s="232"/>
      <c r="AT281" s="243">
        <f t="shared" si="10"/>
        <v>3.4722222222222099E-3</v>
      </c>
      <c r="AU281" s="243" t="str">
        <f t="shared" si="11"/>
        <v/>
      </c>
    </row>
    <row r="282" spans="1:47" ht="14.25">
      <c r="B282" s="29">
        <v>2025</v>
      </c>
      <c r="C282" s="29">
        <v>4</v>
      </c>
      <c r="D282" s="29">
        <v>9</v>
      </c>
      <c r="E282" s="247" t="s">
        <v>496</v>
      </c>
      <c r="F282" s="29"/>
      <c r="G282" s="31"/>
      <c r="H282" s="694" t="s">
        <v>467</v>
      </c>
      <c r="I282" s="347"/>
      <c r="J282" s="694"/>
      <c r="K282" s="232"/>
      <c r="L282" s="698"/>
      <c r="M282" s="185"/>
      <c r="N282" s="717"/>
      <c r="O282" s="232"/>
      <c r="P282" s="232"/>
      <c r="Q282" s="347"/>
      <c r="R282" s="695"/>
      <c r="S282" s="695"/>
      <c r="T282" s="695"/>
      <c r="U282" s="695"/>
      <c r="V282" s="695"/>
      <c r="W282" s="695"/>
      <c r="X282" s="232"/>
      <c r="Y282" s="695"/>
      <c r="Z282" s="232"/>
      <c r="AA282" s="696"/>
      <c r="AB282" s="696"/>
      <c r="AC282" s="697"/>
      <c r="AD282" s="698"/>
      <c r="AE282" s="699"/>
      <c r="AF282" s="699"/>
      <c r="AG282" s="699">
        <v>0.79166666666666663</v>
      </c>
      <c r="AH282" s="699">
        <v>0.85416666666666663</v>
      </c>
      <c r="AI282" s="232" t="s">
        <v>689</v>
      </c>
      <c r="AJ282" s="694"/>
      <c r="AK282" s="694"/>
      <c r="AL282" s="700"/>
      <c r="AM282" s="694"/>
      <c r="AN282" s="694"/>
      <c r="AO282" s="232" t="s">
        <v>1647</v>
      </c>
      <c r="AP282" s="232"/>
      <c r="AQ282" s="232"/>
      <c r="AR282" s="232"/>
      <c r="AS282" s="232"/>
      <c r="AT282" s="243" t="str">
        <f t="shared" ref="AT282:AT356" si="14">IF(IF(AE282&gt;AF282,1-AE282+AF282,AF282-AE282)=0,"",IF(AE282&gt;AF282,1-AE282+AF282,AF282-AE282))</f>
        <v/>
      </c>
      <c r="AU282" s="243">
        <f t="shared" ref="AU282:AU356" si="15">IF(IF(AG282&gt;AH282,1-AG282+AH282,AH282-AG282)=0,"",IF(AG282&gt;AH282,1-AG282+AH282,AH282-AG282))</f>
        <v>6.25E-2</v>
      </c>
    </row>
    <row r="283" spans="1:47" ht="14.25">
      <c r="B283" s="29">
        <v>2025</v>
      </c>
      <c r="C283" s="29">
        <v>4</v>
      </c>
      <c r="D283" s="29">
        <v>9</v>
      </c>
      <c r="E283" s="247" t="s">
        <v>496</v>
      </c>
      <c r="F283" s="29"/>
      <c r="G283" s="31"/>
      <c r="H283" s="694" t="s">
        <v>467</v>
      </c>
      <c r="I283" s="347" t="s">
        <v>58</v>
      </c>
      <c r="J283" s="694" t="s">
        <v>1553</v>
      </c>
      <c r="K283" s="232"/>
      <c r="L283" s="698"/>
      <c r="M283" s="185"/>
      <c r="N283" s="717"/>
      <c r="O283" s="232"/>
      <c r="P283" s="232">
        <v>12</v>
      </c>
      <c r="Q283" s="347" t="s">
        <v>483</v>
      </c>
      <c r="R283" s="695">
        <v>1005</v>
      </c>
      <c r="S283" s="695"/>
      <c r="T283" s="695" t="s">
        <v>30</v>
      </c>
      <c r="U283" s="695">
        <v>200</v>
      </c>
      <c r="V283" s="695">
        <v>1005</v>
      </c>
      <c r="W283" s="695">
        <v>1005</v>
      </c>
      <c r="X283" s="232">
        <v>1</v>
      </c>
      <c r="Y283" s="695">
        <v>200</v>
      </c>
      <c r="Z283" s="232">
        <v>1</v>
      </c>
      <c r="AA283" s="696">
        <v>200</v>
      </c>
      <c r="AB283" s="696"/>
      <c r="AC283" s="697"/>
      <c r="AD283" s="698" t="s">
        <v>484</v>
      </c>
      <c r="AE283" s="699"/>
      <c r="AF283" s="699"/>
      <c r="AG283" s="699"/>
      <c r="AH283" s="699"/>
      <c r="AI283" s="232"/>
      <c r="AJ283" s="694"/>
      <c r="AK283" s="694"/>
      <c r="AL283" s="700"/>
      <c r="AM283" s="694"/>
      <c r="AN283" s="694"/>
      <c r="AO283" s="232"/>
      <c r="AP283" s="232"/>
      <c r="AQ283" s="232"/>
      <c r="AR283" s="232"/>
      <c r="AS283" s="232"/>
      <c r="AT283" s="243" t="str">
        <f t="shared" si="14"/>
        <v/>
      </c>
      <c r="AU283" s="243" t="str">
        <f t="shared" si="15"/>
        <v/>
      </c>
    </row>
    <row r="284" spans="1:47" ht="14.25">
      <c r="A284" s="182">
        <v>1</v>
      </c>
      <c r="B284" s="29">
        <v>2025</v>
      </c>
      <c r="C284" s="29">
        <v>4</v>
      </c>
      <c r="D284" s="29">
        <v>9</v>
      </c>
      <c r="E284" s="247" t="s">
        <v>496</v>
      </c>
      <c r="F284" s="29">
        <v>6</v>
      </c>
      <c r="G284" s="31" t="s">
        <v>485</v>
      </c>
      <c r="H284" s="694" t="s">
        <v>467</v>
      </c>
      <c r="I284" s="347" t="s">
        <v>47</v>
      </c>
      <c r="J284" s="694" t="s">
        <v>1553</v>
      </c>
      <c r="K284" s="232">
        <v>3817775</v>
      </c>
      <c r="L284" s="698">
        <v>1</v>
      </c>
      <c r="M284" s="185">
        <v>4</v>
      </c>
      <c r="N284" s="717" t="s">
        <v>512</v>
      </c>
      <c r="O284" s="232" t="s">
        <v>469</v>
      </c>
      <c r="P284" s="232">
        <v>25</v>
      </c>
      <c r="Q284" s="347" t="s">
        <v>761</v>
      </c>
      <c r="R284" s="695">
        <v>1005</v>
      </c>
      <c r="S284" s="695"/>
      <c r="T284" s="695">
        <v>8100</v>
      </c>
      <c r="U284" s="695">
        <v>8100</v>
      </c>
      <c r="V284" s="695">
        <v>1005</v>
      </c>
      <c r="W284" s="695">
        <v>1005</v>
      </c>
      <c r="X284" s="232">
        <v>1</v>
      </c>
      <c r="Y284" s="695">
        <v>8000</v>
      </c>
      <c r="Z284" s="232">
        <v>1</v>
      </c>
      <c r="AA284" s="696">
        <v>8000</v>
      </c>
      <c r="AB284" s="696">
        <v>8100</v>
      </c>
      <c r="AC284" s="697" t="s">
        <v>1652</v>
      </c>
      <c r="AD284" s="698" t="s">
        <v>1649</v>
      </c>
      <c r="AE284" s="699">
        <v>0.85416666666666663</v>
      </c>
      <c r="AF284" s="699">
        <v>0.89236111111111116</v>
      </c>
      <c r="AG284" s="699">
        <v>0.89236111111111116</v>
      </c>
      <c r="AH284" s="699">
        <v>0.89930555555555558</v>
      </c>
      <c r="AI284" s="232" t="s">
        <v>5</v>
      </c>
      <c r="AJ284" s="694"/>
      <c r="AK284" s="694" t="s">
        <v>6</v>
      </c>
      <c r="AL284" s="700" t="s">
        <v>662</v>
      </c>
      <c r="AM284" s="694" t="s">
        <v>486</v>
      </c>
      <c r="AN284" s="694">
        <v>1</v>
      </c>
      <c r="AO284" s="232"/>
      <c r="AP284" s="232" t="s">
        <v>394</v>
      </c>
      <c r="AQ284" s="232"/>
      <c r="AR284" s="232"/>
      <c r="AS284" s="232"/>
      <c r="AT284" s="243">
        <f t="shared" si="14"/>
        <v>3.8194444444444531E-2</v>
      </c>
      <c r="AU284" s="243">
        <f t="shared" si="15"/>
        <v>6.9444444444444198E-3</v>
      </c>
    </row>
    <row r="285" spans="1:47" ht="14.25">
      <c r="B285" s="29">
        <v>2025</v>
      </c>
      <c r="C285" s="29">
        <v>4</v>
      </c>
      <c r="D285" s="29">
        <v>9</v>
      </c>
      <c r="E285" s="247" t="s">
        <v>496</v>
      </c>
      <c r="F285" s="29"/>
      <c r="G285" s="208"/>
      <c r="H285" s="694" t="s">
        <v>467</v>
      </c>
      <c r="I285" s="347" t="s">
        <v>43</v>
      </c>
      <c r="J285" s="694" t="s">
        <v>1553</v>
      </c>
      <c r="K285" s="232"/>
      <c r="L285" s="698"/>
      <c r="M285" s="185"/>
      <c r="N285" s="717"/>
      <c r="O285" s="232"/>
      <c r="P285" s="232">
        <v>25</v>
      </c>
      <c r="Q285" s="347" t="s">
        <v>483</v>
      </c>
      <c r="R285" s="695">
        <v>1005</v>
      </c>
      <c r="S285" s="695"/>
      <c r="T285" s="695" t="s">
        <v>30</v>
      </c>
      <c r="U285" s="695">
        <v>350</v>
      </c>
      <c r="V285" s="695">
        <v>1005</v>
      </c>
      <c r="W285" s="695">
        <v>1005</v>
      </c>
      <c r="X285" s="232">
        <v>1</v>
      </c>
      <c r="Y285" s="695"/>
      <c r="Z285" s="232">
        <v>1</v>
      </c>
      <c r="AA285" s="696">
        <v>350</v>
      </c>
      <c r="AB285" s="696">
        <v>8550</v>
      </c>
      <c r="AC285" s="697" t="s">
        <v>766</v>
      </c>
      <c r="AD285" s="698" t="s">
        <v>1649</v>
      </c>
      <c r="AE285" s="699">
        <v>0.89930555555555558</v>
      </c>
      <c r="AF285" s="699">
        <v>0.90277777777777779</v>
      </c>
      <c r="AG285" s="699"/>
      <c r="AH285" s="699"/>
      <c r="AI285" s="232"/>
      <c r="AJ285" s="694"/>
      <c r="AK285" s="694" t="s">
        <v>6</v>
      </c>
      <c r="AL285" s="700" t="s">
        <v>662</v>
      </c>
      <c r="AM285" s="694" t="s">
        <v>486</v>
      </c>
      <c r="AN285" s="694">
        <v>1</v>
      </c>
      <c r="AO285" s="232"/>
      <c r="AP285" s="232"/>
      <c r="AQ285" s="232"/>
      <c r="AR285" s="232"/>
      <c r="AS285" s="232"/>
      <c r="AT285" s="243">
        <f t="shared" si="14"/>
        <v>3.4722222222222099E-3</v>
      </c>
      <c r="AU285" s="243" t="str">
        <f t="shared" si="15"/>
        <v/>
      </c>
    </row>
    <row r="286" spans="1:47" ht="14.25">
      <c r="B286" s="29">
        <v>2025</v>
      </c>
      <c r="C286" s="29">
        <v>4</v>
      </c>
      <c r="D286" s="29">
        <v>9</v>
      </c>
      <c r="E286" s="247" t="s">
        <v>494</v>
      </c>
      <c r="F286" s="29"/>
      <c r="G286" s="208"/>
      <c r="H286" s="694" t="s">
        <v>467</v>
      </c>
      <c r="I286" s="347"/>
      <c r="J286" s="694"/>
      <c r="K286" s="232"/>
      <c r="L286" s="698"/>
      <c r="M286" s="185"/>
      <c r="N286" s="717"/>
      <c r="O286" s="232"/>
      <c r="P286" s="232"/>
      <c r="Q286" s="347"/>
      <c r="R286" s="695"/>
      <c r="S286" s="695"/>
      <c r="T286" s="695"/>
      <c r="U286" s="695"/>
      <c r="V286" s="695"/>
      <c r="W286" s="695"/>
      <c r="X286" s="232"/>
      <c r="Y286" s="695"/>
      <c r="Z286" s="232"/>
      <c r="AA286" s="696"/>
      <c r="AB286" s="696"/>
      <c r="AC286" s="697"/>
      <c r="AD286" s="698"/>
      <c r="AE286" s="699"/>
      <c r="AF286" s="699"/>
      <c r="AG286" s="699">
        <v>0.90277777777777779</v>
      </c>
      <c r="AH286" s="699">
        <v>0.92361111111111116</v>
      </c>
      <c r="AI286" s="232" t="s">
        <v>560</v>
      </c>
      <c r="AJ286" s="694"/>
      <c r="AK286" s="694"/>
      <c r="AL286" s="700"/>
      <c r="AM286" s="694"/>
      <c r="AN286" s="694"/>
      <c r="AO286" s="232"/>
      <c r="AP286" s="232"/>
      <c r="AQ286" s="232"/>
      <c r="AR286" s="232"/>
      <c r="AS286" s="232"/>
      <c r="AT286" s="243" t="str">
        <f t="shared" si="14"/>
        <v/>
      </c>
      <c r="AU286" s="243">
        <f t="shared" si="15"/>
        <v>2.083333333333337E-2</v>
      </c>
    </row>
    <row r="287" spans="1:47" ht="14.25">
      <c r="B287" s="29">
        <v>2025</v>
      </c>
      <c r="C287" s="29">
        <v>4</v>
      </c>
      <c r="D287" s="29">
        <v>9</v>
      </c>
      <c r="E287" s="247" t="s">
        <v>494</v>
      </c>
      <c r="F287" s="29"/>
      <c r="G287" s="31"/>
      <c r="H287" s="694" t="s">
        <v>467</v>
      </c>
      <c r="I287" s="347" t="s">
        <v>58</v>
      </c>
      <c r="J287" s="694" t="s">
        <v>1553</v>
      </c>
      <c r="K287" s="232"/>
      <c r="L287" s="698"/>
      <c r="M287" s="185"/>
      <c r="N287" s="717"/>
      <c r="O287" s="232"/>
      <c r="P287" s="232">
        <v>12</v>
      </c>
      <c r="Q287" s="347" t="s">
        <v>483</v>
      </c>
      <c r="R287" s="695">
        <v>1005</v>
      </c>
      <c r="S287" s="695"/>
      <c r="T287" s="695" t="s">
        <v>30</v>
      </c>
      <c r="U287" s="695">
        <v>200</v>
      </c>
      <c r="V287" s="695">
        <v>1005</v>
      </c>
      <c r="W287" s="695">
        <v>1005</v>
      </c>
      <c r="X287" s="232">
        <v>1</v>
      </c>
      <c r="Y287" s="695">
        <v>200</v>
      </c>
      <c r="Z287" s="232">
        <v>1</v>
      </c>
      <c r="AA287" s="696">
        <v>200</v>
      </c>
      <c r="AB287" s="696"/>
      <c r="AC287" s="697" t="s">
        <v>874</v>
      </c>
      <c r="AD287" s="698" t="s">
        <v>484</v>
      </c>
      <c r="AE287" s="699"/>
      <c r="AF287" s="699"/>
      <c r="AG287" s="699"/>
      <c r="AH287" s="699"/>
      <c r="AI287" s="232"/>
      <c r="AJ287" s="694"/>
      <c r="AK287" s="694"/>
      <c r="AL287" s="700"/>
      <c r="AM287" s="694"/>
      <c r="AN287" s="694"/>
      <c r="AO287" s="232"/>
      <c r="AP287" s="232"/>
      <c r="AQ287" s="232"/>
      <c r="AR287" s="232"/>
      <c r="AS287" s="232"/>
      <c r="AT287" s="243" t="str">
        <f t="shared" si="14"/>
        <v/>
      </c>
      <c r="AU287" s="243" t="str">
        <f t="shared" si="15"/>
        <v/>
      </c>
    </row>
    <row r="288" spans="1:47" ht="14.25">
      <c r="A288" s="182">
        <v>1</v>
      </c>
      <c r="B288" s="29">
        <v>2025</v>
      </c>
      <c r="C288" s="29">
        <v>4</v>
      </c>
      <c r="D288" s="29">
        <v>9</v>
      </c>
      <c r="E288" s="247" t="s">
        <v>494</v>
      </c>
      <c r="F288" s="29">
        <v>7</v>
      </c>
      <c r="G288" s="31" t="s">
        <v>485</v>
      </c>
      <c r="H288" s="694" t="s">
        <v>467</v>
      </c>
      <c r="I288" s="347" t="s">
        <v>47</v>
      </c>
      <c r="J288" s="694" t="s">
        <v>1553</v>
      </c>
      <c r="K288" s="232">
        <v>3817776</v>
      </c>
      <c r="L288" s="698">
        <v>1</v>
      </c>
      <c r="M288" s="185">
        <v>5</v>
      </c>
      <c r="N288" s="717" t="s">
        <v>512</v>
      </c>
      <c r="O288" s="232" t="s">
        <v>469</v>
      </c>
      <c r="P288" s="232">
        <v>50</v>
      </c>
      <c r="Q288" s="347" t="s">
        <v>696</v>
      </c>
      <c r="R288" s="695">
        <v>1005</v>
      </c>
      <c r="S288" s="695"/>
      <c r="T288" s="695">
        <v>4010</v>
      </c>
      <c r="U288" s="695">
        <v>4010</v>
      </c>
      <c r="V288" s="695">
        <v>1005</v>
      </c>
      <c r="W288" s="695">
        <v>1005</v>
      </c>
      <c r="X288" s="232">
        <v>1</v>
      </c>
      <c r="Y288" s="695">
        <v>4100</v>
      </c>
      <c r="Z288" s="232">
        <v>1</v>
      </c>
      <c r="AA288" s="696">
        <v>4100</v>
      </c>
      <c r="AB288" s="696">
        <v>4010</v>
      </c>
      <c r="AC288" s="697" t="s">
        <v>1653</v>
      </c>
      <c r="AD288" s="698"/>
      <c r="AE288" s="699">
        <v>0.92361111111111116</v>
      </c>
      <c r="AF288" s="699">
        <v>0.94444444444444442</v>
      </c>
      <c r="AG288" s="699">
        <v>0.94444444444444442</v>
      </c>
      <c r="AH288" s="699">
        <v>0.95138888888888884</v>
      </c>
      <c r="AI288" s="232" t="s">
        <v>5</v>
      </c>
      <c r="AJ288" s="694"/>
      <c r="AK288" s="694" t="s">
        <v>6</v>
      </c>
      <c r="AL288" s="700" t="s">
        <v>858</v>
      </c>
      <c r="AM288" s="694" t="s">
        <v>486</v>
      </c>
      <c r="AN288" s="694">
        <v>1</v>
      </c>
      <c r="AO288" s="232"/>
      <c r="AP288" s="232" t="s">
        <v>394</v>
      </c>
      <c r="AQ288" s="232" t="s">
        <v>860</v>
      </c>
      <c r="AR288" s="232"/>
      <c r="AS288" s="232"/>
      <c r="AT288" s="243">
        <f t="shared" si="14"/>
        <v>2.0833333333333259E-2</v>
      </c>
      <c r="AU288" s="243">
        <f t="shared" si="15"/>
        <v>6.9444444444444198E-3</v>
      </c>
    </row>
    <row r="289" spans="1:47" ht="14.25">
      <c r="B289" s="29">
        <v>2025</v>
      </c>
      <c r="C289" s="29">
        <v>4</v>
      </c>
      <c r="D289" s="29">
        <v>9</v>
      </c>
      <c r="E289" s="247" t="s">
        <v>494</v>
      </c>
      <c r="F289" s="29">
        <v>7</v>
      </c>
      <c r="G289" s="31" t="s">
        <v>485</v>
      </c>
      <c r="H289" s="694" t="s">
        <v>467</v>
      </c>
      <c r="I289" s="347" t="s">
        <v>47</v>
      </c>
      <c r="J289" s="694" t="s">
        <v>1553</v>
      </c>
      <c r="K289" s="232">
        <v>3817776</v>
      </c>
      <c r="L289" s="698">
        <v>2</v>
      </c>
      <c r="M289" s="185">
        <v>5</v>
      </c>
      <c r="N289" s="717" t="s">
        <v>512</v>
      </c>
      <c r="O289" s="232" t="s">
        <v>469</v>
      </c>
      <c r="P289" s="232">
        <v>50</v>
      </c>
      <c r="Q289" s="347" t="s">
        <v>696</v>
      </c>
      <c r="R289" s="695">
        <v>1005</v>
      </c>
      <c r="S289" s="695"/>
      <c r="T289" s="695">
        <v>4030</v>
      </c>
      <c r="U289" s="695">
        <v>4030</v>
      </c>
      <c r="V289" s="695">
        <v>1005</v>
      </c>
      <c r="W289" s="695">
        <v>1005</v>
      </c>
      <c r="X289" s="232">
        <v>1</v>
      </c>
      <c r="Y289" s="695">
        <v>4100</v>
      </c>
      <c r="Z289" s="232">
        <v>1</v>
      </c>
      <c r="AA289" s="696">
        <v>4100</v>
      </c>
      <c r="AB289" s="696">
        <v>4030</v>
      </c>
      <c r="AC289" s="697" t="s">
        <v>1654</v>
      </c>
      <c r="AD289" s="698"/>
      <c r="AE289" s="699">
        <v>0.95138888888888884</v>
      </c>
      <c r="AF289" s="699">
        <v>0.97222222222222221</v>
      </c>
      <c r="AG289" s="699">
        <v>0.97222222222222221</v>
      </c>
      <c r="AH289" s="699">
        <v>0.97916666666666663</v>
      </c>
      <c r="AI289" s="232" t="s">
        <v>5</v>
      </c>
      <c r="AJ289" s="694"/>
      <c r="AK289" s="694" t="s">
        <v>6</v>
      </c>
      <c r="AL289" s="700" t="s">
        <v>858</v>
      </c>
      <c r="AM289" s="694" t="s">
        <v>486</v>
      </c>
      <c r="AN289" s="694">
        <v>1</v>
      </c>
      <c r="AO289" s="232"/>
      <c r="AP289" s="232" t="s">
        <v>394</v>
      </c>
      <c r="AQ289" s="232"/>
      <c r="AR289" s="232"/>
      <c r="AS289" s="232"/>
      <c r="AT289" s="243">
        <f t="shared" si="14"/>
        <v>2.083333333333337E-2</v>
      </c>
      <c r="AU289" s="243">
        <f t="shared" si="15"/>
        <v>6.9444444444444198E-3</v>
      </c>
    </row>
    <row r="290" spans="1:47" ht="14.25">
      <c r="B290" s="29">
        <v>2025</v>
      </c>
      <c r="C290" s="29">
        <v>4</v>
      </c>
      <c r="D290" s="29">
        <v>9</v>
      </c>
      <c r="E290" s="247" t="s">
        <v>494</v>
      </c>
      <c r="F290" s="29">
        <v>7</v>
      </c>
      <c r="G290" s="31" t="s">
        <v>485</v>
      </c>
      <c r="H290" s="694" t="s">
        <v>467</v>
      </c>
      <c r="I290" s="347" t="s">
        <v>47</v>
      </c>
      <c r="J290" s="694" t="s">
        <v>1553</v>
      </c>
      <c r="K290" s="232">
        <v>3817776</v>
      </c>
      <c r="L290" s="698">
        <v>3</v>
      </c>
      <c r="M290" s="185">
        <v>5</v>
      </c>
      <c r="N290" s="717" t="s">
        <v>512</v>
      </c>
      <c r="O290" s="232" t="s">
        <v>469</v>
      </c>
      <c r="P290" s="232">
        <v>50</v>
      </c>
      <c r="Q290" s="347" t="s">
        <v>696</v>
      </c>
      <c r="R290" s="695">
        <v>1005</v>
      </c>
      <c r="S290" s="695"/>
      <c r="T290" s="695">
        <v>4030</v>
      </c>
      <c r="U290" s="695">
        <v>4030</v>
      </c>
      <c r="V290" s="695">
        <v>1005</v>
      </c>
      <c r="W290" s="695">
        <v>1005</v>
      </c>
      <c r="X290" s="232">
        <v>1</v>
      </c>
      <c r="Y290" s="695">
        <v>4100</v>
      </c>
      <c r="Z290" s="232">
        <v>1</v>
      </c>
      <c r="AA290" s="696">
        <v>4100</v>
      </c>
      <c r="AB290" s="696">
        <v>4030</v>
      </c>
      <c r="AC290" s="697" t="s">
        <v>1655</v>
      </c>
      <c r="AD290" s="698" t="s">
        <v>1650</v>
      </c>
      <c r="AE290" s="699">
        <v>0.97916666666666663</v>
      </c>
      <c r="AF290" s="699">
        <v>0</v>
      </c>
      <c r="AG290" s="699">
        <v>0</v>
      </c>
      <c r="AH290" s="699">
        <v>6.9444444444444441E-3</v>
      </c>
      <c r="AI290" s="232" t="s">
        <v>5</v>
      </c>
      <c r="AJ290" s="694"/>
      <c r="AK290" s="694" t="s">
        <v>6</v>
      </c>
      <c r="AL290" s="700" t="s">
        <v>858</v>
      </c>
      <c r="AM290" s="694" t="s">
        <v>486</v>
      </c>
      <c r="AN290" s="694">
        <v>1</v>
      </c>
      <c r="AO290" s="232"/>
      <c r="AP290" s="232" t="s">
        <v>394</v>
      </c>
      <c r="AQ290" s="232"/>
      <c r="AR290" s="232"/>
      <c r="AS290" s="232"/>
      <c r="AT290" s="243">
        <f t="shared" si="14"/>
        <v>2.083333333333337E-2</v>
      </c>
      <c r="AU290" s="243">
        <f t="shared" si="15"/>
        <v>6.9444444444444441E-3</v>
      </c>
    </row>
    <row r="291" spans="1:47" ht="14.25">
      <c r="B291" s="29">
        <v>2025</v>
      </c>
      <c r="C291" s="29">
        <v>4</v>
      </c>
      <c r="D291" s="29">
        <v>9</v>
      </c>
      <c r="E291" s="247" t="s">
        <v>494</v>
      </c>
      <c r="F291" s="29"/>
      <c r="G291" s="31"/>
      <c r="H291" s="694" t="s">
        <v>467</v>
      </c>
      <c r="I291" s="347" t="s">
        <v>43</v>
      </c>
      <c r="J291" s="694" t="s">
        <v>1553</v>
      </c>
      <c r="K291" s="232"/>
      <c r="L291" s="698"/>
      <c r="M291" s="185"/>
      <c r="N291" s="717"/>
      <c r="O291" s="232"/>
      <c r="P291" s="232">
        <v>25</v>
      </c>
      <c r="Q291" s="347" t="s">
        <v>483</v>
      </c>
      <c r="R291" s="695">
        <v>1005</v>
      </c>
      <c r="S291" s="695"/>
      <c r="T291" s="695" t="s">
        <v>912</v>
      </c>
      <c r="U291" s="695">
        <v>350</v>
      </c>
      <c r="V291" s="695">
        <v>1005</v>
      </c>
      <c r="W291" s="695">
        <v>1005</v>
      </c>
      <c r="X291" s="232">
        <v>1</v>
      </c>
      <c r="Y291" s="695"/>
      <c r="Z291" s="232">
        <v>1</v>
      </c>
      <c r="AA291" s="696">
        <v>350</v>
      </c>
      <c r="AB291" s="696">
        <v>12850</v>
      </c>
      <c r="AC291" s="697" t="s">
        <v>766</v>
      </c>
      <c r="AD291" s="698" t="s">
        <v>1650</v>
      </c>
      <c r="AE291" s="699">
        <v>6.9444444444444441E-3</v>
      </c>
      <c r="AF291" s="699">
        <v>1.0416666666666666E-2</v>
      </c>
      <c r="AG291" s="699"/>
      <c r="AH291" s="699"/>
      <c r="AI291" s="232"/>
      <c r="AJ291" s="694"/>
      <c r="AK291" s="694" t="s">
        <v>6</v>
      </c>
      <c r="AL291" s="700" t="s">
        <v>858</v>
      </c>
      <c r="AM291" s="694" t="s">
        <v>486</v>
      </c>
      <c r="AN291" s="694">
        <v>1</v>
      </c>
      <c r="AO291" s="232"/>
      <c r="AP291" s="232"/>
      <c r="AQ291" s="232"/>
      <c r="AR291" s="232"/>
      <c r="AS291" s="232"/>
      <c r="AT291" s="243">
        <f t="shared" si="14"/>
        <v>3.472222222222222E-3</v>
      </c>
      <c r="AU291" s="243" t="str">
        <f t="shared" si="15"/>
        <v/>
      </c>
    </row>
    <row r="292" spans="1:47" ht="14.25">
      <c r="B292" s="29">
        <v>2025</v>
      </c>
      <c r="C292" s="29">
        <v>4</v>
      </c>
      <c r="D292" s="29">
        <v>9</v>
      </c>
      <c r="E292" s="247" t="s">
        <v>494</v>
      </c>
      <c r="F292" s="29"/>
      <c r="G292" s="31"/>
      <c r="H292" s="694" t="s">
        <v>467</v>
      </c>
      <c r="I292" s="347"/>
      <c r="J292" s="694"/>
      <c r="K292" s="232"/>
      <c r="L292" s="698"/>
      <c r="M292" s="185"/>
      <c r="N292" s="717"/>
      <c r="O292" s="232"/>
      <c r="P292" s="232"/>
      <c r="Q292" s="347"/>
      <c r="R292" s="695"/>
      <c r="S292" s="695"/>
      <c r="T292" s="695"/>
      <c r="U292" s="695"/>
      <c r="V292" s="695"/>
      <c r="W292" s="695"/>
      <c r="X292" s="232"/>
      <c r="Y292" s="695"/>
      <c r="Z292" s="232"/>
      <c r="AA292" s="696"/>
      <c r="AB292" s="696"/>
      <c r="AC292" s="697"/>
      <c r="AD292" s="698"/>
      <c r="AE292" s="699"/>
      <c r="AF292" s="699"/>
      <c r="AG292" s="699">
        <v>1.0416666666666666E-2</v>
      </c>
      <c r="AH292" s="699">
        <v>3.125E-2</v>
      </c>
      <c r="AI292" s="232" t="s">
        <v>560</v>
      </c>
      <c r="AJ292" s="694"/>
      <c r="AK292" s="694"/>
      <c r="AL292" s="700"/>
      <c r="AM292" s="694"/>
      <c r="AN292" s="694"/>
      <c r="AO292" s="232"/>
      <c r="AP292" s="232"/>
      <c r="AQ292" s="232"/>
      <c r="AR292" s="232"/>
      <c r="AS292" s="232"/>
      <c r="AT292" s="243" t="str">
        <f t="shared" si="14"/>
        <v/>
      </c>
      <c r="AU292" s="243">
        <f t="shared" si="15"/>
        <v>2.0833333333333336E-2</v>
      </c>
    </row>
    <row r="293" spans="1:47" ht="14.25">
      <c r="B293" s="29">
        <v>2025</v>
      </c>
      <c r="C293" s="29">
        <v>4</v>
      </c>
      <c r="D293" s="29">
        <v>9</v>
      </c>
      <c r="E293" s="247" t="s">
        <v>494</v>
      </c>
      <c r="F293" s="29"/>
      <c r="G293" s="31"/>
      <c r="H293" s="694" t="s">
        <v>467</v>
      </c>
      <c r="I293" s="347" t="s">
        <v>58</v>
      </c>
      <c r="J293" s="694" t="s">
        <v>1553</v>
      </c>
      <c r="K293" s="232"/>
      <c r="L293" s="698"/>
      <c r="M293" s="185"/>
      <c r="N293" s="717"/>
      <c r="O293" s="232"/>
      <c r="P293" s="232">
        <v>12</v>
      </c>
      <c r="Q293" s="347" t="s">
        <v>483</v>
      </c>
      <c r="R293" s="695">
        <v>1005</v>
      </c>
      <c r="S293" s="695"/>
      <c r="T293" s="695" t="s">
        <v>30</v>
      </c>
      <c r="U293" s="695">
        <v>200</v>
      </c>
      <c r="V293" s="695">
        <v>1005</v>
      </c>
      <c r="W293" s="695">
        <v>1005</v>
      </c>
      <c r="X293" s="232">
        <v>1</v>
      </c>
      <c r="Y293" s="695">
        <v>200</v>
      </c>
      <c r="Z293" s="232">
        <v>1</v>
      </c>
      <c r="AA293" s="696">
        <v>200</v>
      </c>
      <c r="AB293" s="696"/>
      <c r="AC293" s="697" t="s">
        <v>874</v>
      </c>
      <c r="AD293" s="698" t="s">
        <v>484</v>
      </c>
      <c r="AE293" s="699"/>
      <c r="AF293" s="699"/>
      <c r="AG293" s="699"/>
      <c r="AH293" s="699"/>
      <c r="AI293" s="232"/>
      <c r="AJ293" s="694"/>
      <c r="AK293" s="694"/>
      <c r="AL293" s="700"/>
      <c r="AM293" s="694"/>
      <c r="AN293" s="694"/>
      <c r="AO293" s="232"/>
      <c r="AP293" s="232"/>
      <c r="AQ293" s="232"/>
      <c r="AR293" s="232"/>
      <c r="AS293" s="232"/>
      <c r="AT293" s="243" t="str">
        <f t="shared" si="14"/>
        <v/>
      </c>
      <c r="AU293" s="243" t="str">
        <f t="shared" si="15"/>
        <v/>
      </c>
    </row>
    <row r="294" spans="1:47" ht="14.25">
      <c r="A294" s="182">
        <v>1</v>
      </c>
      <c r="B294" s="29">
        <v>2025</v>
      </c>
      <c r="C294" s="29">
        <v>4</v>
      </c>
      <c r="D294" s="29">
        <v>9</v>
      </c>
      <c r="E294" s="247" t="s">
        <v>494</v>
      </c>
      <c r="F294" s="29">
        <v>8</v>
      </c>
      <c r="G294" s="31" t="s">
        <v>485</v>
      </c>
      <c r="H294" s="694" t="s">
        <v>467</v>
      </c>
      <c r="I294" s="347" t="s">
        <v>47</v>
      </c>
      <c r="J294" s="694" t="s">
        <v>1553</v>
      </c>
      <c r="K294" s="232">
        <v>3817776</v>
      </c>
      <c r="L294" s="698">
        <v>4</v>
      </c>
      <c r="M294" s="185">
        <v>5</v>
      </c>
      <c r="N294" s="717" t="s">
        <v>512</v>
      </c>
      <c r="O294" s="232" t="s">
        <v>469</v>
      </c>
      <c r="P294" s="232">
        <v>50</v>
      </c>
      <c r="Q294" s="347" t="s">
        <v>696</v>
      </c>
      <c r="R294" s="695">
        <v>1005</v>
      </c>
      <c r="S294" s="695"/>
      <c r="T294" s="695">
        <v>4040</v>
      </c>
      <c r="U294" s="695">
        <v>4040</v>
      </c>
      <c r="V294" s="695">
        <v>1005</v>
      </c>
      <c r="W294" s="695">
        <v>1005</v>
      </c>
      <c r="X294" s="232">
        <v>1</v>
      </c>
      <c r="Y294" s="695">
        <v>4100</v>
      </c>
      <c r="Z294" s="232">
        <v>1</v>
      </c>
      <c r="AA294" s="696">
        <v>4100</v>
      </c>
      <c r="AB294" s="696">
        <v>4040</v>
      </c>
      <c r="AC294" s="697" t="s">
        <v>1659</v>
      </c>
      <c r="AD294" s="698"/>
      <c r="AE294" s="699">
        <v>3.125E-2</v>
      </c>
      <c r="AF294" s="699">
        <v>5.2083333333333336E-2</v>
      </c>
      <c r="AG294" s="699">
        <v>5.2083333333333336E-2</v>
      </c>
      <c r="AH294" s="699">
        <v>0.10069444444444445</v>
      </c>
      <c r="AI294" s="232" t="s">
        <v>5</v>
      </c>
      <c r="AJ294" s="694"/>
      <c r="AK294" s="694" t="s">
        <v>6</v>
      </c>
      <c r="AL294" s="700" t="s">
        <v>858</v>
      </c>
      <c r="AM294" s="694" t="s">
        <v>486</v>
      </c>
      <c r="AN294" s="694">
        <v>1</v>
      </c>
      <c r="AO294" s="232"/>
      <c r="AP294" s="232" t="s">
        <v>394</v>
      </c>
      <c r="AQ294" s="232"/>
      <c r="AR294" s="232"/>
      <c r="AS294" s="232"/>
      <c r="AT294" s="243">
        <f t="shared" si="14"/>
        <v>2.0833333333333336E-2</v>
      </c>
      <c r="AU294" s="243">
        <f t="shared" si="15"/>
        <v>4.8611111111111112E-2</v>
      </c>
    </row>
    <row r="295" spans="1:47" ht="14.25">
      <c r="B295" s="29">
        <v>2025</v>
      </c>
      <c r="C295" s="29">
        <v>4</v>
      </c>
      <c r="D295" s="29">
        <v>9</v>
      </c>
      <c r="E295" s="247" t="s">
        <v>494</v>
      </c>
      <c r="F295" s="29">
        <v>8</v>
      </c>
      <c r="G295" s="31" t="s">
        <v>485</v>
      </c>
      <c r="H295" s="694" t="s">
        <v>467</v>
      </c>
      <c r="I295" s="347" t="s">
        <v>47</v>
      </c>
      <c r="J295" s="694" t="s">
        <v>1553</v>
      </c>
      <c r="K295" s="232">
        <v>3817776</v>
      </c>
      <c r="L295" s="698">
        <v>5</v>
      </c>
      <c r="M295" s="185">
        <v>5</v>
      </c>
      <c r="N295" s="717" t="s">
        <v>512</v>
      </c>
      <c r="O295" s="232" t="s">
        <v>469</v>
      </c>
      <c r="P295" s="232">
        <v>50</v>
      </c>
      <c r="Q295" s="347" t="s">
        <v>696</v>
      </c>
      <c r="R295" s="695">
        <v>1005</v>
      </c>
      <c r="S295" s="695"/>
      <c r="T295" s="695">
        <v>4030</v>
      </c>
      <c r="U295" s="695">
        <v>4030</v>
      </c>
      <c r="V295" s="695">
        <v>1005</v>
      </c>
      <c r="W295" s="695">
        <v>1005</v>
      </c>
      <c r="X295" s="232">
        <v>1</v>
      </c>
      <c r="Y295" s="695">
        <v>4100</v>
      </c>
      <c r="Z295" s="232">
        <v>1</v>
      </c>
      <c r="AA295" s="696">
        <v>4100</v>
      </c>
      <c r="AB295" s="696">
        <v>4030</v>
      </c>
      <c r="AC295" s="697" t="s">
        <v>1660</v>
      </c>
      <c r="AD295" s="698"/>
      <c r="AE295" s="699">
        <v>0.10069444444444445</v>
      </c>
      <c r="AF295" s="699">
        <v>0.12152777777777778</v>
      </c>
      <c r="AG295" s="699">
        <v>0.12152777777777778</v>
      </c>
      <c r="AH295" s="699">
        <v>0.12847222222222221</v>
      </c>
      <c r="AI295" s="232" t="s">
        <v>5</v>
      </c>
      <c r="AJ295" s="694"/>
      <c r="AK295" s="694" t="s">
        <v>6</v>
      </c>
      <c r="AL295" s="700" t="s">
        <v>858</v>
      </c>
      <c r="AM295" s="694" t="s">
        <v>486</v>
      </c>
      <c r="AN295" s="694">
        <v>1</v>
      </c>
      <c r="AO295" s="232"/>
      <c r="AP295" s="232" t="s">
        <v>394</v>
      </c>
      <c r="AQ295" s="232"/>
      <c r="AR295" s="232"/>
      <c r="AS295" s="232"/>
      <c r="AT295" s="243">
        <f t="shared" si="14"/>
        <v>2.0833333333333329E-2</v>
      </c>
      <c r="AU295" s="243">
        <f t="shared" si="15"/>
        <v>6.9444444444444337E-3</v>
      </c>
    </row>
    <row r="296" spans="1:47" ht="14.25">
      <c r="B296" s="29">
        <v>2025</v>
      </c>
      <c r="C296" s="29">
        <v>4</v>
      </c>
      <c r="D296" s="29">
        <v>9</v>
      </c>
      <c r="E296" s="247" t="s">
        <v>494</v>
      </c>
      <c r="F296" s="29">
        <v>8</v>
      </c>
      <c r="G296" s="31" t="s">
        <v>485</v>
      </c>
      <c r="H296" s="694" t="s">
        <v>467</v>
      </c>
      <c r="I296" s="347" t="s">
        <v>47</v>
      </c>
      <c r="J296" s="694" t="s">
        <v>1553</v>
      </c>
      <c r="K296" s="232">
        <v>3817777</v>
      </c>
      <c r="L296" s="698">
        <v>1</v>
      </c>
      <c r="M296" s="185">
        <v>1</v>
      </c>
      <c r="N296" s="717" t="s">
        <v>512</v>
      </c>
      <c r="O296" s="232" t="s">
        <v>469</v>
      </c>
      <c r="P296" s="232">
        <v>50</v>
      </c>
      <c r="Q296" s="347" t="s">
        <v>696</v>
      </c>
      <c r="R296" s="695">
        <v>1005</v>
      </c>
      <c r="S296" s="695"/>
      <c r="T296" s="695">
        <v>4030</v>
      </c>
      <c r="U296" s="695">
        <v>4030</v>
      </c>
      <c r="V296" s="695">
        <v>1005</v>
      </c>
      <c r="W296" s="695">
        <v>1005</v>
      </c>
      <c r="X296" s="232">
        <v>1</v>
      </c>
      <c r="Y296" s="695">
        <v>4100</v>
      </c>
      <c r="Z296" s="232">
        <v>1</v>
      </c>
      <c r="AA296" s="696">
        <v>4100</v>
      </c>
      <c r="AB296" s="696">
        <v>4030</v>
      </c>
      <c r="AC296" s="697" t="s">
        <v>1664</v>
      </c>
      <c r="AD296" s="698" t="s">
        <v>1656</v>
      </c>
      <c r="AE296" s="699">
        <v>0.12847222222222221</v>
      </c>
      <c r="AF296" s="699">
        <v>0.14930555555555555</v>
      </c>
      <c r="AG296" s="699">
        <v>0.14930555555555555</v>
      </c>
      <c r="AH296" s="699">
        <v>0.15625</v>
      </c>
      <c r="AI296" s="232" t="s">
        <v>5</v>
      </c>
      <c r="AJ296" s="694"/>
      <c r="AK296" s="694" t="s">
        <v>6</v>
      </c>
      <c r="AL296" s="700" t="s">
        <v>858</v>
      </c>
      <c r="AM296" s="694" t="s">
        <v>486</v>
      </c>
      <c r="AN296" s="694">
        <v>1</v>
      </c>
      <c r="AO296" s="232"/>
      <c r="AP296" s="232" t="s">
        <v>394</v>
      </c>
      <c r="AQ296" s="232"/>
      <c r="AR296" s="232"/>
      <c r="AS296" s="232"/>
      <c r="AT296" s="243">
        <f t="shared" si="14"/>
        <v>2.0833333333333343E-2</v>
      </c>
      <c r="AU296" s="243">
        <f t="shared" si="15"/>
        <v>6.9444444444444475E-3</v>
      </c>
    </row>
    <row r="297" spans="1:47" ht="14.25">
      <c r="B297" s="29">
        <v>2025</v>
      </c>
      <c r="C297" s="29">
        <v>4</v>
      </c>
      <c r="D297" s="29">
        <v>9</v>
      </c>
      <c r="E297" s="247" t="s">
        <v>494</v>
      </c>
      <c r="F297" s="29"/>
      <c r="G297" s="31"/>
      <c r="H297" s="694" t="s">
        <v>467</v>
      </c>
      <c r="I297" s="347" t="s">
        <v>43</v>
      </c>
      <c r="J297" s="694" t="s">
        <v>1553</v>
      </c>
      <c r="K297" s="232"/>
      <c r="L297" s="698"/>
      <c r="M297" s="185"/>
      <c r="N297" s="717"/>
      <c r="O297" s="232"/>
      <c r="P297" s="232">
        <v>25</v>
      </c>
      <c r="Q297" s="347" t="s">
        <v>483</v>
      </c>
      <c r="R297" s="695">
        <v>1005</v>
      </c>
      <c r="S297" s="695"/>
      <c r="T297" s="695" t="s">
        <v>912</v>
      </c>
      <c r="U297" s="695">
        <v>350</v>
      </c>
      <c r="V297" s="695">
        <v>1005</v>
      </c>
      <c r="W297" s="695">
        <v>1005</v>
      </c>
      <c r="X297" s="232">
        <v>1</v>
      </c>
      <c r="Y297" s="695"/>
      <c r="Z297" s="232">
        <v>1</v>
      </c>
      <c r="AA297" s="696">
        <v>350</v>
      </c>
      <c r="AB297" s="696">
        <v>12850</v>
      </c>
      <c r="AC297" s="697" t="s">
        <v>766</v>
      </c>
      <c r="AD297" s="698" t="s">
        <v>1656</v>
      </c>
      <c r="AE297" s="699">
        <v>0.15625</v>
      </c>
      <c r="AF297" s="699">
        <v>0.15972222222222221</v>
      </c>
      <c r="AG297" s="699"/>
      <c r="AH297" s="699"/>
      <c r="AI297" s="232"/>
      <c r="AJ297" s="694"/>
      <c r="AK297" s="694" t="s">
        <v>6</v>
      </c>
      <c r="AL297" s="700" t="s">
        <v>858</v>
      </c>
      <c r="AM297" s="694" t="s">
        <v>486</v>
      </c>
      <c r="AN297" s="694">
        <v>1</v>
      </c>
      <c r="AO297" s="232"/>
      <c r="AP297" s="232"/>
      <c r="AQ297" s="232"/>
      <c r="AR297" s="232"/>
      <c r="AS297" s="232"/>
      <c r="AT297" s="243">
        <f t="shared" si="14"/>
        <v>3.4722222222222099E-3</v>
      </c>
      <c r="AU297" s="243" t="str">
        <f t="shared" si="15"/>
        <v/>
      </c>
    </row>
    <row r="298" spans="1:47" ht="14.25">
      <c r="B298" s="29">
        <v>2025</v>
      </c>
      <c r="C298" s="29">
        <v>4</v>
      </c>
      <c r="D298" s="29">
        <v>9</v>
      </c>
      <c r="E298" s="247" t="s">
        <v>494</v>
      </c>
      <c r="F298" s="29"/>
      <c r="G298" s="31"/>
      <c r="H298" s="694" t="s">
        <v>467</v>
      </c>
      <c r="I298" s="347"/>
      <c r="J298" s="694"/>
      <c r="K298" s="232"/>
      <c r="L298" s="698"/>
      <c r="M298" s="185"/>
      <c r="N298" s="717"/>
      <c r="O298" s="232"/>
      <c r="P298" s="232"/>
      <c r="Q298" s="347"/>
      <c r="R298" s="695"/>
      <c r="S298" s="695"/>
      <c r="T298" s="695"/>
      <c r="U298" s="695"/>
      <c r="V298" s="695"/>
      <c r="W298" s="695"/>
      <c r="X298" s="232"/>
      <c r="Y298" s="695"/>
      <c r="Z298" s="232"/>
      <c r="AA298" s="696"/>
      <c r="AB298" s="696"/>
      <c r="AC298" s="697"/>
      <c r="AD298" s="698"/>
      <c r="AE298" s="699"/>
      <c r="AF298" s="699"/>
      <c r="AG298" s="699">
        <v>0.15972222222222221</v>
      </c>
      <c r="AH298" s="699">
        <v>0.18055555555555555</v>
      </c>
      <c r="AI298" s="232" t="s">
        <v>560</v>
      </c>
      <c r="AJ298" s="694"/>
      <c r="AK298" s="694"/>
      <c r="AL298" s="700"/>
      <c r="AM298" s="694"/>
      <c r="AN298" s="694"/>
      <c r="AO298" s="232"/>
      <c r="AP298" s="232"/>
      <c r="AQ298" s="232"/>
      <c r="AR298" s="232"/>
      <c r="AS298" s="232"/>
      <c r="AT298" s="243" t="str">
        <f t="shared" si="14"/>
        <v/>
      </c>
      <c r="AU298" s="243">
        <f t="shared" si="15"/>
        <v>2.0833333333333343E-2</v>
      </c>
    </row>
    <row r="299" spans="1:47" ht="14.25">
      <c r="B299" s="29">
        <v>2025</v>
      </c>
      <c r="C299" s="29">
        <v>4</v>
      </c>
      <c r="D299" s="29">
        <v>9</v>
      </c>
      <c r="E299" s="247" t="s">
        <v>494</v>
      </c>
      <c r="F299" s="29"/>
      <c r="G299" s="31"/>
      <c r="H299" s="694" t="s">
        <v>467</v>
      </c>
      <c r="I299" s="347" t="s">
        <v>58</v>
      </c>
      <c r="J299" s="694" t="s">
        <v>1553</v>
      </c>
      <c r="K299" s="232"/>
      <c r="L299" s="698"/>
      <c r="M299" s="185"/>
      <c r="N299" s="717"/>
      <c r="O299" s="232"/>
      <c r="P299" s="232">
        <v>12</v>
      </c>
      <c r="Q299" s="347" t="s">
        <v>483</v>
      </c>
      <c r="R299" s="695">
        <v>1005</v>
      </c>
      <c r="S299" s="695"/>
      <c r="T299" s="695" t="s">
        <v>30</v>
      </c>
      <c r="U299" s="695">
        <v>200</v>
      </c>
      <c r="V299" s="695">
        <v>1005</v>
      </c>
      <c r="W299" s="695">
        <v>1005</v>
      </c>
      <c r="X299" s="232">
        <v>1</v>
      </c>
      <c r="Y299" s="695">
        <v>200</v>
      </c>
      <c r="Z299" s="232">
        <v>1</v>
      </c>
      <c r="AA299" s="696">
        <v>200</v>
      </c>
      <c r="AB299" s="696"/>
      <c r="AC299" s="697" t="s">
        <v>874</v>
      </c>
      <c r="AD299" s="698" t="s">
        <v>484</v>
      </c>
      <c r="AE299" s="699"/>
      <c r="AF299" s="699"/>
      <c r="AG299" s="699"/>
      <c r="AH299" s="699"/>
      <c r="AI299" s="232"/>
      <c r="AJ299" s="694"/>
      <c r="AK299" s="694"/>
      <c r="AL299" s="700"/>
      <c r="AM299" s="694"/>
      <c r="AN299" s="694"/>
      <c r="AO299" s="232"/>
      <c r="AP299" s="232"/>
      <c r="AQ299" s="232"/>
      <c r="AR299" s="232"/>
      <c r="AS299" s="232"/>
      <c r="AT299" s="243" t="str">
        <f t="shared" si="14"/>
        <v/>
      </c>
      <c r="AU299" s="243" t="str">
        <f t="shared" si="15"/>
        <v/>
      </c>
    </row>
    <row r="300" spans="1:47" ht="14.25">
      <c r="B300" s="29">
        <v>2025</v>
      </c>
      <c r="C300" s="29">
        <v>4</v>
      </c>
      <c r="D300" s="29">
        <v>9</v>
      </c>
      <c r="E300" s="247" t="s">
        <v>494</v>
      </c>
      <c r="F300" s="29">
        <v>9</v>
      </c>
      <c r="G300" s="31" t="s">
        <v>485</v>
      </c>
      <c r="H300" s="694" t="s">
        <v>467</v>
      </c>
      <c r="I300" s="347" t="s">
        <v>47</v>
      </c>
      <c r="J300" s="694" t="s">
        <v>1553</v>
      </c>
      <c r="K300" s="232">
        <v>3817778</v>
      </c>
      <c r="L300" s="698">
        <v>1</v>
      </c>
      <c r="M300" s="185">
        <v>4</v>
      </c>
      <c r="N300" s="717" t="s">
        <v>504</v>
      </c>
      <c r="O300" s="232" t="s">
        <v>469</v>
      </c>
      <c r="P300" s="232">
        <v>50</v>
      </c>
      <c r="Q300" s="347" t="s">
        <v>452</v>
      </c>
      <c r="R300" s="695">
        <v>1005</v>
      </c>
      <c r="S300" s="695"/>
      <c r="T300" s="695">
        <v>4030</v>
      </c>
      <c r="U300" s="695">
        <v>4030</v>
      </c>
      <c r="V300" s="695">
        <v>1005</v>
      </c>
      <c r="W300" s="695">
        <v>1005</v>
      </c>
      <c r="X300" s="232">
        <v>1</v>
      </c>
      <c r="Y300" s="695">
        <v>4000</v>
      </c>
      <c r="Z300" s="232">
        <v>1</v>
      </c>
      <c r="AA300" s="696">
        <v>4000</v>
      </c>
      <c r="AB300" s="696">
        <v>4030</v>
      </c>
      <c r="AC300" s="697" t="s">
        <v>1665</v>
      </c>
      <c r="AD300" s="698"/>
      <c r="AE300" s="699">
        <v>0.18055555555555555</v>
      </c>
      <c r="AF300" s="699">
        <v>0.2013888888888889</v>
      </c>
      <c r="AG300" s="699">
        <v>0.2013888888888889</v>
      </c>
      <c r="AH300" s="699">
        <v>0.20833333333333334</v>
      </c>
      <c r="AI300" s="232" t="s">
        <v>5</v>
      </c>
      <c r="AJ300" s="694"/>
      <c r="AK300" s="694" t="s">
        <v>6</v>
      </c>
      <c r="AL300" s="700" t="s">
        <v>662</v>
      </c>
      <c r="AM300" s="694" t="s">
        <v>486</v>
      </c>
      <c r="AN300" s="694">
        <v>1</v>
      </c>
      <c r="AO300" s="232"/>
      <c r="AP300" s="232" t="s">
        <v>394</v>
      </c>
      <c r="AQ300" s="232"/>
      <c r="AR300" s="232"/>
      <c r="AS300" s="232"/>
      <c r="AT300" s="243">
        <f t="shared" si="14"/>
        <v>2.0833333333333343E-2</v>
      </c>
      <c r="AU300" s="243">
        <f t="shared" si="15"/>
        <v>6.9444444444444475E-3</v>
      </c>
    </row>
    <row r="301" spans="1:47" ht="14.25">
      <c r="B301" s="29">
        <v>2025</v>
      </c>
      <c r="C301" s="29">
        <v>4</v>
      </c>
      <c r="D301" s="29">
        <v>9</v>
      </c>
      <c r="E301" s="247" t="s">
        <v>494</v>
      </c>
      <c r="F301" s="29">
        <v>9</v>
      </c>
      <c r="G301" s="31" t="s">
        <v>485</v>
      </c>
      <c r="H301" s="694" t="s">
        <v>467</v>
      </c>
      <c r="I301" s="347" t="s">
        <v>47</v>
      </c>
      <c r="J301" s="694" t="s">
        <v>1553</v>
      </c>
      <c r="K301" s="232">
        <v>3817778</v>
      </c>
      <c r="L301" s="698">
        <v>2</v>
      </c>
      <c r="M301" s="185">
        <v>4</v>
      </c>
      <c r="N301" s="717" t="s">
        <v>504</v>
      </c>
      <c r="O301" s="232" t="s">
        <v>469</v>
      </c>
      <c r="P301" s="232">
        <v>50</v>
      </c>
      <c r="Q301" s="347" t="s">
        <v>452</v>
      </c>
      <c r="R301" s="695">
        <v>1005</v>
      </c>
      <c r="S301" s="695"/>
      <c r="T301" s="695">
        <v>4030</v>
      </c>
      <c r="U301" s="695">
        <v>4030</v>
      </c>
      <c r="V301" s="695">
        <v>1005</v>
      </c>
      <c r="W301" s="695">
        <v>1005</v>
      </c>
      <c r="X301" s="232">
        <v>1</v>
      </c>
      <c r="Y301" s="695">
        <v>4000</v>
      </c>
      <c r="Z301" s="232">
        <v>1</v>
      </c>
      <c r="AA301" s="696">
        <v>4000</v>
      </c>
      <c r="AB301" s="696">
        <v>4030</v>
      </c>
      <c r="AC301" s="697" t="s">
        <v>1666</v>
      </c>
      <c r="AD301" s="698" t="s">
        <v>1657</v>
      </c>
      <c r="AE301" s="699">
        <v>0.20833333333333334</v>
      </c>
      <c r="AF301" s="699">
        <v>0.22916666666666666</v>
      </c>
      <c r="AG301" s="699">
        <v>0.22916666666666666</v>
      </c>
      <c r="AH301" s="699">
        <v>0.2361111111111111</v>
      </c>
      <c r="AI301" s="232" t="s">
        <v>5</v>
      </c>
      <c r="AJ301" s="694"/>
      <c r="AK301" s="694" t="s">
        <v>6</v>
      </c>
      <c r="AL301" s="700" t="s">
        <v>662</v>
      </c>
      <c r="AM301" s="694" t="s">
        <v>486</v>
      </c>
      <c r="AN301" s="694">
        <v>1</v>
      </c>
      <c r="AO301" s="232"/>
      <c r="AP301" s="232" t="s">
        <v>394</v>
      </c>
      <c r="AQ301" s="232"/>
      <c r="AR301" s="232"/>
      <c r="AS301" s="232"/>
      <c r="AT301" s="243">
        <f t="shared" si="14"/>
        <v>2.0833333333333315E-2</v>
      </c>
      <c r="AU301" s="243">
        <f t="shared" si="15"/>
        <v>6.9444444444444475E-3</v>
      </c>
    </row>
    <row r="302" spans="1:47" ht="14.25">
      <c r="B302" s="29">
        <v>2025</v>
      </c>
      <c r="C302" s="29">
        <v>4</v>
      </c>
      <c r="D302" s="29">
        <v>9</v>
      </c>
      <c r="E302" s="247" t="s">
        <v>494</v>
      </c>
      <c r="F302" s="29"/>
      <c r="G302" s="208"/>
      <c r="H302" s="694" t="s">
        <v>467</v>
      </c>
      <c r="I302" s="347" t="s">
        <v>43</v>
      </c>
      <c r="J302" s="694" t="s">
        <v>1553</v>
      </c>
      <c r="K302" s="232"/>
      <c r="L302" s="698"/>
      <c r="M302" s="185"/>
      <c r="N302" s="717"/>
      <c r="O302" s="232"/>
      <c r="P302" s="232">
        <v>25</v>
      </c>
      <c r="Q302" s="347" t="s">
        <v>483</v>
      </c>
      <c r="R302" s="695">
        <v>1005</v>
      </c>
      <c r="S302" s="695"/>
      <c r="T302" s="695" t="s">
        <v>30</v>
      </c>
      <c r="U302" s="695">
        <v>350</v>
      </c>
      <c r="V302" s="695">
        <v>1005</v>
      </c>
      <c r="W302" s="695">
        <v>1005</v>
      </c>
      <c r="X302" s="232">
        <v>1</v>
      </c>
      <c r="Y302" s="695"/>
      <c r="Z302" s="232">
        <v>1</v>
      </c>
      <c r="AA302" s="696">
        <v>350</v>
      </c>
      <c r="AB302" s="696">
        <v>8550</v>
      </c>
      <c r="AC302" s="697" t="s">
        <v>766</v>
      </c>
      <c r="AD302" s="698" t="s">
        <v>1657</v>
      </c>
      <c r="AE302" s="699">
        <v>0.2361111111111111</v>
      </c>
      <c r="AF302" s="699">
        <v>0.23958333333333334</v>
      </c>
      <c r="AG302" s="699"/>
      <c r="AH302" s="699"/>
      <c r="AI302" s="232"/>
      <c r="AJ302" s="694"/>
      <c r="AK302" s="694" t="s">
        <v>6</v>
      </c>
      <c r="AL302" s="700" t="s">
        <v>662</v>
      </c>
      <c r="AM302" s="694" t="s">
        <v>486</v>
      </c>
      <c r="AN302" s="694">
        <v>1</v>
      </c>
      <c r="AO302" s="232"/>
      <c r="AP302" s="232"/>
      <c r="AQ302" s="232"/>
      <c r="AR302" s="232"/>
      <c r="AS302" s="232"/>
      <c r="AT302" s="243">
        <f t="shared" si="14"/>
        <v>3.4722222222222376E-3</v>
      </c>
      <c r="AU302" s="243" t="str">
        <f t="shared" si="15"/>
        <v/>
      </c>
    </row>
    <row r="303" spans="1:47" ht="14.25">
      <c r="B303" s="29">
        <v>2025</v>
      </c>
      <c r="C303" s="29">
        <v>4</v>
      </c>
      <c r="D303" s="29">
        <v>9</v>
      </c>
      <c r="E303" s="247" t="s">
        <v>494</v>
      </c>
      <c r="F303" s="29"/>
      <c r="G303" s="31"/>
      <c r="H303" s="694" t="s">
        <v>467</v>
      </c>
      <c r="I303" s="347"/>
      <c r="J303" s="694"/>
      <c r="K303" s="232"/>
      <c r="L303" s="698"/>
      <c r="M303" s="185"/>
      <c r="N303" s="717"/>
      <c r="O303" s="232"/>
      <c r="P303" s="232"/>
      <c r="Q303" s="347"/>
      <c r="R303" s="695"/>
      <c r="S303" s="695"/>
      <c r="T303" s="695"/>
      <c r="U303" s="695"/>
      <c r="V303" s="695"/>
      <c r="W303" s="695"/>
      <c r="X303" s="232"/>
      <c r="Y303" s="695"/>
      <c r="Z303" s="232"/>
      <c r="AA303" s="696"/>
      <c r="AB303" s="696"/>
      <c r="AC303" s="697"/>
      <c r="AD303" s="698"/>
      <c r="AE303" s="699"/>
      <c r="AF303" s="699"/>
      <c r="AG303" s="699">
        <v>0.23958333333333334</v>
      </c>
      <c r="AH303" s="699">
        <v>0.28125</v>
      </c>
      <c r="AI303" s="232" t="s">
        <v>1592</v>
      </c>
      <c r="AJ303" s="694"/>
      <c r="AK303" s="694"/>
      <c r="AL303" s="700"/>
      <c r="AM303" s="694"/>
      <c r="AN303" s="694"/>
      <c r="AO303" s="232"/>
      <c r="AP303" s="232"/>
      <c r="AQ303" s="232"/>
      <c r="AR303" s="232"/>
      <c r="AS303" s="232"/>
      <c r="AT303" s="243" t="str">
        <f t="shared" si="14"/>
        <v/>
      </c>
      <c r="AU303" s="243">
        <f t="shared" si="15"/>
        <v>4.1666666666666657E-2</v>
      </c>
    </row>
    <row r="304" spans="1:47" ht="14.25">
      <c r="B304" s="29">
        <v>2025</v>
      </c>
      <c r="C304" s="29">
        <v>4</v>
      </c>
      <c r="D304" s="29">
        <v>10</v>
      </c>
      <c r="E304" s="247" t="s">
        <v>495</v>
      </c>
      <c r="F304" s="29"/>
      <c r="G304" s="31"/>
      <c r="H304" s="694" t="s">
        <v>467</v>
      </c>
      <c r="I304" s="347"/>
      <c r="J304" s="694"/>
      <c r="K304" s="232"/>
      <c r="L304" s="698"/>
      <c r="M304" s="185"/>
      <c r="N304" s="717"/>
      <c r="O304" s="232"/>
      <c r="P304" s="232"/>
      <c r="Q304" s="347"/>
      <c r="R304" s="695"/>
      <c r="S304" s="695"/>
      <c r="T304" s="695"/>
      <c r="U304" s="695"/>
      <c r="V304" s="695"/>
      <c r="W304" s="695"/>
      <c r="X304" s="232"/>
      <c r="Y304" s="695"/>
      <c r="Z304" s="232"/>
      <c r="AA304" s="696"/>
      <c r="AB304" s="696"/>
      <c r="AC304" s="697"/>
      <c r="AD304" s="698"/>
      <c r="AE304" s="699"/>
      <c r="AF304" s="699"/>
      <c r="AG304" s="699">
        <v>0.28125</v>
      </c>
      <c r="AH304" s="699">
        <v>0.58333333333333337</v>
      </c>
      <c r="AI304" s="232" t="s">
        <v>689</v>
      </c>
      <c r="AJ304" s="694"/>
      <c r="AK304" s="694"/>
      <c r="AL304" s="700"/>
      <c r="AM304" s="694"/>
      <c r="AN304" s="694"/>
      <c r="AO304" s="232" t="s">
        <v>1658</v>
      </c>
      <c r="AP304" s="232"/>
      <c r="AQ304" s="232"/>
      <c r="AR304" s="232"/>
      <c r="AS304" s="232"/>
      <c r="AT304" s="243"/>
      <c r="AU304" s="243">
        <f t="shared" si="15"/>
        <v>0.30208333333333337</v>
      </c>
    </row>
    <row r="305" spans="1:47" ht="14.25">
      <c r="B305" s="29">
        <v>2025</v>
      </c>
      <c r="C305" s="29">
        <v>4</v>
      </c>
      <c r="D305" s="29">
        <v>10</v>
      </c>
      <c r="E305" s="247" t="s">
        <v>496</v>
      </c>
      <c r="F305" s="29"/>
      <c r="G305" s="31"/>
      <c r="H305" s="694" t="s">
        <v>467</v>
      </c>
      <c r="I305" s="347"/>
      <c r="J305" s="694"/>
      <c r="K305" s="232"/>
      <c r="L305" s="698"/>
      <c r="M305" s="185"/>
      <c r="N305" s="717"/>
      <c r="O305" s="232"/>
      <c r="P305" s="232"/>
      <c r="Q305" s="347"/>
      <c r="R305" s="695"/>
      <c r="S305" s="695"/>
      <c r="T305" s="695"/>
      <c r="U305" s="695"/>
      <c r="V305" s="695"/>
      <c r="W305" s="695"/>
      <c r="X305" s="232"/>
      <c r="Y305" s="695"/>
      <c r="Z305" s="232"/>
      <c r="AA305" s="696"/>
      <c r="AB305" s="696"/>
      <c r="AC305" s="697"/>
      <c r="AD305" s="698"/>
      <c r="AE305" s="699"/>
      <c r="AF305" s="699"/>
      <c r="AG305" s="699">
        <v>0.58333333333333337</v>
      </c>
      <c r="AH305" s="699">
        <v>0.61111111111111116</v>
      </c>
      <c r="AI305" s="232" t="s">
        <v>560</v>
      </c>
      <c r="AJ305" s="694"/>
      <c r="AK305" s="694"/>
      <c r="AL305" s="700"/>
      <c r="AM305" s="694"/>
      <c r="AN305" s="694"/>
      <c r="AO305" s="232"/>
      <c r="AP305" s="232"/>
      <c r="AQ305" s="232"/>
      <c r="AR305" s="232"/>
      <c r="AS305" s="232"/>
      <c r="AT305" s="243"/>
      <c r="AU305" s="243">
        <f t="shared" si="15"/>
        <v>2.777777777777779E-2</v>
      </c>
    </row>
    <row r="306" spans="1:47" ht="14.25">
      <c r="B306" s="29">
        <v>2025</v>
      </c>
      <c r="C306" s="29">
        <v>4</v>
      </c>
      <c r="D306" s="29">
        <v>10</v>
      </c>
      <c r="E306" s="247" t="s">
        <v>496</v>
      </c>
      <c r="F306" s="29"/>
      <c r="G306" s="31"/>
      <c r="H306" s="694" t="s">
        <v>467</v>
      </c>
      <c r="I306" s="347" t="s">
        <v>58</v>
      </c>
      <c r="J306" s="694" t="s">
        <v>468</v>
      </c>
      <c r="K306" s="232"/>
      <c r="L306" s="698"/>
      <c r="M306" s="185"/>
      <c r="N306" s="717"/>
      <c r="O306" s="232"/>
      <c r="P306" s="232">
        <v>12</v>
      </c>
      <c r="Q306" s="347" t="s">
        <v>483</v>
      </c>
      <c r="R306" s="695">
        <v>1120</v>
      </c>
      <c r="S306" s="695"/>
      <c r="T306" s="695" t="s">
        <v>30</v>
      </c>
      <c r="U306" s="695">
        <v>200</v>
      </c>
      <c r="V306" s="695">
        <v>1120</v>
      </c>
      <c r="W306" s="695">
        <v>1120</v>
      </c>
      <c r="X306" s="232">
        <v>1</v>
      </c>
      <c r="Y306" s="695">
        <v>200</v>
      </c>
      <c r="Z306" s="232">
        <v>1</v>
      </c>
      <c r="AA306" s="696">
        <v>200</v>
      </c>
      <c r="AB306" s="696"/>
      <c r="AC306" s="697"/>
      <c r="AD306" s="698" t="s">
        <v>488</v>
      </c>
      <c r="AE306" s="699"/>
      <c r="AF306" s="699"/>
      <c r="AG306" s="699"/>
      <c r="AH306" s="699"/>
      <c r="AI306" s="232"/>
      <c r="AJ306" s="694"/>
      <c r="AK306" s="694"/>
      <c r="AL306" s="700"/>
      <c r="AM306" s="694"/>
      <c r="AN306" s="694"/>
      <c r="AO306" s="232"/>
      <c r="AP306" s="232"/>
      <c r="AQ306" s="232"/>
      <c r="AR306" s="232"/>
      <c r="AS306" s="232"/>
      <c r="AT306" s="243" t="str">
        <f t="shared" si="14"/>
        <v/>
      </c>
      <c r="AU306" s="243" t="str">
        <f t="shared" si="15"/>
        <v/>
      </c>
    </row>
    <row r="307" spans="1:47" ht="14.25">
      <c r="A307" s="182">
        <v>1</v>
      </c>
      <c r="B307" s="29">
        <v>2025</v>
      </c>
      <c r="C307" s="29">
        <v>4</v>
      </c>
      <c r="D307" s="29">
        <v>10</v>
      </c>
      <c r="E307" s="247" t="s">
        <v>496</v>
      </c>
      <c r="F307" s="29">
        <v>1</v>
      </c>
      <c r="G307" s="31" t="s">
        <v>485</v>
      </c>
      <c r="H307" s="694" t="s">
        <v>467</v>
      </c>
      <c r="I307" s="347" t="s">
        <v>47</v>
      </c>
      <c r="J307" s="694" t="s">
        <v>468</v>
      </c>
      <c r="K307" s="232">
        <v>3817761</v>
      </c>
      <c r="L307" s="698">
        <v>1</v>
      </c>
      <c r="M307" s="185">
        <v>7</v>
      </c>
      <c r="N307" s="717" t="s">
        <v>487</v>
      </c>
      <c r="O307" s="232" t="s">
        <v>469</v>
      </c>
      <c r="P307" s="232">
        <v>25</v>
      </c>
      <c r="Q307" s="347" t="s">
        <v>432</v>
      </c>
      <c r="R307" s="695">
        <v>1120</v>
      </c>
      <c r="S307" s="695"/>
      <c r="T307" s="695">
        <v>3970</v>
      </c>
      <c r="U307" s="695">
        <v>3970</v>
      </c>
      <c r="V307" s="695">
        <v>1120</v>
      </c>
      <c r="W307" s="695">
        <v>1120</v>
      </c>
      <c r="X307" s="232">
        <v>1</v>
      </c>
      <c r="Y307" s="695">
        <v>4000</v>
      </c>
      <c r="Z307" s="232">
        <v>1</v>
      </c>
      <c r="AA307" s="696">
        <v>4000</v>
      </c>
      <c r="AB307" s="696">
        <v>3970</v>
      </c>
      <c r="AC307" s="697" t="s">
        <v>1667</v>
      </c>
      <c r="AD307" s="698"/>
      <c r="AE307" s="699">
        <v>0.61111111111111116</v>
      </c>
      <c r="AF307" s="699">
        <v>0.62847222222222221</v>
      </c>
      <c r="AG307" s="699">
        <v>0.62847222222222221</v>
      </c>
      <c r="AH307" s="699">
        <v>0.63541666666666663</v>
      </c>
      <c r="AI307" s="232" t="s">
        <v>5</v>
      </c>
      <c r="AJ307" s="694"/>
      <c r="AK307" s="694" t="s">
        <v>17</v>
      </c>
      <c r="AL307" s="700" t="s">
        <v>858</v>
      </c>
      <c r="AM307" s="694" t="s">
        <v>486</v>
      </c>
      <c r="AN307" s="694">
        <v>1</v>
      </c>
      <c r="AO307" s="232"/>
      <c r="AP307" s="232" t="s">
        <v>394</v>
      </c>
      <c r="AQ307" s="232" t="s">
        <v>1670</v>
      </c>
      <c r="AR307" s="232"/>
      <c r="AS307" s="232"/>
      <c r="AT307" s="243">
        <f t="shared" si="14"/>
        <v>1.7361111111111049E-2</v>
      </c>
      <c r="AU307" s="243">
        <f t="shared" si="15"/>
        <v>6.9444444444444198E-3</v>
      </c>
    </row>
    <row r="308" spans="1:47" ht="14.25">
      <c r="B308" s="29">
        <v>2025</v>
      </c>
      <c r="C308" s="29">
        <v>4</v>
      </c>
      <c r="D308" s="29">
        <v>10</v>
      </c>
      <c r="E308" s="247" t="s">
        <v>496</v>
      </c>
      <c r="F308" s="29">
        <v>1</v>
      </c>
      <c r="G308" s="31" t="s">
        <v>485</v>
      </c>
      <c r="H308" s="694" t="s">
        <v>467</v>
      </c>
      <c r="I308" s="347" t="s">
        <v>47</v>
      </c>
      <c r="J308" s="694" t="s">
        <v>468</v>
      </c>
      <c r="K308" s="232">
        <v>3817761</v>
      </c>
      <c r="L308" s="698">
        <v>2</v>
      </c>
      <c r="M308" s="185">
        <v>7</v>
      </c>
      <c r="N308" s="717" t="s">
        <v>487</v>
      </c>
      <c r="O308" s="232" t="s">
        <v>469</v>
      </c>
      <c r="P308" s="232">
        <v>25</v>
      </c>
      <c r="Q308" s="347" t="s">
        <v>432</v>
      </c>
      <c r="R308" s="695">
        <v>1120</v>
      </c>
      <c r="S308" s="695"/>
      <c r="T308" s="695">
        <v>4000</v>
      </c>
      <c r="U308" s="695">
        <v>4000</v>
      </c>
      <c r="V308" s="695">
        <v>1120</v>
      </c>
      <c r="W308" s="695">
        <v>1120</v>
      </c>
      <c r="X308" s="232">
        <v>1</v>
      </c>
      <c r="Y308" s="695">
        <v>4000</v>
      </c>
      <c r="Z308" s="232">
        <v>1</v>
      </c>
      <c r="AA308" s="696">
        <v>4000</v>
      </c>
      <c r="AB308" s="696">
        <v>4000</v>
      </c>
      <c r="AC308" s="697" t="s">
        <v>1668</v>
      </c>
      <c r="AD308" s="698"/>
      <c r="AE308" s="699">
        <v>0.63541666666666663</v>
      </c>
      <c r="AF308" s="699">
        <v>0.65625</v>
      </c>
      <c r="AG308" s="699">
        <v>0.65625</v>
      </c>
      <c r="AH308" s="699">
        <v>0.66319444444444442</v>
      </c>
      <c r="AI308" s="232" t="s">
        <v>5</v>
      </c>
      <c r="AJ308" s="694"/>
      <c r="AK308" s="694" t="s">
        <v>17</v>
      </c>
      <c r="AL308" s="700" t="s">
        <v>662</v>
      </c>
      <c r="AM308" s="694" t="s">
        <v>486</v>
      </c>
      <c r="AN308" s="694">
        <v>1</v>
      </c>
      <c r="AO308" s="232"/>
      <c r="AP308" s="232" t="s">
        <v>394</v>
      </c>
      <c r="AQ308" s="232"/>
      <c r="AR308" s="232"/>
      <c r="AS308" s="232"/>
      <c r="AT308" s="243">
        <f t="shared" si="14"/>
        <v>2.083333333333337E-2</v>
      </c>
      <c r="AU308" s="243">
        <f t="shared" si="15"/>
        <v>6.9444444444444198E-3</v>
      </c>
    </row>
    <row r="309" spans="1:47" ht="14.25">
      <c r="B309" s="29">
        <v>2025</v>
      </c>
      <c r="C309" s="29">
        <v>4</v>
      </c>
      <c r="D309" s="29">
        <v>10</v>
      </c>
      <c r="E309" s="247" t="s">
        <v>496</v>
      </c>
      <c r="F309" s="29">
        <v>1</v>
      </c>
      <c r="G309" s="31" t="s">
        <v>485</v>
      </c>
      <c r="H309" s="694" t="s">
        <v>467</v>
      </c>
      <c r="I309" s="347" t="s">
        <v>47</v>
      </c>
      <c r="J309" s="694" t="s">
        <v>468</v>
      </c>
      <c r="K309" s="232">
        <v>3817761</v>
      </c>
      <c r="L309" s="698">
        <v>3</v>
      </c>
      <c r="M309" s="185">
        <v>7</v>
      </c>
      <c r="N309" s="717" t="s">
        <v>487</v>
      </c>
      <c r="O309" s="232" t="s">
        <v>469</v>
      </c>
      <c r="P309" s="232">
        <v>25</v>
      </c>
      <c r="Q309" s="347" t="s">
        <v>432</v>
      </c>
      <c r="R309" s="695">
        <v>1120</v>
      </c>
      <c r="S309" s="695"/>
      <c r="T309" s="695">
        <v>3970</v>
      </c>
      <c r="U309" s="695">
        <v>3970</v>
      </c>
      <c r="V309" s="695">
        <v>1120</v>
      </c>
      <c r="W309" s="695">
        <v>1120</v>
      </c>
      <c r="X309" s="232">
        <v>1</v>
      </c>
      <c r="Y309" s="695">
        <v>4000</v>
      </c>
      <c r="Z309" s="232">
        <v>1</v>
      </c>
      <c r="AA309" s="696">
        <v>4000</v>
      </c>
      <c r="AB309" s="696">
        <v>3970</v>
      </c>
      <c r="AC309" s="697" t="s">
        <v>1669</v>
      </c>
      <c r="AD309" s="698" t="s">
        <v>1661</v>
      </c>
      <c r="AE309" s="699">
        <v>0.66319444444444442</v>
      </c>
      <c r="AF309" s="699">
        <v>0.68055555555555558</v>
      </c>
      <c r="AG309" s="699">
        <v>0.68055555555555558</v>
      </c>
      <c r="AH309" s="699">
        <v>0.6875</v>
      </c>
      <c r="AI309" s="232" t="s">
        <v>5</v>
      </c>
      <c r="AJ309" s="694"/>
      <c r="AK309" s="694" t="s">
        <v>17</v>
      </c>
      <c r="AL309" s="700" t="s">
        <v>858</v>
      </c>
      <c r="AM309" s="694" t="s">
        <v>486</v>
      </c>
      <c r="AN309" s="694">
        <v>1</v>
      </c>
      <c r="AO309" s="232"/>
      <c r="AP309" s="232" t="s">
        <v>394</v>
      </c>
      <c r="AQ309" s="232"/>
      <c r="AR309" s="232"/>
      <c r="AS309" s="232"/>
      <c r="AT309" s="243">
        <f t="shared" si="14"/>
        <v>1.736111111111116E-2</v>
      </c>
      <c r="AU309" s="243">
        <f t="shared" si="15"/>
        <v>6.9444444444444198E-3</v>
      </c>
    </row>
    <row r="310" spans="1:47" ht="14.25">
      <c r="B310" s="29">
        <v>2025</v>
      </c>
      <c r="C310" s="29">
        <v>4</v>
      </c>
      <c r="D310" s="29">
        <v>10</v>
      </c>
      <c r="E310" s="247" t="s">
        <v>496</v>
      </c>
      <c r="F310" s="29"/>
      <c r="G310" s="208"/>
      <c r="H310" s="694" t="s">
        <v>467</v>
      </c>
      <c r="I310" s="347" t="s">
        <v>43</v>
      </c>
      <c r="J310" s="694" t="s">
        <v>468</v>
      </c>
      <c r="K310" s="232"/>
      <c r="L310" s="698"/>
      <c r="M310" s="185"/>
      <c r="N310" s="717"/>
      <c r="O310" s="232"/>
      <c r="P310" s="232">
        <v>25</v>
      </c>
      <c r="Q310" s="347" t="s">
        <v>483</v>
      </c>
      <c r="R310" s="695">
        <v>1120</v>
      </c>
      <c r="S310" s="695"/>
      <c r="T310" s="695" t="s">
        <v>30</v>
      </c>
      <c r="U310" s="695">
        <v>500</v>
      </c>
      <c r="V310" s="695">
        <v>1120</v>
      </c>
      <c r="W310" s="695">
        <v>1120</v>
      </c>
      <c r="X310" s="232">
        <v>1</v>
      </c>
      <c r="Y310" s="695"/>
      <c r="Z310" s="232">
        <v>1</v>
      </c>
      <c r="AA310" s="696">
        <v>500</v>
      </c>
      <c r="AB310" s="696">
        <v>12700</v>
      </c>
      <c r="AC310" s="697" t="s">
        <v>756</v>
      </c>
      <c r="AD310" s="698" t="s">
        <v>1661</v>
      </c>
      <c r="AE310" s="699">
        <v>0.6875</v>
      </c>
      <c r="AF310" s="699">
        <v>0.69097222222222221</v>
      </c>
      <c r="AG310" s="699"/>
      <c r="AH310" s="699"/>
      <c r="AI310" s="232"/>
      <c r="AJ310" s="694"/>
      <c r="AK310" s="694" t="s">
        <v>17</v>
      </c>
      <c r="AL310" s="700" t="s">
        <v>858</v>
      </c>
      <c r="AM310" s="694" t="s">
        <v>486</v>
      </c>
      <c r="AN310" s="694">
        <v>1</v>
      </c>
      <c r="AO310" s="232"/>
      <c r="AP310" s="232"/>
      <c r="AQ310" s="232"/>
      <c r="AR310" s="232"/>
      <c r="AS310" s="232"/>
      <c r="AT310" s="243">
        <f t="shared" si="14"/>
        <v>3.4722222222222099E-3</v>
      </c>
      <c r="AU310" s="243" t="str">
        <f t="shared" si="15"/>
        <v/>
      </c>
    </row>
    <row r="311" spans="1:47" ht="14.25">
      <c r="B311" s="29">
        <v>2025</v>
      </c>
      <c r="C311" s="29">
        <v>4</v>
      </c>
      <c r="D311" s="29">
        <v>10</v>
      </c>
      <c r="E311" s="247" t="s">
        <v>496</v>
      </c>
      <c r="F311" s="29"/>
      <c r="G311" s="208"/>
      <c r="H311" s="694" t="s">
        <v>467</v>
      </c>
      <c r="I311" s="347"/>
      <c r="J311" s="694"/>
      <c r="K311" s="232"/>
      <c r="L311" s="698"/>
      <c r="M311" s="185"/>
      <c r="N311" s="717"/>
      <c r="O311" s="232"/>
      <c r="P311" s="232"/>
      <c r="Q311" s="347"/>
      <c r="R311" s="695"/>
      <c r="S311" s="695"/>
      <c r="T311" s="695"/>
      <c r="U311" s="695"/>
      <c r="V311" s="695"/>
      <c r="W311" s="695"/>
      <c r="X311" s="232"/>
      <c r="Y311" s="695"/>
      <c r="Z311" s="232"/>
      <c r="AA311" s="696"/>
      <c r="AB311" s="696"/>
      <c r="AC311" s="697"/>
      <c r="AD311" s="698"/>
      <c r="AE311" s="699"/>
      <c r="AF311" s="699"/>
      <c r="AG311" s="699">
        <v>0.69097222222222221</v>
      </c>
      <c r="AH311" s="699">
        <v>0.71180555555555558</v>
      </c>
      <c r="AI311" s="232" t="s">
        <v>560</v>
      </c>
      <c r="AJ311" s="694"/>
      <c r="AK311" s="694"/>
      <c r="AL311" s="700"/>
      <c r="AM311" s="694"/>
      <c r="AN311" s="694"/>
      <c r="AO311" s="232"/>
      <c r="AP311" s="232"/>
      <c r="AQ311" s="232"/>
      <c r="AR311" s="232"/>
      <c r="AS311" s="232"/>
      <c r="AT311" s="243" t="str">
        <f t="shared" si="14"/>
        <v/>
      </c>
      <c r="AU311" s="243">
        <f t="shared" si="15"/>
        <v>2.083333333333337E-2</v>
      </c>
    </row>
    <row r="312" spans="1:47" ht="14.25">
      <c r="B312" s="29">
        <v>2025</v>
      </c>
      <c r="C312" s="29">
        <v>4</v>
      </c>
      <c r="D312" s="29">
        <v>10</v>
      </c>
      <c r="E312" s="247" t="s">
        <v>496</v>
      </c>
      <c r="F312" s="29"/>
      <c r="G312" s="31"/>
      <c r="H312" s="694" t="s">
        <v>467</v>
      </c>
      <c r="I312" s="347" t="s">
        <v>58</v>
      </c>
      <c r="J312" s="694" t="s">
        <v>468</v>
      </c>
      <c r="K312" s="232"/>
      <c r="L312" s="698"/>
      <c r="M312" s="185"/>
      <c r="N312" s="717"/>
      <c r="O312" s="232"/>
      <c r="P312" s="232">
        <v>12</v>
      </c>
      <c r="Q312" s="347" t="s">
        <v>483</v>
      </c>
      <c r="R312" s="695">
        <v>1120</v>
      </c>
      <c r="S312" s="695"/>
      <c r="T312" s="695" t="s">
        <v>30</v>
      </c>
      <c r="U312" s="695">
        <v>200</v>
      </c>
      <c r="V312" s="695">
        <v>1120</v>
      </c>
      <c r="W312" s="695">
        <v>1120</v>
      </c>
      <c r="X312" s="232">
        <v>1</v>
      </c>
      <c r="Y312" s="695">
        <v>200</v>
      </c>
      <c r="Z312" s="232">
        <v>1</v>
      </c>
      <c r="AA312" s="696">
        <v>200</v>
      </c>
      <c r="AB312" s="696"/>
      <c r="AC312" s="697"/>
      <c r="AD312" s="698" t="s">
        <v>488</v>
      </c>
      <c r="AE312" s="699"/>
      <c r="AF312" s="699"/>
      <c r="AG312" s="699"/>
      <c r="AH312" s="699"/>
      <c r="AI312" s="232"/>
      <c r="AJ312" s="694"/>
      <c r="AK312" s="694"/>
      <c r="AL312" s="700"/>
      <c r="AM312" s="694"/>
      <c r="AN312" s="694"/>
      <c r="AO312" s="232"/>
      <c r="AP312" s="232"/>
      <c r="AQ312" s="232"/>
      <c r="AR312" s="232"/>
      <c r="AS312" s="232"/>
      <c r="AT312" s="243" t="str">
        <f t="shared" si="14"/>
        <v/>
      </c>
      <c r="AU312" s="243" t="str">
        <f t="shared" si="15"/>
        <v/>
      </c>
    </row>
    <row r="313" spans="1:47" ht="14.25">
      <c r="A313" s="182">
        <v>1</v>
      </c>
      <c r="B313" s="29">
        <v>2025</v>
      </c>
      <c r="C313" s="29">
        <v>4</v>
      </c>
      <c r="D313" s="29">
        <v>10</v>
      </c>
      <c r="E313" s="247" t="s">
        <v>496</v>
      </c>
      <c r="F313" s="29">
        <v>2</v>
      </c>
      <c r="G313" s="31" t="s">
        <v>485</v>
      </c>
      <c r="H313" s="694" t="s">
        <v>467</v>
      </c>
      <c r="I313" s="347" t="s">
        <v>47</v>
      </c>
      <c r="J313" s="694" t="s">
        <v>468</v>
      </c>
      <c r="K313" s="232">
        <v>3817761</v>
      </c>
      <c r="L313" s="698">
        <v>4</v>
      </c>
      <c r="M313" s="185">
        <v>7</v>
      </c>
      <c r="N313" s="717" t="s">
        <v>487</v>
      </c>
      <c r="O313" s="232" t="s">
        <v>469</v>
      </c>
      <c r="P313" s="232">
        <v>25</v>
      </c>
      <c r="Q313" s="347" t="s">
        <v>432</v>
      </c>
      <c r="R313" s="695">
        <v>1120</v>
      </c>
      <c r="S313" s="695"/>
      <c r="T313" s="695">
        <v>3880</v>
      </c>
      <c r="U313" s="695">
        <v>3880</v>
      </c>
      <c r="V313" s="695">
        <v>1120</v>
      </c>
      <c r="W313" s="695">
        <v>1120</v>
      </c>
      <c r="X313" s="232">
        <v>1</v>
      </c>
      <c r="Y313" s="695">
        <v>4000</v>
      </c>
      <c r="Z313" s="232">
        <v>1</v>
      </c>
      <c r="AA313" s="696">
        <v>4000</v>
      </c>
      <c r="AB313" s="696">
        <v>3880</v>
      </c>
      <c r="AC313" s="697" t="s">
        <v>1672</v>
      </c>
      <c r="AD313" s="698"/>
      <c r="AE313" s="699">
        <v>0.71180555555555558</v>
      </c>
      <c r="AF313" s="699">
        <v>0.73263888888888884</v>
      </c>
      <c r="AG313" s="699">
        <v>0.73263888888888884</v>
      </c>
      <c r="AH313" s="699">
        <v>0.73958333333333337</v>
      </c>
      <c r="AI313" s="232" t="s">
        <v>5</v>
      </c>
      <c r="AJ313" s="694"/>
      <c r="AK313" s="694" t="s">
        <v>17</v>
      </c>
      <c r="AL313" s="700" t="s">
        <v>858</v>
      </c>
      <c r="AM313" s="694" t="s">
        <v>486</v>
      </c>
      <c r="AN313" s="694">
        <v>1</v>
      </c>
      <c r="AO313" s="232"/>
      <c r="AP313" s="232" t="s">
        <v>394</v>
      </c>
      <c r="AQ313" s="232"/>
      <c r="AR313" s="232"/>
      <c r="AS313" s="232"/>
      <c r="AT313" s="243">
        <f t="shared" si="14"/>
        <v>2.0833333333333259E-2</v>
      </c>
      <c r="AU313" s="243">
        <f t="shared" si="15"/>
        <v>6.9444444444445308E-3</v>
      </c>
    </row>
    <row r="314" spans="1:47" ht="14.25">
      <c r="B314" s="29">
        <v>2025</v>
      </c>
      <c r="C314" s="29">
        <v>4</v>
      </c>
      <c r="D314" s="29">
        <v>10</v>
      </c>
      <c r="E314" s="247" t="s">
        <v>496</v>
      </c>
      <c r="F314" s="29">
        <v>2</v>
      </c>
      <c r="G314" s="31" t="s">
        <v>485</v>
      </c>
      <c r="H314" s="694" t="s">
        <v>467</v>
      </c>
      <c r="I314" s="347" t="s">
        <v>47</v>
      </c>
      <c r="J314" s="694" t="s">
        <v>468</v>
      </c>
      <c r="K314" s="232">
        <v>3817761</v>
      </c>
      <c r="L314" s="698">
        <v>5</v>
      </c>
      <c r="M314" s="185">
        <v>7</v>
      </c>
      <c r="N314" s="717" t="s">
        <v>487</v>
      </c>
      <c r="O314" s="232" t="s">
        <v>469</v>
      </c>
      <c r="P314" s="232">
        <v>25</v>
      </c>
      <c r="Q314" s="347" t="s">
        <v>432</v>
      </c>
      <c r="R314" s="695">
        <v>1120</v>
      </c>
      <c r="S314" s="695"/>
      <c r="T314" s="695">
        <v>3970</v>
      </c>
      <c r="U314" s="695">
        <v>3970</v>
      </c>
      <c r="V314" s="695">
        <v>1120</v>
      </c>
      <c r="W314" s="695">
        <v>1120</v>
      </c>
      <c r="X314" s="232">
        <v>1</v>
      </c>
      <c r="Y314" s="695">
        <v>4000</v>
      </c>
      <c r="Z314" s="232">
        <v>1</v>
      </c>
      <c r="AA314" s="696">
        <v>4000</v>
      </c>
      <c r="AB314" s="696">
        <v>3970</v>
      </c>
      <c r="AC314" s="697" t="s">
        <v>1673</v>
      </c>
      <c r="AD314" s="698"/>
      <c r="AE314" s="699">
        <v>0.73958333333333337</v>
      </c>
      <c r="AF314" s="699">
        <v>0.75694444444444442</v>
      </c>
      <c r="AG314" s="699">
        <v>0.75694444444444442</v>
      </c>
      <c r="AH314" s="699">
        <v>0.76388888888888884</v>
      </c>
      <c r="AI314" s="232" t="s">
        <v>5</v>
      </c>
      <c r="AJ314" s="694"/>
      <c r="AK314" s="694" t="s">
        <v>17</v>
      </c>
      <c r="AL314" s="700" t="s">
        <v>858</v>
      </c>
      <c r="AM314" s="694" t="s">
        <v>486</v>
      </c>
      <c r="AN314" s="694">
        <v>1</v>
      </c>
      <c r="AO314" s="232"/>
      <c r="AP314" s="232" t="s">
        <v>394</v>
      </c>
      <c r="AQ314" s="232"/>
      <c r="AR314" s="232"/>
      <c r="AS314" s="232"/>
      <c r="AT314" s="243">
        <f t="shared" si="14"/>
        <v>1.7361111111111049E-2</v>
      </c>
      <c r="AU314" s="243">
        <f t="shared" si="15"/>
        <v>6.9444444444444198E-3</v>
      </c>
    </row>
    <row r="315" spans="1:47" ht="14.25">
      <c r="B315" s="29">
        <v>2025</v>
      </c>
      <c r="C315" s="29">
        <v>4</v>
      </c>
      <c r="D315" s="29">
        <v>10</v>
      </c>
      <c r="E315" s="247" t="s">
        <v>496</v>
      </c>
      <c r="F315" s="29">
        <v>2</v>
      </c>
      <c r="G315" s="31" t="s">
        <v>485</v>
      </c>
      <c r="H315" s="694" t="s">
        <v>467</v>
      </c>
      <c r="I315" s="347" t="s">
        <v>47</v>
      </c>
      <c r="J315" s="694" t="s">
        <v>468</v>
      </c>
      <c r="K315" s="232">
        <v>3817761</v>
      </c>
      <c r="L315" s="698">
        <v>6</v>
      </c>
      <c r="M315" s="185">
        <v>7</v>
      </c>
      <c r="N315" s="717" t="s">
        <v>487</v>
      </c>
      <c r="O315" s="232" t="s">
        <v>469</v>
      </c>
      <c r="P315" s="232">
        <v>25</v>
      </c>
      <c r="Q315" s="347" t="s">
        <v>432</v>
      </c>
      <c r="R315" s="695">
        <v>1120</v>
      </c>
      <c r="S315" s="695"/>
      <c r="T315" s="695">
        <v>3960</v>
      </c>
      <c r="U315" s="695">
        <v>3960</v>
      </c>
      <c r="V315" s="695">
        <v>1120</v>
      </c>
      <c r="W315" s="695">
        <v>1120</v>
      </c>
      <c r="X315" s="232">
        <v>1</v>
      </c>
      <c r="Y315" s="695">
        <v>4000</v>
      </c>
      <c r="Z315" s="232">
        <v>1</v>
      </c>
      <c r="AA315" s="696">
        <v>4000</v>
      </c>
      <c r="AB315" s="696">
        <v>3970</v>
      </c>
      <c r="AC315" s="697" t="s">
        <v>1674</v>
      </c>
      <c r="AD315" s="698" t="s">
        <v>1662</v>
      </c>
      <c r="AE315" s="699">
        <v>0.76388888888888884</v>
      </c>
      <c r="AF315" s="699">
        <v>0.78125</v>
      </c>
      <c r="AG315" s="699">
        <v>0.78125</v>
      </c>
      <c r="AH315" s="699">
        <v>0.78819444444444442</v>
      </c>
      <c r="AI315" s="232" t="s">
        <v>5</v>
      </c>
      <c r="AJ315" s="694"/>
      <c r="AK315" s="694" t="s">
        <v>17</v>
      </c>
      <c r="AL315" s="700" t="s">
        <v>858</v>
      </c>
      <c r="AM315" s="694" t="s">
        <v>486</v>
      </c>
      <c r="AN315" s="694">
        <v>1</v>
      </c>
      <c r="AO315" s="232"/>
      <c r="AP315" s="232" t="s">
        <v>394</v>
      </c>
      <c r="AQ315" s="232"/>
      <c r="AR315" s="232"/>
      <c r="AS315" s="232"/>
      <c r="AT315" s="243">
        <f t="shared" si="14"/>
        <v>1.736111111111116E-2</v>
      </c>
      <c r="AU315" s="243">
        <f t="shared" si="15"/>
        <v>6.9444444444444198E-3</v>
      </c>
    </row>
    <row r="316" spans="1:47" ht="14.25">
      <c r="B316" s="29">
        <v>2025</v>
      </c>
      <c r="C316" s="29">
        <v>4</v>
      </c>
      <c r="D316" s="29">
        <v>10</v>
      </c>
      <c r="E316" s="247" t="s">
        <v>496</v>
      </c>
      <c r="F316" s="29"/>
      <c r="G316" s="208"/>
      <c r="H316" s="694" t="s">
        <v>467</v>
      </c>
      <c r="I316" s="347" t="s">
        <v>43</v>
      </c>
      <c r="J316" s="694" t="s">
        <v>468</v>
      </c>
      <c r="K316" s="232"/>
      <c r="L316" s="698"/>
      <c r="M316" s="185"/>
      <c r="N316" s="717"/>
      <c r="O316" s="232"/>
      <c r="P316" s="232">
        <v>25</v>
      </c>
      <c r="Q316" s="347" t="s">
        <v>483</v>
      </c>
      <c r="R316" s="695">
        <v>1120</v>
      </c>
      <c r="S316" s="695"/>
      <c r="T316" s="695" t="s">
        <v>30</v>
      </c>
      <c r="U316" s="695">
        <v>500</v>
      </c>
      <c r="V316" s="695">
        <v>1120</v>
      </c>
      <c r="W316" s="695">
        <v>1120</v>
      </c>
      <c r="X316" s="232">
        <v>1</v>
      </c>
      <c r="Y316" s="695"/>
      <c r="Z316" s="232">
        <v>1</v>
      </c>
      <c r="AA316" s="696">
        <v>500</v>
      </c>
      <c r="AB316" s="696">
        <v>12700</v>
      </c>
      <c r="AC316" s="697" t="s">
        <v>756</v>
      </c>
      <c r="AD316" s="698" t="s">
        <v>1662</v>
      </c>
      <c r="AE316" s="699">
        <v>0.78819444444444442</v>
      </c>
      <c r="AF316" s="699">
        <v>0.79166666666666663</v>
      </c>
      <c r="AG316" s="699"/>
      <c r="AH316" s="699"/>
      <c r="AI316" s="232"/>
      <c r="AJ316" s="694"/>
      <c r="AK316" s="694" t="s">
        <v>17</v>
      </c>
      <c r="AL316" s="700" t="s">
        <v>858</v>
      </c>
      <c r="AM316" s="694" t="s">
        <v>486</v>
      </c>
      <c r="AN316" s="694">
        <v>1</v>
      </c>
      <c r="AO316" s="232"/>
      <c r="AP316" s="232"/>
      <c r="AQ316" s="232"/>
      <c r="AR316" s="232"/>
      <c r="AS316" s="232"/>
      <c r="AT316" s="243">
        <f t="shared" si="14"/>
        <v>3.4722222222222099E-3</v>
      </c>
      <c r="AU316" s="243" t="str">
        <f t="shared" si="15"/>
        <v/>
      </c>
    </row>
    <row r="317" spans="1:47" ht="14.25">
      <c r="B317" s="29">
        <v>2025</v>
      </c>
      <c r="C317" s="29">
        <v>4</v>
      </c>
      <c r="D317" s="29">
        <v>10</v>
      </c>
      <c r="E317" s="247" t="s">
        <v>496</v>
      </c>
      <c r="F317" s="29"/>
      <c r="G317" s="208"/>
      <c r="H317" s="694" t="s">
        <v>467</v>
      </c>
      <c r="I317" s="347"/>
      <c r="J317" s="694"/>
      <c r="K317" s="232"/>
      <c r="L317" s="698"/>
      <c r="M317" s="185"/>
      <c r="N317" s="717"/>
      <c r="O317" s="232"/>
      <c r="P317" s="232"/>
      <c r="Q317" s="347"/>
      <c r="R317" s="695"/>
      <c r="S317" s="695"/>
      <c r="T317" s="695"/>
      <c r="U317" s="695"/>
      <c r="V317" s="695"/>
      <c r="W317" s="695"/>
      <c r="X317" s="232"/>
      <c r="Y317" s="695"/>
      <c r="Z317" s="232"/>
      <c r="AA317" s="696"/>
      <c r="AB317" s="696"/>
      <c r="AC317" s="697"/>
      <c r="AD317" s="698"/>
      <c r="AE317" s="699"/>
      <c r="AF317" s="699"/>
      <c r="AG317" s="699">
        <v>0.79166666666666663</v>
      </c>
      <c r="AH317" s="699">
        <v>0.85416666666666663</v>
      </c>
      <c r="AI317" s="232" t="s">
        <v>560</v>
      </c>
      <c r="AJ317" s="694"/>
      <c r="AK317" s="694"/>
      <c r="AL317" s="700"/>
      <c r="AM317" s="694"/>
      <c r="AN317" s="694"/>
      <c r="AO317" s="232"/>
      <c r="AP317" s="232"/>
      <c r="AQ317" s="232"/>
      <c r="AR317" s="232"/>
      <c r="AS317" s="232"/>
      <c r="AT317" s="243" t="str">
        <f t="shared" si="14"/>
        <v/>
      </c>
      <c r="AU317" s="243">
        <f t="shared" si="15"/>
        <v>6.25E-2</v>
      </c>
    </row>
    <row r="318" spans="1:47" ht="14.25">
      <c r="B318" s="29">
        <v>2025</v>
      </c>
      <c r="C318" s="29">
        <v>4</v>
      </c>
      <c r="D318" s="29">
        <v>10</v>
      </c>
      <c r="E318" s="247" t="s">
        <v>496</v>
      </c>
      <c r="F318" s="29"/>
      <c r="G318" s="31"/>
      <c r="H318" s="694" t="s">
        <v>467</v>
      </c>
      <c r="I318" s="347" t="s">
        <v>58</v>
      </c>
      <c r="J318" s="694" t="s">
        <v>468</v>
      </c>
      <c r="K318" s="232"/>
      <c r="L318" s="698"/>
      <c r="M318" s="185"/>
      <c r="N318" s="717"/>
      <c r="O318" s="232"/>
      <c r="P318" s="232">
        <v>12</v>
      </c>
      <c r="Q318" s="347" t="s">
        <v>483</v>
      </c>
      <c r="R318" s="695">
        <v>1120</v>
      </c>
      <c r="S318" s="695"/>
      <c r="T318" s="695" t="s">
        <v>30</v>
      </c>
      <c r="U318" s="695">
        <v>200</v>
      </c>
      <c r="V318" s="695">
        <v>1120</v>
      </c>
      <c r="W318" s="695">
        <v>1120</v>
      </c>
      <c r="X318" s="232">
        <v>1</v>
      </c>
      <c r="Y318" s="695">
        <v>200</v>
      </c>
      <c r="Z318" s="232">
        <v>1</v>
      </c>
      <c r="AA318" s="696">
        <v>200</v>
      </c>
      <c r="AB318" s="696"/>
      <c r="AC318" s="697"/>
      <c r="AD318" s="698" t="s">
        <v>488</v>
      </c>
      <c r="AE318" s="699"/>
      <c r="AF318" s="699"/>
      <c r="AG318" s="699"/>
      <c r="AH318" s="699"/>
      <c r="AI318" s="232"/>
      <c r="AJ318" s="694"/>
      <c r="AK318" s="694"/>
      <c r="AL318" s="700"/>
      <c r="AM318" s="694"/>
      <c r="AN318" s="694"/>
      <c r="AO318" s="232"/>
      <c r="AP318" s="232"/>
      <c r="AQ318" s="232"/>
      <c r="AR318" s="232"/>
      <c r="AS318" s="232"/>
      <c r="AT318" s="243" t="str">
        <f t="shared" si="14"/>
        <v/>
      </c>
      <c r="AU318" s="243" t="str">
        <f t="shared" si="15"/>
        <v/>
      </c>
    </row>
    <row r="319" spans="1:47" ht="14.25">
      <c r="A319" s="182">
        <v>1</v>
      </c>
      <c r="B319" s="29">
        <v>2025</v>
      </c>
      <c r="C319" s="29">
        <v>4</v>
      </c>
      <c r="D319" s="29">
        <v>10</v>
      </c>
      <c r="E319" s="247" t="s">
        <v>496</v>
      </c>
      <c r="F319" s="29">
        <v>3</v>
      </c>
      <c r="G319" s="31" t="s">
        <v>485</v>
      </c>
      <c r="H319" s="694" t="s">
        <v>467</v>
      </c>
      <c r="I319" s="347" t="s">
        <v>47</v>
      </c>
      <c r="J319" s="694" t="s">
        <v>468</v>
      </c>
      <c r="K319" s="232">
        <v>3817761</v>
      </c>
      <c r="L319" s="698">
        <v>7</v>
      </c>
      <c r="M319" s="185">
        <v>7</v>
      </c>
      <c r="N319" s="717" t="s">
        <v>487</v>
      </c>
      <c r="O319" s="232" t="s">
        <v>469</v>
      </c>
      <c r="P319" s="232">
        <v>25</v>
      </c>
      <c r="Q319" s="347" t="s">
        <v>432</v>
      </c>
      <c r="R319" s="695">
        <v>1120</v>
      </c>
      <c r="S319" s="695"/>
      <c r="T319" s="695">
        <v>3940</v>
      </c>
      <c r="U319" s="695">
        <v>3940</v>
      </c>
      <c r="V319" s="695">
        <v>1120</v>
      </c>
      <c r="W319" s="695">
        <v>1120</v>
      </c>
      <c r="X319" s="232">
        <v>1</v>
      </c>
      <c r="Y319" s="695">
        <v>4000</v>
      </c>
      <c r="Z319" s="232">
        <v>1</v>
      </c>
      <c r="AA319" s="696">
        <v>4000</v>
      </c>
      <c r="AB319" s="696">
        <v>3940</v>
      </c>
      <c r="AC319" s="697" t="s">
        <v>1675</v>
      </c>
      <c r="AD319" s="698"/>
      <c r="AE319" s="699">
        <v>0.85416666666666663</v>
      </c>
      <c r="AF319" s="699">
        <v>0.87152777777777779</v>
      </c>
      <c r="AG319" s="699">
        <v>0.87152777777777779</v>
      </c>
      <c r="AH319" s="699">
        <v>0.87847222222222221</v>
      </c>
      <c r="AI319" s="232" t="s">
        <v>5</v>
      </c>
      <c r="AJ319" s="694"/>
      <c r="AK319" s="694" t="s">
        <v>17</v>
      </c>
      <c r="AL319" s="700" t="s">
        <v>858</v>
      </c>
      <c r="AM319" s="694" t="s">
        <v>486</v>
      </c>
      <c r="AN319" s="694">
        <v>1</v>
      </c>
      <c r="AO319" s="232"/>
      <c r="AP319" s="232" t="s">
        <v>394</v>
      </c>
      <c r="AQ319" s="232"/>
      <c r="AR319" s="232"/>
      <c r="AS319" s="232"/>
      <c r="AT319" s="243">
        <f t="shared" si="14"/>
        <v>1.736111111111116E-2</v>
      </c>
      <c r="AU319" s="243">
        <f t="shared" si="15"/>
        <v>6.9444444444444198E-3</v>
      </c>
    </row>
    <row r="320" spans="1:47" ht="14.25">
      <c r="B320" s="29">
        <v>2025</v>
      </c>
      <c r="C320" s="29">
        <v>4</v>
      </c>
      <c r="D320" s="29">
        <v>10</v>
      </c>
      <c r="E320" s="247" t="s">
        <v>496</v>
      </c>
      <c r="F320" s="29">
        <v>3</v>
      </c>
      <c r="G320" s="31" t="s">
        <v>485</v>
      </c>
      <c r="H320" s="694" t="s">
        <v>467</v>
      </c>
      <c r="I320" s="347" t="s">
        <v>47</v>
      </c>
      <c r="J320" s="694" t="s">
        <v>468</v>
      </c>
      <c r="K320" s="232">
        <v>3817762</v>
      </c>
      <c r="L320" s="698">
        <v>1</v>
      </c>
      <c r="M320" s="185">
        <v>2</v>
      </c>
      <c r="N320" s="717" t="s">
        <v>487</v>
      </c>
      <c r="O320" s="232" t="s">
        <v>469</v>
      </c>
      <c r="P320" s="232">
        <v>25</v>
      </c>
      <c r="Q320" s="347" t="s">
        <v>432</v>
      </c>
      <c r="R320" s="695">
        <v>1120</v>
      </c>
      <c r="S320" s="695"/>
      <c r="T320" s="695">
        <v>3990</v>
      </c>
      <c r="U320" s="695">
        <v>3990</v>
      </c>
      <c r="V320" s="695">
        <v>1120</v>
      </c>
      <c r="W320" s="695">
        <v>1120</v>
      </c>
      <c r="X320" s="232">
        <v>1</v>
      </c>
      <c r="Y320" s="695">
        <v>4000</v>
      </c>
      <c r="Z320" s="232">
        <v>1</v>
      </c>
      <c r="AA320" s="696">
        <v>4000</v>
      </c>
      <c r="AB320" s="696">
        <v>3990</v>
      </c>
      <c r="AC320" s="697" t="s">
        <v>1676</v>
      </c>
      <c r="AD320" s="698"/>
      <c r="AE320" s="699">
        <v>0.87847222222222221</v>
      </c>
      <c r="AF320" s="699">
        <v>0.89930555555555558</v>
      </c>
      <c r="AG320" s="699">
        <v>0.89930555555555558</v>
      </c>
      <c r="AH320" s="699">
        <v>0.90625</v>
      </c>
      <c r="AI320" s="232" t="s">
        <v>5</v>
      </c>
      <c r="AJ320" s="694"/>
      <c r="AK320" s="694" t="s">
        <v>17</v>
      </c>
      <c r="AL320" s="700" t="s">
        <v>858</v>
      </c>
      <c r="AM320" s="694" t="s">
        <v>486</v>
      </c>
      <c r="AN320" s="694">
        <v>1</v>
      </c>
      <c r="AO320" s="232"/>
      <c r="AP320" s="232" t="s">
        <v>394</v>
      </c>
      <c r="AQ320" s="232"/>
      <c r="AR320" s="232"/>
      <c r="AS320" s="232"/>
      <c r="AT320" s="243">
        <f t="shared" si="14"/>
        <v>2.083333333333337E-2</v>
      </c>
      <c r="AU320" s="243">
        <f t="shared" si="15"/>
        <v>6.9444444444444198E-3</v>
      </c>
    </row>
    <row r="321" spans="1:47" ht="14.25">
      <c r="B321" s="29">
        <v>2025</v>
      </c>
      <c r="C321" s="29">
        <v>4</v>
      </c>
      <c r="D321" s="29">
        <v>10</v>
      </c>
      <c r="E321" s="247" t="s">
        <v>494</v>
      </c>
      <c r="F321" s="29">
        <v>3</v>
      </c>
      <c r="G321" s="31" t="s">
        <v>485</v>
      </c>
      <c r="H321" s="694" t="s">
        <v>467</v>
      </c>
      <c r="I321" s="347" t="s">
        <v>47</v>
      </c>
      <c r="J321" s="694" t="s">
        <v>468</v>
      </c>
      <c r="K321" s="232">
        <v>3817762</v>
      </c>
      <c r="L321" s="698">
        <v>2</v>
      </c>
      <c r="M321" s="185">
        <v>2</v>
      </c>
      <c r="N321" s="717" t="s">
        <v>487</v>
      </c>
      <c r="O321" s="232" t="s">
        <v>469</v>
      </c>
      <c r="P321" s="232">
        <v>25</v>
      </c>
      <c r="Q321" s="347" t="s">
        <v>432</v>
      </c>
      <c r="R321" s="695">
        <v>1120</v>
      </c>
      <c r="S321" s="695"/>
      <c r="T321" s="695">
        <v>3870</v>
      </c>
      <c r="U321" s="695">
        <v>3870</v>
      </c>
      <c r="V321" s="695">
        <v>1120</v>
      </c>
      <c r="W321" s="695">
        <v>1120</v>
      </c>
      <c r="X321" s="232">
        <v>1</v>
      </c>
      <c r="Y321" s="695">
        <v>4000</v>
      </c>
      <c r="Z321" s="232">
        <v>1</v>
      </c>
      <c r="AA321" s="696">
        <v>4000</v>
      </c>
      <c r="AB321" s="696">
        <v>3870</v>
      </c>
      <c r="AC321" s="697" t="s">
        <v>1677</v>
      </c>
      <c r="AD321" s="698" t="s">
        <v>1663</v>
      </c>
      <c r="AE321" s="699">
        <v>0.90625</v>
      </c>
      <c r="AF321" s="699">
        <v>0.92361111111111116</v>
      </c>
      <c r="AG321" s="699">
        <v>0.92361111111111116</v>
      </c>
      <c r="AH321" s="699">
        <v>0.93055555555555558</v>
      </c>
      <c r="AI321" s="232" t="s">
        <v>5</v>
      </c>
      <c r="AJ321" s="694"/>
      <c r="AK321" s="694" t="s">
        <v>17</v>
      </c>
      <c r="AL321" s="700" t="s">
        <v>858</v>
      </c>
      <c r="AM321" s="694" t="s">
        <v>486</v>
      </c>
      <c r="AN321" s="694">
        <v>1</v>
      </c>
      <c r="AO321" s="232"/>
      <c r="AP321" s="232" t="s">
        <v>394</v>
      </c>
      <c r="AQ321" s="232"/>
      <c r="AR321" s="232"/>
      <c r="AS321" s="232"/>
      <c r="AT321" s="243">
        <f t="shared" si="14"/>
        <v>1.736111111111116E-2</v>
      </c>
      <c r="AU321" s="243">
        <f t="shared" si="15"/>
        <v>6.9444444444444198E-3</v>
      </c>
    </row>
    <row r="322" spans="1:47" ht="14.25">
      <c r="B322" s="29">
        <v>2025</v>
      </c>
      <c r="C322" s="29">
        <v>4</v>
      </c>
      <c r="D322" s="29">
        <v>10</v>
      </c>
      <c r="E322" s="247" t="s">
        <v>494</v>
      </c>
      <c r="F322" s="29"/>
      <c r="G322" s="208"/>
      <c r="H322" s="694" t="s">
        <v>467</v>
      </c>
      <c r="I322" s="347" t="s">
        <v>43</v>
      </c>
      <c r="J322" s="694" t="s">
        <v>468</v>
      </c>
      <c r="K322" s="232"/>
      <c r="L322" s="698"/>
      <c r="M322" s="185"/>
      <c r="N322" s="717"/>
      <c r="O322" s="232"/>
      <c r="P322" s="232">
        <v>25</v>
      </c>
      <c r="Q322" s="347" t="s">
        <v>483</v>
      </c>
      <c r="R322" s="695">
        <v>1120</v>
      </c>
      <c r="S322" s="695"/>
      <c r="T322" s="695" t="s">
        <v>30</v>
      </c>
      <c r="U322" s="695">
        <v>500</v>
      </c>
      <c r="V322" s="695">
        <v>1120</v>
      </c>
      <c r="W322" s="695">
        <v>1120</v>
      </c>
      <c r="X322" s="232">
        <v>1</v>
      </c>
      <c r="Y322" s="695"/>
      <c r="Z322" s="232">
        <v>1</v>
      </c>
      <c r="AA322" s="696">
        <v>500</v>
      </c>
      <c r="AB322" s="696">
        <v>12700</v>
      </c>
      <c r="AC322" s="697" t="s">
        <v>756</v>
      </c>
      <c r="AD322" s="698" t="s">
        <v>1663</v>
      </c>
      <c r="AE322" s="699">
        <v>0.93055555555555558</v>
      </c>
      <c r="AF322" s="699">
        <v>0.93402777777777779</v>
      </c>
      <c r="AG322" s="699"/>
      <c r="AH322" s="699"/>
      <c r="AI322" s="232"/>
      <c r="AJ322" s="694"/>
      <c r="AK322" s="694" t="s">
        <v>17</v>
      </c>
      <c r="AL322" s="700" t="s">
        <v>858</v>
      </c>
      <c r="AM322" s="694" t="s">
        <v>486</v>
      </c>
      <c r="AN322" s="694">
        <v>1</v>
      </c>
      <c r="AO322" s="232"/>
      <c r="AP322" s="232"/>
      <c r="AQ322" s="232"/>
      <c r="AR322" s="232"/>
      <c r="AS322" s="232"/>
      <c r="AT322" s="243">
        <f t="shared" si="14"/>
        <v>3.4722222222222099E-3</v>
      </c>
      <c r="AU322" s="243" t="str">
        <f t="shared" si="15"/>
        <v/>
      </c>
    </row>
    <row r="323" spans="1:47" ht="14.25">
      <c r="B323" s="29">
        <v>2025</v>
      </c>
      <c r="C323" s="29">
        <v>4</v>
      </c>
      <c r="D323" s="29">
        <v>10</v>
      </c>
      <c r="E323" s="247" t="s">
        <v>494</v>
      </c>
      <c r="F323" s="29"/>
      <c r="G323" s="208"/>
      <c r="H323" s="694" t="s">
        <v>467</v>
      </c>
      <c r="I323" s="347"/>
      <c r="J323" s="694"/>
      <c r="K323" s="232"/>
      <c r="L323" s="698"/>
      <c r="M323" s="185"/>
      <c r="N323" s="717"/>
      <c r="O323" s="232"/>
      <c r="P323" s="232"/>
      <c r="Q323" s="347"/>
      <c r="R323" s="695"/>
      <c r="S323" s="695"/>
      <c r="T323" s="695"/>
      <c r="U323" s="695"/>
      <c r="V323" s="695"/>
      <c r="W323" s="695"/>
      <c r="X323" s="232"/>
      <c r="Y323" s="695"/>
      <c r="Z323" s="232"/>
      <c r="AA323" s="696"/>
      <c r="AB323" s="696"/>
      <c r="AC323" s="697"/>
      <c r="AD323" s="698"/>
      <c r="AE323" s="699"/>
      <c r="AF323" s="699"/>
      <c r="AG323" s="699">
        <v>0.93402777777777779</v>
      </c>
      <c r="AH323" s="699">
        <v>0.96180555555555558</v>
      </c>
      <c r="AI323" s="232" t="s">
        <v>26</v>
      </c>
      <c r="AJ323" s="694"/>
      <c r="AK323" s="694"/>
      <c r="AL323" s="700"/>
      <c r="AM323" s="694"/>
      <c r="AN323" s="694"/>
      <c r="AO323" s="232" t="s">
        <v>1647</v>
      </c>
      <c r="AP323" s="232"/>
      <c r="AQ323" s="232"/>
      <c r="AR323" s="232"/>
      <c r="AS323" s="232"/>
      <c r="AT323" s="243" t="str">
        <f t="shared" si="14"/>
        <v/>
      </c>
      <c r="AU323" s="243">
        <f t="shared" si="15"/>
        <v>2.777777777777779E-2</v>
      </c>
    </row>
    <row r="324" spans="1:47" ht="14.25">
      <c r="A324" s="182">
        <v>1</v>
      </c>
      <c r="B324" s="29">
        <v>2025</v>
      </c>
      <c r="C324" s="29">
        <v>4</v>
      </c>
      <c r="D324" s="29">
        <v>10</v>
      </c>
      <c r="E324" s="247" t="s">
        <v>494</v>
      </c>
      <c r="F324" s="29">
        <v>4</v>
      </c>
      <c r="G324" s="31" t="s">
        <v>485</v>
      </c>
      <c r="H324" s="694" t="s">
        <v>467</v>
      </c>
      <c r="I324" s="347" t="s">
        <v>47</v>
      </c>
      <c r="J324" s="694" t="s">
        <v>1553</v>
      </c>
      <c r="K324" s="232">
        <v>3817782</v>
      </c>
      <c r="L324" s="698">
        <v>1</v>
      </c>
      <c r="M324" s="185">
        <v>48</v>
      </c>
      <c r="N324" s="717" t="s">
        <v>875</v>
      </c>
      <c r="O324" s="232" t="s">
        <v>52</v>
      </c>
      <c r="P324" s="232">
        <v>25</v>
      </c>
      <c r="Q324" s="347" t="s">
        <v>477</v>
      </c>
      <c r="R324" s="695">
        <v>1110</v>
      </c>
      <c r="S324" s="695"/>
      <c r="T324" s="695">
        <v>12100</v>
      </c>
      <c r="U324" s="695">
        <v>12100</v>
      </c>
      <c r="V324" s="695">
        <v>1110</v>
      </c>
      <c r="W324" s="695">
        <v>1110</v>
      </c>
      <c r="X324" s="232">
        <v>1</v>
      </c>
      <c r="Y324" s="695">
        <v>12100</v>
      </c>
      <c r="Z324" s="232">
        <v>1</v>
      </c>
      <c r="AA324" s="696">
        <v>12100</v>
      </c>
      <c r="AB324" s="696">
        <v>12100</v>
      </c>
      <c r="AC324" s="697" t="s">
        <v>1678</v>
      </c>
      <c r="AD324" s="698" t="s">
        <v>489</v>
      </c>
      <c r="AE324" s="699">
        <v>0.96180555555555558</v>
      </c>
      <c r="AF324" s="699">
        <v>0.97222222222222221</v>
      </c>
      <c r="AG324" s="699"/>
      <c r="AH324" s="699"/>
      <c r="AI324" s="232" t="s">
        <v>5</v>
      </c>
      <c r="AJ324" s="694"/>
      <c r="AK324" s="694" t="s">
        <v>6</v>
      </c>
      <c r="AL324" s="700" t="s">
        <v>662</v>
      </c>
      <c r="AM324" s="694" t="s">
        <v>486</v>
      </c>
      <c r="AN324" s="694"/>
      <c r="AO324" s="232"/>
      <c r="AP324" s="232"/>
      <c r="AQ324" s="232"/>
      <c r="AR324" s="232"/>
      <c r="AS324" s="232"/>
      <c r="AT324" s="243">
        <f t="shared" si="14"/>
        <v>1.041666666666663E-2</v>
      </c>
      <c r="AU324" s="243" t="str">
        <f t="shared" si="15"/>
        <v/>
      </c>
    </row>
    <row r="325" spans="1:47" ht="14.25">
      <c r="B325" s="29">
        <v>2025</v>
      </c>
      <c r="C325" s="29">
        <v>4</v>
      </c>
      <c r="D325" s="29">
        <v>10</v>
      </c>
      <c r="E325" s="247" t="s">
        <v>494</v>
      </c>
      <c r="F325" s="29"/>
      <c r="G325" s="368"/>
      <c r="H325" s="694" t="s">
        <v>467</v>
      </c>
      <c r="I325" s="347" t="s">
        <v>43</v>
      </c>
      <c r="J325" s="694" t="s">
        <v>1553</v>
      </c>
      <c r="K325" s="232"/>
      <c r="L325" s="698"/>
      <c r="M325" s="185"/>
      <c r="N325" s="717"/>
      <c r="O325" s="232"/>
      <c r="P325" s="232">
        <v>25</v>
      </c>
      <c r="Q325" s="347" t="s">
        <v>483</v>
      </c>
      <c r="R325" s="695">
        <v>1110</v>
      </c>
      <c r="S325" s="695"/>
      <c r="T325" s="695" t="s">
        <v>30</v>
      </c>
      <c r="U325" s="695">
        <v>1000</v>
      </c>
      <c r="V325" s="695">
        <v>1110</v>
      </c>
      <c r="W325" s="695">
        <v>1110</v>
      </c>
      <c r="X325" s="232">
        <v>1</v>
      </c>
      <c r="Y325" s="695"/>
      <c r="Z325" s="232">
        <v>1</v>
      </c>
      <c r="AA325" s="696">
        <v>1000</v>
      </c>
      <c r="AB325" s="696">
        <v>13100</v>
      </c>
      <c r="AC325" s="697" t="s">
        <v>876</v>
      </c>
      <c r="AD325" s="698" t="s">
        <v>1671</v>
      </c>
      <c r="AE325" s="699"/>
      <c r="AF325" s="699"/>
      <c r="AG325" s="699"/>
      <c r="AH325" s="699"/>
      <c r="AI325" s="232"/>
      <c r="AJ325" s="694"/>
      <c r="AK325" s="694" t="s">
        <v>6</v>
      </c>
      <c r="AL325" s="700" t="s">
        <v>662</v>
      </c>
      <c r="AM325" s="694" t="s">
        <v>486</v>
      </c>
      <c r="AN325" s="694">
        <v>1</v>
      </c>
      <c r="AO325" s="232"/>
      <c r="AP325" s="232"/>
      <c r="AQ325" s="232"/>
      <c r="AR325" s="232"/>
      <c r="AS325" s="232"/>
      <c r="AT325" s="243" t="str">
        <f t="shared" si="14"/>
        <v/>
      </c>
      <c r="AU325" s="243" t="str">
        <f t="shared" si="15"/>
        <v/>
      </c>
    </row>
    <row r="326" spans="1:47" ht="14.25">
      <c r="B326" s="29">
        <v>2025</v>
      </c>
      <c r="C326" s="29">
        <v>4</v>
      </c>
      <c r="D326" s="29">
        <v>10</v>
      </c>
      <c r="E326" s="247" t="s">
        <v>494</v>
      </c>
      <c r="F326" s="29"/>
      <c r="G326" s="208"/>
      <c r="H326" s="694" t="s">
        <v>467</v>
      </c>
      <c r="I326" s="347"/>
      <c r="J326" s="694"/>
      <c r="K326" s="232"/>
      <c r="L326" s="698"/>
      <c r="M326" s="185"/>
      <c r="N326" s="717"/>
      <c r="O326" s="232"/>
      <c r="P326" s="232"/>
      <c r="Q326" s="347"/>
      <c r="R326" s="695"/>
      <c r="S326" s="695"/>
      <c r="T326" s="695"/>
      <c r="U326" s="695"/>
      <c r="V326" s="695"/>
      <c r="W326" s="695"/>
      <c r="X326" s="232"/>
      <c r="Y326" s="695"/>
      <c r="Z326" s="232"/>
      <c r="AA326" s="696"/>
      <c r="AB326" s="696"/>
      <c r="AC326" s="697"/>
      <c r="AD326" s="698"/>
      <c r="AE326" s="699"/>
      <c r="AF326" s="699"/>
      <c r="AG326" s="699">
        <v>0.97222222222222221</v>
      </c>
      <c r="AH326" s="699">
        <v>0.99305555555555558</v>
      </c>
      <c r="AI326" s="232" t="s">
        <v>16</v>
      </c>
      <c r="AJ326" s="694"/>
      <c r="AK326" s="694"/>
      <c r="AL326" s="700"/>
      <c r="AM326" s="694"/>
      <c r="AN326" s="694"/>
      <c r="AO326" s="232"/>
      <c r="AP326" s="232"/>
      <c r="AQ326" s="232"/>
      <c r="AR326" s="232"/>
      <c r="AS326" s="232"/>
      <c r="AT326" s="243" t="str">
        <f t="shared" si="14"/>
        <v/>
      </c>
      <c r="AU326" s="243">
        <f t="shared" si="15"/>
        <v>2.083333333333337E-2</v>
      </c>
    </row>
    <row r="327" spans="1:47" ht="14.25">
      <c r="B327" s="29">
        <v>2025</v>
      </c>
      <c r="C327" s="29">
        <v>4</v>
      </c>
      <c r="D327" s="29">
        <v>10</v>
      </c>
      <c r="E327" s="247" t="s">
        <v>494</v>
      </c>
      <c r="F327" s="29"/>
      <c r="G327" s="208"/>
      <c r="H327" s="694" t="s">
        <v>467</v>
      </c>
      <c r="I327" s="347"/>
      <c r="J327" s="694"/>
      <c r="K327" s="232"/>
      <c r="L327" s="698"/>
      <c r="M327" s="185"/>
      <c r="N327" s="717"/>
      <c r="O327" s="232"/>
      <c r="P327" s="232"/>
      <c r="Q327" s="347"/>
      <c r="R327" s="695"/>
      <c r="S327" s="695"/>
      <c r="T327" s="695"/>
      <c r="U327" s="695"/>
      <c r="V327" s="695"/>
      <c r="W327" s="695"/>
      <c r="X327" s="232"/>
      <c r="Y327" s="695"/>
      <c r="Z327" s="232"/>
      <c r="AA327" s="696"/>
      <c r="AB327" s="696"/>
      <c r="AC327" s="697"/>
      <c r="AD327" s="698"/>
      <c r="AE327" s="699"/>
      <c r="AF327" s="699"/>
      <c r="AG327" s="699">
        <v>0.99305555555555558</v>
      </c>
      <c r="AH327" s="699">
        <v>0.28125</v>
      </c>
      <c r="AI327" s="232" t="s">
        <v>41</v>
      </c>
      <c r="AJ327" s="694"/>
      <c r="AK327" s="694"/>
      <c r="AL327" s="700"/>
      <c r="AM327" s="694"/>
      <c r="AN327" s="694"/>
      <c r="AO327" s="232" t="s">
        <v>1679</v>
      </c>
      <c r="AP327" s="232"/>
      <c r="AQ327" s="232"/>
      <c r="AR327" s="232"/>
      <c r="AS327" s="232"/>
      <c r="AT327" s="243" t="str">
        <f t="shared" si="14"/>
        <v/>
      </c>
      <c r="AU327" s="243">
        <f t="shared" si="15"/>
        <v>0.28819444444444442</v>
      </c>
    </row>
    <row r="328" spans="1:47" ht="14.25">
      <c r="B328" s="29">
        <v>2025</v>
      </c>
      <c r="C328" s="29">
        <v>4</v>
      </c>
      <c r="D328" s="29">
        <v>11</v>
      </c>
      <c r="E328" s="247" t="s">
        <v>496</v>
      </c>
      <c r="F328" s="29"/>
      <c r="G328" s="208"/>
      <c r="H328" s="694" t="s">
        <v>467</v>
      </c>
      <c r="I328" s="347"/>
      <c r="J328" s="694"/>
      <c r="K328" s="232"/>
      <c r="L328" s="698"/>
      <c r="M328" s="185"/>
      <c r="N328" s="717"/>
      <c r="O328" s="232"/>
      <c r="P328" s="232"/>
      <c r="Q328" s="347"/>
      <c r="R328" s="695"/>
      <c r="S328" s="695"/>
      <c r="T328" s="695"/>
      <c r="U328" s="695"/>
      <c r="V328" s="695"/>
      <c r="W328" s="695"/>
      <c r="X328" s="232"/>
      <c r="Y328" s="695"/>
      <c r="Z328" s="232"/>
      <c r="AA328" s="696"/>
      <c r="AB328" s="696"/>
      <c r="AC328" s="697"/>
      <c r="AD328" s="698"/>
      <c r="AE328" s="699"/>
      <c r="AF328" s="699"/>
      <c r="AG328" s="699">
        <v>0.58333333333333337</v>
      </c>
      <c r="AH328" s="699">
        <v>0.91666666666666663</v>
      </c>
      <c r="AI328" s="232" t="s">
        <v>41</v>
      </c>
      <c r="AJ328" s="694"/>
      <c r="AK328" s="694"/>
      <c r="AL328" s="700"/>
      <c r="AM328" s="694"/>
      <c r="AN328" s="694"/>
      <c r="AO328" s="232" t="s">
        <v>1681</v>
      </c>
      <c r="AP328" s="232"/>
      <c r="AQ328" s="232"/>
      <c r="AR328" s="232"/>
      <c r="AS328" s="232"/>
      <c r="AT328" s="243" t="str">
        <f t="shared" si="14"/>
        <v/>
      </c>
      <c r="AU328" s="243">
        <f t="shared" si="15"/>
        <v>0.33333333333333326</v>
      </c>
    </row>
    <row r="329" spans="1:47" ht="14.25">
      <c r="B329" s="29">
        <v>2025</v>
      </c>
      <c r="C329" s="29">
        <v>4</v>
      </c>
      <c r="D329" s="29">
        <v>11</v>
      </c>
      <c r="E329" s="247" t="s">
        <v>494</v>
      </c>
      <c r="F329" s="29"/>
      <c r="G329" s="208"/>
      <c r="H329" s="694" t="s">
        <v>467</v>
      </c>
      <c r="I329" s="347"/>
      <c r="J329" s="694"/>
      <c r="K329" s="232"/>
      <c r="L329" s="698"/>
      <c r="M329" s="185"/>
      <c r="N329" s="717"/>
      <c r="O329" s="232"/>
      <c r="P329" s="232"/>
      <c r="Q329" s="347"/>
      <c r="R329" s="695"/>
      <c r="S329" s="695"/>
      <c r="T329" s="695"/>
      <c r="U329" s="695"/>
      <c r="V329" s="695"/>
      <c r="W329" s="695"/>
      <c r="X329" s="232"/>
      <c r="Y329" s="695"/>
      <c r="Z329" s="232"/>
      <c r="AA329" s="696"/>
      <c r="AB329" s="696"/>
      <c r="AC329" s="697"/>
      <c r="AD329" s="698"/>
      <c r="AE329" s="699"/>
      <c r="AF329" s="699"/>
      <c r="AG329" s="699">
        <v>0.91666666666666663</v>
      </c>
      <c r="AH329" s="699">
        <v>0.28125</v>
      </c>
      <c r="AI329" s="232" t="s">
        <v>41</v>
      </c>
      <c r="AJ329" s="694"/>
      <c r="AK329" s="694"/>
      <c r="AL329" s="700"/>
      <c r="AM329" s="694"/>
      <c r="AN329" s="694"/>
      <c r="AO329" s="232" t="s">
        <v>1684</v>
      </c>
      <c r="AP329" s="232"/>
      <c r="AQ329" s="232"/>
      <c r="AR329" s="232"/>
      <c r="AS329" s="232"/>
      <c r="AT329" s="243" t="str">
        <f t="shared" si="14"/>
        <v/>
      </c>
      <c r="AU329" s="243">
        <f t="shared" si="15"/>
        <v>0.36458333333333337</v>
      </c>
    </row>
    <row r="330" spans="1:47" ht="14.25">
      <c r="B330" s="29">
        <v>2025</v>
      </c>
      <c r="C330" s="29">
        <v>4</v>
      </c>
      <c r="D330" s="29">
        <v>14</v>
      </c>
      <c r="E330" s="247" t="s">
        <v>496</v>
      </c>
      <c r="F330" s="29"/>
      <c r="G330" s="208"/>
      <c r="H330" s="694" t="s">
        <v>467</v>
      </c>
      <c r="I330" s="347"/>
      <c r="J330" s="694"/>
      <c r="K330" s="232"/>
      <c r="L330" s="698"/>
      <c r="M330" s="185"/>
      <c r="N330" s="717"/>
      <c r="O330" s="232"/>
      <c r="P330" s="232"/>
      <c r="Q330" s="347"/>
      <c r="R330" s="695"/>
      <c r="S330" s="695"/>
      <c r="T330" s="695"/>
      <c r="U330" s="695"/>
      <c r="V330" s="695"/>
      <c r="W330" s="695"/>
      <c r="X330" s="232"/>
      <c r="Y330" s="695"/>
      <c r="Z330" s="232"/>
      <c r="AA330" s="696"/>
      <c r="AB330" s="696"/>
      <c r="AC330" s="697"/>
      <c r="AD330" s="698"/>
      <c r="AE330" s="699"/>
      <c r="AF330" s="699"/>
      <c r="AG330" s="699">
        <v>0.28125</v>
      </c>
      <c r="AH330" s="699">
        <v>0.58333333333333337</v>
      </c>
      <c r="AI330" s="232" t="s">
        <v>41</v>
      </c>
      <c r="AJ330" s="694"/>
      <c r="AK330" s="694"/>
      <c r="AL330" s="700"/>
      <c r="AM330" s="694"/>
      <c r="AN330" s="694"/>
      <c r="AO330" s="232" t="s">
        <v>1685</v>
      </c>
      <c r="AP330" s="232"/>
      <c r="AQ330" s="232"/>
      <c r="AR330" s="232"/>
      <c r="AS330" s="232"/>
      <c r="AT330" s="243" t="str">
        <f t="shared" si="14"/>
        <v/>
      </c>
      <c r="AU330" s="243">
        <f t="shared" si="15"/>
        <v>0.30208333333333337</v>
      </c>
    </row>
    <row r="331" spans="1:47" ht="14.25">
      <c r="B331" s="29">
        <v>2025</v>
      </c>
      <c r="C331" s="29">
        <v>4</v>
      </c>
      <c r="D331" s="29">
        <v>14</v>
      </c>
      <c r="E331" s="247" t="s">
        <v>494</v>
      </c>
      <c r="F331" s="29"/>
      <c r="G331" s="208"/>
      <c r="H331" s="694" t="s">
        <v>467</v>
      </c>
      <c r="I331" s="347"/>
      <c r="J331" s="694"/>
      <c r="K331" s="232"/>
      <c r="L331" s="698"/>
      <c r="M331" s="185"/>
      <c r="N331" s="717"/>
      <c r="O331" s="232"/>
      <c r="P331" s="232"/>
      <c r="Q331" s="347"/>
      <c r="R331" s="695"/>
      <c r="S331" s="695"/>
      <c r="T331" s="695"/>
      <c r="U331" s="695"/>
      <c r="V331" s="695"/>
      <c r="W331" s="695"/>
      <c r="X331" s="232"/>
      <c r="Y331" s="695"/>
      <c r="Z331" s="232"/>
      <c r="AA331" s="696"/>
      <c r="AB331" s="696"/>
      <c r="AC331" s="697"/>
      <c r="AD331" s="698"/>
      <c r="AE331" s="699"/>
      <c r="AF331" s="699"/>
      <c r="AG331" s="699">
        <v>0.58333333333333337</v>
      </c>
      <c r="AH331" s="699">
        <v>0.91666666666666663</v>
      </c>
      <c r="AI331" s="232" t="s">
        <v>41</v>
      </c>
      <c r="AJ331" s="694"/>
      <c r="AK331" s="694"/>
      <c r="AL331" s="700"/>
      <c r="AM331" s="694"/>
      <c r="AN331" s="694"/>
      <c r="AO331" s="232" t="s">
        <v>1689</v>
      </c>
      <c r="AP331" s="232"/>
      <c r="AQ331" s="232"/>
      <c r="AR331" s="232"/>
      <c r="AS331" s="232"/>
      <c r="AT331" s="243" t="str">
        <f t="shared" si="14"/>
        <v/>
      </c>
      <c r="AU331" s="243">
        <f t="shared" si="15"/>
        <v>0.33333333333333326</v>
      </c>
    </row>
    <row r="332" spans="1:47" ht="14.25">
      <c r="B332" s="29">
        <v>2025</v>
      </c>
      <c r="C332" s="29">
        <v>4</v>
      </c>
      <c r="D332" s="29">
        <v>14</v>
      </c>
      <c r="E332" s="247" t="s">
        <v>495</v>
      </c>
      <c r="F332" s="29"/>
      <c r="G332" s="208"/>
      <c r="H332" s="694" t="s">
        <v>467</v>
      </c>
      <c r="I332" s="347"/>
      <c r="J332" s="694"/>
      <c r="K332" s="232"/>
      <c r="L332" s="698"/>
      <c r="M332" s="185"/>
      <c r="N332" s="717"/>
      <c r="O332" s="232"/>
      <c r="P332" s="232"/>
      <c r="Q332" s="347"/>
      <c r="R332" s="695"/>
      <c r="S332" s="695"/>
      <c r="T332" s="695"/>
      <c r="U332" s="695"/>
      <c r="V332" s="695"/>
      <c r="W332" s="695"/>
      <c r="X332" s="232"/>
      <c r="Y332" s="695"/>
      <c r="Z332" s="232"/>
      <c r="AA332" s="696"/>
      <c r="AB332" s="696"/>
      <c r="AC332" s="697"/>
      <c r="AD332" s="698"/>
      <c r="AE332" s="699"/>
      <c r="AF332" s="699"/>
      <c r="AG332" s="699">
        <v>0.91666666666666663</v>
      </c>
      <c r="AH332" s="699">
        <v>0.28125</v>
      </c>
      <c r="AI332" s="232" t="s">
        <v>41</v>
      </c>
      <c r="AJ332" s="694"/>
      <c r="AK332" s="694"/>
      <c r="AL332" s="700"/>
      <c r="AM332" s="694"/>
      <c r="AN332" s="694"/>
      <c r="AO332" s="232" t="s">
        <v>1689</v>
      </c>
      <c r="AP332" s="232"/>
      <c r="AQ332" s="232"/>
      <c r="AR332" s="232"/>
      <c r="AS332" s="232"/>
      <c r="AT332" s="243"/>
      <c r="AU332" s="243">
        <f t="shared" si="15"/>
        <v>0.36458333333333337</v>
      </c>
    </row>
    <row r="333" spans="1:47" ht="14.25">
      <c r="B333" s="29">
        <v>2025</v>
      </c>
      <c r="C333" s="29">
        <v>4</v>
      </c>
      <c r="D333" s="29">
        <v>15</v>
      </c>
      <c r="E333" s="247" t="s">
        <v>496</v>
      </c>
      <c r="F333" s="29"/>
      <c r="G333" s="208"/>
      <c r="H333" s="694" t="s">
        <v>467</v>
      </c>
      <c r="I333" s="347"/>
      <c r="J333" s="694"/>
      <c r="K333" s="232"/>
      <c r="L333" s="698"/>
      <c r="M333" s="185"/>
      <c r="N333" s="717"/>
      <c r="O333" s="232"/>
      <c r="P333" s="232"/>
      <c r="Q333" s="347"/>
      <c r="R333" s="695"/>
      <c r="S333" s="695"/>
      <c r="T333" s="695"/>
      <c r="U333" s="695"/>
      <c r="V333" s="695"/>
      <c r="W333" s="695"/>
      <c r="X333" s="232"/>
      <c r="Y333" s="695"/>
      <c r="Z333" s="232"/>
      <c r="AA333" s="696"/>
      <c r="AB333" s="696"/>
      <c r="AC333" s="697"/>
      <c r="AD333" s="698"/>
      <c r="AE333" s="699"/>
      <c r="AF333" s="699"/>
      <c r="AG333" s="699">
        <v>0.28125</v>
      </c>
      <c r="AH333" s="699">
        <v>0.58333333333333337</v>
      </c>
      <c r="AI333" s="232" t="s">
        <v>26</v>
      </c>
      <c r="AJ333" s="694"/>
      <c r="AK333" s="694"/>
      <c r="AL333" s="700"/>
      <c r="AM333" s="694"/>
      <c r="AN333" s="694"/>
      <c r="AO333" s="232" t="s">
        <v>1690</v>
      </c>
      <c r="AP333" s="232"/>
      <c r="AQ333" s="232"/>
      <c r="AR333" s="232"/>
      <c r="AS333" s="232"/>
      <c r="AT333" s="243"/>
      <c r="AU333" s="243">
        <f t="shared" si="15"/>
        <v>0.30208333333333337</v>
      </c>
    </row>
    <row r="334" spans="1:47" ht="14.25">
      <c r="B334" s="29">
        <v>2025</v>
      </c>
      <c r="C334" s="29">
        <v>4</v>
      </c>
      <c r="D334" s="29">
        <v>15</v>
      </c>
      <c r="E334" s="247" t="s">
        <v>494</v>
      </c>
      <c r="F334" s="29"/>
      <c r="G334" s="208"/>
      <c r="H334" s="694" t="s">
        <v>467</v>
      </c>
      <c r="I334" s="347"/>
      <c r="J334" s="694"/>
      <c r="K334" s="232"/>
      <c r="L334" s="698"/>
      <c r="M334" s="185"/>
      <c r="N334" s="717"/>
      <c r="O334" s="232"/>
      <c r="P334" s="232"/>
      <c r="Q334" s="347"/>
      <c r="R334" s="695"/>
      <c r="S334" s="695"/>
      <c r="T334" s="695"/>
      <c r="U334" s="695"/>
      <c r="V334" s="695"/>
      <c r="W334" s="695"/>
      <c r="X334" s="232"/>
      <c r="Y334" s="695"/>
      <c r="Z334" s="232"/>
      <c r="AA334" s="696"/>
      <c r="AB334" s="696"/>
      <c r="AC334" s="697"/>
      <c r="AD334" s="698"/>
      <c r="AE334" s="699"/>
      <c r="AF334" s="699"/>
      <c r="AG334" s="699">
        <v>0.58333333333333337</v>
      </c>
      <c r="AH334" s="699">
        <v>0.91666666666666663</v>
      </c>
      <c r="AI334" s="232" t="s">
        <v>41</v>
      </c>
      <c r="AJ334" s="694"/>
      <c r="AK334" s="694"/>
      <c r="AL334" s="700"/>
      <c r="AM334" s="694"/>
      <c r="AN334" s="694"/>
      <c r="AO334" s="232" t="s">
        <v>1689</v>
      </c>
      <c r="AP334" s="232"/>
      <c r="AQ334" s="232"/>
      <c r="AR334" s="232"/>
      <c r="AS334" s="232"/>
      <c r="AT334" s="243"/>
      <c r="AU334" s="243">
        <f t="shared" si="15"/>
        <v>0.33333333333333326</v>
      </c>
    </row>
    <row r="335" spans="1:47" ht="14.25">
      <c r="B335" s="29">
        <v>2025</v>
      </c>
      <c r="C335" s="29">
        <v>4</v>
      </c>
      <c r="D335" s="29">
        <v>15</v>
      </c>
      <c r="E335" s="247" t="s">
        <v>495</v>
      </c>
      <c r="F335" s="29"/>
      <c r="G335" s="208"/>
      <c r="H335" s="694" t="s">
        <v>467</v>
      </c>
      <c r="I335" s="347"/>
      <c r="J335" s="694"/>
      <c r="K335" s="232"/>
      <c r="L335" s="698"/>
      <c r="M335" s="185"/>
      <c r="N335" s="717"/>
      <c r="O335" s="232"/>
      <c r="P335" s="232"/>
      <c r="Q335" s="347"/>
      <c r="R335" s="695"/>
      <c r="S335" s="695"/>
      <c r="T335" s="695"/>
      <c r="U335" s="695"/>
      <c r="V335" s="695"/>
      <c r="W335" s="695"/>
      <c r="X335" s="232"/>
      <c r="Y335" s="695"/>
      <c r="Z335" s="232"/>
      <c r="AA335" s="696"/>
      <c r="AB335" s="696"/>
      <c r="AC335" s="697"/>
      <c r="AD335" s="698"/>
      <c r="AE335" s="699"/>
      <c r="AF335" s="699"/>
      <c r="AG335" s="699">
        <v>0.91666666666666663</v>
      </c>
      <c r="AH335" s="699">
        <v>0.28125</v>
      </c>
      <c r="AI335" s="232" t="s">
        <v>41</v>
      </c>
      <c r="AJ335" s="694"/>
      <c r="AK335" s="694"/>
      <c r="AL335" s="700"/>
      <c r="AM335" s="694"/>
      <c r="AN335" s="694"/>
      <c r="AO335" s="232" t="s">
        <v>1689</v>
      </c>
      <c r="AP335" s="232"/>
      <c r="AQ335" s="232"/>
      <c r="AR335" s="232"/>
      <c r="AS335" s="232"/>
      <c r="AT335" s="243"/>
      <c r="AU335" s="243">
        <f t="shared" si="15"/>
        <v>0.36458333333333337</v>
      </c>
    </row>
    <row r="336" spans="1:47" ht="14.25">
      <c r="B336" s="29">
        <v>2025</v>
      </c>
      <c r="C336" s="29">
        <v>4</v>
      </c>
      <c r="D336" s="29">
        <v>16</v>
      </c>
      <c r="E336" s="247" t="s">
        <v>496</v>
      </c>
      <c r="F336" s="29"/>
      <c r="G336" s="208"/>
      <c r="H336" s="694" t="s">
        <v>467</v>
      </c>
      <c r="I336" s="347"/>
      <c r="J336" s="694"/>
      <c r="K336" s="232"/>
      <c r="L336" s="698"/>
      <c r="M336" s="185"/>
      <c r="N336" s="717"/>
      <c r="O336" s="232"/>
      <c r="P336" s="232"/>
      <c r="Q336" s="347"/>
      <c r="R336" s="695"/>
      <c r="S336" s="695"/>
      <c r="T336" s="695"/>
      <c r="U336" s="695"/>
      <c r="V336" s="695"/>
      <c r="W336" s="695"/>
      <c r="X336" s="232"/>
      <c r="Y336" s="695"/>
      <c r="Z336" s="232"/>
      <c r="AA336" s="696"/>
      <c r="AB336" s="696"/>
      <c r="AC336" s="697"/>
      <c r="AD336" s="698"/>
      <c r="AE336" s="699"/>
      <c r="AF336" s="699"/>
      <c r="AG336" s="699">
        <v>0.28125</v>
      </c>
      <c r="AH336" s="699">
        <v>0.4861111111111111</v>
      </c>
      <c r="AI336" s="232" t="s">
        <v>26</v>
      </c>
      <c r="AJ336" s="694"/>
      <c r="AK336" s="694"/>
      <c r="AL336" s="700"/>
      <c r="AM336" s="694"/>
      <c r="AN336" s="694"/>
      <c r="AO336" s="232" t="s">
        <v>1691</v>
      </c>
      <c r="AP336" s="232"/>
      <c r="AQ336" s="232"/>
      <c r="AR336" s="232"/>
      <c r="AS336" s="232"/>
      <c r="AT336" s="243"/>
      <c r="AU336" s="243">
        <f t="shared" si="15"/>
        <v>0.2048611111111111</v>
      </c>
    </row>
    <row r="337" spans="1:47" ht="14.25">
      <c r="A337" s="182">
        <v>1</v>
      </c>
      <c r="B337" s="29">
        <v>2025</v>
      </c>
      <c r="C337" s="29">
        <v>4</v>
      </c>
      <c r="D337" s="29">
        <v>16</v>
      </c>
      <c r="E337" s="247" t="s">
        <v>496</v>
      </c>
      <c r="F337" s="29">
        <v>1</v>
      </c>
      <c r="G337" s="31" t="s">
        <v>485</v>
      </c>
      <c r="H337" s="694" t="s">
        <v>467</v>
      </c>
      <c r="I337" s="347" t="s">
        <v>47</v>
      </c>
      <c r="J337" s="694" t="s">
        <v>468</v>
      </c>
      <c r="K337" s="232">
        <v>3817766</v>
      </c>
      <c r="L337" s="698">
        <v>1</v>
      </c>
      <c r="M337" s="185">
        <v>4</v>
      </c>
      <c r="N337" s="717" t="s">
        <v>520</v>
      </c>
      <c r="O337" s="232" t="s">
        <v>469</v>
      </c>
      <c r="P337" s="232">
        <v>50</v>
      </c>
      <c r="Q337" s="347" t="s">
        <v>759</v>
      </c>
      <c r="R337" s="695">
        <v>1050</v>
      </c>
      <c r="S337" s="695"/>
      <c r="T337" s="695">
        <v>4100</v>
      </c>
      <c r="U337" s="695">
        <v>4100</v>
      </c>
      <c r="V337" s="695">
        <v>1050</v>
      </c>
      <c r="W337" s="695">
        <v>1050</v>
      </c>
      <c r="X337" s="232">
        <v>1</v>
      </c>
      <c r="Y337" s="695">
        <v>4100</v>
      </c>
      <c r="Z337" s="232">
        <v>1</v>
      </c>
      <c r="AA337" s="696">
        <v>4100</v>
      </c>
      <c r="AB337" s="696">
        <v>4100</v>
      </c>
      <c r="AC337" s="697" t="s">
        <v>1694</v>
      </c>
      <c r="AD337" s="698"/>
      <c r="AE337" s="699"/>
      <c r="AF337" s="699"/>
      <c r="AG337" s="699"/>
      <c r="AH337" s="699"/>
      <c r="AI337" s="232"/>
      <c r="AJ337" s="694"/>
      <c r="AK337" s="694" t="s">
        <v>6</v>
      </c>
      <c r="AL337" s="700" t="s">
        <v>662</v>
      </c>
      <c r="AM337" s="694" t="s">
        <v>470</v>
      </c>
      <c r="AN337" s="694"/>
      <c r="AO337" s="232"/>
      <c r="AP337" s="232"/>
      <c r="AQ337" s="232"/>
      <c r="AR337" s="232"/>
      <c r="AS337" s="232"/>
      <c r="AT337" s="243"/>
      <c r="AU337" s="243"/>
    </row>
    <row r="338" spans="1:47" ht="14.25">
      <c r="B338" s="29">
        <v>2025</v>
      </c>
      <c r="C338" s="29">
        <v>4</v>
      </c>
      <c r="D338" s="29">
        <v>16</v>
      </c>
      <c r="E338" s="247" t="s">
        <v>496</v>
      </c>
      <c r="F338" s="29">
        <v>1</v>
      </c>
      <c r="G338" s="31" t="s">
        <v>485</v>
      </c>
      <c r="H338" s="694" t="s">
        <v>467</v>
      </c>
      <c r="I338" s="347" t="s">
        <v>47</v>
      </c>
      <c r="J338" s="694" t="s">
        <v>468</v>
      </c>
      <c r="K338" s="232">
        <v>3817766</v>
      </c>
      <c r="L338" s="698">
        <v>2</v>
      </c>
      <c r="M338" s="185">
        <v>4</v>
      </c>
      <c r="N338" s="717" t="s">
        <v>520</v>
      </c>
      <c r="O338" s="232" t="s">
        <v>469</v>
      </c>
      <c r="P338" s="232">
        <v>50</v>
      </c>
      <c r="Q338" s="347" t="s">
        <v>759</v>
      </c>
      <c r="R338" s="695">
        <v>1050</v>
      </c>
      <c r="S338" s="695"/>
      <c r="T338" s="695">
        <v>4100</v>
      </c>
      <c r="U338" s="695">
        <v>4100</v>
      </c>
      <c r="V338" s="695">
        <v>1050</v>
      </c>
      <c r="W338" s="695">
        <v>1050</v>
      </c>
      <c r="X338" s="232">
        <v>1</v>
      </c>
      <c r="Y338" s="695">
        <v>4100</v>
      </c>
      <c r="Z338" s="232">
        <v>1</v>
      </c>
      <c r="AA338" s="696">
        <v>4100</v>
      </c>
      <c r="AB338" s="696">
        <v>4130</v>
      </c>
      <c r="AC338" s="697" t="s">
        <v>1695</v>
      </c>
      <c r="AD338" s="698" t="s">
        <v>1692</v>
      </c>
      <c r="AE338" s="699">
        <v>0.4861111111111111</v>
      </c>
      <c r="AF338" s="699">
        <v>0.50347222222222221</v>
      </c>
      <c r="AG338" s="699">
        <v>0.50347222222222221</v>
      </c>
      <c r="AH338" s="699">
        <v>0.51041666666666663</v>
      </c>
      <c r="AI338" s="232" t="s">
        <v>5</v>
      </c>
      <c r="AJ338" s="694"/>
      <c r="AK338" s="694" t="s">
        <v>6</v>
      </c>
      <c r="AL338" s="700" t="s">
        <v>662</v>
      </c>
      <c r="AM338" s="694" t="s">
        <v>470</v>
      </c>
      <c r="AN338" s="694">
        <v>1</v>
      </c>
      <c r="AO338" s="232"/>
      <c r="AP338" s="232" t="s">
        <v>394</v>
      </c>
      <c r="AQ338" s="232" t="s">
        <v>1670</v>
      </c>
      <c r="AR338" s="232"/>
      <c r="AS338" s="232"/>
      <c r="AT338" s="243">
        <f>IF(IF(AE338&gt;AF338,1-AE338+AF338,AF338-AE338)=0,"",IF(AE338&gt;AF338,1-AE338+AF338,AF338-AE338))</f>
        <v>1.7361111111111105E-2</v>
      </c>
      <c r="AU338" s="243">
        <f>IF(IF(AG338&gt;AH338,1-AG338+AH338,AH338-AG338)=0,"",IF(AG338&gt;AH338,1-AG338+AH338,AH338-AG338))</f>
        <v>6.9444444444444198E-3</v>
      </c>
    </row>
    <row r="339" spans="1:47" ht="14.25">
      <c r="B339" s="29">
        <v>2025</v>
      </c>
      <c r="C339" s="29">
        <v>4</v>
      </c>
      <c r="D339" s="29">
        <v>16</v>
      </c>
      <c r="E339" s="247" t="s">
        <v>496</v>
      </c>
      <c r="F339" s="29"/>
      <c r="G339" s="208"/>
      <c r="H339" s="694" t="s">
        <v>467</v>
      </c>
      <c r="I339" s="347" t="s">
        <v>43</v>
      </c>
      <c r="J339" s="694" t="s">
        <v>468</v>
      </c>
      <c r="K339" s="232"/>
      <c r="L339" s="698"/>
      <c r="M339" s="185"/>
      <c r="N339" s="717"/>
      <c r="O339" s="232"/>
      <c r="P339" s="232">
        <v>25</v>
      </c>
      <c r="Q339" s="347" t="s">
        <v>483</v>
      </c>
      <c r="R339" s="695">
        <v>1050</v>
      </c>
      <c r="S339" s="695"/>
      <c r="T339" s="695" t="s">
        <v>30</v>
      </c>
      <c r="U339" s="695">
        <v>350</v>
      </c>
      <c r="V339" s="695">
        <v>1050</v>
      </c>
      <c r="W339" s="695">
        <v>1050</v>
      </c>
      <c r="X339" s="232">
        <v>1</v>
      </c>
      <c r="Y339" s="695"/>
      <c r="Z339" s="232">
        <v>1</v>
      </c>
      <c r="AA339" s="696">
        <v>350</v>
      </c>
      <c r="AB339" s="696">
        <v>8550</v>
      </c>
      <c r="AC339" s="697" t="s">
        <v>929</v>
      </c>
      <c r="AD339" s="698" t="s">
        <v>1692</v>
      </c>
      <c r="AE339" s="699">
        <v>0.51041666666666663</v>
      </c>
      <c r="AF339" s="699">
        <v>0.51388888888888884</v>
      </c>
      <c r="AG339" s="699"/>
      <c r="AH339" s="699"/>
      <c r="AI339" s="232"/>
      <c r="AJ339" s="694"/>
      <c r="AK339" s="694" t="s">
        <v>6</v>
      </c>
      <c r="AL339" s="700" t="s">
        <v>662</v>
      </c>
      <c r="AM339" s="694" t="s">
        <v>470</v>
      </c>
      <c r="AN339" s="694">
        <v>1</v>
      </c>
      <c r="AO339" s="232"/>
      <c r="AP339" s="232"/>
      <c r="AQ339" s="232"/>
      <c r="AR339" s="232"/>
      <c r="AS339" s="232"/>
      <c r="AT339" s="243">
        <f>IF(IF(AE339&gt;AF339,1-AE339+AF339,AF339-AE339)=0,"",IF(AE339&gt;AF339,1-AE339+AF339,AF339-AE339))</f>
        <v>3.4722222222222099E-3</v>
      </c>
      <c r="AU339" s="243" t="str">
        <f>IF(IF(AG339&gt;AH339,1-AG339+AH339,AH339-AG339)=0,"",IF(AG339&gt;AH339,1-AG339+AH339,AH339-AG339))</f>
        <v/>
      </c>
    </row>
    <row r="340" spans="1:47" ht="14.25">
      <c r="B340" s="29">
        <v>2025</v>
      </c>
      <c r="C340" s="29">
        <v>4</v>
      </c>
      <c r="D340" s="29">
        <v>16</v>
      </c>
      <c r="E340" s="247" t="s">
        <v>496</v>
      </c>
      <c r="F340" s="29"/>
      <c r="G340" s="31"/>
      <c r="H340" s="694" t="s">
        <v>467</v>
      </c>
      <c r="I340" s="347"/>
      <c r="J340" s="694"/>
      <c r="K340" s="232"/>
      <c r="L340" s="698"/>
      <c r="M340" s="185"/>
      <c r="N340" s="717"/>
      <c r="O340" s="232"/>
      <c r="P340" s="232"/>
      <c r="Q340" s="347"/>
      <c r="R340" s="695"/>
      <c r="S340" s="695"/>
      <c r="T340" s="695"/>
      <c r="U340" s="695"/>
      <c r="V340" s="695"/>
      <c r="W340" s="695"/>
      <c r="X340" s="232"/>
      <c r="Y340" s="695"/>
      <c r="Z340" s="232"/>
      <c r="AA340" s="696"/>
      <c r="AB340" s="696"/>
      <c r="AC340" s="697"/>
      <c r="AD340" s="698"/>
      <c r="AE340" s="699"/>
      <c r="AF340" s="699"/>
      <c r="AG340" s="699">
        <v>0.51388888888888884</v>
      </c>
      <c r="AH340" s="699">
        <v>0.53472222222222221</v>
      </c>
      <c r="AI340" s="232" t="s">
        <v>560</v>
      </c>
      <c r="AJ340" s="694"/>
      <c r="AK340" s="694"/>
      <c r="AL340" s="700"/>
      <c r="AM340" s="694"/>
      <c r="AN340" s="694"/>
      <c r="AO340" s="232"/>
      <c r="AP340" s="232"/>
      <c r="AQ340" s="232"/>
      <c r="AR340" s="232"/>
      <c r="AS340" s="232"/>
      <c r="AT340" s="243" t="str">
        <f>IF(IF(AE340&gt;AF340,1-AE340+AF340,AF340-AE340)=0,"",IF(AE340&gt;AF340,1-AE340+AF340,AF340-AE340))</f>
        <v/>
      </c>
      <c r="AU340" s="243">
        <f>IF(IF(AG340&gt;AH340,1-AG340+AH340,AH340-AG340)=0,"",IF(AG340&gt;AH340,1-AG340+AH340,AH340-AG340))</f>
        <v>2.083333333333337E-2</v>
      </c>
    </row>
    <row r="341" spans="1:47" ht="14.25">
      <c r="A341" s="182">
        <v>1</v>
      </c>
      <c r="B341" s="29">
        <v>2025</v>
      </c>
      <c r="C341" s="29">
        <v>4</v>
      </c>
      <c r="D341" s="29">
        <v>16</v>
      </c>
      <c r="E341" s="247" t="s">
        <v>496</v>
      </c>
      <c r="F341" s="29">
        <v>2</v>
      </c>
      <c r="G341" s="31" t="s">
        <v>485</v>
      </c>
      <c r="H341" s="694" t="s">
        <v>467</v>
      </c>
      <c r="I341" s="347" t="s">
        <v>47</v>
      </c>
      <c r="J341" s="694" t="s">
        <v>468</v>
      </c>
      <c r="K341" s="232">
        <v>3817766</v>
      </c>
      <c r="L341" s="698">
        <v>3</v>
      </c>
      <c r="M341" s="185">
        <v>4</v>
      </c>
      <c r="N341" s="717" t="s">
        <v>520</v>
      </c>
      <c r="O341" s="232" t="s">
        <v>469</v>
      </c>
      <c r="P341" s="232">
        <v>50</v>
      </c>
      <c r="Q341" s="347" t="s">
        <v>759</v>
      </c>
      <c r="R341" s="695">
        <v>1050</v>
      </c>
      <c r="S341" s="695"/>
      <c r="T341" s="695">
        <v>4100</v>
      </c>
      <c r="U341" s="695">
        <v>4100</v>
      </c>
      <c r="V341" s="695">
        <v>1050</v>
      </c>
      <c r="W341" s="695">
        <v>1050</v>
      </c>
      <c r="X341" s="232">
        <v>1</v>
      </c>
      <c r="Y341" s="695">
        <v>4100</v>
      </c>
      <c r="Z341" s="232">
        <v>1</v>
      </c>
      <c r="AA341" s="696">
        <v>4100</v>
      </c>
      <c r="AB341" s="696">
        <v>4100</v>
      </c>
      <c r="AC341" s="697" t="s">
        <v>1696</v>
      </c>
      <c r="AD341" s="698"/>
      <c r="AE341" s="699"/>
      <c r="AF341" s="699"/>
      <c r="AG341" s="699"/>
      <c r="AH341" s="699"/>
      <c r="AI341" s="232"/>
      <c r="AJ341" s="694"/>
      <c r="AK341" s="694" t="s">
        <v>6</v>
      </c>
      <c r="AL341" s="700" t="s">
        <v>662</v>
      </c>
      <c r="AM341" s="694" t="s">
        <v>470</v>
      </c>
      <c r="AN341" s="694"/>
      <c r="AO341" s="232"/>
      <c r="AP341" s="232"/>
      <c r="AQ341" s="232"/>
      <c r="AR341" s="232"/>
      <c r="AS341" s="232"/>
      <c r="AT341" s="243" t="str">
        <f t="shared" ref="AT341:AT346" si="16">IF(IF(AE341&gt;AF341,1-AE341+AF341,AF341-AE341)=0,"",IF(AE341&gt;AF341,1-AE341+AF341,AF341-AE341))</f>
        <v/>
      </c>
      <c r="AU341" s="243"/>
    </row>
    <row r="342" spans="1:47" ht="14.25">
      <c r="B342" s="29">
        <v>2025</v>
      </c>
      <c r="C342" s="29">
        <v>4</v>
      </c>
      <c r="D342" s="29">
        <v>16</v>
      </c>
      <c r="E342" s="247" t="s">
        <v>496</v>
      </c>
      <c r="F342" s="29">
        <v>2</v>
      </c>
      <c r="G342" s="31" t="s">
        <v>485</v>
      </c>
      <c r="H342" s="694" t="s">
        <v>467</v>
      </c>
      <c r="I342" s="347" t="s">
        <v>47</v>
      </c>
      <c r="J342" s="694" t="s">
        <v>468</v>
      </c>
      <c r="K342" s="232">
        <v>3817766</v>
      </c>
      <c r="L342" s="698">
        <v>4</v>
      </c>
      <c r="M342" s="185">
        <v>4</v>
      </c>
      <c r="N342" s="717" t="s">
        <v>520</v>
      </c>
      <c r="O342" s="232" t="s">
        <v>469</v>
      </c>
      <c r="P342" s="232">
        <v>50</v>
      </c>
      <c r="Q342" s="347" t="s">
        <v>759</v>
      </c>
      <c r="R342" s="695">
        <v>1050</v>
      </c>
      <c r="S342" s="695"/>
      <c r="T342" s="695">
        <v>4100</v>
      </c>
      <c r="U342" s="695">
        <v>4100</v>
      </c>
      <c r="V342" s="695">
        <v>1050</v>
      </c>
      <c r="W342" s="695">
        <v>1050</v>
      </c>
      <c r="X342" s="232">
        <v>1</v>
      </c>
      <c r="Y342" s="695">
        <v>4100</v>
      </c>
      <c r="Z342" s="232">
        <v>1</v>
      </c>
      <c r="AA342" s="696">
        <v>4100</v>
      </c>
      <c r="AB342" s="696">
        <v>4120</v>
      </c>
      <c r="AC342" s="697" t="s">
        <v>1697</v>
      </c>
      <c r="AD342" s="698" t="s">
        <v>1693</v>
      </c>
      <c r="AE342" s="699">
        <v>0.53472222222222221</v>
      </c>
      <c r="AF342" s="699">
        <v>0.55555555555555558</v>
      </c>
      <c r="AG342" s="699">
        <v>0.55555555555555558</v>
      </c>
      <c r="AH342" s="699">
        <v>0.5625</v>
      </c>
      <c r="AI342" s="232" t="s">
        <v>5</v>
      </c>
      <c r="AJ342" s="694"/>
      <c r="AK342" s="694" t="s">
        <v>6</v>
      </c>
      <c r="AL342" s="700" t="s">
        <v>662</v>
      </c>
      <c r="AM342" s="694" t="s">
        <v>470</v>
      </c>
      <c r="AN342" s="694">
        <v>1</v>
      </c>
      <c r="AO342" s="232"/>
      <c r="AP342" s="232" t="s">
        <v>394</v>
      </c>
      <c r="AQ342" s="232"/>
      <c r="AR342" s="232"/>
      <c r="AS342" s="232"/>
      <c r="AT342" s="243">
        <f t="shared" si="16"/>
        <v>2.083333333333337E-2</v>
      </c>
      <c r="AU342" s="243"/>
    </row>
    <row r="343" spans="1:47" ht="14.25">
      <c r="B343" s="29">
        <v>2025</v>
      </c>
      <c r="C343" s="29">
        <v>4</v>
      </c>
      <c r="D343" s="29">
        <v>16</v>
      </c>
      <c r="E343" s="247" t="s">
        <v>496</v>
      </c>
      <c r="F343" s="29"/>
      <c r="G343" s="208"/>
      <c r="H343" s="694" t="s">
        <v>467</v>
      </c>
      <c r="I343" s="347" t="s">
        <v>43</v>
      </c>
      <c r="J343" s="694" t="s">
        <v>468</v>
      </c>
      <c r="K343" s="232"/>
      <c r="L343" s="698"/>
      <c r="M343" s="185"/>
      <c r="N343" s="717"/>
      <c r="O343" s="232"/>
      <c r="P343" s="232">
        <v>25</v>
      </c>
      <c r="Q343" s="347" t="s">
        <v>483</v>
      </c>
      <c r="R343" s="695">
        <v>1050</v>
      </c>
      <c r="S343" s="695"/>
      <c r="T343" s="695" t="s">
        <v>30</v>
      </c>
      <c r="U343" s="695">
        <v>350</v>
      </c>
      <c r="V343" s="695">
        <v>1050</v>
      </c>
      <c r="W343" s="695">
        <v>1050</v>
      </c>
      <c r="X343" s="232">
        <v>1</v>
      </c>
      <c r="Y343" s="695"/>
      <c r="Z343" s="232">
        <v>1</v>
      </c>
      <c r="AA343" s="696">
        <v>350</v>
      </c>
      <c r="AB343" s="696">
        <v>8550</v>
      </c>
      <c r="AC343" s="697" t="s">
        <v>929</v>
      </c>
      <c r="AD343" s="698" t="s">
        <v>1693</v>
      </c>
      <c r="AE343" s="699">
        <v>0.5625</v>
      </c>
      <c r="AF343" s="699">
        <v>0.56597222222222221</v>
      </c>
      <c r="AG343" s="699"/>
      <c r="AH343" s="699"/>
      <c r="AI343" s="232"/>
      <c r="AJ343" s="694"/>
      <c r="AK343" s="694" t="s">
        <v>6</v>
      </c>
      <c r="AL343" s="700" t="s">
        <v>662</v>
      </c>
      <c r="AM343" s="694" t="s">
        <v>470</v>
      </c>
      <c r="AN343" s="694">
        <v>1</v>
      </c>
      <c r="AO343" s="232"/>
      <c r="AP343" s="232"/>
      <c r="AQ343" s="232"/>
      <c r="AR343" s="232"/>
      <c r="AS343" s="232"/>
      <c r="AT343" s="243">
        <f t="shared" si="16"/>
        <v>3.4722222222222099E-3</v>
      </c>
      <c r="AU343" s="243"/>
    </row>
    <row r="344" spans="1:47" ht="14.25">
      <c r="B344" s="29">
        <v>2025</v>
      </c>
      <c r="C344" s="29">
        <v>4</v>
      </c>
      <c r="D344" s="29">
        <v>16</v>
      </c>
      <c r="E344" s="247" t="s">
        <v>496</v>
      </c>
      <c r="F344" s="29"/>
      <c r="G344" s="208"/>
      <c r="H344" s="694" t="s">
        <v>467</v>
      </c>
      <c r="I344" s="347"/>
      <c r="J344" s="694"/>
      <c r="K344" s="232"/>
      <c r="L344" s="698"/>
      <c r="M344" s="185"/>
      <c r="N344" s="717"/>
      <c r="O344" s="232"/>
      <c r="P344" s="232"/>
      <c r="Q344" s="347"/>
      <c r="R344" s="695"/>
      <c r="S344" s="695"/>
      <c r="T344" s="695"/>
      <c r="U344" s="695"/>
      <c r="V344" s="695"/>
      <c r="W344" s="695"/>
      <c r="X344" s="232"/>
      <c r="Y344" s="695"/>
      <c r="Z344" s="232"/>
      <c r="AA344" s="696"/>
      <c r="AB344" s="696"/>
      <c r="AC344" s="697"/>
      <c r="AD344" s="698"/>
      <c r="AE344" s="699"/>
      <c r="AF344" s="699"/>
      <c r="AG344" s="699">
        <v>0.56597222222222221</v>
      </c>
      <c r="AH344" s="699">
        <v>0.58333333333333337</v>
      </c>
      <c r="AI344" s="232" t="s">
        <v>16</v>
      </c>
      <c r="AJ344" s="694"/>
      <c r="AK344" s="694"/>
      <c r="AL344" s="700"/>
      <c r="AM344" s="694"/>
      <c r="AN344" s="694"/>
      <c r="AO344" s="232"/>
      <c r="AP344" s="232"/>
      <c r="AQ344" s="232"/>
      <c r="AR344" s="232"/>
      <c r="AS344" s="232"/>
      <c r="AT344" s="243" t="str">
        <f t="shared" si="16"/>
        <v/>
      </c>
      <c r="AU344" s="243">
        <f t="shared" si="15"/>
        <v>1.736111111111116E-2</v>
      </c>
    </row>
    <row r="345" spans="1:47" ht="14.25">
      <c r="B345" s="29">
        <v>2025</v>
      </c>
      <c r="C345" s="29">
        <v>4</v>
      </c>
      <c r="D345" s="29">
        <v>16</v>
      </c>
      <c r="E345" s="247" t="s">
        <v>494</v>
      </c>
      <c r="F345" s="29"/>
      <c r="G345" s="208"/>
      <c r="H345" s="694" t="s">
        <v>467</v>
      </c>
      <c r="I345" s="347"/>
      <c r="J345" s="694"/>
      <c r="K345" s="232"/>
      <c r="L345" s="698"/>
      <c r="M345" s="185"/>
      <c r="N345" s="717"/>
      <c r="O345" s="232"/>
      <c r="P345" s="232"/>
      <c r="Q345" s="347"/>
      <c r="R345" s="695"/>
      <c r="S345" s="695"/>
      <c r="T345" s="695"/>
      <c r="U345" s="695"/>
      <c r="V345" s="695"/>
      <c r="W345" s="695"/>
      <c r="X345" s="232"/>
      <c r="Y345" s="695"/>
      <c r="Z345" s="232"/>
      <c r="AA345" s="696"/>
      <c r="AB345" s="696"/>
      <c r="AC345" s="697"/>
      <c r="AD345" s="698"/>
      <c r="AE345" s="699"/>
      <c r="AF345" s="699"/>
      <c r="AG345" s="699">
        <v>0.58333333333333337</v>
      </c>
      <c r="AH345" s="699">
        <v>0.91666666666666663</v>
      </c>
      <c r="AI345" s="232" t="s">
        <v>41</v>
      </c>
      <c r="AJ345" s="694"/>
      <c r="AK345" s="694"/>
      <c r="AL345" s="700"/>
      <c r="AM345" s="694"/>
      <c r="AN345" s="694"/>
      <c r="AO345" s="232" t="s">
        <v>1689</v>
      </c>
      <c r="AP345" s="232"/>
      <c r="AQ345" s="232"/>
      <c r="AR345" s="232"/>
      <c r="AS345" s="232"/>
      <c r="AT345" s="243" t="str">
        <f t="shared" si="16"/>
        <v/>
      </c>
      <c r="AU345" s="243"/>
    </row>
    <row r="346" spans="1:47" ht="14.25">
      <c r="B346" s="29">
        <v>2025</v>
      </c>
      <c r="C346" s="29">
        <v>4</v>
      </c>
      <c r="D346" s="29">
        <v>16</v>
      </c>
      <c r="E346" s="247" t="s">
        <v>495</v>
      </c>
      <c r="F346" s="29"/>
      <c r="G346" s="208"/>
      <c r="H346" s="694" t="s">
        <v>467</v>
      </c>
      <c r="I346" s="347"/>
      <c r="J346" s="694"/>
      <c r="K346" s="232"/>
      <c r="L346" s="698"/>
      <c r="M346" s="185"/>
      <c r="N346" s="717"/>
      <c r="O346" s="232"/>
      <c r="P346" s="232"/>
      <c r="Q346" s="347"/>
      <c r="R346" s="695"/>
      <c r="S346" s="695"/>
      <c r="T346" s="695"/>
      <c r="U346" s="695"/>
      <c r="V346" s="695"/>
      <c r="W346" s="695"/>
      <c r="X346" s="232"/>
      <c r="Y346" s="695"/>
      <c r="Z346" s="232"/>
      <c r="AA346" s="696"/>
      <c r="AB346" s="696"/>
      <c r="AC346" s="697"/>
      <c r="AD346" s="698"/>
      <c r="AE346" s="699"/>
      <c r="AF346" s="699"/>
      <c r="AG346" s="699">
        <v>0.91666666666666663</v>
      </c>
      <c r="AH346" s="699">
        <v>0.28125</v>
      </c>
      <c r="AI346" s="232" t="s">
        <v>41</v>
      </c>
      <c r="AJ346" s="694"/>
      <c r="AK346" s="694"/>
      <c r="AL346" s="700"/>
      <c r="AM346" s="694"/>
      <c r="AN346" s="694"/>
      <c r="AO346" s="232" t="s">
        <v>1689</v>
      </c>
      <c r="AP346" s="232"/>
      <c r="AQ346" s="232"/>
      <c r="AR346" s="232"/>
      <c r="AS346" s="232"/>
      <c r="AT346" s="243" t="str">
        <f t="shared" si="16"/>
        <v/>
      </c>
      <c r="AU346" s="243"/>
    </row>
    <row r="347" spans="1:47" ht="14.25">
      <c r="B347" s="29">
        <v>2025</v>
      </c>
      <c r="C347" s="29">
        <v>4</v>
      </c>
      <c r="D347" s="29">
        <v>17</v>
      </c>
      <c r="E347" s="247" t="s">
        <v>496</v>
      </c>
      <c r="F347" s="29"/>
      <c r="G347" s="208"/>
      <c r="H347" s="694" t="s">
        <v>467</v>
      </c>
      <c r="I347" s="347"/>
      <c r="J347" s="694"/>
      <c r="K347" s="232"/>
      <c r="L347" s="698"/>
      <c r="M347" s="185"/>
      <c r="N347" s="717"/>
      <c r="O347" s="232"/>
      <c r="P347" s="232"/>
      <c r="Q347" s="347"/>
      <c r="R347" s="695"/>
      <c r="S347" s="695"/>
      <c r="T347" s="695"/>
      <c r="U347" s="695"/>
      <c r="V347" s="695"/>
      <c r="W347" s="695"/>
      <c r="X347" s="232"/>
      <c r="Y347" s="695"/>
      <c r="Z347" s="232"/>
      <c r="AA347" s="696"/>
      <c r="AB347" s="696"/>
      <c r="AC347" s="697"/>
      <c r="AD347" s="698"/>
      <c r="AE347" s="699"/>
      <c r="AF347" s="699"/>
      <c r="AG347" s="699">
        <v>0.28125</v>
      </c>
      <c r="AH347" s="699">
        <v>0.32291666666666669</v>
      </c>
      <c r="AI347" s="232" t="s">
        <v>26</v>
      </c>
      <c r="AJ347" s="694"/>
      <c r="AK347" s="694"/>
      <c r="AL347" s="700"/>
      <c r="AM347" s="694"/>
      <c r="AN347" s="694"/>
      <c r="AO347" s="232" t="s">
        <v>1702</v>
      </c>
      <c r="AP347" s="232"/>
      <c r="AQ347" s="232"/>
      <c r="AR347" s="232"/>
      <c r="AS347" s="232"/>
      <c r="AT347" s="243"/>
      <c r="AU347" s="243"/>
    </row>
    <row r="348" spans="1:47" ht="14.25">
      <c r="B348" s="29">
        <v>2025</v>
      </c>
      <c r="C348" s="29">
        <v>4</v>
      </c>
      <c r="D348" s="29">
        <v>17</v>
      </c>
      <c r="E348" s="247" t="s">
        <v>496</v>
      </c>
      <c r="F348" s="29">
        <v>1</v>
      </c>
      <c r="G348" s="208" t="s">
        <v>485</v>
      </c>
      <c r="H348" s="694" t="s">
        <v>467</v>
      </c>
      <c r="I348" s="347" t="s">
        <v>863</v>
      </c>
      <c r="J348" s="694" t="s">
        <v>468</v>
      </c>
      <c r="K348" s="232">
        <v>3817770</v>
      </c>
      <c r="L348" s="698">
        <v>1</v>
      </c>
      <c r="M348" s="185">
        <v>27</v>
      </c>
      <c r="N348" s="717" t="s">
        <v>713</v>
      </c>
      <c r="O348" s="232" t="s">
        <v>864</v>
      </c>
      <c r="P348" s="232">
        <v>50</v>
      </c>
      <c r="Q348" s="347" t="s">
        <v>219</v>
      </c>
      <c r="R348" s="695">
        <v>1000</v>
      </c>
      <c r="S348" s="695"/>
      <c r="T348" s="695">
        <v>12000</v>
      </c>
      <c r="U348" s="695">
        <v>12000</v>
      </c>
      <c r="V348" s="695">
        <v>1000</v>
      </c>
      <c r="W348" s="695">
        <v>1000</v>
      </c>
      <c r="X348" s="232">
        <v>1</v>
      </c>
      <c r="Y348" s="695">
        <v>4000</v>
      </c>
      <c r="Z348" s="232">
        <v>3</v>
      </c>
      <c r="AA348" s="696">
        <v>4020</v>
      </c>
      <c r="AB348" s="696">
        <v>4000</v>
      </c>
      <c r="AC348" s="697" t="s">
        <v>1698</v>
      </c>
      <c r="AD348" s="698" t="s">
        <v>1699</v>
      </c>
      <c r="AE348" s="699">
        <v>0.32291666666666669</v>
      </c>
      <c r="AF348" s="699">
        <v>0.34375</v>
      </c>
      <c r="AG348" s="699">
        <v>0.34375</v>
      </c>
      <c r="AH348" s="699">
        <v>0.36458333333333331</v>
      </c>
      <c r="AI348" s="232" t="s">
        <v>1592</v>
      </c>
      <c r="AJ348" s="694"/>
      <c r="AK348" s="694" t="s">
        <v>712</v>
      </c>
      <c r="AL348" s="700" t="s">
        <v>7</v>
      </c>
      <c r="AM348" s="694" t="s">
        <v>470</v>
      </c>
      <c r="AN348" s="694"/>
      <c r="AO348" s="232"/>
      <c r="AP348" s="232"/>
      <c r="AQ348" s="232" t="s">
        <v>1703</v>
      </c>
      <c r="AR348" s="232"/>
      <c r="AS348" s="232"/>
      <c r="AT348" s="243">
        <f t="shared" si="14"/>
        <v>2.0833333333333315E-2</v>
      </c>
      <c r="AU348" s="243">
        <f t="shared" si="15"/>
        <v>2.0833333333333315E-2</v>
      </c>
    </row>
    <row r="349" spans="1:47" ht="14.25">
      <c r="B349" s="29">
        <v>2025</v>
      </c>
      <c r="C349" s="29">
        <v>4</v>
      </c>
      <c r="D349" s="29">
        <v>17</v>
      </c>
      <c r="E349" s="247" t="s">
        <v>496</v>
      </c>
      <c r="F349" s="29">
        <v>1</v>
      </c>
      <c r="G349" s="208" t="s">
        <v>485</v>
      </c>
      <c r="H349" s="694" t="s">
        <v>467</v>
      </c>
      <c r="I349" s="347" t="s">
        <v>863</v>
      </c>
      <c r="J349" s="694" t="s">
        <v>468</v>
      </c>
      <c r="K349" s="232">
        <v>3817770</v>
      </c>
      <c r="L349" s="698">
        <v>2</v>
      </c>
      <c r="M349" s="185">
        <v>27</v>
      </c>
      <c r="N349" s="717" t="s">
        <v>713</v>
      </c>
      <c r="O349" s="232" t="s">
        <v>864</v>
      </c>
      <c r="P349" s="232">
        <v>50</v>
      </c>
      <c r="Q349" s="347" t="s">
        <v>219</v>
      </c>
      <c r="R349" s="695">
        <v>1000</v>
      </c>
      <c r="S349" s="695"/>
      <c r="T349" s="695">
        <v>12000</v>
      </c>
      <c r="U349" s="695">
        <v>12000</v>
      </c>
      <c r="V349" s="695">
        <v>1000</v>
      </c>
      <c r="W349" s="695">
        <v>1000</v>
      </c>
      <c r="X349" s="232">
        <v>1</v>
      </c>
      <c r="Y349" s="695">
        <v>4000</v>
      </c>
      <c r="Z349" s="232">
        <v>3</v>
      </c>
      <c r="AA349" s="696">
        <v>4020</v>
      </c>
      <c r="AB349" s="696">
        <v>4000</v>
      </c>
      <c r="AC349" s="697" t="s">
        <v>1698</v>
      </c>
      <c r="AD349" s="698" t="s">
        <v>1700</v>
      </c>
      <c r="AE349" s="699">
        <v>0.36458333333333331</v>
      </c>
      <c r="AF349" s="699">
        <v>0.38541666666666669</v>
      </c>
      <c r="AG349" s="699">
        <v>0.38541666666666669</v>
      </c>
      <c r="AH349" s="699">
        <v>0.40625</v>
      </c>
      <c r="AI349" s="232" t="s">
        <v>1592</v>
      </c>
      <c r="AJ349" s="694"/>
      <c r="AK349" s="694" t="s">
        <v>712</v>
      </c>
      <c r="AL349" s="700" t="s">
        <v>7</v>
      </c>
      <c r="AM349" s="694" t="s">
        <v>470</v>
      </c>
      <c r="AN349" s="694"/>
      <c r="AO349" s="232"/>
      <c r="AP349" s="232"/>
      <c r="AQ349" s="232" t="s">
        <v>1703</v>
      </c>
      <c r="AR349" s="232"/>
      <c r="AS349" s="232"/>
      <c r="AT349" s="243">
        <f t="shared" si="14"/>
        <v>2.083333333333337E-2</v>
      </c>
      <c r="AU349" s="243">
        <f t="shared" si="15"/>
        <v>2.0833333333333315E-2</v>
      </c>
    </row>
    <row r="350" spans="1:47" ht="14.25">
      <c r="B350" s="29">
        <v>2025</v>
      </c>
      <c r="C350" s="29">
        <v>4</v>
      </c>
      <c r="D350" s="29">
        <v>17</v>
      </c>
      <c r="E350" s="247" t="s">
        <v>496</v>
      </c>
      <c r="F350" s="29">
        <v>1</v>
      </c>
      <c r="G350" s="208" t="s">
        <v>485</v>
      </c>
      <c r="H350" s="694" t="s">
        <v>1682</v>
      </c>
      <c r="I350" s="347" t="s">
        <v>863</v>
      </c>
      <c r="J350" s="694" t="s">
        <v>468</v>
      </c>
      <c r="K350" s="232">
        <v>3817770</v>
      </c>
      <c r="L350" s="698">
        <v>3</v>
      </c>
      <c r="M350" s="185">
        <v>27</v>
      </c>
      <c r="N350" s="717" t="s">
        <v>713</v>
      </c>
      <c r="O350" s="232" t="s">
        <v>864</v>
      </c>
      <c r="P350" s="232">
        <v>50</v>
      </c>
      <c r="Q350" s="347" t="s">
        <v>219</v>
      </c>
      <c r="R350" s="695">
        <v>1000</v>
      </c>
      <c r="S350" s="695"/>
      <c r="T350" s="695">
        <v>12000</v>
      </c>
      <c r="U350" s="695">
        <v>12000</v>
      </c>
      <c r="V350" s="695">
        <v>1000</v>
      </c>
      <c r="W350" s="695">
        <v>1000</v>
      </c>
      <c r="X350" s="232">
        <v>1</v>
      </c>
      <c r="Y350" s="695">
        <v>4000</v>
      </c>
      <c r="Z350" s="232">
        <v>3</v>
      </c>
      <c r="AA350" s="696">
        <v>4020</v>
      </c>
      <c r="AB350" s="696">
        <v>4000</v>
      </c>
      <c r="AC350" s="697" t="s">
        <v>1698</v>
      </c>
      <c r="AD350" s="698" t="s">
        <v>1701</v>
      </c>
      <c r="AE350" s="699">
        <v>0.40625</v>
      </c>
      <c r="AF350" s="699">
        <v>0.42708333333333331</v>
      </c>
      <c r="AG350" s="699"/>
      <c r="AH350" s="699"/>
      <c r="AI350" s="232"/>
      <c r="AJ350" s="694"/>
      <c r="AK350" s="694" t="s">
        <v>712</v>
      </c>
      <c r="AL350" s="700" t="s">
        <v>7</v>
      </c>
      <c r="AM350" s="694" t="s">
        <v>470</v>
      </c>
      <c r="AN350" s="694"/>
      <c r="AO350" s="232"/>
      <c r="AP350" s="232"/>
      <c r="AQ350" s="232" t="s">
        <v>1703</v>
      </c>
      <c r="AR350" s="232"/>
      <c r="AS350" s="232"/>
      <c r="AT350" s="243">
        <f t="shared" si="14"/>
        <v>2.0833333333333315E-2</v>
      </c>
      <c r="AU350" s="243" t="str">
        <f t="shared" si="15"/>
        <v/>
      </c>
    </row>
    <row r="351" spans="1:47" ht="14.25">
      <c r="B351" s="29">
        <v>2025</v>
      </c>
      <c r="C351" s="29">
        <v>4</v>
      </c>
      <c r="D351" s="29">
        <v>17</v>
      </c>
      <c r="E351" s="247" t="s">
        <v>496</v>
      </c>
      <c r="F351" s="29"/>
      <c r="G351" s="208"/>
      <c r="H351" s="694" t="s">
        <v>467</v>
      </c>
      <c r="I351" s="347"/>
      <c r="J351" s="694"/>
      <c r="K351" s="232"/>
      <c r="L351" s="698"/>
      <c r="M351" s="185"/>
      <c r="N351" s="717"/>
      <c r="O351" s="232"/>
      <c r="P351" s="232"/>
      <c r="Q351" s="347"/>
      <c r="R351" s="695"/>
      <c r="S351" s="695"/>
      <c r="T351" s="695"/>
      <c r="U351" s="695"/>
      <c r="V351" s="695"/>
      <c r="W351" s="695"/>
      <c r="X351" s="232"/>
      <c r="Y351" s="695"/>
      <c r="Z351" s="232"/>
      <c r="AA351" s="696"/>
      <c r="AB351" s="696"/>
      <c r="AC351" s="697"/>
      <c r="AD351" s="698"/>
      <c r="AE351" s="699"/>
      <c r="AF351" s="699"/>
      <c r="AG351" s="699">
        <v>0.42708333333333331</v>
      </c>
      <c r="AH351" s="699">
        <v>0.48958333333333331</v>
      </c>
      <c r="AI351" s="232" t="s">
        <v>560</v>
      </c>
      <c r="AJ351" s="694"/>
      <c r="AK351" s="694"/>
      <c r="AL351" s="700"/>
      <c r="AM351" s="694"/>
      <c r="AN351" s="694"/>
      <c r="AO351" s="232"/>
      <c r="AP351" s="232"/>
      <c r="AQ351" s="232"/>
      <c r="AR351" s="232"/>
      <c r="AS351" s="232"/>
      <c r="AT351" s="243" t="str">
        <f t="shared" si="14"/>
        <v/>
      </c>
      <c r="AU351" s="243">
        <f t="shared" si="15"/>
        <v>6.25E-2</v>
      </c>
    </row>
    <row r="352" spans="1:47" ht="14.25">
      <c r="B352" s="29">
        <v>2025</v>
      </c>
      <c r="C352" s="29">
        <v>4</v>
      </c>
      <c r="D352" s="29">
        <v>17</v>
      </c>
      <c r="E352" s="247" t="s">
        <v>496</v>
      </c>
      <c r="F352" s="29">
        <v>2</v>
      </c>
      <c r="G352" s="208" t="s">
        <v>485</v>
      </c>
      <c r="H352" s="694" t="s">
        <v>1682</v>
      </c>
      <c r="I352" s="347" t="s">
        <v>863</v>
      </c>
      <c r="J352" s="694" t="s">
        <v>468</v>
      </c>
      <c r="K352" s="232">
        <v>3817770</v>
      </c>
      <c r="L352" s="698">
        <v>4</v>
      </c>
      <c r="M352" s="185">
        <v>27</v>
      </c>
      <c r="N352" s="717" t="s">
        <v>713</v>
      </c>
      <c r="O352" s="232" t="s">
        <v>864</v>
      </c>
      <c r="P352" s="232">
        <v>50</v>
      </c>
      <c r="Q352" s="347" t="s">
        <v>219</v>
      </c>
      <c r="R352" s="695">
        <v>1000</v>
      </c>
      <c r="S352" s="695"/>
      <c r="T352" s="695">
        <v>12000</v>
      </c>
      <c r="U352" s="695">
        <v>12000</v>
      </c>
      <c r="V352" s="695">
        <v>1000</v>
      </c>
      <c r="W352" s="695">
        <v>1000</v>
      </c>
      <c r="X352" s="232">
        <v>1</v>
      </c>
      <c r="Y352" s="695">
        <v>4000</v>
      </c>
      <c r="Z352" s="232">
        <v>3</v>
      </c>
      <c r="AA352" s="696">
        <v>4020</v>
      </c>
      <c r="AB352" s="696">
        <v>4000</v>
      </c>
      <c r="AC352" s="697" t="s">
        <v>1704</v>
      </c>
      <c r="AD352" s="698" t="s">
        <v>1705</v>
      </c>
      <c r="AE352" s="699">
        <v>0.48958333333333331</v>
      </c>
      <c r="AF352" s="699">
        <v>0.51041666666666663</v>
      </c>
      <c r="AG352" s="699">
        <v>0.51041666666666663</v>
      </c>
      <c r="AH352" s="699">
        <v>0.53125</v>
      </c>
      <c r="AI352" s="232" t="s">
        <v>1592</v>
      </c>
      <c r="AJ352" s="694"/>
      <c r="AK352" s="694" t="s">
        <v>712</v>
      </c>
      <c r="AL352" s="700" t="s">
        <v>7</v>
      </c>
      <c r="AM352" s="694" t="s">
        <v>470</v>
      </c>
      <c r="AN352" s="694"/>
      <c r="AO352" s="232"/>
      <c r="AP352" s="232"/>
      <c r="AQ352" s="232" t="s">
        <v>1703</v>
      </c>
      <c r="AR352" s="232"/>
      <c r="AS352" s="232"/>
      <c r="AT352" s="243">
        <f t="shared" si="14"/>
        <v>2.0833333333333315E-2</v>
      </c>
      <c r="AU352" s="243">
        <f t="shared" si="15"/>
        <v>2.083333333333337E-2</v>
      </c>
    </row>
    <row r="353" spans="2:47" ht="14.25">
      <c r="B353" s="29">
        <v>2025</v>
      </c>
      <c r="C353" s="29">
        <v>4</v>
      </c>
      <c r="D353" s="29">
        <v>17</v>
      </c>
      <c r="E353" s="247" t="s">
        <v>496</v>
      </c>
      <c r="F353" s="29">
        <v>2</v>
      </c>
      <c r="G353" s="208" t="s">
        <v>485</v>
      </c>
      <c r="H353" s="694" t="s">
        <v>1682</v>
      </c>
      <c r="I353" s="347" t="s">
        <v>863</v>
      </c>
      <c r="J353" s="694" t="s">
        <v>468</v>
      </c>
      <c r="K353" s="232">
        <v>3817770</v>
      </c>
      <c r="L353" s="698">
        <v>5</v>
      </c>
      <c r="M353" s="185">
        <v>27</v>
      </c>
      <c r="N353" s="717" t="s">
        <v>713</v>
      </c>
      <c r="O353" s="232" t="s">
        <v>864</v>
      </c>
      <c r="P353" s="232">
        <v>50</v>
      </c>
      <c r="Q353" s="347" t="s">
        <v>219</v>
      </c>
      <c r="R353" s="695">
        <v>1000</v>
      </c>
      <c r="S353" s="695"/>
      <c r="T353" s="695">
        <v>12000</v>
      </c>
      <c r="U353" s="695">
        <v>12000</v>
      </c>
      <c r="V353" s="695">
        <v>1000</v>
      </c>
      <c r="W353" s="695">
        <v>1000</v>
      </c>
      <c r="X353" s="232">
        <v>1</v>
      </c>
      <c r="Y353" s="695">
        <v>4000</v>
      </c>
      <c r="Z353" s="232">
        <v>3</v>
      </c>
      <c r="AA353" s="696">
        <v>4020</v>
      </c>
      <c r="AB353" s="696">
        <v>4000</v>
      </c>
      <c r="AC353" s="697" t="s">
        <v>1704</v>
      </c>
      <c r="AD353" s="698" t="s">
        <v>1706</v>
      </c>
      <c r="AE353" s="699">
        <v>0.53125</v>
      </c>
      <c r="AF353" s="699">
        <v>0.55208333333333337</v>
      </c>
      <c r="AG353" s="699">
        <v>0.55208333333333337</v>
      </c>
      <c r="AH353" s="699">
        <v>0.57291666666666663</v>
      </c>
      <c r="AI353" s="232" t="s">
        <v>1592</v>
      </c>
      <c r="AJ353" s="694"/>
      <c r="AK353" s="694" t="s">
        <v>712</v>
      </c>
      <c r="AL353" s="700" t="s">
        <v>7</v>
      </c>
      <c r="AM353" s="694" t="s">
        <v>470</v>
      </c>
      <c r="AN353" s="694"/>
      <c r="AO353" s="232"/>
      <c r="AP353" s="232"/>
      <c r="AQ353" s="232" t="s">
        <v>1703</v>
      </c>
      <c r="AR353" s="232"/>
      <c r="AS353" s="232"/>
      <c r="AT353" s="243">
        <f t="shared" si="14"/>
        <v>2.083333333333337E-2</v>
      </c>
      <c r="AU353" s="243">
        <f t="shared" si="15"/>
        <v>2.0833333333333259E-2</v>
      </c>
    </row>
    <row r="354" spans="2:47" ht="14.25">
      <c r="B354" s="29">
        <v>2025</v>
      </c>
      <c r="C354" s="29">
        <v>4</v>
      </c>
      <c r="D354" s="29">
        <v>17</v>
      </c>
      <c r="E354" s="247" t="s">
        <v>496</v>
      </c>
      <c r="F354" s="29">
        <v>2</v>
      </c>
      <c r="G354" s="208" t="s">
        <v>485</v>
      </c>
      <c r="H354" s="694" t="s">
        <v>1682</v>
      </c>
      <c r="I354" s="347" t="s">
        <v>863</v>
      </c>
      <c r="J354" s="694" t="s">
        <v>468</v>
      </c>
      <c r="K354" s="232">
        <v>3817770</v>
      </c>
      <c r="L354" s="698">
        <v>6</v>
      </c>
      <c r="M354" s="185">
        <v>27</v>
      </c>
      <c r="N354" s="717" t="s">
        <v>713</v>
      </c>
      <c r="O354" s="232" t="s">
        <v>864</v>
      </c>
      <c r="P354" s="232">
        <v>50</v>
      </c>
      <c r="Q354" s="347" t="s">
        <v>219</v>
      </c>
      <c r="R354" s="695">
        <v>1000</v>
      </c>
      <c r="S354" s="695"/>
      <c r="T354" s="695">
        <v>12000</v>
      </c>
      <c r="U354" s="695">
        <v>12000</v>
      </c>
      <c r="V354" s="695">
        <v>1000</v>
      </c>
      <c r="W354" s="695">
        <v>1000</v>
      </c>
      <c r="X354" s="232">
        <v>1</v>
      </c>
      <c r="Y354" s="695">
        <v>4000</v>
      </c>
      <c r="Z354" s="232">
        <v>3</v>
      </c>
      <c r="AA354" s="696">
        <v>4020</v>
      </c>
      <c r="AB354" s="696">
        <v>4000</v>
      </c>
      <c r="AC354" s="697" t="s">
        <v>1704</v>
      </c>
      <c r="AD354" s="698" t="s">
        <v>1707</v>
      </c>
      <c r="AE354" s="699">
        <v>0.57291666666666663</v>
      </c>
      <c r="AF354" s="699">
        <v>0.59375</v>
      </c>
      <c r="AG354" s="699"/>
      <c r="AH354" s="699"/>
      <c r="AI354" s="232"/>
      <c r="AJ354" s="694"/>
      <c r="AK354" s="694" t="s">
        <v>712</v>
      </c>
      <c r="AL354" s="700" t="s">
        <v>7</v>
      </c>
      <c r="AM354" s="694" t="s">
        <v>470</v>
      </c>
      <c r="AN354" s="694"/>
      <c r="AO354" s="232"/>
      <c r="AP354" s="232"/>
      <c r="AQ354" s="232" t="s">
        <v>1703</v>
      </c>
      <c r="AR354" s="232"/>
      <c r="AS354" s="232"/>
      <c r="AT354" s="243">
        <f t="shared" si="14"/>
        <v>2.083333333333337E-2</v>
      </c>
      <c r="AU354" s="243" t="str">
        <f t="shared" si="15"/>
        <v/>
      </c>
    </row>
    <row r="355" spans="2:47" ht="14.25">
      <c r="B355" s="29">
        <v>2025</v>
      </c>
      <c r="C355" s="29">
        <v>4</v>
      </c>
      <c r="D355" s="29">
        <v>17</v>
      </c>
      <c r="E355" s="247" t="s">
        <v>496</v>
      </c>
      <c r="F355" s="29"/>
      <c r="G355" s="208"/>
      <c r="H355" s="694" t="s">
        <v>467</v>
      </c>
      <c r="I355" s="347"/>
      <c r="J355" s="694"/>
      <c r="K355" s="232"/>
      <c r="L355" s="698"/>
      <c r="M355" s="185"/>
      <c r="N355" s="717"/>
      <c r="O355" s="232"/>
      <c r="P355" s="232"/>
      <c r="Q355" s="347"/>
      <c r="R355" s="695"/>
      <c r="S355" s="695"/>
      <c r="T355" s="695"/>
      <c r="U355" s="695"/>
      <c r="V355" s="695"/>
      <c r="W355" s="695"/>
      <c r="X355" s="232"/>
      <c r="Y355" s="695"/>
      <c r="Z355" s="232"/>
      <c r="AA355" s="696"/>
      <c r="AB355" s="696"/>
      <c r="AC355" s="697"/>
      <c r="AD355" s="698"/>
      <c r="AE355" s="699"/>
      <c r="AF355" s="699"/>
      <c r="AG355" s="699">
        <v>0.59375</v>
      </c>
      <c r="AH355" s="699">
        <v>0.61458333333333337</v>
      </c>
      <c r="AI355" s="232" t="s">
        <v>5</v>
      </c>
      <c r="AJ355" s="694"/>
      <c r="AK355" s="694"/>
      <c r="AL355" s="700"/>
      <c r="AM355" s="694"/>
      <c r="AN355" s="694"/>
      <c r="AO355" s="232"/>
      <c r="AP355" s="232"/>
      <c r="AQ355" s="232"/>
      <c r="AR355" s="232"/>
      <c r="AS355" s="232"/>
      <c r="AT355" s="243"/>
      <c r="AU355" s="243"/>
    </row>
    <row r="356" spans="2:47" ht="14.25">
      <c r="B356" s="29">
        <v>2025</v>
      </c>
      <c r="C356" s="29">
        <v>4</v>
      </c>
      <c r="D356" s="29">
        <v>17</v>
      </c>
      <c r="E356" s="247" t="s">
        <v>496</v>
      </c>
      <c r="F356" s="29">
        <v>3</v>
      </c>
      <c r="G356" s="208" t="s">
        <v>485</v>
      </c>
      <c r="H356" s="694" t="s">
        <v>467</v>
      </c>
      <c r="I356" s="347" t="s">
        <v>863</v>
      </c>
      <c r="J356" s="694" t="s">
        <v>468</v>
      </c>
      <c r="K356" s="232">
        <v>3817770</v>
      </c>
      <c r="L356" s="698">
        <v>7</v>
      </c>
      <c r="M356" s="185">
        <v>27</v>
      </c>
      <c r="N356" s="717" t="s">
        <v>713</v>
      </c>
      <c r="O356" s="232" t="s">
        <v>864</v>
      </c>
      <c r="P356" s="232">
        <v>50</v>
      </c>
      <c r="Q356" s="347" t="s">
        <v>219</v>
      </c>
      <c r="R356" s="695">
        <v>1000</v>
      </c>
      <c r="S356" s="695"/>
      <c r="T356" s="695">
        <v>12000</v>
      </c>
      <c r="U356" s="695">
        <v>12000</v>
      </c>
      <c r="V356" s="695">
        <v>1000</v>
      </c>
      <c r="W356" s="695">
        <v>1000</v>
      </c>
      <c r="X356" s="232">
        <v>1</v>
      </c>
      <c r="Y356" s="695">
        <v>4000</v>
      </c>
      <c r="Z356" s="232">
        <v>3</v>
      </c>
      <c r="AA356" s="696">
        <v>4000</v>
      </c>
      <c r="AB356" s="696">
        <v>3980</v>
      </c>
      <c r="AC356" s="697" t="s">
        <v>1708</v>
      </c>
      <c r="AD356" s="698" t="s">
        <v>1709</v>
      </c>
      <c r="AE356" s="699">
        <v>0.61458333333333337</v>
      </c>
      <c r="AF356" s="699">
        <v>0.63541666666666663</v>
      </c>
      <c r="AG356" s="699">
        <v>0.63541666666666663</v>
      </c>
      <c r="AH356" s="699">
        <v>0.65625</v>
      </c>
      <c r="AI356" s="232" t="s">
        <v>1592</v>
      </c>
      <c r="AJ356" s="694"/>
      <c r="AK356" s="694" t="s">
        <v>712</v>
      </c>
      <c r="AL356" s="700" t="s">
        <v>18</v>
      </c>
      <c r="AM356" s="694" t="s">
        <v>470</v>
      </c>
      <c r="AN356" s="694"/>
      <c r="AO356" s="232" t="s">
        <v>1713</v>
      </c>
      <c r="AP356" s="232"/>
      <c r="AQ356" s="232" t="s">
        <v>1703</v>
      </c>
      <c r="AR356" s="232"/>
      <c r="AS356" s="232"/>
      <c r="AT356" s="243">
        <f t="shared" si="14"/>
        <v>2.0833333333333259E-2</v>
      </c>
      <c r="AU356" s="243">
        <f t="shared" si="15"/>
        <v>2.083333333333337E-2</v>
      </c>
    </row>
    <row r="357" spans="2:47" ht="14.25">
      <c r="B357" s="29">
        <v>2025</v>
      </c>
      <c r="C357" s="29">
        <v>4</v>
      </c>
      <c r="D357" s="29">
        <v>17</v>
      </c>
      <c r="E357" s="247" t="s">
        <v>496</v>
      </c>
      <c r="F357" s="29">
        <v>3</v>
      </c>
      <c r="G357" s="208" t="s">
        <v>485</v>
      </c>
      <c r="H357" s="694" t="s">
        <v>467</v>
      </c>
      <c r="I357" s="347" t="s">
        <v>863</v>
      </c>
      <c r="J357" s="694" t="s">
        <v>468</v>
      </c>
      <c r="K357" s="232">
        <v>3817770</v>
      </c>
      <c r="L357" s="698">
        <v>8</v>
      </c>
      <c r="M357" s="185">
        <v>27</v>
      </c>
      <c r="N357" s="717" t="s">
        <v>713</v>
      </c>
      <c r="O357" s="232" t="s">
        <v>864</v>
      </c>
      <c r="P357" s="232">
        <v>50</v>
      </c>
      <c r="Q357" s="347" t="s">
        <v>219</v>
      </c>
      <c r="R357" s="695">
        <v>1000</v>
      </c>
      <c r="S357" s="695"/>
      <c r="T357" s="695">
        <v>12000</v>
      </c>
      <c r="U357" s="695">
        <v>12000</v>
      </c>
      <c r="V357" s="695">
        <v>1000</v>
      </c>
      <c r="W357" s="695">
        <v>1000</v>
      </c>
      <c r="X357" s="232">
        <v>1</v>
      </c>
      <c r="Y357" s="695">
        <v>4000</v>
      </c>
      <c r="Z357" s="232">
        <v>3</v>
      </c>
      <c r="AA357" s="696">
        <v>4020</v>
      </c>
      <c r="AB357" s="696">
        <v>4000</v>
      </c>
      <c r="AC357" s="697" t="s">
        <v>1708</v>
      </c>
      <c r="AD357" s="698" t="s">
        <v>1710</v>
      </c>
      <c r="AE357" s="699">
        <v>0.65625</v>
      </c>
      <c r="AF357" s="699">
        <v>0.67708333333333337</v>
      </c>
      <c r="AG357" s="699">
        <v>0.67708333333333337</v>
      </c>
      <c r="AH357" s="699">
        <v>0.69791666666666663</v>
      </c>
      <c r="AI357" s="232" t="s">
        <v>1592</v>
      </c>
      <c r="AJ357" s="694"/>
      <c r="AK357" s="694" t="s">
        <v>712</v>
      </c>
      <c r="AL357" s="700" t="s">
        <v>7</v>
      </c>
      <c r="AM357" s="694" t="s">
        <v>470</v>
      </c>
      <c r="AN357" s="694"/>
      <c r="AO357" s="232"/>
      <c r="AP357" s="232"/>
      <c r="AQ357" s="232" t="s">
        <v>1703</v>
      </c>
      <c r="AR357" s="232"/>
      <c r="AS357" s="232"/>
      <c r="AT357" s="243">
        <f t="shared" ref="AT357:AT387" si="17">IF(IF(AE357&gt;AF357,1-AE357+AF357,AF357-AE357)=0,"",IF(AE357&gt;AF357,1-AE357+AF357,AF357-AE357))</f>
        <v>2.083333333333337E-2</v>
      </c>
      <c r="AU357" s="243">
        <f t="shared" ref="AU357:AU387" si="18">IF(IF(AG357&gt;AH357,1-AG357+AH357,AH357-AG357)=0,"",IF(AG357&gt;AH357,1-AG357+AH357,AH357-AG357))</f>
        <v>2.0833333333333259E-2</v>
      </c>
    </row>
    <row r="358" spans="2:47" ht="14.25">
      <c r="B358" s="29">
        <v>2025</v>
      </c>
      <c r="C358" s="29">
        <v>4</v>
      </c>
      <c r="D358" s="29">
        <v>17</v>
      </c>
      <c r="E358" s="247" t="s">
        <v>496</v>
      </c>
      <c r="F358" s="29">
        <v>3</v>
      </c>
      <c r="G358" s="208" t="s">
        <v>485</v>
      </c>
      <c r="H358" s="694" t="s">
        <v>467</v>
      </c>
      <c r="I358" s="347" t="s">
        <v>863</v>
      </c>
      <c r="J358" s="694" t="s">
        <v>468</v>
      </c>
      <c r="K358" s="232">
        <v>3817770</v>
      </c>
      <c r="L358" s="698">
        <v>9</v>
      </c>
      <c r="M358" s="185">
        <v>27</v>
      </c>
      <c r="N358" s="717" t="s">
        <v>713</v>
      </c>
      <c r="O358" s="232" t="s">
        <v>864</v>
      </c>
      <c r="P358" s="232">
        <v>50</v>
      </c>
      <c r="Q358" s="347" t="s">
        <v>219</v>
      </c>
      <c r="R358" s="695">
        <v>1000</v>
      </c>
      <c r="S358" s="695"/>
      <c r="T358" s="695">
        <v>12000</v>
      </c>
      <c r="U358" s="695">
        <v>12000</v>
      </c>
      <c r="V358" s="695">
        <v>1000</v>
      </c>
      <c r="W358" s="695">
        <v>1000</v>
      </c>
      <c r="X358" s="232">
        <v>1</v>
      </c>
      <c r="Y358" s="695">
        <v>4000</v>
      </c>
      <c r="Z358" s="232">
        <v>3</v>
      </c>
      <c r="AA358" s="696">
        <v>4020</v>
      </c>
      <c r="AB358" s="696">
        <v>4000</v>
      </c>
      <c r="AC358" s="697" t="s">
        <v>1708</v>
      </c>
      <c r="AD358" s="698" t="s">
        <v>1711</v>
      </c>
      <c r="AE358" s="699">
        <v>0.69791666666666663</v>
      </c>
      <c r="AF358" s="699">
        <v>0.71875</v>
      </c>
      <c r="AG358" s="699"/>
      <c r="AH358" s="699"/>
      <c r="AI358" s="232"/>
      <c r="AJ358" s="694"/>
      <c r="AK358" s="694" t="s">
        <v>712</v>
      </c>
      <c r="AL358" s="700" t="s">
        <v>7</v>
      </c>
      <c r="AM358" s="694" t="s">
        <v>470</v>
      </c>
      <c r="AN358" s="694"/>
      <c r="AO358" s="232"/>
      <c r="AP358" s="232"/>
      <c r="AQ358" s="232" t="s">
        <v>1703</v>
      </c>
      <c r="AR358" s="232"/>
      <c r="AS358" s="232"/>
      <c r="AT358" s="243">
        <f t="shared" si="17"/>
        <v>2.083333333333337E-2</v>
      </c>
      <c r="AU358" s="243" t="str">
        <f t="shared" si="18"/>
        <v/>
      </c>
    </row>
    <row r="359" spans="2:47" ht="14.25">
      <c r="B359" s="29">
        <v>2025</v>
      </c>
      <c r="C359" s="29">
        <v>4</v>
      </c>
      <c r="D359" s="29">
        <v>17</v>
      </c>
      <c r="E359" s="247" t="s">
        <v>496</v>
      </c>
      <c r="F359" s="29"/>
      <c r="G359" s="208"/>
      <c r="H359" s="694" t="s">
        <v>467</v>
      </c>
      <c r="I359" s="347"/>
      <c r="J359" s="694"/>
      <c r="K359" s="232"/>
      <c r="L359" s="698"/>
      <c r="M359" s="185"/>
      <c r="N359" s="717"/>
      <c r="O359" s="232"/>
      <c r="P359" s="232"/>
      <c r="Q359" s="347"/>
      <c r="R359" s="695"/>
      <c r="S359" s="695"/>
      <c r="T359" s="695"/>
      <c r="U359" s="695"/>
      <c r="V359" s="695"/>
      <c r="W359" s="695"/>
      <c r="X359" s="232"/>
      <c r="Y359" s="695"/>
      <c r="Z359" s="232"/>
      <c r="AA359" s="696"/>
      <c r="AB359" s="696"/>
      <c r="AC359" s="697"/>
      <c r="AD359" s="698"/>
      <c r="AE359" s="699"/>
      <c r="AF359" s="699"/>
      <c r="AG359" s="699">
        <v>0.71875</v>
      </c>
      <c r="AH359" s="699">
        <v>0.72916666666666663</v>
      </c>
      <c r="AI359" s="232" t="s">
        <v>16</v>
      </c>
      <c r="AJ359" s="694"/>
      <c r="AK359" s="694"/>
      <c r="AL359" s="700"/>
      <c r="AM359" s="694"/>
      <c r="AN359" s="694"/>
      <c r="AO359" s="232"/>
      <c r="AP359" s="232"/>
      <c r="AQ359" s="232"/>
      <c r="AR359" s="232"/>
      <c r="AS359" s="232"/>
      <c r="AT359" s="243" t="str">
        <f t="shared" si="17"/>
        <v/>
      </c>
      <c r="AU359" s="243">
        <f t="shared" si="18"/>
        <v>1.041666666666663E-2</v>
      </c>
    </row>
    <row r="360" spans="2:47" ht="14.25">
      <c r="B360" s="29">
        <v>2025</v>
      </c>
      <c r="C360" s="29">
        <v>4</v>
      </c>
      <c r="D360" s="29">
        <v>17</v>
      </c>
      <c r="E360" s="247" t="s">
        <v>495</v>
      </c>
      <c r="F360" s="29"/>
      <c r="G360" s="208"/>
      <c r="H360" s="694" t="s">
        <v>467</v>
      </c>
      <c r="I360" s="347"/>
      <c r="J360" s="694"/>
      <c r="K360" s="232"/>
      <c r="L360" s="698"/>
      <c r="M360" s="185"/>
      <c r="N360" s="717"/>
      <c r="O360" s="232"/>
      <c r="P360" s="232"/>
      <c r="Q360" s="347"/>
      <c r="R360" s="695"/>
      <c r="S360" s="695"/>
      <c r="T360" s="695"/>
      <c r="U360" s="695"/>
      <c r="V360" s="695"/>
      <c r="W360" s="695"/>
      <c r="X360" s="232"/>
      <c r="Y360" s="695"/>
      <c r="Z360" s="232"/>
      <c r="AA360" s="696"/>
      <c r="AB360" s="696"/>
      <c r="AC360" s="697"/>
      <c r="AD360" s="698"/>
      <c r="AE360" s="699"/>
      <c r="AF360" s="699"/>
      <c r="AG360" s="699">
        <v>0.77083333333333337</v>
      </c>
      <c r="AH360" s="699">
        <v>0.28125</v>
      </c>
      <c r="AI360" s="232" t="s">
        <v>41</v>
      </c>
      <c r="AJ360" s="694"/>
      <c r="AK360" s="694"/>
      <c r="AL360" s="700"/>
      <c r="AM360" s="694"/>
      <c r="AN360" s="694"/>
      <c r="AO360" s="232" t="s">
        <v>1717</v>
      </c>
      <c r="AP360" s="232"/>
      <c r="AQ360" s="232"/>
      <c r="AR360" s="232"/>
      <c r="AS360" s="232"/>
      <c r="AT360" s="243" t="str">
        <f t="shared" si="17"/>
        <v/>
      </c>
      <c r="AU360" s="243">
        <f t="shared" si="18"/>
        <v>0.51041666666666663</v>
      </c>
    </row>
    <row r="361" spans="2:47" ht="14.25">
      <c r="B361" s="29">
        <v>2025</v>
      </c>
      <c r="C361" s="29">
        <v>4</v>
      </c>
      <c r="D361" s="29">
        <v>18</v>
      </c>
      <c r="E361" s="247" t="s">
        <v>496</v>
      </c>
      <c r="F361" s="29"/>
      <c r="G361" s="208"/>
      <c r="H361" s="694" t="s">
        <v>467</v>
      </c>
      <c r="I361" s="347"/>
      <c r="J361" s="694"/>
      <c r="K361" s="232"/>
      <c r="L361" s="698"/>
      <c r="M361" s="185"/>
      <c r="N361" s="717"/>
      <c r="O361" s="232"/>
      <c r="P361" s="232"/>
      <c r="Q361" s="347"/>
      <c r="R361" s="695"/>
      <c r="S361" s="695"/>
      <c r="T361" s="695"/>
      <c r="U361" s="695"/>
      <c r="V361" s="695"/>
      <c r="W361" s="695"/>
      <c r="X361" s="232"/>
      <c r="Y361" s="695"/>
      <c r="Z361" s="232"/>
      <c r="AA361" s="696"/>
      <c r="AB361" s="696"/>
      <c r="AC361" s="697"/>
      <c r="AD361" s="698"/>
      <c r="AE361" s="699"/>
      <c r="AF361" s="699"/>
      <c r="AG361" s="699">
        <v>0.28125</v>
      </c>
      <c r="AH361" s="699">
        <v>0.29166666666666669</v>
      </c>
      <c r="AI361" s="232" t="s">
        <v>5</v>
      </c>
      <c r="AJ361" s="694"/>
      <c r="AK361" s="694"/>
      <c r="AL361" s="700"/>
      <c r="AM361" s="694"/>
      <c r="AN361" s="694"/>
      <c r="AO361" s="232"/>
      <c r="AP361" s="232"/>
      <c r="AQ361" s="232"/>
      <c r="AR361" s="232"/>
      <c r="AS361" s="232"/>
      <c r="AT361" s="243" t="str">
        <f t="shared" si="17"/>
        <v/>
      </c>
      <c r="AU361" s="243">
        <f t="shared" si="18"/>
        <v>1.0416666666666685E-2</v>
      </c>
    </row>
    <row r="362" spans="2:47" ht="14.25">
      <c r="B362" s="29">
        <v>2025</v>
      </c>
      <c r="C362" s="29">
        <v>4</v>
      </c>
      <c r="D362" s="29">
        <v>18</v>
      </c>
      <c r="E362" s="247" t="s">
        <v>496</v>
      </c>
      <c r="F362" s="29">
        <v>1</v>
      </c>
      <c r="G362" s="208" t="s">
        <v>1716</v>
      </c>
      <c r="H362" s="694" t="s">
        <v>467</v>
      </c>
      <c r="I362" s="347" t="s">
        <v>23</v>
      </c>
      <c r="J362" s="694" t="s">
        <v>468</v>
      </c>
      <c r="K362" s="232">
        <v>3817759</v>
      </c>
      <c r="L362" s="698">
        <v>1</v>
      </c>
      <c r="M362" s="185">
        <v>2</v>
      </c>
      <c r="N362" s="717" t="s">
        <v>683</v>
      </c>
      <c r="O362" s="232" t="s">
        <v>34</v>
      </c>
      <c r="P362" s="232">
        <v>50</v>
      </c>
      <c r="Q362" s="347" t="s">
        <v>274</v>
      </c>
      <c r="R362" s="695">
        <v>1125</v>
      </c>
      <c r="S362" s="695"/>
      <c r="T362" s="695">
        <v>6010</v>
      </c>
      <c r="U362" s="695">
        <v>6010</v>
      </c>
      <c r="V362" s="695">
        <v>1120</v>
      </c>
      <c r="W362" s="695">
        <v>1127</v>
      </c>
      <c r="X362" s="232">
        <v>1</v>
      </c>
      <c r="Y362" s="695">
        <v>6000</v>
      </c>
      <c r="Z362" s="232">
        <v>1</v>
      </c>
      <c r="AA362" s="696">
        <v>5700</v>
      </c>
      <c r="AB362" s="696">
        <v>5700</v>
      </c>
      <c r="AC362" s="697" t="s">
        <v>1715</v>
      </c>
      <c r="AD362" s="698" t="s">
        <v>1722</v>
      </c>
      <c r="AE362" s="699">
        <v>0.29166666666666669</v>
      </c>
      <c r="AF362" s="699">
        <v>0.34375</v>
      </c>
      <c r="AG362" s="699"/>
      <c r="AH362" s="699"/>
      <c r="AI362" s="232"/>
      <c r="AJ362" s="694" t="s">
        <v>17</v>
      </c>
      <c r="AK362" s="694"/>
      <c r="AL362" s="700" t="s">
        <v>36</v>
      </c>
      <c r="AM362" s="694" t="s">
        <v>1721</v>
      </c>
      <c r="AN362" s="694"/>
      <c r="AO362" s="232" t="s">
        <v>1724</v>
      </c>
      <c r="AP362" s="232"/>
      <c r="AQ362" s="232"/>
      <c r="AR362" s="232"/>
      <c r="AS362" s="232"/>
      <c r="AT362" s="243">
        <f t="shared" si="17"/>
        <v>5.2083333333333315E-2</v>
      </c>
      <c r="AU362" s="243" t="str">
        <f t="shared" si="18"/>
        <v/>
      </c>
    </row>
    <row r="363" spans="2:47" ht="14.25">
      <c r="B363" s="29">
        <v>2025</v>
      </c>
      <c r="C363" s="29">
        <v>4</v>
      </c>
      <c r="D363" s="29">
        <v>18</v>
      </c>
      <c r="E363" s="247" t="s">
        <v>496</v>
      </c>
      <c r="F363" s="29"/>
      <c r="G363" s="208"/>
      <c r="H363" s="694" t="s">
        <v>467</v>
      </c>
      <c r="I363" s="347"/>
      <c r="J363" s="694"/>
      <c r="K363" s="232"/>
      <c r="L363" s="698"/>
      <c r="M363" s="185"/>
      <c r="N363" s="717"/>
      <c r="O363" s="232"/>
      <c r="P363" s="232"/>
      <c r="Q363" s="347"/>
      <c r="R363" s="695"/>
      <c r="S363" s="695"/>
      <c r="T363" s="695"/>
      <c r="U363" s="695"/>
      <c r="V363" s="695"/>
      <c r="W363" s="695"/>
      <c r="X363" s="232"/>
      <c r="Y363" s="695"/>
      <c r="Z363" s="232"/>
      <c r="AA363" s="696"/>
      <c r="AB363" s="696"/>
      <c r="AC363" s="697"/>
      <c r="AD363" s="698"/>
      <c r="AE363" s="699"/>
      <c r="AF363" s="699"/>
      <c r="AG363" s="699">
        <v>0.34375</v>
      </c>
      <c r="AH363" s="699">
        <v>0.40277777777777779</v>
      </c>
      <c r="AI363" s="232" t="s">
        <v>26</v>
      </c>
      <c r="AJ363" s="694"/>
      <c r="AK363" s="694"/>
      <c r="AL363" s="700"/>
      <c r="AM363" s="694"/>
      <c r="AN363" s="694"/>
      <c r="AO363" s="232" t="s">
        <v>1726</v>
      </c>
      <c r="AP363" s="232"/>
      <c r="AQ363" s="232"/>
      <c r="AR363" s="232"/>
      <c r="AS363" s="232"/>
      <c r="AT363" s="243" t="str">
        <f t="shared" si="17"/>
        <v/>
      </c>
      <c r="AU363" s="243">
        <f t="shared" si="18"/>
        <v>5.902777777777779E-2</v>
      </c>
    </row>
    <row r="364" spans="2:47" ht="14.25">
      <c r="B364" s="29">
        <v>2025</v>
      </c>
      <c r="C364" s="29">
        <v>4</v>
      </c>
      <c r="D364" s="29">
        <v>18</v>
      </c>
      <c r="E364" s="247" t="s">
        <v>496</v>
      </c>
      <c r="F364" s="29"/>
      <c r="G364" s="208"/>
      <c r="H364" s="694" t="s">
        <v>467</v>
      </c>
      <c r="I364" s="347"/>
      <c r="J364" s="694"/>
      <c r="K364" s="232"/>
      <c r="L364" s="698"/>
      <c r="M364" s="185"/>
      <c r="N364" s="717"/>
      <c r="O364" s="232"/>
      <c r="P364" s="232"/>
      <c r="Q364" s="347"/>
      <c r="R364" s="695"/>
      <c r="S364" s="695"/>
      <c r="T364" s="695"/>
      <c r="U364" s="695"/>
      <c r="V364" s="695"/>
      <c r="W364" s="695"/>
      <c r="X364" s="232"/>
      <c r="Y364" s="695"/>
      <c r="Z364" s="232"/>
      <c r="AA364" s="696"/>
      <c r="AB364" s="696"/>
      <c r="AC364" s="697"/>
      <c r="AD364" s="698"/>
      <c r="AE364" s="699"/>
      <c r="AF364" s="699"/>
      <c r="AG364" s="699"/>
      <c r="AH364" s="699"/>
      <c r="AI364" s="232"/>
      <c r="AJ364" s="694"/>
      <c r="AK364" s="694"/>
      <c r="AL364" s="700"/>
      <c r="AM364" s="694"/>
      <c r="AN364" s="694"/>
      <c r="AO364" s="232" t="s">
        <v>1725</v>
      </c>
      <c r="AP364" s="232"/>
      <c r="AQ364" s="232"/>
      <c r="AR364" s="232"/>
      <c r="AS364" s="232"/>
      <c r="AT364" s="243" t="str">
        <f t="shared" si="17"/>
        <v/>
      </c>
      <c r="AU364" s="243" t="str">
        <f t="shared" si="18"/>
        <v/>
      </c>
    </row>
    <row r="365" spans="2:47" ht="14.25">
      <c r="B365" s="29">
        <v>2025</v>
      </c>
      <c r="C365" s="29">
        <v>4</v>
      </c>
      <c r="D365" s="29">
        <v>18</v>
      </c>
      <c r="E365" s="247" t="s">
        <v>496</v>
      </c>
      <c r="F365" s="29">
        <v>1</v>
      </c>
      <c r="G365" s="208" t="s">
        <v>1716</v>
      </c>
      <c r="H365" s="694" t="s">
        <v>467</v>
      </c>
      <c r="I365" s="347" t="s">
        <v>23</v>
      </c>
      <c r="J365" s="694" t="s">
        <v>468</v>
      </c>
      <c r="K365" s="232">
        <v>3817759</v>
      </c>
      <c r="L365" s="698">
        <v>1</v>
      </c>
      <c r="M365" s="185">
        <v>2</v>
      </c>
      <c r="N365" s="717" t="s">
        <v>683</v>
      </c>
      <c r="O365" s="232" t="s">
        <v>34</v>
      </c>
      <c r="P365" s="232">
        <v>50</v>
      </c>
      <c r="Q365" s="347" t="s">
        <v>274</v>
      </c>
      <c r="R365" s="695">
        <v>1125</v>
      </c>
      <c r="S365" s="695"/>
      <c r="T365" s="695">
        <v>5700</v>
      </c>
      <c r="U365" s="695">
        <v>5700</v>
      </c>
      <c r="V365" s="695">
        <v>1120</v>
      </c>
      <c r="W365" s="695">
        <v>1127</v>
      </c>
      <c r="X365" s="232">
        <v>1</v>
      </c>
      <c r="Y365" s="695">
        <v>6000</v>
      </c>
      <c r="Z365" s="232">
        <v>1</v>
      </c>
      <c r="AA365" s="696">
        <v>5690</v>
      </c>
      <c r="AB365" s="696">
        <v>5670</v>
      </c>
      <c r="AC365" s="697" t="s">
        <v>1715</v>
      </c>
      <c r="AD365" s="698" t="s">
        <v>1718</v>
      </c>
      <c r="AE365" s="699">
        <v>0.40277777777777779</v>
      </c>
      <c r="AF365" s="699">
        <v>0.43055555555555558</v>
      </c>
      <c r="AG365" s="699"/>
      <c r="AH365" s="699"/>
      <c r="AI365" s="232"/>
      <c r="AJ365" s="694" t="s">
        <v>17</v>
      </c>
      <c r="AK365" s="694"/>
      <c r="AL365" s="700" t="s">
        <v>18</v>
      </c>
      <c r="AM365" s="694" t="s">
        <v>1721</v>
      </c>
      <c r="AN365" s="694"/>
      <c r="AO365" s="232" t="s">
        <v>1723</v>
      </c>
      <c r="AP365" s="232"/>
      <c r="AQ365" s="232" t="s">
        <v>1703</v>
      </c>
      <c r="AR365" s="232"/>
      <c r="AS365" s="232"/>
      <c r="AT365" s="243">
        <f t="shared" si="17"/>
        <v>2.777777777777779E-2</v>
      </c>
      <c r="AU365" s="243" t="str">
        <f t="shared" si="18"/>
        <v/>
      </c>
    </row>
    <row r="366" spans="2:47" ht="14.25">
      <c r="B366" s="29">
        <v>2025</v>
      </c>
      <c r="C366" s="29">
        <v>4</v>
      </c>
      <c r="D366" s="29">
        <v>18</v>
      </c>
      <c r="E366" s="247" t="s">
        <v>496</v>
      </c>
      <c r="F366" s="29"/>
      <c r="G366" s="208"/>
      <c r="H366" s="694" t="s">
        <v>467</v>
      </c>
      <c r="I366" s="347"/>
      <c r="J366" s="694"/>
      <c r="K366" s="232"/>
      <c r="L366" s="698"/>
      <c r="M366" s="185"/>
      <c r="N366" s="717"/>
      <c r="O366" s="232"/>
      <c r="P366" s="232"/>
      <c r="Q366" s="347"/>
      <c r="R366" s="695"/>
      <c r="S366" s="695"/>
      <c r="T366" s="695"/>
      <c r="U366" s="695"/>
      <c r="V366" s="695"/>
      <c r="W366" s="695"/>
      <c r="X366" s="232"/>
      <c r="Y366" s="695"/>
      <c r="Z366" s="232"/>
      <c r="AA366" s="696"/>
      <c r="AB366" s="696"/>
      <c r="AC366" s="697"/>
      <c r="AD366" s="698"/>
      <c r="AE366" s="699"/>
      <c r="AF366" s="699"/>
      <c r="AG366" s="699">
        <v>0.43055555555555558</v>
      </c>
      <c r="AH366" s="699">
        <v>0.51388888888888884</v>
      </c>
      <c r="AI366" s="232" t="s">
        <v>26</v>
      </c>
      <c r="AJ366" s="694"/>
      <c r="AK366" s="694"/>
      <c r="AL366" s="700"/>
      <c r="AM366" s="694"/>
      <c r="AN366" s="694"/>
      <c r="AO366" s="232" t="s">
        <v>1727</v>
      </c>
      <c r="AP366" s="232"/>
      <c r="AQ366" s="232"/>
      <c r="AR366" s="232"/>
      <c r="AS366" s="232"/>
      <c r="AT366" s="243" t="str">
        <f t="shared" si="17"/>
        <v/>
      </c>
      <c r="AU366" s="243">
        <f t="shared" si="18"/>
        <v>8.3333333333333259E-2</v>
      </c>
    </row>
    <row r="367" spans="2:47" ht="14.25">
      <c r="B367" s="29">
        <v>2025</v>
      </c>
      <c r="C367" s="29">
        <v>4</v>
      </c>
      <c r="D367" s="29">
        <v>18</v>
      </c>
      <c r="E367" s="247" t="s">
        <v>496</v>
      </c>
      <c r="F367" s="29">
        <v>2</v>
      </c>
      <c r="G367" s="208" t="s">
        <v>466</v>
      </c>
      <c r="H367" s="694" t="s">
        <v>467</v>
      </c>
      <c r="I367" s="347" t="s">
        <v>863</v>
      </c>
      <c r="J367" s="694" t="s">
        <v>1712</v>
      </c>
      <c r="K367" s="232">
        <v>3824066</v>
      </c>
      <c r="L367" s="698">
        <v>1</v>
      </c>
      <c r="M367" s="185">
        <v>1</v>
      </c>
      <c r="N367" s="717" t="s">
        <v>573</v>
      </c>
      <c r="O367" s="232" t="s">
        <v>864</v>
      </c>
      <c r="P367" s="232">
        <v>38</v>
      </c>
      <c r="Q367" s="347" t="s">
        <v>269</v>
      </c>
      <c r="R367" s="695">
        <v>1005</v>
      </c>
      <c r="S367" s="695"/>
      <c r="T367" s="695">
        <v>2000</v>
      </c>
      <c r="U367" s="695">
        <v>2000</v>
      </c>
      <c r="V367" s="695">
        <v>1000</v>
      </c>
      <c r="W367" s="695">
        <v>1006</v>
      </c>
      <c r="X367" s="232">
        <v>1</v>
      </c>
      <c r="Y367" s="695">
        <v>2000</v>
      </c>
      <c r="Z367" s="232">
        <v>1</v>
      </c>
      <c r="AA367" s="696">
        <v>1980</v>
      </c>
      <c r="AB367" s="696">
        <v>1960</v>
      </c>
      <c r="AC367" s="697" t="s">
        <v>1719</v>
      </c>
      <c r="AD367" s="698" t="s">
        <v>1720</v>
      </c>
      <c r="AE367" s="699">
        <v>0.51388888888888884</v>
      </c>
      <c r="AF367" s="699">
        <v>0.52777777777777779</v>
      </c>
      <c r="AG367" s="699"/>
      <c r="AH367" s="699"/>
      <c r="AI367" s="232"/>
      <c r="AJ367" s="694" t="s">
        <v>862</v>
      </c>
      <c r="AK367" s="694"/>
      <c r="AL367" s="700" t="s">
        <v>18</v>
      </c>
      <c r="AM367" s="694" t="s">
        <v>470</v>
      </c>
      <c r="AN367" s="694"/>
      <c r="AO367" s="232"/>
      <c r="AP367" s="232"/>
      <c r="AQ367" s="232" t="s">
        <v>1703</v>
      </c>
      <c r="AR367" s="232"/>
      <c r="AS367" s="232"/>
      <c r="AT367" s="243">
        <f t="shared" si="17"/>
        <v>1.3888888888888951E-2</v>
      </c>
      <c r="AU367" s="243" t="str">
        <f t="shared" si="18"/>
        <v/>
      </c>
    </row>
    <row r="368" spans="2:47" ht="14.25">
      <c r="B368" s="29">
        <v>2025</v>
      </c>
      <c r="C368" s="29">
        <v>4</v>
      </c>
      <c r="D368" s="29">
        <v>18</v>
      </c>
      <c r="E368" s="247" t="s">
        <v>496</v>
      </c>
      <c r="F368" s="29"/>
      <c r="G368" s="208"/>
      <c r="H368" s="694" t="s">
        <v>467</v>
      </c>
      <c r="I368" s="347"/>
      <c r="J368" s="694"/>
      <c r="K368" s="232"/>
      <c r="L368" s="698"/>
      <c r="M368" s="185"/>
      <c r="N368" s="717"/>
      <c r="O368" s="232"/>
      <c r="P368" s="232"/>
      <c r="Q368" s="347"/>
      <c r="R368" s="695"/>
      <c r="S368" s="695"/>
      <c r="T368" s="695"/>
      <c r="U368" s="695"/>
      <c r="V368" s="695"/>
      <c r="W368" s="695"/>
      <c r="X368" s="232"/>
      <c r="Y368" s="695"/>
      <c r="Z368" s="232"/>
      <c r="AA368" s="696"/>
      <c r="AB368" s="696"/>
      <c r="AC368" s="697"/>
      <c r="AD368" s="698"/>
      <c r="AE368" s="699"/>
      <c r="AF368" s="699"/>
      <c r="AG368" s="699">
        <v>0.52777777777777779</v>
      </c>
      <c r="AH368" s="699">
        <v>0.56944444444444442</v>
      </c>
      <c r="AI368" s="232" t="s">
        <v>26</v>
      </c>
      <c r="AJ368" s="694"/>
      <c r="AK368" s="694"/>
      <c r="AL368" s="700"/>
      <c r="AM368" s="694"/>
      <c r="AN368" s="694"/>
      <c r="AO368" s="232" t="s">
        <v>1734</v>
      </c>
      <c r="AP368" s="232"/>
      <c r="AQ368" s="232"/>
      <c r="AR368" s="232"/>
      <c r="AS368" s="232"/>
      <c r="AT368" s="243" t="str">
        <f t="shared" si="17"/>
        <v/>
      </c>
      <c r="AU368" s="243">
        <f t="shared" si="18"/>
        <v>4.166666666666663E-2</v>
      </c>
    </row>
    <row r="369" spans="2:47" ht="14.25">
      <c r="B369" s="29">
        <v>2025</v>
      </c>
      <c r="C369" s="29">
        <v>4</v>
      </c>
      <c r="D369" s="29">
        <v>18</v>
      </c>
      <c r="E369" s="247" t="s">
        <v>496</v>
      </c>
      <c r="F369" s="29">
        <v>3</v>
      </c>
      <c r="G369" s="208" t="s">
        <v>466</v>
      </c>
      <c r="H369" s="694" t="s">
        <v>467</v>
      </c>
      <c r="I369" s="347" t="s">
        <v>23</v>
      </c>
      <c r="J369" s="694" t="s">
        <v>468</v>
      </c>
      <c r="K369" s="232">
        <v>3811680</v>
      </c>
      <c r="L369" s="698">
        <v>10</v>
      </c>
      <c r="M369" s="185">
        <v>14</v>
      </c>
      <c r="N369" s="717" t="s">
        <v>1728</v>
      </c>
      <c r="O369" s="232" t="s">
        <v>1729</v>
      </c>
      <c r="P369" s="232">
        <v>50</v>
      </c>
      <c r="Q369" s="347" t="s">
        <v>1730</v>
      </c>
      <c r="R369" s="695">
        <v>1190</v>
      </c>
      <c r="S369" s="695"/>
      <c r="T369" s="695">
        <v>6000</v>
      </c>
      <c r="U369" s="695">
        <v>6000</v>
      </c>
      <c r="V369" s="695">
        <v>1190</v>
      </c>
      <c r="W369" s="695">
        <v>1201</v>
      </c>
      <c r="X369" s="232">
        <v>1</v>
      </c>
      <c r="Y369" s="695">
        <v>6000</v>
      </c>
      <c r="Z369" s="232">
        <v>1</v>
      </c>
      <c r="AA369" s="696">
        <v>5830</v>
      </c>
      <c r="AB369" s="696">
        <v>5810</v>
      </c>
      <c r="AC369" s="697" t="s">
        <v>1731</v>
      </c>
      <c r="AD369" s="698" t="s">
        <v>1732</v>
      </c>
      <c r="AE369" s="699">
        <v>0.56944444444444442</v>
      </c>
      <c r="AF369" s="699">
        <v>0.57638888888888884</v>
      </c>
      <c r="AG369" s="699"/>
      <c r="AH369" s="699"/>
      <c r="AI369" s="232"/>
      <c r="AJ369" s="694" t="s">
        <v>17</v>
      </c>
      <c r="AK369" s="694"/>
      <c r="AL369" s="700" t="s">
        <v>18</v>
      </c>
      <c r="AM369" s="694" t="s">
        <v>1721</v>
      </c>
      <c r="AN369" s="694"/>
      <c r="AO369" s="232" t="s">
        <v>1733</v>
      </c>
      <c r="AP369" s="232"/>
      <c r="AQ369" s="232"/>
      <c r="AR369" s="232"/>
      <c r="AS369" s="232"/>
      <c r="AT369" s="243">
        <f t="shared" si="17"/>
        <v>6.9444444444444198E-3</v>
      </c>
      <c r="AU369" s="243" t="str">
        <f t="shared" si="18"/>
        <v/>
      </c>
    </row>
    <row r="370" spans="2:47" ht="14.25">
      <c r="B370" s="29">
        <v>2025</v>
      </c>
      <c r="C370" s="29">
        <v>4</v>
      </c>
      <c r="D370" s="29">
        <v>18</v>
      </c>
      <c r="E370" s="247" t="s">
        <v>496</v>
      </c>
      <c r="F370" s="29"/>
      <c r="G370" s="208"/>
      <c r="H370" s="694" t="s">
        <v>467</v>
      </c>
      <c r="I370" s="347"/>
      <c r="J370" s="694"/>
      <c r="K370" s="232"/>
      <c r="L370" s="698"/>
      <c r="M370" s="185"/>
      <c r="N370" s="717"/>
      <c r="O370" s="232"/>
      <c r="P370" s="232"/>
      <c r="Q370" s="347"/>
      <c r="R370" s="695"/>
      <c r="S370" s="695"/>
      <c r="T370" s="695"/>
      <c r="U370" s="695"/>
      <c r="V370" s="695"/>
      <c r="W370" s="695"/>
      <c r="X370" s="232"/>
      <c r="Y370" s="695"/>
      <c r="Z370" s="232"/>
      <c r="AA370" s="696"/>
      <c r="AB370" s="696"/>
      <c r="AC370" s="697"/>
      <c r="AD370" s="698"/>
      <c r="AE370" s="699"/>
      <c r="AF370" s="699"/>
      <c r="AG370" s="699">
        <v>0.57638888888888884</v>
      </c>
      <c r="AH370" s="699">
        <v>0.58333333333333337</v>
      </c>
      <c r="AI370" s="232" t="s">
        <v>16</v>
      </c>
      <c r="AJ370" s="694"/>
      <c r="AK370" s="694"/>
      <c r="AL370" s="700"/>
      <c r="AM370" s="694"/>
      <c r="AN370" s="694"/>
      <c r="AO370" s="232"/>
      <c r="AP370" s="232"/>
      <c r="AQ370" s="232"/>
      <c r="AR370" s="232"/>
      <c r="AS370" s="232"/>
      <c r="AT370" s="243" t="str">
        <f t="shared" si="17"/>
        <v/>
      </c>
      <c r="AU370" s="243">
        <f t="shared" si="18"/>
        <v>6.9444444444445308E-3</v>
      </c>
    </row>
    <row r="371" spans="2:47" ht="14.25">
      <c r="B371" s="29">
        <v>2025</v>
      </c>
      <c r="C371" s="29">
        <v>4</v>
      </c>
      <c r="D371" s="29">
        <v>18</v>
      </c>
      <c r="E371" s="247" t="s">
        <v>494</v>
      </c>
      <c r="F371" s="29"/>
      <c r="G371" s="208"/>
      <c r="H371" s="694" t="s">
        <v>467</v>
      </c>
      <c r="I371" s="347"/>
      <c r="J371" s="694"/>
      <c r="K371" s="232"/>
      <c r="L371" s="698"/>
      <c r="M371" s="185"/>
      <c r="N371" s="717"/>
      <c r="O371" s="232"/>
      <c r="P371" s="232"/>
      <c r="Q371" s="347"/>
      <c r="R371" s="695"/>
      <c r="S371" s="695"/>
      <c r="T371" s="695"/>
      <c r="U371" s="695"/>
      <c r="V371" s="695"/>
      <c r="W371" s="695"/>
      <c r="X371" s="232"/>
      <c r="Y371" s="695"/>
      <c r="Z371" s="232"/>
      <c r="AA371" s="696"/>
      <c r="AB371" s="696"/>
      <c r="AC371" s="697"/>
      <c r="AD371" s="698"/>
      <c r="AE371" s="699"/>
      <c r="AF371" s="699"/>
      <c r="AG371" s="699">
        <v>0.58333333333333337</v>
      </c>
      <c r="AH371" s="699">
        <v>0.91666666666666663</v>
      </c>
      <c r="AI371" s="232" t="s">
        <v>41</v>
      </c>
      <c r="AJ371" s="694"/>
      <c r="AK371" s="694"/>
      <c r="AL371" s="700"/>
      <c r="AM371" s="694"/>
      <c r="AN371" s="694"/>
      <c r="AO371" s="232" t="s">
        <v>1689</v>
      </c>
      <c r="AP371" s="232"/>
      <c r="AQ371" s="232"/>
      <c r="AR371" s="232"/>
      <c r="AS371" s="232"/>
      <c r="AT371" s="243" t="str">
        <f t="shared" si="17"/>
        <v/>
      </c>
      <c r="AU371" s="243">
        <f t="shared" si="18"/>
        <v>0.33333333333333326</v>
      </c>
    </row>
    <row r="372" spans="2:47" ht="14.25">
      <c r="B372" s="29">
        <v>2025</v>
      </c>
      <c r="C372" s="29">
        <v>4</v>
      </c>
      <c r="D372" s="29">
        <v>18</v>
      </c>
      <c r="E372" s="247" t="s">
        <v>495</v>
      </c>
      <c r="F372" s="29"/>
      <c r="G372" s="208"/>
      <c r="H372" s="694" t="s">
        <v>467</v>
      </c>
      <c r="I372" s="347"/>
      <c r="J372" s="694"/>
      <c r="K372" s="232"/>
      <c r="L372" s="698"/>
      <c r="M372" s="185"/>
      <c r="N372" s="717"/>
      <c r="O372" s="232"/>
      <c r="P372" s="232"/>
      <c r="Q372" s="347"/>
      <c r="R372" s="695"/>
      <c r="S372" s="695"/>
      <c r="T372" s="695"/>
      <c r="U372" s="695"/>
      <c r="V372" s="695"/>
      <c r="W372" s="695"/>
      <c r="X372" s="232"/>
      <c r="Y372" s="695"/>
      <c r="Z372" s="232"/>
      <c r="AA372" s="696"/>
      <c r="AB372" s="696"/>
      <c r="AC372" s="697"/>
      <c r="AD372" s="698"/>
      <c r="AE372" s="699"/>
      <c r="AF372" s="699"/>
      <c r="AG372" s="699">
        <v>0.91666666666666663</v>
      </c>
      <c r="AH372" s="699">
        <v>0.28125</v>
      </c>
      <c r="AI372" s="232" t="s">
        <v>41</v>
      </c>
      <c r="AJ372" s="694"/>
      <c r="AK372" s="694"/>
      <c r="AL372" s="700"/>
      <c r="AM372" s="694"/>
      <c r="AN372" s="694"/>
      <c r="AO372" s="232" t="s">
        <v>1689</v>
      </c>
      <c r="AP372" s="232"/>
      <c r="AQ372" s="232"/>
      <c r="AR372" s="232"/>
      <c r="AS372" s="232"/>
      <c r="AT372" s="243" t="str">
        <f t="shared" si="17"/>
        <v/>
      </c>
      <c r="AU372" s="243">
        <f t="shared" si="18"/>
        <v>0.36458333333333337</v>
      </c>
    </row>
    <row r="373" spans="2:47" ht="14.25">
      <c r="B373" s="29">
        <v>2025</v>
      </c>
      <c r="C373" s="29">
        <v>4</v>
      </c>
      <c r="D373" s="29">
        <v>21</v>
      </c>
      <c r="E373" s="247" t="s">
        <v>494</v>
      </c>
      <c r="F373" s="29"/>
      <c r="G373" s="208"/>
      <c r="H373" s="694" t="s">
        <v>467</v>
      </c>
      <c r="I373" s="347"/>
      <c r="J373" s="694"/>
      <c r="K373" s="232"/>
      <c r="L373" s="698"/>
      <c r="M373" s="185"/>
      <c r="N373" s="717"/>
      <c r="O373" s="232"/>
      <c r="P373" s="232"/>
      <c r="Q373" s="347"/>
      <c r="R373" s="695"/>
      <c r="S373" s="695"/>
      <c r="T373" s="695"/>
      <c r="U373" s="695"/>
      <c r="V373" s="695"/>
      <c r="W373" s="695"/>
      <c r="X373" s="232"/>
      <c r="Y373" s="695"/>
      <c r="Z373" s="232"/>
      <c r="AA373" s="696"/>
      <c r="AB373" s="696"/>
      <c r="AC373" s="697"/>
      <c r="AD373" s="698"/>
      <c r="AE373" s="699"/>
      <c r="AF373" s="699"/>
      <c r="AG373" s="699">
        <v>0.28125</v>
      </c>
      <c r="AH373" s="699">
        <v>0.58333333333333337</v>
      </c>
      <c r="AI373" s="232" t="s">
        <v>41</v>
      </c>
      <c r="AJ373" s="694"/>
      <c r="AK373" s="694"/>
      <c r="AL373" s="700"/>
      <c r="AM373" s="694"/>
      <c r="AN373" s="694"/>
      <c r="AO373" s="232" t="s">
        <v>1689</v>
      </c>
      <c r="AP373" s="232"/>
      <c r="AQ373" s="232"/>
      <c r="AR373" s="232"/>
      <c r="AS373" s="232"/>
      <c r="AT373" s="243" t="str">
        <f t="shared" si="17"/>
        <v/>
      </c>
      <c r="AU373" s="243">
        <f t="shared" si="18"/>
        <v>0.30208333333333337</v>
      </c>
    </row>
    <row r="374" spans="2:47" ht="14.25">
      <c r="B374" s="29">
        <v>2025</v>
      </c>
      <c r="C374" s="29">
        <v>4</v>
      </c>
      <c r="D374" s="29">
        <v>21</v>
      </c>
      <c r="E374" s="247" t="s">
        <v>495</v>
      </c>
      <c r="F374" s="29"/>
      <c r="G374" s="208"/>
      <c r="H374" s="694" t="s">
        <v>467</v>
      </c>
      <c r="I374" s="347"/>
      <c r="J374" s="694"/>
      <c r="K374" s="232"/>
      <c r="L374" s="698"/>
      <c r="M374" s="185"/>
      <c r="N374" s="717"/>
      <c r="O374" s="232"/>
      <c r="P374" s="232"/>
      <c r="Q374" s="347"/>
      <c r="R374" s="695"/>
      <c r="S374" s="695"/>
      <c r="T374" s="695"/>
      <c r="U374" s="695"/>
      <c r="V374" s="695"/>
      <c r="W374" s="695"/>
      <c r="X374" s="232"/>
      <c r="Y374" s="695"/>
      <c r="Z374" s="232"/>
      <c r="AA374" s="696"/>
      <c r="AB374" s="696"/>
      <c r="AC374" s="697"/>
      <c r="AD374" s="698"/>
      <c r="AE374" s="699"/>
      <c r="AF374" s="699"/>
      <c r="AG374" s="699">
        <v>0.58333333333333337</v>
      </c>
      <c r="AH374" s="699">
        <v>0.91666666666666663</v>
      </c>
      <c r="AI374" s="232" t="s">
        <v>41</v>
      </c>
      <c r="AJ374" s="694"/>
      <c r="AK374" s="694"/>
      <c r="AL374" s="700"/>
      <c r="AM374" s="694"/>
      <c r="AN374" s="694"/>
      <c r="AO374" s="232" t="s">
        <v>1689</v>
      </c>
      <c r="AP374" s="232"/>
      <c r="AQ374" s="232"/>
      <c r="AR374" s="232"/>
      <c r="AS374" s="232"/>
      <c r="AT374" s="243" t="str">
        <f t="shared" si="17"/>
        <v/>
      </c>
      <c r="AU374" s="243">
        <f t="shared" si="18"/>
        <v>0.33333333333333326</v>
      </c>
    </row>
    <row r="375" spans="2:47" ht="14.25">
      <c r="B375" s="29">
        <v>2025</v>
      </c>
      <c r="C375" s="29">
        <v>4</v>
      </c>
      <c r="D375" s="29">
        <v>21</v>
      </c>
      <c r="E375" s="247" t="s">
        <v>496</v>
      </c>
      <c r="F375" s="29"/>
      <c r="G375" s="208"/>
      <c r="H375" s="694" t="s">
        <v>467</v>
      </c>
      <c r="I375" s="347"/>
      <c r="J375" s="694"/>
      <c r="K375" s="232"/>
      <c r="L375" s="698"/>
      <c r="M375" s="185"/>
      <c r="N375" s="717"/>
      <c r="O375" s="232"/>
      <c r="P375" s="232"/>
      <c r="Q375" s="347"/>
      <c r="R375" s="695"/>
      <c r="S375" s="695"/>
      <c r="T375" s="695"/>
      <c r="U375" s="695"/>
      <c r="V375" s="695"/>
      <c r="W375" s="695"/>
      <c r="X375" s="232"/>
      <c r="Y375" s="695"/>
      <c r="Z375" s="232"/>
      <c r="AA375" s="696"/>
      <c r="AB375" s="696"/>
      <c r="AC375" s="697"/>
      <c r="AD375" s="698"/>
      <c r="AE375" s="699"/>
      <c r="AF375" s="699"/>
      <c r="AG375" s="699">
        <v>0.91666666666666663</v>
      </c>
      <c r="AH375" s="699">
        <v>0.9375</v>
      </c>
      <c r="AI375" s="232" t="s">
        <v>5</v>
      </c>
      <c r="AJ375" s="694"/>
      <c r="AK375" s="694"/>
      <c r="AL375" s="700"/>
      <c r="AM375" s="694"/>
      <c r="AN375" s="694"/>
      <c r="AO375" s="232"/>
      <c r="AP375" s="232"/>
      <c r="AQ375" s="232"/>
      <c r="AR375" s="232"/>
      <c r="AS375" s="232"/>
      <c r="AT375" s="243" t="str">
        <f t="shared" si="17"/>
        <v/>
      </c>
      <c r="AU375" s="243">
        <f t="shared" si="18"/>
        <v>2.083333333333337E-2</v>
      </c>
    </row>
    <row r="376" spans="2:47" ht="14.25">
      <c r="B376" s="29">
        <v>2025</v>
      </c>
      <c r="C376" s="29">
        <v>4</v>
      </c>
      <c r="D376" s="29">
        <v>21</v>
      </c>
      <c r="E376" s="247" t="s">
        <v>496</v>
      </c>
      <c r="F376" s="29">
        <v>1</v>
      </c>
      <c r="G376" s="208" t="s">
        <v>466</v>
      </c>
      <c r="H376" s="694" t="s">
        <v>467</v>
      </c>
      <c r="I376" s="347" t="s">
        <v>23</v>
      </c>
      <c r="J376" s="694" t="s">
        <v>468</v>
      </c>
      <c r="K376" s="232">
        <v>3811680</v>
      </c>
      <c r="L376" s="698">
        <v>12</v>
      </c>
      <c r="M376" s="185">
        <v>14</v>
      </c>
      <c r="N376" s="717" t="s">
        <v>1728</v>
      </c>
      <c r="O376" s="232" t="s">
        <v>1729</v>
      </c>
      <c r="P376" s="232">
        <v>50</v>
      </c>
      <c r="Q376" s="347" t="s">
        <v>1730</v>
      </c>
      <c r="R376" s="695">
        <v>1190</v>
      </c>
      <c r="S376" s="695"/>
      <c r="T376" s="695">
        <v>5970</v>
      </c>
      <c r="U376" s="695">
        <v>5970</v>
      </c>
      <c r="V376" s="695">
        <v>1190</v>
      </c>
      <c r="W376" s="695">
        <v>1202</v>
      </c>
      <c r="X376" s="232">
        <v>1</v>
      </c>
      <c r="Y376" s="695">
        <v>6000</v>
      </c>
      <c r="Z376" s="232">
        <v>1</v>
      </c>
      <c r="AA376" s="696">
        <v>5880</v>
      </c>
      <c r="AB376" s="696">
        <v>5860</v>
      </c>
      <c r="AC376" s="697" t="s">
        <v>1735</v>
      </c>
      <c r="AD376" s="698" t="s">
        <v>1736</v>
      </c>
      <c r="AE376" s="699">
        <v>0.9375</v>
      </c>
      <c r="AF376" s="699">
        <v>0.94444444444444442</v>
      </c>
      <c r="AG376" s="699"/>
      <c r="AH376" s="699"/>
      <c r="AI376" s="232"/>
      <c r="AJ376" s="694" t="s">
        <v>17</v>
      </c>
      <c r="AK376" s="694"/>
      <c r="AL376" s="700" t="s">
        <v>18</v>
      </c>
      <c r="AM376" s="694" t="s">
        <v>1721</v>
      </c>
      <c r="AN376" s="694"/>
      <c r="AO376" s="232" t="s">
        <v>1737</v>
      </c>
      <c r="AP376" s="232"/>
      <c r="AQ376" s="232" t="s">
        <v>1703</v>
      </c>
      <c r="AR376" s="232"/>
      <c r="AS376" s="232"/>
      <c r="AT376" s="243">
        <f t="shared" si="17"/>
        <v>6.9444444444444198E-3</v>
      </c>
      <c r="AU376" s="243" t="str">
        <f t="shared" si="18"/>
        <v/>
      </c>
    </row>
    <row r="377" spans="2:47" ht="14.25">
      <c r="B377" s="29">
        <v>2025</v>
      </c>
      <c r="C377" s="29">
        <v>4</v>
      </c>
      <c r="D377" s="29">
        <v>21</v>
      </c>
      <c r="E377" s="247" t="s">
        <v>496</v>
      </c>
      <c r="F377" s="29"/>
      <c r="G377" s="208"/>
      <c r="H377" s="694" t="s">
        <v>467</v>
      </c>
      <c r="I377" s="347"/>
      <c r="J377" s="694"/>
      <c r="K377" s="232"/>
      <c r="L377" s="698"/>
      <c r="M377" s="185"/>
      <c r="N377" s="717"/>
      <c r="O377" s="232"/>
      <c r="P377" s="232"/>
      <c r="Q377" s="347"/>
      <c r="R377" s="695"/>
      <c r="S377" s="695"/>
      <c r="T377" s="695"/>
      <c r="U377" s="695"/>
      <c r="V377" s="695"/>
      <c r="W377" s="695"/>
      <c r="X377" s="232"/>
      <c r="Y377" s="695"/>
      <c r="Z377" s="232"/>
      <c r="AA377" s="696"/>
      <c r="AB377" s="696"/>
      <c r="AC377" s="697"/>
      <c r="AD377" s="698"/>
      <c r="AE377" s="699"/>
      <c r="AF377" s="699"/>
      <c r="AG377" s="699">
        <v>0.94444444444444442</v>
      </c>
      <c r="AH377" s="699">
        <v>0.97916666666666663</v>
      </c>
      <c r="AI377" s="232" t="s">
        <v>5</v>
      </c>
      <c r="AJ377" s="694"/>
      <c r="AK377" s="694"/>
      <c r="AL377" s="700"/>
      <c r="AM377" s="694"/>
      <c r="AN377" s="694"/>
      <c r="AO377" s="232"/>
      <c r="AP377" s="232"/>
      <c r="AQ377" s="232"/>
      <c r="AR377" s="232"/>
      <c r="AS377" s="232"/>
      <c r="AT377" s="243" t="str">
        <f t="shared" si="17"/>
        <v/>
      </c>
      <c r="AU377" s="243">
        <f t="shared" si="18"/>
        <v>3.472222222222221E-2</v>
      </c>
    </row>
    <row r="378" spans="2:47" ht="14.25">
      <c r="B378" s="29">
        <v>2025</v>
      </c>
      <c r="C378" s="29">
        <v>4</v>
      </c>
      <c r="D378" s="29">
        <v>21</v>
      </c>
      <c r="E378" s="247" t="s">
        <v>496</v>
      </c>
      <c r="F378" s="29">
        <v>2</v>
      </c>
      <c r="G378" s="208" t="s">
        <v>466</v>
      </c>
      <c r="H378" s="694" t="s">
        <v>467</v>
      </c>
      <c r="I378" s="347" t="s">
        <v>23</v>
      </c>
      <c r="J378" s="694" t="s">
        <v>468</v>
      </c>
      <c r="K378" s="232">
        <v>3811680</v>
      </c>
      <c r="L378" s="698">
        <v>1</v>
      </c>
      <c r="M378" s="185">
        <v>14</v>
      </c>
      <c r="N378" s="717" t="s">
        <v>1728</v>
      </c>
      <c r="O378" s="232" t="s">
        <v>1729</v>
      </c>
      <c r="P378" s="232">
        <v>50</v>
      </c>
      <c r="Q378" s="347" t="s">
        <v>1730</v>
      </c>
      <c r="R378" s="695">
        <v>1190</v>
      </c>
      <c r="S378" s="695"/>
      <c r="T378" s="695">
        <v>5930</v>
      </c>
      <c r="U378" s="695">
        <v>5930</v>
      </c>
      <c r="V378" s="695">
        <v>1190</v>
      </c>
      <c r="W378" s="695">
        <v>1202</v>
      </c>
      <c r="X378" s="232">
        <v>1</v>
      </c>
      <c r="Y378" s="695">
        <v>6000</v>
      </c>
      <c r="Z378" s="232">
        <v>1</v>
      </c>
      <c r="AA378" s="696">
        <v>5760</v>
      </c>
      <c r="AB378" s="696">
        <v>5740</v>
      </c>
      <c r="AC378" s="697" t="s">
        <v>1739</v>
      </c>
      <c r="AD378" s="698" t="s">
        <v>1740</v>
      </c>
      <c r="AE378" s="699">
        <v>0.97916666666666663</v>
      </c>
      <c r="AF378" s="699">
        <v>0.98611111111111116</v>
      </c>
      <c r="AG378" s="699"/>
      <c r="AH378" s="699"/>
      <c r="AI378" s="232"/>
      <c r="AJ378" s="694" t="s">
        <v>17</v>
      </c>
      <c r="AK378" s="694"/>
      <c r="AL378" s="700" t="s">
        <v>18</v>
      </c>
      <c r="AM378" s="694" t="s">
        <v>1721</v>
      </c>
      <c r="AN378" s="694"/>
      <c r="AO378" s="232" t="s">
        <v>1738</v>
      </c>
      <c r="AP378" s="232"/>
      <c r="AQ378" s="232" t="s">
        <v>1703</v>
      </c>
      <c r="AR378" s="232"/>
      <c r="AS378" s="232"/>
      <c r="AT378" s="243">
        <f t="shared" si="17"/>
        <v>6.9444444444445308E-3</v>
      </c>
      <c r="AU378" s="243" t="str">
        <f t="shared" si="18"/>
        <v/>
      </c>
    </row>
    <row r="379" spans="2:47" ht="14.25">
      <c r="B379" s="29">
        <v>2025</v>
      </c>
      <c r="C379" s="29">
        <v>4</v>
      </c>
      <c r="D379" s="29">
        <v>21</v>
      </c>
      <c r="E379" s="247" t="s">
        <v>496</v>
      </c>
      <c r="F379" s="29"/>
      <c r="G379" s="208"/>
      <c r="H379" s="694" t="s">
        <v>467</v>
      </c>
      <c r="I379" s="347"/>
      <c r="J379" s="694"/>
      <c r="K379" s="232"/>
      <c r="L379" s="698"/>
      <c r="M379" s="185"/>
      <c r="N379" s="717"/>
      <c r="O379" s="232"/>
      <c r="P379" s="232"/>
      <c r="Q379" s="347"/>
      <c r="R379" s="695"/>
      <c r="S379" s="695"/>
      <c r="T379" s="695"/>
      <c r="U379" s="695"/>
      <c r="V379" s="695"/>
      <c r="W379" s="695"/>
      <c r="X379" s="232"/>
      <c r="Y379" s="695"/>
      <c r="Z379" s="232"/>
      <c r="AA379" s="696"/>
      <c r="AB379" s="696"/>
      <c r="AC379" s="697"/>
      <c r="AD379" s="698"/>
      <c r="AE379" s="699"/>
      <c r="AF379" s="699"/>
      <c r="AG379" s="699">
        <v>0.98611111111111116</v>
      </c>
      <c r="AH379" s="699">
        <v>3.4722222222222224E-2</v>
      </c>
      <c r="AI379" s="232" t="s">
        <v>5</v>
      </c>
      <c r="AJ379" s="694"/>
      <c r="AK379" s="694"/>
      <c r="AL379" s="700"/>
      <c r="AM379" s="694"/>
      <c r="AN379" s="694"/>
      <c r="AO379" s="232"/>
      <c r="AP379" s="232"/>
      <c r="AQ379" s="232"/>
      <c r="AR379" s="232"/>
      <c r="AS379" s="232"/>
      <c r="AT379" s="243" t="str">
        <f t="shared" si="17"/>
        <v/>
      </c>
      <c r="AU379" s="243">
        <f t="shared" si="18"/>
        <v>4.8611111111111063E-2</v>
      </c>
    </row>
    <row r="380" spans="2:47" ht="14.25">
      <c r="B380" s="29">
        <v>2025</v>
      </c>
      <c r="C380" s="29">
        <v>4</v>
      </c>
      <c r="D380" s="29">
        <v>21</v>
      </c>
      <c r="E380" s="247" t="s">
        <v>496</v>
      </c>
      <c r="F380" s="29">
        <v>3</v>
      </c>
      <c r="G380" s="208" t="s">
        <v>466</v>
      </c>
      <c r="H380" s="694" t="s">
        <v>467</v>
      </c>
      <c r="I380" s="347" t="s">
        <v>23</v>
      </c>
      <c r="J380" s="694" t="s">
        <v>468</v>
      </c>
      <c r="K380" s="232">
        <v>3811680</v>
      </c>
      <c r="L380" s="698">
        <v>2</v>
      </c>
      <c r="M380" s="185">
        <v>14</v>
      </c>
      <c r="N380" s="717" t="s">
        <v>1728</v>
      </c>
      <c r="O380" s="232" t="s">
        <v>1729</v>
      </c>
      <c r="P380" s="232">
        <v>50</v>
      </c>
      <c r="Q380" s="347" t="s">
        <v>1730</v>
      </c>
      <c r="R380" s="695">
        <v>1190</v>
      </c>
      <c r="S380" s="695"/>
      <c r="T380" s="695">
        <v>5940</v>
      </c>
      <c r="U380" s="695">
        <v>5940</v>
      </c>
      <c r="V380" s="695">
        <v>1190</v>
      </c>
      <c r="W380" s="695">
        <v>1202</v>
      </c>
      <c r="X380" s="232">
        <v>1</v>
      </c>
      <c r="Y380" s="695">
        <v>6000</v>
      </c>
      <c r="Z380" s="232">
        <v>1</v>
      </c>
      <c r="AA380" s="696">
        <v>5670</v>
      </c>
      <c r="AB380" s="696">
        <v>5640</v>
      </c>
      <c r="AC380" s="697" t="s">
        <v>1741</v>
      </c>
      <c r="AD380" s="698" t="s">
        <v>1742</v>
      </c>
      <c r="AE380" s="699">
        <v>3.4722222222222224E-2</v>
      </c>
      <c r="AF380" s="699">
        <v>9.7222222222222224E-2</v>
      </c>
      <c r="AG380" s="699"/>
      <c r="AH380" s="699"/>
      <c r="AI380" s="232"/>
      <c r="AJ380" s="694" t="s">
        <v>17</v>
      </c>
      <c r="AK380" s="694"/>
      <c r="AL380" s="700" t="s">
        <v>18</v>
      </c>
      <c r="AM380" s="694" t="s">
        <v>1721</v>
      </c>
      <c r="AN380" s="694">
        <v>1</v>
      </c>
      <c r="AO380" s="232" t="s">
        <v>1747</v>
      </c>
      <c r="AP380" s="232"/>
      <c r="AQ380" s="232" t="s">
        <v>1703</v>
      </c>
      <c r="AR380" s="232"/>
      <c r="AS380" s="232"/>
      <c r="AT380" s="243">
        <f t="shared" si="17"/>
        <v>6.25E-2</v>
      </c>
      <c r="AU380" s="243" t="str">
        <f t="shared" si="18"/>
        <v/>
      </c>
    </row>
    <row r="381" spans="2:47" ht="14.25">
      <c r="B381" s="29">
        <v>2025</v>
      </c>
      <c r="C381" s="29">
        <v>4</v>
      </c>
      <c r="D381" s="29">
        <v>21</v>
      </c>
      <c r="E381" s="247" t="s">
        <v>496</v>
      </c>
      <c r="F381" s="29"/>
      <c r="G381" s="208"/>
      <c r="H381" s="694" t="s">
        <v>467</v>
      </c>
      <c r="I381" s="347"/>
      <c r="J381" s="694"/>
      <c r="K381" s="232"/>
      <c r="L381" s="698"/>
      <c r="M381" s="185"/>
      <c r="N381" s="717"/>
      <c r="O381" s="232"/>
      <c r="P381" s="232"/>
      <c r="Q381" s="347"/>
      <c r="R381" s="695"/>
      <c r="S381" s="695"/>
      <c r="T381" s="695"/>
      <c r="U381" s="695"/>
      <c r="V381" s="695"/>
      <c r="W381" s="695"/>
      <c r="X381" s="232"/>
      <c r="Y381" s="695"/>
      <c r="Z381" s="232"/>
      <c r="AA381" s="696"/>
      <c r="AB381" s="696"/>
      <c r="AC381" s="697"/>
      <c r="AD381" s="698"/>
      <c r="AE381" s="699"/>
      <c r="AF381" s="699"/>
      <c r="AG381" s="699">
        <v>9.7222222222222224E-2</v>
      </c>
      <c r="AH381" s="699">
        <v>0.16666666666666666</v>
      </c>
      <c r="AI381" s="232" t="s">
        <v>5</v>
      </c>
      <c r="AJ381" s="694"/>
      <c r="AK381" s="694"/>
      <c r="AL381" s="700"/>
      <c r="AM381" s="694"/>
      <c r="AN381" s="694"/>
      <c r="AO381" s="232"/>
      <c r="AP381" s="232"/>
      <c r="AQ381" s="232"/>
      <c r="AR381" s="232"/>
      <c r="AS381" s="232"/>
      <c r="AT381" s="243" t="str">
        <f t="shared" si="17"/>
        <v/>
      </c>
      <c r="AU381" s="243">
        <f t="shared" si="18"/>
        <v>6.9444444444444434E-2</v>
      </c>
    </row>
    <row r="382" spans="2:47" ht="14.25">
      <c r="B382" s="29">
        <v>2025</v>
      </c>
      <c r="C382" s="29">
        <v>4</v>
      </c>
      <c r="D382" s="29">
        <v>21</v>
      </c>
      <c r="E382" s="247" t="s">
        <v>496</v>
      </c>
      <c r="F382" s="29">
        <v>4</v>
      </c>
      <c r="G382" s="208" t="s">
        <v>466</v>
      </c>
      <c r="H382" s="694" t="s">
        <v>467</v>
      </c>
      <c r="I382" s="347" t="s">
        <v>23</v>
      </c>
      <c r="J382" s="694" t="s">
        <v>468</v>
      </c>
      <c r="K382" s="232">
        <v>3811680</v>
      </c>
      <c r="L382" s="698">
        <v>5</v>
      </c>
      <c r="M382" s="185">
        <v>14</v>
      </c>
      <c r="N382" s="717" t="s">
        <v>1728</v>
      </c>
      <c r="O382" s="232" t="s">
        <v>1729</v>
      </c>
      <c r="P382" s="232">
        <v>50</v>
      </c>
      <c r="Q382" s="347" t="s">
        <v>1730</v>
      </c>
      <c r="R382" s="695">
        <v>1190</v>
      </c>
      <c r="S382" s="695"/>
      <c r="T382" s="695">
        <v>5990</v>
      </c>
      <c r="U382" s="695">
        <v>5990</v>
      </c>
      <c r="V382" s="695">
        <v>1190</v>
      </c>
      <c r="W382" s="695">
        <v>1201</v>
      </c>
      <c r="X382" s="232">
        <v>1</v>
      </c>
      <c r="Y382" s="695">
        <v>6000</v>
      </c>
      <c r="Z382" s="232">
        <v>1</v>
      </c>
      <c r="AA382" s="696">
        <v>5970</v>
      </c>
      <c r="AB382" s="696">
        <v>5940</v>
      </c>
      <c r="AC382" s="697" t="s">
        <v>1743</v>
      </c>
      <c r="AD382" s="698" t="s">
        <v>1744</v>
      </c>
      <c r="AE382" s="699">
        <v>0.16666666666666666</v>
      </c>
      <c r="AF382" s="699">
        <v>0.22222222222222221</v>
      </c>
      <c r="AG382" s="699"/>
      <c r="AH382" s="699"/>
      <c r="AI382" s="232"/>
      <c r="AJ382" s="694" t="s">
        <v>17</v>
      </c>
      <c r="AK382" s="694"/>
      <c r="AL382" s="700" t="s">
        <v>18</v>
      </c>
      <c r="AM382" s="694" t="s">
        <v>1721</v>
      </c>
      <c r="AN382" s="694">
        <v>1</v>
      </c>
      <c r="AO382" s="232" t="s">
        <v>1745</v>
      </c>
      <c r="AP382" s="232"/>
      <c r="AQ382" s="232" t="s">
        <v>1703</v>
      </c>
      <c r="AR382" s="232"/>
      <c r="AS382" s="232"/>
      <c r="AT382" s="243">
        <f t="shared" si="17"/>
        <v>5.5555555555555552E-2</v>
      </c>
      <c r="AU382" s="243" t="str">
        <f t="shared" si="18"/>
        <v/>
      </c>
    </row>
    <row r="383" spans="2:47" ht="14.25">
      <c r="B383" s="29">
        <v>2025</v>
      </c>
      <c r="C383" s="29">
        <v>4</v>
      </c>
      <c r="D383" s="29">
        <v>21</v>
      </c>
      <c r="E383" s="247" t="s">
        <v>496</v>
      </c>
      <c r="F383" s="29"/>
      <c r="G383" s="208"/>
      <c r="H383" s="694" t="s">
        <v>467</v>
      </c>
      <c r="I383" s="347"/>
      <c r="J383" s="694"/>
      <c r="K383" s="232"/>
      <c r="L383" s="698"/>
      <c r="M383" s="185"/>
      <c r="N383" s="717"/>
      <c r="O383" s="232"/>
      <c r="P383" s="232"/>
      <c r="Q383" s="347"/>
      <c r="R383" s="695"/>
      <c r="S383" s="695"/>
      <c r="T383" s="695"/>
      <c r="U383" s="695"/>
      <c r="V383" s="695"/>
      <c r="W383" s="695"/>
      <c r="X383" s="232"/>
      <c r="Y383" s="695"/>
      <c r="Z383" s="232"/>
      <c r="AA383" s="696"/>
      <c r="AB383" s="696"/>
      <c r="AC383" s="697"/>
      <c r="AD383" s="698"/>
      <c r="AE383" s="699"/>
      <c r="AF383" s="699"/>
      <c r="AG383" s="699">
        <v>0.22222222222222221</v>
      </c>
      <c r="AH383" s="699">
        <v>0.28125</v>
      </c>
      <c r="AI383" s="232" t="s">
        <v>16</v>
      </c>
      <c r="AJ383" s="694"/>
      <c r="AK383" s="694"/>
      <c r="AL383" s="700"/>
      <c r="AM383" s="694"/>
      <c r="AN383" s="694"/>
      <c r="AO383" s="232" t="s">
        <v>1746</v>
      </c>
      <c r="AP383" s="232"/>
      <c r="AQ383" s="232"/>
      <c r="AR383" s="232"/>
      <c r="AS383" s="232"/>
      <c r="AT383" s="243" t="str">
        <f t="shared" si="17"/>
        <v/>
      </c>
      <c r="AU383" s="243">
        <f t="shared" si="18"/>
        <v>5.902777777777779E-2</v>
      </c>
    </row>
    <row r="384" spans="2:47" ht="14.25">
      <c r="B384" s="29">
        <v>2025</v>
      </c>
      <c r="C384" s="29">
        <v>4</v>
      </c>
      <c r="D384" s="29">
        <v>22</v>
      </c>
      <c r="E384" s="247" t="s">
        <v>494</v>
      </c>
      <c r="F384" s="29"/>
      <c r="G384" s="208"/>
      <c r="H384" s="694" t="s">
        <v>467</v>
      </c>
      <c r="I384" s="347"/>
      <c r="J384" s="694"/>
      <c r="K384" s="232"/>
      <c r="L384" s="698"/>
      <c r="M384" s="185"/>
      <c r="N384" s="717"/>
      <c r="O384" s="232"/>
      <c r="P384" s="232"/>
      <c r="Q384" s="347"/>
      <c r="R384" s="695"/>
      <c r="S384" s="695"/>
      <c r="T384" s="695"/>
      <c r="U384" s="695"/>
      <c r="V384" s="695"/>
      <c r="W384" s="695"/>
      <c r="X384" s="232"/>
      <c r="Y384" s="695"/>
      <c r="Z384" s="232"/>
      <c r="AA384" s="696"/>
      <c r="AB384" s="696"/>
      <c r="AC384" s="697"/>
      <c r="AD384" s="698"/>
      <c r="AE384" s="699"/>
      <c r="AF384" s="699"/>
      <c r="AG384" s="699">
        <v>0.28125</v>
      </c>
      <c r="AH384" s="699">
        <v>0.58333333333333337</v>
      </c>
      <c r="AI384" s="232" t="s">
        <v>41</v>
      </c>
      <c r="AJ384" s="694"/>
      <c r="AK384" s="694"/>
      <c r="AL384" s="700"/>
      <c r="AM384" s="694"/>
      <c r="AN384" s="694"/>
      <c r="AO384" s="232" t="s">
        <v>1689</v>
      </c>
      <c r="AP384" s="232"/>
      <c r="AQ384" s="232"/>
      <c r="AR384" s="232"/>
      <c r="AS384" s="232"/>
      <c r="AT384" s="243" t="str">
        <f t="shared" si="17"/>
        <v/>
      </c>
      <c r="AU384" s="243">
        <f t="shared" si="18"/>
        <v>0.30208333333333337</v>
      </c>
    </row>
    <row r="385" spans="2:47" ht="14.25">
      <c r="B385" s="29">
        <v>2025</v>
      </c>
      <c r="C385" s="29">
        <v>4</v>
      </c>
      <c r="D385" s="29">
        <v>22</v>
      </c>
      <c r="E385" s="247" t="s">
        <v>495</v>
      </c>
      <c r="F385" s="29"/>
      <c r="G385" s="208"/>
      <c r="H385" s="694" t="s">
        <v>467</v>
      </c>
      <c r="I385" s="347"/>
      <c r="J385" s="694"/>
      <c r="K385" s="232"/>
      <c r="L385" s="698"/>
      <c r="M385" s="185"/>
      <c r="N385" s="717"/>
      <c r="O385" s="232"/>
      <c r="P385" s="232"/>
      <c r="Q385" s="347"/>
      <c r="R385" s="695"/>
      <c r="S385" s="695"/>
      <c r="T385" s="695"/>
      <c r="U385" s="695"/>
      <c r="V385" s="695"/>
      <c r="W385" s="695"/>
      <c r="X385" s="232"/>
      <c r="Y385" s="695"/>
      <c r="Z385" s="232"/>
      <c r="AA385" s="696"/>
      <c r="AB385" s="696"/>
      <c r="AC385" s="697"/>
      <c r="AD385" s="698"/>
      <c r="AE385" s="699"/>
      <c r="AF385" s="699"/>
      <c r="AG385" s="699">
        <v>0.58333333333333337</v>
      </c>
      <c r="AH385" s="699">
        <v>0.91666666666666663</v>
      </c>
      <c r="AI385" s="232" t="s">
        <v>41</v>
      </c>
      <c r="AJ385" s="694"/>
      <c r="AK385" s="694"/>
      <c r="AL385" s="700"/>
      <c r="AM385" s="694"/>
      <c r="AN385" s="694"/>
      <c r="AO385" s="232" t="s">
        <v>1689</v>
      </c>
      <c r="AP385" s="232"/>
      <c r="AQ385" s="232"/>
      <c r="AR385" s="232"/>
      <c r="AS385" s="232"/>
      <c r="AT385" s="243" t="str">
        <f t="shared" si="17"/>
        <v/>
      </c>
      <c r="AU385" s="243">
        <f t="shared" si="18"/>
        <v>0.33333333333333326</v>
      </c>
    </row>
    <row r="386" spans="2:47" ht="14.25">
      <c r="B386" s="29">
        <v>2025</v>
      </c>
      <c r="C386" s="29">
        <v>4</v>
      </c>
      <c r="D386" s="29">
        <v>22</v>
      </c>
      <c r="E386" s="247" t="s">
        <v>496</v>
      </c>
      <c r="F386" s="29"/>
      <c r="G386" s="208"/>
      <c r="H386" s="694" t="s">
        <v>467</v>
      </c>
      <c r="I386" s="347"/>
      <c r="J386" s="694"/>
      <c r="K386" s="232"/>
      <c r="L386" s="698"/>
      <c r="M386" s="185"/>
      <c r="N386" s="717"/>
      <c r="O386" s="232"/>
      <c r="P386" s="232"/>
      <c r="Q386" s="347"/>
      <c r="R386" s="695"/>
      <c r="S386" s="695"/>
      <c r="T386" s="695"/>
      <c r="U386" s="695"/>
      <c r="V386" s="695"/>
      <c r="W386" s="695"/>
      <c r="X386" s="232"/>
      <c r="Y386" s="695"/>
      <c r="Z386" s="232"/>
      <c r="AA386" s="696"/>
      <c r="AB386" s="696"/>
      <c r="AC386" s="697"/>
      <c r="AD386" s="698"/>
      <c r="AE386" s="699"/>
      <c r="AF386" s="699"/>
      <c r="AG386" s="699">
        <v>0.91666666666666663</v>
      </c>
      <c r="AH386" s="699">
        <v>0.94444444444444442</v>
      </c>
      <c r="AI386" s="232" t="s">
        <v>26</v>
      </c>
      <c r="AJ386" s="694"/>
      <c r="AK386" s="694"/>
      <c r="AL386" s="700"/>
      <c r="AM386" s="694"/>
      <c r="AN386" s="694"/>
      <c r="AO386" s="232" t="s">
        <v>1748</v>
      </c>
      <c r="AP386" s="232"/>
      <c r="AQ386" s="232"/>
      <c r="AR386" s="232"/>
      <c r="AS386" s="232"/>
      <c r="AT386" s="243" t="str">
        <f t="shared" si="17"/>
        <v/>
      </c>
      <c r="AU386" s="243">
        <f t="shared" si="18"/>
        <v>2.777777777777779E-2</v>
      </c>
    </row>
    <row r="387" spans="2:47" ht="14.25">
      <c r="B387" s="29">
        <v>2025</v>
      </c>
      <c r="C387" s="29">
        <v>4</v>
      </c>
      <c r="D387" s="29">
        <v>22</v>
      </c>
      <c r="E387" s="247" t="s">
        <v>496</v>
      </c>
      <c r="F387" s="29">
        <v>1</v>
      </c>
      <c r="G387" s="208" t="s">
        <v>485</v>
      </c>
      <c r="H387" s="694" t="s">
        <v>467</v>
      </c>
      <c r="I387" s="347" t="s">
        <v>863</v>
      </c>
      <c r="J387" s="694" t="s">
        <v>468</v>
      </c>
      <c r="K387" s="232">
        <v>3817770</v>
      </c>
      <c r="L387" s="698">
        <v>19</v>
      </c>
      <c r="M387" s="185">
        <v>27</v>
      </c>
      <c r="N387" s="717" t="s">
        <v>713</v>
      </c>
      <c r="O387" s="232" t="s">
        <v>864</v>
      </c>
      <c r="P387" s="232">
        <v>50</v>
      </c>
      <c r="Q387" s="347" t="s">
        <v>219</v>
      </c>
      <c r="R387" s="695">
        <v>1000</v>
      </c>
      <c r="S387" s="695"/>
      <c r="T387" s="695">
        <v>12000</v>
      </c>
      <c r="U387" s="695">
        <v>12000</v>
      </c>
      <c r="V387" s="695">
        <v>1000</v>
      </c>
      <c r="W387" s="695">
        <v>1000</v>
      </c>
      <c r="X387" s="232">
        <v>1</v>
      </c>
      <c r="Y387" s="695">
        <v>4000</v>
      </c>
      <c r="Z387" s="232">
        <v>3</v>
      </c>
      <c r="AA387" s="696">
        <v>4020</v>
      </c>
      <c r="AB387" s="696">
        <v>4000</v>
      </c>
      <c r="AC387" s="697" t="s">
        <v>1749</v>
      </c>
      <c r="AD387" s="698" t="s">
        <v>1750</v>
      </c>
      <c r="AE387" s="699">
        <v>0.94444444444444442</v>
      </c>
      <c r="AF387" s="699">
        <v>0.96527777777777779</v>
      </c>
      <c r="AG387" s="699">
        <v>0.96527777777777779</v>
      </c>
      <c r="AH387" s="699">
        <v>0.98611111111111116</v>
      </c>
      <c r="AI387" s="232" t="s">
        <v>1592</v>
      </c>
      <c r="AJ387" s="694"/>
      <c r="AK387" s="694" t="s">
        <v>712</v>
      </c>
      <c r="AL387" s="700" t="s">
        <v>7</v>
      </c>
      <c r="AM387" s="694" t="s">
        <v>470</v>
      </c>
      <c r="AN387" s="694"/>
      <c r="AO387" s="232"/>
      <c r="AP387" s="232"/>
      <c r="AQ387" s="232" t="s">
        <v>1703</v>
      </c>
      <c r="AR387" s="232"/>
      <c r="AS387" s="232"/>
      <c r="AT387" s="243">
        <f t="shared" si="17"/>
        <v>2.083333333333337E-2</v>
      </c>
      <c r="AU387" s="243">
        <f t="shared" si="18"/>
        <v>2.083333333333337E-2</v>
      </c>
    </row>
    <row r="388" spans="2:47" ht="14.25">
      <c r="B388" s="29">
        <v>2025</v>
      </c>
      <c r="C388" s="29">
        <v>4</v>
      </c>
      <c r="D388" s="29">
        <v>22</v>
      </c>
      <c r="E388" s="247" t="s">
        <v>496</v>
      </c>
      <c r="F388" s="29">
        <v>1</v>
      </c>
      <c r="G388" s="208" t="s">
        <v>485</v>
      </c>
      <c r="H388" s="694" t="s">
        <v>467</v>
      </c>
      <c r="I388" s="347" t="s">
        <v>863</v>
      </c>
      <c r="J388" s="694" t="s">
        <v>468</v>
      </c>
      <c r="K388" s="232">
        <v>3817770</v>
      </c>
      <c r="L388" s="698">
        <v>20</v>
      </c>
      <c r="M388" s="185">
        <v>27</v>
      </c>
      <c r="N388" s="717" t="s">
        <v>713</v>
      </c>
      <c r="O388" s="232" t="s">
        <v>864</v>
      </c>
      <c r="P388" s="232">
        <v>50</v>
      </c>
      <c r="Q388" s="347" t="s">
        <v>219</v>
      </c>
      <c r="R388" s="695">
        <v>1000</v>
      </c>
      <c r="S388" s="695"/>
      <c r="T388" s="695">
        <v>12000</v>
      </c>
      <c r="U388" s="695">
        <v>12000</v>
      </c>
      <c r="V388" s="695">
        <v>1000</v>
      </c>
      <c r="W388" s="695">
        <v>1000</v>
      </c>
      <c r="X388" s="232">
        <v>1</v>
      </c>
      <c r="Y388" s="695">
        <v>4000</v>
      </c>
      <c r="Z388" s="232">
        <v>3</v>
      </c>
      <c r="AA388" s="696">
        <v>4020</v>
      </c>
      <c r="AB388" s="696">
        <v>4000</v>
      </c>
      <c r="AC388" s="697" t="s">
        <v>1749</v>
      </c>
      <c r="AD388" s="698" t="s">
        <v>1751</v>
      </c>
      <c r="AE388" s="699">
        <v>0.98611111111111116</v>
      </c>
      <c r="AF388" s="699">
        <v>6.9444444444444441E-3</v>
      </c>
      <c r="AG388" s="699">
        <v>6.9444444444444441E-3</v>
      </c>
      <c r="AH388" s="699">
        <v>2.7777777777777776E-2</v>
      </c>
      <c r="AI388" s="232" t="s">
        <v>1592</v>
      </c>
      <c r="AJ388" s="694"/>
      <c r="AK388" s="694" t="s">
        <v>712</v>
      </c>
      <c r="AL388" s="700" t="s">
        <v>7</v>
      </c>
      <c r="AM388" s="694" t="s">
        <v>470</v>
      </c>
      <c r="AN388" s="694"/>
      <c r="AO388" s="232"/>
      <c r="AP388" s="232"/>
      <c r="AQ388" s="232" t="s">
        <v>1703</v>
      </c>
      <c r="AR388" s="232"/>
      <c r="AS388" s="232"/>
      <c r="AT388" s="243">
        <f t="shared" ref="AT388:AT449" si="19">IF(IF(AE388&gt;AF388,1-AE388+AF388,AF388-AE388)=0,"",IF(AE388&gt;AF388,1-AE388+AF388,AF388-AE388))</f>
        <v>2.0833333333333284E-2</v>
      </c>
      <c r="AU388" s="243">
        <f t="shared" ref="AU388:AU449" si="20">IF(IF(AG388&gt;AH388,1-AG388+AH388,AH388-AG388)=0,"",IF(AG388&gt;AH388,1-AG388+AH388,AH388-AG388))</f>
        <v>2.0833333333333332E-2</v>
      </c>
    </row>
    <row r="389" spans="2:47" ht="14.25">
      <c r="B389" s="29">
        <v>2025</v>
      </c>
      <c r="C389" s="29">
        <v>4</v>
      </c>
      <c r="D389" s="29">
        <v>22</v>
      </c>
      <c r="E389" s="247" t="s">
        <v>496</v>
      </c>
      <c r="F389" s="29">
        <v>1</v>
      </c>
      <c r="G389" s="208" t="s">
        <v>485</v>
      </c>
      <c r="H389" s="694" t="s">
        <v>1682</v>
      </c>
      <c r="I389" s="347" t="s">
        <v>863</v>
      </c>
      <c r="J389" s="694" t="s">
        <v>468</v>
      </c>
      <c r="K389" s="232">
        <v>3817770</v>
      </c>
      <c r="L389" s="698">
        <v>21</v>
      </c>
      <c r="M389" s="185">
        <v>27</v>
      </c>
      <c r="N389" s="717" t="s">
        <v>713</v>
      </c>
      <c r="O389" s="232" t="s">
        <v>864</v>
      </c>
      <c r="P389" s="232">
        <v>50</v>
      </c>
      <c r="Q389" s="347" t="s">
        <v>219</v>
      </c>
      <c r="R389" s="695">
        <v>1000</v>
      </c>
      <c r="S389" s="695"/>
      <c r="T389" s="695">
        <v>12000</v>
      </c>
      <c r="U389" s="695">
        <v>12000</v>
      </c>
      <c r="V389" s="695">
        <v>1000</v>
      </c>
      <c r="W389" s="695">
        <v>1000</v>
      </c>
      <c r="X389" s="232">
        <v>1</v>
      </c>
      <c r="Y389" s="695">
        <v>4000</v>
      </c>
      <c r="Z389" s="232">
        <v>3</v>
      </c>
      <c r="AA389" s="696">
        <v>4020</v>
      </c>
      <c r="AB389" s="696">
        <v>4000</v>
      </c>
      <c r="AC389" s="697" t="s">
        <v>1749</v>
      </c>
      <c r="AD389" s="698" t="s">
        <v>1752</v>
      </c>
      <c r="AE389" s="699">
        <v>2.7777777777777776E-2</v>
      </c>
      <c r="AF389" s="699">
        <v>4.8611111111111112E-2</v>
      </c>
      <c r="AG389" s="699"/>
      <c r="AH389" s="699"/>
      <c r="AI389" s="232"/>
      <c r="AJ389" s="694"/>
      <c r="AK389" s="694" t="s">
        <v>712</v>
      </c>
      <c r="AL389" s="700" t="s">
        <v>7</v>
      </c>
      <c r="AM389" s="694" t="s">
        <v>470</v>
      </c>
      <c r="AN389" s="694"/>
      <c r="AO389" s="232"/>
      <c r="AP389" s="232"/>
      <c r="AQ389" s="232" t="s">
        <v>1703</v>
      </c>
      <c r="AR389" s="232"/>
      <c r="AS389" s="232"/>
      <c r="AT389" s="243">
        <f t="shared" si="19"/>
        <v>2.0833333333333336E-2</v>
      </c>
      <c r="AU389" s="243" t="str">
        <f t="shared" si="20"/>
        <v/>
      </c>
    </row>
    <row r="390" spans="2:47" ht="14.25">
      <c r="B390" s="29">
        <v>2025</v>
      </c>
      <c r="C390" s="29">
        <v>4</v>
      </c>
      <c r="D390" s="29">
        <v>22</v>
      </c>
      <c r="E390" s="247" t="s">
        <v>496</v>
      </c>
      <c r="F390" s="29"/>
      <c r="G390" s="208"/>
      <c r="H390" s="694" t="s">
        <v>467</v>
      </c>
      <c r="I390" s="347"/>
      <c r="J390" s="694"/>
      <c r="K390" s="232"/>
      <c r="L390" s="698"/>
      <c r="M390" s="185"/>
      <c r="N390" s="717"/>
      <c r="O390" s="232"/>
      <c r="P390" s="232"/>
      <c r="Q390" s="347"/>
      <c r="R390" s="695"/>
      <c r="S390" s="695"/>
      <c r="T390" s="695"/>
      <c r="U390" s="695"/>
      <c r="V390" s="695"/>
      <c r="W390" s="695"/>
      <c r="X390" s="232"/>
      <c r="Y390" s="695"/>
      <c r="Z390" s="232"/>
      <c r="AA390" s="696"/>
      <c r="AB390" s="696"/>
      <c r="AC390" s="697"/>
      <c r="AD390" s="698"/>
      <c r="AE390" s="699"/>
      <c r="AF390" s="699"/>
      <c r="AG390" s="699">
        <v>4.8611111111111112E-2</v>
      </c>
      <c r="AH390" s="699">
        <v>6.9444444444444448E-2</v>
      </c>
      <c r="AI390" s="232" t="s">
        <v>1683</v>
      </c>
      <c r="AJ390" s="694"/>
      <c r="AK390" s="694"/>
      <c r="AL390" s="700"/>
      <c r="AM390" s="694"/>
      <c r="AN390" s="694"/>
      <c r="AO390" s="232"/>
      <c r="AP390" s="232"/>
      <c r="AQ390" s="232"/>
      <c r="AR390" s="232"/>
      <c r="AS390" s="232"/>
      <c r="AT390" s="243" t="str">
        <f t="shared" si="19"/>
        <v/>
      </c>
      <c r="AU390" s="243">
        <f t="shared" si="20"/>
        <v>2.0833333333333336E-2</v>
      </c>
    </row>
    <row r="391" spans="2:47" ht="14.25">
      <c r="B391" s="29">
        <v>2025</v>
      </c>
      <c r="C391" s="29">
        <v>4</v>
      </c>
      <c r="D391" s="29">
        <v>22</v>
      </c>
      <c r="E391" s="247" t="s">
        <v>496</v>
      </c>
      <c r="F391" s="29">
        <v>2</v>
      </c>
      <c r="G391" s="208" t="s">
        <v>485</v>
      </c>
      <c r="H391" s="694" t="s">
        <v>1682</v>
      </c>
      <c r="I391" s="347" t="s">
        <v>863</v>
      </c>
      <c r="J391" s="694" t="s">
        <v>468</v>
      </c>
      <c r="K391" s="232">
        <v>3817770</v>
      </c>
      <c r="L391" s="698">
        <v>22</v>
      </c>
      <c r="M391" s="185">
        <v>27</v>
      </c>
      <c r="N391" s="717" t="s">
        <v>713</v>
      </c>
      <c r="O391" s="232" t="s">
        <v>864</v>
      </c>
      <c r="P391" s="232">
        <v>50</v>
      </c>
      <c r="Q391" s="347" t="s">
        <v>219</v>
      </c>
      <c r="R391" s="695">
        <v>1000</v>
      </c>
      <c r="S391" s="695"/>
      <c r="T391" s="695">
        <v>12000</v>
      </c>
      <c r="U391" s="695">
        <v>12000</v>
      </c>
      <c r="V391" s="695">
        <v>1000</v>
      </c>
      <c r="W391" s="695">
        <v>1000</v>
      </c>
      <c r="X391" s="232">
        <v>1</v>
      </c>
      <c r="Y391" s="695">
        <v>4000</v>
      </c>
      <c r="Z391" s="232">
        <v>3</v>
      </c>
      <c r="AA391" s="696">
        <v>4020</v>
      </c>
      <c r="AB391" s="696">
        <v>4000</v>
      </c>
      <c r="AC391" s="697" t="s">
        <v>1753</v>
      </c>
      <c r="AD391" s="698" t="s">
        <v>1754</v>
      </c>
      <c r="AE391" s="699">
        <v>6.9444444444444448E-2</v>
      </c>
      <c r="AF391" s="699">
        <v>9.0277777777777776E-2</v>
      </c>
      <c r="AG391" s="699">
        <v>9.0277777777777776E-2</v>
      </c>
      <c r="AH391" s="699">
        <v>0.1111111111111111</v>
      </c>
      <c r="AI391" s="232" t="s">
        <v>1592</v>
      </c>
      <c r="AJ391" s="694"/>
      <c r="AK391" s="694" t="s">
        <v>712</v>
      </c>
      <c r="AL391" s="700" t="s">
        <v>7</v>
      </c>
      <c r="AM391" s="694" t="s">
        <v>470</v>
      </c>
      <c r="AN391" s="694"/>
      <c r="AO391" s="232"/>
      <c r="AP391" s="232"/>
      <c r="AQ391" s="232" t="s">
        <v>1703</v>
      </c>
      <c r="AR391" s="232"/>
      <c r="AS391" s="232"/>
      <c r="AT391" s="243">
        <f t="shared" si="19"/>
        <v>2.0833333333333329E-2</v>
      </c>
      <c r="AU391" s="243">
        <f t="shared" si="20"/>
        <v>2.0833333333333329E-2</v>
      </c>
    </row>
    <row r="392" spans="2:47" ht="14.25">
      <c r="B392" s="29">
        <v>2025</v>
      </c>
      <c r="C392" s="29">
        <v>4</v>
      </c>
      <c r="D392" s="29">
        <v>22</v>
      </c>
      <c r="E392" s="247" t="s">
        <v>496</v>
      </c>
      <c r="F392" s="29">
        <v>2</v>
      </c>
      <c r="G392" s="208" t="s">
        <v>485</v>
      </c>
      <c r="H392" s="694" t="s">
        <v>1682</v>
      </c>
      <c r="I392" s="347" t="s">
        <v>863</v>
      </c>
      <c r="J392" s="694" t="s">
        <v>468</v>
      </c>
      <c r="K392" s="232">
        <v>3817770</v>
      </c>
      <c r="L392" s="698">
        <v>23</v>
      </c>
      <c r="M392" s="185">
        <v>27</v>
      </c>
      <c r="N392" s="717" t="s">
        <v>713</v>
      </c>
      <c r="O392" s="232" t="s">
        <v>864</v>
      </c>
      <c r="P392" s="232">
        <v>50</v>
      </c>
      <c r="Q392" s="347" t="s">
        <v>219</v>
      </c>
      <c r="R392" s="695">
        <v>1000</v>
      </c>
      <c r="S392" s="695"/>
      <c r="T392" s="695">
        <v>12000</v>
      </c>
      <c r="U392" s="695">
        <v>12000</v>
      </c>
      <c r="V392" s="695">
        <v>1000</v>
      </c>
      <c r="W392" s="695">
        <v>1000</v>
      </c>
      <c r="X392" s="232">
        <v>1</v>
      </c>
      <c r="Y392" s="695">
        <v>4000</v>
      </c>
      <c r="Z392" s="232">
        <v>3</v>
      </c>
      <c r="AA392" s="696">
        <v>4020</v>
      </c>
      <c r="AB392" s="696">
        <v>4000</v>
      </c>
      <c r="AC392" s="697" t="s">
        <v>1753</v>
      </c>
      <c r="AD392" s="698" t="s">
        <v>1755</v>
      </c>
      <c r="AE392" s="699">
        <v>0.1111111111111111</v>
      </c>
      <c r="AF392" s="699">
        <v>0.13194444444444445</v>
      </c>
      <c r="AG392" s="699">
        <v>0.13194444444444445</v>
      </c>
      <c r="AH392" s="699">
        <v>0.19444444444444445</v>
      </c>
      <c r="AI392" s="232" t="s">
        <v>1592</v>
      </c>
      <c r="AJ392" s="694"/>
      <c r="AK392" s="694" t="s">
        <v>712</v>
      </c>
      <c r="AL392" s="700" t="s">
        <v>7</v>
      </c>
      <c r="AM392" s="694" t="s">
        <v>470</v>
      </c>
      <c r="AN392" s="694"/>
      <c r="AO392" s="232"/>
      <c r="AP392" s="232"/>
      <c r="AQ392" s="232" t="s">
        <v>1703</v>
      </c>
      <c r="AR392" s="232"/>
      <c r="AS392" s="232"/>
      <c r="AT392" s="243">
        <f t="shared" si="19"/>
        <v>2.0833333333333343E-2</v>
      </c>
      <c r="AU392" s="243">
        <f t="shared" si="20"/>
        <v>6.25E-2</v>
      </c>
    </row>
    <row r="393" spans="2:47" ht="14.25">
      <c r="B393" s="29">
        <v>2025</v>
      </c>
      <c r="C393" s="29">
        <v>4</v>
      </c>
      <c r="D393" s="29">
        <v>22</v>
      </c>
      <c r="E393" s="247" t="s">
        <v>496</v>
      </c>
      <c r="F393" s="29">
        <v>2</v>
      </c>
      <c r="G393" s="208" t="s">
        <v>485</v>
      </c>
      <c r="H393" s="694" t="s">
        <v>1682</v>
      </c>
      <c r="I393" s="347" t="s">
        <v>863</v>
      </c>
      <c r="J393" s="694" t="s">
        <v>468</v>
      </c>
      <c r="K393" s="232">
        <v>3817770</v>
      </c>
      <c r="L393" s="698">
        <v>24</v>
      </c>
      <c r="M393" s="185">
        <v>27</v>
      </c>
      <c r="N393" s="717" t="s">
        <v>713</v>
      </c>
      <c r="O393" s="232" t="s">
        <v>864</v>
      </c>
      <c r="P393" s="232">
        <v>50</v>
      </c>
      <c r="Q393" s="347" t="s">
        <v>219</v>
      </c>
      <c r="R393" s="695">
        <v>1000</v>
      </c>
      <c r="S393" s="695"/>
      <c r="T393" s="695">
        <v>12000</v>
      </c>
      <c r="U393" s="695">
        <v>12000</v>
      </c>
      <c r="V393" s="695">
        <v>1000</v>
      </c>
      <c r="W393" s="695">
        <v>1000</v>
      </c>
      <c r="X393" s="232">
        <v>1</v>
      </c>
      <c r="Y393" s="695">
        <v>4000</v>
      </c>
      <c r="Z393" s="232">
        <v>3</v>
      </c>
      <c r="AA393" s="696">
        <v>4020</v>
      </c>
      <c r="AB393" s="696">
        <v>4020</v>
      </c>
      <c r="AC393" s="697" t="s">
        <v>1753</v>
      </c>
      <c r="AD393" s="698" t="s">
        <v>1756</v>
      </c>
      <c r="AE393" s="699">
        <v>0.19444444444444445</v>
      </c>
      <c r="AF393" s="699">
        <v>0.21527777777777779</v>
      </c>
      <c r="AG393" s="699"/>
      <c r="AH393" s="699"/>
      <c r="AI393" s="232"/>
      <c r="AJ393" s="694"/>
      <c r="AK393" s="694" t="s">
        <v>712</v>
      </c>
      <c r="AL393" s="700" t="s">
        <v>36</v>
      </c>
      <c r="AM393" s="694" t="s">
        <v>470</v>
      </c>
      <c r="AN393" s="694"/>
      <c r="AO393" s="232" t="s">
        <v>1761</v>
      </c>
      <c r="AP393" s="232"/>
      <c r="AQ393" s="232" t="s">
        <v>1703</v>
      </c>
      <c r="AR393" s="232"/>
      <c r="AS393" s="232"/>
      <c r="AT393" s="243">
        <f t="shared" si="19"/>
        <v>2.0833333333333343E-2</v>
      </c>
      <c r="AU393" s="243" t="str">
        <f t="shared" si="20"/>
        <v/>
      </c>
    </row>
    <row r="394" spans="2:47" ht="14.25">
      <c r="B394" s="29">
        <v>2025</v>
      </c>
      <c r="C394" s="29">
        <v>4</v>
      </c>
      <c r="D394" s="29">
        <v>22</v>
      </c>
      <c r="E394" s="247" t="s">
        <v>496</v>
      </c>
      <c r="F394" s="29"/>
      <c r="G394" s="208"/>
      <c r="H394" s="694" t="s">
        <v>467</v>
      </c>
      <c r="I394" s="347"/>
      <c r="J394" s="694"/>
      <c r="K394" s="232"/>
      <c r="L394" s="698"/>
      <c r="M394" s="185"/>
      <c r="N394" s="717"/>
      <c r="O394" s="232"/>
      <c r="P394" s="232"/>
      <c r="Q394" s="347"/>
      <c r="R394" s="695"/>
      <c r="S394" s="695"/>
      <c r="T394" s="695"/>
      <c r="U394" s="695"/>
      <c r="V394" s="695"/>
      <c r="W394" s="695"/>
      <c r="X394" s="232"/>
      <c r="Y394" s="695"/>
      <c r="Z394" s="232"/>
      <c r="AA394" s="696"/>
      <c r="AB394" s="696"/>
      <c r="AC394" s="697"/>
      <c r="AD394" s="698"/>
      <c r="AE394" s="699"/>
      <c r="AF394" s="699"/>
      <c r="AG394" s="699">
        <v>0.21527777777777779</v>
      </c>
      <c r="AH394" s="699">
        <v>0.2361111111111111</v>
      </c>
      <c r="AI394" s="232" t="s">
        <v>560</v>
      </c>
      <c r="AJ394" s="694"/>
      <c r="AK394" s="694"/>
      <c r="AL394" s="700"/>
      <c r="AM394" s="694"/>
      <c r="AN394" s="694"/>
      <c r="AO394" s="232"/>
      <c r="AP394" s="232"/>
      <c r="AQ394" s="232"/>
      <c r="AR394" s="232"/>
      <c r="AS394" s="232"/>
      <c r="AT394" s="243" t="str">
        <f t="shared" si="19"/>
        <v/>
      </c>
      <c r="AU394" s="243">
        <f t="shared" si="20"/>
        <v>2.0833333333333315E-2</v>
      </c>
    </row>
    <row r="395" spans="2:47" ht="14.25">
      <c r="B395" s="29">
        <v>2025</v>
      </c>
      <c r="C395" s="29">
        <v>4</v>
      </c>
      <c r="D395" s="29">
        <v>23</v>
      </c>
      <c r="E395" s="247" t="s">
        <v>496</v>
      </c>
      <c r="F395" s="29">
        <v>1</v>
      </c>
      <c r="G395" s="208" t="s">
        <v>485</v>
      </c>
      <c r="H395" s="694" t="s">
        <v>1682</v>
      </c>
      <c r="I395" s="347" t="s">
        <v>863</v>
      </c>
      <c r="J395" s="694" t="s">
        <v>468</v>
      </c>
      <c r="K395" s="232">
        <v>3817770</v>
      </c>
      <c r="L395" s="698">
        <v>25</v>
      </c>
      <c r="M395" s="185">
        <v>27</v>
      </c>
      <c r="N395" s="717" t="s">
        <v>713</v>
      </c>
      <c r="O395" s="232" t="s">
        <v>864</v>
      </c>
      <c r="P395" s="232">
        <v>50</v>
      </c>
      <c r="Q395" s="347" t="s">
        <v>219</v>
      </c>
      <c r="R395" s="695">
        <v>1000</v>
      </c>
      <c r="S395" s="695"/>
      <c r="T395" s="695">
        <v>12000</v>
      </c>
      <c r="U395" s="695">
        <v>12000</v>
      </c>
      <c r="V395" s="695">
        <v>1000</v>
      </c>
      <c r="W395" s="695">
        <v>1000</v>
      </c>
      <c r="X395" s="232">
        <v>1</v>
      </c>
      <c r="Y395" s="695">
        <v>4000</v>
      </c>
      <c r="Z395" s="232">
        <v>3</v>
      </c>
      <c r="AA395" s="696">
        <v>4020</v>
      </c>
      <c r="AB395" s="696">
        <v>4000</v>
      </c>
      <c r="AC395" s="697" t="s">
        <v>1757</v>
      </c>
      <c r="AD395" s="698" t="s">
        <v>1758</v>
      </c>
      <c r="AE395" s="699">
        <v>0.2361111111111111</v>
      </c>
      <c r="AF395" s="699">
        <v>0.25694444444444442</v>
      </c>
      <c r="AG395" s="699">
        <v>0.25694444444444442</v>
      </c>
      <c r="AH395" s="699">
        <v>0.27777777777777779</v>
      </c>
      <c r="AI395" s="232" t="s">
        <v>1592</v>
      </c>
      <c r="AJ395" s="694"/>
      <c r="AK395" s="694" t="s">
        <v>712</v>
      </c>
      <c r="AL395" s="700" t="s">
        <v>7</v>
      </c>
      <c r="AM395" s="694" t="s">
        <v>470</v>
      </c>
      <c r="AN395" s="694"/>
      <c r="AO395" s="232" t="s">
        <v>1762</v>
      </c>
      <c r="AP395" s="232"/>
      <c r="AQ395" s="232" t="s">
        <v>1703</v>
      </c>
      <c r="AR395" s="232"/>
      <c r="AS395" s="232"/>
      <c r="AT395" s="243">
        <f t="shared" si="19"/>
        <v>2.0833333333333315E-2</v>
      </c>
      <c r="AU395" s="243">
        <f t="shared" si="20"/>
        <v>2.083333333333337E-2</v>
      </c>
    </row>
    <row r="396" spans="2:47" ht="14.25">
      <c r="B396" s="29">
        <v>2025</v>
      </c>
      <c r="C396" s="29">
        <v>4</v>
      </c>
      <c r="D396" s="29">
        <v>23</v>
      </c>
      <c r="E396" s="247" t="s">
        <v>496</v>
      </c>
      <c r="F396" s="29">
        <v>1</v>
      </c>
      <c r="G396" s="208" t="s">
        <v>485</v>
      </c>
      <c r="H396" s="694" t="s">
        <v>1682</v>
      </c>
      <c r="I396" s="347" t="s">
        <v>863</v>
      </c>
      <c r="J396" s="694" t="s">
        <v>468</v>
      </c>
      <c r="K396" s="232">
        <v>3817770</v>
      </c>
      <c r="L396" s="698">
        <v>26</v>
      </c>
      <c r="M396" s="185">
        <v>27</v>
      </c>
      <c r="N396" s="717" t="s">
        <v>713</v>
      </c>
      <c r="O396" s="232" t="s">
        <v>864</v>
      </c>
      <c r="P396" s="232">
        <v>50</v>
      </c>
      <c r="Q396" s="347" t="s">
        <v>219</v>
      </c>
      <c r="R396" s="695">
        <v>1000</v>
      </c>
      <c r="S396" s="695"/>
      <c r="T396" s="695">
        <v>12000</v>
      </c>
      <c r="U396" s="695">
        <v>12000</v>
      </c>
      <c r="V396" s="695">
        <v>1000</v>
      </c>
      <c r="W396" s="695">
        <v>1000</v>
      </c>
      <c r="X396" s="232">
        <v>1</v>
      </c>
      <c r="Y396" s="695">
        <v>4000</v>
      </c>
      <c r="Z396" s="232">
        <v>3</v>
      </c>
      <c r="AA396" s="696">
        <v>4020</v>
      </c>
      <c r="AB396" s="696">
        <v>4000</v>
      </c>
      <c r="AC396" s="697" t="s">
        <v>1757</v>
      </c>
      <c r="AD396" s="698" t="s">
        <v>1759</v>
      </c>
      <c r="AE396" s="699">
        <v>0.27777777777777779</v>
      </c>
      <c r="AF396" s="699">
        <v>0.2986111111111111</v>
      </c>
      <c r="AG396" s="699">
        <v>0.2986111111111111</v>
      </c>
      <c r="AH396" s="699">
        <v>0.31944444444444442</v>
      </c>
      <c r="AI396" s="232" t="s">
        <v>1592</v>
      </c>
      <c r="AJ396" s="694"/>
      <c r="AK396" s="694" t="s">
        <v>712</v>
      </c>
      <c r="AL396" s="700" t="s">
        <v>7</v>
      </c>
      <c r="AM396" s="694" t="s">
        <v>470</v>
      </c>
      <c r="AN396" s="694"/>
      <c r="AO396" s="232"/>
      <c r="AP396" s="232"/>
      <c r="AQ396" s="232" t="s">
        <v>1703</v>
      </c>
      <c r="AR396" s="232"/>
      <c r="AS396" s="232"/>
      <c r="AT396" s="243">
        <f t="shared" si="19"/>
        <v>2.0833333333333315E-2</v>
      </c>
      <c r="AU396" s="243">
        <f t="shared" si="20"/>
        <v>2.0833333333333315E-2</v>
      </c>
    </row>
    <row r="397" spans="2:47" ht="14.25">
      <c r="B397" s="29">
        <v>2025</v>
      </c>
      <c r="C397" s="29">
        <v>4</v>
      </c>
      <c r="D397" s="29">
        <v>23</v>
      </c>
      <c r="E397" s="247" t="s">
        <v>496</v>
      </c>
      <c r="F397" s="29">
        <v>1</v>
      </c>
      <c r="G397" s="208" t="s">
        <v>485</v>
      </c>
      <c r="H397" s="694" t="s">
        <v>1682</v>
      </c>
      <c r="I397" s="347" t="s">
        <v>863</v>
      </c>
      <c r="J397" s="694" t="s">
        <v>468</v>
      </c>
      <c r="K397" s="232">
        <v>3817770</v>
      </c>
      <c r="L397" s="698">
        <v>27</v>
      </c>
      <c r="M397" s="185">
        <v>27</v>
      </c>
      <c r="N397" s="717" t="s">
        <v>713</v>
      </c>
      <c r="O397" s="232" t="s">
        <v>864</v>
      </c>
      <c r="P397" s="232">
        <v>50</v>
      </c>
      <c r="Q397" s="347" t="s">
        <v>219</v>
      </c>
      <c r="R397" s="695">
        <v>1000</v>
      </c>
      <c r="S397" s="695"/>
      <c r="T397" s="695">
        <v>12000</v>
      </c>
      <c r="U397" s="695">
        <v>12000</v>
      </c>
      <c r="V397" s="695">
        <v>1000</v>
      </c>
      <c r="W397" s="695">
        <v>1000</v>
      </c>
      <c r="X397" s="232">
        <v>1</v>
      </c>
      <c r="Y397" s="695">
        <v>4000</v>
      </c>
      <c r="Z397" s="232">
        <v>3</v>
      </c>
      <c r="AA397" s="696">
        <v>4020</v>
      </c>
      <c r="AB397" s="696">
        <v>4000</v>
      </c>
      <c r="AC397" s="697" t="s">
        <v>1757</v>
      </c>
      <c r="AD397" s="698" t="s">
        <v>1760</v>
      </c>
      <c r="AE397" s="699">
        <v>0.31944444444444442</v>
      </c>
      <c r="AF397" s="699">
        <v>0.34027777777777779</v>
      </c>
      <c r="AG397" s="699"/>
      <c r="AH397" s="699"/>
      <c r="AI397" s="232"/>
      <c r="AJ397" s="694"/>
      <c r="AK397" s="694" t="s">
        <v>712</v>
      </c>
      <c r="AL397" s="700" t="s">
        <v>7</v>
      </c>
      <c r="AM397" s="694" t="s">
        <v>470</v>
      </c>
      <c r="AN397" s="694"/>
      <c r="AO397" s="232"/>
      <c r="AP397" s="232"/>
      <c r="AQ397" s="232" t="s">
        <v>1703</v>
      </c>
      <c r="AR397" s="232"/>
      <c r="AS397" s="232"/>
      <c r="AT397" s="243">
        <f t="shared" si="19"/>
        <v>2.083333333333337E-2</v>
      </c>
      <c r="AU397" s="243" t="str">
        <f t="shared" si="20"/>
        <v/>
      </c>
    </row>
    <row r="398" spans="2:47" ht="14.25">
      <c r="B398" s="29">
        <v>2025</v>
      </c>
      <c r="C398" s="29">
        <v>4</v>
      </c>
      <c r="D398" s="29">
        <v>23</v>
      </c>
      <c r="E398" s="247" t="s">
        <v>496</v>
      </c>
      <c r="F398" s="29"/>
      <c r="G398" s="208"/>
      <c r="H398" s="694" t="s">
        <v>467</v>
      </c>
      <c r="I398" s="347"/>
      <c r="J398" s="694"/>
      <c r="K398" s="232"/>
      <c r="L398" s="698"/>
      <c r="M398" s="185"/>
      <c r="N398" s="717"/>
      <c r="O398" s="232"/>
      <c r="P398" s="232"/>
      <c r="Q398" s="347"/>
      <c r="R398" s="695"/>
      <c r="S398" s="695"/>
      <c r="T398" s="695"/>
      <c r="U398" s="695"/>
      <c r="V398" s="695"/>
      <c r="W398" s="695"/>
      <c r="X398" s="232"/>
      <c r="Y398" s="695"/>
      <c r="Z398" s="232"/>
      <c r="AA398" s="696"/>
      <c r="AB398" s="696"/>
      <c r="AC398" s="697"/>
      <c r="AD398" s="698"/>
      <c r="AE398" s="699"/>
      <c r="AF398" s="699"/>
      <c r="AG398" s="699">
        <v>0.34027777777777779</v>
      </c>
      <c r="AH398" s="699">
        <v>0.35416666666666669</v>
      </c>
      <c r="AI398" s="232" t="s">
        <v>5</v>
      </c>
      <c r="AJ398" s="694"/>
      <c r="AK398" s="694"/>
      <c r="AL398" s="700"/>
      <c r="AM398" s="694"/>
      <c r="AN398" s="694"/>
      <c r="AO398" s="232"/>
      <c r="AP398" s="232"/>
      <c r="AQ398" s="232"/>
      <c r="AR398" s="232"/>
      <c r="AS398" s="232"/>
      <c r="AT398" s="243" t="str">
        <f t="shared" si="19"/>
        <v/>
      </c>
      <c r="AU398" s="243">
        <f t="shared" si="20"/>
        <v>1.3888888888888895E-2</v>
      </c>
    </row>
    <row r="399" spans="2:47" ht="14.25">
      <c r="B399" s="29">
        <v>2025</v>
      </c>
      <c r="C399" s="29">
        <v>4</v>
      </c>
      <c r="D399" s="29">
        <v>23</v>
      </c>
      <c r="E399" s="247" t="s">
        <v>496</v>
      </c>
      <c r="F399" s="29">
        <v>2</v>
      </c>
      <c r="G399" s="208" t="s">
        <v>485</v>
      </c>
      <c r="H399" s="694" t="s">
        <v>1682</v>
      </c>
      <c r="I399" s="347" t="s">
        <v>23</v>
      </c>
      <c r="J399" s="694" t="s">
        <v>468</v>
      </c>
      <c r="K399" s="232">
        <v>3817770</v>
      </c>
      <c r="L399" s="698">
        <v>24</v>
      </c>
      <c r="M399" s="185">
        <v>27</v>
      </c>
      <c r="N399" s="717" t="s">
        <v>713</v>
      </c>
      <c r="O399" s="232" t="s">
        <v>864</v>
      </c>
      <c r="P399" s="232">
        <v>50</v>
      </c>
      <c r="Q399" s="347" t="s">
        <v>219</v>
      </c>
      <c r="R399" s="695">
        <v>1000</v>
      </c>
      <c r="S399" s="695"/>
      <c r="T399" s="695">
        <v>4020</v>
      </c>
      <c r="U399" s="695">
        <v>4020</v>
      </c>
      <c r="V399" s="695">
        <v>1000</v>
      </c>
      <c r="W399" s="695">
        <v>1000</v>
      </c>
      <c r="X399" s="232">
        <v>1</v>
      </c>
      <c r="Y399" s="695">
        <v>4000</v>
      </c>
      <c r="Z399" s="232">
        <v>3</v>
      </c>
      <c r="AA399" s="696">
        <v>3740</v>
      </c>
      <c r="AB399" s="696">
        <v>3720</v>
      </c>
      <c r="AC399" s="697" t="s">
        <v>1756</v>
      </c>
      <c r="AD399" s="698" t="s">
        <v>1763</v>
      </c>
      <c r="AE399" s="699">
        <v>0.35416666666666669</v>
      </c>
      <c r="AF399" s="699">
        <v>0.3611111111111111</v>
      </c>
      <c r="AG399" s="699"/>
      <c r="AH399" s="699"/>
      <c r="AI399" s="232"/>
      <c r="AJ399" s="694"/>
      <c r="AK399" s="694" t="s">
        <v>712</v>
      </c>
      <c r="AL399" s="700" t="s">
        <v>27</v>
      </c>
      <c r="AM399" s="694" t="s">
        <v>470</v>
      </c>
      <c r="AN399" s="694"/>
      <c r="AO399" s="232" t="s">
        <v>1764</v>
      </c>
      <c r="AP399" s="232"/>
      <c r="AQ399" s="232" t="s">
        <v>1703</v>
      </c>
      <c r="AR399" s="232"/>
      <c r="AS399" s="232"/>
      <c r="AT399" s="243">
        <f t="shared" ref="AT399" si="21">IF(IF(AE399&gt;AF399,1-AE399+AF399,AF399-AE399)=0,"",IF(AE399&gt;AF399,1-AE399+AF399,AF399-AE399))</f>
        <v>6.9444444444444198E-3</v>
      </c>
      <c r="AU399" s="243" t="str">
        <f t="shared" ref="AU399" si="22">IF(IF(AG399&gt;AH399,1-AG399+AH399,AH399-AG399)=0,"",IF(AG399&gt;AH399,1-AG399+AH399,AH399-AG399))</f>
        <v/>
      </c>
    </row>
    <row r="400" spans="2:47" ht="14.25">
      <c r="B400" s="29">
        <v>2025</v>
      </c>
      <c r="C400" s="29">
        <v>4</v>
      </c>
      <c r="D400" s="29">
        <v>23</v>
      </c>
      <c r="E400" s="247" t="s">
        <v>496</v>
      </c>
      <c r="F400" s="29"/>
      <c r="G400" s="208"/>
      <c r="H400" s="694" t="s">
        <v>467</v>
      </c>
      <c r="I400" s="347"/>
      <c r="J400" s="694"/>
      <c r="K400" s="232"/>
      <c r="L400" s="698"/>
      <c r="M400" s="185"/>
      <c r="N400" s="717"/>
      <c r="O400" s="232"/>
      <c r="P400" s="232"/>
      <c r="Q400" s="347"/>
      <c r="R400" s="695"/>
      <c r="S400" s="695"/>
      <c r="T400" s="695"/>
      <c r="U400" s="695"/>
      <c r="V400" s="695"/>
      <c r="W400" s="695"/>
      <c r="X400" s="232"/>
      <c r="Y400" s="695"/>
      <c r="Z400" s="232"/>
      <c r="AA400" s="696"/>
      <c r="AB400" s="696"/>
      <c r="AC400" s="697"/>
      <c r="AD400" s="698"/>
      <c r="AE400" s="699"/>
      <c r="AF400" s="699"/>
      <c r="AG400" s="699">
        <v>0.3611111111111111</v>
      </c>
      <c r="AH400" s="699">
        <v>0.375</v>
      </c>
      <c r="AI400" s="232" t="s">
        <v>16</v>
      </c>
      <c r="AJ400" s="694"/>
      <c r="AK400" s="694"/>
      <c r="AL400" s="700"/>
      <c r="AM400" s="694"/>
      <c r="AN400" s="694"/>
      <c r="AO400" s="232"/>
      <c r="AP400" s="232"/>
      <c r="AQ400" s="232"/>
      <c r="AR400" s="232"/>
      <c r="AS400" s="232"/>
      <c r="AT400" s="243" t="str">
        <f t="shared" si="19"/>
        <v/>
      </c>
      <c r="AU400" s="243">
        <f t="shared" si="20"/>
        <v>1.3888888888888895E-2</v>
      </c>
    </row>
    <row r="401" spans="2:47" ht="14.25">
      <c r="B401" s="29">
        <v>2025</v>
      </c>
      <c r="C401" s="29">
        <v>4</v>
      </c>
      <c r="D401" s="29">
        <v>23</v>
      </c>
      <c r="E401" s="247" t="s">
        <v>494</v>
      </c>
      <c r="F401" s="29"/>
      <c r="G401" s="208"/>
      <c r="H401" s="694" t="s">
        <v>467</v>
      </c>
      <c r="I401" s="347"/>
      <c r="J401" s="694"/>
      <c r="K401" s="232"/>
      <c r="L401" s="698"/>
      <c r="M401" s="185"/>
      <c r="N401" s="717"/>
      <c r="O401" s="232"/>
      <c r="P401" s="232"/>
      <c r="Q401" s="347"/>
      <c r="R401" s="695"/>
      <c r="S401" s="695"/>
      <c r="T401" s="695"/>
      <c r="U401" s="695"/>
      <c r="V401" s="695"/>
      <c r="W401" s="695"/>
      <c r="X401" s="232"/>
      <c r="Y401" s="695"/>
      <c r="Z401" s="232"/>
      <c r="AA401" s="696"/>
      <c r="AB401" s="696"/>
      <c r="AC401" s="697"/>
      <c r="AD401" s="698"/>
      <c r="AE401" s="699"/>
      <c r="AF401" s="699"/>
      <c r="AG401" s="699">
        <v>0.28125</v>
      </c>
      <c r="AH401" s="699">
        <v>0.58333333333333337</v>
      </c>
      <c r="AI401" s="232" t="s">
        <v>41</v>
      </c>
      <c r="AJ401" s="694"/>
      <c r="AK401" s="694"/>
      <c r="AL401" s="700"/>
      <c r="AM401" s="694"/>
      <c r="AN401" s="694"/>
      <c r="AO401" s="232" t="s">
        <v>1689</v>
      </c>
      <c r="AP401" s="232"/>
      <c r="AQ401" s="232"/>
      <c r="AR401" s="232"/>
      <c r="AS401" s="232"/>
      <c r="AT401" s="243" t="str">
        <f t="shared" si="19"/>
        <v/>
      </c>
      <c r="AU401" s="243">
        <f t="shared" si="20"/>
        <v>0.30208333333333337</v>
      </c>
    </row>
    <row r="402" spans="2:47" ht="14.25">
      <c r="B402" s="29">
        <v>2025</v>
      </c>
      <c r="C402" s="29">
        <v>4</v>
      </c>
      <c r="D402" s="29">
        <v>23</v>
      </c>
      <c r="E402" s="247" t="s">
        <v>495</v>
      </c>
      <c r="F402" s="29"/>
      <c r="G402" s="208"/>
      <c r="H402" s="694" t="s">
        <v>467</v>
      </c>
      <c r="I402" s="347"/>
      <c r="J402" s="694"/>
      <c r="K402" s="232"/>
      <c r="L402" s="698"/>
      <c r="M402" s="185"/>
      <c r="N402" s="717"/>
      <c r="O402" s="232"/>
      <c r="P402" s="232"/>
      <c r="Q402" s="347"/>
      <c r="R402" s="695"/>
      <c r="S402" s="695"/>
      <c r="T402" s="695"/>
      <c r="U402" s="695"/>
      <c r="V402" s="695"/>
      <c r="W402" s="695"/>
      <c r="X402" s="232"/>
      <c r="Y402" s="695"/>
      <c r="Z402" s="232"/>
      <c r="AA402" s="696"/>
      <c r="AB402" s="696"/>
      <c r="AC402" s="697"/>
      <c r="AD402" s="698"/>
      <c r="AE402" s="699"/>
      <c r="AF402" s="699"/>
      <c r="AG402" s="699">
        <v>0.58333333333333337</v>
      </c>
      <c r="AH402" s="699">
        <v>0.91666666666666663</v>
      </c>
      <c r="AI402" s="232" t="s">
        <v>41</v>
      </c>
      <c r="AJ402" s="694"/>
      <c r="AK402" s="694"/>
      <c r="AL402" s="700"/>
      <c r="AM402" s="694"/>
      <c r="AN402" s="694"/>
      <c r="AO402" s="232" t="s">
        <v>1689</v>
      </c>
      <c r="AP402" s="232"/>
      <c r="AQ402" s="232"/>
      <c r="AR402" s="232"/>
      <c r="AS402" s="232"/>
      <c r="AT402" s="243" t="str">
        <f t="shared" si="19"/>
        <v/>
      </c>
      <c r="AU402" s="243">
        <f t="shared" si="20"/>
        <v>0.33333333333333326</v>
      </c>
    </row>
    <row r="403" spans="2:47" ht="14.25">
      <c r="B403" s="29">
        <v>2025</v>
      </c>
      <c r="C403" s="29">
        <v>4</v>
      </c>
      <c r="D403" s="29">
        <v>23</v>
      </c>
      <c r="E403" s="247" t="s">
        <v>496</v>
      </c>
      <c r="F403" s="29"/>
      <c r="G403" s="208"/>
      <c r="H403" s="694" t="s">
        <v>467</v>
      </c>
      <c r="I403" s="347"/>
      <c r="J403" s="694"/>
      <c r="K403" s="232"/>
      <c r="L403" s="698"/>
      <c r="M403" s="185"/>
      <c r="N403" s="717"/>
      <c r="O403" s="232"/>
      <c r="P403" s="232"/>
      <c r="Q403" s="347"/>
      <c r="R403" s="695"/>
      <c r="S403" s="695"/>
      <c r="T403" s="695"/>
      <c r="U403" s="695"/>
      <c r="V403" s="695"/>
      <c r="W403" s="695"/>
      <c r="X403" s="232"/>
      <c r="Y403" s="695"/>
      <c r="Z403" s="232"/>
      <c r="AA403" s="696"/>
      <c r="AB403" s="696"/>
      <c r="AC403" s="697"/>
      <c r="AD403" s="698"/>
      <c r="AE403" s="699"/>
      <c r="AF403" s="699"/>
      <c r="AG403" s="699">
        <v>0.91666666666666663</v>
      </c>
      <c r="AH403" s="699">
        <v>0</v>
      </c>
      <c r="AI403" s="232" t="s">
        <v>26</v>
      </c>
      <c r="AJ403" s="694"/>
      <c r="AK403" s="694"/>
      <c r="AL403" s="700"/>
      <c r="AM403" s="694"/>
      <c r="AN403" s="694"/>
      <c r="AO403" s="232" t="s">
        <v>1765</v>
      </c>
      <c r="AP403" s="232"/>
      <c r="AQ403" s="232"/>
      <c r="AR403" s="232"/>
      <c r="AS403" s="232"/>
      <c r="AT403" s="243" t="str">
        <f t="shared" si="19"/>
        <v/>
      </c>
      <c r="AU403" s="243">
        <f t="shared" si="20"/>
        <v>8.333333333333337E-2</v>
      </c>
    </row>
    <row r="404" spans="2:47" ht="14.25">
      <c r="B404" s="29">
        <v>2025</v>
      </c>
      <c r="C404" s="29">
        <v>4</v>
      </c>
      <c r="D404" s="29">
        <v>23</v>
      </c>
      <c r="E404" s="247" t="s">
        <v>496</v>
      </c>
      <c r="F404" s="29"/>
      <c r="G404" s="208"/>
      <c r="H404" s="694" t="s">
        <v>467</v>
      </c>
      <c r="I404" s="347"/>
      <c r="J404" s="694"/>
      <c r="K404" s="232"/>
      <c r="L404" s="698"/>
      <c r="M404" s="185"/>
      <c r="N404" s="717"/>
      <c r="O404" s="232"/>
      <c r="P404" s="232"/>
      <c r="Q404" s="347"/>
      <c r="R404" s="695"/>
      <c r="S404" s="695"/>
      <c r="T404" s="695"/>
      <c r="U404" s="695"/>
      <c r="V404" s="695"/>
      <c r="W404" s="695"/>
      <c r="X404" s="232"/>
      <c r="Y404" s="695"/>
      <c r="Z404" s="232"/>
      <c r="AA404" s="696"/>
      <c r="AB404" s="696"/>
      <c r="AC404" s="697"/>
      <c r="AD404" s="698"/>
      <c r="AE404" s="699"/>
      <c r="AF404" s="699"/>
      <c r="AG404" s="699"/>
      <c r="AH404" s="699"/>
      <c r="AI404" s="232"/>
      <c r="AJ404" s="694"/>
      <c r="AK404" s="694"/>
      <c r="AL404" s="700"/>
      <c r="AM404" s="694"/>
      <c r="AN404" s="694"/>
      <c r="AO404" s="232" t="s">
        <v>1766</v>
      </c>
      <c r="AP404" s="232"/>
      <c r="AQ404" s="232"/>
      <c r="AR404" s="232"/>
      <c r="AS404" s="232"/>
      <c r="AT404" s="243" t="str">
        <f t="shared" si="19"/>
        <v/>
      </c>
      <c r="AU404" s="243" t="str">
        <f t="shared" si="20"/>
        <v/>
      </c>
    </row>
    <row r="405" spans="2:47" ht="14.25">
      <c r="B405" s="29">
        <v>2025</v>
      </c>
      <c r="C405" s="29">
        <v>4</v>
      </c>
      <c r="D405" s="29">
        <v>23</v>
      </c>
      <c r="E405" s="247" t="s">
        <v>496</v>
      </c>
      <c r="F405" s="29"/>
      <c r="G405" s="208"/>
      <c r="H405" s="694" t="s">
        <v>467</v>
      </c>
      <c r="I405" s="347" t="s">
        <v>39</v>
      </c>
      <c r="J405" s="694"/>
      <c r="K405" s="232"/>
      <c r="L405" s="698"/>
      <c r="M405" s="185"/>
      <c r="N405" s="717" t="s">
        <v>705</v>
      </c>
      <c r="O405" s="232"/>
      <c r="P405" s="232">
        <v>25</v>
      </c>
      <c r="Q405" s="347" t="s">
        <v>1767</v>
      </c>
      <c r="R405" s="695">
        <v>1325</v>
      </c>
      <c r="S405" s="695"/>
      <c r="T405" s="695">
        <v>12300</v>
      </c>
      <c r="U405" s="695">
        <v>12300</v>
      </c>
      <c r="V405" s="695">
        <v>1110</v>
      </c>
      <c r="W405" s="695">
        <v>1112</v>
      </c>
      <c r="X405" s="232">
        <v>1</v>
      </c>
      <c r="Y405" s="695">
        <v>12300</v>
      </c>
      <c r="Z405" s="232">
        <v>1</v>
      </c>
      <c r="AA405" s="696">
        <v>12400</v>
      </c>
      <c r="AB405" s="696">
        <v>12400</v>
      </c>
      <c r="AC405" s="697" t="s">
        <v>1768</v>
      </c>
      <c r="AD405" s="698" t="s">
        <v>876</v>
      </c>
      <c r="AE405" s="699">
        <v>0</v>
      </c>
      <c r="AF405" s="699">
        <v>7.6388888888888895E-2</v>
      </c>
      <c r="AG405" s="699">
        <v>7.6388888888888895E-2</v>
      </c>
      <c r="AH405" s="699">
        <v>9.7222222222222224E-2</v>
      </c>
      <c r="AI405" s="232"/>
      <c r="AJ405" s="694"/>
      <c r="AK405" s="694"/>
      <c r="AL405" s="700"/>
      <c r="AM405" s="694" t="s">
        <v>470</v>
      </c>
      <c r="AN405" s="694"/>
      <c r="AO405" s="232"/>
      <c r="AP405" s="232"/>
      <c r="AQ405" s="232"/>
      <c r="AR405" s="232"/>
      <c r="AS405" s="232"/>
      <c r="AT405" s="243">
        <f t="shared" si="19"/>
        <v>7.6388888888888895E-2</v>
      </c>
      <c r="AU405" s="243">
        <f t="shared" si="20"/>
        <v>2.0833333333333329E-2</v>
      </c>
    </row>
    <row r="406" spans="2:47" ht="14.25">
      <c r="B406" s="29">
        <v>2025</v>
      </c>
      <c r="C406" s="29">
        <v>4</v>
      </c>
      <c r="D406" s="29">
        <v>23</v>
      </c>
      <c r="E406" s="247" t="s">
        <v>496</v>
      </c>
      <c r="F406" s="29"/>
      <c r="G406" s="208"/>
      <c r="H406" s="694" t="s">
        <v>467</v>
      </c>
      <c r="I406" s="347" t="s">
        <v>39</v>
      </c>
      <c r="J406" s="694"/>
      <c r="K406" s="232"/>
      <c r="L406" s="698"/>
      <c r="M406" s="185"/>
      <c r="N406" s="717" t="s">
        <v>705</v>
      </c>
      <c r="O406" s="232"/>
      <c r="P406" s="232">
        <v>25</v>
      </c>
      <c r="Q406" s="347" t="s">
        <v>1767</v>
      </c>
      <c r="R406" s="695">
        <v>1325</v>
      </c>
      <c r="S406" s="695"/>
      <c r="T406" s="695">
        <v>12300</v>
      </c>
      <c r="U406" s="695">
        <v>6800</v>
      </c>
      <c r="V406" s="695">
        <v>1110</v>
      </c>
      <c r="W406" s="695">
        <v>1112</v>
      </c>
      <c r="X406" s="232">
        <v>1</v>
      </c>
      <c r="Y406" s="695">
        <v>12300</v>
      </c>
      <c r="Z406" s="232">
        <v>1</v>
      </c>
      <c r="AA406" s="696" t="s">
        <v>1771</v>
      </c>
      <c r="AB406" s="696">
        <v>19100</v>
      </c>
      <c r="AC406" s="697" t="s">
        <v>1769</v>
      </c>
      <c r="AD406" s="698" t="s">
        <v>876</v>
      </c>
      <c r="AE406" s="699">
        <v>9.7222222222222224E-2</v>
      </c>
      <c r="AF406" s="699">
        <v>0.1388888888888889</v>
      </c>
      <c r="AG406" s="699">
        <v>0.1388888888888889</v>
      </c>
      <c r="AH406" s="699">
        <v>0.14583333333333334</v>
      </c>
      <c r="AI406" s="232"/>
      <c r="AJ406" s="694"/>
      <c r="AK406" s="694"/>
      <c r="AL406" s="700"/>
      <c r="AM406" s="694" t="s">
        <v>470</v>
      </c>
      <c r="AN406" s="694"/>
      <c r="AO406" s="232" t="s">
        <v>1770</v>
      </c>
      <c r="AP406" s="232"/>
      <c r="AQ406" s="232"/>
      <c r="AR406" s="232"/>
      <c r="AS406" s="232"/>
      <c r="AT406" s="243">
        <f t="shared" si="19"/>
        <v>4.1666666666666671E-2</v>
      </c>
      <c r="AU406" s="243">
        <f t="shared" si="20"/>
        <v>6.9444444444444475E-3</v>
      </c>
    </row>
    <row r="407" spans="2:47" ht="14.25">
      <c r="B407" s="29">
        <v>2025</v>
      </c>
      <c r="C407" s="29">
        <v>4</v>
      </c>
      <c r="D407" s="29">
        <v>23</v>
      </c>
      <c r="E407" s="247" t="s">
        <v>496</v>
      </c>
      <c r="F407" s="29"/>
      <c r="G407" s="208"/>
      <c r="H407" s="694" t="s">
        <v>467</v>
      </c>
      <c r="I407" s="347" t="s">
        <v>39</v>
      </c>
      <c r="J407" s="694"/>
      <c r="K407" s="232"/>
      <c r="L407" s="698"/>
      <c r="M407" s="185"/>
      <c r="N407" s="717" t="s">
        <v>705</v>
      </c>
      <c r="O407" s="232"/>
      <c r="P407" s="232">
        <v>25</v>
      </c>
      <c r="Q407" s="347" t="s">
        <v>1767</v>
      </c>
      <c r="R407" s="695">
        <v>1325</v>
      </c>
      <c r="S407" s="695"/>
      <c r="T407" s="695">
        <v>12300</v>
      </c>
      <c r="U407" s="695">
        <v>5500</v>
      </c>
      <c r="V407" s="695">
        <v>1110</v>
      </c>
      <c r="W407" s="695">
        <v>1112</v>
      </c>
      <c r="X407" s="232">
        <v>1</v>
      </c>
      <c r="Y407" s="695">
        <v>12300</v>
      </c>
      <c r="Z407" s="232">
        <v>1</v>
      </c>
      <c r="AA407" s="696">
        <v>5800</v>
      </c>
      <c r="AB407" s="696">
        <v>5800</v>
      </c>
      <c r="AC407" s="697" t="s">
        <v>1769</v>
      </c>
      <c r="AD407" s="698" t="s">
        <v>876</v>
      </c>
      <c r="AE407" s="699">
        <v>0.14583333333333334</v>
      </c>
      <c r="AF407" s="699">
        <v>0.18055555555555555</v>
      </c>
      <c r="AG407" s="699">
        <v>0.18055555555555555</v>
      </c>
      <c r="AH407" s="699">
        <v>0.19444444444444445</v>
      </c>
      <c r="AI407" s="232"/>
      <c r="AJ407" s="694"/>
      <c r="AK407" s="694"/>
      <c r="AL407" s="700"/>
      <c r="AM407" s="694" t="s">
        <v>470</v>
      </c>
      <c r="AN407" s="694"/>
      <c r="AO407" s="232"/>
      <c r="AP407" s="232"/>
      <c r="AQ407" s="232"/>
      <c r="AR407" s="232"/>
      <c r="AS407" s="232"/>
      <c r="AT407" s="243">
        <f t="shared" si="19"/>
        <v>3.472222222222221E-2</v>
      </c>
      <c r="AU407" s="243">
        <f t="shared" si="20"/>
        <v>1.3888888888888895E-2</v>
      </c>
    </row>
    <row r="408" spans="2:47" ht="14.25">
      <c r="B408" s="29">
        <v>2025</v>
      </c>
      <c r="C408" s="29">
        <v>4</v>
      </c>
      <c r="D408" s="29">
        <v>23</v>
      </c>
      <c r="E408" s="247" t="s">
        <v>496</v>
      </c>
      <c r="F408" s="29"/>
      <c r="G408" s="208"/>
      <c r="H408" s="694" t="s">
        <v>467</v>
      </c>
      <c r="I408" s="347" t="s">
        <v>39</v>
      </c>
      <c r="J408" s="694"/>
      <c r="K408" s="232"/>
      <c r="L408" s="698"/>
      <c r="M408" s="185"/>
      <c r="N408" s="717" t="s">
        <v>705</v>
      </c>
      <c r="O408" s="232"/>
      <c r="P408" s="232">
        <v>25</v>
      </c>
      <c r="Q408" s="347" t="s">
        <v>1767</v>
      </c>
      <c r="R408" s="695">
        <v>1325</v>
      </c>
      <c r="S408" s="695"/>
      <c r="T408" s="695">
        <v>12300</v>
      </c>
      <c r="U408" s="695">
        <v>12300</v>
      </c>
      <c r="V408" s="695">
        <v>1110</v>
      </c>
      <c r="W408" s="695">
        <v>1112</v>
      </c>
      <c r="X408" s="232">
        <v>1</v>
      </c>
      <c r="Y408" s="695">
        <v>12300</v>
      </c>
      <c r="Z408" s="232">
        <v>1</v>
      </c>
      <c r="AA408" s="696" t="s">
        <v>1773</v>
      </c>
      <c r="AB408" s="696">
        <v>18260</v>
      </c>
      <c r="AC408" s="697" t="s">
        <v>1772</v>
      </c>
      <c r="AD408" s="698" t="s">
        <v>876</v>
      </c>
      <c r="AE408" s="699">
        <v>0.19444444444444445</v>
      </c>
      <c r="AF408" s="699">
        <v>0.27083333333333331</v>
      </c>
      <c r="AG408" s="699"/>
      <c r="AH408" s="699"/>
      <c r="AI408" s="232"/>
      <c r="AJ408" s="694"/>
      <c r="AK408" s="694"/>
      <c r="AL408" s="700"/>
      <c r="AM408" s="694" t="s">
        <v>470</v>
      </c>
      <c r="AN408" s="694"/>
      <c r="AO408" s="232" t="s">
        <v>1770</v>
      </c>
      <c r="AP408" s="232"/>
      <c r="AQ408" s="232"/>
      <c r="AR408" s="232"/>
      <c r="AS408" s="232"/>
      <c r="AT408" s="243">
        <f t="shared" si="19"/>
        <v>7.6388888888888867E-2</v>
      </c>
      <c r="AU408" s="243" t="str">
        <f t="shared" si="20"/>
        <v/>
      </c>
    </row>
    <row r="409" spans="2:47" ht="14.25">
      <c r="B409" s="29">
        <v>2025</v>
      </c>
      <c r="C409" s="29">
        <v>4</v>
      </c>
      <c r="D409" s="29">
        <v>23</v>
      </c>
      <c r="E409" s="247" t="s">
        <v>496</v>
      </c>
      <c r="F409" s="29"/>
      <c r="G409" s="208"/>
      <c r="H409" s="694" t="s">
        <v>467</v>
      </c>
      <c r="I409" s="347"/>
      <c r="J409" s="694"/>
      <c r="K409" s="232"/>
      <c r="L409" s="698"/>
      <c r="M409" s="185"/>
      <c r="N409" s="717"/>
      <c r="O409" s="232"/>
      <c r="P409" s="232"/>
      <c r="Q409" s="347"/>
      <c r="R409" s="695"/>
      <c r="S409" s="695"/>
      <c r="T409" s="695"/>
      <c r="U409" s="695"/>
      <c r="V409" s="695"/>
      <c r="W409" s="695"/>
      <c r="X409" s="232"/>
      <c r="Y409" s="695"/>
      <c r="Z409" s="232"/>
      <c r="AA409" s="696"/>
      <c r="AB409" s="696"/>
      <c r="AC409" s="697"/>
      <c r="AD409" s="698"/>
      <c r="AE409" s="699"/>
      <c r="AF409" s="699"/>
      <c r="AG409" s="699">
        <v>0.27083333333333331</v>
      </c>
      <c r="AH409" s="699">
        <v>0.28125</v>
      </c>
      <c r="AI409" s="232" t="s">
        <v>16</v>
      </c>
      <c r="AJ409" s="694"/>
      <c r="AK409" s="694"/>
      <c r="AL409" s="700"/>
      <c r="AM409" s="694"/>
      <c r="AN409" s="694"/>
      <c r="AO409" s="232"/>
      <c r="AP409" s="232"/>
      <c r="AQ409" s="232"/>
      <c r="AR409" s="232"/>
      <c r="AS409" s="232"/>
      <c r="AT409" s="243" t="str">
        <f t="shared" si="19"/>
        <v/>
      </c>
      <c r="AU409" s="243">
        <f t="shared" si="20"/>
        <v>1.0416666666666685E-2</v>
      </c>
    </row>
    <row r="410" spans="2:47" ht="14.25">
      <c r="B410" s="29">
        <v>2025</v>
      </c>
      <c r="C410" s="29">
        <v>4</v>
      </c>
      <c r="D410" s="29">
        <v>24</v>
      </c>
      <c r="E410" s="247" t="s">
        <v>494</v>
      </c>
      <c r="F410" s="29"/>
      <c r="G410" s="208"/>
      <c r="H410" s="694" t="s">
        <v>467</v>
      </c>
      <c r="I410" s="347"/>
      <c r="J410" s="694"/>
      <c r="K410" s="232"/>
      <c r="L410" s="698"/>
      <c r="M410" s="185"/>
      <c r="N410" s="717"/>
      <c r="O410" s="232"/>
      <c r="P410" s="232"/>
      <c r="Q410" s="347"/>
      <c r="R410" s="695"/>
      <c r="S410" s="695"/>
      <c r="T410" s="695"/>
      <c r="U410" s="695"/>
      <c r="V410" s="695"/>
      <c r="W410" s="695"/>
      <c r="X410" s="232"/>
      <c r="Y410" s="695"/>
      <c r="Z410" s="232"/>
      <c r="AA410" s="696"/>
      <c r="AB410" s="696"/>
      <c r="AC410" s="697"/>
      <c r="AD410" s="698"/>
      <c r="AE410" s="699"/>
      <c r="AF410" s="699"/>
      <c r="AG410" s="699">
        <v>0.28125</v>
      </c>
      <c r="AH410" s="699">
        <v>0.58333333333333337</v>
      </c>
      <c r="AI410" s="232" t="s">
        <v>41</v>
      </c>
      <c r="AJ410" s="694"/>
      <c r="AK410" s="694"/>
      <c r="AL410" s="700"/>
      <c r="AM410" s="694"/>
      <c r="AN410" s="694"/>
      <c r="AO410" s="232" t="s">
        <v>1689</v>
      </c>
      <c r="AP410" s="232"/>
      <c r="AQ410" s="232"/>
      <c r="AR410" s="232"/>
      <c r="AS410" s="232"/>
      <c r="AT410" s="243" t="str">
        <f t="shared" si="19"/>
        <v/>
      </c>
      <c r="AU410" s="243">
        <f t="shared" si="20"/>
        <v>0.30208333333333337</v>
      </c>
    </row>
    <row r="411" spans="2:47" ht="14.25">
      <c r="B411" s="29">
        <v>2025</v>
      </c>
      <c r="C411" s="29">
        <v>4</v>
      </c>
      <c r="D411" s="29">
        <v>24</v>
      </c>
      <c r="E411" s="247" t="s">
        <v>495</v>
      </c>
      <c r="F411" s="29"/>
      <c r="G411" s="208"/>
      <c r="H411" s="694" t="s">
        <v>467</v>
      </c>
      <c r="I411" s="347"/>
      <c r="J411" s="694"/>
      <c r="K411" s="232"/>
      <c r="L411" s="698"/>
      <c r="M411" s="185"/>
      <c r="N411" s="717"/>
      <c r="O411" s="232"/>
      <c r="P411" s="232"/>
      <c r="Q411" s="347"/>
      <c r="R411" s="695"/>
      <c r="S411" s="695"/>
      <c r="T411" s="695"/>
      <c r="U411" s="695"/>
      <c r="V411" s="695"/>
      <c r="W411" s="695"/>
      <c r="X411" s="232"/>
      <c r="Y411" s="695"/>
      <c r="Z411" s="232"/>
      <c r="AA411" s="696"/>
      <c r="AB411" s="696"/>
      <c r="AC411" s="697"/>
      <c r="AD411" s="698"/>
      <c r="AE411" s="699"/>
      <c r="AF411" s="699"/>
      <c r="AG411" s="699">
        <v>0.58333333333333337</v>
      </c>
      <c r="AH411" s="699">
        <v>0.91666666666666663</v>
      </c>
      <c r="AI411" s="232" t="s">
        <v>41</v>
      </c>
      <c r="AJ411" s="694"/>
      <c r="AK411" s="694"/>
      <c r="AL411" s="700"/>
      <c r="AM411" s="694"/>
      <c r="AN411" s="694"/>
      <c r="AO411" s="232" t="s">
        <v>1689</v>
      </c>
      <c r="AP411" s="232"/>
      <c r="AQ411" s="232"/>
      <c r="AR411" s="232"/>
      <c r="AS411" s="232"/>
      <c r="AT411" s="243" t="str">
        <f t="shared" si="19"/>
        <v/>
      </c>
      <c r="AU411" s="243">
        <f t="shared" si="20"/>
        <v>0.33333333333333326</v>
      </c>
    </row>
    <row r="412" spans="2:47" ht="14.25">
      <c r="B412" s="29">
        <v>2025</v>
      </c>
      <c r="C412" s="29">
        <v>4</v>
      </c>
      <c r="D412" s="29">
        <v>24</v>
      </c>
      <c r="E412" s="247" t="s">
        <v>496</v>
      </c>
      <c r="F412" s="29"/>
      <c r="G412" s="208"/>
      <c r="H412" s="694" t="s">
        <v>467</v>
      </c>
      <c r="I412" s="347"/>
      <c r="J412" s="694"/>
      <c r="K412" s="232"/>
      <c r="L412" s="698"/>
      <c r="M412" s="185"/>
      <c r="N412" s="717"/>
      <c r="O412" s="232"/>
      <c r="P412" s="232"/>
      <c r="Q412" s="347"/>
      <c r="R412" s="695"/>
      <c r="S412" s="695"/>
      <c r="T412" s="695"/>
      <c r="U412" s="695"/>
      <c r="V412" s="695"/>
      <c r="W412" s="695"/>
      <c r="X412" s="232"/>
      <c r="Y412" s="695"/>
      <c r="Z412" s="232"/>
      <c r="AA412" s="696"/>
      <c r="AB412" s="696"/>
      <c r="AC412" s="697"/>
      <c r="AD412" s="698"/>
      <c r="AE412" s="699"/>
      <c r="AF412" s="699"/>
      <c r="AG412" s="699">
        <v>0.91666666666666663</v>
      </c>
      <c r="AH412" s="699">
        <v>0.9375</v>
      </c>
      <c r="AI412" s="232" t="s">
        <v>26</v>
      </c>
      <c r="AJ412" s="694"/>
      <c r="AK412" s="694"/>
      <c r="AL412" s="700"/>
      <c r="AM412" s="694"/>
      <c r="AN412" s="694"/>
      <c r="AO412" s="232" t="s">
        <v>1780</v>
      </c>
      <c r="AP412" s="232"/>
      <c r="AQ412" s="232"/>
      <c r="AR412" s="232"/>
      <c r="AS412" s="232"/>
      <c r="AT412" s="243" t="str">
        <f t="shared" si="19"/>
        <v/>
      </c>
      <c r="AU412" s="243">
        <f t="shared" si="20"/>
        <v>2.083333333333337E-2</v>
      </c>
    </row>
    <row r="413" spans="2:47" ht="14.25">
      <c r="B413" s="29">
        <v>2025</v>
      </c>
      <c r="C413" s="29">
        <v>4</v>
      </c>
      <c r="D413" s="29">
        <v>24</v>
      </c>
      <c r="E413" s="247" t="s">
        <v>496</v>
      </c>
      <c r="F413" s="29"/>
      <c r="G413" s="208"/>
      <c r="H413" s="694" t="s">
        <v>467</v>
      </c>
      <c r="I413" s="347" t="s">
        <v>39</v>
      </c>
      <c r="J413" s="694"/>
      <c r="K413" s="232"/>
      <c r="L413" s="698"/>
      <c r="M413" s="185"/>
      <c r="N413" s="717" t="s">
        <v>2123</v>
      </c>
      <c r="O413" s="232"/>
      <c r="P413" s="232">
        <v>12</v>
      </c>
      <c r="Q413" s="347"/>
      <c r="R413" s="695">
        <v>1120</v>
      </c>
      <c r="S413" s="695"/>
      <c r="T413" s="695">
        <v>3600</v>
      </c>
      <c r="U413" s="695">
        <v>3600</v>
      </c>
      <c r="V413" s="695">
        <v>1120</v>
      </c>
      <c r="W413" s="695">
        <v>1120</v>
      </c>
      <c r="X413" s="232">
        <v>1</v>
      </c>
      <c r="Y413" s="695">
        <v>200</v>
      </c>
      <c r="Z413" s="232">
        <v>18</v>
      </c>
      <c r="AA413" s="696">
        <v>3600</v>
      </c>
      <c r="AB413" s="696">
        <v>3600</v>
      </c>
      <c r="AC413" s="697"/>
      <c r="AD413" s="698" t="s">
        <v>1774</v>
      </c>
      <c r="AE413" s="699">
        <v>0.9375</v>
      </c>
      <c r="AF413" s="699">
        <v>0.20833333333333334</v>
      </c>
      <c r="AG413" s="699"/>
      <c r="AH413" s="699"/>
      <c r="AI413" s="232"/>
      <c r="AJ413" s="694"/>
      <c r="AK413" s="694"/>
      <c r="AL413" s="700"/>
      <c r="AM413" s="694" t="s">
        <v>486</v>
      </c>
      <c r="AN413" s="694"/>
      <c r="AO413" s="232" t="s">
        <v>1781</v>
      </c>
      <c r="AP413" s="232"/>
      <c r="AQ413" s="232"/>
      <c r="AR413" s="232"/>
      <c r="AS413" s="232"/>
      <c r="AT413" s="243">
        <f t="shared" si="19"/>
        <v>0.27083333333333337</v>
      </c>
      <c r="AU413" s="243" t="str">
        <f t="shared" si="20"/>
        <v/>
      </c>
    </row>
    <row r="414" spans="2:47" ht="14.25">
      <c r="B414" s="29">
        <v>2025</v>
      </c>
      <c r="C414" s="29">
        <v>4</v>
      </c>
      <c r="D414" s="29">
        <v>24</v>
      </c>
      <c r="E414" s="247" t="s">
        <v>496</v>
      </c>
      <c r="F414" s="29"/>
      <c r="G414" s="208"/>
      <c r="H414" s="694" t="s">
        <v>467</v>
      </c>
      <c r="I414" s="347" t="s">
        <v>39</v>
      </c>
      <c r="J414" s="694"/>
      <c r="K414" s="232"/>
      <c r="L414" s="698"/>
      <c r="M414" s="185"/>
      <c r="N414" s="717" t="s">
        <v>2123</v>
      </c>
      <c r="O414" s="232"/>
      <c r="P414" s="232">
        <v>12</v>
      </c>
      <c r="Q414" s="347"/>
      <c r="R414" s="695">
        <v>1100</v>
      </c>
      <c r="S414" s="695"/>
      <c r="T414" s="695">
        <v>2500</v>
      </c>
      <c r="U414" s="695">
        <v>200</v>
      </c>
      <c r="V414" s="695">
        <v>1040</v>
      </c>
      <c r="W414" s="695">
        <v>1040</v>
      </c>
      <c r="X414" s="232">
        <v>1</v>
      </c>
      <c r="Y414" s="695">
        <v>200</v>
      </c>
      <c r="Z414" s="232">
        <v>1</v>
      </c>
      <c r="AA414" s="696">
        <v>200</v>
      </c>
      <c r="AB414" s="696">
        <v>200</v>
      </c>
      <c r="AC414" s="697"/>
      <c r="AD414" s="698" t="s">
        <v>1775</v>
      </c>
      <c r="AE414" s="699"/>
      <c r="AF414" s="699"/>
      <c r="AG414" s="699"/>
      <c r="AH414" s="699"/>
      <c r="AI414" s="232"/>
      <c r="AJ414" s="694"/>
      <c r="AK414" s="694"/>
      <c r="AL414" s="700"/>
      <c r="AM414" s="694" t="s">
        <v>486</v>
      </c>
      <c r="AN414" s="694"/>
      <c r="AO414" s="232" t="s">
        <v>1778</v>
      </c>
      <c r="AP414" s="232"/>
      <c r="AQ414" s="232"/>
      <c r="AR414" s="232"/>
      <c r="AS414" s="232"/>
      <c r="AT414" s="243" t="str">
        <f t="shared" si="19"/>
        <v/>
      </c>
      <c r="AU414" s="243" t="str">
        <f t="shared" si="20"/>
        <v/>
      </c>
    </row>
    <row r="415" spans="2:47" ht="14.25">
      <c r="B415" s="29">
        <v>2025</v>
      </c>
      <c r="C415" s="29">
        <v>4</v>
      </c>
      <c r="D415" s="29">
        <v>24</v>
      </c>
      <c r="E415" s="247" t="s">
        <v>496</v>
      </c>
      <c r="F415" s="29"/>
      <c r="G415" s="208"/>
      <c r="H415" s="694" t="s">
        <v>467</v>
      </c>
      <c r="I415" s="347" t="s">
        <v>39</v>
      </c>
      <c r="J415" s="694"/>
      <c r="K415" s="232"/>
      <c r="L415" s="698"/>
      <c r="M415" s="185"/>
      <c r="N415" s="717" t="s">
        <v>2123</v>
      </c>
      <c r="O415" s="232"/>
      <c r="P415" s="232">
        <v>12</v>
      </c>
      <c r="Q415" s="347"/>
      <c r="R415" s="695">
        <v>1050</v>
      </c>
      <c r="S415" s="695"/>
      <c r="T415" s="695">
        <v>3700</v>
      </c>
      <c r="U415" s="695">
        <v>200</v>
      </c>
      <c r="V415" s="695">
        <v>1050</v>
      </c>
      <c r="W415" s="695">
        <v>1050</v>
      </c>
      <c r="X415" s="232">
        <v>1</v>
      </c>
      <c r="Y415" s="695">
        <v>200</v>
      </c>
      <c r="Z415" s="232">
        <v>1</v>
      </c>
      <c r="AA415" s="696">
        <v>200</v>
      </c>
      <c r="AB415" s="696">
        <v>200</v>
      </c>
      <c r="AC415" s="697"/>
      <c r="AD415" s="698" t="s">
        <v>1776</v>
      </c>
      <c r="AE415" s="699"/>
      <c r="AF415" s="699"/>
      <c r="AG415" s="699"/>
      <c r="AH415" s="699"/>
      <c r="AI415" s="232"/>
      <c r="AJ415" s="694"/>
      <c r="AK415" s="694"/>
      <c r="AL415" s="700"/>
      <c r="AM415" s="694" t="s">
        <v>486</v>
      </c>
      <c r="AN415" s="694"/>
      <c r="AO415" s="232" t="s">
        <v>1779</v>
      </c>
      <c r="AP415" s="232"/>
      <c r="AQ415" s="232"/>
      <c r="AR415" s="232"/>
      <c r="AS415" s="232"/>
      <c r="AT415" s="243" t="str">
        <f t="shared" si="19"/>
        <v/>
      </c>
      <c r="AU415" s="243" t="str">
        <f t="shared" si="20"/>
        <v/>
      </c>
    </row>
    <row r="416" spans="2:47" ht="14.25">
      <c r="B416" s="29">
        <v>2025</v>
      </c>
      <c r="C416" s="29">
        <v>4</v>
      </c>
      <c r="D416" s="29">
        <v>24</v>
      </c>
      <c r="E416" s="247" t="s">
        <v>496</v>
      </c>
      <c r="F416" s="29"/>
      <c r="G416" s="208"/>
      <c r="H416" s="694" t="s">
        <v>467</v>
      </c>
      <c r="I416" s="347" t="s">
        <v>39</v>
      </c>
      <c r="J416" s="694"/>
      <c r="K416" s="232"/>
      <c r="L416" s="698"/>
      <c r="M416" s="185"/>
      <c r="N416" s="717" t="s">
        <v>2123</v>
      </c>
      <c r="O416" s="232"/>
      <c r="P416" s="232">
        <v>12</v>
      </c>
      <c r="Q416" s="347"/>
      <c r="R416" s="695">
        <v>1005</v>
      </c>
      <c r="S416" s="695"/>
      <c r="T416" s="695">
        <v>3700</v>
      </c>
      <c r="U416" s="695">
        <v>3600</v>
      </c>
      <c r="V416" s="695">
        <v>1005</v>
      </c>
      <c r="W416" s="695">
        <v>1005</v>
      </c>
      <c r="X416" s="232">
        <v>1</v>
      </c>
      <c r="Y416" s="695">
        <v>200</v>
      </c>
      <c r="Z416" s="232">
        <v>18</v>
      </c>
      <c r="AA416" s="696">
        <v>3600</v>
      </c>
      <c r="AB416" s="696">
        <v>3600</v>
      </c>
      <c r="AC416" s="697"/>
      <c r="AD416" s="698" t="s">
        <v>1777</v>
      </c>
      <c r="AE416" s="699"/>
      <c r="AF416" s="699"/>
      <c r="AG416" s="699"/>
      <c r="AH416" s="699"/>
      <c r="AI416" s="232"/>
      <c r="AJ416" s="694"/>
      <c r="AK416" s="694"/>
      <c r="AL416" s="700"/>
      <c r="AM416" s="694" t="s">
        <v>486</v>
      </c>
      <c r="AN416" s="694"/>
      <c r="AO416" s="232" t="s">
        <v>1783</v>
      </c>
      <c r="AP416" s="232"/>
      <c r="AQ416" s="232"/>
      <c r="AR416" s="232"/>
      <c r="AS416" s="232"/>
      <c r="AT416" s="243" t="str">
        <f t="shared" si="19"/>
        <v/>
      </c>
      <c r="AU416" s="243" t="str">
        <f t="shared" si="20"/>
        <v/>
      </c>
    </row>
    <row r="417" spans="1:47" ht="14.25">
      <c r="B417" s="29">
        <v>2025</v>
      </c>
      <c r="C417" s="29">
        <v>4</v>
      </c>
      <c r="D417" s="29">
        <v>24</v>
      </c>
      <c r="E417" s="247" t="s">
        <v>496</v>
      </c>
      <c r="F417" s="29"/>
      <c r="G417" s="208"/>
      <c r="H417" s="694" t="s">
        <v>467</v>
      </c>
      <c r="I417" s="347"/>
      <c r="J417" s="694"/>
      <c r="K417" s="232"/>
      <c r="L417" s="698"/>
      <c r="M417" s="185"/>
      <c r="N417" s="717"/>
      <c r="O417" s="232"/>
      <c r="P417" s="232"/>
      <c r="Q417" s="347"/>
      <c r="R417" s="695"/>
      <c r="S417" s="695"/>
      <c r="T417" s="695"/>
      <c r="U417" s="695"/>
      <c r="V417" s="695"/>
      <c r="W417" s="695"/>
      <c r="X417" s="232"/>
      <c r="Y417" s="695"/>
      <c r="Z417" s="232"/>
      <c r="AA417" s="696"/>
      <c r="AB417" s="696"/>
      <c r="AC417" s="697"/>
      <c r="AD417" s="698"/>
      <c r="AE417" s="699"/>
      <c r="AF417" s="699"/>
      <c r="AG417" s="699">
        <v>0.20833333333333334</v>
      </c>
      <c r="AH417" s="699">
        <v>0.22916666666666666</v>
      </c>
      <c r="AI417" s="232" t="s">
        <v>26</v>
      </c>
      <c r="AJ417" s="694"/>
      <c r="AK417" s="694"/>
      <c r="AL417" s="700"/>
      <c r="AM417" s="694"/>
      <c r="AN417" s="694"/>
      <c r="AO417" s="232" t="s">
        <v>1784</v>
      </c>
      <c r="AP417" s="232"/>
      <c r="AQ417" s="232"/>
      <c r="AR417" s="232"/>
      <c r="AS417" s="232"/>
      <c r="AT417" s="243" t="str">
        <f t="shared" si="19"/>
        <v/>
      </c>
      <c r="AU417" s="243">
        <f t="shared" si="20"/>
        <v>2.0833333333333315E-2</v>
      </c>
    </row>
    <row r="418" spans="1:47" ht="14.25">
      <c r="B418" s="29">
        <v>2025</v>
      </c>
      <c r="C418" s="29">
        <v>4</v>
      </c>
      <c r="D418" s="29">
        <v>24</v>
      </c>
      <c r="E418" s="247" t="s">
        <v>496</v>
      </c>
      <c r="F418" s="29"/>
      <c r="G418" s="208"/>
      <c r="H418" s="694" t="s">
        <v>467</v>
      </c>
      <c r="I418" s="347" t="s">
        <v>39</v>
      </c>
      <c r="J418" s="694"/>
      <c r="K418" s="232"/>
      <c r="L418" s="698"/>
      <c r="M418" s="185"/>
      <c r="N418" s="717" t="s">
        <v>705</v>
      </c>
      <c r="O418" s="232"/>
      <c r="P418" s="232">
        <v>25</v>
      </c>
      <c r="Q418" s="347" t="s">
        <v>1786</v>
      </c>
      <c r="R418" s="695">
        <v>1150</v>
      </c>
      <c r="S418" s="695"/>
      <c r="T418" s="695">
        <v>2660</v>
      </c>
      <c r="U418" s="695">
        <v>400</v>
      </c>
      <c r="V418" s="695">
        <v>1125</v>
      </c>
      <c r="W418" s="695">
        <v>1125</v>
      </c>
      <c r="X418" s="232">
        <v>1</v>
      </c>
      <c r="Y418" s="695">
        <v>400</v>
      </c>
      <c r="Z418" s="232">
        <v>1</v>
      </c>
      <c r="AA418" s="696">
        <v>400</v>
      </c>
      <c r="AB418" s="696">
        <v>400</v>
      </c>
      <c r="AC418" s="697" t="s">
        <v>1787</v>
      </c>
      <c r="AD418" s="698" t="s">
        <v>1264</v>
      </c>
      <c r="AE418" s="699">
        <v>0.22916666666666666</v>
      </c>
      <c r="AF418" s="699">
        <v>0.2361111111111111</v>
      </c>
      <c r="AG418" s="699"/>
      <c r="AH418" s="699"/>
      <c r="AI418" s="232"/>
      <c r="AJ418" s="694"/>
      <c r="AK418" s="694"/>
      <c r="AL418" s="700"/>
      <c r="AM418" s="694" t="s">
        <v>470</v>
      </c>
      <c r="AN418" s="694"/>
      <c r="AO418" s="232"/>
      <c r="AP418" s="232"/>
      <c r="AQ418" s="232"/>
      <c r="AR418" s="232"/>
      <c r="AS418" s="232"/>
      <c r="AT418" s="243">
        <f t="shared" si="19"/>
        <v>6.9444444444444475E-3</v>
      </c>
      <c r="AU418" s="243" t="str">
        <f t="shared" si="20"/>
        <v/>
      </c>
    </row>
    <row r="419" spans="1:47" ht="14.25">
      <c r="B419" s="29">
        <v>2025</v>
      </c>
      <c r="C419" s="29">
        <v>4</v>
      </c>
      <c r="D419" s="29">
        <v>24</v>
      </c>
      <c r="E419" s="247" t="s">
        <v>496</v>
      </c>
      <c r="F419" s="29"/>
      <c r="G419" s="208"/>
      <c r="H419" s="694" t="s">
        <v>467</v>
      </c>
      <c r="I419" s="347"/>
      <c r="J419" s="694"/>
      <c r="K419" s="232"/>
      <c r="L419" s="698"/>
      <c r="M419" s="185"/>
      <c r="N419" s="717"/>
      <c r="O419" s="232"/>
      <c r="P419" s="232"/>
      <c r="Q419" s="347"/>
      <c r="R419" s="695"/>
      <c r="S419" s="695"/>
      <c r="T419" s="695"/>
      <c r="U419" s="695"/>
      <c r="V419" s="695"/>
      <c r="W419" s="695"/>
      <c r="X419" s="232"/>
      <c r="Y419" s="695"/>
      <c r="Z419" s="232"/>
      <c r="AA419" s="696"/>
      <c r="AB419" s="696"/>
      <c r="AC419" s="697"/>
      <c r="AD419" s="698"/>
      <c r="AE419" s="699"/>
      <c r="AF419" s="699"/>
      <c r="AG419" s="699">
        <v>0.2361111111111111</v>
      </c>
      <c r="AH419" s="699">
        <v>0.28125</v>
      </c>
      <c r="AI419" s="232" t="s">
        <v>26</v>
      </c>
      <c r="AJ419" s="694"/>
      <c r="AK419" s="694"/>
      <c r="AL419" s="700"/>
      <c r="AM419" s="694"/>
      <c r="AN419" s="694"/>
      <c r="AO419" s="232" t="s">
        <v>1785</v>
      </c>
      <c r="AP419" s="232"/>
      <c r="AQ419" s="232"/>
      <c r="AR419" s="232"/>
      <c r="AS419" s="232"/>
      <c r="AT419" s="243" t="str">
        <f t="shared" si="19"/>
        <v/>
      </c>
      <c r="AU419" s="243">
        <f t="shared" si="20"/>
        <v>4.5138888888888895E-2</v>
      </c>
    </row>
    <row r="420" spans="1:47" ht="14.25">
      <c r="B420" s="29">
        <v>2025</v>
      </c>
      <c r="C420" s="29">
        <v>4</v>
      </c>
      <c r="D420" s="29">
        <v>25</v>
      </c>
      <c r="E420" s="247" t="s">
        <v>494</v>
      </c>
      <c r="F420" s="29"/>
      <c r="G420" s="208"/>
      <c r="H420" s="694" t="s">
        <v>467</v>
      </c>
      <c r="I420" s="347"/>
      <c r="J420" s="694"/>
      <c r="K420" s="232"/>
      <c r="L420" s="698"/>
      <c r="M420" s="185"/>
      <c r="N420" s="717"/>
      <c r="O420" s="232"/>
      <c r="P420" s="232"/>
      <c r="Q420" s="347"/>
      <c r="R420" s="695"/>
      <c r="S420" s="695"/>
      <c r="T420" s="695"/>
      <c r="U420" s="695"/>
      <c r="V420" s="695"/>
      <c r="W420" s="695"/>
      <c r="X420" s="232"/>
      <c r="Y420" s="695"/>
      <c r="Z420" s="232"/>
      <c r="AA420" s="696"/>
      <c r="AB420" s="696"/>
      <c r="AC420" s="697"/>
      <c r="AD420" s="698"/>
      <c r="AE420" s="699"/>
      <c r="AF420" s="699"/>
      <c r="AG420" s="699">
        <v>0.28125</v>
      </c>
      <c r="AH420" s="699">
        <v>0.58333333333333337</v>
      </c>
      <c r="AI420" s="232" t="s">
        <v>41</v>
      </c>
      <c r="AJ420" s="694"/>
      <c r="AK420" s="694"/>
      <c r="AL420" s="700"/>
      <c r="AM420" s="694"/>
      <c r="AN420" s="694"/>
      <c r="AO420" s="232" t="s">
        <v>1689</v>
      </c>
      <c r="AP420" s="232"/>
      <c r="AQ420" s="232"/>
      <c r="AR420" s="232"/>
      <c r="AS420" s="232"/>
      <c r="AT420" s="243" t="str">
        <f t="shared" si="19"/>
        <v/>
      </c>
      <c r="AU420" s="243">
        <f t="shared" si="20"/>
        <v>0.30208333333333337</v>
      </c>
    </row>
    <row r="421" spans="1:47" ht="14.25">
      <c r="B421" s="29">
        <v>2025</v>
      </c>
      <c r="C421" s="29">
        <v>4</v>
      </c>
      <c r="D421" s="29">
        <v>25</v>
      </c>
      <c r="E421" s="247" t="s">
        <v>496</v>
      </c>
      <c r="F421" s="29"/>
      <c r="G421" s="208"/>
      <c r="H421" s="694" t="s">
        <v>467</v>
      </c>
      <c r="I421" s="347"/>
      <c r="J421" s="694"/>
      <c r="K421" s="232"/>
      <c r="L421" s="698"/>
      <c r="M421" s="185"/>
      <c r="N421" s="717"/>
      <c r="O421" s="232"/>
      <c r="P421" s="232"/>
      <c r="Q421" s="347"/>
      <c r="R421" s="695"/>
      <c r="S421" s="695"/>
      <c r="T421" s="695"/>
      <c r="U421" s="695"/>
      <c r="V421" s="695"/>
      <c r="W421" s="695"/>
      <c r="X421" s="232"/>
      <c r="Y421" s="695"/>
      <c r="Z421" s="232"/>
      <c r="AA421" s="696"/>
      <c r="AB421" s="696"/>
      <c r="AC421" s="697"/>
      <c r="AD421" s="698"/>
      <c r="AE421" s="699"/>
      <c r="AF421" s="699"/>
      <c r="AG421" s="699">
        <v>0.91666666666666663</v>
      </c>
      <c r="AH421" s="699">
        <v>0.9375</v>
      </c>
      <c r="AI421" s="232" t="s">
        <v>5</v>
      </c>
      <c r="AJ421" s="694"/>
      <c r="AK421" s="694"/>
      <c r="AL421" s="700"/>
      <c r="AM421" s="694"/>
      <c r="AN421" s="694"/>
      <c r="AO421" s="232"/>
      <c r="AP421" s="232"/>
      <c r="AQ421" s="232"/>
      <c r="AR421" s="232"/>
      <c r="AS421" s="232"/>
      <c r="AT421" s="243" t="str">
        <f t="shared" si="19"/>
        <v/>
      </c>
      <c r="AU421" s="243">
        <f t="shared" si="20"/>
        <v>2.083333333333337E-2</v>
      </c>
    </row>
    <row r="422" spans="1:47" ht="14.25">
      <c r="B422" s="29">
        <v>2025</v>
      </c>
      <c r="C422" s="29">
        <v>4</v>
      </c>
      <c r="D422" s="29">
        <v>25</v>
      </c>
      <c r="E422" s="247" t="s">
        <v>496</v>
      </c>
      <c r="F422" s="29"/>
      <c r="G422" s="208"/>
      <c r="H422" s="694" t="s">
        <v>467</v>
      </c>
      <c r="I422" s="347" t="s">
        <v>39</v>
      </c>
      <c r="J422" s="694"/>
      <c r="K422" s="232"/>
      <c r="L422" s="698"/>
      <c r="M422" s="185"/>
      <c r="N422" s="717" t="s">
        <v>705</v>
      </c>
      <c r="O422" s="232"/>
      <c r="P422" s="232">
        <v>25</v>
      </c>
      <c r="Q422" s="347" t="s">
        <v>1767</v>
      </c>
      <c r="R422" s="695">
        <v>1325</v>
      </c>
      <c r="S422" s="695"/>
      <c r="T422" s="695">
        <v>12300</v>
      </c>
      <c r="U422" s="695">
        <v>5120</v>
      </c>
      <c r="V422" s="695">
        <v>1120</v>
      </c>
      <c r="W422" s="695">
        <v>1122</v>
      </c>
      <c r="X422" s="232">
        <v>1</v>
      </c>
      <c r="Y422" s="695">
        <v>5120</v>
      </c>
      <c r="Z422" s="232">
        <v>1</v>
      </c>
      <c r="AA422" s="696">
        <v>5120</v>
      </c>
      <c r="AB422" s="696">
        <v>5120</v>
      </c>
      <c r="AC422" s="697"/>
      <c r="AD422" s="698" t="s">
        <v>756</v>
      </c>
      <c r="AE422" s="699">
        <v>0.9375</v>
      </c>
      <c r="AF422" s="699">
        <v>8.3333333333333329E-2</v>
      </c>
      <c r="AG422" s="699"/>
      <c r="AH422" s="699"/>
      <c r="AI422" s="232"/>
      <c r="AJ422" s="694"/>
      <c r="AK422" s="694"/>
      <c r="AL422" s="700"/>
      <c r="AM422" s="694" t="s">
        <v>470</v>
      </c>
      <c r="AN422" s="694"/>
      <c r="AO422" s="232"/>
      <c r="AP422" s="232"/>
      <c r="AQ422" s="232"/>
      <c r="AR422" s="232"/>
      <c r="AS422" s="232"/>
      <c r="AT422" s="243">
        <f t="shared" si="19"/>
        <v>0.14583333333333331</v>
      </c>
      <c r="AU422" s="243" t="str">
        <f t="shared" si="20"/>
        <v/>
      </c>
    </row>
    <row r="423" spans="1:47" ht="14.25">
      <c r="B423" s="29">
        <v>2025</v>
      </c>
      <c r="C423" s="29">
        <v>4</v>
      </c>
      <c r="D423" s="29">
        <v>25</v>
      </c>
      <c r="E423" s="247" t="s">
        <v>496</v>
      </c>
      <c r="F423" s="29"/>
      <c r="G423" s="208"/>
      <c r="H423" s="694" t="s">
        <v>467</v>
      </c>
      <c r="I423" s="347" t="s">
        <v>39</v>
      </c>
      <c r="J423" s="694"/>
      <c r="K423" s="232"/>
      <c r="L423" s="698"/>
      <c r="M423" s="185"/>
      <c r="N423" s="717" t="s">
        <v>705</v>
      </c>
      <c r="O423" s="232"/>
      <c r="P423" s="232">
        <v>25</v>
      </c>
      <c r="Q423" s="347" t="s">
        <v>1767</v>
      </c>
      <c r="R423" s="695">
        <v>1325</v>
      </c>
      <c r="S423" s="695"/>
      <c r="T423" s="695">
        <v>12300</v>
      </c>
      <c r="U423" s="695">
        <v>1250</v>
      </c>
      <c r="V423" s="695">
        <v>1050</v>
      </c>
      <c r="W423" s="695">
        <v>1052</v>
      </c>
      <c r="X423" s="232">
        <v>1</v>
      </c>
      <c r="Y423" s="695">
        <v>1250</v>
      </c>
      <c r="Z423" s="232">
        <v>1</v>
      </c>
      <c r="AA423" s="696">
        <v>1250</v>
      </c>
      <c r="AB423" s="696">
        <v>1250</v>
      </c>
      <c r="AC423" s="697"/>
      <c r="AD423" s="698" t="s">
        <v>929</v>
      </c>
      <c r="AE423" s="699"/>
      <c r="AF423" s="699"/>
      <c r="AG423" s="699"/>
      <c r="AH423" s="699"/>
      <c r="AI423" s="232"/>
      <c r="AJ423" s="694"/>
      <c r="AK423" s="694"/>
      <c r="AL423" s="700"/>
      <c r="AM423" s="694" t="s">
        <v>470</v>
      </c>
      <c r="AN423" s="694"/>
      <c r="AO423" s="232"/>
      <c r="AP423" s="232"/>
      <c r="AQ423" s="232"/>
      <c r="AR423" s="232"/>
      <c r="AS423" s="232"/>
      <c r="AT423" s="243" t="str">
        <f t="shared" si="19"/>
        <v/>
      </c>
      <c r="AU423" s="243" t="str">
        <f t="shared" si="20"/>
        <v/>
      </c>
    </row>
    <row r="424" spans="1:47" ht="14.25">
      <c r="B424" s="29">
        <v>2025</v>
      </c>
      <c r="C424" s="29">
        <v>4</v>
      </c>
      <c r="D424" s="29">
        <v>25</v>
      </c>
      <c r="E424" s="247" t="s">
        <v>496</v>
      </c>
      <c r="F424" s="29"/>
      <c r="G424" s="208"/>
      <c r="H424" s="694" t="s">
        <v>467</v>
      </c>
      <c r="I424" s="347" t="s">
        <v>39</v>
      </c>
      <c r="J424" s="694"/>
      <c r="K424" s="232"/>
      <c r="L424" s="698"/>
      <c r="M424" s="185"/>
      <c r="N424" s="717" t="s">
        <v>705</v>
      </c>
      <c r="O424" s="232"/>
      <c r="P424" s="232">
        <v>25</v>
      </c>
      <c r="Q424" s="347" t="s">
        <v>1767</v>
      </c>
      <c r="R424" s="695">
        <v>1325</v>
      </c>
      <c r="S424" s="695"/>
      <c r="T424" s="695">
        <v>12300</v>
      </c>
      <c r="U424" s="695">
        <v>400</v>
      </c>
      <c r="V424" s="695">
        <v>1040</v>
      </c>
      <c r="W424" s="695">
        <v>1042</v>
      </c>
      <c r="X424" s="232">
        <v>1</v>
      </c>
      <c r="Y424" s="695">
        <v>400</v>
      </c>
      <c r="Z424" s="232">
        <v>1</v>
      </c>
      <c r="AA424" s="696">
        <v>400</v>
      </c>
      <c r="AB424" s="696">
        <v>400</v>
      </c>
      <c r="AC424" s="697"/>
      <c r="AD424" s="698" t="s">
        <v>763</v>
      </c>
      <c r="AE424" s="699"/>
      <c r="AF424" s="699"/>
      <c r="AG424" s="699"/>
      <c r="AH424" s="699"/>
      <c r="AI424" s="232"/>
      <c r="AJ424" s="694"/>
      <c r="AK424" s="694"/>
      <c r="AL424" s="700"/>
      <c r="AM424" s="694" t="s">
        <v>470</v>
      </c>
      <c r="AN424" s="694"/>
      <c r="AO424" s="232"/>
      <c r="AP424" s="232"/>
      <c r="AQ424" s="232"/>
      <c r="AR424" s="232"/>
      <c r="AS424" s="232"/>
      <c r="AT424" s="243" t="str">
        <f t="shared" si="19"/>
        <v/>
      </c>
      <c r="AU424" s="243" t="str">
        <f t="shared" si="20"/>
        <v/>
      </c>
    </row>
    <row r="425" spans="1:47" ht="14.25">
      <c r="B425" s="29">
        <v>2025</v>
      </c>
      <c r="C425" s="29">
        <v>4</v>
      </c>
      <c r="D425" s="29">
        <v>25</v>
      </c>
      <c r="E425" s="247" t="s">
        <v>496</v>
      </c>
      <c r="F425" s="29"/>
      <c r="G425" s="208"/>
      <c r="H425" s="694" t="s">
        <v>467</v>
      </c>
      <c r="I425" s="347" t="s">
        <v>39</v>
      </c>
      <c r="J425" s="694"/>
      <c r="K425" s="232"/>
      <c r="L425" s="698"/>
      <c r="M425" s="185"/>
      <c r="N425" s="717" t="s">
        <v>705</v>
      </c>
      <c r="O425" s="232"/>
      <c r="P425" s="232">
        <v>25</v>
      </c>
      <c r="Q425" s="347" t="s">
        <v>1767</v>
      </c>
      <c r="R425" s="695">
        <v>1325</v>
      </c>
      <c r="S425" s="695"/>
      <c r="T425" s="695">
        <v>12300</v>
      </c>
      <c r="U425" s="695">
        <v>5630</v>
      </c>
      <c r="V425" s="695">
        <v>1005</v>
      </c>
      <c r="W425" s="695">
        <v>1008</v>
      </c>
      <c r="X425" s="232">
        <v>1</v>
      </c>
      <c r="Y425" s="695">
        <v>6400</v>
      </c>
      <c r="Z425" s="232">
        <v>1</v>
      </c>
      <c r="AA425" s="696">
        <v>5630</v>
      </c>
      <c r="AB425" s="696">
        <v>5630</v>
      </c>
      <c r="AC425" s="697"/>
      <c r="AD425" s="698" t="s">
        <v>766</v>
      </c>
      <c r="AE425" s="699"/>
      <c r="AF425" s="699"/>
      <c r="AG425" s="699"/>
      <c r="AH425" s="699"/>
      <c r="AI425" s="232"/>
      <c r="AJ425" s="694"/>
      <c r="AK425" s="694"/>
      <c r="AL425" s="700"/>
      <c r="AM425" s="694" t="s">
        <v>470</v>
      </c>
      <c r="AN425" s="694"/>
      <c r="AO425" s="232"/>
      <c r="AP425" s="232"/>
      <c r="AQ425" s="232"/>
      <c r="AR425" s="232"/>
      <c r="AS425" s="232"/>
      <c r="AT425" s="243" t="str">
        <f t="shared" si="19"/>
        <v/>
      </c>
      <c r="AU425" s="243" t="str">
        <f t="shared" si="20"/>
        <v/>
      </c>
    </row>
    <row r="426" spans="1:47" ht="14.25">
      <c r="B426" s="29">
        <v>2025</v>
      </c>
      <c r="C426" s="29">
        <v>4</v>
      </c>
      <c r="D426" s="29">
        <v>25</v>
      </c>
      <c r="E426" s="247" t="s">
        <v>496</v>
      </c>
      <c r="F426" s="29"/>
      <c r="G426" s="208"/>
      <c r="H426" s="694" t="s">
        <v>467</v>
      </c>
      <c r="I426" s="347" t="s">
        <v>39</v>
      </c>
      <c r="J426" s="694"/>
      <c r="K426" s="232"/>
      <c r="L426" s="698"/>
      <c r="M426" s="185"/>
      <c r="N426" s="717" t="s">
        <v>705</v>
      </c>
      <c r="O426" s="232"/>
      <c r="P426" s="232">
        <v>25</v>
      </c>
      <c r="Q426" s="347" t="s">
        <v>1789</v>
      </c>
      <c r="R426" s="695">
        <v>1270</v>
      </c>
      <c r="S426" s="695"/>
      <c r="T426" s="695">
        <v>3900</v>
      </c>
      <c r="U426" s="695">
        <v>770</v>
      </c>
      <c r="V426" s="695">
        <v>1005</v>
      </c>
      <c r="W426" s="695">
        <v>1008</v>
      </c>
      <c r="X426" s="232">
        <v>1</v>
      </c>
      <c r="Y426" s="695">
        <v>6400</v>
      </c>
      <c r="Z426" s="232">
        <v>1</v>
      </c>
      <c r="AA426" s="696" t="s">
        <v>1794</v>
      </c>
      <c r="AB426" s="696">
        <v>6400</v>
      </c>
      <c r="AC426" s="697"/>
      <c r="AD426" s="698" t="s">
        <v>766</v>
      </c>
      <c r="AE426" s="699"/>
      <c r="AF426" s="699"/>
      <c r="AG426" s="699"/>
      <c r="AH426" s="699"/>
      <c r="AI426" s="232"/>
      <c r="AJ426" s="694"/>
      <c r="AK426" s="694"/>
      <c r="AL426" s="700"/>
      <c r="AM426" s="694" t="s">
        <v>470</v>
      </c>
      <c r="AN426" s="694"/>
      <c r="AO426" s="232" t="s">
        <v>1770</v>
      </c>
      <c r="AP426" s="232"/>
      <c r="AQ426" s="232"/>
      <c r="AR426" s="232"/>
      <c r="AS426" s="232"/>
      <c r="AT426" s="243" t="str">
        <f t="shared" si="19"/>
        <v/>
      </c>
      <c r="AU426" s="243" t="str">
        <f t="shared" si="20"/>
        <v/>
      </c>
    </row>
    <row r="427" spans="1:47" ht="14.25">
      <c r="B427" s="29">
        <v>2025</v>
      </c>
      <c r="C427" s="29">
        <v>4</v>
      </c>
      <c r="D427" s="29">
        <v>25</v>
      </c>
      <c r="E427" s="247" t="s">
        <v>496</v>
      </c>
      <c r="F427" s="29"/>
      <c r="G427" s="208"/>
      <c r="H427" s="694" t="s">
        <v>467</v>
      </c>
      <c r="I427" s="347" t="s">
        <v>39</v>
      </c>
      <c r="J427" s="694"/>
      <c r="K427" s="232"/>
      <c r="L427" s="698"/>
      <c r="M427" s="185"/>
      <c r="N427" s="717" t="s">
        <v>705</v>
      </c>
      <c r="O427" s="232"/>
      <c r="P427" s="232">
        <v>25</v>
      </c>
      <c r="Q427" s="347" t="s">
        <v>1789</v>
      </c>
      <c r="R427" s="695">
        <v>1270</v>
      </c>
      <c r="S427" s="695"/>
      <c r="T427" s="695">
        <v>3900</v>
      </c>
      <c r="U427" s="695">
        <v>3290</v>
      </c>
      <c r="V427" s="695">
        <v>1000</v>
      </c>
      <c r="W427" s="695">
        <v>1002</v>
      </c>
      <c r="X427" s="232">
        <v>1</v>
      </c>
      <c r="Y427" s="695">
        <v>3290</v>
      </c>
      <c r="Z427" s="232">
        <v>1</v>
      </c>
      <c r="AA427" s="696">
        <v>3290</v>
      </c>
      <c r="AB427" s="696">
        <v>3290</v>
      </c>
      <c r="AC427" s="697"/>
      <c r="AD427" s="698" t="s">
        <v>1788</v>
      </c>
      <c r="AE427" s="699"/>
      <c r="AF427" s="699"/>
      <c r="AG427" s="699"/>
      <c r="AH427" s="699"/>
      <c r="AI427" s="232"/>
      <c r="AJ427" s="694"/>
      <c r="AK427" s="694"/>
      <c r="AL427" s="700"/>
      <c r="AM427" s="694" t="s">
        <v>470</v>
      </c>
      <c r="AN427" s="694"/>
      <c r="AO427" s="232"/>
      <c r="AP427" s="232"/>
      <c r="AQ427" s="232"/>
      <c r="AR427" s="232"/>
      <c r="AS427" s="232"/>
      <c r="AT427" s="243" t="str">
        <f t="shared" si="19"/>
        <v/>
      </c>
      <c r="AU427" s="243" t="str">
        <f t="shared" si="20"/>
        <v/>
      </c>
    </row>
    <row r="428" spans="1:47" ht="14.25">
      <c r="B428" s="29">
        <v>2025</v>
      </c>
      <c r="C428" s="29">
        <v>4</v>
      </c>
      <c r="D428" s="29">
        <v>25</v>
      </c>
      <c r="E428" s="247" t="s">
        <v>496</v>
      </c>
      <c r="F428" s="29"/>
      <c r="G428" s="208"/>
      <c r="H428" s="694" t="s">
        <v>467</v>
      </c>
      <c r="I428" s="347"/>
      <c r="J428" s="694"/>
      <c r="K428" s="232"/>
      <c r="L428" s="698"/>
      <c r="M428" s="185"/>
      <c r="N428" s="717"/>
      <c r="O428" s="232"/>
      <c r="P428" s="232"/>
      <c r="Q428" s="347"/>
      <c r="R428" s="695"/>
      <c r="S428" s="695"/>
      <c r="T428" s="695"/>
      <c r="U428" s="695"/>
      <c r="V428" s="695"/>
      <c r="W428" s="695"/>
      <c r="X428" s="232"/>
      <c r="Y428" s="695"/>
      <c r="Z428" s="232"/>
      <c r="AA428" s="696"/>
      <c r="AB428" s="696"/>
      <c r="AC428" s="697"/>
      <c r="AD428" s="698"/>
      <c r="AE428" s="699"/>
      <c r="AF428" s="699"/>
      <c r="AG428" s="699">
        <v>8.3333333333333329E-2</v>
      </c>
      <c r="AH428" s="699">
        <v>0.14583333333333334</v>
      </c>
      <c r="AI428" s="232" t="s">
        <v>26</v>
      </c>
      <c r="AJ428" s="694"/>
      <c r="AK428" s="694"/>
      <c r="AL428" s="700"/>
      <c r="AM428" s="694"/>
      <c r="AN428" s="694"/>
      <c r="AO428" s="232" t="s">
        <v>1793</v>
      </c>
      <c r="AP428" s="232"/>
      <c r="AQ428" s="232"/>
      <c r="AR428" s="232"/>
      <c r="AS428" s="232"/>
      <c r="AT428" s="243" t="str">
        <f t="shared" si="19"/>
        <v/>
      </c>
      <c r="AU428" s="243">
        <f t="shared" si="20"/>
        <v>6.2500000000000014E-2</v>
      </c>
    </row>
    <row r="429" spans="1:47" ht="14.25">
      <c r="B429" s="29">
        <v>2025</v>
      </c>
      <c r="C429" s="29">
        <v>4</v>
      </c>
      <c r="D429" s="29">
        <v>25</v>
      </c>
      <c r="E429" s="247" t="s">
        <v>496</v>
      </c>
      <c r="F429" s="29"/>
      <c r="G429" s="31"/>
      <c r="H429" s="694" t="s">
        <v>467</v>
      </c>
      <c r="I429" s="347" t="s">
        <v>58</v>
      </c>
      <c r="J429" s="694" t="s">
        <v>468</v>
      </c>
      <c r="K429" s="232"/>
      <c r="L429" s="698"/>
      <c r="M429" s="185"/>
      <c r="N429" s="717"/>
      <c r="O429" s="232"/>
      <c r="P429" s="232">
        <v>12</v>
      </c>
      <c r="Q429" s="347" t="s">
        <v>483</v>
      </c>
      <c r="R429" s="695">
        <v>1120</v>
      </c>
      <c r="S429" s="695"/>
      <c r="T429" s="695" t="s">
        <v>30</v>
      </c>
      <c r="U429" s="695">
        <v>200</v>
      </c>
      <c r="V429" s="695">
        <v>1120</v>
      </c>
      <c r="W429" s="695">
        <v>1120</v>
      </c>
      <c r="X429" s="232">
        <v>1</v>
      </c>
      <c r="Y429" s="695">
        <v>200</v>
      </c>
      <c r="Z429" s="232">
        <v>1</v>
      </c>
      <c r="AA429" s="696">
        <v>200</v>
      </c>
      <c r="AB429" s="696"/>
      <c r="AC429" s="697" t="s">
        <v>488</v>
      </c>
      <c r="AD429" s="698" t="s">
        <v>489</v>
      </c>
      <c r="AE429" s="699"/>
      <c r="AF429" s="699"/>
      <c r="AG429" s="699"/>
      <c r="AH429" s="699"/>
      <c r="AI429" s="232"/>
      <c r="AJ429" s="694"/>
      <c r="AK429" s="694"/>
      <c r="AL429" s="700"/>
      <c r="AM429" s="694"/>
      <c r="AN429" s="694"/>
      <c r="AO429" s="232"/>
      <c r="AP429" s="232"/>
      <c r="AQ429" s="232"/>
      <c r="AR429" s="232"/>
      <c r="AS429" s="232"/>
      <c r="AT429" s="243" t="str">
        <f t="shared" si="19"/>
        <v/>
      </c>
      <c r="AU429" s="243" t="str">
        <f t="shared" si="20"/>
        <v/>
      </c>
    </row>
    <row r="430" spans="1:47" ht="14.25">
      <c r="A430" s="182">
        <v>1</v>
      </c>
      <c r="B430" s="29">
        <v>2025</v>
      </c>
      <c r="C430" s="29">
        <v>4</v>
      </c>
      <c r="D430" s="29">
        <v>25</v>
      </c>
      <c r="E430" s="247" t="s">
        <v>496</v>
      </c>
      <c r="F430" s="29">
        <v>1</v>
      </c>
      <c r="G430" s="31" t="s">
        <v>485</v>
      </c>
      <c r="H430" s="694" t="s">
        <v>467</v>
      </c>
      <c r="I430" s="347" t="s">
        <v>47</v>
      </c>
      <c r="J430" s="694" t="s">
        <v>468</v>
      </c>
      <c r="K430" s="232">
        <v>3817760</v>
      </c>
      <c r="L430" s="698">
        <v>1</v>
      </c>
      <c r="M430" s="185">
        <v>2</v>
      </c>
      <c r="N430" s="717" t="s">
        <v>490</v>
      </c>
      <c r="O430" s="232" t="s">
        <v>34</v>
      </c>
      <c r="P430" s="232">
        <v>25</v>
      </c>
      <c r="Q430" s="347" t="s">
        <v>337</v>
      </c>
      <c r="R430" s="695">
        <v>1120</v>
      </c>
      <c r="S430" s="695"/>
      <c r="T430" s="695">
        <v>4070</v>
      </c>
      <c r="U430" s="695">
        <v>4070</v>
      </c>
      <c r="V430" s="695">
        <v>1120</v>
      </c>
      <c r="W430" s="695">
        <v>1120</v>
      </c>
      <c r="X430" s="232">
        <v>1</v>
      </c>
      <c r="Y430" s="695">
        <v>4000</v>
      </c>
      <c r="Z430" s="232">
        <v>1</v>
      </c>
      <c r="AA430" s="696">
        <v>4000</v>
      </c>
      <c r="AB430" s="696">
        <v>4070</v>
      </c>
      <c r="AC430" s="697" t="s">
        <v>1795</v>
      </c>
      <c r="AD430" s="698"/>
      <c r="AE430" s="699">
        <v>0.14583333333333334</v>
      </c>
      <c r="AF430" s="699">
        <v>0.16666666666666666</v>
      </c>
      <c r="AG430" s="699">
        <v>0.16666666666666666</v>
      </c>
      <c r="AH430" s="699">
        <v>0.1736111111111111</v>
      </c>
      <c r="AI430" s="232" t="s">
        <v>5</v>
      </c>
      <c r="AJ430" s="694"/>
      <c r="AK430" s="694" t="s">
        <v>17</v>
      </c>
      <c r="AL430" s="700" t="s">
        <v>662</v>
      </c>
      <c r="AM430" s="694" t="s">
        <v>486</v>
      </c>
      <c r="AN430" s="694">
        <v>2</v>
      </c>
      <c r="AO430" s="232" t="s">
        <v>1797</v>
      </c>
      <c r="AP430" s="232" t="s">
        <v>394</v>
      </c>
      <c r="AQ430" s="232" t="s">
        <v>1703</v>
      </c>
      <c r="AR430" s="232"/>
      <c r="AS430" s="232"/>
      <c r="AT430" s="243">
        <f t="shared" si="19"/>
        <v>2.0833333333333315E-2</v>
      </c>
      <c r="AU430" s="243">
        <f t="shared" si="20"/>
        <v>6.9444444444444475E-3</v>
      </c>
    </row>
    <row r="431" spans="1:47" ht="14.25">
      <c r="B431" s="29">
        <v>2025</v>
      </c>
      <c r="C431" s="29">
        <v>4</v>
      </c>
      <c r="D431" s="29">
        <v>25</v>
      </c>
      <c r="E431" s="247" t="s">
        <v>496</v>
      </c>
      <c r="F431" s="29">
        <v>1</v>
      </c>
      <c r="G431" s="31" t="s">
        <v>485</v>
      </c>
      <c r="H431" s="694" t="s">
        <v>467</v>
      </c>
      <c r="I431" s="347" t="s">
        <v>47</v>
      </c>
      <c r="J431" s="694" t="s">
        <v>468</v>
      </c>
      <c r="K431" s="232">
        <v>3817760</v>
      </c>
      <c r="L431" s="698">
        <v>2</v>
      </c>
      <c r="M431" s="185">
        <v>2</v>
      </c>
      <c r="N431" s="717" t="s">
        <v>490</v>
      </c>
      <c r="O431" s="232" t="s">
        <v>34</v>
      </c>
      <c r="P431" s="232">
        <v>25</v>
      </c>
      <c r="Q431" s="347" t="s">
        <v>337</v>
      </c>
      <c r="R431" s="695">
        <v>1120</v>
      </c>
      <c r="S431" s="695"/>
      <c r="T431" s="695">
        <v>4020</v>
      </c>
      <c r="U431" s="695">
        <v>4020</v>
      </c>
      <c r="V431" s="695">
        <v>1120</v>
      </c>
      <c r="W431" s="695">
        <v>1120</v>
      </c>
      <c r="X431" s="232">
        <v>1</v>
      </c>
      <c r="Y431" s="695">
        <v>4000</v>
      </c>
      <c r="Z431" s="232">
        <v>1</v>
      </c>
      <c r="AA431" s="696">
        <v>4000</v>
      </c>
      <c r="AB431" s="696">
        <v>4030</v>
      </c>
      <c r="AC431" s="697" t="s">
        <v>1796</v>
      </c>
      <c r="AD431" s="698" t="s">
        <v>1798</v>
      </c>
      <c r="AE431" s="699">
        <v>0.1736111111111111</v>
      </c>
      <c r="AF431" s="699">
        <v>0.19444444444444445</v>
      </c>
      <c r="AG431" s="699">
        <v>0.19444444444444445</v>
      </c>
      <c r="AH431" s="699">
        <v>0.2013888888888889</v>
      </c>
      <c r="AI431" s="232" t="s">
        <v>5</v>
      </c>
      <c r="AJ431" s="694"/>
      <c r="AK431" s="694" t="s">
        <v>17</v>
      </c>
      <c r="AL431" s="700" t="s">
        <v>662</v>
      </c>
      <c r="AM431" s="694" t="s">
        <v>486</v>
      </c>
      <c r="AN431" s="694">
        <v>1</v>
      </c>
      <c r="AO431" s="232"/>
      <c r="AP431" s="232" t="s">
        <v>394</v>
      </c>
      <c r="AQ431" s="232"/>
      <c r="AR431" s="232"/>
      <c r="AS431" s="232"/>
      <c r="AT431" s="243">
        <f t="shared" si="19"/>
        <v>2.0833333333333343E-2</v>
      </c>
      <c r="AU431" s="243">
        <f t="shared" si="20"/>
        <v>6.9444444444444475E-3</v>
      </c>
    </row>
    <row r="432" spans="1:47" ht="14.25">
      <c r="B432" s="29">
        <v>2025</v>
      </c>
      <c r="C432" s="29">
        <v>4</v>
      </c>
      <c r="D432" s="29">
        <v>25</v>
      </c>
      <c r="E432" s="247" t="s">
        <v>496</v>
      </c>
      <c r="F432" s="29"/>
      <c r="G432" s="208"/>
      <c r="H432" s="694" t="s">
        <v>467</v>
      </c>
      <c r="I432" s="347" t="s">
        <v>43</v>
      </c>
      <c r="J432" s="694" t="s">
        <v>468</v>
      </c>
      <c r="K432" s="232"/>
      <c r="L432" s="698"/>
      <c r="M432" s="185"/>
      <c r="N432" s="717"/>
      <c r="O432" s="232"/>
      <c r="P432" s="232">
        <v>25</v>
      </c>
      <c r="Q432" s="347" t="s">
        <v>483</v>
      </c>
      <c r="R432" s="695">
        <v>1120</v>
      </c>
      <c r="S432" s="695"/>
      <c r="T432" s="695" t="s">
        <v>30</v>
      </c>
      <c r="U432" s="695">
        <v>350</v>
      </c>
      <c r="V432" s="695">
        <v>1120</v>
      </c>
      <c r="W432" s="695">
        <v>1120</v>
      </c>
      <c r="X432" s="232">
        <v>1</v>
      </c>
      <c r="Y432" s="695"/>
      <c r="Z432" s="232">
        <v>1</v>
      </c>
      <c r="AA432" s="696">
        <v>350</v>
      </c>
      <c r="AB432" s="696">
        <v>8550</v>
      </c>
      <c r="AC432" s="697" t="s">
        <v>756</v>
      </c>
      <c r="AD432" s="698" t="s">
        <v>1798</v>
      </c>
      <c r="AE432" s="699">
        <v>0.2013888888888889</v>
      </c>
      <c r="AF432" s="699">
        <v>0.2048611111111111</v>
      </c>
      <c r="AG432" s="699"/>
      <c r="AH432" s="699"/>
      <c r="AI432" s="232"/>
      <c r="AJ432" s="694"/>
      <c r="AK432" s="694" t="s">
        <v>17</v>
      </c>
      <c r="AL432" s="700" t="s">
        <v>662</v>
      </c>
      <c r="AM432" s="694" t="s">
        <v>486</v>
      </c>
      <c r="AN432" s="694">
        <v>1</v>
      </c>
      <c r="AO432" s="232"/>
      <c r="AP432" s="232"/>
      <c r="AQ432" s="232"/>
      <c r="AR432" s="232"/>
      <c r="AS432" s="232"/>
      <c r="AT432" s="243">
        <f t="shared" si="19"/>
        <v>3.4722222222222099E-3</v>
      </c>
      <c r="AU432" s="243" t="str">
        <f t="shared" si="20"/>
        <v/>
      </c>
    </row>
    <row r="433" spans="1:47" ht="14.25">
      <c r="B433" s="29">
        <v>2025</v>
      </c>
      <c r="C433" s="29">
        <v>4</v>
      </c>
      <c r="D433" s="29">
        <v>25</v>
      </c>
      <c r="E433" s="247" t="s">
        <v>496</v>
      </c>
      <c r="F433" s="29"/>
      <c r="G433" s="208"/>
      <c r="H433" s="694" t="s">
        <v>467</v>
      </c>
      <c r="I433" s="347"/>
      <c r="J433" s="694"/>
      <c r="K433" s="232"/>
      <c r="L433" s="698"/>
      <c r="M433" s="185"/>
      <c r="N433" s="717"/>
      <c r="O433" s="232"/>
      <c r="P433" s="232"/>
      <c r="Q433" s="347"/>
      <c r="R433" s="695"/>
      <c r="S433" s="695"/>
      <c r="T433" s="695"/>
      <c r="U433" s="695"/>
      <c r="V433" s="695"/>
      <c r="W433" s="695"/>
      <c r="X433" s="232"/>
      <c r="Y433" s="695"/>
      <c r="Z433" s="232"/>
      <c r="AA433" s="696"/>
      <c r="AB433" s="696"/>
      <c r="AC433" s="697"/>
      <c r="AD433" s="698"/>
      <c r="AE433" s="699"/>
      <c r="AF433" s="699"/>
      <c r="AG433" s="699">
        <v>0.2048611111111111</v>
      </c>
      <c r="AH433" s="699">
        <v>0.28125</v>
      </c>
      <c r="AI433" s="232" t="s">
        <v>1592</v>
      </c>
      <c r="AJ433" s="694"/>
      <c r="AK433" s="694"/>
      <c r="AL433" s="700"/>
      <c r="AM433" s="694"/>
      <c r="AN433" s="694"/>
      <c r="AO433" s="232"/>
      <c r="AP433" s="232"/>
      <c r="AQ433" s="232"/>
      <c r="AR433" s="232"/>
      <c r="AS433" s="232"/>
      <c r="AT433" s="243" t="str">
        <f t="shared" ref="AT433:AT436" si="23">IF(IF(AE433&gt;AF433,1-AE433+AF433,AF433-AE433)=0,"",IF(AE433&gt;AF433,1-AE433+AF433,AF433-AE433))</f>
        <v/>
      </c>
      <c r="AU433" s="243">
        <f t="shared" ref="AU433:AU436" si="24">IF(IF(AG433&gt;AH433,1-AG433+AH433,AH433-AG433)=0,"",IF(AG433&gt;AH433,1-AG433+AH433,AH433-AG433))</f>
        <v>7.6388888888888895E-2</v>
      </c>
    </row>
    <row r="434" spans="1:47" ht="14.25">
      <c r="B434" s="29">
        <v>2025</v>
      </c>
      <c r="C434" s="29">
        <v>4</v>
      </c>
      <c r="D434" s="29">
        <v>28</v>
      </c>
      <c r="E434" s="247" t="s">
        <v>495</v>
      </c>
      <c r="F434" s="29"/>
      <c r="G434" s="208"/>
      <c r="H434" s="694" t="s">
        <v>467</v>
      </c>
      <c r="I434" s="347"/>
      <c r="J434" s="694"/>
      <c r="K434" s="232"/>
      <c r="L434" s="698"/>
      <c r="M434" s="185"/>
      <c r="N434" s="717"/>
      <c r="O434" s="232"/>
      <c r="P434" s="232"/>
      <c r="Q434" s="347"/>
      <c r="R434" s="695"/>
      <c r="S434" s="695"/>
      <c r="T434" s="695"/>
      <c r="U434" s="695"/>
      <c r="V434" s="695"/>
      <c r="W434" s="695"/>
      <c r="X434" s="232"/>
      <c r="Y434" s="695"/>
      <c r="Z434" s="232"/>
      <c r="AA434" s="696"/>
      <c r="AB434" s="696"/>
      <c r="AC434" s="697"/>
      <c r="AD434" s="698"/>
      <c r="AE434" s="699"/>
      <c r="AF434" s="699"/>
      <c r="AG434" s="699">
        <v>0.28125</v>
      </c>
      <c r="AH434" s="699">
        <v>0.58333333333333337</v>
      </c>
      <c r="AI434" s="232" t="s">
        <v>1680</v>
      </c>
      <c r="AJ434" s="694"/>
      <c r="AK434" s="694"/>
      <c r="AL434" s="700"/>
      <c r="AM434" s="694"/>
      <c r="AN434" s="694"/>
      <c r="AO434" s="232" t="s">
        <v>1689</v>
      </c>
      <c r="AP434" s="232"/>
      <c r="AQ434" s="232"/>
      <c r="AR434" s="232"/>
      <c r="AS434" s="232"/>
      <c r="AT434" s="243" t="str">
        <f t="shared" si="23"/>
        <v/>
      </c>
      <c r="AU434" s="243">
        <f t="shared" si="24"/>
        <v>0.30208333333333337</v>
      </c>
    </row>
    <row r="435" spans="1:47" ht="14.25">
      <c r="B435" s="29">
        <v>2025</v>
      </c>
      <c r="C435" s="29">
        <v>4</v>
      </c>
      <c r="D435" s="29">
        <v>28</v>
      </c>
      <c r="E435" s="247" t="s">
        <v>496</v>
      </c>
      <c r="F435" s="29"/>
      <c r="G435" s="208"/>
      <c r="H435" s="694" t="s">
        <v>467</v>
      </c>
      <c r="I435" s="347"/>
      <c r="J435" s="694"/>
      <c r="K435" s="232"/>
      <c r="L435" s="698"/>
      <c r="M435" s="185"/>
      <c r="N435" s="717"/>
      <c r="O435" s="232"/>
      <c r="P435" s="232"/>
      <c r="Q435" s="347"/>
      <c r="R435" s="695"/>
      <c r="S435" s="695"/>
      <c r="T435" s="695"/>
      <c r="U435" s="695"/>
      <c r="V435" s="695"/>
      <c r="W435" s="695"/>
      <c r="X435" s="232"/>
      <c r="Y435" s="695"/>
      <c r="Z435" s="232"/>
      <c r="AA435" s="696"/>
      <c r="AB435" s="696"/>
      <c r="AC435" s="697"/>
      <c r="AD435" s="698"/>
      <c r="AE435" s="699"/>
      <c r="AF435" s="699"/>
      <c r="AG435" s="699">
        <v>0.58333333333333337</v>
      </c>
      <c r="AH435" s="699">
        <v>0.60416666666666663</v>
      </c>
      <c r="AI435" s="232" t="s">
        <v>689</v>
      </c>
      <c r="AJ435" s="694"/>
      <c r="AK435" s="694"/>
      <c r="AL435" s="700"/>
      <c r="AM435" s="694"/>
      <c r="AN435" s="694"/>
      <c r="AO435" s="232" t="s">
        <v>1714</v>
      </c>
      <c r="AP435" s="232"/>
      <c r="AQ435" s="232"/>
      <c r="AR435" s="232"/>
      <c r="AS435" s="232"/>
      <c r="AT435" s="243" t="str">
        <f t="shared" si="23"/>
        <v/>
      </c>
      <c r="AU435" s="243">
        <f t="shared" si="24"/>
        <v>2.0833333333333259E-2</v>
      </c>
    </row>
    <row r="436" spans="1:47" ht="14.25">
      <c r="A436" s="182">
        <v>1</v>
      </c>
      <c r="B436" s="29">
        <v>2025</v>
      </c>
      <c r="C436" s="29">
        <v>4</v>
      </c>
      <c r="D436" s="29">
        <v>28</v>
      </c>
      <c r="E436" s="247" t="s">
        <v>496</v>
      </c>
      <c r="F436" s="29">
        <v>1</v>
      </c>
      <c r="G436" s="31" t="s">
        <v>485</v>
      </c>
      <c r="H436" s="694" t="s">
        <v>467</v>
      </c>
      <c r="I436" s="347" t="s">
        <v>47</v>
      </c>
      <c r="J436" s="694" t="s">
        <v>1553</v>
      </c>
      <c r="K436" s="232">
        <v>3824812</v>
      </c>
      <c r="L436" s="698">
        <v>1</v>
      </c>
      <c r="M436" s="185">
        <v>64</v>
      </c>
      <c r="N436" s="717" t="s">
        <v>875</v>
      </c>
      <c r="O436" s="232" t="s">
        <v>52</v>
      </c>
      <c r="P436" s="232">
        <v>25</v>
      </c>
      <c r="Q436" s="347" t="s">
        <v>477</v>
      </c>
      <c r="R436" s="695">
        <v>1110</v>
      </c>
      <c r="S436" s="695"/>
      <c r="T436" s="695">
        <v>12100</v>
      </c>
      <c r="U436" s="695">
        <v>12100</v>
      </c>
      <c r="V436" s="695">
        <v>1110</v>
      </c>
      <c r="W436" s="695">
        <v>1110</v>
      </c>
      <c r="X436" s="232">
        <v>1</v>
      </c>
      <c r="Y436" s="695">
        <v>12100</v>
      </c>
      <c r="Z436" s="232">
        <v>1</v>
      </c>
      <c r="AA436" s="696">
        <v>12100</v>
      </c>
      <c r="AB436" s="696">
        <v>12100</v>
      </c>
      <c r="AC436" s="697" t="s">
        <v>1812</v>
      </c>
      <c r="AD436" s="698" t="s">
        <v>1799</v>
      </c>
      <c r="AE436" s="699"/>
      <c r="AF436" s="699"/>
      <c r="AG436" s="699"/>
      <c r="AH436" s="699"/>
      <c r="AI436" s="232" t="s">
        <v>5</v>
      </c>
      <c r="AJ436" s="694"/>
      <c r="AK436" s="694" t="s">
        <v>6</v>
      </c>
      <c r="AL436" s="700" t="s">
        <v>662</v>
      </c>
      <c r="AM436" s="694" t="s">
        <v>486</v>
      </c>
      <c r="AN436" s="694"/>
      <c r="AO436" s="232"/>
      <c r="AP436" s="232"/>
      <c r="AQ436" s="232"/>
      <c r="AR436" s="232"/>
      <c r="AS436" s="232"/>
      <c r="AT436" s="243" t="str">
        <f t="shared" si="23"/>
        <v/>
      </c>
      <c r="AU436" s="243" t="str">
        <f t="shared" si="24"/>
        <v/>
      </c>
    </row>
    <row r="437" spans="1:47" ht="14.25">
      <c r="B437" s="29">
        <v>2025</v>
      </c>
      <c r="C437" s="29">
        <v>4</v>
      </c>
      <c r="D437" s="29">
        <v>28</v>
      </c>
      <c r="E437" s="247" t="s">
        <v>496</v>
      </c>
      <c r="F437" s="29"/>
      <c r="G437" s="368"/>
      <c r="H437" s="694" t="s">
        <v>467</v>
      </c>
      <c r="I437" s="347" t="s">
        <v>43</v>
      </c>
      <c r="J437" s="694" t="s">
        <v>1553</v>
      </c>
      <c r="K437" s="232"/>
      <c r="L437" s="698"/>
      <c r="M437" s="185"/>
      <c r="N437" s="717"/>
      <c r="O437" s="232"/>
      <c r="P437" s="232">
        <v>25</v>
      </c>
      <c r="Q437" s="347" t="s">
        <v>483</v>
      </c>
      <c r="R437" s="695">
        <v>1110</v>
      </c>
      <c r="S437" s="695"/>
      <c r="T437" s="695" t="s">
        <v>30</v>
      </c>
      <c r="U437" s="695">
        <v>1000</v>
      </c>
      <c r="V437" s="695">
        <v>1110</v>
      </c>
      <c r="W437" s="695">
        <v>1110</v>
      </c>
      <c r="X437" s="232">
        <v>1</v>
      </c>
      <c r="Y437" s="695"/>
      <c r="Z437" s="232">
        <v>1</v>
      </c>
      <c r="AA437" s="696">
        <v>1000</v>
      </c>
      <c r="AB437" s="696">
        <v>13100</v>
      </c>
      <c r="AC437" s="697" t="s">
        <v>876</v>
      </c>
      <c r="AD437" s="698" t="s">
        <v>1799</v>
      </c>
      <c r="AE437" s="699">
        <v>0.60416666666666663</v>
      </c>
      <c r="AF437" s="699">
        <v>0.61458333333333337</v>
      </c>
      <c r="AG437" s="699"/>
      <c r="AH437" s="699"/>
      <c r="AI437" s="232"/>
      <c r="AJ437" s="694"/>
      <c r="AK437" s="694" t="s">
        <v>6</v>
      </c>
      <c r="AL437" s="700" t="s">
        <v>662</v>
      </c>
      <c r="AM437" s="694" t="s">
        <v>486</v>
      </c>
      <c r="AN437" s="694">
        <v>1</v>
      </c>
      <c r="AO437" s="232"/>
      <c r="AP437" s="232"/>
      <c r="AQ437" s="232"/>
      <c r="AR437" s="232"/>
      <c r="AS437" s="232"/>
      <c r="AT437" s="243">
        <f t="shared" si="19"/>
        <v>1.0416666666666741E-2</v>
      </c>
      <c r="AU437" s="243" t="str">
        <f t="shared" si="20"/>
        <v/>
      </c>
    </row>
    <row r="438" spans="1:47" ht="14.25">
      <c r="B438" s="29">
        <v>2025</v>
      </c>
      <c r="C438" s="29">
        <v>4</v>
      </c>
      <c r="D438" s="29">
        <v>28</v>
      </c>
      <c r="E438" s="247" t="s">
        <v>496</v>
      </c>
      <c r="F438" s="29"/>
      <c r="G438" s="208"/>
      <c r="H438" s="694" t="s">
        <v>467</v>
      </c>
      <c r="I438" s="347"/>
      <c r="J438" s="694"/>
      <c r="K438" s="232"/>
      <c r="L438" s="698"/>
      <c r="M438" s="185"/>
      <c r="N438" s="717"/>
      <c r="O438" s="232"/>
      <c r="P438" s="232"/>
      <c r="Q438" s="347"/>
      <c r="R438" s="695"/>
      <c r="S438" s="695"/>
      <c r="T438" s="695"/>
      <c r="U438" s="695"/>
      <c r="V438" s="695"/>
      <c r="W438" s="695"/>
      <c r="X438" s="232"/>
      <c r="Y438" s="695"/>
      <c r="Z438" s="232"/>
      <c r="AA438" s="696"/>
      <c r="AB438" s="696"/>
      <c r="AC438" s="697"/>
      <c r="AD438" s="698"/>
      <c r="AE438" s="699"/>
      <c r="AF438" s="699"/>
      <c r="AG438" s="699">
        <v>0.61458333333333337</v>
      </c>
      <c r="AH438" s="699">
        <v>0.63541666666666663</v>
      </c>
      <c r="AI438" s="232" t="s">
        <v>560</v>
      </c>
      <c r="AJ438" s="694"/>
      <c r="AK438" s="694"/>
      <c r="AL438" s="700"/>
      <c r="AM438" s="694"/>
      <c r="AN438" s="694"/>
      <c r="AO438" s="232"/>
      <c r="AP438" s="232"/>
      <c r="AQ438" s="232"/>
      <c r="AR438" s="232"/>
      <c r="AS438" s="232"/>
      <c r="AT438" s="243" t="str">
        <f t="shared" si="19"/>
        <v/>
      </c>
      <c r="AU438" s="243">
        <f t="shared" si="20"/>
        <v>2.0833333333333259E-2</v>
      </c>
    </row>
    <row r="439" spans="1:47" ht="14.25">
      <c r="A439" s="182">
        <v>1</v>
      </c>
      <c r="B439" s="29">
        <v>2025</v>
      </c>
      <c r="C439" s="29">
        <v>4</v>
      </c>
      <c r="D439" s="29">
        <v>28</v>
      </c>
      <c r="E439" s="247" t="s">
        <v>496</v>
      </c>
      <c r="F439" s="29">
        <v>2</v>
      </c>
      <c r="G439" s="31" t="s">
        <v>485</v>
      </c>
      <c r="H439" s="694" t="s">
        <v>467</v>
      </c>
      <c r="I439" s="347" t="s">
        <v>47</v>
      </c>
      <c r="J439" s="694" t="s">
        <v>1553</v>
      </c>
      <c r="K439" s="232">
        <v>3824812</v>
      </c>
      <c r="L439" s="698">
        <v>2</v>
      </c>
      <c r="M439" s="185">
        <v>64</v>
      </c>
      <c r="N439" s="717" t="s">
        <v>875</v>
      </c>
      <c r="O439" s="232" t="s">
        <v>52</v>
      </c>
      <c r="P439" s="232">
        <v>25</v>
      </c>
      <c r="Q439" s="347" t="s">
        <v>477</v>
      </c>
      <c r="R439" s="695">
        <v>1110</v>
      </c>
      <c r="S439" s="695"/>
      <c r="T439" s="695">
        <v>12100</v>
      </c>
      <c r="U439" s="695">
        <v>12100</v>
      </c>
      <c r="V439" s="695">
        <v>1110</v>
      </c>
      <c r="W439" s="695">
        <v>1110</v>
      </c>
      <c r="X439" s="232">
        <v>1</v>
      </c>
      <c r="Y439" s="695">
        <v>12100</v>
      </c>
      <c r="Z439" s="232">
        <v>1</v>
      </c>
      <c r="AA439" s="696">
        <v>12100</v>
      </c>
      <c r="AB439" s="696">
        <v>12100</v>
      </c>
      <c r="AC439" s="697" t="s">
        <v>1813</v>
      </c>
      <c r="AD439" s="698" t="s">
        <v>1800</v>
      </c>
      <c r="AE439" s="699"/>
      <c r="AF439" s="699"/>
      <c r="AG439" s="699"/>
      <c r="AH439" s="699"/>
      <c r="AI439" s="232" t="s">
        <v>5</v>
      </c>
      <c r="AJ439" s="694"/>
      <c r="AK439" s="694" t="s">
        <v>6</v>
      </c>
      <c r="AL439" s="700" t="s">
        <v>662</v>
      </c>
      <c r="AM439" s="694" t="s">
        <v>486</v>
      </c>
      <c r="AN439" s="694"/>
      <c r="AO439" s="232"/>
      <c r="AP439" s="232"/>
      <c r="AQ439" s="232"/>
      <c r="AR439" s="232"/>
      <c r="AS439" s="232"/>
      <c r="AT439" s="243" t="str">
        <f t="shared" si="19"/>
        <v/>
      </c>
      <c r="AU439" s="243" t="str">
        <f t="shared" si="20"/>
        <v/>
      </c>
    </row>
    <row r="440" spans="1:47" ht="14.25">
      <c r="B440" s="29">
        <v>2025</v>
      </c>
      <c r="C440" s="29">
        <v>4</v>
      </c>
      <c r="D440" s="29">
        <v>28</v>
      </c>
      <c r="E440" s="247" t="s">
        <v>496</v>
      </c>
      <c r="F440" s="29"/>
      <c r="G440" s="368"/>
      <c r="H440" s="694" t="s">
        <v>467</v>
      </c>
      <c r="I440" s="347" t="s">
        <v>43</v>
      </c>
      <c r="J440" s="694" t="s">
        <v>1553</v>
      </c>
      <c r="K440" s="232"/>
      <c r="L440" s="698"/>
      <c r="M440" s="185"/>
      <c r="N440" s="717"/>
      <c r="O440" s="232"/>
      <c r="P440" s="232">
        <v>25</v>
      </c>
      <c r="Q440" s="347" t="s">
        <v>483</v>
      </c>
      <c r="R440" s="695">
        <v>1110</v>
      </c>
      <c r="S440" s="695"/>
      <c r="T440" s="695" t="s">
        <v>30</v>
      </c>
      <c r="U440" s="695">
        <v>1000</v>
      </c>
      <c r="V440" s="695">
        <v>1110</v>
      </c>
      <c r="W440" s="695">
        <v>1110</v>
      </c>
      <c r="X440" s="232">
        <v>1</v>
      </c>
      <c r="Y440" s="695"/>
      <c r="Z440" s="232">
        <v>1</v>
      </c>
      <c r="AA440" s="696">
        <v>1000</v>
      </c>
      <c r="AB440" s="696">
        <v>13100</v>
      </c>
      <c r="AC440" s="697" t="s">
        <v>876</v>
      </c>
      <c r="AD440" s="698" t="s">
        <v>1800</v>
      </c>
      <c r="AE440" s="699">
        <v>0.63541666666666663</v>
      </c>
      <c r="AF440" s="699">
        <v>0.64583333333333337</v>
      </c>
      <c r="AG440" s="699"/>
      <c r="AH440" s="699"/>
      <c r="AI440" s="232"/>
      <c r="AJ440" s="694"/>
      <c r="AK440" s="694" t="s">
        <v>6</v>
      </c>
      <c r="AL440" s="700" t="s">
        <v>662</v>
      </c>
      <c r="AM440" s="694" t="s">
        <v>486</v>
      </c>
      <c r="AN440" s="694">
        <v>1</v>
      </c>
      <c r="AO440" s="232"/>
      <c r="AP440" s="232"/>
      <c r="AQ440" s="232"/>
      <c r="AR440" s="232"/>
      <c r="AS440" s="232"/>
      <c r="AT440" s="243">
        <f t="shared" si="19"/>
        <v>1.0416666666666741E-2</v>
      </c>
      <c r="AU440" s="243" t="str">
        <f t="shared" si="20"/>
        <v/>
      </c>
    </row>
    <row r="441" spans="1:47" ht="14.25">
      <c r="B441" s="29">
        <v>2025</v>
      </c>
      <c r="C441" s="29">
        <v>4</v>
      </c>
      <c r="D441" s="29">
        <v>28</v>
      </c>
      <c r="E441" s="247" t="s">
        <v>496</v>
      </c>
      <c r="F441" s="29"/>
      <c r="G441" s="208"/>
      <c r="H441" s="694" t="s">
        <v>467</v>
      </c>
      <c r="I441" s="347"/>
      <c r="J441" s="694"/>
      <c r="K441" s="232"/>
      <c r="L441" s="698"/>
      <c r="M441" s="185"/>
      <c r="N441" s="717"/>
      <c r="O441" s="232"/>
      <c r="P441" s="232"/>
      <c r="Q441" s="347"/>
      <c r="R441" s="695"/>
      <c r="S441" s="695"/>
      <c r="T441" s="695"/>
      <c r="U441" s="695"/>
      <c r="V441" s="695"/>
      <c r="W441" s="695"/>
      <c r="X441" s="232"/>
      <c r="Y441" s="695"/>
      <c r="Z441" s="232"/>
      <c r="AA441" s="696"/>
      <c r="AB441" s="696"/>
      <c r="AC441" s="697"/>
      <c r="AD441" s="698"/>
      <c r="AE441" s="699"/>
      <c r="AF441" s="699"/>
      <c r="AG441" s="699">
        <v>0.64583333333333337</v>
      </c>
      <c r="AH441" s="699">
        <v>0.66666666666666663</v>
      </c>
      <c r="AI441" s="232" t="s">
        <v>560</v>
      </c>
      <c r="AJ441" s="694"/>
      <c r="AK441" s="694"/>
      <c r="AL441" s="700"/>
      <c r="AM441" s="694"/>
      <c r="AN441" s="694"/>
      <c r="AO441" s="232"/>
      <c r="AP441" s="232"/>
      <c r="AQ441" s="232"/>
      <c r="AR441" s="232"/>
      <c r="AS441" s="232"/>
      <c r="AT441" s="243" t="str">
        <f t="shared" si="19"/>
        <v/>
      </c>
      <c r="AU441" s="243">
        <f t="shared" si="20"/>
        <v>2.0833333333333259E-2</v>
      </c>
    </row>
    <row r="442" spans="1:47" ht="14.25">
      <c r="A442" s="182">
        <v>1</v>
      </c>
      <c r="B442" s="29">
        <v>2025</v>
      </c>
      <c r="C442" s="29">
        <v>4</v>
      </c>
      <c r="D442" s="29">
        <v>28</v>
      </c>
      <c r="E442" s="247" t="s">
        <v>496</v>
      </c>
      <c r="F442" s="29">
        <v>3</v>
      </c>
      <c r="G442" s="31" t="s">
        <v>485</v>
      </c>
      <c r="H442" s="694" t="s">
        <v>467</v>
      </c>
      <c r="I442" s="347" t="s">
        <v>47</v>
      </c>
      <c r="J442" s="694" t="s">
        <v>1553</v>
      </c>
      <c r="K442" s="232">
        <v>3824812</v>
      </c>
      <c r="L442" s="698">
        <v>3</v>
      </c>
      <c r="M442" s="185">
        <v>64</v>
      </c>
      <c r="N442" s="717" t="s">
        <v>875</v>
      </c>
      <c r="O442" s="232" t="s">
        <v>52</v>
      </c>
      <c r="P442" s="232">
        <v>25</v>
      </c>
      <c r="Q442" s="347" t="s">
        <v>477</v>
      </c>
      <c r="R442" s="695">
        <v>1110</v>
      </c>
      <c r="S442" s="695"/>
      <c r="T442" s="695">
        <v>12100</v>
      </c>
      <c r="U442" s="695">
        <v>12100</v>
      </c>
      <c r="V442" s="695">
        <v>1110</v>
      </c>
      <c r="W442" s="695">
        <v>1110</v>
      </c>
      <c r="X442" s="232">
        <v>1</v>
      </c>
      <c r="Y442" s="695">
        <v>12100</v>
      </c>
      <c r="Z442" s="232">
        <v>1</v>
      </c>
      <c r="AA442" s="696">
        <v>12100</v>
      </c>
      <c r="AB442" s="696">
        <v>12100</v>
      </c>
      <c r="AC442" s="697" t="s">
        <v>1814</v>
      </c>
      <c r="AD442" s="698" t="s">
        <v>1801</v>
      </c>
      <c r="AE442" s="699"/>
      <c r="AF442" s="699"/>
      <c r="AG442" s="699"/>
      <c r="AH442" s="699"/>
      <c r="AI442" s="232" t="s">
        <v>5</v>
      </c>
      <c r="AJ442" s="694"/>
      <c r="AK442" s="694" t="s">
        <v>6</v>
      </c>
      <c r="AL442" s="700" t="s">
        <v>662</v>
      </c>
      <c r="AM442" s="694" t="s">
        <v>486</v>
      </c>
      <c r="AN442" s="694"/>
      <c r="AO442" s="232"/>
      <c r="AP442" s="232"/>
      <c r="AQ442" s="232"/>
      <c r="AR442" s="232"/>
      <c r="AS442" s="232"/>
      <c r="AT442" s="243" t="str">
        <f t="shared" si="19"/>
        <v/>
      </c>
      <c r="AU442" s="243" t="str">
        <f t="shared" si="20"/>
        <v/>
      </c>
    </row>
    <row r="443" spans="1:47" ht="14.25">
      <c r="B443" s="29">
        <v>2025</v>
      </c>
      <c r="C443" s="29">
        <v>4</v>
      </c>
      <c r="D443" s="29">
        <v>28</v>
      </c>
      <c r="E443" s="247" t="s">
        <v>496</v>
      </c>
      <c r="F443" s="29"/>
      <c r="G443" s="368"/>
      <c r="H443" s="694" t="s">
        <v>467</v>
      </c>
      <c r="I443" s="347" t="s">
        <v>43</v>
      </c>
      <c r="J443" s="694" t="s">
        <v>1553</v>
      </c>
      <c r="K443" s="232"/>
      <c r="L443" s="698"/>
      <c r="M443" s="185"/>
      <c r="N443" s="717"/>
      <c r="O443" s="232"/>
      <c r="P443" s="232">
        <v>25</v>
      </c>
      <c r="Q443" s="347" t="s">
        <v>483</v>
      </c>
      <c r="R443" s="695">
        <v>1110</v>
      </c>
      <c r="S443" s="695"/>
      <c r="T443" s="695" t="s">
        <v>30</v>
      </c>
      <c r="U443" s="695">
        <v>1000</v>
      </c>
      <c r="V443" s="695">
        <v>1110</v>
      </c>
      <c r="W443" s="695">
        <v>1110</v>
      </c>
      <c r="X443" s="232">
        <v>1</v>
      </c>
      <c r="Y443" s="695"/>
      <c r="Z443" s="232">
        <v>1</v>
      </c>
      <c r="AA443" s="696">
        <v>1000</v>
      </c>
      <c r="AB443" s="696">
        <v>13100</v>
      </c>
      <c r="AC443" s="697" t="s">
        <v>876</v>
      </c>
      <c r="AD443" s="698" t="s">
        <v>1801</v>
      </c>
      <c r="AE443" s="699">
        <v>0.66666666666666663</v>
      </c>
      <c r="AF443" s="699">
        <v>0.67708333333333337</v>
      </c>
      <c r="AG443" s="699"/>
      <c r="AH443" s="699"/>
      <c r="AI443" s="232"/>
      <c r="AJ443" s="694"/>
      <c r="AK443" s="694" t="s">
        <v>6</v>
      </c>
      <c r="AL443" s="700" t="s">
        <v>662</v>
      </c>
      <c r="AM443" s="694" t="s">
        <v>486</v>
      </c>
      <c r="AN443" s="694">
        <v>1</v>
      </c>
      <c r="AO443" s="232"/>
      <c r="AP443" s="232"/>
      <c r="AQ443" s="232"/>
      <c r="AR443" s="232"/>
      <c r="AS443" s="232"/>
      <c r="AT443" s="243">
        <f t="shared" si="19"/>
        <v>1.0416666666666741E-2</v>
      </c>
      <c r="AU443" s="243" t="str">
        <f t="shared" si="20"/>
        <v/>
      </c>
    </row>
    <row r="444" spans="1:47" ht="14.25">
      <c r="B444" s="29">
        <v>2025</v>
      </c>
      <c r="C444" s="29">
        <v>4</v>
      </c>
      <c r="D444" s="29">
        <v>28</v>
      </c>
      <c r="E444" s="247" t="s">
        <v>496</v>
      </c>
      <c r="F444" s="29"/>
      <c r="G444" s="208"/>
      <c r="H444" s="694" t="s">
        <v>467</v>
      </c>
      <c r="I444" s="347"/>
      <c r="J444" s="694"/>
      <c r="K444" s="232"/>
      <c r="L444" s="698"/>
      <c r="M444" s="185"/>
      <c r="N444" s="717"/>
      <c r="O444" s="232"/>
      <c r="P444" s="232"/>
      <c r="Q444" s="347"/>
      <c r="R444" s="695"/>
      <c r="S444" s="695"/>
      <c r="T444" s="695"/>
      <c r="U444" s="695"/>
      <c r="V444" s="695"/>
      <c r="W444" s="695"/>
      <c r="X444" s="232"/>
      <c r="Y444" s="695"/>
      <c r="Z444" s="232"/>
      <c r="AA444" s="696"/>
      <c r="AB444" s="696"/>
      <c r="AC444" s="697"/>
      <c r="AD444" s="698"/>
      <c r="AE444" s="699"/>
      <c r="AF444" s="699"/>
      <c r="AG444" s="699">
        <v>0.67708333333333337</v>
      </c>
      <c r="AH444" s="699">
        <v>0.69791666666666663</v>
      </c>
      <c r="AI444" s="232" t="s">
        <v>560</v>
      </c>
      <c r="AJ444" s="694"/>
      <c r="AK444" s="694"/>
      <c r="AL444" s="700"/>
      <c r="AM444" s="694"/>
      <c r="AN444" s="694"/>
      <c r="AO444" s="232"/>
      <c r="AP444" s="232"/>
      <c r="AQ444" s="232"/>
      <c r="AR444" s="232"/>
      <c r="AS444" s="232"/>
      <c r="AT444" s="243" t="str">
        <f t="shared" si="19"/>
        <v/>
      </c>
      <c r="AU444" s="243">
        <f t="shared" si="20"/>
        <v>2.0833333333333259E-2</v>
      </c>
    </row>
    <row r="445" spans="1:47" ht="14.25">
      <c r="A445" s="182">
        <v>1</v>
      </c>
      <c r="B445" s="29">
        <v>2025</v>
      </c>
      <c r="C445" s="29">
        <v>4</v>
      </c>
      <c r="D445" s="29">
        <v>28</v>
      </c>
      <c r="E445" s="247" t="s">
        <v>496</v>
      </c>
      <c r="F445" s="29">
        <v>4</v>
      </c>
      <c r="G445" s="31" t="s">
        <v>485</v>
      </c>
      <c r="H445" s="694" t="s">
        <v>467</v>
      </c>
      <c r="I445" s="347" t="s">
        <v>47</v>
      </c>
      <c r="J445" s="694" t="s">
        <v>1553</v>
      </c>
      <c r="K445" s="232">
        <v>3824812</v>
      </c>
      <c r="L445" s="698">
        <v>4</v>
      </c>
      <c r="M445" s="185">
        <v>64</v>
      </c>
      <c r="N445" s="717" t="s">
        <v>875</v>
      </c>
      <c r="O445" s="232" t="s">
        <v>52</v>
      </c>
      <c r="P445" s="232">
        <v>25</v>
      </c>
      <c r="Q445" s="347" t="s">
        <v>477</v>
      </c>
      <c r="R445" s="695">
        <v>1110</v>
      </c>
      <c r="S445" s="695"/>
      <c r="T445" s="695">
        <v>12100</v>
      </c>
      <c r="U445" s="695">
        <v>12100</v>
      </c>
      <c r="V445" s="695">
        <v>1110</v>
      </c>
      <c r="W445" s="695">
        <v>1110</v>
      </c>
      <c r="X445" s="232">
        <v>1</v>
      </c>
      <c r="Y445" s="695">
        <v>12100</v>
      </c>
      <c r="Z445" s="232">
        <v>1</v>
      </c>
      <c r="AA445" s="696">
        <v>12100</v>
      </c>
      <c r="AB445" s="696">
        <v>12100</v>
      </c>
      <c r="AC445" s="697" t="s">
        <v>1815</v>
      </c>
      <c r="AD445" s="698" t="s">
        <v>1802</v>
      </c>
      <c r="AE445" s="699"/>
      <c r="AF445" s="699"/>
      <c r="AG445" s="699"/>
      <c r="AH445" s="699"/>
      <c r="AI445" s="232" t="s">
        <v>5</v>
      </c>
      <c r="AJ445" s="694"/>
      <c r="AK445" s="694" t="s">
        <v>6</v>
      </c>
      <c r="AL445" s="700" t="s">
        <v>662</v>
      </c>
      <c r="AM445" s="694" t="s">
        <v>486</v>
      </c>
      <c r="AN445" s="694"/>
      <c r="AO445" s="232"/>
      <c r="AP445" s="232"/>
      <c r="AQ445" s="232"/>
      <c r="AR445" s="232"/>
      <c r="AS445" s="232"/>
      <c r="AT445" s="243" t="str">
        <f t="shared" si="19"/>
        <v/>
      </c>
      <c r="AU445" s="243" t="str">
        <f t="shared" si="20"/>
        <v/>
      </c>
    </row>
    <row r="446" spans="1:47" ht="14.25">
      <c r="B446" s="29">
        <v>2025</v>
      </c>
      <c r="C446" s="29">
        <v>4</v>
      </c>
      <c r="D446" s="29">
        <v>28</v>
      </c>
      <c r="E446" s="247" t="s">
        <v>496</v>
      </c>
      <c r="F446" s="29"/>
      <c r="G446" s="368"/>
      <c r="H446" s="694" t="s">
        <v>467</v>
      </c>
      <c r="I446" s="347" t="s">
        <v>43</v>
      </c>
      <c r="J446" s="694" t="s">
        <v>1553</v>
      </c>
      <c r="K446" s="232"/>
      <c r="L446" s="698"/>
      <c r="M446" s="185"/>
      <c r="N446" s="717"/>
      <c r="O446" s="232"/>
      <c r="P446" s="232">
        <v>25</v>
      </c>
      <c r="Q446" s="347" t="s">
        <v>483</v>
      </c>
      <c r="R446" s="695">
        <v>1110</v>
      </c>
      <c r="S446" s="695"/>
      <c r="T446" s="695" t="s">
        <v>30</v>
      </c>
      <c r="U446" s="695">
        <v>1000</v>
      </c>
      <c r="V446" s="695">
        <v>1110</v>
      </c>
      <c r="W446" s="695">
        <v>1110</v>
      </c>
      <c r="X446" s="232">
        <v>1</v>
      </c>
      <c r="Y446" s="695"/>
      <c r="Z446" s="232">
        <v>1</v>
      </c>
      <c r="AA446" s="696">
        <v>1000</v>
      </c>
      <c r="AB446" s="696">
        <v>13100</v>
      </c>
      <c r="AC446" s="697" t="s">
        <v>876</v>
      </c>
      <c r="AD446" s="698" t="s">
        <v>1802</v>
      </c>
      <c r="AE446" s="699">
        <v>0.69791666666666663</v>
      </c>
      <c r="AF446" s="699">
        <v>0.70833333333333337</v>
      </c>
      <c r="AG446" s="699"/>
      <c r="AH446" s="699"/>
      <c r="AI446" s="232"/>
      <c r="AJ446" s="694"/>
      <c r="AK446" s="694" t="s">
        <v>6</v>
      </c>
      <c r="AL446" s="700" t="s">
        <v>662</v>
      </c>
      <c r="AM446" s="694" t="s">
        <v>486</v>
      </c>
      <c r="AN446" s="694">
        <v>1</v>
      </c>
      <c r="AO446" s="232"/>
      <c r="AP446" s="232"/>
      <c r="AQ446" s="232"/>
      <c r="AR446" s="232"/>
      <c r="AS446" s="232"/>
      <c r="AT446" s="243">
        <f t="shared" si="19"/>
        <v>1.0416666666666741E-2</v>
      </c>
      <c r="AU446" s="243" t="str">
        <f t="shared" si="20"/>
        <v/>
      </c>
    </row>
    <row r="447" spans="1:47" ht="14.25">
      <c r="B447" s="29">
        <v>2025</v>
      </c>
      <c r="C447" s="29">
        <v>4</v>
      </c>
      <c r="D447" s="29">
        <v>28</v>
      </c>
      <c r="E447" s="247" t="s">
        <v>496</v>
      </c>
      <c r="F447" s="29"/>
      <c r="G447" s="208"/>
      <c r="H447" s="694" t="s">
        <v>467</v>
      </c>
      <c r="I447" s="347"/>
      <c r="J447" s="694"/>
      <c r="K447" s="232"/>
      <c r="L447" s="698"/>
      <c r="M447" s="185"/>
      <c r="N447" s="717"/>
      <c r="O447" s="232"/>
      <c r="P447" s="232"/>
      <c r="Q447" s="347"/>
      <c r="R447" s="695"/>
      <c r="S447" s="695"/>
      <c r="T447" s="695"/>
      <c r="U447" s="695"/>
      <c r="V447" s="695"/>
      <c r="W447" s="695"/>
      <c r="X447" s="232"/>
      <c r="Y447" s="695"/>
      <c r="Z447" s="232"/>
      <c r="AA447" s="696"/>
      <c r="AB447" s="696"/>
      <c r="AC447" s="697"/>
      <c r="AD447" s="698"/>
      <c r="AE447" s="699"/>
      <c r="AF447" s="699"/>
      <c r="AG447" s="699">
        <v>0.70833333333333337</v>
      </c>
      <c r="AH447" s="699">
        <v>0.72916666666666663</v>
      </c>
      <c r="AI447" s="232" t="s">
        <v>560</v>
      </c>
      <c r="AJ447" s="694"/>
      <c r="AK447" s="694"/>
      <c r="AL447" s="700"/>
      <c r="AM447" s="694"/>
      <c r="AN447" s="694"/>
      <c r="AO447" s="232"/>
      <c r="AP447" s="232"/>
      <c r="AQ447" s="232"/>
      <c r="AR447" s="232"/>
      <c r="AS447" s="232"/>
      <c r="AT447" s="243" t="str">
        <f t="shared" si="19"/>
        <v/>
      </c>
      <c r="AU447" s="243">
        <f t="shared" si="20"/>
        <v>2.0833333333333259E-2</v>
      </c>
    </row>
    <row r="448" spans="1:47" ht="14.25">
      <c r="A448" s="182">
        <v>1</v>
      </c>
      <c r="B448" s="29">
        <v>2025</v>
      </c>
      <c r="C448" s="29">
        <v>4</v>
      </c>
      <c r="D448" s="29">
        <v>28</v>
      </c>
      <c r="E448" s="247" t="s">
        <v>496</v>
      </c>
      <c r="F448" s="29">
        <v>5</v>
      </c>
      <c r="G448" s="31" t="s">
        <v>485</v>
      </c>
      <c r="H448" s="694" t="s">
        <v>467</v>
      </c>
      <c r="I448" s="347" t="s">
        <v>47</v>
      </c>
      <c r="J448" s="694" t="s">
        <v>1553</v>
      </c>
      <c r="K448" s="232">
        <v>3824812</v>
      </c>
      <c r="L448" s="698">
        <v>5</v>
      </c>
      <c r="M448" s="185">
        <v>64</v>
      </c>
      <c r="N448" s="717" t="s">
        <v>875</v>
      </c>
      <c r="O448" s="232" t="s">
        <v>52</v>
      </c>
      <c r="P448" s="232">
        <v>25</v>
      </c>
      <c r="Q448" s="347" t="s">
        <v>477</v>
      </c>
      <c r="R448" s="695">
        <v>1110</v>
      </c>
      <c r="S448" s="695"/>
      <c r="T448" s="695">
        <v>12100</v>
      </c>
      <c r="U448" s="695">
        <v>12100</v>
      </c>
      <c r="V448" s="695">
        <v>1110</v>
      </c>
      <c r="W448" s="695">
        <v>1110</v>
      </c>
      <c r="X448" s="232">
        <v>1</v>
      </c>
      <c r="Y448" s="695">
        <v>12100</v>
      </c>
      <c r="Z448" s="232">
        <v>1</v>
      </c>
      <c r="AA448" s="696">
        <v>12100</v>
      </c>
      <c r="AB448" s="696">
        <v>12100</v>
      </c>
      <c r="AC448" s="697" t="s">
        <v>1816</v>
      </c>
      <c r="AD448" s="698" t="s">
        <v>1803</v>
      </c>
      <c r="AE448" s="699"/>
      <c r="AF448" s="699"/>
      <c r="AG448" s="699"/>
      <c r="AH448" s="699"/>
      <c r="AI448" s="232" t="s">
        <v>5</v>
      </c>
      <c r="AJ448" s="694"/>
      <c r="AK448" s="694" t="s">
        <v>6</v>
      </c>
      <c r="AL448" s="700" t="s">
        <v>662</v>
      </c>
      <c r="AM448" s="694" t="s">
        <v>486</v>
      </c>
      <c r="AN448" s="694"/>
      <c r="AO448" s="232"/>
      <c r="AP448" s="232"/>
      <c r="AQ448" s="232"/>
      <c r="AR448" s="232"/>
      <c r="AS448" s="232"/>
      <c r="AT448" s="243" t="str">
        <f t="shared" si="19"/>
        <v/>
      </c>
      <c r="AU448" s="243" t="str">
        <f t="shared" si="20"/>
        <v/>
      </c>
    </row>
    <row r="449" spans="1:47" ht="14.25">
      <c r="B449" s="29">
        <v>2025</v>
      </c>
      <c r="C449" s="29">
        <v>4</v>
      </c>
      <c r="D449" s="29">
        <v>28</v>
      </c>
      <c r="E449" s="247" t="s">
        <v>496</v>
      </c>
      <c r="F449" s="29"/>
      <c r="G449" s="368"/>
      <c r="H449" s="694" t="s">
        <v>467</v>
      </c>
      <c r="I449" s="347" t="s">
        <v>43</v>
      </c>
      <c r="J449" s="694" t="s">
        <v>1553</v>
      </c>
      <c r="K449" s="232"/>
      <c r="L449" s="698"/>
      <c r="M449" s="185"/>
      <c r="N449" s="717"/>
      <c r="O449" s="232"/>
      <c r="P449" s="232">
        <v>25</v>
      </c>
      <c r="Q449" s="347" t="s">
        <v>483</v>
      </c>
      <c r="R449" s="695">
        <v>1110</v>
      </c>
      <c r="S449" s="695"/>
      <c r="T449" s="695" t="s">
        <v>30</v>
      </c>
      <c r="U449" s="695">
        <v>1000</v>
      </c>
      <c r="V449" s="695">
        <v>1110</v>
      </c>
      <c r="W449" s="695">
        <v>1110</v>
      </c>
      <c r="X449" s="232">
        <v>1</v>
      </c>
      <c r="Y449" s="695"/>
      <c r="Z449" s="232">
        <v>1</v>
      </c>
      <c r="AA449" s="696">
        <v>1000</v>
      </c>
      <c r="AB449" s="696">
        <v>13100</v>
      </c>
      <c r="AC449" s="697" t="s">
        <v>876</v>
      </c>
      <c r="AD449" s="698" t="s">
        <v>1803</v>
      </c>
      <c r="AE449" s="699">
        <v>0.72916666666666663</v>
      </c>
      <c r="AF449" s="699">
        <v>0.73958333333333337</v>
      </c>
      <c r="AG449" s="699"/>
      <c r="AH449" s="699"/>
      <c r="AI449" s="232"/>
      <c r="AJ449" s="694"/>
      <c r="AK449" s="694" t="s">
        <v>6</v>
      </c>
      <c r="AL449" s="700" t="s">
        <v>662</v>
      </c>
      <c r="AM449" s="694" t="s">
        <v>486</v>
      </c>
      <c r="AN449" s="694">
        <v>1</v>
      </c>
      <c r="AO449" s="232"/>
      <c r="AP449" s="232"/>
      <c r="AQ449" s="232"/>
      <c r="AR449" s="232"/>
      <c r="AS449" s="232"/>
      <c r="AT449" s="243">
        <f t="shared" si="19"/>
        <v>1.0416666666666741E-2</v>
      </c>
      <c r="AU449" s="243" t="str">
        <f t="shared" si="20"/>
        <v/>
      </c>
    </row>
    <row r="450" spans="1:47" ht="14.25">
      <c r="B450" s="29">
        <v>2025</v>
      </c>
      <c r="C450" s="29">
        <v>4</v>
      </c>
      <c r="D450" s="29">
        <v>28</v>
      </c>
      <c r="E450" s="247" t="s">
        <v>496</v>
      </c>
      <c r="F450" s="29"/>
      <c r="G450" s="208"/>
      <c r="H450" s="694" t="s">
        <v>467</v>
      </c>
      <c r="I450" s="347"/>
      <c r="J450" s="694"/>
      <c r="K450" s="232"/>
      <c r="L450" s="698"/>
      <c r="M450" s="185"/>
      <c r="N450" s="717"/>
      <c r="O450" s="232"/>
      <c r="P450" s="232"/>
      <c r="Q450" s="347"/>
      <c r="R450" s="695"/>
      <c r="S450" s="695"/>
      <c r="T450" s="695"/>
      <c r="U450" s="695"/>
      <c r="V450" s="695"/>
      <c r="W450" s="695"/>
      <c r="X450" s="232"/>
      <c r="Y450" s="695"/>
      <c r="Z450" s="232"/>
      <c r="AA450" s="696"/>
      <c r="AB450" s="696"/>
      <c r="AC450" s="697"/>
      <c r="AD450" s="698"/>
      <c r="AE450" s="699"/>
      <c r="AF450" s="699"/>
      <c r="AG450" s="699">
        <v>0.73958333333333337</v>
      </c>
      <c r="AH450" s="699">
        <v>0.76041666666666663</v>
      </c>
      <c r="AI450" s="232" t="s">
        <v>560</v>
      </c>
      <c r="AJ450" s="694"/>
      <c r="AK450" s="694"/>
      <c r="AL450" s="700"/>
      <c r="AM450" s="694"/>
      <c r="AN450" s="694"/>
      <c r="AO450" s="232"/>
      <c r="AP450" s="232"/>
      <c r="AQ450" s="232"/>
      <c r="AR450" s="232"/>
      <c r="AS450" s="232"/>
      <c r="AT450" s="243" t="str">
        <f t="shared" ref="AT450:AT498" si="25">IF(IF(AE450&gt;AF450,1-AE450+AF450,AF450-AE450)=0,"",IF(AE450&gt;AF450,1-AE450+AF450,AF450-AE450))</f>
        <v/>
      </c>
      <c r="AU450" s="243">
        <f t="shared" ref="AU450:AU498" si="26">IF(IF(AG450&gt;AH450,1-AG450+AH450,AH450-AG450)=0,"",IF(AG450&gt;AH450,1-AG450+AH450,AH450-AG450))</f>
        <v>2.0833333333333259E-2</v>
      </c>
    </row>
    <row r="451" spans="1:47" ht="14.25">
      <c r="A451" s="182">
        <v>1</v>
      </c>
      <c r="B451" s="29">
        <v>2025</v>
      </c>
      <c r="C451" s="29">
        <v>4</v>
      </c>
      <c r="D451" s="29">
        <v>28</v>
      </c>
      <c r="E451" s="247" t="s">
        <v>496</v>
      </c>
      <c r="F451" s="29">
        <v>6</v>
      </c>
      <c r="G451" s="31" t="s">
        <v>485</v>
      </c>
      <c r="H451" s="694" t="s">
        <v>467</v>
      </c>
      <c r="I451" s="347" t="s">
        <v>47</v>
      </c>
      <c r="J451" s="694" t="s">
        <v>1553</v>
      </c>
      <c r="K451" s="232">
        <v>3824812</v>
      </c>
      <c r="L451" s="698">
        <v>6</v>
      </c>
      <c r="M451" s="185">
        <v>64</v>
      </c>
      <c r="N451" s="717" t="s">
        <v>875</v>
      </c>
      <c r="O451" s="232" t="s">
        <v>52</v>
      </c>
      <c r="P451" s="232">
        <v>25</v>
      </c>
      <c r="Q451" s="347" t="s">
        <v>477</v>
      </c>
      <c r="R451" s="695">
        <v>1110</v>
      </c>
      <c r="S451" s="695"/>
      <c r="T451" s="695">
        <v>12100</v>
      </c>
      <c r="U451" s="695">
        <v>12100</v>
      </c>
      <c r="V451" s="695">
        <v>1110</v>
      </c>
      <c r="W451" s="695">
        <v>1110</v>
      </c>
      <c r="X451" s="232">
        <v>1</v>
      </c>
      <c r="Y451" s="695">
        <v>12100</v>
      </c>
      <c r="Z451" s="232">
        <v>1</v>
      </c>
      <c r="AA451" s="696">
        <v>12100</v>
      </c>
      <c r="AB451" s="696">
        <v>12100</v>
      </c>
      <c r="AC451" s="697" t="s">
        <v>1817</v>
      </c>
      <c r="AD451" s="698" t="s">
        <v>1804</v>
      </c>
      <c r="AE451" s="699"/>
      <c r="AF451" s="699"/>
      <c r="AG451" s="699"/>
      <c r="AH451" s="699"/>
      <c r="AI451" s="232" t="s">
        <v>5</v>
      </c>
      <c r="AJ451" s="694"/>
      <c r="AK451" s="694" t="s">
        <v>6</v>
      </c>
      <c r="AL451" s="700" t="s">
        <v>662</v>
      </c>
      <c r="AM451" s="694" t="s">
        <v>486</v>
      </c>
      <c r="AN451" s="694"/>
      <c r="AO451" s="232"/>
      <c r="AP451" s="232"/>
      <c r="AQ451" s="232"/>
      <c r="AR451" s="232"/>
      <c r="AS451" s="232"/>
      <c r="AT451" s="243" t="str">
        <f t="shared" si="25"/>
        <v/>
      </c>
      <c r="AU451" s="243" t="str">
        <f t="shared" si="26"/>
        <v/>
      </c>
    </row>
    <row r="452" spans="1:47" ht="14.25">
      <c r="B452" s="29">
        <v>2025</v>
      </c>
      <c r="C452" s="29">
        <v>4</v>
      </c>
      <c r="D452" s="29">
        <v>28</v>
      </c>
      <c r="E452" s="247" t="s">
        <v>496</v>
      </c>
      <c r="F452" s="29"/>
      <c r="G452" s="368"/>
      <c r="H452" s="694" t="s">
        <v>467</v>
      </c>
      <c r="I452" s="347" t="s">
        <v>43</v>
      </c>
      <c r="J452" s="694" t="s">
        <v>1553</v>
      </c>
      <c r="K452" s="232"/>
      <c r="L452" s="698"/>
      <c r="M452" s="185"/>
      <c r="N452" s="717"/>
      <c r="O452" s="232"/>
      <c r="P452" s="232">
        <v>25</v>
      </c>
      <c r="Q452" s="347" t="s">
        <v>483</v>
      </c>
      <c r="R452" s="695">
        <v>1110</v>
      </c>
      <c r="S452" s="695"/>
      <c r="T452" s="695" t="s">
        <v>30</v>
      </c>
      <c r="U452" s="695">
        <v>1000</v>
      </c>
      <c r="V452" s="695">
        <v>1110</v>
      </c>
      <c r="W452" s="695">
        <v>1110</v>
      </c>
      <c r="X452" s="232">
        <v>1</v>
      </c>
      <c r="Y452" s="695"/>
      <c r="Z452" s="232">
        <v>1</v>
      </c>
      <c r="AA452" s="696">
        <v>1000</v>
      </c>
      <c r="AB452" s="696">
        <v>13100</v>
      </c>
      <c r="AC452" s="697" t="s">
        <v>876</v>
      </c>
      <c r="AD452" s="698" t="s">
        <v>1804</v>
      </c>
      <c r="AE452" s="699">
        <v>0.76041666666666663</v>
      </c>
      <c r="AF452" s="699">
        <v>0.77083333333333337</v>
      </c>
      <c r="AG452" s="699"/>
      <c r="AH452" s="699"/>
      <c r="AI452" s="232"/>
      <c r="AJ452" s="694"/>
      <c r="AK452" s="694" t="s">
        <v>6</v>
      </c>
      <c r="AL452" s="700" t="s">
        <v>662</v>
      </c>
      <c r="AM452" s="694" t="s">
        <v>486</v>
      </c>
      <c r="AN452" s="694">
        <v>1</v>
      </c>
      <c r="AO452" s="232"/>
      <c r="AP452" s="232"/>
      <c r="AQ452" s="232"/>
      <c r="AR452" s="232"/>
      <c r="AS452" s="232"/>
      <c r="AT452" s="243">
        <f t="shared" si="25"/>
        <v>1.0416666666666741E-2</v>
      </c>
      <c r="AU452" s="243" t="str">
        <f t="shared" si="26"/>
        <v/>
      </c>
    </row>
    <row r="453" spans="1:47" ht="14.25">
      <c r="B453" s="29">
        <v>2025</v>
      </c>
      <c r="C453" s="29">
        <v>4</v>
      </c>
      <c r="D453" s="29">
        <v>28</v>
      </c>
      <c r="E453" s="247" t="s">
        <v>496</v>
      </c>
      <c r="F453" s="29"/>
      <c r="G453" s="208"/>
      <c r="H453" s="694" t="s">
        <v>467</v>
      </c>
      <c r="I453" s="347"/>
      <c r="J453" s="694"/>
      <c r="K453" s="232"/>
      <c r="L453" s="698"/>
      <c r="M453" s="185"/>
      <c r="N453" s="717"/>
      <c r="O453" s="232"/>
      <c r="P453" s="232"/>
      <c r="Q453" s="347"/>
      <c r="R453" s="695"/>
      <c r="S453" s="695"/>
      <c r="T453" s="695"/>
      <c r="U453" s="695"/>
      <c r="V453" s="695"/>
      <c r="W453" s="695"/>
      <c r="X453" s="232"/>
      <c r="Y453" s="695"/>
      <c r="Z453" s="232"/>
      <c r="AA453" s="696"/>
      <c r="AB453" s="696"/>
      <c r="AC453" s="697"/>
      <c r="AD453" s="698"/>
      <c r="AE453" s="699"/>
      <c r="AF453" s="699"/>
      <c r="AG453" s="699">
        <v>0.77083333333333337</v>
      </c>
      <c r="AH453" s="699">
        <v>0.79166666666666663</v>
      </c>
      <c r="AI453" s="232" t="s">
        <v>560</v>
      </c>
      <c r="AJ453" s="694"/>
      <c r="AK453" s="694"/>
      <c r="AL453" s="700"/>
      <c r="AM453" s="694"/>
      <c r="AN453" s="694"/>
      <c r="AO453" s="232"/>
      <c r="AP453" s="232"/>
      <c r="AQ453" s="232"/>
      <c r="AR453" s="232"/>
      <c r="AS453" s="232"/>
      <c r="AT453" s="243" t="str">
        <f t="shared" si="25"/>
        <v/>
      </c>
      <c r="AU453" s="243">
        <f t="shared" si="26"/>
        <v>2.0833333333333259E-2</v>
      </c>
    </row>
    <row r="454" spans="1:47" ht="14.25">
      <c r="A454" s="182">
        <v>1</v>
      </c>
      <c r="B454" s="29">
        <v>2025</v>
      </c>
      <c r="C454" s="29">
        <v>4</v>
      </c>
      <c r="D454" s="29">
        <v>28</v>
      </c>
      <c r="E454" s="247" t="s">
        <v>496</v>
      </c>
      <c r="F454" s="29">
        <v>7</v>
      </c>
      <c r="G454" s="31" t="s">
        <v>485</v>
      </c>
      <c r="H454" s="694" t="s">
        <v>467</v>
      </c>
      <c r="I454" s="347" t="s">
        <v>47</v>
      </c>
      <c r="J454" s="694" t="s">
        <v>1553</v>
      </c>
      <c r="K454" s="232">
        <v>3824812</v>
      </c>
      <c r="L454" s="698">
        <v>7</v>
      </c>
      <c r="M454" s="185">
        <v>64</v>
      </c>
      <c r="N454" s="717" t="s">
        <v>875</v>
      </c>
      <c r="O454" s="232" t="s">
        <v>52</v>
      </c>
      <c r="P454" s="232">
        <v>25</v>
      </c>
      <c r="Q454" s="347" t="s">
        <v>477</v>
      </c>
      <c r="R454" s="695">
        <v>1110</v>
      </c>
      <c r="S454" s="695"/>
      <c r="T454" s="695">
        <v>12100</v>
      </c>
      <c r="U454" s="695">
        <v>12100</v>
      </c>
      <c r="V454" s="695">
        <v>1110</v>
      </c>
      <c r="W454" s="695">
        <v>1110</v>
      </c>
      <c r="X454" s="232">
        <v>1</v>
      </c>
      <c r="Y454" s="695">
        <v>12100</v>
      </c>
      <c r="Z454" s="232">
        <v>1</v>
      </c>
      <c r="AA454" s="696">
        <v>12100</v>
      </c>
      <c r="AB454" s="696">
        <v>12100</v>
      </c>
      <c r="AC454" s="697" t="s">
        <v>1818</v>
      </c>
      <c r="AD454" s="698" t="s">
        <v>1805</v>
      </c>
      <c r="AE454" s="699"/>
      <c r="AF454" s="699"/>
      <c r="AG454" s="699"/>
      <c r="AH454" s="699"/>
      <c r="AI454" s="232" t="s">
        <v>5</v>
      </c>
      <c r="AJ454" s="694"/>
      <c r="AK454" s="694" t="s">
        <v>6</v>
      </c>
      <c r="AL454" s="700" t="s">
        <v>662</v>
      </c>
      <c r="AM454" s="694" t="s">
        <v>486</v>
      </c>
      <c r="AN454" s="694"/>
      <c r="AO454" s="232"/>
      <c r="AP454" s="232"/>
      <c r="AQ454" s="232"/>
      <c r="AR454" s="232"/>
      <c r="AS454" s="232"/>
      <c r="AT454" s="243" t="str">
        <f t="shared" si="25"/>
        <v/>
      </c>
      <c r="AU454" s="243" t="str">
        <f t="shared" si="26"/>
        <v/>
      </c>
    </row>
    <row r="455" spans="1:47" ht="14.25">
      <c r="B455" s="29">
        <v>2025</v>
      </c>
      <c r="C455" s="29">
        <v>4</v>
      </c>
      <c r="D455" s="29">
        <v>28</v>
      </c>
      <c r="E455" s="247" t="s">
        <v>496</v>
      </c>
      <c r="F455" s="29"/>
      <c r="G455" s="368"/>
      <c r="H455" s="694" t="s">
        <v>467</v>
      </c>
      <c r="I455" s="347" t="s">
        <v>43</v>
      </c>
      <c r="J455" s="694" t="s">
        <v>1553</v>
      </c>
      <c r="K455" s="232"/>
      <c r="L455" s="698"/>
      <c r="M455" s="185"/>
      <c r="N455" s="717"/>
      <c r="O455" s="232"/>
      <c r="P455" s="232">
        <v>25</v>
      </c>
      <c r="Q455" s="347" t="s">
        <v>483</v>
      </c>
      <c r="R455" s="695">
        <v>1110</v>
      </c>
      <c r="S455" s="695"/>
      <c r="T455" s="695" t="s">
        <v>30</v>
      </c>
      <c r="U455" s="695">
        <v>1000</v>
      </c>
      <c r="V455" s="695">
        <v>1110</v>
      </c>
      <c r="W455" s="695">
        <v>1110</v>
      </c>
      <c r="X455" s="232">
        <v>1</v>
      </c>
      <c r="Y455" s="695"/>
      <c r="Z455" s="232">
        <v>1</v>
      </c>
      <c r="AA455" s="696">
        <v>1000</v>
      </c>
      <c r="AB455" s="696">
        <v>13100</v>
      </c>
      <c r="AC455" s="697" t="s">
        <v>876</v>
      </c>
      <c r="AD455" s="698" t="s">
        <v>1805</v>
      </c>
      <c r="AE455" s="699">
        <v>0.79166666666666663</v>
      </c>
      <c r="AF455" s="699">
        <v>0.80208333333333337</v>
      </c>
      <c r="AG455" s="699"/>
      <c r="AH455" s="699"/>
      <c r="AI455" s="232"/>
      <c r="AJ455" s="694"/>
      <c r="AK455" s="694" t="s">
        <v>6</v>
      </c>
      <c r="AL455" s="700" t="s">
        <v>662</v>
      </c>
      <c r="AM455" s="694" t="s">
        <v>486</v>
      </c>
      <c r="AN455" s="694">
        <v>1</v>
      </c>
      <c r="AO455" s="232"/>
      <c r="AP455" s="232"/>
      <c r="AQ455" s="232"/>
      <c r="AR455" s="232"/>
      <c r="AS455" s="232"/>
      <c r="AT455" s="243">
        <f t="shared" si="25"/>
        <v>1.0416666666666741E-2</v>
      </c>
      <c r="AU455" s="243" t="str">
        <f t="shared" si="26"/>
        <v/>
      </c>
    </row>
    <row r="456" spans="1:47" ht="14.25">
      <c r="B456" s="29">
        <v>2025</v>
      </c>
      <c r="C456" s="29">
        <v>4</v>
      </c>
      <c r="D456" s="29">
        <v>28</v>
      </c>
      <c r="E456" s="247" t="s">
        <v>496</v>
      </c>
      <c r="F456" s="29"/>
      <c r="G456" s="208"/>
      <c r="H456" s="694" t="s">
        <v>467</v>
      </c>
      <c r="I456" s="347"/>
      <c r="J456" s="694"/>
      <c r="K456" s="232"/>
      <c r="L456" s="698"/>
      <c r="M456" s="185"/>
      <c r="N456" s="717"/>
      <c r="O456" s="232"/>
      <c r="P456" s="232"/>
      <c r="Q456" s="347"/>
      <c r="R456" s="695"/>
      <c r="S456" s="695"/>
      <c r="T456" s="695"/>
      <c r="U456" s="695"/>
      <c r="V456" s="695"/>
      <c r="W456" s="695"/>
      <c r="X456" s="232"/>
      <c r="Y456" s="695"/>
      <c r="Z456" s="232"/>
      <c r="AA456" s="696"/>
      <c r="AB456" s="696"/>
      <c r="AC456" s="697"/>
      <c r="AD456" s="698"/>
      <c r="AE456" s="699"/>
      <c r="AF456" s="699"/>
      <c r="AG456" s="699">
        <v>0.80208333333333337</v>
      </c>
      <c r="AH456" s="699">
        <v>0.86458333333333337</v>
      </c>
      <c r="AI456" s="232" t="s">
        <v>560</v>
      </c>
      <c r="AJ456" s="694"/>
      <c r="AK456" s="694"/>
      <c r="AL456" s="700"/>
      <c r="AM456" s="694"/>
      <c r="AN456" s="694"/>
      <c r="AO456" s="232"/>
      <c r="AP456" s="232"/>
      <c r="AQ456" s="232"/>
      <c r="AR456" s="232"/>
      <c r="AS456" s="232"/>
      <c r="AT456" s="243" t="str">
        <f t="shared" si="25"/>
        <v/>
      </c>
      <c r="AU456" s="243">
        <f t="shared" si="26"/>
        <v>6.25E-2</v>
      </c>
    </row>
    <row r="457" spans="1:47" ht="14.25">
      <c r="A457" s="182">
        <v>1</v>
      </c>
      <c r="B457" s="29">
        <v>2025</v>
      </c>
      <c r="C457" s="29">
        <v>4</v>
      </c>
      <c r="D457" s="29">
        <v>28</v>
      </c>
      <c r="E457" s="247" t="s">
        <v>496</v>
      </c>
      <c r="F457" s="29">
        <v>8</v>
      </c>
      <c r="G457" s="31" t="s">
        <v>485</v>
      </c>
      <c r="H457" s="694" t="s">
        <v>467</v>
      </c>
      <c r="I457" s="347" t="s">
        <v>47</v>
      </c>
      <c r="J457" s="694" t="s">
        <v>1553</v>
      </c>
      <c r="K457" s="232">
        <v>3824812</v>
      </c>
      <c r="L457" s="698">
        <v>8</v>
      </c>
      <c r="M457" s="185">
        <v>64</v>
      </c>
      <c r="N457" s="717" t="s">
        <v>875</v>
      </c>
      <c r="O457" s="232" t="s">
        <v>52</v>
      </c>
      <c r="P457" s="232">
        <v>25</v>
      </c>
      <c r="Q457" s="347" t="s">
        <v>477</v>
      </c>
      <c r="R457" s="695">
        <v>1110</v>
      </c>
      <c r="S457" s="695"/>
      <c r="T457" s="695">
        <v>12100</v>
      </c>
      <c r="U457" s="695">
        <v>12100</v>
      </c>
      <c r="V457" s="695">
        <v>1110</v>
      </c>
      <c r="W457" s="695">
        <v>1110</v>
      </c>
      <c r="X457" s="232">
        <v>1</v>
      </c>
      <c r="Y457" s="695">
        <v>12100</v>
      </c>
      <c r="Z457" s="232">
        <v>1</v>
      </c>
      <c r="AA457" s="696">
        <v>12100</v>
      </c>
      <c r="AB457" s="696">
        <v>12100</v>
      </c>
      <c r="AC457" s="697" t="s">
        <v>1822</v>
      </c>
      <c r="AD457" s="698" t="s">
        <v>1806</v>
      </c>
      <c r="AE457" s="699"/>
      <c r="AF457" s="699"/>
      <c r="AG457" s="699"/>
      <c r="AH457" s="699"/>
      <c r="AI457" s="232" t="s">
        <v>5</v>
      </c>
      <c r="AJ457" s="694"/>
      <c r="AK457" s="694" t="s">
        <v>6</v>
      </c>
      <c r="AL457" s="700" t="s">
        <v>662</v>
      </c>
      <c r="AM457" s="694" t="s">
        <v>486</v>
      </c>
      <c r="AN457" s="694"/>
      <c r="AO457" s="232"/>
      <c r="AP457" s="232"/>
      <c r="AQ457" s="232"/>
      <c r="AR457" s="232"/>
      <c r="AS457" s="232"/>
      <c r="AT457" s="243" t="str">
        <f t="shared" si="25"/>
        <v/>
      </c>
      <c r="AU457" s="243" t="str">
        <f t="shared" si="26"/>
        <v/>
      </c>
    </row>
    <row r="458" spans="1:47" ht="14.25">
      <c r="B458" s="29">
        <v>2025</v>
      </c>
      <c r="C458" s="29">
        <v>4</v>
      </c>
      <c r="D458" s="29">
        <v>28</v>
      </c>
      <c r="E458" s="247" t="s">
        <v>496</v>
      </c>
      <c r="F458" s="29"/>
      <c r="G458" s="368"/>
      <c r="H458" s="694" t="s">
        <v>467</v>
      </c>
      <c r="I458" s="347" t="s">
        <v>43</v>
      </c>
      <c r="J458" s="694" t="s">
        <v>1553</v>
      </c>
      <c r="K458" s="232"/>
      <c r="L458" s="698"/>
      <c r="M458" s="185"/>
      <c r="N458" s="717"/>
      <c r="O458" s="232"/>
      <c r="P458" s="232">
        <v>25</v>
      </c>
      <c r="Q458" s="347" t="s">
        <v>483</v>
      </c>
      <c r="R458" s="695">
        <v>1110</v>
      </c>
      <c r="S458" s="695"/>
      <c r="T458" s="695" t="s">
        <v>30</v>
      </c>
      <c r="U458" s="695">
        <v>1000</v>
      </c>
      <c r="V458" s="695">
        <v>1110</v>
      </c>
      <c r="W458" s="695">
        <v>1110</v>
      </c>
      <c r="X458" s="232">
        <v>1</v>
      </c>
      <c r="Y458" s="695"/>
      <c r="Z458" s="232">
        <v>1</v>
      </c>
      <c r="AA458" s="696">
        <v>1000</v>
      </c>
      <c r="AB458" s="696">
        <v>13100</v>
      </c>
      <c r="AC458" s="697" t="s">
        <v>876</v>
      </c>
      <c r="AD458" s="698" t="s">
        <v>1806</v>
      </c>
      <c r="AE458" s="699">
        <v>0.86458333333333337</v>
      </c>
      <c r="AF458" s="699">
        <v>0.875</v>
      </c>
      <c r="AG458" s="699"/>
      <c r="AH458" s="699"/>
      <c r="AI458" s="232"/>
      <c r="AJ458" s="694"/>
      <c r="AK458" s="694" t="s">
        <v>6</v>
      </c>
      <c r="AL458" s="700" t="s">
        <v>662</v>
      </c>
      <c r="AM458" s="694" t="s">
        <v>486</v>
      </c>
      <c r="AN458" s="694">
        <v>1</v>
      </c>
      <c r="AO458" s="232"/>
      <c r="AP458" s="232"/>
      <c r="AQ458" s="232"/>
      <c r="AR458" s="232"/>
      <c r="AS458" s="232"/>
      <c r="AT458" s="243">
        <f t="shared" si="25"/>
        <v>1.041666666666663E-2</v>
      </c>
      <c r="AU458" s="243" t="str">
        <f t="shared" si="26"/>
        <v/>
      </c>
    </row>
    <row r="459" spans="1:47" ht="14.25">
      <c r="B459" s="29">
        <v>2025</v>
      </c>
      <c r="C459" s="29">
        <v>4</v>
      </c>
      <c r="D459" s="29">
        <v>28</v>
      </c>
      <c r="E459" s="247" t="s">
        <v>496</v>
      </c>
      <c r="F459" s="29"/>
      <c r="G459" s="208"/>
      <c r="H459" s="694" t="s">
        <v>467</v>
      </c>
      <c r="I459" s="347"/>
      <c r="J459" s="694"/>
      <c r="K459" s="232"/>
      <c r="L459" s="698"/>
      <c r="M459" s="185"/>
      <c r="N459" s="717"/>
      <c r="O459" s="232"/>
      <c r="P459" s="232"/>
      <c r="Q459" s="347"/>
      <c r="R459" s="695"/>
      <c r="S459" s="695"/>
      <c r="T459" s="695"/>
      <c r="U459" s="695"/>
      <c r="V459" s="695"/>
      <c r="W459" s="695"/>
      <c r="X459" s="232"/>
      <c r="Y459" s="695"/>
      <c r="Z459" s="232"/>
      <c r="AA459" s="696"/>
      <c r="AB459" s="696"/>
      <c r="AC459" s="697"/>
      <c r="AD459" s="698"/>
      <c r="AE459" s="699"/>
      <c r="AF459" s="699"/>
      <c r="AG459" s="699">
        <v>0.875</v>
      </c>
      <c r="AH459" s="699">
        <v>0.89583333333333337</v>
      </c>
      <c r="AI459" s="232" t="s">
        <v>560</v>
      </c>
      <c r="AJ459" s="694"/>
      <c r="AK459" s="694"/>
      <c r="AL459" s="700"/>
      <c r="AM459" s="694"/>
      <c r="AN459" s="694"/>
      <c r="AO459" s="232"/>
      <c r="AP459" s="232"/>
      <c r="AQ459" s="232"/>
      <c r="AR459" s="232"/>
      <c r="AS459" s="232"/>
      <c r="AT459" s="243" t="str">
        <f t="shared" si="25"/>
        <v/>
      </c>
      <c r="AU459" s="243">
        <f t="shared" si="26"/>
        <v>2.083333333333337E-2</v>
      </c>
    </row>
    <row r="460" spans="1:47" ht="14.25">
      <c r="A460" s="182">
        <v>1</v>
      </c>
      <c r="B460" s="29">
        <v>2025</v>
      </c>
      <c r="C460" s="29">
        <v>4</v>
      </c>
      <c r="D460" s="29">
        <v>28</v>
      </c>
      <c r="E460" s="247" t="s">
        <v>496</v>
      </c>
      <c r="F460" s="29">
        <v>9</v>
      </c>
      <c r="G460" s="31" t="s">
        <v>485</v>
      </c>
      <c r="H460" s="694" t="s">
        <v>467</v>
      </c>
      <c r="I460" s="347" t="s">
        <v>47</v>
      </c>
      <c r="J460" s="694" t="s">
        <v>1553</v>
      </c>
      <c r="K460" s="232">
        <v>3824812</v>
      </c>
      <c r="L460" s="698">
        <v>9</v>
      </c>
      <c r="M460" s="185">
        <v>64</v>
      </c>
      <c r="N460" s="717" t="s">
        <v>875</v>
      </c>
      <c r="O460" s="232" t="s">
        <v>52</v>
      </c>
      <c r="P460" s="232">
        <v>25</v>
      </c>
      <c r="Q460" s="347" t="s">
        <v>477</v>
      </c>
      <c r="R460" s="695">
        <v>1110</v>
      </c>
      <c r="S460" s="695"/>
      <c r="T460" s="695">
        <v>12100</v>
      </c>
      <c r="U460" s="695">
        <v>12100</v>
      </c>
      <c r="V460" s="695">
        <v>1110</v>
      </c>
      <c r="W460" s="695">
        <v>1110</v>
      </c>
      <c r="X460" s="232">
        <v>1</v>
      </c>
      <c r="Y460" s="695">
        <v>12100</v>
      </c>
      <c r="Z460" s="232">
        <v>1</v>
      </c>
      <c r="AA460" s="696">
        <v>12100</v>
      </c>
      <c r="AB460" s="696">
        <v>12100</v>
      </c>
      <c r="AC460" s="697" t="s">
        <v>1823</v>
      </c>
      <c r="AD460" s="698" t="s">
        <v>1807</v>
      </c>
      <c r="AE460" s="699"/>
      <c r="AF460" s="699"/>
      <c r="AG460" s="699"/>
      <c r="AH460" s="699"/>
      <c r="AI460" s="232" t="s">
        <v>5</v>
      </c>
      <c r="AJ460" s="694"/>
      <c r="AK460" s="694" t="s">
        <v>6</v>
      </c>
      <c r="AL460" s="700" t="s">
        <v>662</v>
      </c>
      <c r="AM460" s="694" t="s">
        <v>486</v>
      </c>
      <c r="AN460" s="694"/>
      <c r="AO460" s="232"/>
      <c r="AP460" s="232"/>
      <c r="AQ460" s="232"/>
      <c r="AR460" s="232"/>
      <c r="AS460" s="232"/>
      <c r="AT460" s="243" t="str">
        <f t="shared" si="25"/>
        <v/>
      </c>
      <c r="AU460" s="243" t="str">
        <f t="shared" si="26"/>
        <v/>
      </c>
    </row>
    <row r="461" spans="1:47" ht="14.25">
      <c r="B461" s="29">
        <v>2025</v>
      </c>
      <c r="C461" s="29">
        <v>4</v>
      </c>
      <c r="D461" s="29">
        <v>28</v>
      </c>
      <c r="E461" s="247" t="s">
        <v>496</v>
      </c>
      <c r="F461" s="29"/>
      <c r="G461" s="368"/>
      <c r="H461" s="694" t="s">
        <v>467</v>
      </c>
      <c r="I461" s="347" t="s">
        <v>43</v>
      </c>
      <c r="J461" s="694" t="s">
        <v>1553</v>
      </c>
      <c r="K461" s="232"/>
      <c r="L461" s="698"/>
      <c r="M461" s="185"/>
      <c r="N461" s="717"/>
      <c r="O461" s="232"/>
      <c r="P461" s="232">
        <v>25</v>
      </c>
      <c r="Q461" s="347" t="s">
        <v>483</v>
      </c>
      <c r="R461" s="695">
        <v>1110</v>
      </c>
      <c r="S461" s="695"/>
      <c r="T461" s="695" t="s">
        <v>30</v>
      </c>
      <c r="U461" s="695">
        <v>1000</v>
      </c>
      <c r="V461" s="695">
        <v>1110</v>
      </c>
      <c r="W461" s="695">
        <v>1110</v>
      </c>
      <c r="X461" s="232">
        <v>1</v>
      </c>
      <c r="Y461" s="695"/>
      <c r="Z461" s="232">
        <v>1</v>
      </c>
      <c r="AA461" s="696">
        <v>1000</v>
      </c>
      <c r="AB461" s="696">
        <v>13100</v>
      </c>
      <c r="AC461" s="697" t="s">
        <v>876</v>
      </c>
      <c r="AD461" s="698" t="s">
        <v>1807</v>
      </c>
      <c r="AE461" s="699">
        <v>0.89583333333333337</v>
      </c>
      <c r="AF461" s="699">
        <v>0.90625</v>
      </c>
      <c r="AG461" s="699"/>
      <c r="AH461" s="699"/>
      <c r="AI461" s="232"/>
      <c r="AJ461" s="694"/>
      <c r="AK461" s="694" t="s">
        <v>6</v>
      </c>
      <c r="AL461" s="700" t="s">
        <v>662</v>
      </c>
      <c r="AM461" s="694" t="s">
        <v>486</v>
      </c>
      <c r="AN461" s="694">
        <v>1</v>
      </c>
      <c r="AO461" s="232"/>
      <c r="AP461" s="232"/>
      <c r="AQ461" s="232"/>
      <c r="AR461" s="232"/>
      <c r="AS461" s="232"/>
      <c r="AT461" s="243">
        <f t="shared" si="25"/>
        <v>1.041666666666663E-2</v>
      </c>
      <c r="AU461" s="243" t="str">
        <f t="shared" si="26"/>
        <v/>
      </c>
    </row>
    <row r="462" spans="1:47" ht="14.25">
      <c r="B462" s="29">
        <v>2025</v>
      </c>
      <c r="C462" s="29">
        <v>4</v>
      </c>
      <c r="D462" s="29">
        <v>28</v>
      </c>
      <c r="E462" s="247" t="s">
        <v>496</v>
      </c>
      <c r="F462" s="29"/>
      <c r="G462" s="208"/>
      <c r="H462" s="694" t="s">
        <v>467</v>
      </c>
      <c r="I462" s="347"/>
      <c r="J462" s="694"/>
      <c r="K462" s="232"/>
      <c r="L462" s="698"/>
      <c r="M462" s="185"/>
      <c r="N462" s="717"/>
      <c r="O462" s="232"/>
      <c r="P462" s="232"/>
      <c r="Q462" s="347"/>
      <c r="R462" s="695"/>
      <c r="S462" s="695"/>
      <c r="T462" s="695"/>
      <c r="U462" s="695"/>
      <c r="V462" s="695"/>
      <c r="W462" s="695"/>
      <c r="X462" s="232"/>
      <c r="Y462" s="695"/>
      <c r="Z462" s="232"/>
      <c r="AA462" s="696"/>
      <c r="AB462" s="696"/>
      <c r="AC462" s="697"/>
      <c r="AD462" s="698"/>
      <c r="AE462" s="699"/>
      <c r="AF462" s="699"/>
      <c r="AG462" s="699">
        <v>0.90625</v>
      </c>
      <c r="AH462" s="699">
        <v>0.92708333333333337</v>
      </c>
      <c r="AI462" s="232" t="s">
        <v>560</v>
      </c>
      <c r="AJ462" s="694"/>
      <c r="AK462" s="694"/>
      <c r="AL462" s="700"/>
      <c r="AM462" s="694"/>
      <c r="AN462" s="694"/>
      <c r="AO462" s="232"/>
      <c r="AP462" s="232"/>
      <c r="AQ462" s="232"/>
      <c r="AR462" s="232"/>
      <c r="AS462" s="232"/>
      <c r="AT462" s="243" t="str">
        <f t="shared" si="25"/>
        <v/>
      </c>
      <c r="AU462" s="243">
        <f t="shared" si="26"/>
        <v>2.083333333333337E-2</v>
      </c>
    </row>
    <row r="463" spans="1:47" ht="14.25">
      <c r="A463" s="182">
        <v>1</v>
      </c>
      <c r="B463" s="29">
        <v>2025</v>
      </c>
      <c r="C463" s="29">
        <v>4</v>
      </c>
      <c r="D463" s="29">
        <v>28</v>
      </c>
      <c r="E463" s="247" t="s">
        <v>494</v>
      </c>
      <c r="F463" s="29">
        <v>10</v>
      </c>
      <c r="G463" s="31" t="s">
        <v>485</v>
      </c>
      <c r="H463" s="694" t="s">
        <v>467</v>
      </c>
      <c r="I463" s="347" t="s">
        <v>47</v>
      </c>
      <c r="J463" s="694" t="s">
        <v>1553</v>
      </c>
      <c r="K463" s="232">
        <v>3824812</v>
      </c>
      <c r="L463" s="698">
        <v>10</v>
      </c>
      <c r="M463" s="185">
        <v>64</v>
      </c>
      <c r="N463" s="717" t="s">
        <v>875</v>
      </c>
      <c r="O463" s="232" t="s">
        <v>52</v>
      </c>
      <c r="P463" s="232">
        <v>25</v>
      </c>
      <c r="Q463" s="347" t="s">
        <v>477</v>
      </c>
      <c r="R463" s="695">
        <v>1110</v>
      </c>
      <c r="S463" s="695"/>
      <c r="T463" s="695">
        <v>12100</v>
      </c>
      <c r="U463" s="695">
        <v>12100</v>
      </c>
      <c r="V463" s="695">
        <v>1110</v>
      </c>
      <c r="W463" s="695">
        <v>1110</v>
      </c>
      <c r="X463" s="232">
        <v>1</v>
      </c>
      <c r="Y463" s="695">
        <v>12100</v>
      </c>
      <c r="Z463" s="232">
        <v>1</v>
      </c>
      <c r="AA463" s="696">
        <v>12100</v>
      </c>
      <c r="AB463" s="696">
        <v>12100</v>
      </c>
      <c r="AC463" s="697" t="s">
        <v>1824</v>
      </c>
      <c r="AD463" s="698" t="s">
        <v>1808</v>
      </c>
      <c r="AE463" s="699"/>
      <c r="AF463" s="699"/>
      <c r="AG463" s="699"/>
      <c r="AH463" s="699"/>
      <c r="AI463" s="232" t="s">
        <v>5</v>
      </c>
      <c r="AJ463" s="694"/>
      <c r="AK463" s="694" t="s">
        <v>6</v>
      </c>
      <c r="AL463" s="700" t="s">
        <v>662</v>
      </c>
      <c r="AM463" s="694" t="s">
        <v>486</v>
      </c>
      <c r="AN463" s="694"/>
      <c r="AO463" s="232"/>
      <c r="AP463" s="232"/>
      <c r="AQ463" s="232"/>
      <c r="AR463" s="232"/>
      <c r="AS463" s="232"/>
      <c r="AT463" s="243" t="str">
        <f t="shared" si="25"/>
        <v/>
      </c>
      <c r="AU463" s="243" t="str">
        <f t="shared" si="26"/>
        <v/>
      </c>
    </row>
    <row r="464" spans="1:47" ht="14.25">
      <c r="B464" s="29">
        <v>2025</v>
      </c>
      <c r="C464" s="29">
        <v>4</v>
      </c>
      <c r="D464" s="29">
        <v>28</v>
      </c>
      <c r="E464" s="247" t="s">
        <v>494</v>
      </c>
      <c r="F464" s="29"/>
      <c r="G464" s="368"/>
      <c r="H464" s="694" t="s">
        <v>467</v>
      </c>
      <c r="I464" s="347" t="s">
        <v>43</v>
      </c>
      <c r="J464" s="694" t="s">
        <v>1553</v>
      </c>
      <c r="K464" s="232"/>
      <c r="L464" s="698"/>
      <c r="M464" s="185"/>
      <c r="N464" s="717"/>
      <c r="O464" s="232"/>
      <c r="P464" s="232">
        <v>25</v>
      </c>
      <c r="Q464" s="347" t="s">
        <v>483</v>
      </c>
      <c r="R464" s="695">
        <v>1110</v>
      </c>
      <c r="S464" s="695"/>
      <c r="T464" s="695" t="s">
        <v>30</v>
      </c>
      <c r="U464" s="695">
        <v>1000</v>
      </c>
      <c r="V464" s="695">
        <v>1110</v>
      </c>
      <c r="W464" s="695">
        <v>1110</v>
      </c>
      <c r="X464" s="232">
        <v>1</v>
      </c>
      <c r="Y464" s="695"/>
      <c r="Z464" s="232">
        <v>1</v>
      </c>
      <c r="AA464" s="696">
        <v>1000</v>
      </c>
      <c r="AB464" s="696">
        <v>13100</v>
      </c>
      <c r="AC464" s="697" t="s">
        <v>876</v>
      </c>
      <c r="AD464" s="698" t="s">
        <v>1808</v>
      </c>
      <c r="AE464" s="699">
        <v>0.92708333333333337</v>
      </c>
      <c r="AF464" s="699">
        <v>0.9375</v>
      </c>
      <c r="AG464" s="699"/>
      <c r="AH464" s="699"/>
      <c r="AI464" s="232"/>
      <c r="AJ464" s="694"/>
      <c r="AK464" s="694" t="s">
        <v>6</v>
      </c>
      <c r="AL464" s="700" t="s">
        <v>662</v>
      </c>
      <c r="AM464" s="694" t="s">
        <v>486</v>
      </c>
      <c r="AN464" s="694">
        <v>1</v>
      </c>
      <c r="AO464" s="232"/>
      <c r="AP464" s="232"/>
      <c r="AQ464" s="232"/>
      <c r="AR464" s="232"/>
      <c r="AS464" s="232"/>
      <c r="AT464" s="243">
        <f t="shared" si="25"/>
        <v>1.041666666666663E-2</v>
      </c>
      <c r="AU464" s="243" t="str">
        <f t="shared" si="26"/>
        <v/>
      </c>
    </row>
    <row r="465" spans="1:47" ht="14.25">
      <c r="B465" s="29">
        <v>2025</v>
      </c>
      <c r="C465" s="29">
        <v>4</v>
      </c>
      <c r="D465" s="29">
        <v>28</v>
      </c>
      <c r="E465" s="247" t="s">
        <v>494</v>
      </c>
      <c r="F465" s="29"/>
      <c r="G465" s="208"/>
      <c r="H465" s="694" t="s">
        <v>467</v>
      </c>
      <c r="I465" s="347"/>
      <c r="J465" s="694"/>
      <c r="K465" s="232"/>
      <c r="L465" s="698"/>
      <c r="M465" s="185"/>
      <c r="N465" s="717"/>
      <c r="O465" s="232"/>
      <c r="P465" s="232"/>
      <c r="Q465" s="347"/>
      <c r="R465" s="695"/>
      <c r="S465" s="695"/>
      <c r="T465" s="695"/>
      <c r="U465" s="695"/>
      <c r="V465" s="695"/>
      <c r="W465" s="695"/>
      <c r="X465" s="232"/>
      <c r="Y465" s="695"/>
      <c r="Z465" s="232"/>
      <c r="AA465" s="696"/>
      <c r="AB465" s="696"/>
      <c r="AC465" s="697"/>
      <c r="AD465" s="698"/>
      <c r="AE465" s="699"/>
      <c r="AF465" s="699"/>
      <c r="AG465" s="699">
        <v>0.9375</v>
      </c>
      <c r="AH465" s="699">
        <v>0</v>
      </c>
      <c r="AI465" s="232" t="s">
        <v>560</v>
      </c>
      <c r="AJ465" s="694"/>
      <c r="AK465" s="694"/>
      <c r="AL465" s="700"/>
      <c r="AM465" s="694"/>
      <c r="AN465" s="694"/>
      <c r="AO465" s="232" t="s">
        <v>1826</v>
      </c>
      <c r="AP465" s="232"/>
      <c r="AQ465" s="232"/>
      <c r="AR465" s="232"/>
      <c r="AS465" s="232"/>
      <c r="AT465" s="243" t="str">
        <f t="shared" si="25"/>
        <v/>
      </c>
      <c r="AU465" s="243">
        <f t="shared" si="26"/>
        <v>6.25E-2</v>
      </c>
    </row>
    <row r="466" spans="1:47" ht="14.25">
      <c r="A466" s="182">
        <v>1</v>
      </c>
      <c r="B466" s="29">
        <v>2025</v>
      </c>
      <c r="C466" s="29">
        <v>4</v>
      </c>
      <c r="D466" s="29">
        <v>28</v>
      </c>
      <c r="E466" s="247" t="s">
        <v>494</v>
      </c>
      <c r="F466" s="29">
        <v>11</v>
      </c>
      <c r="G466" s="31" t="s">
        <v>485</v>
      </c>
      <c r="H466" s="694" t="s">
        <v>467</v>
      </c>
      <c r="I466" s="347" t="s">
        <v>47</v>
      </c>
      <c r="J466" s="694" t="s">
        <v>1553</v>
      </c>
      <c r="K466" s="232">
        <v>3824812</v>
      </c>
      <c r="L466" s="698">
        <v>11</v>
      </c>
      <c r="M466" s="185">
        <v>64</v>
      </c>
      <c r="N466" s="717" t="s">
        <v>875</v>
      </c>
      <c r="O466" s="232" t="s">
        <v>52</v>
      </c>
      <c r="P466" s="232">
        <v>25</v>
      </c>
      <c r="Q466" s="347" t="s">
        <v>477</v>
      </c>
      <c r="R466" s="695">
        <v>1110</v>
      </c>
      <c r="S466" s="695"/>
      <c r="T466" s="695">
        <v>12100</v>
      </c>
      <c r="U466" s="695">
        <v>12100</v>
      </c>
      <c r="V466" s="695">
        <v>1110</v>
      </c>
      <c r="W466" s="695">
        <v>1110</v>
      </c>
      <c r="X466" s="232">
        <v>1</v>
      </c>
      <c r="Y466" s="695">
        <v>12100</v>
      </c>
      <c r="Z466" s="232">
        <v>1</v>
      </c>
      <c r="AA466" s="696">
        <v>12100</v>
      </c>
      <c r="AB466" s="696">
        <v>12100</v>
      </c>
      <c r="AC466" s="697" t="s">
        <v>1825</v>
      </c>
      <c r="AD466" s="698" t="s">
        <v>1809</v>
      </c>
      <c r="AE466" s="699"/>
      <c r="AF466" s="699"/>
      <c r="AG466" s="699"/>
      <c r="AH466" s="699"/>
      <c r="AI466" s="232" t="s">
        <v>5</v>
      </c>
      <c r="AJ466" s="694"/>
      <c r="AK466" s="694" t="s">
        <v>6</v>
      </c>
      <c r="AL466" s="700" t="s">
        <v>662</v>
      </c>
      <c r="AM466" s="694" t="s">
        <v>486</v>
      </c>
      <c r="AN466" s="694"/>
      <c r="AO466" s="232"/>
      <c r="AP466" s="232"/>
      <c r="AQ466" s="232"/>
      <c r="AR466" s="232"/>
      <c r="AS466" s="232"/>
      <c r="AT466" s="243" t="str">
        <f t="shared" si="25"/>
        <v/>
      </c>
      <c r="AU466" s="243" t="str">
        <f t="shared" si="26"/>
        <v/>
      </c>
    </row>
    <row r="467" spans="1:47" ht="14.25">
      <c r="B467" s="29">
        <v>2025</v>
      </c>
      <c r="C467" s="29">
        <v>4</v>
      </c>
      <c r="D467" s="29">
        <v>28</v>
      </c>
      <c r="E467" s="247" t="s">
        <v>494</v>
      </c>
      <c r="F467" s="29"/>
      <c r="G467" s="368"/>
      <c r="H467" s="694" t="s">
        <v>467</v>
      </c>
      <c r="I467" s="347" t="s">
        <v>43</v>
      </c>
      <c r="J467" s="694" t="s">
        <v>1553</v>
      </c>
      <c r="K467" s="232"/>
      <c r="L467" s="698"/>
      <c r="M467" s="185"/>
      <c r="N467" s="717"/>
      <c r="O467" s="232"/>
      <c r="P467" s="232">
        <v>25</v>
      </c>
      <c r="Q467" s="347" t="s">
        <v>483</v>
      </c>
      <c r="R467" s="695">
        <v>1110</v>
      </c>
      <c r="S467" s="695"/>
      <c r="T467" s="695" t="s">
        <v>30</v>
      </c>
      <c r="U467" s="695">
        <v>1000</v>
      </c>
      <c r="V467" s="695">
        <v>1110</v>
      </c>
      <c r="W467" s="695">
        <v>1110</v>
      </c>
      <c r="X467" s="232">
        <v>1</v>
      </c>
      <c r="Y467" s="695"/>
      <c r="Z467" s="232">
        <v>1</v>
      </c>
      <c r="AA467" s="696">
        <v>1000</v>
      </c>
      <c r="AB467" s="696">
        <v>13100</v>
      </c>
      <c r="AC467" s="697" t="s">
        <v>876</v>
      </c>
      <c r="AD467" s="698" t="s">
        <v>1809</v>
      </c>
      <c r="AE467" s="699">
        <v>0</v>
      </c>
      <c r="AF467" s="699">
        <v>1.0416666666666666E-2</v>
      </c>
      <c r="AG467" s="699"/>
      <c r="AH467" s="699"/>
      <c r="AI467" s="232"/>
      <c r="AJ467" s="694"/>
      <c r="AK467" s="694" t="s">
        <v>6</v>
      </c>
      <c r="AL467" s="700" t="s">
        <v>662</v>
      </c>
      <c r="AM467" s="694" t="s">
        <v>486</v>
      </c>
      <c r="AN467" s="694">
        <v>1</v>
      </c>
      <c r="AO467" s="232"/>
      <c r="AP467" s="232"/>
      <c r="AQ467" s="232"/>
      <c r="AR467" s="232"/>
      <c r="AS467" s="232"/>
      <c r="AT467" s="243">
        <f t="shared" si="25"/>
        <v>1.0416666666666666E-2</v>
      </c>
      <c r="AU467" s="243" t="str">
        <f t="shared" si="26"/>
        <v/>
      </c>
    </row>
    <row r="468" spans="1:47" ht="14.25">
      <c r="B468" s="29">
        <v>2025</v>
      </c>
      <c r="C468" s="29">
        <v>4</v>
      </c>
      <c r="D468" s="29">
        <v>28</v>
      </c>
      <c r="E468" s="247" t="s">
        <v>494</v>
      </c>
      <c r="F468" s="29"/>
      <c r="G468" s="208"/>
      <c r="H468" s="694" t="s">
        <v>467</v>
      </c>
      <c r="I468" s="347"/>
      <c r="J468" s="694"/>
      <c r="K468" s="232"/>
      <c r="L468" s="698"/>
      <c r="M468" s="185"/>
      <c r="N468" s="717"/>
      <c r="O468" s="232"/>
      <c r="P468" s="232"/>
      <c r="Q468" s="347"/>
      <c r="R468" s="695"/>
      <c r="S468" s="695"/>
      <c r="T468" s="695"/>
      <c r="U468" s="695"/>
      <c r="V468" s="695"/>
      <c r="W468" s="695"/>
      <c r="X468" s="232"/>
      <c r="Y468" s="695"/>
      <c r="Z468" s="232"/>
      <c r="AA468" s="696"/>
      <c r="AB468" s="696"/>
      <c r="AC468" s="697"/>
      <c r="AD468" s="698"/>
      <c r="AE468" s="699"/>
      <c r="AF468" s="699"/>
      <c r="AG468" s="699">
        <v>1.0416666666666666E-2</v>
      </c>
      <c r="AH468" s="699">
        <v>3.125E-2</v>
      </c>
      <c r="AI468" s="232" t="s">
        <v>560</v>
      </c>
      <c r="AJ468" s="694"/>
      <c r="AK468" s="694"/>
      <c r="AL468" s="700"/>
      <c r="AM468" s="694"/>
      <c r="AN468" s="694"/>
      <c r="AO468" s="232"/>
      <c r="AP468" s="232"/>
      <c r="AQ468" s="232"/>
      <c r="AR468" s="232"/>
      <c r="AS468" s="232"/>
      <c r="AT468" s="243" t="str">
        <f t="shared" si="25"/>
        <v/>
      </c>
      <c r="AU468" s="243">
        <f t="shared" si="26"/>
        <v>2.0833333333333336E-2</v>
      </c>
    </row>
    <row r="469" spans="1:47" ht="14.25">
      <c r="A469" s="182">
        <v>1</v>
      </c>
      <c r="B469" s="29">
        <v>2025</v>
      </c>
      <c r="C469" s="29">
        <v>4</v>
      </c>
      <c r="D469" s="29">
        <v>28</v>
      </c>
      <c r="E469" s="247" t="s">
        <v>494</v>
      </c>
      <c r="F469" s="29">
        <v>12</v>
      </c>
      <c r="G469" s="31" t="s">
        <v>485</v>
      </c>
      <c r="H469" s="694" t="s">
        <v>467</v>
      </c>
      <c r="I469" s="347" t="s">
        <v>47</v>
      </c>
      <c r="J469" s="694" t="s">
        <v>1553</v>
      </c>
      <c r="K469" s="232">
        <v>3824812</v>
      </c>
      <c r="L469" s="698">
        <v>12</v>
      </c>
      <c r="M469" s="185">
        <v>64</v>
      </c>
      <c r="N469" s="717" t="s">
        <v>875</v>
      </c>
      <c r="O469" s="232" t="s">
        <v>52</v>
      </c>
      <c r="P469" s="232">
        <v>25</v>
      </c>
      <c r="Q469" s="347" t="s">
        <v>477</v>
      </c>
      <c r="R469" s="695">
        <v>1110</v>
      </c>
      <c r="S469" s="695"/>
      <c r="T469" s="695">
        <v>12100</v>
      </c>
      <c r="U469" s="695">
        <v>12100</v>
      </c>
      <c r="V469" s="695">
        <v>1110</v>
      </c>
      <c r="W469" s="695">
        <v>1110</v>
      </c>
      <c r="X469" s="232">
        <v>1</v>
      </c>
      <c r="Y469" s="695">
        <v>12100</v>
      </c>
      <c r="Z469" s="232">
        <v>1</v>
      </c>
      <c r="AA469" s="696">
        <v>12100</v>
      </c>
      <c r="AB469" s="696">
        <v>12100</v>
      </c>
      <c r="AC469" s="697" t="s">
        <v>1827</v>
      </c>
      <c r="AD469" s="698" t="s">
        <v>1810</v>
      </c>
      <c r="AE469" s="699"/>
      <c r="AF469" s="699"/>
      <c r="AG469" s="699"/>
      <c r="AH469" s="699"/>
      <c r="AI469" s="232" t="s">
        <v>5</v>
      </c>
      <c r="AJ469" s="694"/>
      <c r="AK469" s="694" t="s">
        <v>6</v>
      </c>
      <c r="AL469" s="700" t="s">
        <v>662</v>
      </c>
      <c r="AM469" s="694" t="s">
        <v>486</v>
      </c>
      <c r="AN469" s="694"/>
      <c r="AO469" s="232"/>
      <c r="AP469" s="232"/>
      <c r="AQ469" s="232"/>
      <c r="AR469" s="232"/>
      <c r="AS469" s="232"/>
      <c r="AT469" s="243" t="str">
        <f t="shared" si="25"/>
        <v/>
      </c>
      <c r="AU469" s="243" t="str">
        <f t="shared" si="26"/>
        <v/>
      </c>
    </row>
    <row r="470" spans="1:47" ht="14.25">
      <c r="B470" s="29">
        <v>2025</v>
      </c>
      <c r="C470" s="29">
        <v>4</v>
      </c>
      <c r="D470" s="29">
        <v>28</v>
      </c>
      <c r="E470" s="247" t="s">
        <v>494</v>
      </c>
      <c r="F470" s="29"/>
      <c r="G470" s="368"/>
      <c r="H470" s="694" t="s">
        <v>467</v>
      </c>
      <c r="I470" s="347" t="s">
        <v>43</v>
      </c>
      <c r="J470" s="694" t="s">
        <v>1553</v>
      </c>
      <c r="K470" s="232"/>
      <c r="L470" s="698"/>
      <c r="M470" s="185"/>
      <c r="N470" s="717"/>
      <c r="O470" s="232"/>
      <c r="P470" s="232">
        <v>25</v>
      </c>
      <c r="Q470" s="347" t="s">
        <v>483</v>
      </c>
      <c r="R470" s="695">
        <v>1110</v>
      </c>
      <c r="S470" s="695"/>
      <c r="T470" s="695" t="s">
        <v>30</v>
      </c>
      <c r="U470" s="695">
        <v>1000</v>
      </c>
      <c r="V470" s="695">
        <v>1110</v>
      </c>
      <c r="W470" s="695">
        <v>1110</v>
      </c>
      <c r="X470" s="232">
        <v>1</v>
      </c>
      <c r="Y470" s="695"/>
      <c r="Z470" s="232">
        <v>1</v>
      </c>
      <c r="AA470" s="696">
        <v>1000</v>
      </c>
      <c r="AB470" s="696">
        <v>13100</v>
      </c>
      <c r="AC470" s="697" t="s">
        <v>876</v>
      </c>
      <c r="AD470" s="698" t="s">
        <v>1810</v>
      </c>
      <c r="AE470" s="699">
        <v>3.125E-2</v>
      </c>
      <c r="AF470" s="699">
        <v>4.1666666666666664E-2</v>
      </c>
      <c r="AG470" s="699"/>
      <c r="AH470" s="699"/>
      <c r="AI470" s="232"/>
      <c r="AJ470" s="694"/>
      <c r="AK470" s="694" t="s">
        <v>6</v>
      </c>
      <c r="AL470" s="700" t="s">
        <v>662</v>
      </c>
      <c r="AM470" s="694" t="s">
        <v>486</v>
      </c>
      <c r="AN470" s="694">
        <v>1</v>
      </c>
      <c r="AO470" s="232"/>
      <c r="AP470" s="232"/>
      <c r="AQ470" s="232"/>
      <c r="AR470" s="232"/>
      <c r="AS470" s="232"/>
      <c r="AT470" s="243">
        <f t="shared" si="25"/>
        <v>1.0416666666666664E-2</v>
      </c>
      <c r="AU470" s="243" t="str">
        <f t="shared" si="26"/>
        <v/>
      </c>
    </row>
    <row r="471" spans="1:47" ht="14.25">
      <c r="B471" s="29">
        <v>2025</v>
      </c>
      <c r="C471" s="29">
        <v>4</v>
      </c>
      <c r="D471" s="29">
        <v>28</v>
      </c>
      <c r="E471" s="247" t="s">
        <v>494</v>
      </c>
      <c r="F471" s="29"/>
      <c r="G471" s="208"/>
      <c r="H471" s="694" t="s">
        <v>467</v>
      </c>
      <c r="I471" s="347"/>
      <c r="J471" s="694"/>
      <c r="K471" s="232"/>
      <c r="L471" s="698"/>
      <c r="M471" s="185"/>
      <c r="N471" s="717"/>
      <c r="O471" s="232"/>
      <c r="P471" s="232"/>
      <c r="Q471" s="347"/>
      <c r="R471" s="695"/>
      <c r="S471" s="695"/>
      <c r="T471" s="695"/>
      <c r="U471" s="695"/>
      <c r="V471" s="695"/>
      <c r="W471" s="695"/>
      <c r="X471" s="232"/>
      <c r="Y471" s="695"/>
      <c r="Z471" s="232"/>
      <c r="AA471" s="696"/>
      <c r="AB471" s="696"/>
      <c r="AC471" s="697"/>
      <c r="AD471" s="698"/>
      <c r="AE471" s="699"/>
      <c r="AF471" s="699"/>
      <c r="AG471" s="699">
        <v>4.1666666666666664E-2</v>
      </c>
      <c r="AH471" s="699">
        <v>0.10416666666666667</v>
      </c>
      <c r="AI471" s="232" t="s">
        <v>560</v>
      </c>
      <c r="AJ471" s="694"/>
      <c r="AK471" s="694"/>
      <c r="AL471" s="700"/>
      <c r="AM471" s="694"/>
      <c r="AN471" s="694"/>
      <c r="AO471" s="232"/>
      <c r="AP471" s="232"/>
      <c r="AQ471" s="232"/>
      <c r="AR471" s="232"/>
      <c r="AS471" s="232"/>
      <c r="AT471" s="243" t="str">
        <f t="shared" si="25"/>
        <v/>
      </c>
      <c r="AU471" s="243">
        <f t="shared" si="26"/>
        <v>6.25E-2</v>
      </c>
    </row>
    <row r="472" spans="1:47" ht="14.25">
      <c r="A472" s="182">
        <v>1</v>
      </c>
      <c r="B472" s="29">
        <v>2025</v>
      </c>
      <c r="C472" s="29">
        <v>4</v>
      </c>
      <c r="D472" s="29">
        <v>28</v>
      </c>
      <c r="E472" s="247" t="s">
        <v>494</v>
      </c>
      <c r="F472" s="29">
        <v>13</v>
      </c>
      <c r="G472" s="31" t="s">
        <v>485</v>
      </c>
      <c r="H472" s="694" t="s">
        <v>467</v>
      </c>
      <c r="I472" s="347" t="s">
        <v>47</v>
      </c>
      <c r="J472" s="694" t="s">
        <v>1553</v>
      </c>
      <c r="K472" s="232">
        <v>3824812</v>
      </c>
      <c r="L472" s="698">
        <v>13</v>
      </c>
      <c r="M472" s="185">
        <v>64</v>
      </c>
      <c r="N472" s="717" t="s">
        <v>875</v>
      </c>
      <c r="O472" s="232" t="s">
        <v>52</v>
      </c>
      <c r="P472" s="232">
        <v>25</v>
      </c>
      <c r="Q472" s="347" t="s">
        <v>477</v>
      </c>
      <c r="R472" s="695">
        <v>1110</v>
      </c>
      <c r="S472" s="695"/>
      <c r="T472" s="695">
        <v>12100</v>
      </c>
      <c r="U472" s="695">
        <v>12100</v>
      </c>
      <c r="V472" s="695">
        <v>1110</v>
      </c>
      <c r="W472" s="695">
        <v>1110</v>
      </c>
      <c r="X472" s="232">
        <v>1</v>
      </c>
      <c r="Y472" s="695">
        <v>12100</v>
      </c>
      <c r="Z472" s="232">
        <v>1</v>
      </c>
      <c r="AA472" s="696">
        <v>12100</v>
      </c>
      <c r="AB472" s="696">
        <v>12100</v>
      </c>
      <c r="AC472" s="697" t="s">
        <v>1828</v>
      </c>
      <c r="AD472" s="698" t="s">
        <v>1811</v>
      </c>
      <c r="AE472" s="699"/>
      <c r="AF472" s="699"/>
      <c r="AG472" s="699"/>
      <c r="AH472" s="699"/>
      <c r="AI472" s="232" t="s">
        <v>5</v>
      </c>
      <c r="AJ472" s="694"/>
      <c r="AK472" s="694" t="s">
        <v>6</v>
      </c>
      <c r="AL472" s="700" t="s">
        <v>662</v>
      </c>
      <c r="AM472" s="694" t="s">
        <v>486</v>
      </c>
      <c r="AN472" s="694"/>
      <c r="AO472" s="232"/>
      <c r="AP472" s="232"/>
      <c r="AQ472" s="232"/>
      <c r="AR472" s="232"/>
      <c r="AS472" s="232"/>
      <c r="AT472" s="243" t="str">
        <f t="shared" si="25"/>
        <v/>
      </c>
      <c r="AU472" s="243" t="str">
        <f t="shared" si="26"/>
        <v/>
      </c>
    </row>
    <row r="473" spans="1:47" ht="14.25">
      <c r="B473" s="29">
        <v>2025</v>
      </c>
      <c r="C473" s="29">
        <v>4</v>
      </c>
      <c r="D473" s="29">
        <v>28</v>
      </c>
      <c r="E473" s="247" t="s">
        <v>494</v>
      </c>
      <c r="F473" s="29"/>
      <c r="G473" s="368"/>
      <c r="H473" s="694" t="s">
        <v>467</v>
      </c>
      <c r="I473" s="347" t="s">
        <v>43</v>
      </c>
      <c r="J473" s="694" t="s">
        <v>1553</v>
      </c>
      <c r="K473" s="232"/>
      <c r="L473" s="698"/>
      <c r="M473" s="185"/>
      <c r="N473" s="717"/>
      <c r="O473" s="232"/>
      <c r="P473" s="232">
        <v>25</v>
      </c>
      <c r="Q473" s="347" t="s">
        <v>483</v>
      </c>
      <c r="R473" s="695">
        <v>1110</v>
      </c>
      <c r="S473" s="695"/>
      <c r="T473" s="695" t="s">
        <v>30</v>
      </c>
      <c r="U473" s="695">
        <v>1000</v>
      </c>
      <c r="V473" s="695">
        <v>1110</v>
      </c>
      <c r="W473" s="695">
        <v>1110</v>
      </c>
      <c r="X473" s="232">
        <v>1</v>
      </c>
      <c r="Y473" s="695"/>
      <c r="Z473" s="232">
        <v>1</v>
      </c>
      <c r="AA473" s="696">
        <v>1000</v>
      </c>
      <c r="AB473" s="696">
        <v>13100</v>
      </c>
      <c r="AC473" s="697" t="s">
        <v>876</v>
      </c>
      <c r="AD473" s="698" t="s">
        <v>1811</v>
      </c>
      <c r="AE473" s="699">
        <v>0.10416666666666667</v>
      </c>
      <c r="AF473" s="699">
        <v>0.11458333333333333</v>
      </c>
      <c r="AG473" s="699"/>
      <c r="AH473" s="699"/>
      <c r="AI473" s="232"/>
      <c r="AJ473" s="694"/>
      <c r="AK473" s="694" t="s">
        <v>6</v>
      </c>
      <c r="AL473" s="700" t="s">
        <v>662</v>
      </c>
      <c r="AM473" s="694" t="s">
        <v>486</v>
      </c>
      <c r="AN473" s="694">
        <v>1</v>
      </c>
      <c r="AO473" s="232"/>
      <c r="AP473" s="232"/>
      <c r="AQ473" s="232"/>
      <c r="AR473" s="232"/>
      <c r="AS473" s="232"/>
      <c r="AT473" s="243">
        <f t="shared" si="25"/>
        <v>1.0416666666666657E-2</v>
      </c>
      <c r="AU473" s="243" t="str">
        <f t="shared" si="26"/>
        <v/>
      </c>
    </row>
    <row r="474" spans="1:47" ht="14.25">
      <c r="B474" s="29">
        <v>2025</v>
      </c>
      <c r="C474" s="29">
        <v>4</v>
      </c>
      <c r="D474" s="29">
        <v>28</v>
      </c>
      <c r="E474" s="247" t="s">
        <v>494</v>
      </c>
      <c r="F474" s="29"/>
      <c r="G474" s="208"/>
      <c r="H474" s="694" t="s">
        <v>467</v>
      </c>
      <c r="I474" s="347"/>
      <c r="J474" s="694"/>
      <c r="K474" s="232"/>
      <c r="L474" s="698"/>
      <c r="M474" s="185"/>
      <c r="N474" s="717"/>
      <c r="O474" s="232"/>
      <c r="P474" s="232"/>
      <c r="Q474" s="347"/>
      <c r="R474" s="695"/>
      <c r="S474" s="695"/>
      <c r="T474" s="695"/>
      <c r="U474" s="695"/>
      <c r="V474" s="695"/>
      <c r="W474" s="695"/>
      <c r="X474" s="232"/>
      <c r="Y474" s="695"/>
      <c r="Z474" s="232"/>
      <c r="AA474" s="696"/>
      <c r="AB474" s="696"/>
      <c r="AC474" s="697"/>
      <c r="AD474" s="698"/>
      <c r="AE474" s="699"/>
      <c r="AF474" s="699"/>
      <c r="AG474" s="699">
        <v>0.11458333333333333</v>
      </c>
      <c r="AH474" s="699">
        <v>0.13541666666666666</v>
      </c>
      <c r="AI474" s="232" t="s">
        <v>560</v>
      </c>
      <c r="AJ474" s="694"/>
      <c r="AK474" s="694"/>
      <c r="AL474" s="700"/>
      <c r="AM474" s="694"/>
      <c r="AN474" s="694"/>
      <c r="AO474" s="232"/>
      <c r="AP474" s="232"/>
      <c r="AQ474" s="232"/>
      <c r="AR474" s="232"/>
      <c r="AS474" s="232"/>
      <c r="AT474" s="243" t="str">
        <f t="shared" si="25"/>
        <v/>
      </c>
      <c r="AU474" s="243">
        <f t="shared" si="26"/>
        <v>2.0833333333333329E-2</v>
      </c>
    </row>
    <row r="475" spans="1:47" ht="14.25">
      <c r="A475" s="182">
        <v>1</v>
      </c>
      <c r="B475" s="29">
        <v>2025</v>
      </c>
      <c r="C475" s="29">
        <v>4</v>
      </c>
      <c r="D475" s="29">
        <v>28</v>
      </c>
      <c r="E475" s="247" t="s">
        <v>494</v>
      </c>
      <c r="F475" s="29">
        <v>14</v>
      </c>
      <c r="G475" s="31" t="s">
        <v>485</v>
      </c>
      <c r="H475" s="694" t="s">
        <v>467</v>
      </c>
      <c r="I475" s="347" t="s">
        <v>47</v>
      </c>
      <c r="J475" s="694" t="s">
        <v>1553</v>
      </c>
      <c r="K475" s="232">
        <v>3824812</v>
      </c>
      <c r="L475" s="698">
        <v>14</v>
      </c>
      <c r="M475" s="185">
        <v>64</v>
      </c>
      <c r="N475" s="717" t="s">
        <v>875</v>
      </c>
      <c r="O475" s="232" t="s">
        <v>52</v>
      </c>
      <c r="P475" s="232">
        <v>25</v>
      </c>
      <c r="Q475" s="347" t="s">
        <v>477</v>
      </c>
      <c r="R475" s="695">
        <v>1110</v>
      </c>
      <c r="S475" s="695"/>
      <c r="T475" s="695">
        <v>12100</v>
      </c>
      <c r="U475" s="695">
        <v>12100</v>
      </c>
      <c r="V475" s="695">
        <v>1110</v>
      </c>
      <c r="W475" s="695">
        <v>1110</v>
      </c>
      <c r="X475" s="232">
        <v>1</v>
      </c>
      <c r="Y475" s="695">
        <v>12100</v>
      </c>
      <c r="Z475" s="232">
        <v>1</v>
      </c>
      <c r="AA475" s="696">
        <v>12100</v>
      </c>
      <c r="AB475" s="696">
        <v>12100</v>
      </c>
      <c r="AC475" s="697" t="s">
        <v>1829</v>
      </c>
      <c r="AD475" s="698" t="s">
        <v>1819</v>
      </c>
      <c r="AE475" s="699"/>
      <c r="AF475" s="699"/>
      <c r="AG475" s="699"/>
      <c r="AH475" s="699"/>
      <c r="AI475" s="232" t="s">
        <v>5</v>
      </c>
      <c r="AJ475" s="694"/>
      <c r="AK475" s="694" t="s">
        <v>6</v>
      </c>
      <c r="AL475" s="700" t="s">
        <v>662</v>
      </c>
      <c r="AM475" s="694" t="s">
        <v>486</v>
      </c>
      <c r="AN475" s="694"/>
      <c r="AO475" s="232"/>
      <c r="AP475" s="232"/>
      <c r="AQ475" s="232"/>
      <c r="AR475" s="232"/>
      <c r="AS475" s="232"/>
      <c r="AT475" s="243" t="str">
        <f t="shared" si="25"/>
        <v/>
      </c>
      <c r="AU475" s="243" t="str">
        <f t="shared" si="26"/>
        <v/>
      </c>
    </row>
    <row r="476" spans="1:47" ht="14.25">
      <c r="B476" s="29">
        <v>2025</v>
      </c>
      <c r="C476" s="29">
        <v>4</v>
      </c>
      <c r="D476" s="29">
        <v>28</v>
      </c>
      <c r="E476" s="247" t="s">
        <v>494</v>
      </c>
      <c r="F476" s="29"/>
      <c r="G476" s="368"/>
      <c r="H476" s="694" t="s">
        <v>467</v>
      </c>
      <c r="I476" s="347" t="s">
        <v>43</v>
      </c>
      <c r="J476" s="694" t="s">
        <v>1553</v>
      </c>
      <c r="K476" s="232"/>
      <c r="L476" s="698"/>
      <c r="M476" s="185"/>
      <c r="N476" s="717"/>
      <c r="O476" s="232"/>
      <c r="P476" s="232">
        <v>25</v>
      </c>
      <c r="Q476" s="347" t="s">
        <v>483</v>
      </c>
      <c r="R476" s="695">
        <v>1110</v>
      </c>
      <c r="S476" s="695"/>
      <c r="T476" s="695" t="s">
        <v>30</v>
      </c>
      <c r="U476" s="695">
        <v>1000</v>
      </c>
      <c r="V476" s="695">
        <v>1110</v>
      </c>
      <c r="W476" s="695">
        <v>1110</v>
      </c>
      <c r="X476" s="232">
        <v>1</v>
      </c>
      <c r="Y476" s="695"/>
      <c r="Z476" s="232">
        <v>1</v>
      </c>
      <c r="AA476" s="696">
        <v>1000</v>
      </c>
      <c r="AB476" s="696">
        <v>13100</v>
      </c>
      <c r="AC476" s="697" t="s">
        <v>876</v>
      </c>
      <c r="AD476" s="698" t="s">
        <v>1819</v>
      </c>
      <c r="AE476" s="699">
        <v>0.13541666666666666</v>
      </c>
      <c r="AF476" s="699">
        <v>0.14583333333333334</v>
      </c>
      <c r="AG476" s="699"/>
      <c r="AH476" s="699"/>
      <c r="AI476" s="232"/>
      <c r="AJ476" s="694"/>
      <c r="AK476" s="694" t="s">
        <v>6</v>
      </c>
      <c r="AL476" s="700" t="s">
        <v>662</v>
      </c>
      <c r="AM476" s="694" t="s">
        <v>486</v>
      </c>
      <c r="AN476" s="694">
        <v>1</v>
      </c>
      <c r="AO476" s="232"/>
      <c r="AP476" s="232"/>
      <c r="AQ476" s="232"/>
      <c r="AR476" s="232"/>
      <c r="AS476" s="232"/>
      <c r="AT476" s="243">
        <f t="shared" si="25"/>
        <v>1.0416666666666685E-2</v>
      </c>
      <c r="AU476" s="243" t="str">
        <f t="shared" si="26"/>
        <v/>
      </c>
    </row>
    <row r="477" spans="1:47" ht="14.25">
      <c r="B477" s="29">
        <v>2025</v>
      </c>
      <c r="C477" s="29">
        <v>4</v>
      </c>
      <c r="D477" s="29">
        <v>28</v>
      </c>
      <c r="E477" s="247" t="s">
        <v>494</v>
      </c>
      <c r="F477" s="29"/>
      <c r="G477" s="208"/>
      <c r="H477" s="694" t="s">
        <v>467</v>
      </c>
      <c r="I477" s="347"/>
      <c r="J477" s="694"/>
      <c r="K477" s="232"/>
      <c r="L477" s="698"/>
      <c r="M477" s="185"/>
      <c r="N477" s="717"/>
      <c r="O477" s="232"/>
      <c r="P477" s="232"/>
      <c r="Q477" s="347"/>
      <c r="R477" s="695"/>
      <c r="S477" s="695"/>
      <c r="T477" s="695"/>
      <c r="U477" s="695"/>
      <c r="V477" s="695"/>
      <c r="W477" s="695"/>
      <c r="X477" s="232"/>
      <c r="Y477" s="695"/>
      <c r="Z477" s="232"/>
      <c r="AA477" s="696"/>
      <c r="AB477" s="696"/>
      <c r="AC477" s="697"/>
      <c r="AD477" s="698"/>
      <c r="AE477" s="699"/>
      <c r="AF477" s="699"/>
      <c r="AG477" s="699">
        <v>0.14583333333333334</v>
      </c>
      <c r="AH477" s="699">
        <v>0.16666666666666666</v>
      </c>
      <c r="AI477" s="232" t="s">
        <v>560</v>
      </c>
      <c r="AJ477" s="694"/>
      <c r="AK477" s="694"/>
      <c r="AL477" s="700"/>
      <c r="AM477" s="694"/>
      <c r="AN477" s="694"/>
      <c r="AO477" s="232"/>
      <c r="AP477" s="232"/>
      <c r="AQ477" s="232"/>
      <c r="AR477" s="232"/>
      <c r="AS477" s="232"/>
      <c r="AT477" s="243" t="str">
        <f t="shared" si="25"/>
        <v/>
      </c>
      <c r="AU477" s="243">
        <f t="shared" si="26"/>
        <v>2.0833333333333315E-2</v>
      </c>
    </row>
    <row r="478" spans="1:47" ht="14.25">
      <c r="A478" s="182">
        <v>1</v>
      </c>
      <c r="B478" s="29">
        <v>2025</v>
      </c>
      <c r="C478" s="29">
        <v>4</v>
      </c>
      <c r="D478" s="29">
        <v>28</v>
      </c>
      <c r="E478" s="247" t="s">
        <v>494</v>
      </c>
      <c r="F478" s="29">
        <v>15</v>
      </c>
      <c r="G478" s="31" t="s">
        <v>485</v>
      </c>
      <c r="H478" s="694" t="s">
        <v>467</v>
      </c>
      <c r="I478" s="347" t="s">
        <v>47</v>
      </c>
      <c r="J478" s="694" t="s">
        <v>1553</v>
      </c>
      <c r="K478" s="232">
        <v>3824812</v>
      </c>
      <c r="L478" s="698">
        <v>15</v>
      </c>
      <c r="M478" s="185">
        <v>64</v>
      </c>
      <c r="N478" s="717" t="s">
        <v>875</v>
      </c>
      <c r="O478" s="232" t="s">
        <v>52</v>
      </c>
      <c r="P478" s="232">
        <v>25</v>
      </c>
      <c r="Q478" s="347" t="s">
        <v>477</v>
      </c>
      <c r="R478" s="695">
        <v>1110</v>
      </c>
      <c r="S478" s="695"/>
      <c r="T478" s="695">
        <v>12100</v>
      </c>
      <c r="U478" s="695">
        <v>12100</v>
      </c>
      <c r="V478" s="695">
        <v>1110</v>
      </c>
      <c r="W478" s="695">
        <v>1110</v>
      </c>
      <c r="X478" s="232">
        <v>1</v>
      </c>
      <c r="Y478" s="695">
        <v>12100</v>
      </c>
      <c r="Z478" s="232">
        <v>1</v>
      </c>
      <c r="AA478" s="696">
        <v>12100</v>
      </c>
      <c r="AB478" s="696">
        <v>12100</v>
      </c>
      <c r="AC478" s="697" t="s">
        <v>1830</v>
      </c>
      <c r="AD478" s="698" t="s">
        <v>1820</v>
      </c>
      <c r="AE478" s="699"/>
      <c r="AF478" s="699"/>
      <c r="AG478" s="699"/>
      <c r="AH478" s="699"/>
      <c r="AI478" s="232" t="s">
        <v>5</v>
      </c>
      <c r="AJ478" s="694"/>
      <c r="AK478" s="694" t="s">
        <v>6</v>
      </c>
      <c r="AL478" s="700" t="s">
        <v>662</v>
      </c>
      <c r="AM478" s="694" t="s">
        <v>486</v>
      </c>
      <c r="AN478" s="694"/>
      <c r="AO478" s="232"/>
      <c r="AP478" s="232"/>
      <c r="AQ478" s="232"/>
      <c r="AR478" s="232"/>
      <c r="AS478" s="232"/>
      <c r="AT478" s="243" t="str">
        <f t="shared" si="25"/>
        <v/>
      </c>
      <c r="AU478" s="243" t="str">
        <f t="shared" si="26"/>
        <v/>
      </c>
    </row>
    <row r="479" spans="1:47" ht="14.25">
      <c r="B479" s="29">
        <v>2025</v>
      </c>
      <c r="C479" s="29">
        <v>4</v>
      </c>
      <c r="D479" s="29">
        <v>28</v>
      </c>
      <c r="E479" s="247" t="s">
        <v>494</v>
      </c>
      <c r="F479" s="29"/>
      <c r="G479" s="368"/>
      <c r="H479" s="694" t="s">
        <v>467</v>
      </c>
      <c r="I479" s="347" t="s">
        <v>43</v>
      </c>
      <c r="J479" s="694" t="s">
        <v>1553</v>
      </c>
      <c r="K479" s="232"/>
      <c r="L479" s="698"/>
      <c r="M479" s="185"/>
      <c r="N479" s="717"/>
      <c r="O479" s="232"/>
      <c r="P479" s="232">
        <v>25</v>
      </c>
      <c r="Q479" s="347" t="s">
        <v>483</v>
      </c>
      <c r="R479" s="695">
        <v>1110</v>
      </c>
      <c r="S479" s="695"/>
      <c r="T479" s="695" t="s">
        <v>30</v>
      </c>
      <c r="U479" s="695">
        <v>1000</v>
      </c>
      <c r="V479" s="695">
        <v>1110</v>
      </c>
      <c r="W479" s="695">
        <v>1110</v>
      </c>
      <c r="X479" s="232">
        <v>1</v>
      </c>
      <c r="Y479" s="695"/>
      <c r="Z479" s="232">
        <v>1</v>
      </c>
      <c r="AA479" s="696">
        <v>1000</v>
      </c>
      <c r="AB479" s="696">
        <v>13100</v>
      </c>
      <c r="AC479" s="697" t="s">
        <v>876</v>
      </c>
      <c r="AD479" s="698" t="s">
        <v>1820</v>
      </c>
      <c r="AE479" s="699">
        <v>0.16666666666666666</v>
      </c>
      <c r="AF479" s="699">
        <v>0.17708333333333334</v>
      </c>
      <c r="AG479" s="699"/>
      <c r="AH479" s="699"/>
      <c r="AI479" s="232"/>
      <c r="AJ479" s="694"/>
      <c r="AK479" s="694" t="s">
        <v>6</v>
      </c>
      <c r="AL479" s="700" t="s">
        <v>662</v>
      </c>
      <c r="AM479" s="694" t="s">
        <v>486</v>
      </c>
      <c r="AN479" s="694">
        <v>1</v>
      </c>
      <c r="AO479" s="232"/>
      <c r="AP479" s="232"/>
      <c r="AQ479" s="232"/>
      <c r="AR479" s="232"/>
      <c r="AS479" s="232"/>
      <c r="AT479" s="243">
        <f t="shared" si="25"/>
        <v>1.0416666666666685E-2</v>
      </c>
      <c r="AU479" s="243" t="str">
        <f t="shared" si="26"/>
        <v/>
      </c>
    </row>
    <row r="480" spans="1:47" ht="14.25">
      <c r="B480" s="29">
        <v>2025</v>
      </c>
      <c r="C480" s="29">
        <v>4</v>
      </c>
      <c r="D480" s="29">
        <v>28</v>
      </c>
      <c r="E480" s="247" t="s">
        <v>494</v>
      </c>
      <c r="F480" s="29"/>
      <c r="G480" s="208"/>
      <c r="H480" s="694" t="s">
        <v>467</v>
      </c>
      <c r="I480" s="347"/>
      <c r="J480" s="694"/>
      <c r="K480" s="232"/>
      <c r="L480" s="698"/>
      <c r="M480" s="185"/>
      <c r="N480" s="717"/>
      <c r="O480" s="232"/>
      <c r="P480" s="232"/>
      <c r="Q480" s="347"/>
      <c r="R480" s="695"/>
      <c r="S480" s="695"/>
      <c r="T480" s="695"/>
      <c r="U480" s="695"/>
      <c r="V480" s="695"/>
      <c r="W480" s="695"/>
      <c r="X480" s="232"/>
      <c r="Y480" s="695"/>
      <c r="Z480" s="232"/>
      <c r="AA480" s="696"/>
      <c r="AB480" s="696"/>
      <c r="AC480" s="697"/>
      <c r="AD480" s="698"/>
      <c r="AE480" s="699"/>
      <c r="AF480" s="699"/>
      <c r="AG480" s="699">
        <v>0.17708333333333334</v>
      </c>
      <c r="AH480" s="699">
        <v>0.19791666666666666</v>
      </c>
      <c r="AI480" s="232" t="s">
        <v>560</v>
      </c>
      <c r="AJ480" s="694"/>
      <c r="AK480" s="694"/>
      <c r="AL480" s="700"/>
      <c r="AM480" s="694"/>
      <c r="AN480" s="694"/>
      <c r="AO480" s="232"/>
      <c r="AP480" s="232"/>
      <c r="AQ480" s="232"/>
      <c r="AR480" s="232"/>
      <c r="AS480" s="232"/>
      <c r="AT480" s="243" t="str">
        <f t="shared" si="25"/>
        <v/>
      </c>
      <c r="AU480" s="243">
        <f t="shared" si="26"/>
        <v>2.0833333333333315E-2</v>
      </c>
    </row>
    <row r="481" spans="1:47" ht="14.25">
      <c r="A481" s="182">
        <v>1</v>
      </c>
      <c r="B481" s="29">
        <v>2025</v>
      </c>
      <c r="C481" s="29">
        <v>4</v>
      </c>
      <c r="D481" s="29">
        <v>28</v>
      </c>
      <c r="E481" s="247" t="s">
        <v>494</v>
      </c>
      <c r="F481" s="29">
        <v>16</v>
      </c>
      <c r="G481" s="31" t="s">
        <v>485</v>
      </c>
      <c r="H481" s="694" t="s">
        <v>467</v>
      </c>
      <c r="I481" s="347" t="s">
        <v>47</v>
      </c>
      <c r="J481" s="694" t="s">
        <v>1553</v>
      </c>
      <c r="K481" s="232">
        <v>3824812</v>
      </c>
      <c r="L481" s="698">
        <v>16</v>
      </c>
      <c r="M481" s="185">
        <v>64</v>
      </c>
      <c r="N481" s="717" t="s">
        <v>875</v>
      </c>
      <c r="O481" s="232" t="s">
        <v>52</v>
      </c>
      <c r="P481" s="232">
        <v>25</v>
      </c>
      <c r="Q481" s="347" t="s">
        <v>477</v>
      </c>
      <c r="R481" s="695">
        <v>1110</v>
      </c>
      <c r="S481" s="695"/>
      <c r="T481" s="695">
        <v>12100</v>
      </c>
      <c r="U481" s="695">
        <v>12100</v>
      </c>
      <c r="V481" s="695">
        <v>1110</v>
      </c>
      <c r="W481" s="695">
        <v>1110</v>
      </c>
      <c r="X481" s="232">
        <v>1</v>
      </c>
      <c r="Y481" s="695">
        <v>12100</v>
      </c>
      <c r="Z481" s="232">
        <v>1</v>
      </c>
      <c r="AA481" s="696">
        <v>12100</v>
      </c>
      <c r="AB481" s="696">
        <v>12100</v>
      </c>
      <c r="AC481" s="697" t="s">
        <v>1831</v>
      </c>
      <c r="AD481" s="698" t="s">
        <v>1821</v>
      </c>
      <c r="AE481" s="699"/>
      <c r="AF481" s="699"/>
      <c r="AG481" s="699"/>
      <c r="AH481" s="699"/>
      <c r="AI481" s="232" t="s">
        <v>5</v>
      </c>
      <c r="AJ481" s="694"/>
      <c r="AK481" s="694" t="s">
        <v>6</v>
      </c>
      <c r="AL481" s="700" t="s">
        <v>662</v>
      </c>
      <c r="AM481" s="694" t="s">
        <v>486</v>
      </c>
      <c r="AN481" s="694"/>
      <c r="AO481" s="232"/>
      <c r="AP481" s="232"/>
      <c r="AQ481" s="232"/>
      <c r="AR481" s="232"/>
      <c r="AS481" s="232"/>
      <c r="AT481" s="243" t="str">
        <f t="shared" si="25"/>
        <v/>
      </c>
      <c r="AU481" s="243" t="str">
        <f t="shared" si="26"/>
        <v/>
      </c>
    </row>
    <row r="482" spans="1:47" ht="14.25">
      <c r="B482" s="29">
        <v>2025</v>
      </c>
      <c r="C482" s="29">
        <v>4</v>
      </c>
      <c r="D482" s="29">
        <v>28</v>
      </c>
      <c r="E482" s="247" t="s">
        <v>494</v>
      </c>
      <c r="F482" s="29"/>
      <c r="G482" s="368"/>
      <c r="H482" s="694" t="s">
        <v>467</v>
      </c>
      <c r="I482" s="347" t="s">
        <v>43</v>
      </c>
      <c r="J482" s="694" t="s">
        <v>1553</v>
      </c>
      <c r="K482" s="232"/>
      <c r="L482" s="698"/>
      <c r="M482" s="185"/>
      <c r="N482" s="717"/>
      <c r="O482" s="232"/>
      <c r="P482" s="232">
        <v>25</v>
      </c>
      <c r="Q482" s="347" t="s">
        <v>483</v>
      </c>
      <c r="R482" s="695">
        <v>1110</v>
      </c>
      <c r="S482" s="695"/>
      <c r="T482" s="695" t="s">
        <v>30</v>
      </c>
      <c r="U482" s="695">
        <v>1000</v>
      </c>
      <c r="V482" s="695">
        <v>1110</v>
      </c>
      <c r="W482" s="695">
        <v>1110</v>
      </c>
      <c r="X482" s="232">
        <v>1</v>
      </c>
      <c r="Y482" s="695"/>
      <c r="Z482" s="232">
        <v>1</v>
      </c>
      <c r="AA482" s="696">
        <v>1000</v>
      </c>
      <c r="AB482" s="696">
        <v>13100</v>
      </c>
      <c r="AC482" s="697" t="s">
        <v>876</v>
      </c>
      <c r="AD482" s="698" t="s">
        <v>1821</v>
      </c>
      <c r="AE482" s="699">
        <v>0.19791666666666666</v>
      </c>
      <c r="AF482" s="699">
        <v>0.20833333333333334</v>
      </c>
      <c r="AG482" s="699"/>
      <c r="AH482" s="699"/>
      <c r="AI482" s="232"/>
      <c r="AJ482" s="694"/>
      <c r="AK482" s="694" t="s">
        <v>6</v>
      </c>
      <c r="AL482" s="700" t="s">
        <v>662</v>
      </c>
      <c r="AM482" s="694" t="s">
        <v>486</v>
      </c>
      <c r="AN482" s="694">
        <v>1</v>
      </c>
      <c r="AO482" s="232"/>
      <c r="AP482" s="232"/>
      <c r="AQ482" s="232"/>
      <c r="AR482" s="232"/>
      <c r="AS482" s="232"/>
      <c r="AT482" s="243">
        <f t="shared" si="25"/>
        <v>1.0416666666666685E-2</v>
      </c>
      <c r="AU482" s="243" t="str">
        <f t="shared" si="26"/>
        <v/>
      </c>
    </row>
    <row r="483" spans="1:47" ht="14.25">
      <c r="B483" s="29">
        <v>2025</v>
      </c>
      <c r="C483" s="29">
        <v>4</v>
      </c>
      <c r="D483" s="29">
        <v>28</v>
      </c>
      <c r="E483" s="247" t="s">
        <v>494</v>
      </c>
      <c r="F483" s="29"/>
      <c r="G483" s="208"/>
      <c r="H483" s="694" t="s">
        <v>467</v>
      </c>
      <c r="I483" s="347"/>
      <c r="J483" s="694"/>
      <c r="K483" s="232"/>
      <c r="L483" s="698"/>
      <c r="M483" s="185"/>
      <c r="N483" s="717"/>
      <c r="O483" s="232"/>
      <c r="P483" s="232"/>
      <c r="Q483" s="347"/>
      <c r="R483" s="695"/>
      <c r="S483" s="695"/>
      <c r="T483" s="695"/>
      <c r="U483" s="695"/>
      <c r="V483" s="695"/>
      <c r="W483" s="695"/>
      <c r="X483" s="232"/>
      <c r="Y483" s="695"/>
      <c r="Z483" s="232"/>
      <c r="AA483" s="696"/>
      <c r="AB483" s="696"/>
      <c r="AC483" s="697"/>
      <c r="AD483" s="698"/>
      <c r="AE483" s="699"/>
      <c r="AF483" s="699"/>
      <c r="AG483" s="699">
        <v>0.20833333333333334</v>
      </c>
      <c r="AH483" s="699">
        <v>0.28125</v>
      </c>
      <c r="AI483" s="232" t="s">
        <v>689</v>
      </c>
      <c r="AJ483" s="694"/>
      <c r="AK483" s="694"/>
      <c r="AL483" s="700"/>
      <c r="AM483" s="694"/>
      <c r="AN483" s="694"/>
      <c r="AO483" s="232" t="s">
        <v>1832</v>
      </c>
      <c r="AP483" s="232"/>
      <c r="AQ483" s="232"/>
      <c r="AR483" s="232"/>
      <c r="AS483" s="232"/>
      <c r="AT483" s="243" t="str">
        <f t="shared" si="25"/>
        <v/>
      </c>
      <c r="AU483" s="243">
        <f t="shared" si="26"/>
        <v>7.2916666666666657E-2</v>
      </c>
    </row>
    <row r="484" spans="1:47" ht="14.25">
      <c r="B484" s="29">
        <v>2025</v>
      </c>
      <c r="C484" s="29">
        <v>4</v>
      </c>
      <c r="D484" s="29">
        <v>29</v>
      </c>
      <c r="E484" s="247" t="s">
        <v>495</v>
      </c>
      <c r="F484" s="29"/>
      <c r="G484" s="208"/>
      <c r="H484" s="694"/>
      <c r="I484" s="347"/>
      <c r="J484" s="694"/>
      <c r="K484" s="232"/>
      <c r="L484" s="698"/>
      <c r="M484" s="185"/>
      <c r="N484" s="717"/>
      <c r="O484" s="232"/>
      <c r="P484" s="232"/>
      <c r="Q484" s="347"/>
      <c r="R484" s="695"/>
      <c r="S484" s="695"/>
      <c r="T484" s="695"/>
      <c r="U484" s="695"/>
      <c r="V484" s="695"/>
      <c r="W484" s="695"/>
      <c r="X484" s="232"/>
      <c r="Y484" s="695"/>
      <c r="Z484" s="232"/>
      <c r="AA484" s="696"/>
      <c r="AB484" s="696"/>
      <c r="AC484" s="697"/>
      <c r="AD484" s="698"/>
      <c r="AE484" s="699"/>
      <c r="AF484" s="699"/>
      <c r="AG484" s="699">
        <v>0.28125</v>
      </c>
      <c r="AH484" s="699">
        <v>0.58333333333333337</v>
      </c>
      <c r="AI484" s="232" t="s">
        <v>1680</v>
      </c>
      <c r="AJ484" s="694"/>
      <c r="AK484" s="694"/>
      <c r="AL484" s="700"/>
      <c r="AM484" s="694"/>
      <c r="AN484" s="694"/>
      <c r="AO484" s="232" t="s">
        <v>1689</v>
      </c>
      <c r="AP484" s="232"/>
      <c r="AQ484" s="232"/>
      <c r="AR484" s="232"/>
      <c r="AS484" s="232"/>
      <c r="AT484" s="243" t="str">
        <f t="shared" ref="AT484" si="27">IF(IF(AE484&gt;AF484,1-AE484+AF484,AF484-AE484)=0,"",IF(AE484&gt;AF484,1-AE484+AF484,AF484-AE484))</f>
        <v/>
      </c>
      <c r="AU484" s="243">
        <f t="shared" ref="AU484:AU485" si="28">IF(IF(AG484&gt;AH484,1-AG484+AH484,AH484-AG484)=0,"",IF(AG484&gt;AH484,1-AG484+AH484,AH484-AG484))</f>
        <v>0.30208333333333337</v>
      </c>
    </row>
    <row r="485" spans="1:47" ht="14.25">
      <c r="B485" s="29">
        <v>2025</v>
      </c>
      <c r="C485" s="29">
        <v>4</v>
      </c>
      <c r="D485" s="29">
        <v>29</v>
      </c>
      <c r="E485" s="247" t="s">
        <v>496</v>
      </c>
      <c r="F485" s="29"/>
      <c r="G485" s="208"/>
      <c r="H485" s="694" t="s">
        <v>467</v>
      </c>
      <c r="I485" s="347"/>
      <c r="J485" s="694"/>
      <c r="K485" s="232"/>
      <c r="L485" s="698"/>
      <c r="M485" s="185"/>
      <c r="N485" s="717"/>
      <c r="O485" s="232"/>
      <c r="P485" s="232"/>
      <c r="Q485" s="347"/>
      <c r="R485" s="695"/>
      <c r="S485" s="695"/>
      <c r="T485" s="695"/>
      <c r="U485" s="695"/>
      <c r="V485" s="695"/>
      <c r="W485" s="695"/>
      <c r="X485" s="232"/>
      <c r="Y485" s="695"/>
      <c r="Z485" s="232"/>
      <c r="AA485" s="696"/>
      <c r="AB485" s="696"/>
      <c r="AC485" s="697"/>
      <c r="AD485" s="698"/>
      <c r="AE485" s="699"/>
      <c r="AF485" s="699"/>
      <c r="AG485" s="699">
        <v>0.58333333333333337</v>
      </c>
      <c r="AH485" s="699">
        <v>0.60416666666666663</v>
      </c>
      <c r="AI485" s="232" t="s">
        <v>5</v>
      </c>
      <c r="AJ485" s="694"/>
      <c r="AK485" s="694"/>
      <c r="AL485" s="700"/>
      <c r="AM485" s="694"/>
      <c r="AN485" s="694"/>
      <c r="AO485" s="232"/>
      <c r="AP485" s="232"/>
      <c r="AQ485" s="232"/>
      <c r="AR485" s="232"/>
      <c r="AS485" s="232"/>
      <c r="AT485" s="243"/>
      <c r="AU485" s="243">
        <f t="shared" si="28"/>
        <v>2.0833333333333259E-2</v>
      </c>
    </row>
    <row r="486" spans="1:47" ht="14.25">
      <c r="B486" s="29">
        <v>2025</v>
      </c>
      <c r="C486" s="29">
        <v>4</v>
      </c>
      <c r="D486" s="29">
        <v>29</v>
      </c>
      <c r="E486" s="247" t="s">
        <v>496</v>
      </c>
      <c r="F486" s="29">
        <v>1</v>
      </c>
      <c r="G486" s="208" t="s">
        <v>466</v>
      </c>
      <c r="H486" s="694" t="s">
        <v>1790</v>
      </c>
      <c r="I486" s="347" t="s">
        <v>863</v>
      </c>
      <c r="J486" s="694" t="s">
        <v>468</v>
      </c>
      <c r="K486" s="232">
        <v>3817772</v>
      </c>
      <c r="L486" s="698">
        <v>1</v>
      </c>
      <c r="M486" s="185">
        <v>3</v>
      </c>
      <c r="N486" s="717" t="s">
        <v>691</v>
      </c>
      <c r="O486" s="232" t="s">
        <v>864</v>
      </c>
      <c r="P486" s="232">
        <v>50</v>
      </c>
      <c r="Q486" s="347" t="s">
        <v>225</v>
      </c>
      <c r="R486" s="695">
        <v>1005</v>
      </c>
      <c r="S486" s="695"/>
      <c r="T486" s="695">
        <v>11540</v>
      </c>
      <c r="U486" s="695">
        <v>11540</v>
      </c>
      <c r="V486" s="695">
        <v>1000</v>
      </c>
      <c r="W486" s="695">
        <v>1007</v>
      </c>
      <c r="X486" s="232">
        <v>1</v>
      </c>
      <c r="Y486" s="695">
        <v>4100</v>
      </c>
      <c r="Z486" s="232">
        <v>3</v>
      </c>
      <c r="AA486" s="696">
        <v>3860</v>
      </c>
      <c r="AB486" s="696">
        <v>3840</v>
      </c>
      <c r="AC486" s="697" t="s">
        <v>1834</v>
      </c>
      <c r="AD486" s="698" t="s">
        <v>1835</v>
      </c>
      <c r="AE486" s="699">
        <v>0.60416666666666663</v>
      </c>
      <c r="AF486" s="699">
        <v>0.625</v>
      </c>
      <c r="AG486" s="699">
        <v>0.625</v>
      </c>
      <c r="AH486" s="699">
        <v>0.65972222222222221</v>
      </c>
      <c r="AI486" s="232" t="s">
        <v>1592</v>
      </c>
      <c r="AJ486" s="694" t="s">
        <v>862</v>
      </c>
      <c r="AK486" s="694"/>
      <c r="AL486" s="700" t="s">
        <v>18</v>
      </c>
      <c r="AM486" s="694" t="s">
        <v>470</v>
      </c>
      <c r="AN486" s="694"/>
      <c r="AO486" s="232" t="s">
        <v>1858</v>
      </c>
      <c r="AP486" s="232"/>
      <c r="AQ486" s="232" t="s">
        <v>1703</v>
      </c>
      <c r="AR486" s="232"/>
      <c r="AS486" s="232"/>
      <c r="AT486" s="243">
        <f t="shared" si="25"/>
        <v>2.083333333333337E-2</v>
      </c>
      <c r="AU486" s="243">
        <f t="shared" si="26"/>
        <v>3.472222222222221E-2</v>
      </c>
    </row>
    <row r="487" spans="1:47" ht="14.25">
      <c r="B487" s="29">
        <v>2025</v>
      </c>
      <c r="C487" s="29">
        <v>4</v>
      </c>
      <c r="D487" s="29">
        <v>29</v>
      </c>
      <c r="E487" s="247" t="s">
        <v>496</v>
      </c>
      <c r="F487" s="29"/>
      <c r="G487" s="208"/>
      <c r="H487" s="694"/>
      <c r="I487" s="347"/>
      <c r="J487" s="694"/>
      <c r="K487" s="232"/>
      <c r="L487" s="698"/>
      <c r="M487" s="185"/>
      <c r="N487" s="717"/>
      <c r="O487" s="232"/>
      <c r="P487" s="232"/>
      <c r="Q487" s="347"/>
      <c r="R487" s="695"/>
      <c r="S487" s="695"/>
      <c r="T487" s="695"/>
      <c r="U487" s="695"/>
      <c r="V487" s="695"/>
      <c r="W487" s="695"/>
      <c r="X487" s="232"/>
      <c r="Y487" s="695"/>
      <c r="Z487" s="232"/>
      <c r="AA487" s="696"/>
      <c r="AB487" s="696"/>
      <c r="AC487" s="697"/>
      <c r="AD487" s="698"/>
      <c r="AE487" s="699"/>
      <c r="AF487" s="699"/>
      <c r="AG487" s="699"/>
      <c r="AH487" s="699"/>
      <c r="AI487" s="232"/>
      <c r="AJ487" s="694"/>
      <c r="AK487" s="694"/>
      <c r="AL487" s="700"/>
      <c r="AM487" s="694"/>
      <c r="AN487" s="694"/>
      <c r="AO487" s="232" t="s">
        <v>1838</v>
      </c>
      <c r="AP487" s="232"/>
      <c r="AQ487" s="232"/>
      <c r="AR487" s="232"/>
      <c r="AS487" s="232"/>
      <c r="AT487" s="243"/>
      <c r="AU487" s="243"/>
    </row>
    <row r="488" spans="1:47" ht="14.25">
      <c r="B488" s="29">
        <v>2025</v>
      </c>
      <c r="C488" s="29">
        <v>4</v>
      </c>
      <c r="D488" s="29">
        <v>29</v>
      </c>
      <c r="E488" s="247" t="s">
        <v>496</v>
      </c>
      <c r="F488" s="29">
        <v>1</v>
      </c>
      <c r="G488" s="208" t="s">
        <v>466</v>
      </c>
      <c r="H488" s="694" t="s">
        <v>1790</v>
      </c>
      <c r="I488" s="347" t="s">
        <v>863</v>
      </c>
      <c r="J488" s="694" t="s">
        <v>468</v>
      </c>
      <c r="K488" s="232">
        <v>3817772</v>
      </c>
      <c r="L488" s="698">
        <v>2</v>
      </c>
      <c r="M488" s="185">
        <v>3</v>
      </c>
      <c r="N488" s="717" t="s">
        <v>691</v>
      </c>
      <c r="O488" s="232" t="s">
        <v>864</v>
      </c>
      <c r="P488" s="232">
        <v>50</v>
      </c>
      <c r="Q488" s="347" t="s">
        <v>225</v>
      </c>
      <c r="R488" s="695">
        <v>1005</v>
      </c>
      <c r="S488" s="695"/>
      <c r="T488" s="695">
        <v>11540</v>
      </c>
      <c r="U488" s="695">
        <v>11540</v>
      </c>
      <c r="V488" s="695">
        <v>1000</v>
      </c>
      <c r="W488" s="695">
        <v>1007</v>
      </c>
      <c r="X488" s="232">
        <v>1</v>
      </c>
      <c r="Y488" s="695">
        <v>4100</v>
      </c>
      <c r="Z488" s="232">
        <v>3</v>
      </c>
      <c r="AA488" s="696">
        <v>3690</v>
      </c>
      <c r="AB488" s="696">
        <v>3670</v>
      </c>
      <c r="AC488" s="697" t="s">
        <v>1834</v>
      </c>
      <c r="AD488" s="698" t="s">
        <v>1836</v>
      </c>
      <c r="AE488" s="699">
        <v>0.65972222222222221</v>
      </c>
      <c r="AF488" s="699">
        <v>0.68055555555555558</v>
      </c>
      <c r="AG488" s="699">
        <v>0.68055555555555558</v>
      </c>
      <c r="AH488" s="699">
        <v>0.70138888888888884</v>
      </c>
      <c r="AI488" s="232" t="s">
        <v>1592</v>
      </c>
      <c r="AJ488" s="694" t="s">
        <v>862</v>
      </c>
      <c r="AK488" s="694"/>
      <c r="AL488" s="700" t="s">
        <v>18</v>
      </c>
      <c r="AM488" s="694" t="s">
        <v>470</v>
      </c>
      <c r="AN488" s="694"/>
      <c r="AO488" s="232" t="s">
        <v>1859</v>
      </c>
      <c r="AP488" s="232"/>
      <c r="AQ488" s="232" t="s">
        <v>1703</v>
      </c>
      <c r="AR488" s="232"/>
      <c r="AS488" s="232"/>
      <c r="AT488" s="243">
        <f t="shared" si="25"/>
        <v>2.083333333333337E-2</v>
      </c>
      <c r="AU488" s="243">
        <f t="shared" si="26"/>
        <v>2.0833333333333259E-2</v>
      </c>
    </row>
    <row r="489" spans="1:47" ht="14.25">
      <c r="B489" s="29">
        <v>2025</v>
      </c>
      <c r="C489" s="29">
        <v>4</v>
      </c>
      <c r="D489" s="29">
        <v>29</v>
      </c>
      <c r="E489" s="247" t="s">
        <v>496</v>
      </c>
      <c r="F489" s="29">
        <v>1</v>
      </c>
      <c r="G489" s="208" t="s">
        <v>466</v>
      </c>
      <c r="H489" s="694" t="s">
        <v>1790</v>
      </c>
      <c r="I489" s="347" t="s">
        <v>863</v>
      </c>
      <c r="J489" s="694" t="s">
        <v>468</v>
      </c>
      <c r="K489" s="232">
        <v>3817772</v>
      </c>
      <c r="L489" s="698">
        <v>3</v>
      </c>
      <c r="M489" s="185">
        <v>3</v>
      </c>
      <c r="N489" s="717" t="s">
        <v>691</v>
      </c>
      <c r="O489" s="232" t="s">
        <v>864</v>
      </c>
      <c r="P489" s="232">
        <v>50</v>
      </c>
      <c r="Q489" s="347" t="s">
        <v>225</v>
      </c>
      <c r="R489" s="695">
        <v>1005</v>
      </c>
      <c r="S489" s="695"/>
      <c r="T489" s="695">
        <v>11540</v>
      </c>
      <c r="U489" s="695">
        <v>11540</v>
      </c>
      <c r="V489" s="695">
        <v>1000</v>
      </c>
      <c r="W489" s="695">
        <v>1007</v>
      </c>
      <c r="X489" s="232">
        <v>1</v>
      </c>
      <c r="Y489" s="695">
        <v>4100</v>
      </c>
      <c r="Z489" s="232">
        <v>3</v>
      </c>
      <c r="AA489" s="696">
        <v>3930</v>
      </c>
      <c r="AB489" s="696">
        <v>3910</v>
      </c>
      <c r="AC489" s="697" t="s">
        <v>1834</v>
      </c>
      <c r="AD489" s="698" t="s">
        <v>1837</v>
      </c>
      <c r="AE489" s="699">
        <v>0.70138888888888884</v>
      </c>
      <c r="AF489" s="699">
        <v>0.72222222222222221</v>
      </c>
      <c r="AG489" s="699"/>
      <c r="AH489" s="699"/>
      <c r="AI489" s="232"/>
      <c r="AJ489" s="694" t="s">
        <v>862</v>
      </c>
      <c r="AK489" s="694"/>
      <c r="AL489" s="700" t="s">
        <v>18</v>
      </c>
      <c r="AM489" s="694" t="s">
        <v>470</v>
      </c>
      <c r="AN489" s="694"/>
      <c r="AO489" s="232" t="s">
        <v>1859</v>
      </c>
      <c r="AP489" s="232"/>
      <c r="AQ489" s="232" t="s">
        <v>1703</v>
      </c>
      <c r="AR489" s="232"/>
      <c r="AS489" s="232"/>
      <c r="AT489" s="243">
        <f t="shared" si="25"/>
        <v>2.083333333333337E-2</v>
      </c>
      <c r="AU489" s="243" t="str">
        <f t="shared" si="26"/>
        <v/>
      </c>
    </row>
    <row r="490" spans="1:47" ht="14.25">
      <c r="B490" s="29">
        <v>2025</v>
      </c>
      <c r="C490" s="29">
        <v>4</v>
      </c>
      <c r="D490" s="29">
        <v>29</v>
      </c>
      <c r="E490" s="247" t="s">
        <v>496</v>
      </c>
      <c r="F490" s="29"/>
      <c r="G490" s="208"/>
      <c r="H490" s="694" t="s">
        <v>467</v>
      </c>
      <c r="I490" s="347"/>
      <c r="J490" s="694"/>
      <c r="K490" s="232"/>
      <c r="L490" s="698"/>
      <c r="M490" s="185"/>
      <c r="N490" s="717"/>
      <c r="O490" s="232"/>
      <c r="P490" s="232"/>
      <c r="Q490" s="347"/>
      <c r="R490" s="695"/>
      <c r="S490" s="695"/>
      <c r="T490" s="695"/>
      <c r="U490" s="695"/>
      <c r="V490" s="695"/>
      <c r="W490" s="695"/>
      <c r="X490" s="232"/>
      <c r="Y490" s="695"/>
      <c r="Z490" s="232"/>
      <c r="AA490" s="696"/>
      <c r="AB490" s="696"/>
      <c r="AC490" s="697"/>
      <c r="AD490" s="698"/>
      <c r="AE490" s="699"/>
      <c r="AF490" s="699"/>
      <c r="AG490" s="699">
        <v>0.72222222222222221</v>
      </c>
      <c r="AH490" s="699">
        <v>0.74305555555555558</v>
      </c>
      <c r="AI490" s="232" t="s">
        <v>5</v>
      </c>
      <c r="AJ490" s="694"/>
      <c r="AK490" s="694"/>
      <c r="AL490" s="700"/>
      <c r="AM490" s="694"/>
      <c r="AN490" s="694"/>
      <c r="AO490" s="232"/>
      <c r="AP490" s="232"/>
      <c r="AQ490" s="232"/>
      <c r="AR490" s="232"/>
      <c r="AS490" s="232"/>
      <c r="AT490" s="243" t="str">
        <f t="shared" si="25"/>
        <v/>
      </c>
      <c r="AU490" s="243">
        <f t="shared" si="26"/>
        <v>2.083333333333337E-2</v>
      </c>
    </row>
    <row r="491" spans="1:47" ht="14.25">
      <c r="B491" s="29">
        <v>2025</v>
      </c>
      <c r="C491" s="29">
        <v>4</v>
      </c>
      <c r="D491" s="29">
        <v>29</v>
      </c>
      <c r="E491" s="247" t="s">
        <v>496</v>
      </c>
      <c r="F491" s="29">
        <v>2</v>
      </c>
      <c r="G491" s="208" t="s">
        <v>466</v>
      </c>
      <c r="H491" s="694" t="s">
        <v>1790</v>
      </c>
      <c r="I491" s="347" t="s">
        <v>863</v>
      </c>
      <c r="J491" s="694" t="s">
        <v>468</v>
      </c>
      <c r="K491" s="232">
        <v>3817771</v>
      </c>
      <c r="L491" s="698">
        <v>1</v>
      </c>
      <c r="M491" s="185">
        <v>3</v>
      </c>
      <c r="N491" s="717" t="s">
        <v>694</v>
      </c>
      <c r="O491" s="232" t="s">
        <v>864</v>
      </c>
      <c r="P491" s="232">
        <v>50</v>
      </c>
      <c r="Q491" s="347" t="s">
        <v>228</v>
      </c>
      <c r="R491" s="695">
        <v>1005</v>
      </c>
      <c r="S491" s="695"/>
      <c r="T491" s="695">
        <v>12050</v>
      </c>
      <c r="U491" s="695">
        <v>12050</v>
      </c>
      <c r="V491" s="695">
        <v>1000</v>
      </c>
      <c r="W491" s="695">
        <v>1004</v>
      </c>
      <c r="X491" s="232">
        <v>1</v>
      </c>
      <c r="Y491" s="695">
        <v>4000</v>
      </c>
      <c r="Z491" s="232">
        <v>3</v>
      </c>
      <c r="AA491" s="696">
        <v>3910</v>
      </c>
      <c r="AB491" s="696">
        <v>3890</v>
      </c>
      <c r="AC491" s="697" t="s">
        <v>1839</v>
      </c>
      <c r="AD491" s="698" t="s">
        <v>1840</v>
      </c>
      <c r="AE491" s="699">
        <v>0.74305555555555558</v>
      </c>
      <c r="AF491" s="699">
        <v>0.76388888888888884</v>
      </c>
      <c r="AG491" s="699">
        <v>0.76388888888888884</v>
      </c>
      <c r="AH491" s="699">
        <v>0.78472222222222221</v>
      </c>
      <c r="AI491" s="232" t="s">
        <v>1592</v>
      </c>
      <c r="AJ491" s="694" t="s">
        <v>862</v>
      </c>
      <c r="AK491" s="694"/>
      <c r="AL491" s="700" t="s">
        <v>18</v>
      </c>
      <c r="AM491" s="694" t="s">
        <v>470</v>
      </c>
      <c r="AN491" s="694"/>
      <c r="AO491" s="232" t="s">
        <v>1843</v>
      </c>
      <c r="AP491" s="232"/>
      <c r="AQ491" s="232" t="s">
        <v>1703</v>
      </c>
      <c r="AR491" s="232"/>
      <c r="AS491" s="232"/>
      <c r="AT491" s="243">
        <f t="shared" si="25"/>
        <v>2.0833333333333259E-2</v>
      </c>
      <c r="AU491" s="243">
        <f t="shared" si="26"/>
        <v>2.083333333333337E-2</v>
      </c>
    </row>
    <row r="492" spans="1:47" ht="14.25">
      <c r="B492" s="29">
        <v>2025</v>
      </c>
      <c r="C492" s="29">
        <v>4</v>
      </c>
      <c r="D492" s="29">
        <v>29</v>
      </c>
      <c r="E492" s="247" t="s">
        <v>496</v>
      </c>
      <c r="F492" s="29">
        <v>2</v>
      </c>
      <c r="G492" s="208" t="s">
        <v>466</v>
      </c>
      <c r="H492" s="694" t="s">
        <v>1790</v>
      </c>
      <c r="I492" s="347" t="s">
        <v>863</v>
      </c>
      <c r="J492" s="694" t="s">
        <v>468</v>
      </c>
      <c r="K492" s="232">
        <v>3817771</v>
      </c>
      <c r="L492" s="698">
        <v>2</v>
      </c>
      <c r="M492" s="185">
        <v>3</v>
      </c>
      <c r="N492" s="717" t="s">
        <v>694</v>
      </c>
      <c r="O492" s="232" t="s">
        <v>864</v>
      </c>
      <c r="P492" s="232">
        <v>50</v>
      </c>
      <c r="Q492" s="347" t="s">
        <v>228</v>
      </c>
      <c r="R492" s="695">
        <v>1005</v>
      </c>
      <c r="S492" s="695"/>
      <c r="T492" s="695">
        <v>12050</v>
      </c>
      <c r="U492" s="695">
        <v>12050</v>
      </c>
      <c r="V492" s="695">
        <v>1000</v>
      </c>
      <c r="W492" s="695">
        <v>1005</v>
      </c>
      <c r="X492" s="232">
        <v>1</v>
      </c>
      <c r="Y492" s="695">
        <v>4000</v>
      </c>
      <c r="Z492" s="232">
        <v>3</v>
      </c>
      <c r="AA492" s="696">
        <v>4020</v>
      </c>
      <c r="AB492" s="696">
        <v>4000</v>
      </c>
      <c r="AC492" s="697" t="s">
        <v>1839</v>
      </c>
      <c r="AD492" s="698" t="s">
        <v>1841</v>
      </c>
      <c r="AE492" s="699">
        <v>0.78472222222222221</v>
      </c>
      <c r="AF492" s="699">
        <v>0.80555555555555558</v>
      </c>
      <c r="AG492" s="699">
        <v>0.80555555555555558</v>
      </c>
      <c r="AH492" s="699">
        <v>0.86805555555555558</v>
      </c>
      <c r="AI492" s="232" t="s">
        <v>1592</v>
      </c>
      <c r="AJ492" s="694" t="s">
        <v>862</v>
      </c>
      <c r="AK492" s="694"/>
      <c r="AL492" s="700" t="s">
        <v>7</v>
      </c>
      <c r="AM492" s="694" t="s">
        <v>470</v>
      </c>
      <c r="AN492" s="694"/>
      <c r="AO492" s="232" t="s">
        <v>1848</v>
      </c>
      <c r="AP492" s="232"/>
      <c r="AQ492" s="232" t="s">
        <v>1703</v>
      </c>
      <c r="AR492" s="232"/>
      <c r="AS492" s="232"/>
      <c r="AT492" s="243">
        <f t="shared" si="25"/>
        <v>2.083333333333337E-2</v>
      </c>
      <c r="AU492" s="243">
        <f t="shared" si="26"/>
        <v>6.25E-2</v>
      </c>
    </row>
    <row r="493" spans="1:47" ht="14.25">
      <c r="B493" s="29">
        <v>2025</v>
      </c>
      <c r="C493" s="29">
        <v>4</v>
      </c>
      <c r="D493" s="29">
        <v>29</v>
      </c>
      <c r="E493" s="247" t="s">
        <v>496</v>
      </c>
      <c r="F493" s="29">
        <v>2</v>
      </c>
      <c r="G493" s="208" t="s">
        <v>466</v>
      </c>
      <c r="H493" s="694" t="s">
        <v>1790</v>
      </c>
      <c r="I493" s="347" t="s">
        <v>863</v>
      </c>
      <c r="J493" s="694" t="s">
        <v>468</v>
      </c>
      <c r="K493" s="232">
        <v>3817771</v>
      </c>
      <c r="L493" s="698">
        <v>3</v>
      </c>
      <c r="M493" s="185">
        <v>3</v>
      </c>
      <c r="N493" s="717" t="s">
        <v>694</v>
      </c>
      <c r="O493" s="232" t="s">
        <v>864</v>
      </c>
      <c r="P493" s="232">
        <v>50</v>
      </c>
      <c r="Q493" s="347" t="s">
        <v>228</v>
      </c>
      <c r="R493" s="695">
        <v>1005</v>
      </c>
      <c r="S493" s="695"/>
      <c r="T493" s="695">
        <v>12050</v>
      </c>
      <c r="U493" s="695">
        <v>12050</v>
      </c>
      <c r="V493" s="695">
        <v>1000</v>
      </c>
      <c r="W493" s="695">
        <v>1004</v>
      </c>
      <c r="X493" s="232">
        <v>1</v>
      </c>
      <c r="Y493" s="695">
        <v>4000</v>
      </c>
      <c r="Z493" s="232">
        <v>3</v>
      </c>
      <c r="AA493" s="696">
        <v>3970</v>
      </c>
      <c r="AB493" s="696">
        <v>3950</v>
      </c>
      <c r="AC493" s="697" t="s">
        <v>1839</v>
      </c>
      <c r="AD493" s="698" t="s">
        <v>1842</v>
      </c>
      <c r="AE493" s="699">
        <v>0.86805555555555558</v>
      </c>
      <c r="AF493" s="699">
        <v>0.88888888888888884</v>
      </c>
      <c r="AG493" s="699"/>
      <c r="AH493" s="699"/>
      <c r="AI493" s="232"/>
      <c r="AJ493" s="694" t="s">
        <v>862</v>
      </c>
      <c r="AK493" s="694"/>
      <c r="AL493" s="700" t="s">
        <v>18</v>
      </c>
      <c r="AM493" s="694" t="s">
        <v>470</v>
      </c>
      <c r="AN493" s="694"/>
      <c r="AO493" s="232" t="s">
        <v>1849</v>
      </c>
      <c r="AP493" s="232"/>
      <c r="AQ493" s="232" t="s">
        <v>1703</v>
      </c>
      <c r="AR493" s="232"/>
      <c r="AS493" s="232"/>
      <c r="AT493" s="243">
        <f t="shared" si="25"/>
        <v>2.0833333333333259E-2</v>
      </c>
      <c r="AU493" s="243" t="str">
        <f t="shared" si="26"/>
        <v/>
      </c>
    </row>
    <row r="494" spans="1:47" ht="14.25">
      <c r="B494" s="29">
        <v>2025</v>
      </c>
      <c r="C494" s="29">
        <v>4</v>
      </c>
      <c r="D494" s="29">
        <v>29</v>
      </c>
      <c r="E494" s="247" t="s">
        <v>496</v>
      </c>
      <c r="F494" s="29"/>
      <c r="G494" s="208"/>
      <c r="H494" s="694" t="s">
        <v>467</v>
      </c>
      <c r="I494" s="347"/>
      <c r="J494" s="694"/>
      <c r="K494" s="232"/>
      <c r="L494" s="698"/>
      <c r="M494" s="185"/>
      <c r="N494" s="717"/>
      <c r="O494" s="232"/>
      <c r="P494" s="232"/>
      <c r="Q494" s="347"/>
      <c r="R494" s="695"/>
      <c r="S494" s="695"/>
      <c r="T494" s="695"/>
      <c r="U494" s="695"/>
      <c r="V494" s="695"/>
      <c r="W494" s="695"/>
      <c r="X494" s="232"/>
      <c r="Y494" s="695"/>
      <c r="Z494" s="232"/>
      <c r="AA494" s="696"/>
      <c r="AB494" s="696"/>
      <c r="AC494" s="697"/>
      <c r="AD494" s="698"/>
      <c r="AE494" s="699"/>
      <c r="AF494" s="699"/>
      <c r="AG494" s="699">
        <v>0.88888888888888884</v>
      </c>
      <c r="AH494" s="699">
        <v>0.90972222222222221</v>
      </c>
      <c r="AI494" s="232" t="s">
        <v>5</v>
      </c>
      <c r="AJ494" s="694"/>
      <c r="AK494" s="694"/>
      <c r="AL494" s="700"/>
      <c r="AM494" s="694"/>
      <c r="AN494" s="694"/>
      <c r="AO494" s="232"/>
      <c r="AP494" s="232"/>
      <c r="AQ494" s="232"/>
      <c r="AR494" s="232"/>
      <c r="AS494" s="232"/>
      <c r="AT494" s="243" t="str">
        <f t="shared" si="25"/>
        <v/>
      </c>
      <c r="AU494" s="243">
        <f t="shared" si="26"/>
        <v>2.083333333333337E-2</v>
      </c>
    </row>
    <row r="495" spans="1:47" ht="14.25">
      <c r="B495" s="29">
        <v>2025</v>
      </c>
      <c r="C495" s="29">
        <v>4</v>
      </c>
      <c r="D495" s="29">
        <v>29</v>
      </c>
      <c r="E495" s="247" t="s">
        <v>494</v>
      </c>
      <c r="F495" s="29">
        <v>3</v>
      </c>
      <c r="G495" s="208" t="s">
        <v>466</v>
      </c>
      <c r="H495" s="694" t="s">
        <v>1790</v>
      </c>
      <c r="I495" s="347" t="s">
        <v>863</v>
      </c>
      <c r="J495" s="694" t="s">
        <v>468</v>
      </c>
      <c r="K495" s="232">
        <v>3817773</v>
      </c>
      <c r="L495" s="698">
        <v>1</v>
      </c>
      <c r="M495" s="185">
        <v>3</v>
      </c>
      <c r="N495" s="717" t="s">
        <v>711</v>
      </c>
      <c r="O495" s="232" t="s">
        <v>864</v>
      </c>
      <c r="P495" s="232">
        <v>50</v>
      </c>
      <c r="Q495" s="347" t="s">
        <v>228</v>
      </c>
      <c r="R495" s="695">
        <v>1005</v>
      </c>
      <c r="S495" s="695"/>
      <c r="T495" s="695">
        <v>12070</v>
      </c>
      <c r="U495" s="695">
        <v>12070</v>
      </c>
      <c r="V495" s="695">
        <v>1000</v>
      </c>
      <c r="W495" s="695">
        <v>1004</v>
      </c>
      <c r="X495" s="232">
        <v>1</v>
      </c>
      <c r="Y495" s="695">
        <v>4000</v>
      </c>
      <c r="Z495" s="232">
        <v>3</v>
      </c>
      <c r="AA495" s="696">
        <v>4010</v>
      </c>
      <c r="AB495" s="696">
        <v>3990</v>
      </c>
      <c r="AC495" s="697" t="s">
        <v>1844</v>
      </c>
      <c r="AD495" s="698" t="s">
        <v>1845</v>
      </c>
      <c r="AE495" s="699">
        <v>0.90972222222222221</v>
      </c>
      <c r="AF495" s="699">
        <v>0.93055555555555558</v>
      </c>
      <c r="AG495" s="699">
        <v>0.93055555555555558</v>
      </c>
      <c r="AH495" s="699"/>
      <c r="AI495" s="232" t="s">
        <v>1592</v>
      </c>
      <c r="AJ495" s="694" t="s">
        <v>862</v>
      </c>
      <c r="AK495" s="694"/>
      <c r="AL495" s="700" t="s">
        <v>18</v>
      </c>
      <c r="AM495" s="694" t="s">
        <v>470</v>
      </c>
      <c r="AN495" s="694"/>
      <c r="AO495" s="232"/>
      <c r="AP495" s="232"/>
      <c r="AQ495" s="232" t="s">
        <v>1703</v>
      </c>
      <c r="AR495" s="232"/>
      <c r="AS495" s="232"/>
      <c r="AT495" s="243">
        <f t="shared" si="25"/>
        <v>2.083333333333337E-2</v>
      </c>
      <c r="AU495" s="243">
        <f t="shared" si="26"/>
        <v>6.944444444444442E-2</v>
      </c>
    </row>
    <row r="496" spans="1:47" ht="14.25">
      <c r="B496" s="29">
        <v>2025</v>
      </c>
      <c r="C496" s="29">
        <v>4</v>
      </c>
      <c r="D496" s="29">
        <v>29</v>
      </c>
      <c r="E496" s="247" t="s">
        <v>494</v>
      </c>
      <c r="F496" s="29">
        <v>3</v>
      </c>
      <c r="G496" s="208" t="s">
        <v>466</v>
      </c>
      <c r="H496" s="694" t="s">
        <v>1790</v>
      </c>
      <c r="I496" s="347" t="s">
        <v>863</v>
      </c>
      <c r="J496" s="694" t="s">
        <v>468</v>
      </c>
      <c r="K496" s="232">
        <v>3817773</v>
      </c>
      <c r="L496" s="698">
        <v>2</v>
      </c>
      <c r="M496" s="185">
        <v>3</v>
      </c>
      <c r="N496" s="717" t="s">
        <v>711</v>
      </c>
      <c r="O496" s="232" t="s">
        <v>864</v>
      </c>
      <c r="P496" s="232">
        <v>50</v>
      </c>
      <c r="Q496" s="347" t="s">
        <v>228</v>
      </c>
      <c r="R496" s="695">
        <v>1005</v>
      </c>
      <c r="S496" s="695"/>
      <c r="T496" s="695">
        <v>12070</v>
      </c>
      <c r="U496" s="695">
        <v>12070</v>
      </c>
      <c r="V496" s="695">
        <v>1000</v>
      </c>
      <c r="W496" s="695">
        <v>1004</v>
      </c>
      <c r="X496" s="232">
        <v>1</v>
      </c>
      <c r="Y496" s="695">
        <v>4000</v>
      </c>
      <c r="Z496" s="232">
        <v>3</v>
      </c>
      <c r="AA496" s="696">
        <v>4020</v>
      </c>
      <c r="AB496" s="696">
        <v>4000</v>
      </c>
      <c r="AC496" s="697" t="s">
        <v>1844</v>
      </c>
      <c r="AD496" s="698" t="s">
        <v>1846</v>
      </c>
      <c r="AE496" s="699">
        <v>0.95138888888888884</v>
      </c>
      <c r="AF496" s="699">
        <v>0.97222222222222221</v>
      </c>
      <c r="AG496" s="699">
        <v>0.97222222222222221</v>
      </c>
      <c r="AH496" s="699">
        <v>0.99305555555555558</v>
      </c>
      <c r="AI496" s="232" t="s">
        <v>1592</v>
      </c>
      <c r="AJ496" s="694" t="s">
        <v>862</v>
      </c>
      <c r="AK496" s="694"/>
      <c r="AL496" s="700" t="s">
        <v>7</v>
      </c>
      <c r="AM496" s="694" t="s">
        <v>470</v>
      </c>
      <c r="AN496" s="694"/>
      <c r="AO496" s="232"/>
      <c r="AP496" s="232"/>
      <c r="AQ496" s="232" t="s">
        <v>1703</v>
      </c>
      <c r="AR496" s="232"/>
      <c r="AS496" s="232"/>
      <c r="AT496" s="243">
        <f t="shared" si="25"/>
        <v>2.083333333333337E-2</v>
      </c>
      <c r="AU496" s="243">
        <f t="shared" si="26"/>
        <v>2.083333333333337E-2</v>
      </c>
    </row>
    <row r="497" spans="2:47" ht="14.25">
      <c r="B497" s="29">
        <v>2025</v>
      </c>
      <c r="C497" s="29">
        <v>4</v>
      </c>
      <c r="D497" s="29">
        <v>29</v>
      </c>
      <c r="E497" s="247" t="s">
        <v>494</v>
      </c>
      <c r="F497" s="29">
        <v>3</v>
      </c>
      <c r="G497" s="208" t="s">
        <v>466</v>
      </c>
      <c r="H497" s="694" t="s">
        <v>1790</v>
      </c>
      <c r="I497" s="347" t="s">
        <v>863</v>
      </c>
      <c r="J497" s="694" t="s">
        <v>468</v>
      </c>
      <c r="K497" s="232">
        <v>3817773</v>
      </c>
      <c r="L497" s="698">
        <v>3</v>
      </c>
      <c r="M497" s="185">
        <v>3</v>
      </c>
      <c r="N497" s="717" t="s">
        <v>711</v>
      </c>
      <c r="O497" s="232" t="s">
        <v>864</v>
      </c>
      <c r="P497" s="232">
        <v>50</v>
      </c>
      <c r="Q497" s="347" t="s">
        <v>228</v>
      </c>
      <c r="R497" s="695">
        <v>1005</v>
      </c>
      <c r="S497" s="695"/>
      <c r="T497" s="695">
        <v>12070</v>
      </c>
      <c r="U497" s="695">
        <v>12070</v>
      </c>
      <c r="V497" s="695">
        <v>1000</v>
      </c>
      <c r="W497" s="695">
        <v>1004</v>
      </c>
      <c r="X497" s="232">
        <v>1</v>
      </c>
      <c r="Y497" s="695">
        <v>4000</v>
      </c>
      <c r="Z497" s="232">
        <v>3</v>
      </c>
      <c r="AA497" s="696">
        <v>3950</v>
      </c>
      <c r="AB497" s="696">
        <v>3930</v>
      </c>
      <c r="AC497" s="697" t="s">
        <v>1844</v>
      </c>
      <c r="AD497" s="698" t="s">
        <v>1847</v>
      </c>
      <c r="AE497" s="699">
        <v>0.99305555555555558</v>
      </c>
      <c r="AF497" s="699">
        <v>1.3888888888888888E-2</v>
      </c>
      <c r="AG497" s="699"/>
      <c r="AH497" s="699"/>
      <c r="AI497" s="232"/>
      <c r="AJ497" s="694" t="s">
        <v>862</v>
      </c>
      <c r="AK497" s="694"/>
      <c r="AL497" s="700" t="s">
        <v>18</v>
      </c>
      <c r="AM497" s="694" t="s">
        <v>470</v>
      </c>
      <c r="AN497" s="694"/>
      <c r="AO497" s="232" t="s">
        <v>1862</v>
      </c>
      <c r="AP497" s="232"/>
      <c r="AQ497" s="232" t="s">
        <v>1703</v>
      </c>
      <c r="AR497" s="232"/>
      <c r="AS497" s="232"/>
      <c r="AT497" s="243">
        <f t="shared" si="25"/>
        <v>2.0833333333333308E-2</v>
      </c>
      <c r="AU497" s="243" t="str">
        <f t="shared" si="26"/>
        <v/>
      </c>
    </row>
    <row r="498" spans="2:47" ht="14.25">
      <c r="B498" s="29">
        <v>2025</v>
      </c>
      <c r="C498" s="29">
        <v>4</v>
      </c>
      <c r="D498" s="29">
        <v>29</v>
      </c>
      <c r="E498" s="247" t="s">
        <v>494</v>
      </c>
      <c r="F498" s="29"/>
      <c r="G498" s="208"/>
      <c r="H498" s="694" t="s">
        <v>467</v>
      </c>
      <c r="I498" s="347"/>
      <c r="J498" s="694"/>
      <c r="K498" s="232"/>
      <c r="L498" s="698"/>
      <c r="M498" s="185"/>
      <c r="N498" s="717"/>
      <c r="O498" s="232"/>
      <c r="P498" s="232"/>
      <c r="Q498" s="347"/>
      <c r="R498" s="695"/>
      <c r="S498" s="695"/>
      <c r="T498" s="695"/>
      <c r="U498" s="695"/>
      <c r="V498" s="695"/>
      <c r="W498" s="695"/>
      <c r="X498" s="232"/>
      <c r="Y498" s="695"/>
      <c r="Z498" s="232"/>
      <c r="AA498" s="696"/>
      <c r="AB498" s="696"/>
      <c r="AC498" s="697"/>
      <c r="AD498" s="698"/>
      <c r="AE498" s="699"/>
      <c r="AF498" s="699"/>
      <c r="AG498" s="699">
        <v>1.3888888888888888E-2</v>
      </c>
      <c r="AH498" s="699">
        <v>3.4722222222222224E-2</v>
      </c>
      <c r="AI498" s="232" t="s">
        <v>1791</v>
      </c>
      <c r="AJ498" s="694"/>
      <c r="AK498" s="694"/>
      <c r="AL498" s="700"/>
      <c r="AM498" s="694"/>
      <c r="AN498" s="694"/>
      <c r="AO498" s="232"/>
      <c r="AP498" s="232"/>
      <c r="AQ498" s="232"/>
      <c r="AR498" s="232"/>
      <c r="AS498" s="232"/>
      <c r="AT498" s="243" t="str">
        <f t="shared" si="25"/>
        <v/>
      </c>
      <c r="AU498" s="243">
        <f t="shared" si="26"/>
        <v>2.0833333333333336E-2</v>
      </c>
    </row>
    <row r="499" spans="2:47" ht="14.25">
      <c r="B499" s="29">
        <v>2025</v>
      </c>
      <c r="C499" s="29">
        <v>4</v>
      </c>
      <c r="D499" s="29">
        <v>29</v>
      </c>
      <c r="E499" s="247" t="s">
        <v>494</v>
      </c>
      <c r="F499" s="29">
        <v>4</v>
      </c>
      <c r="G499" s="208" t="s">
        <v>466</v>
      </c>
      <c r="H499" s="694" t="s">
        <v>1790</v>
      </c>
      <c r="I499" s="347" t="s">
        <v>863</v>
      </c>
      <c r="J499" s="694" t="s">
        <v>1553</v>
      </c>
      <c r="K499" s="232">
        <v>3817777</v>
      </c>
      <c r="L499" s="698">
        <v>1</v>
      </c>
      <c r="M499" s="185">
        <v>1</v>
      </c>
      <c r="N499" s="717" t="s">
        <v>695</v>
      </c>
      <c r="O499" s="232" t="s">
        <v>864</v>
      </c>
      <c r="P499" s="232">
        <v>50</v>
      </c>
      <c r="Q499" s="347" t="s">
        <v>696</v>
      </c>
      <c r="R499" s="695">
        <v>1005</v>
      </c>
      <c r="S499" s="695"/>
      <c r="T499" s="695">
        <v>3990</v>
      </c>
      <c r="U499" s="695">
        <v>3990</v>
      </c>
      <c r="V499" s="695">
        <v>1000</v>
      </c>
      <c r="W499" s="695">
        <v>1008</v>
      </c>
      <c r="X499" s="232">
        <v>1</v>
      </c>
      <c r="Y499" s="695">
        <v>2000</v>
      </c>
      <c r="Z499" s="232">
        <v>2</v>
      </c>
      <c r="AA499" s="696">
        <v>2010</v>
      </c>
      <c r="AB499" s="696">
        <v>2000</v>
      </c>
      <c r="AC499" s="697" t="s">
        <v>1850</v>
      </c>
      <c r="AD499" s="698" t="s">
        <v>1851</v>
      </c>
      <c r="AE499" s="699">
        <v>3.4722222222222224E-2</v>
      </c>
      <c r="AF499" s="699">
        <v>4.5138888888888888E-2</v>
      </c>
      <c r="AG499" s="699">
        <v>4.5138888888888888E-2</v>
      </c>
      <c r="AH499" s="699">
        <v>9.7222222222222224E-2</v>
      </c>
      <c r="AI499" s="232" t="s">
        <v>16</v>
      </c>
      <c r="AJ499" s="694" t="s">
        <v>862</v>
      </c>
      <c r="AK499" s="694"/>
      <c r="AL499" s="700" t="s">
        <v>7</v>
      </c>
      <c r="AM499" s="694" t="s">
        <v>1721</v>
      </c>
      <c r="AN499" s="694"/>
      <c r="AO499" s="232" t="s">
        <v>1863</v>
      </c>
      <c r="AP499" s="232"/>
      <c r="AQ499" s="232" t="s">
        <v>1703</v>
      </c>
      <c r="AR499" s="232"/>
      <c r="AS499" s="232"/>
      <c r="AT499" s="243">
        <f t="shared" ref="AT499:AT501" si="29">IF(IF(AE499&gt;AF499,1-AE499+AF499,AF499-AE499)=0,"",IF(AE499&gt;AF499,1-AE499+AF499,AF499-AE499))</f>
        <v>1.0416666666666664E-2</v>
      </c>
      <c r="AU499" s="243">
        <f t="shared" ref="AU499:AU501" si="30">IF(IF(AG499&gt;AH499,1-AG499+AH499,AH499-AG499)=0,"",IF(AG499&gt;AH499,1-AG499+AH499,AH499-AG499))</f>
        <v>5.2083333333333336E-2</v>
      </c>
    </row>
    <row r="500" spans="2:47" ht="14.25">
      <c r="B500" s="29">
        <v>2025</v>
      </c>
      <c r="C500" s="29">
        <v>4</v>
      </c>
      <c r="D500" s="29">
        <v>29</v>
      </c>
      <c r="E500" s="247" t="s">
        <v>494</v>
      </c>
      <c r="F500" s="29">
        <v>4</v>
      </c>
      <c r="G500" s="208" t="s">
        <v>466</v>
      </c>
      <c r="H500" s="694" t="s">
        <v>1790</v>
      </c>
      <c r="I500" s="347" t="s">
        <v>863</v>
      </c>
      <c r="J500" s="694" t="s">
        <v>1553</v>
      </c>
      <c r="K500" s="232">
        <v>3817777</v>
      </c>
      <c r="L500" s="698">
        <v>1</v>
      </c>
      <c r="M500" s="185">
        <v>1</v>
      </c>
      <c r="N500" s="717" t="s">
        <v>695</v>
      </c>
      <c r="O500" s="232" t="s">
        <v>864</v>
      </c>
      <c r="P500" s="232">
        <v>50</v>
      </c>
      <c r="Q500" s="347" t="s">
        <v>696</v>
      </c>
      <c r="R500" s="695">
        <v>1005</v>
      </c>
      <c r="S500" s="695"/>
      <c r="T500" s="695">
        <v>3990</v>
      </c>
      <c r="U500" s="695">
        <v>3990</v>
      </c>
      <c r="V500" s="695">
        <v>1000</v>
      </c>
      <c r="W500" s="695">
        <v>1008</v>
      </c>
      <c r="X500" s="232">
        <v>1</v>
      </c>
      <c r="Y500" s="695">
        <v>2000</v>
      </c>
      <c r="Z500" s="232">
        <v>2</v>
      </c>
      <c r="AA500" s="696">
        <v>1940</v>
      </c>
      <c r="AB500" s="696">
        <v>1920</v>
      </c>
      <c r="AC500" s="697" t="s">
        <v>1850</v>
      </c>
      <c r="AD500" s="698" t="s">
        <v>1852</v>
      </c>
      <c r="AE500" s="699">
        <v>9.7222222222222224E-2</v>
      </c>
      <c r="AF500" s="699">
        <v>0.1076388888888889</v>
      </c>
      <c r="AG500" s="699"/>
      <c r="AH500" s="699"/>
      <c r="AI500" s="232"/>
      <c r="AJ500" s="694" t="s">
        <v>862</v>
      </c>
      <c r="AK500" s="694"/>
      <c r="AL500" s="700" t="s">
        <v>18</v>
      </c>
      <c r="AM500" s="694" t="s">
        <v>1721</v>
      </c>
      <c r="AN500" s="694"/>
      <c r="AO500" s="232" t="s">
        <v>1833</v>
      </c>
      <c r="AP500" s="232"/>
      <c r="AQ500" s="232" t="s">
        <v>1703</v>
      </c>
      <c r="AR500" s="232"/>
      <c r="AS500" s="232"/>
      <c r="AT500" s="243">
        <f t="shared" si="29"/>
        <v>1.0416666666666671E-2</v>
      </c>
      <c r="AU500" s="243" t="str">
        <f t="shared" si="30"/>
        <v/>
      </c>
    </row>
    <row r="501" spans="2:47" ht="14.25">
      <c r="B501" s="29">
        <v>2025</v>
      </c>
      <c r="C501" s="29">
        <v>4</v>
      </c>
      <c r="D501" s="29">
        <v>29</v>
      </c>
      <c r="E501" s="247" t="s">
        <v>494</v>
      </c>
      <c r="F501" s="29"/>
      <c r="G501" s="208"/>
      <c r="H501" s="694" t="s">
        <v>467</v>
      </c>
      <c r="I501" s="347"/>
      <c r="J501" s="694"/>
      <c r="K501" s="232"/>
      <c r="L501" s="698"/>
      <c r="M501" s="185"/>
      <c r="N501" s="717"/>
      <c r="O501" s="232"/>
      <c r="P501" s="232"/>
      <c r="Q501" s="347"/>
      <c r="R501" s="695"/>
      <c r="S501" s="695"/>
      <c r="T501" s="695"/>
      <c r="U501" s="695"/>
      <c r="V501" s="695"/>
      <c r="W501" s="695"/>
      <c r="X501" s="232"/>
      <c r="Y501" s="695"/>
      <c r="Z501" s="232"/>
      <c r="AA501" s="696"/>
      <c r="AB501" s="696"/>
      <c r="AC501" s="697"/>
      <c r="AD501" s="698"/>
      <c r="AE501" s="699"/>
      <c r="AF501" s="699"/>
      <c r="AG501" s="699">
        <v>0.1076388888888889</v>
      </c>
      <c r="AH501" s="699">
        <v>0.12847222222222221</v>
      </c>
      <c r="AI501" s="232" t="s">
        <v>1792</v>
      </c>
      <c r="AJ501" s="694"/>
      <c r="AK501" s="694"/>
      <c r="AL501" s="700"/>
      <c r="AM501" s="694"/>
      <c r="AN501" s="694"/>
      <c r="AO501" s="232"/>
      <c r="AP501" s="232"/>
      <c r="AQ501" s="232"/>
      <c r="AR501" s="232"/>
      <c r="AS501" s="232"/>
      <c r="AT501" s="243" t="str">
        <f t="shared" si="29"/>
        <v/>
      </c>
      <c r="AU501" s="243">
        <f t="shared" si="30"/>
        <v>2.0833333333333315E-2</v>
      </c>
    </row>
    <row r="502" spans="2:47" ht="14.25">
      <c r="B502" s="29">
        <v>2025</v>
      </c>
      <c r="C502" s="29">
        <v>4</v>
      </c>
      <c r="D502" s="29">
        <v>29</v>
      </c>
      <c r="E502" s="247" t="s">
        <v>494</v>
      </c>
      <c r="F502" s="29">
        <v>5</v>
      </c>
      <c r="G502" s="208" t="s">
        <v>466</v>
      </c>
      <c r="H502" s="694" t="s">
        <v>1790</v>
      </c>
      <c r="I502" s="347" t="s">
        <v>863</v>
      </c>
      <c r="J502" s="694" t="s">
        <v>1553</v>
      </c>
      <c r="K502" s="232">
        <v>3817775</v>
      </c>
      <c r="L502" s="698">
        <v>1</v>
      </c>
      <c r="M502" s="185">
        <v>4</v>
      </c>
      <c r="N502" s="717" t="s">
        <v>695</v>
      </c>
      <c r="O502" s="232" t="s">
        <v>864</v>
      </c>
      <c r="P502" s="232">
        <v>25</v>
      </c>
      <c r="Q502" s="347" t="s">
        <v>696</v>
      </c>
      <c r="R502" s="695">
        <v>1005</v>
      </c>
      <c r="S502" s="695"/>
      <c r="T502" s="695">
        <v>8030</v>
      </c>
      <c r="U502" s="695">
        <v>8030</v>
      </c>
      <c r="V502" s="695">
        <v>1000</v>
      </c>
      <c r="W502" s="695">
        <v>1004</v>
      </c>
      <c r="X502" s="232">
        <v>1</v>
      </c>
      <c r="Y502" s="695">
        <v>2000</v>
      </c>
      <c r="Z502" s="232">
        <v>4</v>
      </c>
      <c r="AA502" s="696">
        <v>2010</v>
      </c>
      <c r="AB502" s="696">
        <v>2000</v>
      </c>
      <c r="AC502" s="697" t="s">
        <v>1853</v>
      </c>
      <c r="AD502" s="698" t="s">
        <v>1854</v>
      </c>
      <c r="AE502" s="699">
        <v>0.12847222222222221</v>
      </c>
      <c r="AF502" s="699">
        <v>0.1388888888888889</v>
      </c>
      <c r="AG502" s="699">
        <v>0.1388888888888889</v>
      </c>
      <c r="AH502" s="699">
        <v>0.14930555555555555</v>
      </c>
      <c r="AI502" s="232" t="s">
        <v>1592</v>
      </c>
      <c r="AJ502" s="694" t="s">
        <v>862</v>
      </c>
      <c r="AK502" s="694"/>
      <c r="AL502" s="700" t="s">
        <v>36</v>
      </c>
      <c r="AM502" s="694" t="s">
        <v>1721</v>
      </c>
      <c r="AN502" s="694"/>
      <c r="AO502" s="232" t="s">
        <v>1864</v>
      </c>
      <c r="AP502" s="232"/>
      <c r="AQ502" s="232" t="s">
        <v>1703</v>
      </c>
      <c r="AR502" s="232"/>
      <c r="AS502" s="232"/>
      <c r="AT502" s="243">
        <f t="shared" ref="AT502:AT527" si="31">IF(IF(AE502&gt;AF502,1-AE502+AF502,AF502-AE502)=0,"",IF(AE502&gt;AF502,1-AE502+AF502,AF502-AE502))</f>
        <v>1.0416666666666685E-2</v>
      </c>
      <c r="AU502" s="243">
        <f t="shared" ref="AU502:AU527" si="32">IF(IF(AG502&gt;AH502,1-AG502+AH502,AH502-AG502)=0,"",IF(AG502&gt;AH502,1-AG502+AH502,AH502-AG502))</f>
        <v>1.0416666666666657E-2</v>
      </c>
    </row>
    <row r="503" spans="2:47" ht="14.25">
      <c r="B503" s="29">
        <v>2025</v>
      </c>
      <c r="C503" s="29">
        <v>4</v>
      </c>
      <c r="D503" s="29">
        <v>29</v>
      </c>
      <c r="E503" s="247" t="s">
        <v>494</v>
      </c>
      <c r="F503" s="29">
        <v>5</v>
      </c>
      <c r="G503" s="208" t="s">
        <v>466</v>
      </c>
      <c r="H503" s="694" t="s">
        <v>1790</v>
      </c>
      <c r="I503" s="347" t="s">
        <v>863</v>
      </c>
      <c r="J503" s="694" t="s">
        <v>1553</v>
      </c>
      <c r="K503" s="232">
        <v>3817775</v>
      </c>
      <c r="L503" s="698">
        <v>2</v>
      </c>
      <c r="M503" s="185">
        <v>4</v>
      </c>
      <c r="N503" s="717" t="s">
        <v>695</v>
      </c>
      <c r="O503" s="232" t="s">
        <v>864</v>
      </c>
      <c r="P503" s="232">
        <v>25</v>
      </c>
      <c r="Q503" s="347" t="s">
        <v>696</v>
      </c>
      <c r="R503" s="695">
        <v>1005</v>
      </c>
      <c r="S503" s="695"/>
      <c r="T503" s="695">
        <v>8030</v>
      </c>
      <c r="U503" s="695">
        <v>8030</v>
      </c>
      <c r="V503" s="695">
        <v>1000</v>
      </c>
      <c r="W503" s="695">
        <v>1004</v>
      </c>
      <c r="X503" s="232">
        <v>1</v>
      </c>
      <c r="Y503" s="695">
        <v>2000</v>
      </c>
      <c r="Z503" s="232">
        <v>4</v>
      </c>
      <c r="AA503" s="696">
        <v>2010</v>
      </c>
      <c r="AB503" s="696">
        <v>2000</v>
      </c>
      <c r="AC503" s="697" t="s">
        <v>1853</v>
      </c>
      <c r="AD503" s="698" t="s">
        <v>1855</v>
      </c>
      <c r="AE503" s="699">
        <v>0.14930555555555555</v>
      </c>
      <c r="AF503" s="699">
        <v>0.15972222222222221</v>
      </c>
      <c r="AG503" s="699">
        <v>0.15972222222222221</v>
      </c>
      <c r="AH503" s="699">
        <v>0.1701388888888889</v>
      </c>
      <c r="AI503" s="232" t="s">
        <v>1592</v>
      </c>
      <c r="AJ503" s="694" t="s">
        <v>862</v>
      </c>
      <c r="AK503" s="694"/>
      <c r="AL503" s="700" t="s">
        <v>7</v>
      </c>
      <c r="AM503" s="694" t="s">
        <v>1721</v>
      </c>
      <c r="AN503" s="694"/>
      <c r="AO503" s="232"/>
      <c r="AP503" s="232"/>
      <c r="AQ503" s="232" t="s">
        <v>1703</v>
      </c>
      <c r="AR503" s="232"/>
      <c r="AS503" s="232"/>
      <c r="AT503" s="243">
        <f t="shared" si="31"/>
        <v>1.0416666666666657E-2</v>
      </c>
      <c r="AU503" s="243">
        <f t="shared" si="32"/>
        <v>1.0416666666666685E-2</v>
      </c>
    </row>
    <row r="504" spans="2:47" ht="14.25">
      <c r="B504" s="29">
        <v>2025</v>
      </c>
      <c r="C504" s="29">
        <v>4</v>
      </c>
      <c r="D504" s="29">
        <v>29</v>
      </c>
      <c r="E504" s="247" t="s">
        <v>494</v>
      </c>
      <c r="F504" s="29">
        <v>5</v>
      </c>
      <c r="G504" s="208" t="s">
        <v>466</v>
      </c>
      <c r="H504" s="694" t="s">
        <v>1790</v>
      </c>
      <c r="I504" s="347" t="s">
        <v>863</v>
      </c>
      <c r="J504" s="694" t="s">
        <v>1553</v>
      </c>
      <c r="K504" s="232">
        <v>3817775</v>
      </c>
      <c r="L504" s="698">
        <v>3</v>
      </c>
      <c r="M504" s="185">
        <v>4</v>
      </c>
      <c r="N504" s="717" t="s">
        <v>695</v>
      </c>
      <c r="O504" s="232" t="s">
        <v>864</v>
      </c>
      <c r="P504" s="232">
        <v>25</v>
      </c>
      <c r="Q504" s="347" t="s">
        <v>696</v>
      </c>
      <c r="R504" s="695">
        <v>1005</v>
      </c>
      <c r="S504" s="695"/>
      <c r="T504" s="695">
        <v>8030</v>
      </c>
      <c r="U504" s="695">
        <v>8030</v>
      </c>
      <c r="V504" s="695">
        <v>1000</v>
      </c>
      <c r="W504" s="695">
        <v>1004</v>
      </c>
      <c r="X504" s="232">
        <v>1</v>
      </c>
      <c r="Y504" s="695">
        <v>2000</v>
      </c>
      <c r="Z504" s="232">
        <v>4</v>
      </c>
      <c r="AA504" s="696">
        <v>2010</v>
      </c>
      <c r="AB504" s="696">
        <v>2000</v>
      </c>
      <c r="AC504" s="697" t="s">
        <v>1853</v>
      </c>
      <c r="AD504" s="698" t="s">
        <v>1856</v>
      </c>
      <c r="AE504" s="699">
        <v>0.1701388888888889</v>
      </c>
      <c r="AF504" s="699">
        <v>0.18055555555555555</v>
      </c>
      <c r="AG504" s="699">
        <v>0.18055555555555555</v>
      </c>
      <c r="AH504" s="699">
        <v>0.19097222222222221</v>
      </c>
      <c r="AI504" s="232" t="s">
        <v>1592</v>
      </c>
      <c r="AJ504" s="694" t="s">
        <v>862</v>
      </c>
      <c r="AK504" s="694"/>
      <c r="AL504" s="700" t="s">
        <v>7</v>
      </c>
      <c r="AM504" s="694" t="s">
        <v>1721</v>
      </c>
      <c r="AN504" s="694"/>
      <c r="AO504" s="232"/>
      <c r="AP504" s="232"/>
      <c r="AQ504" s="232" t="s">
        <v>1703</v>
      </c>
      <c r="AR504" s="232"/>
      <c r="AS504" s="232"/>
      <c r="AT504" s="243">
        <f t="shared" si="31"/>
        <v>1.0416666666666657E-2</v>
      </c>
      <c r="AU504" s="243">
        <f t="shared" si="32"/>
        <v>1.0416666666666657E-2</v>
      </c>
    </row>
    <row r="505" spans="2:47" ht="14.25">
      <c r="B505" s="29">
        <v>2025</v>
      </c>
      <c r="C505" s="29">
        <v>4</v>
      </c>
      <c r="D505" s="29">
        <v>29</v>
      </c>
      <c r="E505" s="247" t="s">
        <v>494</v>
      </c>
      <c r="F505" s="29">
        <v>5</v>
      </c>
      <c r="G505" s="208" t="s">
        <v>466</v>
      </c>
      <c r="H505" s="694" t="s">
        <v>1790</v>
      </c>
      <c r="I505" s="347" t="s">
        <v>863</v>
      </c>
      <c r="J505" s="694" t="s">
        <v>1553</v>
      </c>
      <c r="K505" s="232">
        <v>3817775</v>
      </c>
      <c r="L505" s="698">
        <v>4</v>
      </c>
      <c r="M505" s="185">
        <v>4</v>
      </c>
      <c r="N505" s="717" t="s">
        <v>695</v>
      </c>
      <c r="O505" s="232" t="s">
        <v>864</v>
      </c>
      <c r="P505" s="232">
        <v>25</v>
      </c>
      <c r="Q505" s="347" t="s">
        <v>696</v>
      </c>
      <c r="R505" s="695">
        <v>1005</v>
      </c>
      <c r="S505" s="695"/>
      <c r="T505" s="695">
        <v>8030</v>
      </c>
      <c r="U505" s="695">
        <v>8030</v>
      </c>
      <c r="V505" s="695">
        <v>1000</v>
      </c>
      <c r="W505" s="695">
        <v>1004</v>
      </c>
      <c r="X505" s="232">
        <v>1</v>
      </c>
      <c r="Y505" s="695">
        <v>2000</v>
      </c>
      <c r="Z505" s="232">
        <v>4</v>
      </c>
      <c r="AA505" s="696">
        <v>1950</v>
      </c>
      <c r="AB505" s="696">
        <v>1930</v>
      </c>
      <c r="AC505" s="697" t="s">
        <v>1853</v>
      </c>
      <c r="AD505" s="698" t="s">
        <v>1857</v>
      </c>
      <c r="AE505" s="699">
        <v>0.19097222222222221</v>
      </c>
      <c r="AF505" s="699">
        <v>0.2013888888888889</v>
      </c>
      <c r="AG505" s="699"/>
      <c r="AH505" s="699"/>
      <c r="AI505" s="232"/>
      <c r="AJ505" s="694" t="s">
        <v>862</v>
      </c>
      <c r="AK505" s="694"/>
      <c r="AL505" s="700" t="s">
        <v>18</v>
      </c>
      <c r="AM505" s="694" t="s">
        <v>1721</v>
      </c>
      <c r="AN505" s="694"/>
      <c r="AO505" s="232"/>
      <c r="AP505" s="232"/>
      <c r="AQ505" s="232" t="s">
        <v>1703</v>
      </c>
      <c r="AR505" s="232"/>
      <c r="AS505" s="232"/>
      <c r="AT505" s="243">
        <f t="shared" si="31"/>
        <v>1.0416666666666685E-2</v>
      </c>
      <c r="AU505" s="243" t="str">
        <f t="shared" si="32"/>
        <v/>
      </c>
    </row>
    <row r="506" spans="2:47" ht="14.25">
      <c r="B506" s="29">
        <v>2025</v>
      </c>
      <c r="C506" s="29">
        <v>4</v>
      </c>
      <c r="D506" s="29">
        <v>29</v>
      </c>
      <c r="E506" s="247" t="s">
        <v>494</v>
      </c>
      <c r="F506" s="29"/>
      <c r="G506" s="208"/>
      <c r="H506" s="694" t="s">
        <v>467</v>
      </c>
      <c r="I506" s="347"/>
      <c r="J506" s="694"/>
      <c r="K506" s="232"/>
      <c r="L506" s="698"/>
      <c r="M506" s="185"/>
      <c r="N506" s="717"/>
      <c r="O506" s="232"/>
      <c r="P506" s="232"/>
      <c r="Q506" s="347"/>
      <c r="R506" s="695"/>
      <c r="S506" s="695"/>
      <c r="T506" s="695"/>
      <c r="U506" s="695"/>
      <c r="V506" s="695"/>
      <c r="W506" s="695"/>
      <c r="X506" s="232"/>
      <c r="Y506" s="695"/>
      <c r="Z506" s="232"/>
      <c r="AA506" s="696"/>
      <c r="AB506" s="696"/>
      <c r="AC506" s="697"/>
      <c r="AD506" s="698"/>
      <c r="AE506" s="699"/>
      <c r="AF506" s="699"/>
      <c r="AG506" s="699">
        <v>0.2013888888888889</v>
      </c>
      <c r="AH506" s="699">
        <v>0.22222222222222221</v>
      </c>
      <c r="AI506" s="232" t="s">
        <v>5</v>
      </c>
      <c r="AJ506" s="694"/>
      <c r="AK506" s="694"/>
      <c r="AL506" s="700"/>
      <c r="AM506" s="694"/>
      <c r="AN506" s="694"/>
      <c r="AO506" s="232"/>
      <c r="AP506" s="232"/>
      <c r="AQ506" s="232"/>
      <c r="AR506" s="232"/>
      <c r="AS506" s="232"/>
      <c r="AT506" s="243" t="str">
        <f t="shared" si="31"/>
        <v/>
      </c>
      <c r="AU506" s="243">
        <f t="shared" si="32"/>
        <v>2.0833333333333315E-2</v>
      </c>
    </row>
    <row r="507" spans="2:47" ht="14.25">
      <c r="B507" s="29">
        <v>2025</v>
      </c>
      <c r="C507" s="29">
        <v>4</v>
      </c>
      <c r="D507" s="29">
        <v>29</v>
      </c>
      <c r="E507" s="247" t="s">
        <v>494</v>
      </c>
      <c r="F507" s="29">
        <v>6</v>
      </c>
      <c r="G507" s="208" t="s">
        <v>466</v>
      </c>
      <c r="H507" s="694" t="s">
        <v>1790</v>
      </c>
      <c r="I507" s="347" t="s">
        <v>863</v>
      </c>
      <c r="J507" s="694" t="s">
        <v>1553</v>
      </c>
      <c r="K507" s="232">
        <v>3817775</v>
      </c>
      <c r="L507" s="698">
        <v>1</v>
      </c>
      <c r="M507" s="185">
        <v>4</v>
      </c>
      <c r="N507" s="717" t="s">
        <v>695</v>
      </c>
      <c r="O507" s="232" t="s">
        <v>864</v>
      </c>
      <c r="P507" s="232">
        <v>25</v>
      </c>
      <c r="Q507" s="347" t="s">
        <v>696</v>
      </c>
      <c r="R507" s="695">
        <v>1000</v>
      </c>
      <c r="S507" s="695"/>
      <c r="T507" s="695">
        <v>2000</v>
      </c>
      <c r="U507" s="695">
        <v>2000</v>
      </c>
      <c r="V507" s="695">
        <v>1000</v>
      </c>
      <c r="W507" s="695">
        <v>1004</v>
      </c>
      <c r="X507" s="232">
        <v>1</v>
      </c>
      <c r="Y507" s="695">
        <v>2000</v>
      </c>
      <c r="Z507" s="232">
        <v>1</v>
      </c>
      <c r="AA507" s="696">
        <v>1980</v>
      </c>
      <c r="AB507" s="696">
        <v>1960</v>
      </c>
      <c r="AC507" s="697" t="s">
        <v>1854</v>
      </c>
      <c r="AD507" s="698" t="s">
        <v>1865</v>
      </c>
      <c r="AE507" s="699">
        <v>0.22222222222222221</v>
      </c>
      <c r="AF507" s="699">
        <v>0.2326388888888889</v>
      </c>
      <c r="AG507" s="699"/>
      <c r="AH507" s="699"/>
      <c r="AI507" s="232"/>
      <c r="AJ507" s="694" t="s">
        <v>862</v>
      </c>
      <c r="AK507" s="694"/>
      <c r="AL507" s="700" t="s">
        <v>36</v>
      </c>
      <c r="AM507" s="694" t="s">
        <v>1721</v>
      </c>
      <c r="AN507" s="694"/>
      <c r="AO507" s="232" t="s">
        <v>1867</v>
      </c>
      <c r="AP507" s="232"/>
      <c r="AQ507" s="232" t="s">
        <v>1703</v>
      </c>
      <c r="AR507" s="232"/>
      <c r="AS507" s="232"/>
      <c r="AT507" s="243">
        <f t="shared" ref="AT507" si="33">IF(IF(AE507&gt;AF507,1-AE507+AF507,AF507-AE507)=0,"",IF(AE507&gt;AF507,1-AE507+AF507,AF507-AE507))</f>
        <v>1.0416666666666685E-2</v>
      </c>
      <c r="AU507" s="243" t="str">
        <f t="shared" ref="AU507" si="34">IF(IF(AG507&gt;AH507,1-AG507+AH507,AH507-AG507)=0,"",IF(AG507&gt;AH507,1-AG507+AH507,AH507-AG507))</f>
        <v/>
      </c>
    </row>
    <row r="508" spans="2:47" ht="14.25">
      <c r="B508" s="29">
        <v>2025</v>
      </c>
      <c r="C508" s="29">
        <v>4</v>
      </c>
      <c r="D508" s="29">
        <v>29</v>
      </c>
      <c r="E508" s="247" t="s">
        <v>494</v>
      </c>
      <c r="F508" s="29"/>
      <c r="G508" s="208"/>
      <c r="H508" s="694" t="s">
        <v>1790</v>
      </c>
      <c r="I508" s="347"/>
      <c r="J508" s="694"/>
      <c r="K508" s="232"/>
      <c r="L508" s="698"/>
      <c r="M508" s="185"/>
      <c r="N508" s="717"/>
      <c r="O508" s="232"/>
      <c r="P508" s="232"/>
      <c r="Q508" s="347"/>
      <c r="R508" s="695"/>
      <c r="S508" s="695"/>
      <c r="T508" s="695"/>
      <c r="U508" s="695"/>
      <c r="V508" s="695"/>
      <c r="W508" s="695"/>
      <c r="X508" s="232"/>
      <c r="Y508" s="695"/>
      <c r="Z508" s="232"/>
      <c r="AA508" s="696"/>
      <c r="AB508" s="696"/>
      <c r="AC508" s="697"/>
      <c r="AD508" s="698"/>
      <c r="AE508" s="699"/>
      <c r="AF508" s="699"/>
      <c r="AG508" s="699">
        <v>0.2326388888888889</v>
      </c>
      <c r="AH508" s="699">
        <v>0.25347222222222221</v>
      </c>
      <c r="AI508" s="232" t="s">
        <v>5</v>
      </c>
      <c r="AJ508" s="694"/>
      <c r="AK508" s="694"/>
      <c r="AL508" s="700"/>
      <c r="AM508" s="694"/>
      <c r="AN508" s="694"/>
      <c r="AO508" s="232"/>
      <c r="AP508" s="232"/>
      <c r="AQ508" s="232"/>
      <c r="AR508" s="232"/>
      <c r="AS508" s="232"/>
      <c r="AT508" s="243" t="str">
        <f t="shared" ref="AT508" si="35">IF(IF(AE508&gt;AF508,1-AE508+AF508,AF508-AE508)=0,"",IF(AE508&gt;AF508,1-AE508+AF508,AF508-AE508))</f>
        <v/>
      </c>
      <c r="AU508" s="243">
        <f t="shared" ref="AU508" si="36">IF(IF(AG508&gt;AH508,1-AG508+AH508,AH508-AG508)=0,"",IF(AG508&gt;AH508,1-AG508+AH508,AH508-AG508))</f>
        <v>2.0833333333333315E-2</v>
      </c>
    </row>
    <row r="509" spans="2:47" ht="14.25">
      <c r="B509" s="29">
        <v>2025</v>
      </c>
      <c r="C509" s="29">
        <v>4</v>
      </c>
      <c r="D509" s="29">
        <v>29</v>
      </c>
      <c r="E509" s="247" t="s">
        <v>494</v>
      </c>
      <c r="F509" s="29">
        <v>7</v>
      </c>
      <c r="G509" s="208" t="s">
        <v>466</v>
      </c>
      <c r="H509" s="694" t="s">
        <v>1790</v>
      </c>
      <c r="I509" s="347" t="s">
        <v>863</v>
      </c>
      <c r="J509" s="694" t="s">
        <v>1553</v>
      </c>
      <c r="K509" s="232">
        <v>3817775</v>
      </c>
      <c r="L509" s="698">
        <v>1</v>
      </c>
      <c r="M509" s="185">
        <v>4</v>
      </c>
      <c r="N509" s="717" t="s">
        <v>695</v>
      </c>
      <c r="O509" s="232" t="s">
        <v>864</v>
      </c>
      <c r="P509" s="232">
        <v>25</v>
      </c>
      <c r="Q509" s="347" t="s">
        <v>696</v>
      </c>
      <c r="R509" s="695">
        <v>1000</v>
      </c>
      <c r="S509" s="695"/>
      <c r="T509" s="695">
        <v>1960</v>
      </c>
      <c r="U509" s="695">
        <v>1960</v>
      </c>
      <c r="V509" s="695">
        <v>1000</v>
      </c>
      <c r="W509" s="695">
        <v>1004</v>
      </c>
      <c r="X509" s="232">
        <v>1</v>
      </c>
      <c r="Y509" s="695">
        <v>2000</v>
      </c>
      <c r="Z509" s="232">
        <v>1</v>
      </c>
      <c r="AA509" s="696">
        <v>1870</v>
      </c>
      <c r="AB509" s="696">
        <v>1840</v>
      </c>
      <c r="AC509" s="697" t="s">
        <v>1865</v>
      </c>
      <c r="AD509" s="698" t="s">
        <v>1866</v>
      </c>
      <c r="AE509" s="699">
        <v>0.25347222222222221</v>
      </c>
      <c r="AF509" s="699">
        <v>0.2638888888888889</v>
      </c>
      <c r="AG509" s="699"/>
      <c r="AH509" s="699"/>
      <c r="AI509" s="232"/>
      <c r="AJ509" s="694" t="s">
        <v>862</v>
      </c>
      <c r="AK509" s="694"/>
      <c r="AL509" s="700" t="s">
        <v>18</v>
      </c>
      <c r="AM509" s="694" t="s">
        <v>1721</v>
      </c>
      <c r="AN509" s="694"/>
      <c r="AO509" s="232" t="s">
        <v>1868</v>
      </c>
      <c r="AP509" s="232"/>
      <c r="AQ509" s="232" t="s">
        <v>1703</v>
      </c>
      <c r="AR509" s="232"/>
      <c r="AS509" s="232"/>
      <c r="AT509" s="243">
        <f t="shared" ref="AT509:AT510" si="37">IF(IF(AE509&gt;AF509,1-AE509+AF509,AF509-AE509)=0,"",IF(AE509&gt;AF509,1-AE509+AF509,AF509-AE509))</f>
        <v>1.0416666666666685E-2</v>
      </c>
      <c r="AU509" s="243" t="str">
        <f t="shared" ref="AU509:AU510" si="38">IF(IF(AG509&gt;AH509,1-AG509+AH509,AH509-AG509)=0,"",IF(AG509&gt;AH509,1-AG509+AH509,AH509-AG509))</f>
        <v/>
      </c>
    </row>
    <row r="510" spans="2:47" ht="14.25">
      <c r="B510" s="29">
        <v>2025</v>
      </c>
      <c r="C510" s="29">
        <v>4</v>
      </c>
      <c r="D510" s="29">
        <v>29</v>
      </c>
      <c r="E510" s="247" t="s">
        <v>494</v>
      </c>
      <c r="F510" s="29"/>
      <c r="G510" s="208"/>
      <c r="H510" s="694" t="s">
        <v>1790</v>
      </c>
      <c r="I510" s="347"/>
      <c r="J510" s="694"/>
      <c r="K510" s="232"/>
      <c r="L510" s="698"/>
      <c r="M510" s="185"/>
      <c r="N510" s="717"/>
      <c r="O510" s="232"/>
      <c r="P510" s="232"/>
      <c r="Q510" s="347"/>
      <c r="R510" s="695"/>
      <c r="S510" s="695"/>
      <c r="T510" s="695"/>
      <c r="U510" s="695"/>
      <c r="V510" s="695"/>
      <c r="W510" s="695"/>
      <c r="X510" s="232"/>
      <c r="Y510" s="695"/>
      <c r="Z510" s="232"/>
      <c r="AA510" s="696"/>
      <c r="AB510" s="696"/>
      <c r="AC510" s="697"/>
      <c r="AD510" s="698"/>
      <c r="AE510" s="699"/>
      <c r="AF510" s="699"/>
      <c r="AG510" s="699">
        <v>0.2638888888888889</v>
      </c>
      <c r="AH510" s="699">
        <v>0.29166666666666669</v>
      </c>
      <c r="AI510" s="232" t="s">
        <v>26</v>
      </c>
      <c r="AJ510" s="694"/>
      <c r="AK510" s="694"/>
      <c r="AL510" s="700"/>
      <c r="AM510" s="694"/>
      <c r="AN510" s="694"/>
      <c r="AO510" s="232" t="s">
        <v>1861</v>
      </c>
      <c r="AP510" s="232"/>
      <c r="AQ510" s="232"/>
      <c r="AR510" s="232"/>
      <c r="AS510" s="232"/>
      <c r="AT510" s="243" t="str">
        <f t="shared" si="37"/>
        <v/>
      </c>
      <c r="AU510" s="243">
        <f t="shared" si="38"/>
        <v>2.777777777777779E-2</v>
      </c>
    </row>
    <row r="511" spans="2:47" ht="14.25">
      <c r="B511" s="29">
        <v>2025</v>
      </c>
      <c r="C511" s="29">
        <v>4</v>
      </c>
      <c r="D511" s="29">
        <v>29</v>
      </c>
      <c r="E511" s="247" t="s">
        <v>494</v>
      </c>
      <c r="F511" s="29"/>
      <c r="G511" s="208"/>
      <c r="H511" s="694" t="s">
        <v>467</v>
      </c>
      <c r="I511" s="347"/>
      <c r="J511" s="694"/>
      <c r="K511" s="232"/>
      <c r="L511" s="698"/>
      <c r="M511" s="185"/>
      <c r="N511" s="717"/>
      <c r="O511" s="232"/>
      <c r="P511" s="232"/>
      <c r="Q511" s="347"/>
      <c r="R511" s="695"/>
      <c r="S511" s="695"/>
      <c r="T511" s="695"/>
      <c r="U511" s="695"/>
      <c r="V511" s="695"/>
      <c r="W511" s="695"/>
      <c r="X511" s="232"/>
      <c r="Y511" s="695"/>
      <c r="Z511" s="232"/>
      <c r="AA511" s="696"/>
      <c r="AB511" s="696"/>
      <c r="AC511" s="697"/>
      <c r="AD511" s="698"/>
      <c r="AE511" s="699"/>
      <c r="AF511" s="699"/>
      <c r="AG511" s="699"/>
      <c r="AH511" s="699"/>
      <c r="AI511" s="232"/>
      <c r="AJ511" s="694"/>
      <c r="AK511" s="694"/>
      <c r="AL511" s="700"/>
      <c r="AM511" s="694"/>
      <c r="AN511" s="694"/>
      <c r="AO511" s="232" t="s">
        <v>1860</v>
      </c>
      <c r="AP511" s="232"/>
      <c r="AQ511" s="232"/>
      <c r="AR511" s="232"/>
      <c r="AS511" s="232"/>
      <c r="AT511" s="243" t="str">
        <f t="shared" ref="AT511:AT519" si="39">IF(IF(AE511&gt;AF511,1-AE511+AF511,AF511-AE511)=0,"",IF(AE511&gt;AF511,1-AE511+AF511,AF511-AE511))</f>
        <v/>
      </c>
      <c r="AU511" s="243" t="str">
        <f t="shared" ref="AU511:AU519" si="40">IF(IF(AG511&gt;AH511,1-AG511+AH511,AH511-AG511)=0,"",IF(AG511&gt;AH511,1-AG511+AH511,AH511-AG511))</f>
        <v/>
      </c>
    </row>
    <row r="512" spans="2:47" ht="14.25">
      <c r="B512" s="29">
        <v>2025</v>
      </c>
      <c r="C512" s="29">
        <v>4</v>
      </c>
      <c r="D512" s="29">
        <v>30</v>
      </c>
      <c r="E512" s="247" t="s">
        <v>495</v>
      </c>
      <c r="F512" s="29"/>
      <c r="G512" s="208"/>
      <c r="H512" s="694" t="s">
        <v>467</v>
      </c>
      <c r="I512" s="347"/>
      <c r="J512" s="694"/>
      <c r="K512" s="232"/>
      <c r="L512" s="698"/>
      <c r="M512" s="185"/>
      <c r="N512" s="717"/>
      <c r="O512" s="232"/>
      <c r="P512" s="232"/>
      <c r="Q512" s="347"/>
      <c r="R512" s="695"/>
      <c r="S512" s="695"/>
      <c r="T512" s="695"/>
      <c r="U512" s="695"/>
      <c r="V512" s="695"/>
      <c r="W512" s="695"/>
      <c r="X512" s="232"/>
      <c r="Y512" s="695"/>
      <c r="Z512" s="232"/>
      <c r="AA512" s="696"/>
      <c r="AB512" s="696"/>
      <c r="AC512" s="697"/>
      <c r="AD512" s="698"/>
      <c r="AE512" s="699"/>
      <c r="AF512" s="699"/>
      <c r="AG512" s="699">
        <v>0.28125</v>
      </c>
      <c r="AH512" s="699">
        <v>0.58333333333333337</v>
      </c>
      <c r="AI512" s="232" t="s">
        <v>1680</v>
      </c>
      <c r="AJ512" s="694"/>
      <c r="AK512" s="694"/>
      <c r="AL512" s="700"/>
      <c r="AM512" s="694"/>
      <c r="AN512" s="694"/>
      <c r="AO512" s="232" t="s">
        <v>1689</v>
      </c>
      <c r="AP512" s="232"/>
      <c r="AQ512" s="232"/>
      <c r="AR512" s="232"/>
      <c r="AS512" s="232"/>
      <c r="AT512" s="243" t="str">
        <f t="shared" si="39"/>
        <v/>
      </c>
      <c r="AU512" s="243">
        <f t="shared" si="40"/>
        <v>0.30208333333333337</v>
      </c>
    </row>
    <row r="513" spans="1:47" ht="14.25">
      <c r="B513" s="29">
        <v>2025</v>
      </c>
      <c r="C513" s="29">
        <v>4</v>
      </c>
      <c r="D513" s="29">
        <v>30</v>
      </c>
      <c r="E513" s="247" t="s">
        <v>496</v>
      </c>
      <c r="F513" s="29"/>
      <c r="G513" s="208"/>
      <c r="H513" s="694" t="s">
        <v>467</v>
      </c>
      <c r="I513" s="347"/>
      <c r="J513" s="694"/>
      <c r="K513" s="232"/>
      <c r="L513" s="698"/>
      <c r="M513" s="185"/>
      <c r="N513" s="717"/>
      <c r="O513" s="232"/>
      <c r="P513" s="232"/>
      <c r="Q513" s="347"/>
      <c r="R513" s="695"/>
      <c r="S513" s="695"/>
      <c r="T513" s="695"/>
      <c r="U513" s="695"/>
      <c r="V513" s="695"/>
      <c r="W513" s="695"/>
      <c r="X513" s="232"/>
      <c r="Y513" s="695"/>
      <c r="Z513" s="232"/>
      <c r="AA513" s="696"/>
      <c r="AB513" s="696"/>
      <c r="AC513" s="697"/>
      <c r="AD513" s="698"/>
      <c r="AE513" s="699"/>
      <c r="AF513" s="699"/>
      <c r="AG513" s="699">
        <v>0.58333333333333337</v>
      </c>
      <c r="AH513" s="699">
        <v>0.60416666666666663</v>
      </c>
      <c r="AI513" s="232" t="s">
        <v>560</v>
      </c>
      <c r="AJ513" s="694"/>
      <c r="AK513" s="694"/>
      <c r="AL513" s="700"/>
      <c r="AM513" s="694"/>
      <c r="AN513" s="694"/>
      <c r="AO513" s="232"/>
      <c r="AP513" s="232"/>
      <c r="AQ513" s="232"/>
      <c r="AR513" s="232"/>
      <c r="AS513" s="232"/>
      <c r="AT513" s="243" t="str">
        <f t="shared" si="39"/>
        <v/>
      </c>
      <c r="AU513" s="243">
        <f t="shared" si="40"/>
        <v>2.0833333333333259E-2</v>
      </c>
    </row>
    <row r="514" spans="1:47" ht="14.25">
      <c r="B514" s="29">
        <v>2025</v>
      </c>
      <c r="C514" s="29">
        <v>4</v>
      </c>
      <c r="D514" s="29">
        <v>30</v>
      </c>
      <c r="E514" s="247" t="s">
        <v>496</v>
      </c>
      <c r="F514" s="29">
        <v>1</v>
      </c>
      <c r="G514" s="208" t="s">
        <v>466</v>
      </c>
      <c r="H514" s="694" t="s">
        <v>467</v>
      </c>
      <c r="I514" s="347" t="s">
        <v>23</v>
      </c>
      <c r="J514" s="694" t="s">
        <v>468</v>
      </c>
      <c r="K514" s="232">
        <v>3821138</v>
      </c>
      <c r="L514" s="698">
        <v>2</v>
      </c>
      <c r="M514" s="185">
        <v>2</v>
      </c>
      <c r="N514" s="717" t="s">
        <v>1869</v>
      </c>
      <c r="O514" s="232" t="s">
        <v>864</v>
      </c>
      <c r="P514" s="232">
        <v>50</v>
      </c>
      <c r="Q514" s="347" t="s">
        <v>1870</v>
      </c>
      <c r="R514" s="695">
        <v>1000</v>
      </c>
      <c r="S514" s="695"/>
      <c r="T514" s="695">
        <v>4050</v>
      </c>
      <c r="U514" s="695">
        <v>800</v>
      </c>
      <c r="V514" s="695">
        <v>1000</v>
      </c>
      <c r="W514" s="695">
        <v>1007</v>
      </c>
      <c r="X514" s="232">
        <v>1</v>
      </c>
      <c r="Y514" s="695">
        <v>4000</v>
      </c>
      <c r="Z514" s="232">
        <v>1</v>
      </c>
      <c r="AA514" s="696">
        <v>3250</v>
      </c>
      <c r="AB514" s="696">
        <v>3230</v>
      </c>
      <c r="AC514" s="697" t="s">
        <v>1871</v>
      </c>
      <c r="AD514" s="698" t="s">
        <v>1872</v>
      </c>
      <c r="AE514" s="699">
        <v>0.60416666666666663</v>
      </c>
      <c r="AF514" s="699">
        <v>0.625</v>
      </c>
      <c r="AG514" s="699"/>
      <c r="AH514" s="699"/>
      <c r="AI514" s="232"/>
      <c r="AJ514" s="694" t="s">
        <v>862</v>
      </c>
      <c r="AK514" s="694"/>
      <c r="AL514" s="700" t="s">
        <v>858</v>
      </c>
      <c r="AM514" s="694" t="s">
        <v>1721</v>
      </c>
      <c r="AN514" s="694"/>
      <c r="AO514" s="232" t="s">
        <v>1873</v>
      </c>
      <c r="AP514" s="232"/>
      <c r="AQ514" s="232" t="s">
        <v>1703</v>
      </c>
      <c r="AR514" s="232"/>
      <c r="AS514" s="232"/>
      <c r="AT514" s="243">
        <f t="shared" si="39"/>
        <v>2.083333333333337E-2</v>
      </c>
      <c r="AU514" s="243" t="str">
        <f t="shared" si="40"/>
        <v/>
      </c>
    </row>
    <row r="515" spans="1:47" ht="14.25">
      <c r="B515" s="29">
        <v>2025</v>
      </c>
      <c r="C515" s="29">
        <v>4</v>
      </c>
      <c r="D515" s="29">
        <v>30</v>
      </c>
      <c r="E515" s="247" t="s">
        <v>496</v>
      </c>
      <c r="F515" s="29"/>
      <c r="G515" s="208"/>
      <c r="H515" s="694" t="s">
        <v>467</v>
      </c>
      <c r="I515" s="347"/>
      <c r="J515" s="694"/>
      <c r="K515" s="232"/>
      <c r="L515" s="698"/>
      <c r="M515" s="185"/>
      <c r="N515" s="717"/>
      <c r="O515" s="232"/>
      <c r="P515" s="232"/>
      <c r="Q515" s="347"/>
      <c r="R515" s="695"/>
      <c r="S515" s="695"/>
      <c r="T515" s="695"/>
      <c r="U515" s="695"/>
      <c r="V515" s="695"/>
      <c r="W515" s="695"/>
      <c r="X515" s="232"/>
      <c r="Y515" s="695"/>
      <c r="Z515" s="232"/>
      <c r="AA515" s="696"/>
      <c r="AB515" s="696"/>
      <c r="AC515" s="697"/>
      <c r="AD515" s="698"/>
      <c r="AE515" s="699"/>
      <c r="AF515" s="699"/>
      <c r="AG515" s="699">
        <v>0.625</v>
      </c>
      <c r="AH515" s="699">
        <v>0.6875</v>
      </c>
      <c r="AI515" s="232" t="s">
        <v>5</v>
      </c>
      <c r="AJ515" s="694"/>
      <c r="AK515" s="694"/>
      <c r="AL515" s="700"/>
      <c r="AM515" s="694"/>
      <c r="AN515" s="694"/>
      <c r="AO515" s="232" t="s">
        <v>1879</v>
      </c>
      <c r="AP515" s="232"/>
      <c r="AQ515" s="232"/>
      <c r="AR515" s="232"/>
      <c r="AS515" s="232"/>
      <c r="AT515" s="243" t="str">
        <f t="shared" si="39"/>
        <v/>
      </c>
      <c r="AU515" s="243">
        <f t="shared" si="40"/>
        <v>6.25E-2</v>
      </c>
    </row>
    <row r="516" spans="1:47" ht="14.25">
      <c r="B516" s="29">
        <v>2025</v>
      </c>
      <c r="C516" s="29">
        <v>4</v>
      </c>
      <c r="D516" s="29">
        <v>30</v>
      </c>
      <c r="E516" s="247" t="s">
        <v>496</v>
      </c>
      <c r="F516" s="29"/>
      <c r="G516" s="31"/>
      <c r="H516" s="694" t="s">
        <v>467</v>
      </c>
      <c r="I516" s="347" t="s">
        <v>58</v>
      </c>
      <c r="J516" s="694" t="s">
        <v>468</v>
      </c>
      <c r="K516" s="232"/>
      <c r="L516" s="698"/>
      <c r="M516" s="185"/>
      <c r="N516" s="717"/>
      <c r="O516" s="232"/>
      <c r="P516" s="232">
        <v>12</v>
      </c>
      <c r="Q516" s="347" t="s">
        <v>483</v>
      </c>
      <c r="R516" s="695">
        <v>1125</v>
      </c>
      <c r="S516" s="695"/>
      <c r="T516" s="695" t="s">
        <v>30</v>
      </c>
      <c r="U516" s="695">
        <v>200</v>
      </c>
      <c r="V516" s="695">
        <v>1125</v>
      </c>
      <c r="W516" s="695">
        <v>1125</v>
      </c>
      <c r="X516" s="232">
        <v>1</v>
      </c>
      <c r="Y516" s="695">
        <v>200</v>
      </c>
      <c r="Z516" s="232">
        <v>1</v>
      </c>
      <c r="AA516" s="696">
        <v>200</v>
      </c>
      <c r="AB516" s="696"/>
      <c r="AC516" s="697"/>
      <c r="AD516" s="698" t="s">
        <v>484</v>
      </c>
      <c r="AE516" s="699"/>
      <c r="AF516" s="699"/>
      <c r="AG516" s="699"/>
      <c r="AH516" s="699"/>
      <c r="AI516" s="232"/>
      <c r="AJ516" s="694"/>
      <c r="AK516" s="694"/>
      <c r="AL516" s="700"/>
      <c r="AM516" s="694"/>
      <c r="AN516" s="694"/>
      <c r="AO516" s="232"/>
      <c r="AP516" s="232"/>
      <c r="AQ516" s="232"/>
      <c r="AR516" s="232"/>
      <c r="AS516" s="232"/>
      <c r="AT516" s="243" t="str">
        <f t="shared" si="39"/>
        <v/>
      </c>
      <c r="AU516" s="243" t="str">
        <f t="shared" si="40"/>
        <v/>
      </c>
    </row>
    <row r="517" spans="1:47" ht="14.25">
      <c r="A517" s="182">
        <v>1</v>
      </c>
      <c r="B517" s="29">
        <v>2025</v>
      </c>
      <c r="C517" s="29">
        <v>4</v>
      </c>
      <c r="D517" s="29">
        <v>30</v>
      </c>
      <c r="E517" s="247" t="s">
        <v>496</v>
      </c>
      <c r="F517" s="29">
        <v>2</v>
      </c>
      <c r="G517" s="31" t="s">
        <v>485</v>
      </c>
      <c r="H517" s="694" t="s">
        <v>467</v>
      </c>
      <c r="I517" s="347" t="s">
        <v>47</v>
      </c>
      <c r="J517" s="694" t="s">
        <v>468</v>
      </c>
      <c r="K517" s="232">
        <v>3824815</v>
      </c>
      <c r="L517" s="698">
        <v>1</v>
      </c>
      <c r="M517" s="185">
        <v>2</v>
      </c>
      <c r="N517" s="717" t="s">
        <v>861</v>
      </c>
      <c r="O517" s="232" t="s">
        <v>44</v>
      </c>
      <c r="P517" s="232">
        <v>50</v>
      </c>
      <c r="Q517" s="347" t="s">
        <v>274</v>
      </c>
      <c r="R517" s="695">
        <v>1125</v>
      </c>
      <c r="S517" s="695"/>
      <c r="T517" s="695">
        <v>6100</v>
      </c>
      <c r="U517" s="695">
        <v>6100</v>
      </c>
      <c r="V517" s="695">
        <v>1125</v>
      </c>
      <c r="W517" s="695">
        <v>1125</v>
      </c>
      <c r="X517" s="232">
        <v>1</v>
      </c>
      <c r="Y517" s="695">
        <v>6100</v>
      </c>
      <c r="Z517" s="232">
        <v>1</v>
      </c>
      <c r="AA517" s="696">
        <v>6100</v>
      </c>
      <c r="AB517" s="696">
        <v>6130</v>
      </c>
      <c r="AC517" s="697" t="s">
        <v>1875</v>
      </c>
      <c r="AD517" s="698"/>
      <c r="AE517" s="699">
        <v>0.6875</v>
      </c>
      <c r="AF517" s="699">
        <v>0.71527777777777779</v>
      </c>
      <c r="AG517" s="699">
        <v>0.71527777777777779</v>
      </c>
      <c r="AH517" s="699">
        <v>0.72222222222222221</v>
      </c>
      <c r="AI517" s="232" t="s">
        <v>5</v>
      </c>
      <c r="AJ517" s="694"/>
      <c r="AK517" s="694" t="s">
        <v>6</v>
      </c>
      <c r="AL517" s="700" t="s">
        <v>662</v>
      </c>
      <c r="AM517" s="694" t="s">
        <v>486</v>
      </c>
      <c r="AN517" s="694">
        <v>1</v>
      </c>
      <c r="AO517" s="232"/>
      <c r="AP517" s="232" t="s">
        <v>394</v>
      </c>
      <c r="AQ517" s="232"/>
      <c r="AR517" s="232"/>
      <c r="AS517" s="232"/>
      <c r="AT517" s="243">
        <f t="shared" si="39"/>
        <v>2.777777777777779E-2</v>
      </c>
      <c r="AU517" s="243">
        <f t="shared" si="40"/>
        <v>6.9444444444444198E-3</v>
      </c>
    </row>
    <row r="518" spans="1:47" ht="14.25">
      <c r="B518" s="29">
        <v>2025</v>
      </c>
      <c r="C518" s="29">
        <v>4</v>
      </c>
      <c r="D518" s="29">
        <v>30</v>
      </c>
      <c r="E518" s="247" t="s">
        <v>496</v>
      </c>
      <c r="F518" s="29">
        <v>2</v>
      </c>
      <c r="G518" s="31" t="s">
        <v>485</v>
      </c>
      <c r="H518" s="694" t="s">
        <v>467</v>
      </c>
      <c r="I518" s="347" t="s">
        <v>47</v>
      </c>
      <c r="J518" s="694" t="s">
        <v>468</v>
      </c>
      <c r="K518" s="232">
        <v>3824815</v>
      </c>
      <c r="L518" s="698">
        <v>2</v>
      </c>
      <c r="M518" s="185">
        <v>2</v>
      </c>
      <c r="N518" s="717" t="s">
        <v>861</v>
      </c>
      <c r="O518" s="232" t="s">
        <v>44</v>
      </c>
      <c r="P518" s="232">
        <v>50</v>
      </c>
      <c r="Q518" s="347" t="s">
        <v>274</v>
      </c>
      <c r="R518" s="695">
        <v>1125</v>
      </c>
      <c r="S518" s="695"/>
      <c r="T518" s="695">
        <v>6100</v>
      </c>
      <c r="U518" s="695">
        <v>6100</v>
      </c>
      <c r="V518" s="695">
        <v>1125</v>
      </c>
      <c r="W518" s="695">
        <v>1125</v>
      </c>
      <c r="X518" s="232">
        <v>1</v>
      </c>
      <c r="Y518" s="695">
        <v>6100</v>
      </c>
      <c r="Z518" s="232">
        <v>1</v>
      </c>
      <c r="AA518" s="696">
        <v>6100</v>
      </c>
      <c r="AB518" s="696">
        <v>6140</v>
      </c>
      <c r="AC518" s="697" t="s">
        <v>1876</v>
      </c>
      <c r="AD518" s="698" t="s">
        <v>1874</v>
      </c>
      <c r="AE518" s="699">
        <v>0.72222222222222221</v>
      </c>
      <c r="AF518" s="699">
        <v>0.75</v>
      </c>
      <c r="AG518" s="699">
        <v>0.75</v>
      </c>
      <c r="AH518" s="699">
        <v>0.75694444444444442</v>
      </c>
      <c r="AI518" s="232" t="s">
        <v>5</v>
      </c>
      <c r="AJ518" s="694"/>
      <c r="AK518" s="694" t="s">
        <v>6</v>
      </c>
      <c r="AL518" s="700" t="s">
        <v>662</v>
      </c>
      <c r="AM518" s="694" t="s">
        <v>486</v>
      </c>
      <c r="AN518" s="694">
        <v>1</v>
      </c>
      <c r="AO518" s="232"/>
      <c r="AP518" s="232" t="s">
        <v>394</v>
      </c>
      <c r="AQ518" s="232"/>
      <c r="AR518" s="232"/>
      <c r="AS518" s="232"/>
      <c r="AT518" s="243">
        <f t="shared" si="39"/>
        <v>2.777777777777779E-2</v>
      </c>
      <c r="AU518" s="243">
        <f t="shared" si="40"/>
        <v>6.9444444444444198E-3</v>
      </c>
    </row>
    <row r="519" spans="1:47" ht="14.25">
      <c r="B519" s="29">
        <v>2025</v>
      </c>
      <c r="C519" s="29">
        <v>4</v>
      </c>
      <c r="D519" s="29">
        <v>30</v>
      </c>
      <c r="E519" s="247" t="s">
        <v>496</v>
      </c>
      <c r="F519" s="29"/>
      <c r="G519" s="208"/>
      <c r="H519" s="694" t="s">
        <v>467</v>
      </c>
      <c r="I519" s="347" t="s">
        <v>43</v>
      </c>
      <c r="J519" s="694" t="s">
        <v>468</v>
      </c>
      <c r="K519" s="232"/>
      <c r="L519" s="698"/>
      <c r="M519" s="185"/>
      <c r="N519" s="717"/>
      <c r="O519" s="232"/>
      <c r="P519" s="232">
        <v>25</v>
      </c>
      <c r="Q519" s="347" t="s">
        <v>483</v>
      </c>
      <c r="R519" s="695">
        <v>1125</v>
      </c>
      <c r="S519" s="695"/>
      <c r="T519" s="695" t="s">
        <v>30</v>
      </c>
      <c r="U519" s="695">
        <v>350</v>
      </c>
      <c r="V519" s="695">
        <v>1125</v>
      </c>
      <c r="W519" s="695">
        <v>1125</v>
      </c>
      <c r="X519" s="232">
        <v>1</v>
      </c>
      <c r="Y519" s="695"/>
      <c r="Z519" s="232">
        <v>1</v>
      </c>
      <c r="AA519" s="696">
        <v>350</v>
      </c>
      <c r="AB519" s="696">
        <v>12750</v>
      </c>
      <c r="AC519" s="697" t="s">
        <v>1264</v>
      </c>
      <c r="AD519" s="698" t="s">
        <v>1874</v>
      </c>
      <c r="AE519" s="699">
        <v>0.75694444444444442</v>
      </c>
      <c r="AF519" s="699">
        <v>0.76041666666666663</v>
      </c>
      <c r="AG519" s="699"/>
      <c r="AH519" s="699"/>
      <c r="AI519" s="232"/>
      <c r="AJ519" s="694"/>
      <c r="AK519" s="694" t="s">
        <v>6</v>
      </c>
      <c r="AL519" s="700" t="s">
        <v>662</v>
      </c>
      <c r="AM519" s="694" t="s">
        <v>486</v>
      </c>
      <c r="AN519" s="694">
        <v>1</v>
      </c>
      <c r="AO519" s="232"/>
      <c r="AP519" s="232"/>
      <c r="AQ519" s="232"/>
      <c r="AR519" s="232"/>
      <c r="AS519" s="232"/>
      <c r="AT519" s="243">
        <f t="shared" si="39"/>
        <v>3.4722222222222099E-3</v>
      </c>
      <c r="AU519" s="243" t="str">
        <f t="shared" si="40"/>
        <v/>
      </c>
    </row>
    <row r="520" spans="1:47" ht="14.25">
      <c r="B520" s="29">
        <v>2025</v>
      </c>
      <c r="C520" s="29">
        <v>4</v>
      </c>
      <c r="D520" s="29">
        <v>30</v>
      </c>
      <c r="E520" s="247" t="s">
        <v>496</v>
      </c>
      <c r="F520" s="29"/>
      <c r="G520" s="208"/>
      <c r="H520" s="694" t="s">
        <v>467</v>
      </c>
      <c r="I520" s="347"/>
      <c r="J520" s="694"/>
      <c r="K520" s="232"/>
      <c r="L520" s="698"/>
      <c r="M520" s="185"/>
      <c r="N520" s="717"/>
      <c r="O520" s="232"/>
      <c r="P520" s="232"/>
      <c r="Q520" s="347"/>
      <c r="R520" s="695"/>
      <c r="S520" s="695"/>
      <c r="T520" s="695"/>
      <c r="U520" s="695"/>
      <c r="V520" s="695"/>
      <c r="W520" s="695"/>
      <c r="X520" s="232"/>
      <c r="Y520" s="695"/>
      <c r="Z520" s="232"/>
      <c r="AA520" s="696"/>
      <c r="AB520" s="696"/>
      <c r="AC520" s="697"/>
      <c r="AD520" s="698"/>
      <c r="AE520" s="699"/>
      <c r="AF520" s="699"/>
      <c r="AG520" s="699">
        <v>0.76041666666666663</v>
      </c>
      <c r="AH520" s="699">
        <v>0.82291666666666663</v>
      </c>
      <c r="AI520" s="232" t="s">
        <v>689</v>
      </c>
      <c r="AJ520" s="694"/>
      <c r="AK520" s="694"/>
      <c r="AL520" s="700"/>
      <c r="AM520" s="694"/>
      <c r="AN520" s="694"/>
      <c r="AO520" s="232" t="s">
        <v>1714</v>
      </c>
      <c r="AP520" s="232"/>
      <c r="AQ520" s="232"/>
      <c r="AR520" s="232"/>
      <c r="AS520" s="232"/>
      <c r="AT520" s="243" t="str">
        <f t="shared" si="31"/>
        <v/>
      </c>
      <c r="AU520" s="243">
        <f t="shared" si="32"/>
        <v>6.25E-2</v>
      </c>
    </row>
    <row r="521" spans="1:47" ht="14.25">
      <c r="B521" s="29">
        <v>2025</v>
      </c>
      <c r="C521" s="29">
        <v>4</v>
      </c>
      <c r="D521" s="29">
        <v>30</v>
      </c>
      <c r="E521" s="247" t="s">
        <v>496</v>
      </c>
      <c r="F521" s="29"/>
      <c r="G521" s="31"/>
      <c r="H521" s="694" t="s">
        <v>467</v>
      </c>
      <c r="I521" s="347" t="s">
        <v>58</v>
      </c>
      <c r="J521" s="694" t="s">
        <v>468</v>
      </c>
      <c r="K521" s="232"/>
      <c r="L521" s="698"/>
      <c r="M521" s="185"/>
      <c r="N521" s="717"/>
      <c r="O521" s="232"/>
      <c r="P521" s="232">
        <v>12</v>
      </c>
      <c r="Q521" s="347" t="s">
        <v>483</v>
      </c>
      <c r="R521" s="695">
        <v>1120</v>
      </c>
      <c r="S521" s="695"/>
      <c r="T521" s="695" t="s">
        <v>30</v>
      </c>
      <c r="U521" s="695">
        <v>200</v>
      </c>
      <c r="V521" s="695">
        <v>1120</v>
      </c>
      <c r="W521" s="695">
        <v>1120</v>
      </c>
      <c r="X521" s="232">
        <v>1</v>
      </c>
      <c r="Y521" s="695">
        <v>200</v>
      </c>
      <c r="Z521" s="232">
        <v>1</v>
      </c>
      <c r="AA521" s="696">
        <v>200</v>
      </c>
      <c r="AB521" s="696"/>
      <c r="AC521" s="697"/>
      <c r="AD521" s="698"/>
      <c r="AE521" s="699"/>
      <c r="AF521" s="699"/>
      <c r="AG521" s="699"/>
      <c r="AH521" s="699"/>
      <c r="AI521" s="232"/>
      <c r="AJ521" s="694"/>
      <c r="AK521" s="694"/>
      <c r="AL521" s="700"/>
      <c r="AM521" s="694"/>
      <c r="AN521" s="694"/>
      <c r="AO521" s="232"/>
      <c r="AP521" s="232"/>
      <c r="AQ521" s="232"/>
      <c r="AR521" s="232"/>
      <c r="AS521" s="232"/>
      <c r="AT521" s="243" t="str">
        <f t="shared" si="31"/>
        <v/>
      </c>
      <c r="AU521" s="243" t="str">
        <f t="shared" si="32"/>
        <v/>
      </c>
    </row>
    <row r="522" spans="1:47" ht="14.25">
      <c r="A522" s="182">
        <v>1</v>
      </c>
      <c r="B522" s="29">
        <v>2025</v>
      </c>
      <c r="C522" s="29">
        <v>4</v>
      </c>
      <c r="D522" s="29">
        <v>30</v>
      </c>
      <c r="E522" s="247" t="s">
        <v>496</v>
      </c>
      <c r="F522" s="29">
        <v>3</v>
      </c>
      <c r="G522" s="31" t="s">
        <v>485</v>
      </c>
      <c r="H522" s="694" t="s">
        <v>467</v>
      </c>
      <c r="I522" s="347" t="s">
        <v>47</v>
      </c>
      <c r="J522" s="694" t="s">
        <v>468</v>
      </c>
      <c r="K522" s="232">
        <v>3824840</v>
      </c>
      <c r="L522" s="698">
        <v>1</v>
      </c>
      <c r="M522" s="185">
        <v>6</v>
      </c>
      <c r="N522" s="717" t="s">
        <v>500</v>
      </c>
      <c r="O522" s="232" t="s">
        <v>15</v>
      </c>
      <c r="P522" s="232">
        <v>50</v>
      </c>
      <c r="Q522" s="347" t="s">
        <v>284</v>
      </c>
      <c r="R522" s="695">
        <v>1120</v>
      </c>
      <c r="S522" s="695"/>
      <c r="T522" s="695">
        <v>4000</v>
      </c>
      <c r="U522" s="695">
        <v>4000</v>
      </c>
      <c r="V522" s="695">
        <v>1120</v>
      </c>
      <c r="W522" s="695">
        <v>1120</v>
      </c>
      <c r="X522" s="232">
        <v>1</v>
      </c>
      <c r="Y522" s="695">
        <v>4000</v>
      </c>
      <c r="Z522" s="232">
        <v>1</v>
      </c>
      <c r="AA522" s="696">
        <v>4000</v>
      </c>
      <c r="AB522" s="696">
        <v>4050</v>
      </c>
      <c r="AC522" s="697" t="s">
        <v>1880</v>
      </c>
      <c r="AD522" s="698"/>
      <c r="AE522" s="699">
        <v>0.82291666666666663</v>
      </c>
      <c r="AF522" s="699">
        <v>0.84027777777777779</v>
      </c>
      <c r="AG522" s="699">
        <v>0.84027777777777779</v>
      </c>
      <c r="AH522" s="699">
        <v>0.84722222222222221</v>
      </c>
      <c r="AI522" s="232" t="s">
        <v>5</v>
      </c>
      <c r="AJ522" s="694"/>
      <c r="AK522" s="694" t="s">
        <v>6</v>
      </c>
      <c r="AL522" s="700" t="s">
        <v>662</v>
      </c>
      <c r="AM522" s="694" t="s">
        <v>486</v>
      </c>
      <c r="AN522" s="694">
        <v>1</v>
      </c>
      <c r="AO522" s="232"/>
      <c r="AP522" s="232" t="s">
        <v>394</v>
      </c>
      <c r="AQ522" s="232"/>
      <c r="AR522" s="232"/>
      <c r="AS522" s="232"/>
      <c r="AT522" s="243">
        <f t="shared" si="31"/>
        <v>1.736111111111116E-2</v>
      </c>
      <c r="AU522" s="243">
        <f t="shared" si="32"/>
        <v>6.9444444444444198E-3</v>
      </c>
    </row>
    <row r="523" spans="1:47" ht="14.25">
      <c r="B523" s="29">
        <v>2025</v>
      </c>
      <c r="C523" s="29">
        <v>4</v>
      </c>
      <c r="D523" s="29">
        <v>30</v>
      </c>
      <c r="E523" s="247" t="s">
        <v>496</v>
      </c>
      <c r="F523" s="29">
        <v>3</v>
      </c>
      <c r="G523" s="31" t="s">
        <v>485</v>
      </c>
      <c r="H523" s="694" t="s">
        <v>467</v>
      </c>
      <c r="I523" s="347" t="s">
        <v>47</v>
      </c>
      <c r="J523" s="694" t="s">
        <v>468</v>
      </c>
      <c r="K523" s="232">
        <v>3824840</v>
      </c>
      <c r="L523" s="698">
        <v>2</v>
      </c>
      <c r="M523" s="185">
        <v>6</v>
      </c>
      <c r="N523" s="717" t="s">
        <v>500</v>
      </c>
      <c r="O523" s="232" t="s">
        <v>15</v>
      </c>
      <c r="P523" s="232">
        <v>50</v>
      </c>
      <c r="Q523" s="347" t="s">
        <v>284</v>
      </c>
      <c r="R523" s="695">
        <v>1120</v>
      </c>
      <c r="S523" s="695"/>
      <c r="T523" s="695">
        <v>4000</v>
      </c>
      <c r="U523" s="695">
        <v>4000</v>
      </c>
      <c r="V523" s="695">
        <v>1120</v>
      </c>
      <c r="W523" s="695">
        <v>1120</v>
      </c>
      <c r="X523" s="232">
        <v>1</v>
      </c>
      <c r="Y523" s="695">
        <v>4000</v>
      </c>
      <c r="Z523" s="232">
        <v>1</v>
      </c>
      <c r="AA523" s="696">
        <v>4000</v>
      </c>
      <c r="AB523" s="696">
        <v>4050</v>
      </c>
      <c r="AC523" s="697" t="s">
        <v>1881</v>
      </c>
      <c r="AD523" s="698"/>
      <c r="AE523" s="699">
        <v>0.84722222222222221</v>
      </c>
      <c r="AF523" s="699">
        <v>0.86805555555555558</v>
      </c>
      <c r="AG523" s="699">
        <v>0.86805555555555558</v>
      </c>
      <c r="AH523" s="699">
        <v>0.875</v>
      </c>
      <c r="AI523" s="232" t="s">
        <v>5</v>
      </c>
      <c r="AJ523" s="694"/>
      <c r="AK523" s="694" t="s">
        <v>6</v>
      </c>
      <c r="AL523" s="700" t="s">
        <v>662</v>
      </c>
      <c r="AM523" s="694" t="s">
        <v>486</v>
      </c>
      <c r="AN523" s="694">
        <v>1</v>
      </c>
      <c r="AO523" s="232"/>
      <c r="AP523" s="232" t="s">
        <v>394</v>
      </c>
      <c r="AQ523" s="232"/>
      <c r="AR523" s="232"/>
      <c r="AS523" s="232"/>
      <c r="AT523" s="243">
        <f t="shared" si="31"/>
        <v>2.083333333333337E-2</v>
      </c>
      <c r="AU523" s="243">
        <f t="shared" si="32"/>
        <v>6.9444444444444198E-3</v>
      </c>
    </row>
    <row r="524" spans="1:47" ht="14.25">
      <c r="B524" s="29">
        <v>2025</v>
      </c>
      <c r="C524" s="29">
        <v>4</v>
      </c>
      <c r="D524" s="29">
        <v>30</v>
      </c>
      <c r="E524" s="247" t="s">
        <v>496</v>
      </c>
      <c r="F524" s="29">
        <v>3</v>
      </c>
      <c r="G524" s="31" t="s">
        <v>485</v>
      </c>
      <c r="H524" s="694" t="s">
        <v>467</v>
      </c>
      <c r="I524" s="347" t="s">
        <v>47</v>
      </c>
      <c r="J524" s="694" t="s">
        <v>468</v>
      </c>
      <c r="K524" s="232">
        <v>3824840</v>
      </c>
      <c r="L524" s="698">
        <v>3</v>
      </c>
      <c r="M524" s="185">
        <v>6</v>
      </c>
      <c r="N524" s="717" t="s">
        <v>500</v>
      </c>
      <c r="O524" s="232" t="s">
        <v>15</v>
      </c>
      <c r="P524" s="232">
        <v>50</v>
      </c>
      <c r="Q524" s="347" t="s">
        <v>284</v>
      </c>
      <c r="R524" s="695">
        <v>1120</v>
      </c>
      <c r="S524" s="695"/>
      <c r="T524" s="695">
        <v>4000</v>
      </c>
      <c r="U524" s="695">
        <v>4000</v>
      </c>
      <c r="V524" s="695">
        <v>1120</v>
      </c>
      <c r="W524" s="695">
        <v>1120</v>
      </c>
      <c r="X524" s="232">
        <v>1</v>
      </c>
      <c r="Y524" s="695">
        <v>4000</v>
      </c>
      <c r="Z524" s="232">
        <v>1</v>
      </c>
      <c r="AA524" s="696">
        <v>4000</v>
      </c>
      <c r="AB524" s="696">
        <v>4050</v>
      </c>
      <c r="AC524" s="697" t="s">
        <v>1882</v>
      </c>
      <c r="AD524" s="698" t="s">
        <v>1877</v>
      </c>
      <c r="AE524" s="699">
        <v>0.875</v>
      </c>
      <c r="AF524" s="699">
        <v>0.89236111111111116</v>
      </c>
      <c r="AG524" s="699">
        <v>0.89236111111111116</v>
      </c>
      <c r="AH524" s="699">
        <v>0.89930555555555558</v>
      </c>
      <c r="AI524" s="232" t="s">
        <v>5</v>
      </c>
      <c r="AJ524" s="694"/>
      <c r="AK524" s="694" t="s">
        <v>6</v>
      </c>
      <c r="AL524" s="700" t="s">
        <v>662</v>
      </c>
      <c r="AM524" s="694" t="s">
        <v>486</v>
      </c>
      <c r="AN524" s="694">
        <v>1</v>
      </c>
      <c r="AO524" s="232"/>
      <c r="AP524" s="232" t="s">
        <v>394</v>
      </c>
      <c r="AQ524" s="232"/>
      <c r="AR524" s="232"/>
      <c r="AS524" s="232"/>
      <c r="AT524" s="243">
        <f t="shared" si="31"/>
        <v>1.736111111111116E-2</v>
      </c>
      <c r="AU524" s="243">
        <f t="shared" si="32"/>
        <v>6.9444444444444198E-3</v>
      </c>
    </row>
    <row r="525" spans="1:47" ht="14.25">
      <c r="B525" s="29">
        <v>2025</v>
      </c>
      <c r="C525" s="29">
        <v>4</v>
      </c>
      <c r="D525" s="29">
        <v>30</v>
      </c>
      <c r="E525" s="247" t="s">
        <v>496</v>
      </c>
      <c r="F525" s="29"/>
      <c r="G525" s="31"/>
      <c r="H525" s="694" t="s">
        <v>467</v>
      </c>
      <c r="I525" s="347" t="s">
        <v>43</v>
      </c>
      <c r="J525" s="694" t="s">
        <v>468</v>
      </c>
      <c r="K525" s="232"/>
      <c r="L525" s="698"/>
      <c r="M525" s="185"/>
      <c r="N525" s="717"/>
      <c r="O525" s="232"/>
      <c r="P525" s="232">
        <v>25</v>
      </c>
      <c r="Q525" s="347" t="s">
        <v>483</v>
      </c>
      <c r="R525" s="695">
        <v>1120</v>
      </c>
      <c r="S525" s="695"/>
      <c r="T525" s="695" t="s">
        <v>30</v>
      </c>
      <c r="U525" s="695">
        <v>350</v>
      </c>
      <c r="V525" s="695">
        <v>1120</v>
      </c>
      <c r="W525" s="695">
        <v>1120</v>
      </c>
      <c r="X525" s="232">
        <v>1</v>
      </c>
      <c r="Y525" s="695"/>
      <c r="Z525" s="232">
        <v>1</v>
      </c>
      <c r="AA525" s="696">
        <v>350</v>
      </c>
      <c r="AB525" s="696">
        <v>12550</v>
      </c>
      <c r="AC525" s="697" t="s">
        <v>756</v>
      </c>
      <c r="AD525" s="698" t="s">
        <v>1877</v>
      </c>
      <c r="AE525" s="699">
        <v>0.89930555555555558</v>
      </c>
      <c r="AF525" s="699">
        <v>0.90277777777777779</v>
      </c>
      <c r="AG525" s="699"/>
      <c r="AH525" s="699"/>
      <c r="AI525" s="232"/>
      <c r="AJ525" s="694"/>
      <c r="AK525" s="694" t="s">
        <v>6</v>
      </c>
      <c r="AL525" s="700" t="s">
        <v>662</v>
      </c>
      <c r="AM525" s="694" t="s">
        <v>486</v>
      </c>
      <c r="AN525" s="694">
        <v>1</v>
      </c>
      <c r="AO525" s="232"/>
      <c r="AP525" s="232"/>
      <c r="AQ525" s="232"/>
      <c r="AR525" s="232"/>
      <c r="AS525" s="232"/>
      <c r="AT525" s="243">
        <f t="shared" si="31"/>
        <v>3.4722222222222099E-3</v>
      </c>
      <c r="AU525" s="243" t="str">
        <f t="shared" si="32"/>
        <v/>
      </c>
    </row>
    <row r="526" spans="1:47" ht="14.25">
      <c r="B526" s="29">
        <v>2025</v>
      </c>
      <c r="C526" s="29">
        <v>4</v>
      </c>
      <c r="D526" s="29">
        <v>30</v>
      </c>
      <c r="E526" s="247" t="s">
        <v>494</v>
      </c>
      <c r="F526" s="29"/>
      <c r="G526" s="208"/>
      <c r="H526" s="694" t="s">
        <v>467</v>
      </c>
      <c r="I526" s="347"/>
      <c r="J526" s="694"/>
      <c r="K526" s="232"/>
      <c r="L526" s="698"/>
      <c r="M526" s="185"/>
      <c r="N526" s="717"/>
      <c r="O526" s="232"/>
      <c r="P526" s="232"/>
      <c r="Q526" s="347"/>
      <c r="R526" s="695"/>
      <c r="S526" s="695"/>
      <c r="T526" s="695"/>
      <c r="U526" s="695"/>
      <c r="V526" s="695"/>
      <c r="W526" s="695"/>
      <c r="X526" s="232"/>
      <c r="Y526" s="695"/>
      <c r="Z526" s="232"/>
      <c r="AA526" s="696"/>
      <c r="AB526" s="696"/>
      <c r="AC526" s="697"/>
      <c r="AD526" s="698"/>
      <c r="AE526" s="699"/>
      <c r="AF526" s="699"/>
      <c r="AG526" s="699">
        <v>0.90277777777777779</v>
      </c>
      <c r="AH526" s="699">
        <v>0.92361111111111116</v>
      </c>
      <c r="AI526" s="232" t="s">
        <v>560</v>
      </c>
      <c r="AJ526" s="694"/>
      <c r="AK526" s="694"/>
      <c r="AL526" s="700"/>
      <c r="AM526" s="694"/>
      <c r="AN526" s="694"/>
      <c r="AO526" s="232"/>
      <c r="AP526" s="232"/>
      <c r="AQ526" s="232"/>
      <c r="AR526" s="232"/>
      <c r="AS526" s="232"/>
      <c r="AT526" s="243" t="str">
        <f t="shared" si="31"/>
        <v/>
      </c>
      <c r="AU526" s="243">
        <f t="shared" si="32"/>
        <v>2.083333333333337E-2</v>
      </c>
    </row>
    <row r="527" spans="1:47" ht="14.25">
      <c r="B527" s="29">
        <v>2025</v>
      </c>
      <c r="C527" s="29">
        <v>4</v>
      </c>
      <c r="D527" s="29">
        <v>30</v>
      </c>
      <c r="E527" s="247" t="s">
        <v>494</v>
      </c>
      <c r="F527" s="29"/>
      <c r="G527" s="31"/>
      <c r="H527" s="694" t="s">
        <v>467</v>
      </c>
      <c r="I527" s="347" t="s">
        <v>58</v>
      </c>
      <c r="J527" s="694" t="s">
        <v>468</v>
      </c>
      <c r="K527" s="232"/>
      <c r="L527" s="698"/>
      <c r="M527" s="185"/>
      <c r="N527" s="717"/>
      <c r="O527" s="232"/>
      <c r="P527" s="232">
        <v>12</v>
      </c>
      <c r="Q527" s="347" t="s">
        <v>483</v>
      </c>
      <c r="R527" s="695">
        <v>1120</v>
      </c>
      <c r="S527" s="695"/>
      <c r="T527" s="695" t="s">
        <v>30</v>
      </c>
      <c r="U527" s="695">
        <v>200</v>
      </c>
      <c r="V527" s="695">
        <v>1120</v>
      </c>
      <c r="W527" s="695">
        <v>1120</v>
      </c>
      <c r="X527" s="232">
        <v>1</v>
      </c>
      <c r="Y527" s="695">
        <v>200</v>
      </c>
      <c r="Z527" s="232">
        <v>1</v>
      </c>
      <c r="AA527" s="696">
        <v>200</v>
      </c>
      <c r="AB527" s="696"/>
      <c r="AC527" s="697"/>
      <c r="AD527" s="698"/>
      <c r="AE527" s="699"/>
      <c r="AF527" s="699"/>
      <c r="AG527" s="699"/>
      <c r="AH527" s="699"/>
      <c r="AI527" s="232"/>
      <c r="AJ527" s="694"/>
      <c r="AK527" s="694"/>
      <c r="AL527" s="700"/>
      <c r="AM527" s="694"/>
      <c r="AN527" s="694"/>
      <c r="AO527" s="232"/>
      <c r="AP527" s="232"/>
      <c r="AQ527" s="232"/>
      <c r="AR527" s="232"/>
      <c r="AS527" s="232"/>
      <c r="AT527" s="243" t="str">
        <f t="shared" si="31"/>
        <v/>
      </c>
      <c r="AU527" s="243" t="str">
        <f t="shared" si="32"/>
        <v/>
      </c>
    </row>
    <row r="528" spans="1:47" ht="14.25">
      <c r="A528" s="182">
        <v>1</v>
      </c>
      <c r="B528" s="29">
        <v>2025</v>
      </c>
      <c r="C528" s="29">
        <v>4</v>
      </c>
      <c r="D528" s="29">
        <v>30</v>
      </c>
      <c r="E528" s="247" t="s">
        <v>494</v>
      </c>
      <c r="F528" s="29">
        <v>4</v>
      </c>
      <c r="G528" s="31" t="s">
        <v>485</v>
      </c>
      <c r="H528" s="694" t="s">
        <v>467</v>
      </c>
      <c r="I528" s="347" t="s">
        <v>47</v>
      </c>
      <c r="J528" s="694" t="s">
        <v>468</v>
      </c>
      <c r="K528" s="232">
        <v>3824840</v>
      </c>
      <c r="L528" s="698">
        <v>4</v>
      </c>
      <c r="M528" s="185">
        <v>6</v>
      </c>
      <c r="N528" s="717" t="s">
        <v>500</v>
      </c>
      <c r="O528" s="232" t="s">
        <v>15</v>
      </c>
      <c r="P528" s="232">
        <v>50</v>
      </c>
      <c r="Q528" s="347" t="s">
        <v>284</v>
      </c>
      <c r="R528" s="695">
        <v>1120</v>
      </c>
      <c r="S528" s="695"/>
      <c r="T528" s="695">
        <v>4000</v>
      </c>
      <c r="U528" s="695">
        <v>4000</v>
      </c>
      <c r="V528" s="695">
        <v>1120</v>
      </c>
      <c r="W528" s="695">
        <v>1120</v>
      </c>
      <c r="X528" s="232">
        <v>1</v>
      </c>
      <c r="Y528" s="695">
        <v>4000</v>
      </c>
      <c r="Z528" s="232">
        <v>1</v>
      </c>
      <c r="AA528" s="696">
        <v>4000</v>
      </c>
      <c r="AB528" s="696">
        <v>4050</v>
      </c>
      <c r="AC528" s="697" t="s">
        <v>1883</v>
      </c>
      <c r="AD528" s="698"/>
      <c r="AE528" s="699">
        <v>0.92361111111111116</v>
      </c>
      <c r="AF528" s="699">
        <v>0.94097222222222221</v>
      </c>
      <c r="AG528" s="699">
        <v>0.94097222222222221</v>
      </c>
      <c r="AH528" s="699">
        <v>0.94791666666666663</v>
      </c>
      <c r="AI528" s="232" t="s">
        <v>5</v>
      </c>
      <c r="AJ528" s="694"/>
      <c r="AK528" s="694" t="s">
        <v>6</v>
      </c>
      <c r="AL528" s="700" t="s">
        <v>662</v>
      </c>
      <c r="AM528" s="694" t="s">
        <v>486</v>
      </c>
      <c r="AN528" s="694">
        <v>1</v>
      </c>
      <c r="AO528" s="232"/>
      <c r="AP528" s="232" t="s">
        <v>394</v>
      </c>
      <c r="AQ528" s="232" t="s">
        <v>1703</v>
      </c>
      <c r="AR528" s="232"/>
      <c r="AS528" s="232"/>
      <c r="AT528" s="243">
        <f t="shared" ref="AT528:AT535" si="41">IF(IF(AE528&gt;AF528,1-AE528+AF528,AF528-AE528)=0,"",IF(AE528&gt;AF528,1-AE528+AF528,AF528-AE528))</f>
        <v>1.7361111111111049E-2</v>
      </c>
      <c r="AU528" s="243">
        <f t="shared" ref="AU528:AU535" si="42">IF(IF(AG528&gt;AH528,1-AG528+AH528,AH528-AG528)=0,"",IF(AG528&gt;AH528,1-AG528+AH528,AH528-AG528))</f>
        <v>6.9444444444444198E-3</v>
      </c>
    </row>
    <row r="529" spans="1:47" ht="14.25">
      <c r="B529" s="29">
        <v>2025</v>
      </c>
      <c r="C529" s="29">
        <v>4</v>
      </c>
      <c r="D529" s="29">
        <v>30</v>
      </c>
      <c r="E529" s="247" t="s">
        <v>494</v>
      </c>
      <c r="F529" s="29">
        <v>4</v>
      </c>
      <c r="G529" s="31" t="s">
        <v>485</v>
      </c>
      <c r="H529" s="694" t="s">
        <v>467</v>
      </c>
      <c r="I529" s="347" t="s">
        <v>47</v>
      </c>
      <c r="J529" s="694" t="s">
        <v>468</v>
      </c>
      <c r="K529" s="232">
        <v>3824840</v>
      </c>
      <c r="L529" s="698">
        <v>5</v>
      </c>
      <c r="M529" s="185">
        <v>6</v>
      </c>
      <c r="N529" s="717" t="s">
        <v>500</v>
      </c>
      <c r="O529" s="232" t="s">
        <v>15</v>
      </c>
      <c r="P529" s="232">
        <v>50</v>
      </c>
      <c r="Q529" s="347" t="s">
        <v>284</v>
      </c>
      <c r="R529" s="695">
        <v>1120</v>
      </c>
      <c r="S529" s="695"/>
      <c r="T529" s="695">
        <v>4000</v>
      </c>
      <c r="U529" s="695">
        <v>4000</v>
      </c>
      <c r="V529" s="695">
        <v>1120</v>
      </c>
      <c r="W529" s="695">
        <v>1120</v>
      </c>
      <c r="X529" s="232">
        <v>1</v>
      </c>
      <c r="Y529" s="695">
        <v>4000</v>
      </c>
      <c r="Z529" s="232">
        <v>1</v>
      </c>
      <c r="AA529" s="696">
        <v>4000</v>
      </c>
      <c r="AB529" s="696">
        <v>4050</v>
      </c>
      <c r="AC529" s="697" t="s">
        <v>1885</v>
      </c>
      <c r="AD529" s="698"/>
      <c r="AE529" s="699">
        <v>0.94791666666666663</v>
      </c>
      <c r="AF529" s="699">
        <v>0.96875</v>
      </c>
      <c r="AG529" s="699">
        <v>0.96875</v>
      </c>
      <c r="AH529" s="699">
        <v>0.97569444444444442</v>
      </c>
      <c r="AI529" s="232" t="s">
        <v>5</v>
      </c>
      <c r="AJ529" s="694"/>
      <c r="AK529" s="694" t="s">
        <v>6</v>
      </c>
      <c r="AL529" s="700" t="s">
        <v>662</v>
      </c>
      <c r="AM529" s="694" t="s">
        <v>486</v>
      </c>
      <c r="AN529" s="694">
        <v>1</v>
      </c>
      <c r="AO529" s="232"/>
      <c r="AP529" s="232" t="s">
        <v>394</v>
      </c>
      <c r="AQ529" s="232"/>
      <c r="AR529" s="232"/>
      <c r="AS529" s="232"/>
      <c r="AT529" s="243">
        <f t="shared" si="41"/>
        <v>2.083333333333337E-2</v>
      </c>
      <c r="AU529" s="243">
        <f t="shared" si="42"/>
        <v>6.9444444444444198E-3</v>
      </c>
    </row>
    <row r="530" spans="1:47" ht="14.25">
      <c r="B530" s="29">
        <v>2025</v>
      </c>
      <c r="C530" s="29">
        <v>4</v>
      </c>
      <c r="D530" s="29">
        <v>30</v>
      </c>
      <c r="E530" s="247" t="s">
        <v>494</v>
      </c>
      <c r="F530" s="29">
        <v>4</v>
      </c>
      <c r="G530" s="31" t="s">
        <v>485</v>
      </c>
      <c r="H530" s="694" t="s">
        <v>467</v>
      </c>
      <c r="I530" s="347" t="s">
        <v>47</v>
      </c>
      <c r="J530" s="694" t="s">
        <v>468</v>
      </c>
      <c r="K530" s="232">
        <v>3824840</v>
      </c>
      <c r="L530" s="698">
        <v>6</v>
      </c>
      <c r="M530" s="185">
        <v>6</v>
      </c>
      <c r="N530" s="717" t="s">
        <v>500</v>
      </c>
      <c r="O530" s="232" t="s">
        <v>15</v>
      </c>
      <c r="P530" s="232">
        <v>50</v>
      </c>
      <c r="Q530" s="347" t="s">
        <v>284</v>
      </c>
      <c r="R530" s="695">
        <v>1120</v>
      </c>
      <c r="S530" s="695"/>
      <c r="T530" s="695">
        <v>4000</v>
      </c>
      <c r="U530" s="695">
        <v>4000</v>
      </c>
      <c r="V530" s="695">
        <v>1120</v>
      </c>
      <c r="W530" s="695">
        <v>1120</v>
      </c>
      <c r="X530" s="232">
        <v>1</v>
      </c>
      <c r="Y530" s="695">
        <v>4000</v>
      </c>
      <c r="Z530" s="232">
        <v>1</v>
      </c>
      <c r="AA530" s="696">
        <v>4000</v>
      </c>
      <c r="AB530" s="696">
        <v>4050</v>
      </c>
      <c r="AC530" s="697" t="s">
        <v>1886</v>
      </c>
      <c r="AD530" s="698" t="s">
        <v>1878</v>
      </c>
      <c r="AE530" s="699">
        <v>0.97569444444444442</v>
      </c>
      <c r="AF530" s="699">
        <v>0.99305555555555558</v>
      </c>
      <c r="AG530" s="699">
        <v>0.99305555555555558</v>
      </c>
      <c r="AH530" s="699">
        <v>0</v>
      </c>
      <c r="AI530" s="232" t="s">
        <v>5</v>
      </c>
      <c r="AJ530" s="694"/>
      <c r="AK530" s="694" t="s">
        <v>6</v>
      </c>
      <c r="AL530" s="700" t="s">
        <v>662</v>
      </c>
      <c r="AM530" s="694" t="s">
        <v>486</v>
      </c>
      <c r="AN530" s="694">
        <v>1</v>
      </c>
      <c r="AO530" s="232"/>
      <c r="AP530" s="232" t="s">
        <v>394</v>
      </c>
      <c r="AQ530" s="232"/>
      <c r="AR530" s="232"/>
      <c r="AS530" s="232"/>
      <c r="AT530" s="243">
        <f t="shared" si="41"/>
        <v>1.736111111111116E-2</v>
      </c>
      <c r="AU530" s="243">
        <f t="shared" si="42"/>
        <v>6.9444444444444198E-3</v>
      </c>
    </row>
    <row r="531" spans="1:47" ht="14.25">
      <c r="B531" s="29">
        <v>2025</v>
      </c>
      <c r="C531" s="29">
        <v>4</v>
      </c>
      <c r="D531" s="29">
        <v>30</v>
      </c>
      <c r="E531" s="247" t="s">
        <v>494</v>
      </c>
      <c r="F531" s="29"/>
      <c r="G531" s="31"/>
      <c r="H531" s="694" t="s">
        <v>467</v>
      </c>
      <c r="I531" s="347" t="s">
        <v>43</v>
      </c>
      <c r="J531" s="694" t="s">
        <v>468</v>
      </c>
      <c r="K531" s="232"/>
      <c r="L531" s="698"/>
      <c r="M531" s="185"/>
      <c r="N531" s="717"/>
      <c r="O531" s="232"/>
      <c r="P531" s="232">
        <v>25</v>
      </c>
      <c r="Q531" s="347" t="s">
        <v>483</v>
      </c>
      <c r="R531" s="695">
        <v>1120</v>
      </c>
      <c r="S531" s="695"/>
      <c r="T531" s="695" t="s">
        <v>30</v>
      </c>
      <c r="U531" s="695">
        <v>350</v>
      </c>
      <c r="V531" s="695">
        <v>1120</v>
      </c>
      <c r="W531" s="695">
        <v>1120</v>
      </c>
      <c r="X531" s="232">
        <v>1</v>
      </c>
      <c r="Y531" s="695"/>
      <c r="Z531" s="232">
        <v>1</v>
      </c>
      <c r="AA531" s="696">
        <v>350</v>
      </c>
      <c r="AB531" s="696">
        <v>12550</v>
      </c>
      <c r="AC531" s="697" t="s">
        <v>756</v>
      </c>
      <c r="AD531" s="698" t="s">
        <v>1878</v>
      </c>
      <c r="AE531" s="699">
        <v>0</v>
      </c>
      <c r="AF531" s="699">
        <v>3.472222222222222E-3</v>
      </c>
      <c r="AG531" s="699"/>
      <c r="AH531" s="699"/>
      <c r="AI531" s="232"/>
      <c r="AJ531" s="694"/>
      <c r="AK531" s="694" t="s">
        <v>6</v>
      </c>
      <c r="AL531" s="700" t="s">
        <v>662</v>
      </c>
      <c r="AM531" s="694" t="s">
        <v>486</v>
      </c>
      <c r="AN531" s="694">
        <v>1</v>
      </c>
      <c r="AO531" s="232"/>
      <c r="AP531" s="232"/>
      <c r="AQ531" s="232"/>
      <c r="AR531" s="232"/>
      <c r="AS531" s="232"/>
      <c r="AT531" s="243">
        <f t="shared" si="41"/>
        <v>3.472222222222222E-3</v>
      </c>
      <c r="AU531" s="243" t="str">
        <f t="shared" si="42"/>
        <v/>
      </c>
    </row>
    <row r="532" spans="1:47" ht="14.25">
      <c r="B532" s="29">
        <v>2025</v>
      </c>
      <c r="C532" s="29">
        <v>4</v>
      </c>
      <c r="D532" s="29">
        <v>30</v>
      </c>
      <c r="E532" s="247" t="s">
        <v>494</v>
      </c>
      <c r="F532" s="29"/>
      <c r="G532" s="208"/>
      <c r="H532" s="694" t="s">
        <v>467</v>
      </c>
      <c r="I532" s="347"/>
      <c r="J532" s="694"/>
      <c r="K532" s="232"/>
      <c r="L532" s="698"/>
      <c r="M532" s="185"/>
      <c r="N532" s="717"/>
      <c r="O532" s="232"/>
      <c r="P532" s="232"/>
      <c r="Q532" s="347"/>
      <c r="R532" s="695"/>
      <c r="S532" s="695"/>
      <c r="T532" s="695"/>
      <c r="U532" s="695"/>
      <c r="V532" s="695"/>
      <c r="W532" s="695"/>
      <c r="X532" s="232"/>
      <c r="Y532" s="695"/>
      <c r="Z532" s="232"/>
      <c r="AA532" s="696"/>
      <c r="AB532" s="696"/>
      <c r="AC532" s="697"/>
      <c r="AD532" s="698"/>
      <c r="AE532" s="699"/>
      <c r="AF532" s="699"/>
      <c r="AG532" s="699">
        <v>3.472222222222222E-3</v>
      </c>
      <c r="AH532" s="699">
        <v>2.4305555555555556E-2</v>
      </c>
      <c r="AI532" s="232" t="s">
        <v>5</v>
      </c>
      <c r="AJ532" s="694"/>
      <c r="AK532" s="694"/>
      <c r="AL532" s="700"/>
      <c r="AM532" s="694"/>
      <c r="AN532" s="694"/>
      <c r="AO532" s="232"/>
      <c r="AP532" s="232"/>
      <c r="AQ532" s="232"/>
      <c r="AR532" s="232"/>
      <c r="AS532" s="232"/>
      <c r="AT532" s="243" t="str">
        <f t="shared" si="41"/>
        <v/>
      </c>
      <c r="AU532" s="243">
        <f t="shared" si="42"/>
        <v>2.0833333333333336E-2</v>
      </c>
    </row>
    <row r="533" spans="1:47" ht="14.25">
      <c r="B533" s="29">
        <v>2025</v>
      </c>
      <c r="C533" s="29">
        <v>4</v>
      </c>
      <c r="D533" s="29">
        <v>30</v>
      </c>
      <c r="E533" s="247" t="s">
        <v>494</v>
      </c>
      <c r="F533" s="29"/>
      <c r="G533" s="31"/>
      <c r="H533" s="694" t="s">
        <v>467</v>
      </c>
      <c r="I533" s="347" t="s">
        <v>58</v>
      </c>
      <c r="J533" s="694" t="s">
        <v>468</v>
      </c>
      <c r="K533" s="232"/>
      <c r="L533" s="698"/>
      <c r="M533" s="185"/>
      <c r="N533" s="717"/>
      <c r="O533" s="232"/>
      <c r="P533" s="232">
        <v>12</v>
      </c>
      <c r="Q533" s="347" t="s">
        <v>483</v>
      </c>
      <c r="R533" s="695">
        <v>1120</v>
      </c>
      <c r="S533" s="695"/>
      <c r="T533" s="695" t="s">
        <v>30</v>
      </c>
      <c r="U533" s="695">
        <v>200</v>
      </c>
      <c r="V533" s="695">
        <v>1120</v>
      </c>
      <c r="W533" s="695">
        <v>1120</v>
      </c>
      <c r="X533" s="232">
        <v>1</v>
      </c>
      <c r="Y533" s="695">
        <v>200</v>
      </c>
      <c r="Z533" s="232">
        <v>1</v>
      </c>
      <c r="AA533" s="696">
        <v>200</v>
      </c>
      <c r="AB533" s="696"/>
      <c r="AC533" s="697"/>
      <c r="AD533" s="698"/>
      <c r="AE533" s="699"/>
      <c r="AF533" s="699"/>
      <c r="AG533" s="699"/>
      <c r="AH533" s="699"/>
      <c r="AI533" s="232"/>
      <c r="AJ533" s="694"/>
      <c r="AK533" s="694"/>
      <c r="AL533" s="700"/>
      <c r="AM533" s="694"/>
      <c r="AN533" s="694"/>
      <c r="AO533" s="232"/>
      <c r="AP533" s="232"/>
      <c r="AQ533" s="232"/>
      <c r="AR533" s="232"/>
      <c r="AS533" s="232"/>
      <c r="AT533" s="243" t="str">
        <f t="shared" si="41"/>
        <v/>
      </c>
      <c r="AU533" s="243" t="str">
        <f t="shared" si="42"/>
        <v/>
      </c>
    </row>
    <row r="534" spans="1:47" ht="14.25">
      <c r="A534" s="182">
        <v>1</v>
      </c>
      <c r="B534" s="29">
        <v>2025</v>
      </c>
      <c r="C534" s="29">
        <v>4</v>
      </c>
      <c r="D534" s="29">
        <v>30</v>
      </c>
      <c r="E534" s="247" t="s">
        <v>494</v>
      </c>
      <c r="F534" s="29">
        <v>5</v>
      </c>
      <c r="G534" s="31" t="s">
        <v>485</v>
      </c>
      <c r="H534" s="694" t="s">
        <v>467</v>
      </c>
      <c r="I534" s="347" t="s">
        <v>47</v>
      </c>
      <c r="J534" s="694" t="s">
        <v>468</v>
      </c>
      <c r="K534" s="232">
        <v>3824841</v>
      </c>
      <c r="L534" s="698">
        <v>1</v>
      </c>
      <c r="M534" s="185">
        <v>3</v>
      </c>
      <c r="N534" s="717" t="s">
        <v>628</v>
      </c>
      <c r="O534" s="232" t="s">
        <v>15</v>
      </c>
      <c r="P534" s="232">
        <v>50</v>
      </c>
      <c r="Q534" s="347" t="s">
        <v>284</v>
      </c>
      <c r="R534" s="695">
        <v>1120</v>
      </c>
      <c r="S534" s="695"/>
      <c r="T534" s="695">
        <v>4000</v>
      </c>
      <c r="U534" s="695">
        <v>4000</v>
      </c>
      <c r="V534" s="695">
        <v>1120</v>
      </c>
      <c r="W534" s="695">
        <v>1120</v>
      </c>
      <c r="X534" s="232">
        <v>1</v>
      </c>
      <c r="Y534" s="695">
        <v>4000</v>
      </c>
      <c r="Z534" s="232">
        <v>1</v>
      </c>
      <c r="AA534" s="696">
        <v>4000</v>
      </c>
      <c r="AB534" s="696">
        <v>4050</v>
      </c>
      <c r="AC534" s="697" t="s">
        <v>1887</v>
      </c>
      <c r="AD534" s="698"/>
      <c r="AE534" s="699">
        <v>2.4305555555555556E-2</v>
      </c>
      <c r="AF534" s="699">
        <v>4.5138888888888888E-2</v>
      </c>
      <c r="AG534" s="699">
        <v>4.5138888888888888E-2</v>
      </c>
      <c r="AH534" s="699">
        <v>9.375E-2</v>
      </c>
      <c r="AI534" s="232" t="s">
        <v>5</v>
      </c>
      <c r="AJ534" s="694"/>
      <c r="AK534" s="694" t="s">
        <v>6</v>
      </c>
      <c r="AL534" s="700" t="s">
        <v>662</v>
      </c>
      <c r="AM534" s="694" t="s">
        <v>486</v>
      </c>
      <c r="AN534" s="694">
        <v>1</v>
      </c>
      <c r="AO534" s="232"/>
      <c r="AP534" s="232" t="s">
        <v>394</v>
      </c>
      <c r="AQ534" s="232"/>
      <c r="AR534" s="232"/>
      <c r="AS534" s="232"/>
      <c r="AT534" s="243">
        <f t="shared" si="41"/>
        <v>2.0833333333333332E-2</v>
      </c>
      <c r="AU534" s="243">
        <f t="shared" si="42"/>
        <v>4.8611111111111112E-2</v>
      </c>
    </row>
    <row r="535" spans="1:47" ht="14.25">
      <c r="B535" s="29">
        <v>2025</v>
      </c>
      <c r="C535" s="29">
        <v>4</v>
      </c>
      <c r="D535" s="29">
        <v>30</v>
      </c>
      <c r="E535" s="247" t="s">
        <v>494</v>
      </c>
      <c r="F535" s="29">
        <v>5</v>
      </c>
      <c r="G535" s="31" t="s">
        <v>485</v>
      </c>
      <c r="H535" s="694" t="s">
        <v>467</v>
      </c>
      <c r="I535" s="347" t="s">
        <v>47</v>
      </c>
      <c r="J535" s="694" t="s">
        <v>468</v>
      </c>
      <c r="K535" s="232">
        <v>3824841</v>
      </c>
      <c r="L535" s="698">
        <v>2</v>
      </c>
      <c r="M535" s="185">
        <v>3</v>
      </c>
      <c r="N535" s="717" t="s">
        <v>628</v>
      </c>
      <c r="O535" s="232" t="s">
        <v>15</v>
      </c>
      <c r="P535" s="232">
        <v>50</v>
      </c>
      <c r="Q535" s="347" t="s">
        <v>284</v>
      </c>
      <c r="R535" s="695">
        <v>1120</v>
      </c>
      <c r="S535" s="695"/>
      <c r="T535" s="695">
        <v>4000</v>
      </c>
      <c r="U535" s="695">
        <v>4000</v>
      </c>
      <c r="V535" s="695">
        <v>1120</v>
      </c>
      <c r="W535" s="695">
        <v>1120</v>
      </c>
      <c r="X535" s="232">
        <v>1</v>
      </c>
      <c r="Y535" s="695">
        <v>4000</v>
      </c>
      <c r="Z535" s="232">
        <v>1</v>
      </c>
      <c r="AA535" s="696">
        <v>4000</v>
      </c>
      <c r="AB535" s="696">
        <v>4050</v>
      </c>
      <c r="AC535" s="697" t="s">
        <v>1888</v>
      </c>
      <c r="AD535" s="698"/>
      <c r="AE535" s="699">
        <v>9.375E-2</v>
      </c>
      <c r="AF535" s="699">
        <v>0.1111111111111111</v>
      </c>
      <c r="AG535" s="699">
        <v>0.1111111111111111</v>
      </c>
      <c r="AH535" s="699">
        <v>0.11805555555555555</v>
      </c>
      <c r="AI535" s="232" t="s">
        <v>5</v>
      </c>
      <c r="AJ535" s="694"/>
      <c r="AK535" s="694" t="s">
        <v>6</v>
      </c>
      <c r="AL535" s="700" t="s">
        <v>662</v>
      </c>
      <c r="AM535" s="694" t="s">
        <v>486</v>
      </c>
      <c r="AN535" s="694">
        <v>1</v>
      </c>
      <c r="AO535" s="232"/>
      <c r="AP535" s="232" t="s">
        <v>394</v>
      </c>
      <c r="AQ535" s="232"/>
      <c r="AR535" s="232"/>
      <c r="AS535" s="232"/>
      <c r="AT535" s="243">
        <f t="shared" si="41"/>
        <v>1.7361111111111105E-2</v>
      </c>
      <c r="AU535" s="243">
        <f t="shared" si="42"/>
        <v>6.9444444444444475E-3</v>
      </c>
    </row>
    <row r="536" spans="1:47" ht="14.25">
      <c r="B536" s="29">
        <v>2025</v>
      </c>
      <c r="C536" s="29">
        <v>4</v>
      </c>
      <c r="D536" s="29">
        <v>30</v>
      </c>
      <c r="E536" s="247" t="s">
        <v>494</v>
      </c>
      <c r="F536" s="29">
        <v>5</v>
      </c>
      <c r="G536" s="31" t="s">
        <v>485</v>
      </c>
      <c r="H536" s="694" t="s">
        <v>467</v>
      </c>
      <c r="I536" s="347" t="s">
        <v>47</v>
      </c>
      <c r="J536" s="694" t="s">
        <v>468</v>
      </c>
      <c r="K536" s="232">
        <v>3824841</v>
      </c>
      <c r="L536" s="698">
        <v>3</v>
      </c>
      <c r="M536" s="185">
        <v>3</v>
      </c>
      <c r="N536" s="717" t="s">
        <v>628</v>
      </c>
      <c r="O536" s="232" t="s">
        <v>15</v>
      </c>
      <c r="P536" s="232">
        <v>50</v>
      </c>
      <c r="Q536" s="347" t="s">
        <v>284</v>
      </c>
      <c r="R536" s="695">
        <v>1120</v>
      </c>
      <c r="S536" s="695"/>
      <c r="T536" s="695">
        <v>4000</v>
      </c>
      <c r="U536" s="695">
        <v>4000</v>
      </c>
      <c r="V536" s="695">
        <v>1120</v>
      </c>
      <c r="W536" s="695">
        <v>1120</v>
      </c>
      <c r="X536" s="232">
        <v>1</v>
      </c>
      <c r="Y536" s="695">
        <v>4000</v>
      </c>
      <c r="Z536" s="232">
        <v>1</v>
      </c>
      <c r="AA536" s="696">
        <v>4000</v>
      </c>
      <c r="AB536" s="696">
        <v>4050</v>
      </c>
      <c r="AC536" s="697" t="s">
        <v>1889</v>
      </c>
      <c r="AD536" s="698" t="s">
        <v>1884</v>
      </c>
      <c r="AE536" s="699">
        <v>0.11805555555555555</v>
      </c>
      <c r="AF536" s="699">
        <v>0.13541666666666666</v>
      </c>
      <c r="AG536" s="699">
        <v>0.13541666666666666</v>
      </c>
      <c r="AH536" s="699">
        <v>0.1423611111111111</v>
      </c>
      <c r="AI536" s="232" t="s">
        <v>5</v>
      </c>
      <c r="AJ536" s="694"/>
      <c r="AK536" s="694" t="s">
        <v>6</v>
      </c>
      <c r="AL536" s="700" t="s">
        <v>662</v>
      </c>
      <c r="AM536" s="694" t="s">
        <v>486</v>
      </c>
      <c r="AN536" s="694">
        <v>1</v>
      </c>
      <c r="AO536" s="232"/>
      <c r="AP536" s="232" t="s">
        <v>394</v>
      </c>
      <c r="AQ536" s="232"/>
      <c r="AR536" s="232"/>
      <c r="AS536" s="232"/>
      <c r="AT536" s="243">
        <f t="shared" ref="AT536:AT575" si="43">IF(IF(AE536&gt;AF536,1-AE536+AF536,AF536-AE536)=0,"",IF(AE536&gt;AF536,1-AE536+AF536,AF536-AE536))</f>
        <v>1.7361111111111105E-2</v>
      </c>
      <c r="AU536" s="243">
        <f t="shared" ref="AU536:AU575" si="44">IF(IF(AG536&gt;AH536,1-AG536+AH536,AH536-AG536)=0,"",IF(AG536&gt;AH536,1-AG536+AH536,AH536-AG536))</f>
        <v>6.9444444444444475E-3</v>
      </c>
    </row>
    <row r="537" spans="1:47" ht="14.25">
      <c r="B537" s="29">
        <v>2025</v>
      </c>
      <c r="C537" s="29">
        <v>4</v>
      </c>
      <c r="D537" s="29">
        <v>30</v>
      </c>
      <c r="E537" s="247" t="s">
        <v>494</v>
      </c>
      <c r="F537" s="29"/>
      <c r="G537" s="31"/>
      <c r="H537" s="694" t="s">
        <v>467</v>
      </c>
      <c r="I537" s="347" t="s">
        <v>43</v>
      </c>
      <c r="J537" s="694" t="s">
        <v>468</v>
      </c>
      <c r="K537" s="232"/>
      <c r="L537" s="698"/>
      <c r="M537" s="185"/>
      <c r="N537" s="717"/>
      <c r="O537" s="232"/>
      <c r="P537" s="232">
        <v>25</v>
      </c>
      <c r="Q537" s="347" t="s">
        <v>483</v>
      </c>
      <c r="R537" s="695">
        <v>1120</v>
      </c>
      <c r="S537" s="695"/>
      <c r="T537" s="695" t="s">
        <v>30</v>
      </c>
      <c r="U537" s="695">
        <v>350</v>
      </c>
      <c r="V537" s="695">
        <v>1120</v>
      </c>
      <c r="W537" s="695">
        <v>1120</v>
      </c>
      <c r="X537" s="232">
        <v>1</v>
      </c>
      <c r="Y537" s="695"/>
      <c r="Z537" s="232">
        <v>1</v>
      </c>
      <c r="AA537" s="696">
        <v>350</v>
      </c>
      <c r="AB537" s="696">
        <v>12550</v>
      </c>
      <c r="AC537" s="697" t="s">
        <v>756</v>
      </c>
      <c r="AD537" s="698" t="s">
        <v>1884</v>
      </c>
      <c r="AE537" s="699">
        <v>0.1423611111111111</v>
      </c>
      <c r="AF537" s="699">
        <v>0.14583333333333334</v>
      </c>
      <c r="AG537" s="699"/>
      <c r="AH537" s="699"/>
      <c r="AI537" s="232"/>
      <c r="AJ537" s="694"/>
      <c r="AK537" s="694" t="s">
        <v>6</v>
      </c>
      <c r="AL537" s="700" t="s">
        <v>662</v>
      </c>
      <c r="AM537" s="694" t="s">
        <v>486</v>
      </c>
      <c r="AN537" s="694">
        <v>1</v>
      </c>
      <c r="AO537" s="232"/>
      <c r="AP537" s="232"/>
      <c r="AQ537" s="232"/>
      <c r="AR537" s="232"/>
      <c r="AS537" s="232"/>
      <c r="AT537" s="243">
        <f t="shared" si="43"/>
        <v>3.4722222222222376E-3</v>
      </c>
      <c r="AU537" s="243" t="str">
        <f t="shared" si="44"/>
        <v/>
      </c>
    </row>
    <row r="538" spans="1:47" ht="14.25">
      <c r="B538" s="29">
        <v>2025</v>
      </c>
      <c r="C538" s="29">
        <v>4</v>
      </c>
      <c r="D538" s="29">
        <v>30</v>
      </c>
      <c r="E538" s="247" t="s">
        <v>494</v>
      </c>
      <c r="F538" s="29"/>
      <c r="G538" s="208"/>
      <c r="H538" s="694" t="s">
        <v>467</v>
      </c>
      <c r="I538" s="347"/>
      <c r="J538" s="694"/>
      <c r="K538" s="232"/>
      <c r="L538" s="698"/>
      <c r="M538" s="185"/>
      <c r="N538" s="717"/>
      <c r="O538" s="232"/>
      <c r="P538" s="232"/>
      <c r="Q538" s="347"/>
      <c r="R538" s="695"/>
      <c r="S538" s="695"/>
      <c r="T538" s="695"/>
      <c r="U538" s="695"/>
      <c r="V538" s="695"/>
      <c r="W538" s="695"/>
      <c r="X538" s="232"/>
      <c r="Y538" s="695"/>
      <c r="Z538" s="232"/>
      <c r="AA538" s="696"/>
      <c r="AB538" s="696"/>
      <c r="AC538" s="697"/>
      <c r="AD538" s="698"/>
      <c r="AE538" s="699"/>
      <c r="AF538" s="699"/>
      <c r="AG538" s="699">
        <v>0.14583333333333334</v>
      </c>
      <c r="AH538" s="699">
        <v>0.16666666666666666</v>
      </c>
      <c r="AI538" s="232" t="s">
        <v>5</v>
      </c>
      <c r="AJ538" s="694"/>
      <c r="AK538" s="694"/>
      <c r="AL538" s="700"/>
      <c r="AM538" s="694"/>
      <c r="AN538" s="694"/>
      <c r="AO538" s="232"/>
      <c r="AP538" s="232"/>
      <c r="AQ538" s="232"/>
      <c r="AR538" s="232"/>
      <c r="AS538" s="232"/>
      <c r="AT538" s="243" t="str">
        <f t="shared" si="43"/>
        <v/>
      </c>
      <c r="AU538" s="243">
        <f t="shared" si="44"/>
        <v>2.0833333333333315E-2</v>
      </c>
    </row>
    <row r="539" spans="1:47" ht="14.25">
      <c r="B539" s="29">
        <v>2025</v>
      </c>
      <c r="C539" s="29">
        <v>4</v>
      </c>
      <c r="D539" s="29">
        <v>30</v>
      </c>
      <c r="E539" s="247" t="s">
        <v>494</v>
      </c>
      <c r="F539" s="29"/>
      <c r="G539" s="31"/>
      <c r="H539" s="694" t="s">
        <v>467</v>
      </c>
      <c r="I539" s="347" t="s">
        <v>58</v>
      </c>
      <c r="J539" s="694" t="s">
        <v>468</v>
      </c>
      <c r="K539" s="232"/>
      <c r="L539" s="698"/>
      <c r="M539" s="185"/>
      <c r="N539" s="717"/>
      <c r="O539" s="232"/>
      <c r="P539" s="232">
        <v>12</v>
      </c>
      <c r="Q539" s="347" t="s">
        <v>483</v>
      </c>
      <c r="R539" s="695">
        <v>1120</v>
      </c>
      <c r="S539" s="695"/>
      <c r="T539" s="695" t="s">
        <v>30</v>
      </c>
      <c r="U539" s="695">
        <v>200</v>
      </c>
      <c r="V539" s="695">
        <v>1120</v>
      </c>
      <c r="W539" s="695">
        <v>1120</v>
      </c>
      <c r="X539" s="232">
        <v>1</v>
      </c>
      <c r="Y539" s="695">
        <v>200</v>
      </c>
      <c r="Z539" s="232">
        <v>1</v>
      </c>
      <c r="AA539" s="696">
        <v>200</v>
      </c>
      <c r="AB539" s="696"/>
      <c r="AC539" s="697"/>
      <c r="AD539" s="698" t="s">
        <v>488</v>
      </c>
      <c r="AE539" s="699"/>
      <c r="AF539" s="699"/>
      <c r="AG539" s="699"/>
      <c r="AH539" s="699"/>
      <c r="AI539" s="232"/>
      <c r="AJ539" s="694"/>
      <c r="AK539" s="694"/>
      <c r="AL539" s="700"/>
      <c r="AM539" s="694"/>
      <c r="AN539" s="694"/>
      <c r="AO539" s="232"/>
      <c r="AP539" s="232"/>
      <c r="AQ539" s="232"/>
      <c r="AR539" s="232"/>
      <c r="AS539" s="232"/>
      <c r="AT539" s="243" t="str">
        <f t="shared" si="43"/>
        <v/>
      </c>
      <c r="AU539" s="243" t="str">
        <f t="shared" si="44"/>
        <v/>
      </c>
    </row>
    <row r="540" spans="1:47" ht="14.25">
      <c r="A540" s="182">
        <v>1</v>
      </c>
      <c r="B540" s="29">
        <v>2025</v>
      </c>
      <c r="C540" s="29">
        <v>4</v>
      </c>
      <c r="D540" s="29">
        <v>30</v>
      </c>
      <c r="E540" s="247" t="s">
        <v>494</v>
      </c>
      <c r="F540" s="29">
        <v>6</v>
      </c>
      <c r="G540" s="31" t="s">
        <v>485</v>
      </c>
      <c r="H540" s="694" t="s">
        <v>467</v>
      </c>
      <c r="I540" s="347" t="s">
        <v>47</v>
      </c>
      <c r="J540" s="694" t="s">
        <v>468</v>
      </c>
      <c r="K540" s="232">
        <v>3824819</v>
      </c>
      <c r="L540" s="698">
        <v>1</v>
      </c>
      <c r="M540" s="185">
        <v>5</v>
      </c>
      <c r="N540" s="717" t="s">
        <v>487</v>
      </c>
      <c r="O540" s="232" t="s">
        <v>469</v>
      </c>
      <c r="P540" s="232">
        <v>25</v>
      </c>
      <c r="Q540" s="347" t="s">
        <v>432</v>
      </c>
      <c r="R540" s="695">
        <v>1120</v>
      </c>
      <c r="S540" s="695"/>
      <c r="T540" s="695">
        <v>3960</v>
      </c>
      <c r="U540" s="695">
        <v>3960</v>
      </c>
      <c r="V540" s="695">
        <v>1120</v>
      </c>
      <c r="W540" s="695">
        <v>1120</v>
      </c>
      <c r="X540" s="232">
        <v>1</v>
      </c>
      <c r="Y540" s="695">
        <v>4000</v>
      </c>
      <c r="Z540" s="232">
        <v>1</v>
      </c>
      <c r="AA540" s="696">
        <v>4000</v>
      </c>
      <c r="AB540" s="696">
        <v>3960</v>
      </c>
      <c r="AC540" s="697" t="s">
        <v>1896</v>
      </c>
      <c r="AD540" s="698"/>
      <c r="AE540" s="699">
        <v>0.16666666666666666</v>
      </c>
      <c r="AF540" s="699">
        <v>0.1875</v>
      </c>
      <c r="AG540" s="699">
        <v>0.1875</v>
      </c>
      <c r="AH540" s="699">
        <v>0.19444444444444445</v>
      </c>
      <c r="AI540" s="232" t="s">
        <v>5</v>
      </c>
      <c r="AJ540" s="694"/>
      <c r="AK540" s="694" t="s">
        <v>17</v>
      </c>
      <c r="AL540" s="700" t="s">
        <v>858</v>
      </c>
      <c r="AM540" s="694" t="s">
        <v>486</v>
      </c>
      <c r="AN540" s="694">
        <v>1</v>
      </c>
      <c r="AO540" s="232" t="s">
        <v>1900</v>
      </c>
      <c r="AP540" s="232" t="s">
        <v>394</v>
      </c>
      <c r="AQ540" s="232"/>
      <c r="AR540" s="232"/>
      <c r="AS540" s="232"/>
      <c r="AT540" s="243">
        <f t="shared" si="43"/>
        <v>2.0833333333333343E-2</v>
      </c>
      <c r="AU540" s="243">
        <f t="shared" si="44"/>
        <v>6.9444444444444475E-3</v>
      </c>
    </row>
    <row r="541" spans="1:47" ht="14.25">
      <c r="B541" s="29">
        <v>2025</v>
      </c>
      <c r="C541" s="29">
        <v>4</v>
      </c>
      <c r="D541" s="29">
        <v>30</v>
      </c>
      <c r="E541" s="247" t="s">
        <v>494</v>
      </c>
      <c r="F541" s="29">
        <v>6</v>
      </c>
      <c r="G541" s="31" t="s">
        <v>485</v>
      </c>
      <c r="H541" s="694" t="s">
        <v>467</v>
      </c>
      <c r="I541" s="347" t="s">
        <v>47</v>
      </c>
      <c r="J541" s="694" t="s">
        <v>468</v>
      </c>
      <c r="K541" s="232">
        <v>3824819</v>
      </c>
      <c r="L541" s="698">
        <v>2</v>
      </c>
      <c r="M541" s="185">
        <v>5</v>
      </c>
      <c r="N541" s="717" t="s">
        <v>487</v>
      </c>
      <c r="O541" s="232" t="s">
        <v>469</v>
      </c>
      <c r="P541" s="232">
        <v>25</v>
      </c>
      <c r="Q541" s="347" t="s">
        <v>432</v>
      </c>
      <c r="R541" s="695">
        <v>1120</v>
      </c>
      <c r="S541" s="695"/>
      <c r="T541" s="695">
        <v>4010</v>
      </c>
      <c r="U541" s="695">
        <v>4010</v>
      </c>
      <c r="V541" s="695">
        <v>1120</v>
      </c>
      <c r="W541" s="695">
        <v>1120</v>
      </c>
      <c r="X541" s="232">
        <v>1</v>
      </c>
      <c r="Y541" s="695">
        <v>4000</v>
      </c>
      <c r="Z541" s="232">
        <v>1</v>
      </c>
      <c r="AA541" s="696">
        <v>4000</v>
      </c>
      <c r="AB541" s="696">
        <v>4010</v>
      </c>
      <c r="AC541" s="697" t="s">
        <v>1897</v>
      </c>
      <c r="AD541" s="698"/>
      <c r="AE541" s="699">
        <v>0.19444444444444445</v>
      </c>
      <c r="AF541" s="699">
        <v>0.21180555555555555</v>
      </c>
      <c r="AG541" s="699">
        <v>0.21180555555555555</v>
      </c>
      <c r="AH541" s="699">
        <v>0.21875</v>
      </c>
      <c r="AI541" s="232" t="s">
        <v>5</v>
      </c>
      <c r="AJ541" s="694"/>
      <c r="AK541" s="694" t="s">
        <v>17</v>
      </c>
      <c r="AL541" s="700" t="s">
        <v>662</v>
      </c>
      <c r="AM541" s="694" t="s">
        <v>486</v>
      </c>
      <c r="AN541" s="694">
        <v>1</v>
      </c>
      <c r="AO541" s="232"/>
      <c r="AP541" s="232" t="s">
        <v>394</v>
      </c>
      <c r="AQ541" s="232"/>
      <c r="AR541" s="232"/>
      <c r="AS541" s="232"/>
      <c r="AT541" s="243">
        <f t="shared" si="43"/>
        <v>1.7361111111111105E-2</v>
      </c>
      <c r="AU541" s="243">
        <f t="shared" si="44"/>
        <v>6.9444444444444475E-3</v>
      </c>
    </row>
    <row r="542" spans="1:47" ht="14.25">
      <c r="B542" s="29">
        <v>2025</v>
      </c>
      <c r="C542" s="29">
        <v>4</v>
      </c>
      <c r="D542" s="29">
        <v>30</v>
      </c>
      <c r="E542" s="247" t="s">
        <v>494</v>
      </c>
      <c r="F542" s="29">
        <v>6</v>
      </c>
      <c r="G542" s="31" t="s">
        <v>485</v>
      </c>
      <c r="H542" s="694" t="s">
        <v>467</v>
      </c>
      <c r="I542" s="347" t="s">
        <v>47</v>
      </c>
      <c r="J542" s="694" t="s">
        <v>468</v>
      </c>
      <c r="K542" s="232">
        <v>3824819</v>
      </c>
      <c r="L542" s="698">
        <v>3</v>
      </c>
      <c r="M542" s="185">
        <v>5</v>
      </c>
      <c r="N542" s="717" t="s">
        <v>487</v>
      </c>
      <c r="O542" s="232" t="s">
        <v>469</v>
      </c>
      <c r="P542" s="232">
        <v>25</v>
      </c>
      <c r="Q542" s="347" t="s">
        <v>432</v>
      </c>
      <c r="R542" s="695">
        <v>1120</v>
      </c>
      <c r="S542" s="695"/>
      <c r="T542" s="695">
        <v>3970</v>
      </c>
      <c r="U542" s="695">
        <v>3970</v>
      </c>
      <c r="V542" s="695">
        <v>1120</v>
      </c>
      <c r="W542" s="695">
        <v>1120</v>
      </c>
      <c r="X542" s="232">
        <v>1</v>
      </c>
      <c r="Y542" s="695">
        <v>4000</v>
      </c>
      <c r="Z542" s="232">
        <v>1</v>
      </c>
      <c r="AA542" s="696">
        <v>4000</v>
      </c>
      <c r="AB542" s="696">
        <v>3970</v>
      </c>
      <c r="AC542" s="697" t="s">
        <v>1899</v>
      </c>
      <c r="AD542" s="698" t="s">
        <v>1890</v>
      </c>
      <c r="AE542" s="699">
        <v>0.21875</v>
      </c>
      <c r="AF542" s="699">
        <v>0.23958333333333334</v>
      </c>
      <c r="AG542" s="699">
        <v>0.23958333333333334</v>
      </c>
      <c r="AH542" s="699">
        <v>0.24652777777777779</v>
      </c>
      <c r="AI542" s="232" t="s">
        <v>5</v>
      </c>
      <c r="AJ542" s="694"/>
      <c r="AK542" s="694" t="s">
        <v>17</v>
      </c>
      <c r="AL542" s="700" t="s">
        <v>858</v>
      </c>
      <c r="AM542" s="694" t="s">
        <v>486</v>
      </c>
      <c r="AN542" s="694">
        <v>1</v>
      </c>
      <c r="AO542" s="232" t="s">
        <v>1900</v>
      </c>
      <c r="AP542" s="232" t="s">
        <v>394</v>
      </c>
      <c r="AQ542" s="232"/>
      <c r="AR542" s="232"/>
      <c r="AS542" s="232"/>
      <c r="AT542" s="243">
        <f t="shared" si="43"/>
        <v>2.0833333333333343E-2</v>
      </c>
      <c r="AU542" s="243">
        <f t="shared" si="44"/>
        <v>6.9444444444444475E-3</v>
      </c>
    </row>
    <row r="543" spans="1:47" ht="14.25">
      <c r="B543" s="29">
        <v>2025</v>
      </c>
      <c r="C543" s="29">
        <v>4</v>
      </c>
      <c r="D543" s="29">
        <v>30</v>
      </c>
      <c r="E543" s="247" t="s">
        <v>494</v>
      </c>
      <c r="F543" s="29"/>
      <c r="G543" s="208"/>
      <c r="H543" s="694" t="s">
        <v>467</v>
      </c>
      <c r="I543" s="347" t="s">
        <v>43</v>
      </c>
      <c r="J543" s="694" t="s">
        <v>468</v>
      </c>
      <c r="K543" s="232"/>
      <c r="L543" s="698"/>
      <c r="M543" s="185"/>
      <c r="N543" s="717"/>
      <c r="O543" s="232"/>
      <c r="P543" s="232">
        <v>25</v>
      </c>
      <c r="Q543" s="347" t="s">
        <v>483</v>
      </c>
      <c r="R543" s="695">
        <v>1120</v>
      </c>
      <c r="S543" s="695"/>
      <c r="T543" s="695" t="s">
        <v>30</v>
      </c>
      <c r="U543" s="695">
        <v>500</v>
      </c>
      <c r="V543" s="695">
        <v>1120</v>
      </c>
      <c r="W543" s="695">
        <v>1120</v>
      </c>
      <c r="X543" s="232">
        <v>1</v>
      </c>
      <c r="Y543" s="695"/>
      <c r="Z543" s="232">
        <v>1</v>
      </c>
      <c r="AA543" s="696">
        <v>500</v>
      </c>
      <c r="AB543" s="696">
        <v>12700</v>
      </c>
      <c r="AC543" s="697" t="s">
        <v>756</v>
      </c>
      <c r="AD543" s="698" t="s">
        <v>1890</v>
      </c>
      <c r="AE543" s="699">
        <v>0.24652777777777779</v>
      </c>
      <c r="AF543" s="699">
        <v>0.25</v>
      </c>
      <c r="AG543" s="699"/>
      <c r="AH543" s="699"/>
      <c r="AI543" s="232"/>
      <c r="AJ543" s="694"/>
      <c r="AK543" s="694" t="s">
        <v>17</v>
      </c>
      <c r="AL543" s="700" t="s">
        <v>858</v>
      </c>
      <c r="AM543" s="694" t="s">
        <v>486</v>
      </c>
      <c r="AN543" s="694">
        <v>1</v>
      </c>
      <c r="AO543" s="232"/>
      <c r="AP543" s="232"/>
      <c r="AQ543" s="232"/>
      <c r="AR543" s="232"/>
      <c r="AS543" s="232"/>
      <c r="AT543" s="243">
        <f t="shared" si="43"/>
        <v>3.4722222222222099E-3</v>
      </c>
      <c r="AU543" s="243" t="str">
        <f t="shared" si="44"/>
        <v/>
      </c>
    </row>
    <row r="544" spans="1:47" ht="14.25">
      <c r="B544" s="29">
        <v>2025</v>
      </c>
      <c r="C544" s="29">
        <v>4</v>
      </c>
      <c r="D544" s="29">
        <v>30</v>
      </c>
      <c r="E544" s="247" t="s">
        <v>494</v>
      </c>
      <c r="F544" s="29"/>
      <c r="G544" s="208"/>
      <c r="H544" s="694" t="s">
        <v>467</v>
      </c>
      <c r="I544" s="347"/>
      <c r="J544" s="694"/>
      <c r="K544" s="232"/>
      <c r="L544" s="698"/>
      <c r="M544" s="185"/>
      <c r="N544" s="717"/>
      <c r="O544" s="232"/>
      <c r="P544" s="232"/>
      <c r="Q544" s="347"/>
      <c r="R544" s="695"/>
      <c r="S544" s="695"/>
      <c r="T544" s="695"/>
      <c r="U544" s="695"/>
      <c r="V544" s="695"/>
      <c r="W544" s="695"/>
      <c r="X544" s="232"/>
      <c r="Y544" s="695"/>
      <c r="Z544" s="232"/>
      <c r="AA544" s="696"/>
      <c r="AB544" s="696"/>
      <c r="AC544" s="697"/>
      <c r="AD544" s="698"/>
      <c r="AE544" s="699"/>
      <c r="AF544" s="699"/>
      <c r="AG544" s="699">
        <v>0.25</v>
      </c>
      <c r="AH544" s="699">
        <v>0.27083333333333331</v>
      </c>
      <c r="AI544" s="232" t="s">
        <v>560</v>
      </c>
      <c r="AJ544" s="694"/>
      <c r="AK544" s="694"/>
      <c r="AL544" s="700"/>
      <c r="AM544" s="694"/>
      <c r="AN544" s="694"/>
      <c r="AO544" s="232" t="s">
        <v>1898</v>
      </c>
      <c r="AP544" s="232"/>
      <c r="AQ544" s="232"/>
      <c r="AR544" s="232"/>
      <c r="AS544" s="232"/>
      <c r="AT544" s="243" t="str">
        <f t="shared" si="43"/>
        <v/>
      </c>
      <c r="AU544" s="243">
        <f t="shared" si="44"/>
        <v>2.0833333333333315E-2</v>
      </c>
    </row>
    <row r="545" spans="1:47" ht="14.25">
      <c r="A545" s="182">
        <v>1</v>
      </c>
      <c r="B545" s="29">
        <v>2025</v>
      </c>
      <c r="C545" s="29">
        <v>5</v>
      </c>
      <c r="D545" s="29">
        <v>1</v>
      </c>
      <c r="E545" s="247" t="s">
        <v>495</v>
      </c>
      <c r="F545" s="29">
        <v>1</v>
      </c>
      <c r="G545" s="31" t="s">
        <v>485</v>
      </c>
      <c r="H545" s="694" t="s">
        <v>467</v>
      </c>
      <c r="I545" s="347" t="s">
        <v>47</v>
      </c>
      <c r="J545" s="694" t="s">
        <v>468</v>
      </c>
      <c r="K545" s="232">
        <v>3824819</v>
      </c>
      <c r="L545" s="698">
        <v>4</v>
      </c>
      <c r="M545" s="185">
        <v>5</v>
      </c>
      <c r="N545" s="717" t="s">
        <v>487</v>
      </c>
      <c r="O545" s="232" t="s">
        <v>469</v>
      </c>
      <c r="P545" s="232">
        <v>25</v>
      </c>
      <c r="Q545" s="347" t="s">
        <v>432</v>
      </c>
      <c r="R545" s="695">
        <v>1120</v>
      </c>
      <c r="S545" s="695"/>
      <c r="T545" s="695">
        <v>3980</v>
      </c>
      <c r="U545" s="695">
        <v>3980</v>
      </c>
      <c r="V545" s="695">
        <v>1120</v>
      </c>
      <c r="W545" s="695">
        <v>1120</v>
      </c>
      <c r="X545" s="232">
        <v>1</v>
      </c>
      <c r="Y545" s="695">
        <v>4000</v>
      </c>
      <c r="Z545" s="232">
        <v>1</v>
      </c>
      <c r="AA545" s="696">
        <v>4000</v>
      </c>
      <c r="AB545" s="696">
        <v>3980</v>
      </c>
      <c r="AC545" s="697" t="s">
        <v>1901</v>
      </c>
      <c r="AD545" s="698" t="s">
        <v>488</v>
      </c>
      <c r="AE545" s="699"/>
      <c r="AF545" s="699"/>
      <c r="AG545" s="699"/>
      <c r="AH545" s="699"/>
      <c r="AI545" s="232" t="s">
        <v>560</v>
      </c>
      <c r="AJ545" s="694"/>
      <c r="AK545" s="694" t="s">
        <v>17</v>
      </c>
      <c r="AL545" s="700" t="s">
        <v>858</v>
      </c>
      <c r="AM545" s="694" t="s">
        <v>470</v>
      </c>
      <c r="AN545" s="694">
        <v>2</v>
      </c>
      <c r="AO545" s="232" t="s">
        <v>1902</v>
      </c>
      <c r="AP545" s="232" t="s">
        <v>394</v>
      </c>
      <c r="AQ545" s="232"/>
      <c r="AR545" s="232"/>
      <c r="AS545" s="232"/>
      <c r="AT545" s="243" t="str">
        <f t="shared" si="43"/>
        <v/>
      </c>
      <c r="AU545" s="243" t="str">
        <f t="shared" si="44"/>
        <v/>
      </c>
    </row>
    <row r="546" spans="1:47" ht="14.25">
      <c r="B546" s="29">
        <v>2025</v>
      </c>
      <c r="C546" s="29">
        <v>5</v>
      </c>
      <c r="D546" s="29">
        <v>1</v>
      </c>
      <c r="E546" s="247" t="s">
        <v>495</v>
      </c>
      <c r="F546" s="29">
        <v>1</v>
      </c>
      <c r="G546" s="31" t="s">
        <v>485</v>
      </c>
      <c r="H546" s="694" t="s">
        <v>467</v>
      </c>
      <c r="I546" s="347" t="s">
        <v>47</v>
      </c>
      <c r="J546" s="694" t="s">
        <v>468</v>
      </c>
      <c r="K546" s="232">
        <v>3824819</v>
      </c>
      <c r="L546" s="698">
        <v>5</v>
      </c>
      <c r="M546" s="185">
        <v>5</v>
      </c>
      <c r="N546" s="717" t="s">
        <v>487</v>
      </c>
      <c r="O546" s="232" t="s">
        <v>469</v>
      </c>
      <c r="P546" s="232">
        <v>25</v>
      </c>
      <c r="Q546" s="347" t="s">
        <v>432</v>
      </c>
      <c r="R546" s="695">
        <v>1120</v>
      </c>
      <c r="S546" s="695"/>
      <c r="T546" s="695">
        <v>3870</v>
      </c>
      <c r="U546" s="695">
        <v>3870</v>
      </c>
      <c r="V546" s="695">
        <v>1120</v>
      </c>
      <c r="W546" s="695">
        <v>1120</v>
      </c>
      <c r="X546" s="232">
        <v>1</v>
      </c>
      <c r="Y546" s="695">
        <v>4000</v>
      </c>
      <c r="Z546" s="232">
        <v>1</v>
      </c>
      <c r="AA546" s="696">
        <v>4000</v>
      </c>
      <c r="AB546" s="696">
        <v>3870</v>
      </c>
      <c r="AC546" s="697" t="s">
        <v>1903</v>
      </c>
      <c r="AD546" s="698" t="s">
        <v>1891</v>
      </c>
      <c r="AE546" s="699">
        <v>0.27083333333333331</v>
      </c>
      <c r="AF546" s="699">
        <v>0.28819444444444442</v>
      </c>
      <c r="AG546" s="699">
        <v>0.28819444444444442</v>
      </c>
      <c r="AH546" s="699">
        <v>0.2986111111111111</v>
      </c>
      <c r="AI546" s="232" t="s">
        <v>5</v>
      </c>
      <c r="AJ546" s="694"/>
      <c r="AK546" s="694" t="s">
        <v>17</v>
      </c>
      <c r="AL546" s="700" t="s">
        <v>858</v>
      </c>
      <c r="AM546" s="694" t="s">
        <v>470</v>
      </c>
      <c r="AN546" s="694">
        <v>2</v>
      </c>
      <c r="AO546" s="232" t="s">
        <v>1904</v>
      </c>
      <c r="AP546" s="232" t="s">
        <v>394</v>
      </c>
      <c r="AQ546" s="232"/>
      <c r="AR546" s="232"/>
      <c r="AS546" s="232"/>
      <c r="AT546" s="243">
        <f t="shared" si="43"/>
        <v>1.7361111111111105E-2</v>
      </c>
      <c r="AU546" s="243">
        <f t="shared" si="44"/>
        <v>1.0416666666666685E-2</v>
      </c>
    </row>
    <row r="547" spans="1:47" ht="14.25">
      <c r="B547" s="29">
        <v>2025</v>
      </c>
      <c r="C547" s="29">
        <v>5</v>
      </c>
      <c r="D547" s="29">
        <v>1</v>
      </c>
      <c r="E547" s="247" t="s">
        <v>495</v>
      </c>
      <c r="F547" s="29"/>
      <c r="G547" s="208"/>
      <c r="H547" s="694" t="s">
        <v>467</v>
      </c>
      <c r="I547" s="347" t="s">
        <v>43</v>
      </c>
      <c r="J547" s="694" t="s">
        <v>468</v>
      </c>
      <c r="K547" s="232"/>
      <c r="L547" s="698"/>
      <c r="M547" s="185"/>
      <c r="N547" s="717"/>
      <c r="O547" s="232"/>
      <c r="P547" s="232">
        <v>25</v>
      </c>
      <c r="Q547" s="347" t="s">
        <v>483</v>
      </c>
      <c r="R547" s="695">
        <v>1120</v>
      </c>
      <c r="S547" s="695"/>
      <c r="T547" s="695" t="s">
        <v>30</v>
      </c>
      <c r="U547" s="695">
        <v>500</v>
      </c>
      <c r="V547" s="695">
        <v>1120</v>
      </c>
      <c r="W547" s="695">
        <v>1120</v>
      </c>
      <c r="X547" s="232">
        <v>1</v>
      </c>
      <c r="Y547" s="695"/>
      <c r="Z547" s="232">
        <v>1</v>
      </c>
      <c r="AA547" s="696">
        <v>500</v>
      </c>
      <c r="AB547" s="696">
        <v>8500</v>
      </c>
      <c r="AC547" s="697" t="s">
        <v>756</v>
      </c>
      <c r="AD547" s="698" t="s">
        <v>1891</v>
      </c>
      <c r="AE547" s="699">
        <v>0.2986111111111111</v>
      </c>
      <c r="AF547" s="699">
        <v>0.30208333333333331</v>
      </c>
      <c r="AG547" s="699"/>
      <c r="AH547" s="699"/>
      <c r="AI547" s="232"/>
      <c r="AJ547" s="694"/>
      <c r="AK547" s="694" t="s">
        <v>17</v>
      </c>
      <c r="AL547" s="700" t="s">
        <v>858</v>
      </c>
      <c r="AM547" s="694" t="s">
        <v>470</v>
      </c>
      <c r="AN547" s="694">
        <v>1</v>
      </c>
      <c r="AO547" s="232"/>
      <c r="AP547" s="232"/>
      <c r="AQ547" s="232"/>
      <c r="AR547" s="232"/>
      <c r="AS547" s="232"/>
      <c r="AT547" s="243">
        <f t="shared" si="43"/>
        <v>3.4722222222222099E-3</v>
      </c>
      <c r="AU547" s="243" t="str">
        <f t="shared" si="44"/>
        <v/>
      </c>
    </row>
    <row r="548" spans="1:47" ht="14.25">
      <c r="B548" s="29">
        <v>2025</v>
      </c>
      <c r="C548" s="29">
        <v>5</v>
      </c>
      <c r="D548" s="29">
        <v>1</v>
      </c>
      <c r="E548" s="247" t="s">
        <v>495</v>
      </c>
      <c r="F548" s="29"/>
      <c r="G548" s="208"/>
      <c r="H548" s="694" t="s">
        <v>467</v>
      </c>
      <c r="I548" s="347"/>
      <c r="J548" s="694"/>
      <c r="K548" s="232"/>
      <c r="L548" s="698"/>
      <c r="M548" s="185"/>
      <c r="N548" s="717"/>
      <c r="O548" s="232"/>
      <c r="P548" s="232"/>
      <c r="Q548" s="347"/>
      <c r="R548" s="695"/>
      <c r="S548" s="695"/>
      <c r="T548" s="695"/>
      <c r="U548" s="695"/>
      <c r="V548" s="695"/>
      <c r="W548" s="695"/>
      <c r="X548" s="232"/>
      <c r="Y548" s="695"/>
      <c r="Z548" s="232"/>
      <c r="AA548" s="696"/>
      <c r="AB548" s="696"/>
      <c r="AC548" s="697"/>
      <c r="AD548" s="698"/>
      <c r="AE548" s="699"/>
      <c r="AF548" s="699"/>
      <c r="AG548" s="699">
        <v>0.30208333333333331</v>
      </c>
      <c r="AH548" s="699">
        <v>0.39583333333333331</v>
      </c>
      <c r="AI548" s="232" t="s">
        <v>5</v>
      </c>
      <c r="AJ548" s="694"/>
      <c r="AK548" s="694"/>
      <c r="AL548" s="700"/>
      <c r="AM548" s="694"/>
      <c r="AN548" s="694"/>
      <c r="AO548" s="232" t="s">
        <v>1911</v>
      </c>
      <c r="AP548" s="232"/>
      <c r="AQ548" s="232"/>
      <c r="AR548" s="232"/>
      <c r="AS548" s="232"/>
      <c r="AT548" s="243" t="str">
        <f t="shared" si="43"/>
        <v/>
      </c>
      <c r="AU548" s="243">
        <f t="shared" si="44"/>
        <v>9.375E-2</v>
      </c>
    </row>
    <row r="549" spans="1:47" ht="14.25">
      <c r="B549" s="29">
        <v>2025</v>
      </c>
      <c r="C549" s="29">
        <v>5</v>
      </c>
      <c r="D549" s="29">
        <v>1</v>
      </c>
      <c r="E549" s="247" t="s">
        <v>495</v>
      </c>
      <c r="F549" s="29"/>
      <c r="G549" s="208"/>
      <c r="H549" s="694" t="s">
        <v>467</v>
      </c>
      <c r="I549" s="347" t="s">
        <v>39</v>
      </c>
      <c r="J549" s="694"/>
      <c r="K549" s="232"/>
      <c r="L549" s="698"/>
      <c r="M549" s="185"/>
      <c r="N549" s="717" t="s">
        <v>705</v>
      </c>
      <c r="O549" s="232"/>
      <c r="P549" s="232">
        <v>25</v>
      </c>
      <c r="Q549" s="347" t="s">
        <v>1905</v>
      </c>
      <c r="R549" s="695">
        <v>1270</v>
      </c>
      <c r="S549" s="695"/>
      <c r="T549" s="695">
        <v>8000</v>
      </c>
      <c r="U549" s="695">
        <v>8000</v>
      </c>
      <c r="V549" s="695">
        <v>1110</v>
      </c>
      <c r="W549" s="695">
        <v>1110</v>
      </c>
      <c r="X549" s="232">
        <v>1</v>
      </c>
      <c r="Y549" s="695">
        <v>8000</v>
      </c>
      <c r="Z549" s="232">
        <v>1</v>
      </c>
      <c r="AA549" s="696">
        <v>8000</v>
      </c>
      <c r="AB549" s="696">
        <v>8000</v>
      </c>
      <c r="AC549" s="697" t="s">
        <v>1722</v>
      </c>
      <c r="AD549" s="698" t="s">
        <v>1907</v>
      </c>
      <c r="AE549" s="699">
        <v>0.39583333333333331</v>
      </c>
      <c r="AF549" s="699">
        <v>0.45833333333333331</v>
      </c>
      <c r="AG549" s="699"/>
      <c r="AH549" s="699"/>
      <c r="AI549" s="232"/>
      <c r="AJ549" s="694"/>
      <c r="AK549" s="694"/>
      <c r="AL549" s="700"/>
      <c r="AM549" s="694" t="s">
        <v>470</v>
      </c>
      <c r="AN549" s="694"/>
      <c r="AO549" s="232" t="s">
        <v>1912</v>
      </c>
      <c r="AP549" s="232"/>
      <c r="AQ549" s="232"/>
      <c r="AR549" s="232"/>
      <c r="AS549" s="232"/>
      <c r="AT549" s="243">
        <f t="shared" si="43"/>
        <v>6.25E-2</v>
      </c>
      <c r="AU549" s="243" t="str">
        <f t="shared" si="44"/>
        <v/>
      </c>
    </row>
    <row r="550" spans="1:47" ht="14.25">
      <c r="B550" s="29">
        <v>2025</v>
      </c>
      <c r="C550" s="29">
        <v>5</v>
      </c>
      <c r="D550" s="29">
        <v>1</v>
      </c>
      <c r="E550" s="247" t="s">
        <v>495</v>
      </c>
      <c r="F550" s="29"/>
      <c r="G550" s="208"/>
      <c r="H550" s="694" t="s">
        <v>467</v>
      </c>
      <c r="I550" s="347"/>
      <c r="J550" s="694"/>
      <c r="K550" s="232"/>
      <c r="L550" s="698"/>
      <c r="M550" s="185"/>
      <c r="N550" s="717"/>
      <c r="O550" s="232"/>
      <c r="P550" s="232"/>
      <c r="Q550" s="347"/>
      <c r="R550" s="695"/>
      <c r="S550" s="695"/>
      <c r="T550" s="695"/>
      <c r="U550" s="695"/>
      <c r="V550" s="695"/>
      <c r="W550" s="695"/>
      <c r="X550" s="232"/>
      <c r="Y550" s="695"/>
      <c r="Z550" s="232"/>
      <c r="AA550" s="696"/>
      <c r="AB550" s="696"/>
      <c r="AC550" s="697"/>
      <c r="AD550" s="698"/>
      <c r="AE550" s="699"/>
      <c r="AF550" s="699"/>
      <c r="AG550" s="699">
        <v>0.45833333333333331</v>
      </c>
      <c r="AH550" s="699">
        <v>0.51388888888888884</v>
      </c>
      <c r="AI550" s="232" t="s">
        <v>5</v>
      </c>
      <c r="AJ550" s="694"/>
      <c r="AK550" s="694"/>
      <c r="AL550" s="700"/>
      <c r="AM550" s="694"/>
      <c r="AN550" s="694"/>
      <c r="AO550" s="232" t="s">
        <v>1906</v>
      </c>
      <c r="AP550" s="232"/>
      <c r="AQ550" s="232"/>
      <c r="AR550" s="232"/>
      <c r="AS550" s="232"/>
      <c r="AT550" s="243" t="str">
        <f t="shared" si="43"/>
        <v/>
      </c>
      <c r="AU550" s="243">
        <f t="shared" si="44"/>
        <v>5.5555555555555525E-2</v>
      </c>
    </row>
    <row r="551" spans="1:47" ht="14.25">
      <c r="B551" s="29">
        <v>2025</v>
      </c>
      <c r="C551" s="29">
        <v>5</v>
      </c>
      <c r="D551" s="29">
        <v>1</v>
      </c>
      <c r="E551" s="247" t="s">
        <v>495</v>
      </c>
      <c r="F551" s="29"/>
      <c r="G551" s="31"/>
      <c r="H551" s="694" t="s">
        <v>467</v>
      </c>
      <c r="I551" s="347" t="s">
        <v>58</v>
      </c>
      <c r="J551" s="694" t="s">
        <v>468</v>
      </c>
      <c r="K551" s="232"/>
      <c r="L551" s="698"/>
      <c r="M551" s="185"/>
      <c r="N551" s="717"/>
      <c r="O551" s="232"/>
      <c r="P551" s="232">
        <v>12</v>
      </c>
      <c r="Q551" s="347" t="s">
        <v>483</v>
      </c>
      <c r="R551" s="695">
        <v>1120</v>
      </c>
      <c r="S551" s="695"/>
      <c r="T551" s="695" t="s">
        <v>30</v>
      </c>
      <c r="U551" s="695">
        <v>200</v>
      </c>
      <c r="V551" s="695">
        <v>1120</v>
      </c>
      <c r="W551" s="695">
        <v>1120</v>
      </c>
      <c r="X551" s="232">
        <v>1</v>
      </c>
      <c r="Y551" s="695">
        <v>200</v>
      </c>
      <c r="Z551" s="232">
        <v>1</v>
      </c>
      <c r="AA551" s="696">
        <v>200</v>
      </c>
      <c r="AB551" s="696"/>
      <c r="AC551" s="697"/>
      <c r="AD551" s="698"/>
      <c r="AE551" s="699"/>
      <c r="AF551" s="699"/>
      <c r="AG551" s="699"/>
      <c r="AH551" s="699"/>
      <c r="AI551" s="232"/>
      <c r="AJ551" s="694"/>
      <c r="AK551" s="694"/>
      <c r="AL551" s="700"/>
      <c r="AM551" s="694"/>
      <c r="AN551" s="694"/>
      <c r="AO551" s="232"/>
      <c r="AP551" s="232"/>
      <c r="AQ551" s="232"/>
      <c r="AR551" s="232"/>
      <c r="AS551" s="232"/>
      <c r="AT551" s="243" t="str">
        <f t="shared" si="43"/>
        <v/>
      </c>
      <c r="AU551" s="243" t="str">
        <f t="shared" si="44"/>
        <v/>
      </c>
    </row>
    <row r="552" spans="1:47" ht="14.25">
      <c r="A552" s="182">
        <v>1</v>
      </c>
      <c r="B552" s="29">
        <v>2025</v>
      </c>
      <c r="C552" s="29">
        <v>5</v>
      </c>
      <c r="D552" s="29">
        <v>1</v>
      </c>
      <c r="E552" s="247" t="s">
        <v>495</v>
      </c>
      <c r="F552" s="29">
        <v>2</v>
      </c>
      <c r="G552" s="31" t="s">
        <v>485</v>
      </c>
      <c r="H552" s="694" t="s">
        <v>467</v>
      </c>
      <c r="I552" s="347" t="s">
        <v>47</v>
      </c>
      <c r="J552" s="694" t="s">
        <v>468</v>
      </c>
      <c r="K552" s="232">
        <v>3824839</v>
      </c>
      <c r="L552" s="698">
        <v>1</v>
      </c>
      <c r="M552" s="185">
        <v>4</v>
      </c>
      <c r="N552" s="717" t="s">
        <v>499</v>
      </c>
      <c r="O552" s="232" t="s">
        <v>15</v>
      </c>
      <c r="P552" s="232">
        <v>50</v>
      </c>
      <c r="Q552" s="347" t="s">
        <v>356</v>
      </c>
      <c r="R552" s="695">
        <v>1120</v>
      </c>
      <c r="S552" s="695"/>
      <c r="T552" s="695">
        <v>5000</v>
      </c>
      <c r="U552" s="695">
        <v>5000</v>
      </c>
      <c r="V552" s="695">
        <v>1120</v>
      </c>
      <c r="W552" s="695">
        <v>1120</v>
      </c>
      <c r="X552" s="232">
        <v>1</v>
      </c>
      <c r="Y552" s="695">
        <v>5000</v>
      </c>
      <c r="Z552" s="232">
        <v>1</v>
      </c>
      <c r="AA552" s="696">
        <v>5000</v>
      </c>
      <c r="AB552" s="696">
        <v>4900</v>
      </c>
      <c r="AC552" s="697" t="s">
        <v>1909</v>
      </c>
      <c r="AD552" s="698"/>
      <c r="AE552" s="699">
        <v>0.51388888888888884</v>
      </c>
      <c r="AF552" s="699">
        <v>0.53819444444444442</v>
      </c>
      <c r="AG552" s="699">
        <v>0.53819444444444442</v>
      </c>
      <c r="AH552" s="699">
        <v>0.54513888888888884</v>
      </c>
      <c r="AI552" s="232" t="s">
        <v>5</v>
      </c>
      <c r="AJ552" s="694"/>
      <c r="AK552" s="694" t="s">
        <v>6</v>
      </c>
      <c r="AL552" s="700" t="s">
        <v>858</v>
      </c>
      <c r="AM552" s="694" t="s">
        <v>486</v>
      </c>
      <c r="AN552" s="694">
        <v>1</v>
      </c>
      <c r="AO552" s="232" t="s">
        <v>1944</v>
      </c>
      <c r="AP552" s="232" t="s">
        <v>396</v>
      </c>
      <c r="AQ552" s="232" t="s">
        <v>1703</v>
      </c>
      <c r="AR552" s="232"/>
      <c r="AS552" s="232"/>
      <c r="AT552" s="243">
        <f t="shared" si="43"/>
        <v>2.430555555555558E-2</v>
      </c>
      <c r="AU552" s="243">
        <f t="shared" si="44"/>
        <v>6.9444444444444198E-3</v>
      </c>
    </row>
    <row r="553" spans="1:47" ht="14.25">
      <c r="B553" s="29">
        <v>2025</v>
      </c>
      <c r="C553" s="29">
        <v>5</v>
      </c>
      <c r="D553" s="29">
        <v>1</v>
      </c>
      <c r="E553" s="247" t="s">
        <v>495</v>
      </c>
      <c r="F553" s="29">
        <v>2</v>
      </c>
      <c r="G553" s="31" t="s">
        <v>485</v>
      </c>
      <c r="H553" s="694" t="s">
        <v>467</v>
      </c>
      <c r="I553" s="347" t="s">
        <v>47</v>
      </c>
      <c r="J553" s="694" t="s">
        <v>468</v>
      </c>
      <c r="K553" s="232">
        <v>3824839</v>
      </c>
      <c r="L553" s="698">
        <v>2</v>
      </c>
      <c r="M553" s="185">
        <v>4</v>
      </c>
      <c r="N553" s="717" t="s">
        <v>499</v>
      </c>
      <c r="O553" s="232" t="s">
        <v>15</v>
      </c>
      <c r="P553" s="232">
        <v>50</v>
      </c>
      <c r="Q553" s="347" t="s">
        <v>356</v>
      </c>
      <c r="R553" s="695">
        <v>1120</v>
      </c>
      <c r="S553" s="695"/>
      <c r="T553" s="695">
        <v>5000</v>
      </c>
      <c r="U553" s="695">
        <v>5000</v>
      </c>
      <c r="V553" s="695">
        <v>1120</v>
      </c>
      <c r="W553" s="695">
        <v>1120</v>
      </c>
      <c r="X553" s="232">
        <v>1</v>
      </c>
      <c r="Y553" s="695">
        <v>5000</v>
      </c>
      <c r="Z553" s="232">
        <v>1</v>
      </c>
      <c r="AA553" s="696">
        <v>5000</v>
      </c>
      <c r="AB553" s="696">
        <v>5050</v>
      </c>
      <c r="AC553" s="697" t="s">
        <v>1910</v>
      </c>
      <c r="AD553" s="698" t="s">
        <v>1892</v>
      </c>
      <c r="AE553" s="699">
        <v>0.54513888888888884</v>
      </c>
      <c r="AF553" s="699">
        <v>0.56944444444444442</v>
      </c>
      <c r="AG553" s="699">
        <v>0.56944444444444442</v>
      </c>
      <c r="AH553" s="699">
        <v>0.61805555555555558</v>
      </c>
      <c r="AI553" s="232" t="s">
        <v>5</v>
      </c>
      <c r="AJ553" s="694"/>
      <c r="AK553" s="694" t="s">
        <v>6</v>
      </c>
      <c r="AL553" s="700" t="s">
        <v>662</v>
      </c>
      <c r="AM553" s="694" t="s">
        <v>486</v>
      </c>
      <c r="AN553" s="694">
        <v>1</v>
      </c>
      <c r="AO553" s="232" t="s">
        <v>1945</v>
      </c>
      <c r="AP553" s="232" t="s">
        <v>394</v>
      </c>
      <c r="AQ553" s="232"/>
      <c r="AR553" s="232"/>
      <c r="AS553" s="232"/>
      <c r="AT553" s="243">
        <f t="shared" si="43"/>
        <v>2.430555555555558E-2</v>
      </c>
      <c r="AU553" s="243">
        <f t="shared" si="44"/>
        <v>4.861111111111116E-2</v>
      </c>
    </row>
    <row r="554" spans="1:47" ht="14.25">
      <c r="B554" s="29">
        <v>2025</v>
      </c>
      <c r="C554" s="29">
        <v>5</v>
      </c>
      <c r="D554" s="29">
        <v>1</v>
      </c>
      <c r="E554" s="247" t="s">
        <v>495</v>
      </c>
      <c r="F554" s="29"/>
      <c r="G554" s="208"/>
      <c r="H554" s="694" t="s">
        <v>467</v>
      </c>
      <c r="I554" s="347" t="s">
        <v>43</v>
      </c>
      <c r="J554" s="694" t="s">
        <v>468</v>
      </c>
      <c r="K554" s="232"/>
      <c r="L554" s="698"/>
      <c r="M554" s="185"/>
      <c r="N554" s="717"/>
      <c r="O554" s="232"/>
      <c r="P554" s="232">
        <v>25</v>
      </c>
      <c r="Q554" s="347" t="s">
        <v>483</v>
      </c>
      <c r="R554" s="695">
        <v>1120</v>
      </c>
      <c r="S554" s="695"/>
      <c r="T554" s="695" t="s">
        <v>30</v>
      </c>
      <c r="U554" s="695">
        <v>350</v>
      </c>
      <c r="V554" s="695">
        <v>1120</v>
      </c>
      <c r="W554" s="695">
        <v>1120</v>
      </c>
      <c r="X554" s="232">
        <v>1</v>
      </c>
      <c r="Y554" s="695"/>
      <c r="Z554" s="232">
        <v>1</v>
      </c>
      <c r="AA554" s="696">
        <v>350</v>
      </c>
      <c r="AB554" s="696">
        <v>10550</v>
      </c>
      <c r="AC554" s="697" t="s">
        <v>756</v>
      </c>
      <c r="AD554" s="698" t="s">
        <v>1892</v>
      </c>
      <c r="AE554" s="699">
        <v>0.61805555555555558</v>
      </c>
      <c r="AF554" s="699">
        <v>0.62152777777777779</v>
      </c>
      <c r="AG554" s="699"/>
      <c r="AH554" s="699"/>
      <c r="AI554" s="232"/>
      <c r="AJ554" s="694"/>
      <c r="AK554" s="694" t="s">
        <v>6</v>
      </c>
      <c r="AL554" s="700" t="s">
        <v>858</v>
      </c>
      <c r="AM554" s="694" t="s">
        <v>486</v>
      </c>
      <c r="AN554" s="694">
        <v>1</v>
      </c>
      <c r="AO554" s="232"/>
      <c r="AP554" s="232"/>
      <c r="AQ554" s="232"/>
      <c r="AR554" s="232"/>
      <c r="AS554" s="232"/>
      <c r="AT554" s="243">
        <f t="shared" si="43"/>
        <v>3.4722222222222099E-3</v>
      </c>
      <c r="AU554" s="243" t="str">
        <f t="shared" si="44"/>
        <v/>
      </c>
    </row>
    <row r="555" spans="1:47" ht="14.25">
      <c r="B555" s="29">
        <v>2025</v>
      </c>
      <c r="C555" s="29">
        <v>5</v>
      </c>
      <c r="D555" s="29">
        <v>1</v>
      </c>
      <c r="E555" s="247" t="s">
        <v>496</v>
      </c>
      <c r="F555" s="29"/>
      <c r="G555" s="208"/>
      <c r="H555" s="694" t="s">
        <v>467</v>
      </c>
      <c r="I555" s="347"/>
      <c r="J555" s="694"/>
      <c r="K555" s="232"/>
      <c r="L555" s="698"/>
      <c r="M555" s="185"/>
      <c r="N555" s="717"/>
      <c r="O555" s="232"/>
      <c r="P555" s="232"/>
      <c r="Q555" s="347"/>
      <c r="R555" s="695"/>
      <c r="S555" s="695"/>
      <c r="T555" s="695"/>
      <c r="U555" s="695"/>
      <c r="V555" s="695"/>
      <c r="W555" s="695"/>
      <c r="X555" s="232"/>
      <c r="Y555" s="695"/>
      <c r="Z555" s="232"/>
      <c r="AA555" s="696"/>
      <c r="AB555" s="696"/>
      <c r="AC555" s="697"/>
      <c r="AD555" s="698"/>
      <c r="AE555" s="699"/>
      <c r="AF555" s="699"/>
      <c r="AG555" s="699">
        <v>0.62152777777777779</v>
      </c>
      <c r="AH555" s="699">
        <v>0.64236111111111116</v>
      </c>
      <c r="AI555" s="232" t="s">
        <v>560</v>
      </c>
      <c r="AJ555" s="694"/>
      <c r="AK555" s="694"/>
      <c r="AL555" s="700"/>
      <c r="AM555" s="694"/>
      <c r="AN555" s="694"/>
      <c r="AO555" s="232"/>
      <c r="AP555" s="232"/>
      <c r="AQ555" s="232"/>
      <c r="AR555" s="232"/>
      <c r="AS555" s="232"/>
      <c r="AT555" s="243" t="str">
        <f t="shared" si="43"/>
        <v/>
      </c>
      <c r="AU555" s="243">
        <f t="shared" si="44"/>
        <v>2.083333333333337E-2</v>
      </c>
    </row>
    <row r="556" spans="1:47" ht="14.25">
      <c r="B556" s="29">
        <v>2025</v>
      </c>
      <c r="C556" s="29">
        <v>5</v>
      </c>
      <c r="D556" s="29">
        <v>1</v>
      </c>
      <c r="E556" s="247" t="s">
        <v>496</v>
      </c>
      <c r="F556" s="29"/>
      <c r="G556" s="31"/>
      <c r="H556" s="694" t="s">
        <v>467</v>
      </c>
      <c r="I556" s="347" t="s">
        <v>58</v>
      </c>
      <c r="J556" s="694" t="s">
        <v>468</v>
      </c>
      <c r="K556" s="232"/>
      <c r="L556" s="698"/>
      <c r="M556" s="185"/>
      <c r="N556" s="717"/>
      <c r="O556" s="232"/>
      <c r="P556" s="232">
        <v>12</v>
      </c>
      <c r="Q556" s="347" t="s">
        <v>483</v>
      </c>
      <c r="R556" s="695">
        <v>1120</v>
      </c>
      <c r="S556" s="695"/>
      <c r="T556" s="695" t="s">
        <v>30</v>
      </c>
      <c r="U556" s="695">
        <v>200</v>
      </c>
      <c r="V556" s="695">
        <v>1120</v>
      </c>
      <c r="W556" s="695">
        <v>1120</v>
      </c>
      <c r="X556" s="232">
        <v>1</v>
      </c>
      <c r="Y556" s="695">
        <v>200</v>
      </c>
      <c r="Z556" s="232">
        <v>1</v>
      </c>
      <c r="AA556" s="696">
        <v>200</v>
      </c>
      <c r="AB556" s="696"/>
      <c r="AC556" s="697"/>
      <c r="AD556" s="698"/>
      <c r="AE556" s="699"/>
      <c r="AF556" s="699"/>
      <c r="AG556" s="699"/>
      <c r="AH556" s="699"/>
      <c r="AI556" s="232"/>
      <c r="AJ556" s="694"/>
      <c r="AK556" s="694"/>
      <c r="AL556" s="700"/>
      <c r="AM556" s="694"/>
      <c r="AN556" s="694"/>
      <c r="AO556" s="232"/>
      <c r="AP556" s="232"/>
      <c r="AQ556" s="232"/>
      <c r="AR556" s="232"/>
      <c r="AS556" s="232"/>
      <c r="AT556" s="243" t="str">
        <f t="shared" si="43"/>
        <v/>
      </c>
      <c r="AU556" s="243" t="str">
        <f t="shared" si="44"/>
        <v/>
      </c>
    </row>
    <row r="557" spans="1:47" ht="14.25">
      <c r="A557" s="182">
        <v>1</v>
      </c>
      <c r="B557" s="29">
        <v>2025</v>
      </c>
      <c r="C557" s="29">
        <v>5</v>
      </c>
      <c r="D557" s="29">
        <v>1</v>
      </c>
      <c r="E557" s="247" t="s">
        <v>496</v>
      </c>
      <c r="F557" s="29">
        <v>3</v>
      </c>
      <c r="G557" s="31" t="s">
        <v>485</v>
      </c>
      <c r="H557" s="694" t="s">
        <v>467</v>
      </c>
      <c r="I557" s="347" t="s">
        <v>47</v>
      </c>
      <c r="J557" s="694" t="s">
        <v>468</v>
      </c>
      <c r="K557" s="232">
        <v>3824839</v>
      </c>
      <c r="L557" s="698">
        <v>3</v>
      </c>
      <c r="M557" s="185">
        <v>4</v>
      </c>
      <c r="N557" s="717" t="s">
        <v>499</v>
      </c>
      <c r="O557" s="232" t="s">
        <v>15</v>
      </c>
      <c r="P557" s="232">
        <v>50</v>
      </c>
      <c r="Q557" s="347" t="s">
        <v>356</v>
      </c>
      <c r="R557" s="695">
        <v>1120</v>
      </c>
      <c r="S557" s="695"/>
      <c r="T557" s="695">
        <v>5000</v>
      </c>
      <c r="U557" s="695">
        <v>5000</v>
      </c>
      <c r="V557" s="695">
        <v>1120</v>
      </c>
      <c r="W557" s="695">
        <v>1120</v>
      </c>
      <c r="X557" s="232">
        <v>1</v>
      </c>
      <c r="Y557" s="695">
        <v>5000</v>
      </c>
      <c r="Z557" s="232">
        <v>1</v>
      </c>
      <c r="AA557" s="696">
        <v>5000</v>
      </c>
      <c r="AB557" s="696">
        <v>5050</v>
      </c>
      <c r="AC557" s="697" t="s">
        <v>1913</v>
      </c>
      <c r="AD557" s="698"/>
      <c r="AE557" s="699">
        <v>0.64236111111111116</v>
      </c>
      <c r="AF557" s="699">
        <v>0.66666666666666663</v>
      </c>
      <c r="AG557" s="699">
        <v>0.66666666666666663</v>
      </c>
      <c r="AH557" s="699">
        <v>0.67361111111111116</v>
      </c>
      <c r="AI557" s="232" t="s">
        <v>5</v>
      </c>
      <c r="AJ557" s="694"/>
      <c r="AK557" s="694" t="s">
        <v>6</v>
      </c>
      <c r="AL557" s="700" t="s">
        <v>662</v>
      </c>
      <c r="AM557" s="694" t="s">
        <v>486</v>
      </c>
      <c r="AN557" s="694">
        <v>1</v>
      </c>
      <c r="AO557" s="232" t="s">
        <v>1916</v>
      </c>
      <c r="AP557" s="232" t="s">
        <v>394</v>
      </c>
      <c r="AQ557" s="232"/>
      <c r="AR557" s="232"/>
      <c r="AS557" s="232"/>
      <c r="AT557" s="243">
        <f t="shared" ref="AT557:AT562" si="45">IF(IF(AE557&gt;AF557,1-AE557+AF557,AF557-AE557)=0,"",IF(AE557&gt;AF557,1-AE557+AF557,AF557-AE557))</f>
        <v>2.4305555555555469E-2</v>
      </c>
      <c r="AU557" s="243">
        <f t="shared" ref="AU557:AU562" si="46">IF(IF(AG557&gt;AH557,1-AG557+AH557,AH557-AG557)=0,"",IF(AG557&gt;AH557,1-AG557+AH557,AH557-AG557))</f>
        <v>6.9444444444445308E-3</v>
      </c>
    </row>
    <row r="558" spans="1:47" ht="14.25">
      <c r="B558" s="29">
        <v>2025</v>
      </c>
      <c r="C558" s="29">
        <v>5</v>
      </c>
      <c r="D558" s="29">
        <v>1</v>
      </c>
      <c r="E558" s="247" t="s">
        <v>496</v>
      </c>
      <c r="F558" s="29">
        <v>3</v>
      </c>
      <c r="G558" s="31" t="s">
        <v>485</v>
      </c>
      <c r="H558" s="694" t="s">
        <v>467</v>
      </c>
      <c r="I558" s="347" t="s">
        <v>47</v>
      </c>
      <c r="J558" s="694" t="s">
        <v>468</v>
      </c>
      <c r="K558" s="232">
        <v>3824839</v>
      </c>
      <c r="L558" s="698">
        <v>4</v>
      </c>
      <c r="M558" s="185">
        <v>4</v>
      </c>
      <c r="N558" s="717" t="s">
        <v>499</v>
      </c>
      <c r="O558" s="232" t="s">
        <v>15</v>
      </c>
      <c r="P558" s="232">
        <v>50</v>
      </c>
      <c r="Q558" s="347" t="s">
        <v>356</v>
      </c>
      <c r="R558" s="695">
        <v>1120</v>
      </c>
      <c r="S558" s="695"/>
      <c r="T558" s="695">
        <v>5000</v>
      </c>
      <c r="U558" s="695">
        <v>5000</v>
      </c>
      <c r="V558" s="695">
        <v>1120</v>
      </c>
      <c r="W558" s="695">
        <v>1120</v>
      </c>
      <c r="X558" s="232">
        <v>1</v>
      </c>
      <c r="Y558" s="695">
        <v>5000</v>
      </c>
      <c r="Z558" s="232">
        <v>1</v>
      </c>
      <c r="AA558" s="696">
        <v>5000</v>
      </c>
      <c r="AB558" s="696">
        <v>5050</v>
      </c>
      <c r="AC558" s="697" t="s">
        <v>1914</v>
      </c>
      <c r="AD558" s="698" t="s">
        <v>1893</v>
      </c>
      <c r="AE558" s="699">
        <v>0.67361111111111116</v>
      </c>
      <c r="AF558" s="699">
        <v>0.69791666666666663</v>
      </c>
      <c r="AG558" s="699">
        <v>0.69791666666666663</v>
      </c>
      <c r="AH558" s="699">
        <v>0.70486111111111116</v>
      </c>
      <c r="AI558" s="232" t="s">
        <v>5</v>
      </c>
      <c r="AJ558" s="694"/>
      <c r="AK558" s="694" t="s">
        <v>6</v>
      </c>
      <c r="AL558" s="700" t="s">
        <v>662</v>
      </c>
      <c r="AM558" s="694" t="s">
        <v>486</v>
      </c>
      <c r="AN558" s="694">
        <v>1</v>
      </c>
      <c r="AO558" s="232" t="s">
        <v>1916</v>
      </c>
      <c r="AP558" s="232" t="s">
        <v>394</v>
      </c>
      <c r="AQ558" s="232"/>
      <c r="AR558" s="232"/>
      <c r="AS558" s="232"/>
      <c r="AT558" s="243">
        <f t="shared" si="45"/>
        <v>2.4305555555555469E-2</v>
      </c>
      <c r="AU558" s="243">
        <f t="shared" si="46"/>
        <v>6.9444444444445308E-3</v>
      </c>
    </row>
    <row r="559" spans="1:47" ht="14.25">
      <c r="B559" s="29">
        <v>2025</v>
      </c>
      <c r="C559" s="29">
        <v>5</v>
      </c>
      <c r="D559" s="29">
        <v>1</v>
      </c>
      <c r="E559" s="247" t="s">
        <v>496</v>
      </c>
      <c r="F559" s="29"/>
      <c r="G559" s="208"/>
      <c r="H559" s="694" t="s">
        <v>467</v>
      </c>
      <c r="I559" s="347" t="s">
        <v>43</v>
      </c>
      <c r="J559" s="694" t="s">
        <v>468</v>
      </c>
      <c r="K559" s="232"/>
      <c r="L559" s="698"/>
      <c r="M559" s="185"/>
      <c r="N559" s="717"/>
      <c r="O559" s="232"/>
      <c r="P559" s="232">
        <v>25</v>
      </c>
      <c r="Q559" s="347" t="s">
        <v>483</v>
      </c>
      <c r="R559" s="695">
        <v>1120</v>
      </c>
      <c r="S559" s="695"/>
      <c r="T559" s="695" t="s">
        <v>30</v>
      </c>
      <c r="U559" s="695">
        <v>350</v>
      </c>
      <c r="V559" s="695">
        <v>1120</v>
      </c>
      <c r="W559" s="695">
        <v>1120</v>
      </c>
      <c r="X559" s="232">
        <v>1</v>
      </c>
      <c r="Y559" s="695"/>
      <c r="Z559" s="232">
        <v>1</v>
      </c>
      <c r="AA559" s="696">
        <v>350</v>
      </c>
      <c r="AB559" s="696">
        <v>10550</v>
      </c>
      <c r="AC559" s="697" t="s">
        <v>756</v>
      </c>
      <c r="AD559" s="698" t="s">
        <v>1893</v>
      </c>
      <c r="AE559" s="699">
        <v>0.70486111111111116</v>
      </c>
      <c r="AF559" s="699">
        <v>0.70833333333333337</v>
      </c>
      <c r="AG559" s="699"/>
      <c r="AH559" s="699"/>
      <c r="AI559" s="232"/>
      <c r="AJ559" s="694"/>
      <c r="AK559" s="694" t="s">
        <v>6</v>
      </c>
      <c r="AL559" s="700" t="s">
        <v>662</v>
      </c>
      <c r="AM559" s="694" t="s">
        <v>486</v>
      </c>
      <c r="AN559" s="694">
        <v>1</v>
      </c>
      <c r="AO559" s="232"/>
      <c r="AP559" s="232"/>
      <c r="AQ559" s="232"/>
      <c r="AR559" s="232"/>
      <c r="AS559" s="232"/>
      <c r="AT559" s="243">
        <f t="shared" si="45"/>
        <v>3.4722222222222099E-3</v>
      </c>
      <c r="AU559" s="243" t="str">
        <f t="shared" si="46"/>
        <v/>
      </c>
    </row>
    <row r="560" spans="1:47" ht="14.25">
      <c r="B560" s="29">
        <v>2025</v>
      </c>
      <c r="C560" s="29">
        <v>5</v>
      </c>
      <c r="D560" s="29">
        <v>1</v>
      </c>
      <c r="E560" s="247" t="s">
        <v>496</v>
      </c>
      <c r="F560" s="29"/>
      <c r="G560" s="208"/>
      <c r="H560" s="694" t="s">
        <v>467</v>
      </c>
      <c r="I560" s="347"/>
      <c r="J560" s="694"/>
      <c r="K560" s="232"/>
      <c r="L560" s="698"/>
      <c r="M560" s="185"/>
      <c r="N560" s="717"/>
      <c r="O560" s="232"/>
      <c r="P560" s="232"/>
      <c r="Q560" s="347"/>
      <c r="R560" s="695"/>
      <c r="S560" s="695"/>
      <c r="T560" s="695"/>
      <c r="U560" s="695"/>
      <c r="V560" s="695"/>
      <c r="W560" s="695"/>
      <c r="X560" s="232"/>
      <c r="Y560" s="695"/>
      <c r="Z560" s="232"/>
      <c r="AA560" s="696"/>
      <c r="AB560" s="696"/>
      <c r="AC560" s="697"/>
      <c r="AD560" s="698"/>
      <c r="AE560" s="699"/>
      <c r="AF560" s="699"/>
      <c r="AG560" s="699">
        <v>0.70833333333333337</v>
      </c>
      <c r="AH560" s="699">
        <v>0.72916666666666663</v>
      </c>
      <c r="AI560" s="232" t="s">
        <v>5</v>
      </c>
      <c r="AJ560" s="694"/>
      <c r="AK560" s="694"/>
      <c r="AL560" s="700"/>
      <c r="AM560" s="694"/>
      <c r="AN560" s="694"/>
      <c r="AO560" s="232"/>
      <c r="AP560" s="232"/>
      <c r="AQ560" s="232"/>
      <c r="AR560" s="232"/>
      <c r="AS560" s="232"/>
      <c r="AT560" s="243" t="str">
        <f t="shared" si="45"/>
        <v/>
      </c>
      <c r="AU560" s="243">
        <f t="shared" si="46"/>
        <v>2.0833333333333259E-2</v>
      </c>
    </row>
    <row r="561" spans="1:47" ht="14.25">
      <c r="B561" s="29">
        <v>2025</v>
      </c>
      <c r="C561" s="29">
        <v>5</v>
      </c>
      <c r="D561" s="29">
        <v>1</v>
      </c>
      <c r="E561" s="247" t="s">
        <v>496</v>
      </c>
      <c r="F561" s="29"/>
      <c r="G561" s="31"/>
      <c r="H561" s="694" t="s">
        <v>467</v>
      </c>
      <c r="I561" s="347" t="s">
        <v>58</v>
      </c>
      <c r="J561" s="694" t="s">
        <v>468</v>
      </c>
      <c r="K561" s="232"/>
      <c r="L561" s="698"/>
      <c r="M561" s="185"/>
      <c r="N561" s="717"/>
      <c r="O561" s="232"/>
      <c r="P561" s="232">
        <v>12</v>
      </c>
      <c r="Q561" s="347" t="s">
        <v>483</v>
      </c>
      <c r="R561" s="695">
        <v>1120</v>
      </c>
      <c r="S561" s="695"/>
      <c r="T561" s="695" t="s">
        <v>30</v>
      </c>
      <c r="U561" s="695">
        <v>200</v>
      </c>
      <c r="V561" s="695">
        <v>1120</v>
      </c>
      <c r="W561" s="695">
        <v>1120</v>
      </c>
      <c r="X561" s="232">
        <v>1</v>
      </c>
      <c r="Y561" s="695">
        <v>200</v>
      </c>
      <c r="Z561" s="232">
        <v>1</v>
      </c>
      <c r="AA561" s="696">
        <v>200</v>
      </c>
      <c r="AB561" s="696"/>
      <c r="AC561" s="697"/>
      <c r="AD561" s="698"/>
      <c r="AE561" s="699"/>
      <c r="AF561" s="699"/>
      <c r="AG561" s="699"/>
      <c r="AH561" s="699"/>
      <c r="AI561" s="232"/>
      <c r="AJ561" s="694"/>
      <c r="AK561" s="694"/>
      <c r="AL561" s="700"/>
      <c r="AM561" s="694"/>
      <c r="AN561" s="694"/>
      <c r="AO561" s="232"/>
      <c r="AP561" s="232"/>
      <c r="AQ561" s="232"/>
      <c r="AR561" s="232"/>
      <c r="AS561" s="232"/>
      <c r="AT561" s="243" t="str">
        <f t="shared" si="45"/>
        <v/>
      </c>
      <c r="AU561" s="243" t="str">
        <f t="shared" si="46"/>
        <v/>
      </c>
    </row>
    <row r="562" spans="1:47" ht="14.25">
      <c r="A562" s="182">
        <v>1</v>
      </c>
      <c r="B562" s="29">
        <v>2025</v>
      </c>
      <c r="C562" s="29">
        <v>5</v>
      </c>
      <c r="D562" s="29">
        <v>1</v>
      </c>
      <c r="E562" s="247" t="s">
        <v>496</v>
      </c>
      <c r="F562" s="29">
        <v>4</v>
      </c>
      <c r="G562" s="31" t="s">
        <v>485</v>
      </c>
      <c r="H562" s="694" t="s">
        <v>467</v>
      </c>
      <c r="I562" s="347" t="s">
        <v>47</v>
      </c>
      <c r="J562" s="694" t="s">
        <v>468</v>
      </c>
      <c r="K562" s="232">
        <v>3824828</v>
      </c>
      <c r="L562" s="698">
        <v>1</v>
      </c>
      <c r="M562" s="185">
        <v>22</v>
      </c>
      <c r="N562" s="717" t="s">
        <v>491</v>
      </c>
      <c r="O562" s="232" t="s">
        <v>469</v>
      </c>
      <c r="P562" s="232">
        <v>50</v>
      </c>
      <c r="Q562" s="347" t="s">
        <v>274</v>
      </c>
      <c r="R562" s="695">
        <v>1120</v>
      </c>
      <c r="S562" s="695"/>
      <c r="T562" s="695">
        <v>5000</v>
      </c>
      <c r="U562" s="695">
        <v>5000</v>
      </c>
      <c r="V562" s="695">
        <v>1120</v>
      </c>
      <c r="W562" s="695">
        <v>1120</v>
      </c>
      <c r="X562" s="232">
        <v>1</v>
      </c>
      <c r="Y562" s="695">
        <v>5000</v>
      </c>
      <c r="Z562" s="232">
        <v>1</v>
      </c>
      <c r="AA562" s="696">
        <v>5000</v>
      </c>
      <c r="AB562" s="696">
        <v>5050</v>
      </c>
      <c r="AC562" s="697" t="s">
        <v>1915</v>
      </c>
      <c r="AD562" s="698"/>
      <c r="AE562" s="699">
        <v>0.72916666666666663</v>
      </c>
      <c r="AF562" s="699">
        <v>0.75347222222222221</v>
      </c>
      <c r="AG562" s="699">
        <v>0.75347222222222221</v>
      </c>
      <c r="AH562" s="699">
        <v>0.76041666666666663</v>
      </c>
      <c r="AI562" s="232" t="s">
        <v>5</v>
      </c>
      <c r="AJ562" s="694"/>
      <c r="AK562" s="694" t="s">
        <v>6</v>
      </c>
      <c r="AL562" s="700" t="s">
        <v>662</v>
      </c>
      <c r="AM562" s="694" t="s">
        <v>486</v>
      </c>
      <c r="AN562" s="694">
        <v>1</v>
      </c>
      <c r="AO562" s="232" t="s">
        <v>1916</v>
      </c>
      <c r="AP562" s="232" t="s">
        <v>394</v>
      </c>
      <c r="AQ562" s="232"/>
      <c r="AR562" s="232"/>
      <c r="AS562" s="232"/>
      <c r="AT562" s="243">
        <f t="shared" si="45"/>
        <v>2.430555555555558E-2</v>
      </c>
      <c r="AU562" s="243">
        <f t="shared" si="46"/>
        <v>6.9444444444444198E-3</v>
      </c>
    </row>
    <row r="563" spans="1:47" ht="14.25">
      <c r="B563" s="29">
        <v>2025</v>
      </c>
      <c r="C563" s="29">
        <v>5</v>
      </c>
      <c r="D563" s="29">
        <v>1</v>
      </c>
      <c r="E563" s="247" t="s">
        <v>496</v>
      </c>
      <c r="F563" s="29">
        <v>4</v>
      </c>
      <c r="G563" s="31" t="s">
        <v>485</v>
      </c>
      <c r="H563" s="694" t="s">
        <v>467</v>
      </c>
      <c r="I563" s="347" t="s">
        <v>47</v>
      </c>
      <c r="J563" s="694" t="s">
        <v>468</v>
      </c>
      <c r="K563" s="232">
        <v>3824828</v>
      </c>
      <c r="L563" s="698">
        <v>2</v>
      </c>
      <c r="M563" s="185">
        <v>22</v>
      </c>
      <c r="N563" s="717" t="s">
        <v>491</v>
      </c>
      <c r="O563" s="232" t="s">
        <v>469</v>
      </c>
      <c r="P563" s="232">
        <v>50</v>
      </c>
      <c r="Q563" s="347" t="s">
        <v>274</v>
      </c>
      <c r="R563" s="695">
        <v>1120</v>
      </c>
      <c r="S563" s="695"/>
      <c r="T563" s="695">
        <v>5000</v>
      </c>
      <c r="U563" s="695">
        <v>5000</v>
      </c>
      <c r="V563" s="695">
        <v>1120</v>
      </c>
      <c r="W563" s="695">
        <v>1120</v>
      </c>
      <c r="X563" s="232">
        <v>1</v>
      </c>
      <c r="Y563" s="695">
        <v>5000</v>
      </c>
      <c r="Z563" s="232">
        <v>1</v>
      </c>
      <c r="AA563" s="696">
        <v>5000</v>
      </c>
      <c r="AB563" s="696">
        <v>5050</v>
      </c>
      <c r="AC563" s="697" t="s">
        <v>1917</v>
      </c>
      <c r="AD563" s="698" t="s">
        <v>1894</v>
      </c>
      <c r="AE563" s="699">
        <v>0.76041666666666663</v>
      </c>
      <c r="AF563" s="699">
        <v>0.78472222222222221</v>
      </c>
      <c r="AG563" s="699">
        <v>0.78472222222222221</v>
      </c>
      <c r="AH563" s="699">
        <v>0.79166666666666663</v>
      </c>
      <c r="AI563" s="232" t="s">
        <v>5</v>
      </c>
      <c r="AJ563" s="694"/>
      <c r="AK563" s="694" t="s">
        <v>6</v>
      </c>
      <c r="AL563" s="700" t="s">
        <v>662</v>
      </c>
      <c r="AM563" s="694" t="s">
        <v>486</v>
      </c>
      <c r="AN563" s="694">
        <v>1</v>
      </c>
      <c r="AO563" s="232" t="s">
        <v>1916</v>
      </c>
      <c r="AP563" s="232" t="s">
        <v>394</v>
      </c>
      <c r="AQ563" s="232"/>
      <c r="AR563" s="232"/>
      <c r="AS563" s="232"/>
      <c r="AT563" s="243">
        <f t="shared" si="43"/>
        <v>2.430555555555558E-2</v>
      </c>
      <c r="AU563" s="243">
        <f t="shared" si="44"/>
        <v>6.9444444444444198E-3</v>
      </c>
    </row>
    <row r="564" spans="1:47" ht="14.25">
      <c r="B564" s="29">
        <v>2025</v>
      </c>
      <c r="C564" s="29">
        <v>5</v>
      </c>
      <c r="D564" s="29">
        <v>1</v>
      </c>
      <c r="E564" s="247" t="s">
        <v>496</v>
      </c>
      <c r="F564" s="29"/>
      <c r="G564" s="208"/>
      <c r="H564" s="694" t="s">
        <v>467</v>
      </c>
      <c r="I564" s="347" t="s">
        <v>43</v>
      </c>
      <c r="J564" s="694" t="s">
        <v>468</v>
      </c>
      <c r="K564" s="232"/>
      <c r="L564" s="698"/>
      <c r="M564" s="185"/>
      <c r="N564" s="717"/>
      <c r="O564" s="232"/>
      <c r="P564" s="232">
        <v>25</v>
      </c>
      <c r="Q564" s="347" t="s">
        <v>483</v>
      </c>
      <c r="R564" s="695">
        <v>1120</v>
      </c>
      <c r="S564" s="695"/>
      <c r="T564" s="695" t="s">
        <v>30</v>
      </c>
      <c r="U564" s="695">
        <v>350</v>
      </c>
      <c r="V564" s="695">
        <v>1120</v>
      </c>
      <c r="W564" s="695">
        <v>1120</v>
      </c>
      <c r="X564" s="232">
        <v>1</v>
      </c>
      <c r="Y564" s="695"/>
      <c r="Z564" s="232">
        <v>1</v>
      </c>
      <c r="AA564" s="696">
        <v>350</v>
      </c>
      <c r="AB564" s="696">
        <v>10550</v>
      </c>
      <c r="AC564" s="697" t="s">
        <v>756</v>
      </c>
      <c r="AD564" s="698" t="s">
        <v>1894</v>
      </c>
      <c r="AE564" s="699">
        <v>0.79166666666666663</v>
      </c>
      <c r="AF564" s="699">
        <v>0.79513888888888884</v>
      </c>
      <c r="AG564" s="699"/>
      <c r="AH564" s="699"/>
      <c r="AI564" s="232"/>
      <c r="AJ564" s="694"/>
      <c r="AK564" s="694" t="s">
        <v>6</v>
      </c>
      <c r="AL564" s="700" t="s">
        <v>662</v>
      </c>
      <c r="AM564" s="694" t="s">
        <v>486</v>
      </c>
      <c r="AN564" s="694">
        <v>1</v>
      </c>
      <c r="AO564" s="232"/>
      <c r="AP564" s="232"/>
      <c r="AQ564" s="232"/>
      <c r="AR564" s="232"/>
      <c r="AS564" s="232"/>
      <c r="AT564" s="243">
        <f t="shared" si="43"/>
        <v>3.4722222222222099E-3</v>
      </c>
      <c r="AU564" s="243" t="str">
        <f t="shared" si="44"/>
        <v/>
      </c>
    </row>
    <row r="565" spans="1:47" ht="14.25">
      <c r="B565" s="29">
        <v>2025</v>
      </c>
      <c r="C565" s="29">
        <v>5</v>
      </c>
      <c r="D565" s="29">
        <v>1</v>
      </c>
      <c r="E565" s="247" t="s">
        <v>496</v>
      </c>
      <c r="F565" s="29"/>
      <c r="G565" s="208"/>
      <c r="H565" s="694" t="s">
        <v>467</v>
      </c>
      <c r="I565" s="347"/>
      <c r="J565" s="694"/>
      <c r="K565" s="232"/>
      <c r="L565" s="698"/>
      <c r="M565" s="185"/>
      <c r="N565" s="717"/>
      <c r="O565" s="232"/>
      <c r="P565" s="232"/>
      <c r="Q565" s="347"/>
      <c r="R565" s="695"/>
      <c r="S565" s="695"/>
      <c r="T565" s="695"/>
      <c r="U565" s="695"/>
      <c r="V565" s="695"/>
      <c r="W565" s="695"/>
      <c r="X565" s="232"/>
      <c r="Y565" s="695"/>
      <c r="Z565" s="232"/>
      <c r="AA565" s="696"/>
      <c r="AB565" s="696"/>
      <c r="AC565" s="697"/>
      <c r="AD565" s="698"/>
      <c r="AE565" s="699"/>
      <c r="AF565" s="699"/>
      <c r="AG565" s="699">
        <v>0.79513888888888884</v>
      </c>
      <c r="AH565" s="699">
        <v>0.85763888888888884</v>
      </c>
      <c r="AI565" s="232" t="s">
        <v>560</v>
      </c>
      <c r="AJ565" s="694"/>
      <c r="AK565" s="694"/>
      <c r="AL565" s="700"/>
      <c r="AM565" s="694"/>
      <c r="AN565" s="694"/>
      <c r="AO565" s="232"/>
      <c r="AP565" s="232"/>
      <c r="AQ565" s="232"/>
      <c r="AR565" s="232"/>
      <c r="AS565" s="232"/>
      <c r="AT565" s="243" t="str">
        <f t="shared" si="43"/>
        <v/>
      </c>
      <c r="AU565" s="243">
        <f t="shared" si="44"/>
        <v>6.25E-2</v>
      </c>
    </row>
    <row r="566" spans="1:47" ht="14.25">
      <c r="B566" s="29">
        <v>2025</v>
      </c>
      <c r="C566" s="29">
        <v>5</v>
      </c>
      <c r="D566" s="29">
        <v>1</v>
      </c>
      <c r="E566" s="247" t="s">
        <v>496</v>
      </c>
      <c r="F566" s="29"/>
      <c r="G566" s="31"/>
      <c r="H566" s="694" t="s">
        <v>467</v>
      </c>
      <c r="I566" s="347" t="s">
        <v>58</v>
      </c>
      <c r="J566" s="694" t="s">
        <v>468</v>
      </c>
      <c r="K566" s="232"/>
      <c r="L566" s="698"/>
      <c r="M566" s="185"/>
      <c r="N566" s="717"/>
      <c r="O566" s="232"/>
      <c r="P566" s="232">
        <v>12</v>
      </c>
      <c r="Q566" s="347" t="s">
        <v>483</v>
      </c>
      <c r="R566" s="695">
        <v>1120</v>
      </c>
      <c r="S566" s="695"/>
      <c r="T566" s="695" t="s">
        <v>30</v>
      </c>
      <c r="U566" s="695">
        <v>200</v>
      </c>
      <c r="V566" s="695">
        <v>1120</v>
      </c>
      <c r="W566" s="695">
        <v>1120</v>
      </c>
      <c r="X566" s="232">
        <v>1</v>
      </c>
      <c r="Y566" s="695">
        <v>200</v>
      </c>
      <c r="Z566" s="232">
        <v>1</v>
      </c>
      <c r="AA566" s="696">
        <v>200</v>
      </c>
      <c r="AB566" s="696"/>
      <c r="AC566" s="697"/>
      <c r="AD566" s="698"/>
      <c r="AE566" s="699"/>
      <c r="AF566" s="699"/>
      <c r="AG566" s="699"/>
      <c r="AH566" s="699"/>
      <c r="AI566" s="232"/>
      <c r="AJ566" s="694"/>
      <c r="AK566" s="694"/>
      <c r="AL566" s="700"/>
      <c r="AM566" s="694"/>
      <c r="AN566" s="694"/>
      <c r="AO566" s="232"/>
      <c r="AP566" s="232"/>
      <c r="AQ566" s="232"/>
      <c r="AR566" s="232"/>
      <c r="AS566" s="232"/>
      <c r="AT566" s="243" t="str">
        <f t="shared" si="43"/>
        <v/>
      </c>
      <c r="AU566" s="243" t="str">
        <f t="shared" si="44"/>
        <v/>
      </c>
    </row>
    <row r="567" spans="1:47" ht="14.25">
      <c r="A567" s="182">
        <v>1</v>
      </c>
      <c r="B567" s="29">
        <v>2025</v>
      </c>
      <c r="C567" s="29">
        <v>5</v>
      </c>
      <c r="D567" s="29">
        <v>1</v>
      </c>
      <c r="E567" s="247" t="s">
        <v>496</v>
      </c>
      <c r="F567" s="29">
        <v>5</v>
      </c>
      <c r="G567" s="31" t="s">
        <v>485</v>
      </c>
      <c r="H567" s="694" t="s">
        <v>467</v>
      </c>
      <c r="I567" s="347" t="s">
        <v>47</v>
      </c>
      <c r="J567" s="694" t="s">
        <v>468</v>
      </c>
      <c r="K567" s="232">
        <v>3824828</v>
      </c>
      <c r="L567" s="698">
        <v>3</v>
      </c>
      <c r="M567" s="185">
        <v>22</v>
      </c>
      <c r="N567" s="717" t="s">
        <v>491</v>
      </c>
      <c r="O567" s="232" t="s">
        <v>469</v>
      </c>
      <c r="P567" s="232">
        <v>50</v>
      </c>
      <c r="Q567" s="347" t="s">
        <v>274</v>
      </c>
      <c r="R567" s="695">
        <v>1120</v>
      </c>
      <c r="S567" s="695"/>
      <c r="T567" s="695">
        <v>5000</v>
      </c>
      <c r="U567" s="695">
        <v>5000</v>
      </c>
      <c r="V567" s="695">
        <v>1120</v>
      </c>
      <c r="W567" s="695">
        <v>1120</v>
      </c>
      <c r="X567" s="232">
        <v>1</v>
      </c>
      <c r="Y567" s="695">
        <v>5000</v>
      </c>
      <c r="Z567" s="232">
        <v>1</v>
      </c>
      <c r="AA567" s="696">
        <v>5000</v>
      </c>
      <c r="AB567" s="696">
        <v>5050</v>
      </c>
      <c r="AC567" s="697" t="s">
        <v>1918</v>
      </c>
      <c r="AD567" s="698"/>
      <c r="AE567" s="699">
        <v>0.85763888888888884</v>
      </c>
      <c r="AF567" s="699">
        <v>0.88194444444444442</v>
      </c>
      <c r="AG567" s="699">
        <v>0.88194444444444442</v>
      </c>
      <c r="AH567" s="699">
        <v>0.88888888888888884</v>
      </c>
      <c r="AI567" s="232" t="s">
        <v>5</v>
      </c>
      <c r="AJ567" s="694"/>
      <c r="AK567" s="694" t="s">
        <v>6</v>
      </c>
      <c r="AL567" s="700" t="s">
        <v>662</v>
      </c>
      <c r="AM567" s="694" t="s">
        <v>486</v>
      </c>
      <c r="AN567" s="694">
        <v>1</v>
      </c>
      <c r="AO567" s="232" t="s">
        <v>1916</v>
      </c>
      <c r="AP567" s="232" t="s">
        <v>394</v>
      </c>
      <c r="AQ567" s="232"/>
      <c r="AR567" s="232"/>
      <c r="AS567" s="232"/>
      <c r="AT567" s="243">
        <f t="shared" si="43"/>
        <v>2.430555555555558E-2</v>
      </c>
      <c r="AU567" s="243">
        <f t="shared" si="44"/>
        <v>6.9444444444444198E-3</v>
      </c>
    </row>
    <row r="568" spans="1:47" ht="14.25">
      <c r="B568" s="29">
        <v>2025</v>
      </c>
      <c r="C568" s="29">
        <v>5</v>
      </c>
      <c r="D568" s="29">
        <v>1</v>
      </c>
      <c r="E568" s="247" t="s">
        <v>496</v>
      </c>
      <c r="F568" s="29">
        <v>5</v>
      </c>
      <c r="G568" s="31" t="s">
        <v>485</v>
      </c>
      <c r="H568" s="694" t="s">
        <v>467</v>
      </c>
      <c r="I568" s="347" t="s">
        <v>47</v>
      </c>
      <c r="J568" s="694" t="s">
        <v>468</v>
      </c>
      <c r="K568" s="232">
        <v>3824828</v>
      </c>
      <c r="L568" s="698">
        <v>4</v>
      </c>
      <c r="M568" s="185">
        <v>22</v>
      </c>
      <c r="N568" s="717" t="s">
        <v>491</v>
      </c>
      <c r="O568" s="232" t="s">
        <v>469</v>
      </c>
      <c r="P568" s="232">
        <v>50</v>
      </c>
      <c r="Q568" s="347" t="s">
        <v>274</v>
      </c>
      <c r="R568" s="695">
        <v>1120</v>
      </c>
      <c r="S568" s="695"/>
      <c r="T568" s="695">
        <v>5000</v>
      </c>
      <c r="U568" s="695">
        <v>5000</v>
      </c>
      <c r="V568" s="695">
        <v>1120</v>
      </c>
      <c r="W568" s="695">
        <v>1120</v>
      </c>
      <c r="X568" s="232">
        <v>1</v>
      </c>
      <c r="Y568" s="695">
        <v>5000</v>
      </c>
      <c r="Z568" s="232">
        <v>1</v>
      </c>
      <c r="AA568" s="696">
        <v>5000</v>
      </c>
      <c r="AB568" s="696">
        <v>5050</v>
      </c>
      <c r="AC568" s="697" t="s">
        <v>1921</v>
      </c>
      <c r="AD568" s="698" t="s">
        <v>1895</v>
      </c>
      <c r="AE568" s="699">
        <v>0.88888888888888884</v>
      </c>
      <c r="AF568" s="699">
        <v>0.91319444444444442</v>
      </c>
      <c r="AG568" s="699">
        <v>0.91319444444444442</v>
      </c>
      <c r="AH568" s="699">
        <v>0.92013888888888884</v>
      </c>
      <c r="AI568" s="232" t="s">
        <v>5</v>
      </c>
      <c r="AJ568" s="694"/>
      <c r="AK568" s="694" t="s">
        <v>6</v>
      </c>
      <c r="AL568" s="700" t="s">
        <v>662</v>
      </c>
      <c r="AM568" s="694" t="s">
        <v>486</v>
      </c>
      <c r="AN568" s="694">
        <v>1</v>
      </c>
      <c r="AO568" s="232" t="s">
        <v>1916</v>
      </c>
      <c r="AP568" s="232" t="s">
        <v>394</v>
      </c>
      <c r="AQ568" s="232"/>
      <c r="AR568" s="232"/>
      <c r="AS568" s="232"/>
      <c r="AT568" s="243">
        <f t="shared" si="43"/>
        <v>2.430555555555558E-2</v>
      </c>
      <c r="AU568" s="243">
        <f t="shared" si="44"/>
        <v>6.9444444444444198E-3</v>
      </c>
    </row>
    <row r="569" spans="1:47" ht="14.25">
      <c r="B569" s="29">
        <v>2025</v>
      </c>
      <c r="C569" s="29">
        <v>5</v>
      </c>
      <c r="D569" s="29">
        <v>1</v>
      </c>
      <c r="E569" s="247" t="s">
        <v>494</v>
      </c>
      <c r="F569" s="29"/>
      <c r="G569" s="208"/>
      <c r="H569" s="694" t="s">
        <v>467</v>
      </c>
      <c r="I569" s="347" t="s">
        <v>43</v>
      </c>
      <c r="J569" s="694" t="s">
        <v>468</v>
      </c>
      <c r="K569" s="232"/>
      <c r="L569" s="698"/>
      <c r="M569" s="185"/>
      <c r="N569" s="717"/>
      <c r="O569" s="232"/>
      <c r="P569" s="232">
        <v>25</v>
      </c>
      <c r="Q569" s="347" t="s">
        <v>483</v>
      </c>
      <c r="R569" s="695">
        <v>1120</v>
      </c>
      <c r="S569" s="695"/>
      <c r="T569" s="695" t="s">
        <v>30</v>
      </c>
      <c r="U569" s="695">
        <v>350</v>
      </c>
      <c r="V569" s="695">
        <v>1120</v>
      </c>
      <c r="W569" s="695">
        <v>1120</v>
      </c>
      <c r="X569" s="232">
        <v>1</v>
      </c>
      <c r="Y569" s="695"/>
      <c r="Z569" s="232">
        <v>1</v>
      </c>
      <c r="AA569" s="696">
        <v>350</v>
      </c>
      <c r="AB569" s="696">
        <v>10550</v>
      </c>
      <c r="AC569" s="697" t="s">
        <v>756</v>
      </c>
      <c r="AD569" s="698" t="s">
        <v>1895</v>
      </c>
      <c r="AE569" s="699">
        <v>0.92013888888888884</v>
      </c>
      <c r="AF569" s="699">
        <v>0.92361111111111116</v>
      </c>
      <c r="AG569" s="699"/>
      <c r="AH569" s="699"/>
      <c r="AI569" s="232"/>
      <c r="AJ569" s="694"/>
      <c r="AK569" s="694" t="s">
        <v>6</v>
      </c>
      <c r="AL569" s="700" t="s">
        <v>662</v>
      </c>
      <c r="AM569" s="694" t="s">
        <v>486</v>
      </c>
      <c r="AN569" s="694">
        <v>1</v>
      </c>
      <c r="AO569" s="232"/>
      <c r="AP569" s="232"/>
      <c r="AQ569" s="232"/>
      <c r="AR569" s="232"/>
      <c r="AS569" s="232"/>
      <c r="AT569" s="243">
        <f t="shared" si="43"/>
        <v>3.4722222222223209E-3</v>
      </c>
      <c r="AU569" s="243" t="str">
        <f t="shared" si="44"/>
        <v/>
      </c>
    </row>
    <row r="570" spans="1:47" ht="14.25">
      <c r="B570" s="29">
        <v>2025</v>
      </c>
      <c r="C570" s="29">
        <v>5</v>
      </c>
      <c r="D570" s="29">
        <v>1</v>
      </c>
      <c r="E570" s="247" t="s">
        <v>494</v>
      </c>
      <c r="F570" s="29"/>
      <c r="G570" s="208"/>
      <c r="H570" s="694" t="s">
        <v>467</v>
      </c>
      <c r="I570" s="347"/>
      <c r="J570" s="694"/>
      <c r="K570" s="232"/>
      <c r="L570" s="698"/>
      <c r="M570" s="185"/>
      <c r="N570" s="717"/>
      <c r="O570" s="232"/>
      <c r="P570" s="232"/>
      <c r="Q570" s="347"/>
      <c r="R570" s="695"/>
      <c r="S570" s="695"/>
      <c r="T570" s="695"/>
      <c r="U570" s="695"/>
      <c r="V570" s="695"/>
      <c r="W570" s="695"/>
      <c r="X570" s="232"/>
      <c r="Y570" s="695"/>
      <c r="Z570" s="232"/>
      <c r="AA570" s="696"/>
      <c r="AB570" s="696"/>
      <c r="AC570" s="697"/>
      <c r="AD570" s="698"/>
      <c r="AE570" s="699"/>
      <c r="AF570" s="699"/>
      <c r="AG570" s="699">
        <v>0.92361111111111116</v>
      </c>
      <c r="AH570" s="699">
        <v>0.94444444444444442</v>
      </c>
      <c r="AI570" s="232" t="s">
        <v>560</v>
      </c>
      <c r="AJ570" s="694"/>
      <c r="AK570" s="694"/>
      <c r="AL570" s="700"/>
      <c r="AM570" s="694"/>
      <c r="AN570" s="694"/>
      <c r="AO570" s="232"/>
      <c r="AP570" s="232"/>
      <c r="AQ570" s="232"/>
      <c r="AR570" s="232"/>
      <c r="AS570" s="232"/>
      <c r="AT570" s="243" t="str">
        <f t="shared" si="43"/>
        <v/>
      </c>
      <c r="AU570" s="243">
        <f t="shared" si="44"/>
        <v>2.0833333333333259E-2</v>
      </c>
    </row>
    <row r="571" spans="1:47" ht="14.25">
      <c r="B571" s="29">
        <v>2025</v>
      </c>
      <c r="C571" s="29">
        <v>5</v>
      </c>
      <c r="D571" s="29">
        <v>1</v>
      </c>
      <c r="E571" s="247" t="s">
        <v>494</v>
      </c>
      <c r="F571" s="29"/>
      <c r="G571" s="31"/>
      <c r="H571" s="694" t="s">
        <v>467</v>
      </c>
      <c r="I571" s="347" t="s">
        <v>58</v>
      </c>
      <c r="J571" s="694" t="s">
        <v>468</v>
      </c>
      <c r="K571" s="232"/>
      <c r="L571" s="698"/>
      <c r="M571" s="185"/>
      <c r="N571" s="717"/>
      <c r="O571" s="232"/>
      <c r="P571" s="232">
        <v>12</v>
      </c>
      <c r="Q571" s="347" t="s">
        <v>483</v>
      </c>
      <c r="R571" s="695">
        <v>1120</v>
      </c>
      <c r="S571" s="695"/>
      <c r="T571" s="695" t="s">
        <v>30</v>
      </c>
      <c r="U571" s="695">
        <v>200</v>
      </c>
      <c r="V571" s="695">
        <v>1120</v>
      </c>
      <c r="W571" s="695">
        <v>1120</v>
      </c>
      <c r="X571" s="232">
        <v>1</v>
      </c>
      <c r="Y571" s="695">
        <v>200</v>
      </c>
      <c r="Z571" s="232">
        <v>1</v>
      </c>
      <c r="AA571" s="696">
        <v>200</v>
      </c>
      <c r="AB571" s="696"/>
      <c r="AC571" s="697"/>
      <c r="AD571" s="698"/>
      <c r="AE571" s="699"/>
      <c r="AF571" s="699"/>
      <c r="AG571" s="699"/>
      <c r="AH571" s="699"/>
      <c r="AI571" s="232"/>
      <c r="AJ571" s="694"/>
      <c r="AK571" s="694"/>
      <c r="AL571" s="700"/>
      <c r="AM571" s="694"/>
      <c r="AN571" s="694"/>
      <c r="AO571" s="232"/>
      <c r="AP571" s="232"/>
      <c r="AQ571" s="232"/>
      <c r="AR571" s="232"/>
      <c r="AS571" s="232"/>
      <c r="AT571" s="243" t="str">
        <f t="shared" si="43"/>
        <v/>
      </c>
      <c r="AU571" s="243" t="str">
        <f t="shared" si="44"/>
        <v/>
      </c>
    </row>
    <row r="572" spans="1:47" ht="14.25">
      <c r="A572" s="182">
        <v>1</v>
      </c>
      <c r="B572" s="29">
        <v>2025</v>
      </c>
      <c r="C572" s="29">
        <v>5</v>
      </c>
      <c r="D572" s="29">
        <v>1</v>
      </c>
      <c r="E572" s="247" t="s">
        <v>494</v>
      </c>
      <c r="F572" s="29">
        <v>6</v>
      </c>
      <c r="G572" s="31" t="s">
        <v>485</v>
      </c>
      <c r="H572" s="694" t="s">
        <v>467</v>
      </c>
      <c r="I572" s="347" t="s">
        <v>47</v>
      </c>
      <c r="J572" s="694" t="s">
        <v>468</v>
      </c>
      <c r="K572" s="232">
        <v>3824828</v>
      </c>
      <c r="L572" s="698">
        <v>5</v>
      </c>
      <c r="M572" s="185">
        <v>22</v>
      </c>
      <c r="N572" s="717" t="s">
        <v>491</v>
      </c>
      <c r="O572" s="232" t="s">
        <v>469</v>
      </c>
      <c r="P572" s="232">
        <v>50</v>
      </c>
      <c r="Q572" s="347" t="s">
        <v>274</v>
      </c>
      <c r="R572" s="695">
        <v>1120</v>
      </c>
      <c r="S572" s="695"/>
      <c r="T572" s="695">
        <v>5000</v>
      </c>
      <c r="U572" s="695">
        <v>5000</v>
      </c>
      <c r="V572" s="695">
        <v>1120</v>
      </c>
      <c r="W572" s="695">
        <v>1120</v>
      </c>
      <c r="X572" s="232">
        <v>1</v>
      </c>
      <c r="Y572" s="695">
        <v>5000</v>
      </c>
      <c r="Z572" s="232">
        <v>1</v>
      </c>
      <c r="AA572" s="696">
        <v>5000</v>
      </c>
      <c r="AB572" s="696">
        <v>5050</v>
      </c>
      <c r="AC572" s="697" t="s">
        <v>1922</v>
      </c>
      <c r="AD572" s="698"/>
      <c r="AE572" s="699">
        <v>0.94444444444444442</v>
      </c>
      <c r="AF572" s="699">
        <v>0.96875</v>
      </c>
      <c r="AG572" s="699">
        <v>0.96875</v>
      </c>
      <c r="AH572" s="699">
        <v>0.97569444444444442</v>
      </c>
      <c r="AI572" s="232" t="s">
        <v>5</v>
      </c>
      <c r="AJ572" s="694"/>
      <c r="AK572" s="694" t="s">
        <v>6</v>
      </c>
      <c r="AL572" s="700" t="s">
        <v>662</v>
      </c>
      <c r="AM572" s="694" t="s">
        <v>486</v>
      </c>
      <c r="AN572" s="694">
        <v>1</v>
      </c>
      <c r="AO572" s="232" t="s">
        <v>1927</v>
      </c>
      <c r="AP572" s="232" t="s">
        <v>394</v>
      </c>
      <c r="AQ572" s="232" t="s">
        <v>1703</v>
      </c>
      <c r="AR572" s="232"/>
      <c r="AS572" s="232"/>
      <c r="AT572" s="243">
        <f t="shared" si="43"/>
        <v>2.430555555555558E-2</v>
      </c>
      <c r="AU572" s="243">
        <f t="shared" si="44"/>
        <v>6.9444444444444198E-3</v>
      </c>
    </row>
    <row r="573" spans="1:47" ht="14.25">
      <c r="B573" s="29">
        <v>2025</v>
      </c>
      <c r="C573" s="29">
        <v>5</v>
      </c>
      <c r="D573" s="29">
        <v>1</v>
      </c>
      <c r="E573" s="247" t="s">
        <v>494</v>
      </c>
      <c r="F573" s="29">
        <v>6</v>
      </c>
      <c r="G573" s="31" t="s">
        <v>485</v>
      </c>
      <c r="H573" s="694" t="s">
        <v>467</v>
      </c>
      <c r="I573" s="347" t="s">
        <v>47</v>
      </c>
      <c r="J573" s="694" t="s">
        <v>468</v>
      </c>
      <c r="K573" s="232">
        <v>3824828</v>
      </c>
      <c r="L573" s="698">
        <v>6</v>
      </c>
      <c r="M573" s="185">
        <v>22</v>
      </c>
      <c r="N573" s="717" t="s">
        <v>491</v>
      </c>
      <c r="O573" s="232" t="s">
        <v>469</v>
      </c>
      <c r="P573" s="232">
        <v>50</v>
      </c>
      <c r="Q573" s="347" t="s">
        <v>274</v>
      </c>
      <c r="R573" s="695">
        <v>1120</v>
      </c>
      <c r="S573" s="695"/>
      <c r="T573" s="695">
        <v>5000</v>
      </c>
      <c r="U573" s="695">
        <v>5000</v>
      </c>
      <c r="V573" s="695">
        <v>1120</v>
      </c>
      <c r="W573" s="695">
        <v>1120</v>
      </c>
      <c r="X573" s="232">
        <v>1</v>
      </c>
      <c r="Y573" s="695">
        <v>5000</v>
      </c>
      <c r="Z573" s="232">
        <v>1</v>
      </c>
      <c r="AA573" s="696">
        <v>5000</v>
      </c>
      <c r="AB573" s="696">
        <v>5050</v>
      </c>
      <c r="AC573" s="697" t="s">
        <v>1923</v>
      </c>
      <c r="AD573" s="698" t="s">
        <v>1919</v>
      </c>
      <c r="AE573" s="699">
        <v>0.97569444444444442</v>
      </c>
      <c r="AF573" s="699">
        <v>0</v>
      </c>
      <c r="AG573" s="699">
        <v>0</v>
      </c>
      <c r="AH573" s="699">
        <v>6.9444444444444441E-3</v>
      </c>
      <c r="AI573" s="232" t="s">
        <v>5</v>
      </c>
      <c r="AJ573" s="694"/>
      <c r="AK573" s="694" t="s">
        <v>6</v>
      </c>
      <c r="AL573" s="700" t="s">
        <v>662</v>
      </c>
      <c r="AM573" s="694" t="s">
        <v>486</v>
      </c>
      <c r="AN573" s="694">
        <v>1</v>
      </c>
      <c r="AO573" s="232" t="s">
        <v>1929</v>
      </c>
      <c r="AP573" s="232" t="s">
        <v>394</v>
      </c>
      <c r="AQ573" s="232"/>
      <c r="AR573" s="232"/>
      <c r="AS573" s="232"/>
      <c r="AT573" s="243">
        <f t="shared" si="43"/>
        <v>2.430555555555558E-2</v>
      </c>
      <c r="AU573" s="243">
        <f t="shared" si="44"/>
        <v>6.9444444444444441E-3</v>
      </c>
    </row>
    <row r="574" spans="1:47" ht="14.25">
      <c r="B574" s="29">
        <v>2025</v>
      </c>
      <c r="C574" s="29">
        <v>5</v>
      </c>
      <c r="D574" s="29">
        <v>1</v>
      </c>
      <c r="E574" s="247" t="s">
        <v>494</v>
      </c>
      <c r="F574" s="29"/>
      <c r="G574" s="208"/>
      <c r="H574" s="694" t="s">
        <v>467</v>
      </c>
      <c r="I574" s="347" t="s">
        <v>43</v>
      </c>
      <c r="J574" s="694" t="s">
        <v>468</v>
      </c>
      <c r="K574" s="232"/>
      <c r="L574" s="698"/>
      <c r="M574" s="185"/>
      <c r="N574" s="717"/>
      <c r="O574" s="232"/>
      <c r="P574" s="232">
        <v>25</v>
      </c>
      <c r="Q574" s="347" t="s">
        <v>483</v>
      </c>
      <c r="R574" s="695">
        <v>1120</v>
      </c>
      <c r="S574" s="695"/>
      <c r="T574" s="695" t="s">
        <v>30</v>
      </c>
      <c r="U574" s="695">
        <v>350</v>
      </c>
      <c r="V574" s="695">
        <v>1120</v>
      </c>
      <c r="W574" s="695">
        <v>1120</v>
      </c>
      <c r="X574" s="232">
        <v>1</v>
      </c>
      <c r="Y574" s="695"/>
      <c r="Z574" s="232">
        <v>1</v>
      </c>
      <c r="AA574" s="696">
        <v>350</v>
      </c>
      <c r="AB574" s="696">
        <v>10550</v>
      </c>
      <c r="AC574" s="697" t="s">
        <v>756</v>
      </c>
      <c r="AD574" s="698" t="s">
        <v>1919</v>
      </c>
      <c r="AE574" s="699">
        <v>6.9444444444444441E-3</v>
      </c>
      <c r="AF574" s="699">
        <v>1.0416666666666666E-2</v>
      </c>
      <c r="AG574" s="699"/>
      <c r="AH574" s="699"/>
      <c r="AI574" s="232"/>
      <c r="AJ574" s="694"/>
      <c r="AK574" s="694" t="s">
        <v>6</v>
      </c>
      <c r="AL574" s="700" t="s">
        <v>662</v>
      </c>
      <c r="AM574" s="694" t="s">
        <v>486</v>
      </c>
      <c r="AN574" s="694">
        <v>1</v>
      </c>
      <c r="AO574" s="232"/>
      <c r="AP574" s="232"/>
      <c r="AQ574" s="232"/>
      <c r="AR574" s="232"/>
      <c r="AS574" s="232"/>
      <c r="AT574" s="243">
        <f t="shared" si="43"/>
        <v>3.472222222222222E-3</v>
      </c>
      <c r="AU574" s="243" t="str">
        <f t="shared" si="44"/>
        <v/>
      </c>
    </row>
    <row r="575" spans="1:47" ht="14.25">
      <c r="B575" s="29">
        <v>2025</v>
      </c>
      <c r="C575" s="29">
        <v>5</v>
      </c>
      <c r="D575" s="29">
        <v>1</v>
      </c>
      <c r="E575" s="247" t="s">
        <v>494</v>
      </c>
      <c r="F575" s="29"/>
      <c r="G575" s="208"/>
      <c r="H575" s="694" t="s">
        <v>467</v>
      </c>
      <c r="I575" s="347"/>
      <c r="J575" s="694"/>
      <c r="K575" s="232"/>
      <c r="L575" s="698"/>
      <c r="M575" s="185"/>
      <c r="N575" s="717"/>
      <c r="O575" s="232"/>
      <c r="P575" s="232"/>
      <c r="Q575" s="347"/>
      <c r="R575" s="695"/>
      <c r="S575" s="695"/>
      <c r="T575" s="695"/>
      <c r="U575" s="695"/>
      <c r="V575" s="695"/>
      <c r="W575" s="695"/>
      <c r="X575" s="232"/>
      <c r="Y575" s="695"/>
      <c r="Z575" s="232"/>
      <c r="AA575" s="696"/>
      <c r="AB575" s="696"/>
      <c r="AC575" s="697"/>
      <c r="AD575" s="698"/>
      <c r="AE575" s="699"/>
      <c r="AF575" s="699"/>
      <c r="AG575" s="699">
        <v>1.0416666666666666E-2</v>
      </c>
      <c r="AH575" s="699">
        <v>3.125E-2</v>
      </c>
      <c r="AI575" s="232" t="s">
        <v>560</v>
      </c>
      <c r="AJ575" s="694"/>
      <c r="AK575" s="694"/>
      <c r="AL575" s="700"/>
      <c r="AM575" s="694"/>
      <c r="AN575" s="694"/>
      <c r="AO575" s="232"/>
      <c r="AP575" s="232"/>
      <c r="AQ575" s="232"/>
      <c r="AR575" s="232"/>
      <c r="AS575" s="232"/>
      <c r="AT575" s="243" t="str">
        <f t="shared" si="43"/>
        <v/>
      </c>
      <c r="AU575" s="243">
        <f t="shared" si="44"/>
        <v>2.0833333333333336E-2</v>
      </c>
    </row>
    <row r="576" spans="1:47" ht="14.25">
      <c r="B576" s="29">
        <v>2025</v>
      </c>
      <c r="C576" s="29">
        <v>5</v>
      </c>
      <c r="D576" s="29">
        <v>1</v>
      </c>
      <c r="E576" s="247" t="s">
        <v>494</v>
      </c>
      <c r="F576" s="29"/>
      <c r="G576" s="31"/>
      <c r="H576" s="694" t="s">
        <v>467</v>
      </c>
      <c r="I576" s="347" t="s">
        <v>58</v>
      </c>
      <c r="J576" s="694" t="s">
        <v>468</v>
      </c>
      <c r="K576" s="232"/>
      <c r="L576" s="698"/>
      <c r="M576" s="185"/>
      <c r="N576" s="717"/>
      <c r="O576" s="232"/>
      <c r="P576" s="232">
        <v>12</v>
      </c>
      <c r="Q576" s="347" t="s">
        <v>483</v>
      </c>
      <c r="R576" s="695">
        <v>1120</v>
      </c>
      <c r="S576" s="695"/>
      <c r="T576" s="695" t="s">
        <v>30</v>
      </c>
      <c r="U576" s="695">
        <v>200</v>
      </c>
      <c r="V576" s="695">
        <v>1120</v>
      </c>
      <c r="W576" s="695">
        <v>1120</v>
      </c>
      <c r="X576" s="232">
        <v>1</v>
      </c>
      <c r="Y576" s="695">
        <v>200</v>
      </c>
      <c r="Z576" s="232">
        <v>1</v>
      </c>
      <c r="AA576" s="696">
        <v>200</v>
      </c>
      <c r="AB576" s="696"/>
      <c r="AC576" s="697"/>
      <c r="AD576" s="698"/>
      <c r="AE576" s="699"/>
      <c r="AF576" s="699"/>
      <c r="AG576" s="699"/>
      <c r="AH576" s="699"/>
      <c r="AI576" s="232"/>
      <c r="AJ576" s="694"/>
      <c r="AK576" s="694"/>
      <c r="AL576" s="700"/>
      <c r="AM576" s="694"/>
      <c r="AN576" s="694"/>
      <c r="AO576" s="232"/>
      <c r="AP576" s="232"/>
      <c r="AQ576" s="232"/>
      <c r="AR576" s="232"/>
      <c r="AS576" s="232"/>
      <c r="AT576" s="243" t="str">
        <f t="shared" ref="AT576:AT643" si="47">IF(IF(AE576&gt;AF576,1-AE576+AF576,AF576-AE576)=0,"",IF(AE576&gt;AF576,1-AE576+AF576,AF576-AE576))</f>
        <v/>
      </c>
      <c r="AU576" s="243" t="str">
        <f t="shared" ref="AU576:AU643" si="48">IF(IF(AG576&gt;AH576,1-AG576+AH576,AH576-AG576)=0,"",IF(AG576&gt;AH576,1-AG576+AH576,AH576-AG576))</f>
        <v/>
      </c>
    </row>
    <row r="577" spans="1:47" ht="14.25">
      <c r="A577" s="182">
        <v>1</v>
      </c>
      <c r="B577" s="29">
        <v>2025</v>
      </c>
      <c r="C577" s="29">
        <v>5</v>
      </c>
      <c r="D577" s="29">
        <v>1</v>
      </c>
      <c r="E577" s="247" t="s">
        <v>494</v>
      </c>
      <c r="F577" s="29">
        <v>7</v>
      </c>
      <c r="G577" s="31" t="s">
        <v>485</v>
      </c>
      <c r="H577" s="694" t="s">
        <v>467</v>
      </c>
      <c r="I577" s="347" t="s">
        <v>47</v>
      </c>
      <c r="J577" s="694" t="s">
        <v>468</v>
      </c>
      <c r="K577" s="232">
        <v>3824828</v>
      </c>
      <c r="L577" s="698">
        <v>7</v>
      </c>
      <c r="M577" s="185">
        <v>22</v>
      </c>
      <c r="N577" s="717" t="s">
        <v>491</v>
      </c>
      <c r="O577" s="232" t="s">
        <v>469</v>
      </c>
      <c r="P577" s="232">
        <v>50</v>
      </c>
      <c r="Q577" s="347" t="s">
        <v>274</v>
      </c>
      <c r="R577" s="695">
        <v>1120</v>
      </c>
      <c r="S577" s="695"/>
      <c r="T577" s="695">
        <v>5000</v>
      </c>
      <c r="U577" s="695">
        <v>5000</v>
      </c>
      <c r="V577" s="695">
        <v>1120</v>
      </c>
      <c r="W577" s="695">
        <v>1120</v>
      </c>
      <c r="X577" s="232">
        <v>1</v>
      </c>
      <c r="Y577" s="695">
        <v>5000</v>
      </c>
      <c r="Z577" s="232">
        <v>1</v>
      </c>
      <c r="AA577" s="696">
        <v>5000</v>
      </c>
      <c r="AB577" s="696">
        <v>4900</v>
      </c>
      <c r="AC577" s="697" t="s">
        <v>1926</v>
      </c>
      <c r="AD577" s="698"/>
      <c r="AE577" s="699">
        <v>3.125E-2</v>
      </c>
      <c r="AF577" s="699">
        <v>5.5555555555555552E-2</v>
      </c>
      <c r="AG577" s="699">
        <v>5.5555555555555552E-2</v>
      </c>
      <c r="AH577" s="699">
        <v>0.10416666666666667</v>
      </c>
      <c r="AI577" s="232" t="s">
        <v>5</v>
      </c>
      <c r="AJ577" s="694"/>
      <c r="AK577" s="694" t="s">
        <v>6</v>
      </c>
      <c r="AL577" s="700" t="s">
        <v>858</v>
      </c>
      <c r="AM577" s="694" t="s">
        <v>486</v>
      </c>
      <c r="AN577" s="694">
        <v>1</v>
      </c>
      <c r="AO577" s="232" t="s">
        <v>1931</v>
      </c>
      <c r="AP577" s="232" t="s">
        <v>396</v>
      </c>
      <c r="AQ577" s="232"/>
      <c r="AR577" s="232"/>
      <c r="AS577" s="232"/>
      <c r="AT577" s="243">
        <f t="shared" si="47"/>
        <v>2.4305555555555552E-2</v>
      </c>
      <c r="AU577" s="243">
        <f t="shared" si="48"/>
        <v>4.8611111111111119E-2</v>
      </c>
    </row>
    <row r="578" spans="1:47" ht="14.25">
      <c r="B578" s="29">
        <v>2025</v>
      </c>
      <c r="C578" s="29">
        <v>5</v>
      </c>
      <c r="D578" s="29">
        <v>1</v>
      </c>
      <c r="E578" s="247" t="s">
        <v>494</v>
      </c>
      <c r="F578" s="29">
        <v>7</v>
      </c>
      <c r="G578" s="31" t="s">
        <v>485</v>
      </c>
      <c r="H578" s="694" t="s">
        <v>467</v>
      </c>
      <c r="I578" s="347" t="s">
        <v>47</v>
      </c>
      <c r="J578" s="694" t="s">
        <v>468</v>
      </c>
      <c r="K578" s="232">
        <v>3824828</v>
      </c>
      <c r="L578" s="698">
        <v>8</v>
      </c>
      <c r="M578" s="185">
        <v>22</v>
      </c>
      <c r="N578" s="717" t="s">
        <v>491</v>
      </c>
      <c r="O578" s="232" t="s">
        <v>469</v>
      </c>
      <c r="P578" s="232">
        <v>50</v>
      </c>
      <c r="Q578" s="347" t="s">
        <v>274</v>
      </c>
      <c r="R578" s="695">
        <v>1120</v>
      </c>
      <c r="S578" s="695"/>
      <c r="T578" s="695">
        <v>5000</v>
      </c>
      <c r="U578" s="695">
        <v>5000</v>
      </c>
      <c r="V578" s="695">
        <v>1120</v>
      </c>
      <c r="W578" s="695">
        <v>1120</v>
      </c>
      <c r="X578" s="232">
        <v>1</v>
      </c>
      <c r="Y578" s="695">
        <v>5000</v>
      </c>
      <c r="Z578" s="232">
        <v>1</v>
      </c>
      <c r="AA578" s="696">
        <v>5000</v>
      </c>
      <c r="AB578" s="696">
        <v>5050</v>
      </c>
      <c r="AC578" s="697" t="s">
        <v>1928</v>
      </c>
      <c r="AD578" s="698" t="s">
        <v>1920</v>
      </c>
      <c r="AE578" s="699">
        <v>0.10416666666666667</v>
      </c>
      <c r="AF578" s="699">
        <v>0.12847222222222221</v>
      </c>
      <c r="AG578" s="699">
        <v>0.12847222222222221</v>
      </c>
      <c r="AH578" s="699">
        <v>0.13541666666666666</v>
      </c>
      <c r="AI578" s="232" t="s">
        <v>5</v>
      </c>
      <c r="AJ578" s="694"/>
      <c r="AK578" s="694" t="s">
        <v>6</v>
      </c>
      <c r="AL578" s="700" t="s">
        <v>662</v>
      </c>
      <c r="AM578" s="694" t="s">
        <v>486</v>
      </c>
      <c r="AN578" s="694">
        <v>1</v>
      </c>
      <c r="AO578" s="232" t="s">
        <v>1929</v>
      </c>
      <c r="AP578" s="232" t="s">
        <v>394</v>
      </c>
      <c r="AQ578" s="232"/>
      <c r="AR578" s="232"/>
      <c r="AS578" s="232"/>
      <c r="AT578" s="243">
        <f t="shared" si="47"/>
        <v>2.4305555555555539E-2</v>
      </c>
      <c r="AU578" s="243">
        <f t="shared" si="48"/>
        <v>6.9444444444444475E-3</v>
      </c>
    </row>
    <row r="579" spans="1:47" ht="14.25">
      <c r="B579" s="29">
        <v>2025</v>
      </c>
      <c r="C579" s="29">
        <v>5</v>
      </c>
      <c r="D579" s="29">
        <v>1</v>
      </c>
      <c r="E579" s="247" t="s">
        <v>494</v>
      </c>
      <c r="F579" s="29"/>
      <c r="G579" s="208"/>
      <c r="H579" s="694" t="s">
        <v>467</v>
      </c>
      <c r="I579" s="347" t="s">
        <v>43</v>
      </c>
      <c r="J579" s="694" t="s">
        <v>468</v>
      </c>
      <c r="K579" s="232"/>
      <c r="L579" s="698"/>
      <c r="M579" s="185"/>
      <c r="N579" s="717"/>
      <c r="O579" s="232"/>
      <c r="P579" s="232">
        <v>25</v>
      </c>
      <c r="Q579" s="347" t="s">
        <v>483</v>
      </c>
      <c r="R579" s="695">
        <v>1120</v>
      </c>
      <c r="S579" s="695"/>
      <c r="T579" s="695" t="s">
        <v>30</v>
      </c>
      <c r="U579" s="695">
        <v>350</v>
      </c>
      <c r="V579" s="695">
        <v>1120</v>
      </c>
      <c r="W579" s="695">
        <v>1120</v>
      </c>
      <c r="X579" s="232">
        <v>1</v>
      </c>
      <c r="Y579" s="695"/>
      <c r="Z579" s="232">
        <v>1</v>
      </c>
      <c r="AA579" s="696">
        <v>350</v>
      </c>
      <c r="AB579" s="696">
        <v>10550</v>
      </c>
      <c r="AC579" s="697" t="s">
        <v>756</v>
      </c>
      <c r="AD579" s="698" t="s">
        <v>1920</v>
      </c>
      <c r="AE579" s="699">
        <v>0.13541666666666666</v>
      </c>
      <c r="AF579" s="699">
        <v>0.1388888888888889</v>
      </c>
      <c r="AG579" s="699"/>
      <c r="AH579" s="699"/>
      <c r="AI579" s="232"/>
      <c r="AJ579" s="694"/>
      <c r="AK579" s="694" t="s">
        <v>6</v>
      </c>
      <c r="AL579" s="700" t="s">
        <v>858</v>
      </c>
      <c r="AM579" s="694" t="s">
        <v>486</v>
      </c>
      <c r="AN579" s="694">
        <v>1</v>
      </c>
      <c r="AO579" s="232"/>
      <c r="AP579" s="232"/>
      <c r="AQ579" s="232"/>
      <c r="AR579" s="232"/>
      <c r="AS579" s="232"/>
      <c r="AT579" s="243">
        <f t="shared" si="47"/>
        <v>3.4722222222222376E-3</v>
      </c>
      <c r="AU579" s="243" t="str">
        <f t="shared" si="48"/>
        <v/>
      </c>
    </row>
    <row r="580" spans="1:47" ht="14.25">
      <c r="B580" s="29">
        <v>2025</v>
      </c>
      <c r="C580" s="29">
        <v>5</v>
      </c>
      <c r="D580" s="29">
        <v>1</v>
      </c>
      <c r="E580" s="247" t="s">
        <v>494</v>
      </c>
      <c r="F580" s="29"/>
      <c r="G580" s="208"/>
      <c r="H580" s="694" t="s">
        <v>467</v>
      </c>
      <c r="I580" s="347"/>
      <c r="J580" s="694"/>
      <c r="K580" s="232"/>
      <c r="L580" s="698"/>
      <c r="M580" s="185"/>
      <c r="N580" s="717"/>
      <c r="O580" s="232"/>
      <c r="P580" s="232"/>
      <c r="Q580" s="347"/>
      <c r="R580" s="695"/>
      <c r="S580" s="695"/>
      <c r="T580" s="695"/>
      <c r="U580" s="695"/>
      <c r="V580" s="695"/>
      <c r="W580" s="695"/>
      <c r="X580" s="232"/>
      <c r="Y580" s="695"/>
      <c r="Z580" s="232"/>
      <c r="AA580" s="696"/>
      <c r="AB580" s="696"/>
      <c r="AC580" s="697"/>
      <c r="AD580" s="698"/>
      <c r="AE580" s="699"/>
      <c r="AF580" s="699"/>
      <c r="AG580" s="699">
        <v>0.1388888888888889</v>
      </c>
      <c r="AH580" s="699">
        <v>0.15972222222222221</v>
      </c>
      <c r="AI580" s="232" t="s">
        <v>560</v>
      </c>
      <c r="AJ580" s="694"/>
      <c r="AK580" s="694"/>
      <c r="AL580" s="700"/>
      <c r="AM580" s="694"/>
      <c r="AN580" s="694"/>
      <c r="AO580" s="232"/>
      <c r="AP580" s="232"/>
      <c r="AQ580" s="232"/>
      <c r="AR580" s="232"/>
      <c r="AS580" s="232"/>
      <c r="AT580" s="243" t="str">
        <f t="shared" si="47"/>
        <v/>
      </c>
      <c r="AU580" s="243">
        <f t="shared" si="48"/>
        <v>2.0833333333333315E-2</v>
      </c>
    </row>
    <row r="581" spans="1:47" ht="14.25">
      <c r="B581" s="29">
        <v>2025</v>
      </c>
      <c r="C581" s="29">
        <v>5</v>
      </c>
      <c r="D581" s="29">
        <v>1</v>
      </c>
      <c r="E581" s="247" t="s">
        <v>494</v>
      </c>
      <c r="F581" s="29"/>
      <c r="G581" s="31"/>
      <c r="H581" s="694" t="s">
        <v>467</v>
      </c>
      <c r="I581" s="347" t="s">
        <v>58</v>
      </c>
      <c r="J581" s="694" t="s">
        <v>468</v>
      </c>
      <c r="K581" s="232"/>
      <c r="L581" s="698"/>
      <c r="M581" s="185"/>
      <c r="N581" s="717"/>
      <c r="O581" s="232"/>
      <c r="P581" s="232">
        <v>12</v>
      </c>
      <c r="Q581" s="347" t="s">
        <v>483</v>
      </c>
      <c r="R581" s="695">
        <v>1120</v>
      </c>
      <c r="S581" s="695"/>
      <c r="T581" s="695" t="s">
        <v>30</v>
      </c>
      <c r="U581" s="695">
        <v>200</v>
      </c>
      <c r="V581" s="695">
        <v>1120</v>
      </c>
      <c r="W581" s="695">
        <v>1120</v>
      </c>
      <c r="X581" s="232">
        <v>1</v>
      </c>
      <c r="Y581" s="695">
        <v>200</v>
      </c>
      <c r="Z581" s="232">
        <v>1</v>
      </c>
      <c r="AA581" s="696">
        <v>200</v>
      </c>
      <c r="AB581" s="696"/>
      <c r="AC581" s="697"/>
      <c r="AD581" s="698"/>
      <c r="AE581" s="699"/>
      <c r="AF581" s="699"/>
      <c r="AG581" s="699"/>
      <c r="AH581" s="699"/>
      <c r="AI581" s="232"/>
      <c r="AJ581" s="694"/>
      <c r="AK581" s="694"/>
      <c r="AL581" s="700"/>
      <c r="AM581" s="694"/>
      <c r="AN581" s="694"/>
      <c r="AO581" s="232"/>
      <c r="AP581" s="232"/>
      <c r="AQ581" s="232"/>
      <c r="AR581" s="232"/>
      <c r="AS581" s="232"/>
      <c r="AT581" s="243" t="str">
        <f t="shared" si="47"/>
        <v/>
      </c>
      <c r="AU581" s="243" t="str">
        <f t="shared" si="48"/>
        <v/>
      </c>
    </row>
    <row r="582" spans="1:47" ht="14.25">
      <c r="A582" s="182">
        <v>1</v>
      </c>
      <c r="B582" s="29">
        <v>2025</v>
      </c>
      <c r="C582" s="29">
        <v>5</v>
      </c>
      <c r="D582" s="29">
        <v>1</v>
      </c>
      <c r="E582" s="247" t="s">
        <v>494</v>
      </c>
      <c r="F582" s="29">
        <v>8</v>
      </c>
      <c r="G582" s="31" t="s">
        <v>485</v>
      </c>
      <c r="H582" s="694" t="s">
        <v>467</v>
      </c>
      <c r="I582" s="347" t="s">
        <v>47</v>
      </c>
      <c r="J582" s="694" t="s">
        <v>468</v>
      </c>
      <c r="K582" s="232">
        <v>3824828</v>
      </c>
      <c r="L582" s="698">
        <v>9</v>
      </c>
      <c r="M582" s="185">
        <v>22</v>
      </c>
      <c r="N582" s="717" t="s">
        <v>491</v>
      </c>
      <c r="O582" s="232" t="s">
        <v>469</v>
      </c>
      <c r="P582" s="232">
        <v>50</v>
      </c>
      <c r="Q582" s="347" t="s">
        <v>274</v>
      </c>
      <c r="R582" s="695">
        <v>1120</v>
      </c>
      <c r="S582" s="695"/>
      <c r="T582" s="695">
        <v>5000</v>
      </c>
      <c r="U582" s="695">
        <v>5000</v>
      </c>
      <c r="V582" s="695">
        <v>1120</v>
      </c>
      <c r="W582" s="695">
        <v>1120</v>
      </c>
      <c r="X582" s="232">
        <v>1</v>
      </c>
      <c r="Y582" s="695">
        <v>5000</v>
      </c>
      <c r="Z582" s="232">
        <v>1</v>
      </c>
      <c r="AA582" s="696">
        <v>5000</v>
      </c>
      <c r="AB582" s="696">
        <v>5050</v>
      </c>
      <c r="AC582" s="697" t="s">
        <v>1932</v>
      </c>
      <c r="AD582" s="698"/>
      <c r="AE582" s="699">
        <v>0.15972222222222221</v>
      </c>
      <c r="AF582" s="699">
        <v>0.18402777777777779</v>
      </c>
      <c r="AG582" s="699">
        <v>0.18402777777777779</v>
      </c>
      <c r="AH582" s="699">
        <v>0.19097222222222221</v>
      </c>
      <c r="AI582" s="232" t="s">
        <v>5</v>
      </c>
      <c r="AJ582" s="694"/>
      <c r="AK582" s="694" t="s">
        <v>6</v>
      </c>
      <c r="AL582" s="700" t="s">
        <v>662</v>
      </c>
      <c r="AM582" s="694" t="s">
        <v>486</v>
      </c>
      <c r="AN582" s="694">
        <v>1</v>
      </c>
      <c r="AO582" s="232" t="s">
        <v>1940</v>
      </c>
      <c r="AP582" s="232" t="s">
        <v>396</v>
      </c>
      <c r="AQ582" s="232"/>
      <c r="AR582" s="232"/>
      <c r="AS582" s="232"/>
      <c r="AT582" s="243">
        <f t="shared" si="47"/>
        <v>2.430555555555558E-2</v>
      </c>
      <c r="AU582" s="243">
        <f t="shared" si="48"/>
        <v>6.9444444444444198E-3</v>
      </c>
    </row>
    <row r="583" spans="1:47" ht="14.25">
      <c r="B583" s="29">
        <v>2025</v>
      </c>
      <c r="C583" s="29">
        <v>5</v>
      </c>
      <c r="D583" s="29">
        <v>1</v>
      </c>
      <c r="E583" s="247" t="s">
        <v>494</v>
      </c>
      <c r="F583" s="29">
        <v>8</v>
      </c>
      <c r="G583" s="31" t="s">
        <v>485</v>
      </c>
      <c r="H583" s="694" t="s">
        <v>467</v>
      </c>
      <c r="I583" s="347" t="s">
        <v>47</v>
      </c>
      <c r="J583" s="694" t="s">
        <v>468</v>
      </c>
      <c r="K583" s="232">
        <v>3824828</v>
      </c>
      <c r="L583" s="698">
        <v>10</v>
      </c>
      <c r="M583" s="185">
        <v>22</v>
      </c>
      <c r="N583" s="717" t="s">
        <v>491</v>
      </c>
      <c r="O583" s="232" t="s">
        <v>469</v>
      </c>
      <c r="P583" s="232">
        <v>50</v>
      </c>
      <c r="Q583" s="347" t="s">
        <v>274</v>
      </c>
      <c r="R583" s="695">
        <v>1120</v>
      </c>
      <c r="S583" s="695"/>
      <c r="T583" s="695">
        <v>5000</v>
      </c>
      <c r="U583" s="695">
        <v>5000</v>
      </c>
      <c r="V583" s="695">
        <v>1120</v>
      </c>
      <c r="W583" s="695">
        <v>1120</v>
      </c>
      <c r="X583" s="232">
        <v>1</v>
      </c>
      <c r="Y583" s="695">
        <v>5000</v>
      </c>
      <c r="Z583" s="232">
        <v>1</v>
      </c>
      <c r="AA583" s="696">
        <v>5000</v>
      </c>
      <c r="AB583" s="696">
        <v>5050</v>
      </c>
      <c r="AC583" s="697" t="s">
        <v>1933</v>
      </c>
      <c r="AD583" s="698" t="s">
        <v>1924</v>
      </c>
      <c r="AE583" s="699">
        <v>0.19097222222222221</v>
      </c>
      <c r="AF583" s="699">
        <v>0.21527777777777779</v>
      </c>
      <c r="AG583" s="699">
        <v>0.21527777777777779</v>
      </c>
      <c r="AH583" s="699">
        <v>0.22222222222222221</v>
      </c>
      <c r="AI583" s="232" t="s">
        <v>5</v>
      </c>
      <c r="AJ583" s="694"/>
      <c r="AK583" s="694" t="s">
        <v>6</v>
      </c>
      <c r="AL583" s="700" t="s">
        <v>662</v>
      </c>
      <c r="AM583" s="694" t="s">
        <v>486</v>
      </c>
      <c r="AN583" s="694">
        <v>1</v>
      </c>
      <c r="AO583" s="232" t="s">
        <v>1930</v>
      </c>
      <c r="AP583" s="232" t="s">
        <v>394</v>
      </c>
      <c r="AQ583" s="232"/>
      <c r="AR583" s="232"/>
      <c r="AS583" s="232"/>
      <c r="AT583" s="243">
        <f t="shared" si="47"/>
        <v>2.430555555555558E-2</v>
      </c>
      <c r="AU583" s="243">
        <f t="shared" si="48"/>
        <v>6.9444444444444198E-3</v>
      </c>
    </row>
    <row r="584" spans="1:47" ht="14.25">
      <c r="B584" s="29">
        <v>2025</v>
      </c>
      <c r="C584" s="29">
        <v>5</v>
      </c>
      <c r="D584" s="29">
        <v>1</v>
      </c>
      <c r="E584" s="247" t="s">
        <v>494</v>
      </c>
      <c r="F584" s="29"/>
      <c r="G584" s="208"/>
      <c r="H584" s="694" t="s">
        <v>467</v>
      </c>
      <c r="I584" s="347" t="s">
        <v>43</v>
      </c>
      <c r="J584" s="694" t="s">
        <v>468</v>
      </c>
      <c r="K584" s="232"/>
      <c r="L584" s="698"/>
      <c r="M584" s="185"/>
      <c r="N584" s="717"/>
      <c r="O584" s="232"/>
      <c r="P584" s="232">
        <v>25</v>
      </c>
      <c r="Q584" s="347" t="s">
        <v>483</v>
      </c>
      <c r="R584" s="695">
        <v>1120</v>
      </c>
      <c r="S584" s="695"/>
      <c r="T584" s="695" t="s">
        <v>30</v>
      </c>
      <c r="U584" s="695">
        <v>350</v>
      </c>
      <c r="V584" s="695">
        <v>1120</v>
      </c>
      <c r="W584" s="695">
        <v>1120</v>
      </c>
      <c r="X584" s="232">
        <v>1</v>
      </c>
      <c r="Y584" s="695"/>
      <c r="Z584" s="232">
        <v>1</v>
      </c>
      <c r="AA584" s="696">
        <v>350</v>
      </c>
      <c r="AB584" s="696">
        <v>10550</v>
      </c>
      <c r="AC584" s="697" t="s">
        <v>756</v>
      </c>
      <c r="AD584" s="698" t="s">
        <v>1924</v>
      </c>
      <c r="AE584" s="699">
        <v>0.22222222222222221</v>
      </c>
      <c r="AF584" s="699">
        <v>0.22569444444444445</v>
      </c>
      <c r="AG584" s="699"/>
      <c r="AH584" s="699"/>
      <c r="AI584" s="232"/>
      <c r="AJ584" s="694"/>
      <c r="AK584" s="694" t="s">
        <v>6</v>
      </c>
      <c r="AL584" s="700" t="s">
        <v>662</v>
      </c>
      <c r="AM584" s="694" t="s">
        <v>486</v>
      </c>
      <c r="AN584" s="694">
        <v>1</v>
      </c>
      <c r="AO584" s="232"/>
      <c r="AP584" s="232"/>
      <c r="AQ584" s="232"/>
      <c r="AR584" s="232"/>
      <c r="AS584" s="232"/>
      <c r="AT584" s="243">
        <f t="shared" si="47"/>
        <v>3.4722222222222376E-3</v>
      </c>
      <c r="AU584" s="243" t="str">
        <f t="shared" si="48"/>
        <v/>
      </c>
    </row>
    <row r="585" spans="1:47" ht="14.25">
      <c r="B585" s="29">
        <v>2025</v>
      </c>
      <c r="C585" s="29">
        <v>5</v>
      </c>
      <c r="D585" s="29">
        <v>1</v>
      </c>
      <c r="E585" s="247" t="s">
        <v>494</v>
      </c>
      <c r="F585" s="29"/>
      <c r="G585" s="208"/>
      <c r="H585" s="694" t="s">
        <v>467</v>
      </c>
      <c r="I585" s="347"/>
      <c r="J585" s="694"/>
      <c r="K585" s="232"/>
      <c r="L585" s="698"/>
      <c r="M585" s="185"/>
      <c r="N585" s="717"/>
      <c r="O585" s="232"/>
      <c r="P585" s="232"/>
      <c r="Q585" s="347"/>
      <c r="R585" s="695"/>
      <c r="S585" s="695"/>
      <c r="T585" s="695"/>
      <c r="U585" s="695"/>
      <c r="V585" s="695"/>
      <c r="W585" s="695"/>
      <c r="X585" s="232"/>
      <c r="Y585" s="695"/>
      <c r="Z585" s="232"/>
      <c r="AA585" s="696"/>
      <c r="AB585" s="696"/>
      <c r="AC585" s="697"/>
      <c r="AD585" s="698"/>
      <c r="AE585" s="699"/>
      <c r="AF585" s="699"/>
      <c r="AG585" s="699">
        <v>0.22569444444444445</v>
      </c>
      <c r="AH585" s="699">
        <v>0.24652777777777779</v>
      </c>
      <c r="AI585" s="232" t="s">
        <v>560</v>
      </c>
      <c r="AJ585" s="694"/>
      <c r="AK585" s="694"/>
      <c r="AL585" s="700"/>
      <c r="AM585" s="694"/>
      <c r="AN585" s="694"/>
      <c r="AO585" s="232"/>
      <c r="AP585" s="232"/>
      <c r="AQ585" s="232"/>
      <c r="AR585" s="232"/>
      <c r="AS585" s="232"/>
      <c r="AT585" s="243" t="str">
        <f t="shared" si="47"/>
        <v/>
      </c>
      <c r="AU585" s="243">
        <f t="shared" si="48"/>
        <v>2.0833333333333343E-2</v>
      </c>
    </row>
    <row r="586" spans="1:47" ht="14.25">
      <c r="B586" s="29">
        <v>2025</v>
      </c>
      <c r="C586" s="29">
        <v>5</v>
      </c>
      <c r="D586" s="29">
        <v>2</v>
      </c>
      <c r="E586" s="247" t="s">
        <v>494</v>
      </c>
      <c r="F586" s="29"/>
      <c r="G586" s="31"/>
      <c r="H586" s="694" t="s">
        <v>467</v>
      </c>
      <c r="I586" s="347" t="s">
        <v>58</v>
      </c>
      <c r="J586" s="694" t="s">
        <v>468</v>
      </c>
      <c r="K586" s="232"/>
      <c r="L586" s="698"/>
      <c r="M586" s="185"/>
      <c r="N586" s="717"/>
      <c r="O586" s="232"/>
      <c r="P586" s="232">
        <v>12</v>
      </c>
      <c r="Q586" s="347" t="s">
        <v>483</v>
      </c>
      <c r="R586" s="695">
        <v>1120</v>
      </c>
      <c r="S586" s="695"/>
      <c r="T586" s="695" t="s">
        <v>30</v>
      </c>
      <c r="U586" s="695">
        <v>200</v>
      </c>
      <c r="V586" s="695">
        <v>1120</v>
      </c>
      <c r="W586" s="695">
        <v>1120</v>
      </c>
      <c r="X586" s="232">
        <v>1</v>
      </c>
      <c r="Y586" s="695">
        <v>200</v>
      </c>
      <c r="Z586" s="232">
        <v>1</v>
      </c>
      <c r="AA586" s="696">
        <v>200</v>
      </c>
      <c r="AB586" s="696"/>
      <c r="AC586" s="697"/>
      <c r="AD586" s="698"/>
      <c r="AE586" s="699"/>
      <c r="AF586" s="699"/>
      <c r="AG586" s="699"/>
      <c r="AH586" s="699"/>
      <c r="AI586" s="232"/>
      <c r="AJ586" s="694"/>
      <c r="AK586" s="694"/>
      <c r="AL586" s="700"/>
      <c r="AM586" s="694"/>
      <c r="AN586" s="694"/>
      <c r="AO586" s="232"/>
      <c r="AP586" s="232"/>
      <c r="AQ586" s="232"/>
      <c r="AR586" s="232"/>
      <c r="AS586" s="232"/>
      <c r="AT586" s="243" t="str">
        <f t="shared" si="47"/>
        <v/>
      </c>
      <c r="AU586" s="243" t="str">
        <f t="shared" si="48"/>
        <v/>
      </c>
    </row>
    <row r="587" spans="1:47" ht="14.25">
      <c r="A587" s="182">
        <v>1</v>
      </c>
      <c r="B587" s="29">
        <v>2025</v>
      </c>
      <c r="C587" s="29">
        <v>5</v>
      </c>
      <c r="D587" s="29">
        <v>2</v>
      </c>
      <c r="E587" s="247" t="s">
        <v>494</v>
      </c>
      <c r="F587" s="29">
        <v>1</v>
      </c>
      <c r="G587" s="31" t="s">
        <v>485</v>
      </c>
      <c r="H587" s="694" t="s">
        <v>467</v>
      </c>
      <c r="I587" s="347" t="s">
        <v>47</v>
      </c>
      <c r="J587" s="694" t="s">
        <v>468</v>
      </c>
      <c r="K587" s="232">
        <v>3824828</v>
      </c>
      <c r="L587" s="698">
        <v>11</v>
      </c>
      <c r="M587" s="185">
        <v>22</v>
      </c>
      <c r="N587" s="717" t="s">
        <v>491</v>
      </c>
      <c r="O587" s="232" t="s">
        <v>469</v>
      </c>
      <c r="P587" s="232">
        <v>50</v>
      </c>
      <c r="Q587" s="347" t="s">
        <v>274</v>
      </c>
      <c r="R587" s="695">
        <v>1120</v>
      </c>
      <c r="S587" s="695"/>
      <c r="T587" s="695">
        <v>5000</v>
      </c>
      <c r="U587" s="695">
        <v>5000</v>
      </c>
      <c r="V587" s="695">
        <v>1120</v>
      </c>
      <c r="W587" s="695">
        <v>1120</v>
      </c>
      <c r="X587" s="232">
        <v>1</v>
      </c>
      <c r="Y587" s="695">
        <v>5000</v>
      </c>
      <c r="Z587" s="232">
        <v>1</v>
      </c>
      <c r="AA587" s="696">
        <v>5000</v>
      </c>
      <c r="AB587" s="696">
        <v>5050</v>
      </c>
      <c r="AC587" s="697" t="s">
        <v>1939</v>
      </c>
      <c r="AD587" s="698"/>
      <c r="AE587" s="699">
        <v>0.24652777777777779</v>
      </c>
      <c r="AF587" s="699">
        <v>0.27083333333333331</v>
      </c>
      <c r="AG587" s="699">
        <v>0.27083333333333331</v>
      </c>
      <c r="AH587" s="699">
        <v>0.27777777777777779</v>
      </c>
      <c r="AI587" s="232" t="s">
        <v>5</v>
      </c>
      <c r="AJ587" s="694"/>
      <c r="AK587" s="694" t="s">
        <v>6</v>
      </c>
      <c r="AL587" s="700" t="s">
        <v>662</v>
      </c>
      <c r="AM587" s="694" t="s">
        <v>486</v>
      </c>
      <c r="AN587" s="694">
        <v>1</v>
      </c>
      <c r="AO587" s="232" t="s">
        <v>1943</v>
      </c>
      <c r="AP587" s="232" t="s">
        <v>394</v>
      </c>
      <c r="AQ587" s="232"/>
      <c r="AR587" s="232"/>
      <c r="AS587" s="232"/>
      <c r="AT587" s="243">
        <f t="shared" si="47"/>
        <v>2.4305555555555525E-2</v>
      </c>
      <c r="AU587" s="243">
        <f t="shared" si="48"/>
        <v>6.9444444444444753E-3</v>
      </c>
    </row>
    <row r="588" spans="1:47" ht="14.25">
      <c r="B588" s="29">
        <v>2025</v>
      </c>
      <c r="C588" s="29">
        <v>5</v>
      </c>
      <c r="D588" s="29">
        <v>2</v>
      </c>
      <c r="E588" s="247" t="s">
        <v>495</v>
      </c>
      <c r="F588" s="29">
        <v>1</v>
      </c>
      <c r="G588" s="31" t="s">
        <v>485</v>
      </c>
      <c r="H588" s="694" t="s">
        <v>467</v>
      </c>
      <c r="I588" s="347" t="s">
        <v>47</v>
      </c>
      <c r="J588" s="694" t="s">
        <v>468</v>
      </c>
      <c r="K588" s="232">
        <v>3824828</v>
      </c>
      <c r="L588" s="698">
        <v>12</v>
      </c>
      <c r="M588" s="185">
        <v>22</v>
      </c>
      <c r="N588" s="717" t="s">
        <v>491</v>
      </c>
      <c r="O588" s="232" t="s">
        <v>469</v>
      </c>
      <c r="P588" s="232">
        <v>50</v>
      </c>
      <c r="Q588" s="347" t="s">
        <v>274</v>
      </c>
      <c r="R588" s="695">
        <v>1120</v>
      </c>
      <c r="S588" s="695"/>
      <c r="T588" s="695">
        <v>5000</v>
      </c>
      <c r="U588" s="695">
        <v>5000</v>
      </c>
      <c r="V588" s="695">
        <v>1120</v>
      </c>
      <c r="W588" s="695">
        <v>1120</v>
      </c>
      <c r="X588" s="232">
        <v>1</v>
      </c>
      <c r="Y588" s="695">
        <v>5000</v>
      </c>
      <c r="Z588" s="232">
        <v>1</v>
      </c>
      <c r="AA588" s="696">
        <v>5000</v>
      </c>
      <c r="AB588" s="696">
        <v>5050</v>
      </c>
      <c r="AC588" s="697" t="s">
        <v>1941</v>
      </c>
      <c r="AD588" s="698" t="s">
        <v>1925</v>
      </c>
      <c r="AE588" s="699">
        <v>0.27777777777777779</v>
      </c>
      <c r="AF588" s="699">
        <v>0.30208333333333331</v>
      </c>
      <c r="AG588" s="699">
        <v>0.30208333333333331</v>
      </c>
      <c r="AH588" s="699">
        <v>0.30902777777777779</v>
      </c>
      <c r="AI588" s="232" t="s">
        <v>5</v>
      </c>
      <c r="AJ588" s="694"/>
      <c r="AK588" s="694" t="s">
        <v>6</v>
      </c>
      <c r="AL588" s="700" t="s">
        <v>662</v>
      </c>
      <c r="AM588" s="694" t="s">
        <v>486</v>
      </c>
      <c r="AN588" s="694">
        <v>1</v>
      </c>
      <c r="AO588" s="232" t="s">
        <v>1946</v>
      </c>
      <c r="AP588" s="232" t="s">
        <v>394</v>
      </c>
      <c r="AQ588" s="232"/>
      <c r="AR588" s="232"/>
      <c r="AS588" s="232"/>
      <c r="AT588" s="243">
        <f t="shared" si="47"/>
        <v>2.4305555555555525E-2</v>
      </c>
      <c r="AU588" s="243">
        <f t="shared" si="48"/>
        <v>6.9444444444444753E-3</v>
      </c>
    </row>
    <row r="589" spans="1:47" ht="14.25">
      <c r="B589" s="29">
        <v>2025</v>
      </c>
      <c r="C589" s="29">
        <v>5</v>
      </c>
      <c r="D589" s="29">
        <v>2</v>
      </c>
      <c r="E589" s="247" t="s">
        <v>495</v>
      </c>
      <c r="F589" s="29"/>
      <c r="G589" s="208"/>
      <c r="H589" s="694" t="s">
        <v>467</v>
      </c>
      <c r="I589" s="347" t="s">
        <v>43</v>
      </c>
      <c r="J589" s="694" t="s">
        <v>468</v>
      </c>
      <c r="K589" s="232"/>
      <c r="L589" s="698"/>
      <c r="M589" s="185"/>
      <c r="N589" s="717"/>
      <c r="O589" s="232"/>
      <c r="P589" s="232">
        <v>25</v>
      </c>
      <c r="Q589" s="347" t="s">
        <v>483</v>
      </c>
      <c r="R589" s="695">
        <v>1120</v>
      </c>
      <c r="S589" s="695"/>
      <c r="T589" s="695" t="s">
        <v>30</v>
      </c>
      <c r="U589" s="695">
        <v>350</v>
      </c>
      <c r="V589" s="695">
        <v>1120</v>
      </c>
      <c r="W589" s="695">
        <v>1120</v>
      </c>
      <c r="X589" s="232">
        <v>1</v>
      </c>
      <c r="Y589" s="695"/>
      <c r="Z589" s="232">
        <v>1</v>
      </c>
      <c r="AA589" s="696">
        <v>350</v>
      </c>
      <c r="AB589" s="696">
        <v>10550</v>
      </c>
      <c r="AC589" s="697" t="s">
        <v>756</v>
      </c>
      <c r="AD589" s="698" t="s">
        <v>1925</v>
      </c>
      <c r="AE589" s="699">
        <v>0.30902777777777779</v>
      </c>
      <c r="AF589" s="699">
        <v>0.3125</v>
      </c>
      <c r="AG589" s="699"/>
      <c r="AH589" s="699"/>
      <c r="AI589" s="232"/>
      <c r="AJ589" s="694"/>
      <c r="AK589" s="694" t="s">
        <v>6</v>
      </c>
      <c r="AL589" s="700" t="s">
        <v>662</v>
      </c>
      <c r="AM589" s="694" t="s">
        <v>486</v>
      </c>
      <c r="AN589" s="694">
        <v>1</v>
      </c>
      <c r="AO589" s="232"/>
      <c r="AP589" s="232"/>
      <c r="AQ589" s="232"/>
      <c r="AR589" s="232"/>
      <c r="AS589" s="232"/>
      <c r="AT589" s="243">
        <f t="shared" si="47"/>
        <v>3.4722222222222099E-3</v>
      </c>
      <c r="AU589" s="243" t="str">
        <f t="shared" si="48"/>
        <v/>
      </c>
    </row>
    <row r="590" spans="1:47" ht="15" thickBot="1">
      <c r="B590" s="643">
        <v>2025</v>
      </c>
      <c r="C590" s="643">
        <v>5</v>
      </c>
      <c r="D590" s="643">
        <v>2</v>
      </c>
      <c r="E590" s="644" t="s">
        <v>495</v>
      </c>
      <c r="F590" s="643"/>
      <c r="G590" s="31"/>
      <c r="H590" s="694" t="s">
        <v>467</v>
      </c>
      <c r="I590" s="347"/>
      <c r="J590" s="694"/>
      <c r="K590" s="232"/>
      <c r="L590" s="698"/>
      <c r="M590" s="185"/>
      <c r="N590" s="717"/>
      <c r="O590" s="232"/>
      <c r="P590" s="232"/>
      <c r="Q590" s="347"/>
      <c r="R590" s="695"/>
      <c r="S590" s="695"/>
      <c r="T590" s="695"/>
      <c r="U590" s="695"/>
      <c r="V590" s="695"/>
      <c r="W590" s="695"/>
      <c r="X590" s="232"/>
      <c r="Y590" s="695"/>
      <c r="Z590" s="232"/>
      <c r="AA590" s="696"/>
      <c r="AB590" s="696"/>
      <c r="AC590" s="697"/>
      <c r="AD590" s="698"/>
      <c r="AE590" s="699"/>
      <c r="AF590" s="699"/>
      <c r="AG590" s="699">
        <v>0.3125</v>
      </c>
      <c r="AH590" s="699">
        <v>0.33333333333333331</v>
      </c>
      <c r="AI590" s="232" t="s">
        <v>560</v>
      </c>
      <c r="AJ590" s="694"/>
      <c r="AK590" s="694"/>
      <c r="AL590" s="700"/>
      <c r="AM590" s="694"/>
      <c r="AN590" s="694"/>
      <c r="AO590" s="232"/>
      <c r="AP590" s="232"/>
      <c r="AQ590" s="232"/>
      <c r="AR590" s="232"/>
      <c r="AS590" s="232"/>
      <c r="AT590" s="645" t="str">
        <f t="shared" si="47"/>
        <v/>
      </c>
      <c r="AU590" s="645">
        <f t="shared" si="48"/>
        <v>2.0833333333333315E-2</v>
      </c>
    </row>
    <row r="591" spans="1:47" ht="14.25">
      <c r="B591" s="646">
        <v>2025</v>
      </c>
      <c r="C591" s="646">
        <v>5</v>
      </c>
      <c r="D591" s="646">
        <v>2</v>
      </c>
      <c r="E591" s="647" t="s">
        <v>495</v>
      </c>
      <c r="F591" s="646"/>
      <c r="G591" s="648"/>
      <c r="H591" s="694" t="s">
        <v>467</v>
      </c>
      <c r="I591" s="347" t="s">
        <v>58</v>
      </c>
      <c r="J591" s="694" t="s">
        <v>468</v>
      </c>
      <c r="K591" s="232"/>
      <c r="L591" s="698"/>
      <c r="M591" s="185"/>
      <c r="N591" s="717"/>
      <c r="O591" s="232"/>
      <c r="P591" s="232">
        <v>12</v>
      </c>
      <c r="Q591" s="347" t="s">
        <v>483</v>
      </c>
      <c r="R591" s="695">
        <v>1120</v>
      </c>
      <c r="S591" s="695"/>
      <c r="T591" s="695" t="s">
        <v>30</v>
      </c>
      <c r="U591" s="695">
        <v>200</v>
      </c>
      <c r="V591" s="695">
        <v>1120</v>
      </c>
      <c r="W591" s="695">
        <v>1120</v>
      </c>
      <c r="X591" s="232">
        <v>1</v>
      </c>
      <c r="Y591" s="695">
        <v>200</v>
      </c>
      <c r="Z591" s="232">
        <v>1</v>
      </c>
      <c r="AA591" s="696">
        <v>200</v>
      </c>
      <c r="AB591" s="696"/>
      <c r="AC591" s="697"/>
      <c r="AD591" s="698"/>
      <c r="AE591" s="699"/>
      <c r="AF591" s="699"/>
      <c r="AG591" s="699"/>
      <c r="AH591" s="699"/>
      <c r="AI591" s="232"/>
      <c r="AJ591" s="694"/>
      <c r="AK591" s="694"/>
      <c r="AL591" s="700"/>
      <c r="AM591" s="694"/>
      <c r="AN591" s="694"/>
      <c r="AO591" s="232"/>
      <c r="AP591" s="232"/>
      <c r="AQ591" s="232"/>
      <c r="AR591" s="232"/>
      <c r="AS591" s="232"/>
      <c r="AT591" s="649" t="str">
        <f t="shared" si="47"/>
        <v/>
      </c>
      <c r="AU591" s="649" t="str">
        <f t="shared" si="48"/>
        <v/>
      </c>
    </row>
    <row r="592" spans="1:47" ht="14.25">
      <c r="A592" s="182">
        <v>1</v>
      </c>
      <c r="B592" s="29">
        <v>2025</v>
      </c>
      <c r="C592" s="29">
        <v>5</v>
      </c>
      <c r="D592" s="29">
        <v>2</v>
      </c>
      <c r="E592" s="247" t="s">
        <v>495</v>
      </c>
      <c r="F592" s="29">
        <v>2</v>
      </c>
      <c r="G592" s="31" t="s">
        <v>485</v>
      </c>
      <c r="H592" s="694" t="s">
        <v>467</v>
      </c>
      <c r="I592" s="347" t="s">
        <v>47</v>
      </c>
      <c r="J592" s="694" t="s">
        <v>468</v>
      </c>
      <c r="K592" s="232">
        <v>3824828</v>
      </c>
      <c r="L592" s="698">
        <v>13</v>
      </c>
      <c r="M592" s="185">
        <v>22</v>
      </c>
      <c r="N592" s="717" t="s">
        <v>491</v>
      </c>
      <c r="O592" s="232" t="s">
        <v>469</v>
      </c>
      <c r="P592" s="232">
        <v>50</v>
      </c>
      <c r="Q592" s="347" t="s">
        <v>274</v>
      </c>
      <c r="R592" s="695">
        <v>1120</v>
      </c>
      <c r="S592" s="695"/>
      <c r="T592" s="695">
        <v>5000</v>
      </c>
      <c r="U592" s="695">
        <v>5000</v>
      </c>
      <c r="V592" s="695">
        <v>1120</v>
      </c>
      <c r="W592" s="695">
        <v>1120</v>
      </c>
      <c r="X592" s="232">
        <v>1</v>
      </c>
      <c r="Y592" s="695">
        <v>5000</v>
      </c>
      <c r="Z592" s="232">
        <v>1</v>
      </c>
      <c r="AA592" s="696">
        <v>5000</v>
      </c>
      <c r="AB592" s="696">
        <v>4980</v>
      </c>
      <c r="AC592" s="697" t="s">
        <v>1942</v>
      </c>
      <c r="AD592" s="698"/>
      <c r="AE592" s="699">
        <v>0.33333333333333331</v>
      </c>
      <c r="AF592" s="699">
        <v>0.3576388888888889</v>
      </c>
      <c r="AG592" s="699">
        <v>0.3576388888888889</v>
      </c>
      <c r="AH592" s="699">
        <v>0.36458333333333331</v>
      </c>
      <c r="AI592" s="232" t="s">
        <v>5</v>
      </c>
      <c r="AJ592" s="694"/>
      <c r="AK592" s="694" t="s">
        <v>6</v>
      </c>
      <c r="AL592" s="700" t="s">
        <v>858</v>
      </c>
      <c r="AM592" s="694" t="s">
        <v>486</v>
      </c>
      <c r="AN592" s="694">
        <v>1</v>
      </c>
      <c r="AO592" s="232" t="s">
        <v>1948</v>
      </c>
      <c r="AP592" s="232" t="s">
        <v>395</v>
      </c>
      <c r="AQ592" s="232"/>
      <c r="AR592" s="232"/>
      <c r="AS592" s="232"/>
      <c r="AT592" s="243">
        <f t="shared" si="47"/>
        <v>2.430555555555558E-2</v>
      </c>
      <c r="AU592" s="243">
        <f t="shared" si="48"/>
        <v>6.9444444444444198E-3</v>
      </c>
    </row>
    <row r="593" spans="1:47" ht="14.25">
      <c r="B593" s="29">
        <v>2025</v>
      </c>
      <c r="C593" s="29">
        <v>5</v>
      </c>
      <c r="D593" s="29">
        <v>2</v>
      </c>
      <c r="E593" s="247" t="s">
        <v>495</v>
      </c>
      <c r="F593" s="29">
        <v>2</v>
      </c>
      <c r="G593" s="31" t="s">
        <v>485</v>
      </c>
      <c r="H593" s="694" t="s">
        <v>467</v>
      </c>
      <c r="I593" s="347" t="s">
        <v>47</v>
      </c>
      <c r="J593" s="694" t="s">
        <v>468</v>
      </c>
      <c r="K593" s="232">
        <v>3824828</v>
      </c>
      <c r="L593" s="698">
        <v>14</v>
      </c>
      <c r="M593" s="185">
        <v>22</v>
      </c>
      <c r="N593" s="717" t="s">
        <v>491</v>
      </c>
      <c r="O593" s="232" t="s">
        <v>469</v>
      </c>
      <c r="P593" s="232">
        <v>50</v>
      </c>
      <c r="Q593" s="347" t="s">
        <v>274</v>
      </c>
      <c r="R593" s="695">
        <v>1120</v>
      </c>
      <c r="S593" s="695"/>
      <c r="T593" s="695">
        <v>5000</v>
      </c>
      <c r="U593" s="695">
        <v>5000</v>
      </c>
      <c r="V593" s="695">
        <v>1120</v>
      </c>
      <c r="W593" s="695">
        <v>1120</v>
      </c>
      <c r="X593" s="232">
        <v>1</v>
      </c>
      <c r="Y593" s="695">
        <v>5000</v>
      </c>
      <c r="Z593" s="232">
        <v>1</v>
      </c>
      <c r="AA593" s="696">
        <v>5000</v>
      </c>
      <c r="AB593" s="696">
        <v>4700</v>
      </c>
      <c r="AC593" s="697" t="s">
        <v>1947</v>
      </c>
      <c r="AD593" s="698" t="s">
        <v>1934</v>
      </c>
      <c r="AE593" s="699">
        <v>0.36458333333333331</v>
      </c>
      <c r="AF593" s="699">
        <v>0.3888888888888889</v>
      </c>
      <c r="AG593" s="699">
        <v>0.3888888888888889</v>
      </c>
      <c r="AH593" s="699">
        <v>0.39583333333333331</v>
      </c>
      <c r="AI593" s="232" t="s">
        <v>5</v>
      </c>
      <c r="AJ593" s="694"/>
      <c r="AK593" s="694" t="s">
        <v>6</v>
      </c>
      <c r="AL593" s="700" t="s">
        <v>858</v>
      </c>
      <c r="AM593" s="694" t="s">
        <v>486</v>
      </c>
      <c r="AN593" s="694">
        <v>1</v>
      </c>
      <c r="AO593" s="232" t="s">
        <v>1949</v>
      </c>
      <c r="AP593" s="232" t="s">
        <v>396</v>
      </c>
      <c r="AQ593" s="232"/>
      <c r="AR593" s="232"/>
      <c r="AS593" s="232"/>
      <c r="AT593" s="243">
        <f t="shared" si="47"/>
        <v>2.430555555555558E-2</v>
      </c>
      <c r="AU593" s="243">
        <f t="shared" si="48"/>
        <v>6.9444444444444198E-3</v>
      </c>
    </row>
    <row r="594" spans="1:47" ht="14.25">
      <c r="B594" s="29">
        <v>2025</v>
      </c>
      <c r="C594" s="29">
        <v>5</v>
      </c>
      <c r="D594" s="29">
        <v>2</v>
      </c>
      <c r="E594" s="247" t="s">
        <v>495</v>
      </c>
      <c r="F594" s="29"/>
      <c r="G594" s="208"/>
      <c r="H594" s="694" t="s">
        <v>467</v>
      </c>
      <c r="I594" s="347" t="s">
        <v>43</v>
      </c>
      <c r="J594" s="694" t="s">
        <v>468</v>
      </c>
      <c r="K594" s="232"/>
      <c r="L594" s="698"/>
      <c r="M594" s="185"/>
      <c r="N594" s="717"/>
      <c r="O594" s="232"/>
      <c r="P594" s="232">
        <v>25</v>
      </c>
      <c r="Q594" s="347" t="s">
        <v>483</v>
      </c>
      <c r="R594" s="695">
        <v>1120</v>
      </c>
      <c r="S594" s="695"/>
      <c r="T594" s="695" t="s">
        <v>30</v>
      </c>
      <c r="U594" s="695">
        <v>350</v>
      </c>
      <c r="V594" s="695">
        <v>1120</v>
      </c>
      <c r="W594" s="695">
        <v>1120</v>
      </c>
      <c r="X594" s="232">
        <v>1</v>
      </c>
      <c r="Y594" s="695"/>
      <c r="Z594" s="232">
        <v>1</v>
      </c>
      <c r="AA594" s="696">
        <v>350</v>
      </c>
      <c r="AB594" s="696">
        <v>10550</v>
      </c>
      <c r="AC594" s="697" t="s">
        <v>756</v>
      </c>
      <c r="AD594" s="698" t="s">
        <v>1934</v>
      </c>
      <c r="AE594" s="699">
        <v>0.39583333333333331</v>
      </c>
      <c r="AF594" s="699">
        <v>0.39930555555555558</v>
      </c>
      <c r="AG594" s="699"/>
      <c r="AH594" s="699"/>
      <c r="AI594" s="232"/>
      <c r="AJ594" s="694"/>
      <c r="AK594" s="694" t="s">
        <v>6</v>
      </c>
      <c r="AL594" s="700" t="s">
        <v>858</v>
      </c>
      <c r="AM594" s="694" t="s">
        <v>486</v>
      </c>
      <c r="AN594" s="694">
        <v>1</v>
      </c>
      <c r="AO594" s="232"/>
      <c r="AP594" s="232"/>
      <c r="AQ594" s="232"/>
      <c r="AR594" s="232"/>
      <c r="AS594" s="232"/>
      <c r="AT594" s="243">
        <f t="shared" ref="AT594:AT597" si="49">IF(IF(AE594&gt;AF594,1-AE594+AF594,AF594-AE594)=0,"",IF(AE594&gt;AF594,1-AE594+AF594,AF594-AE594))</f>
        <v>3.4722222222222654E-3</v>
      </c>
      <c r="AU594" s="243" t="str">
        <f t="shared" ref="AU594:AU597" si="50">IF(IF(AG594&gt;AH594,1-AG594+AH594,AH594-AG594)=0,"",IF(AG594&gt;AH594,1-AG594+AH594,AH594-AG594))</f>
        <v/>
      </c>
    </row>
    <row r="595" spans="1:47" ht="14.25">
      <c r="B595" s="29">
        <v>2025</v>
      </c>
      <c r="C595" s="29">
        <v>5</v>
      </c>
      <c r="D595" s="29">
        <v>2</v>
      </c>
      <c r="E595" s="247" t="s">
        <v>495</v>
      </c>
      <c r="F595" s="29"/>
      <c r="G595" s="31"/>
      <c r="H595" s="694" t="s">
        <v>467</v>
      </c>
      <c r="I595" s="347"/>
      <c r="J595" s="694"/>
      <c r="K595" s="232"/>
      <c r="L595" s="698"/>
      <c r="M595" s="185"/>
      <c r="N595" s="717"/>
      <c r="O595" s="232"/>
      <c r="P595" s="232"/>
      <c r="Q595" s="347"/>
      <c r="R595" s="695"/>
      <c r="S595" s="695"/>
      <c r="T595" s="695"/>
      <c r="U595" s="695"/>
      <c r="V595" s="695"/>
      <c r="W595" s="695"/>
      <c r="X595" s="232"/>
      <c r="Y595" s="695"/>
      <c r="Z595" s="232"/>
      <c r="AA595" s="696"/>
      <c r="AB595" s="696"/>
      <c r="AC595" s="697"/>
      <c r="AD595" s="698"/>
      <c r="AE595" s="699"/>
      <c r="AF595" s="699"/>
      <c r="AG595" s="699">
        <v>0.39930555555555558</v>
      </c>
      <c r="AH595" s="699">
        <v>0.4201388888888889</v>
      </c>
      <c r="AI595" s="232" t="s">
        <v>560</v>
      </c>
      <c r="AJ595" s="694"/>
      <c r="AK595" s="694"/>
      <c r="AL595" s="700"/>
      <c r="AM595" s="694"/>
      <c r="AN595" s="694"/>
      <c r="AO595" s="232"/>
      <c r="AP595" s="232"/>
      <c r="AQ595" s="232"/>
      <c r="AR595" s="232"/>
      <c r="AS595" s="232"/>
      <c r="AT595" s="243" t="str">
        <f t="shared" si="49"/>
        <v/>
      </c>
      <c r="AU595" s="243">
        <f t="shared" si="50"/>
        <v>2.0833333333333315E-2</v>
      </c>
    </row>
    <row r="596" spans="1:47" ht="14.25">
      <c r="B596" s="29">
        <v>2025</v>
      </c>
      <c r="C596" s="29">
        <v>5</v>
      </c>
      <c r="D596" s="29">
        <v>2</v>
      </c>
      <c r="E596" s="247" t="s">
        <v>495</v>
      </c>
      <c r="F596" s="29"/>
      <c r="G596" s="31"/>
      <c r="H596" s="694" t="s">
        <v>467</v>
      </c>
      <c r="I596" s="347" t="s">
        <v>58</v>
      </c>
      <c r="J596" s="694" t="s">
        <v>468</v>
      </c>
      <c r="K596" s="232"/>
      <c r="L596" s="698"/>
      <c r="M596" s="185"/>
      <c r="N596" s="717"/>
      <c r="O596" s="232"/>
      <c r="P596" s="232">
        <v>12</v>
      </c>
      <c r="Q596" s="347" t="s">
        <v>483</v>
      </c>
      <c r="R596" s="695">
        <v>1120</v>
      </c>
      <c r="S596" s="695"/>
      <c r="T596" s="695" t="s">
        <v>30</v>
      </c>
      <c r="U596" s="695">
        <v>200</v>
      </c>
      <c r="V596" s="695">
        <v>1120</v>
      </c>
      <c r="W596" s="695">
        <v>1120</v>
      </c>
      <c r="X596" s="232">
        <v>1</v>
      </c>
      <c r="Y596" s="695">
        <v>200</v>
      </c>
      <c r="Z596" s="232">
        <v>1</v>
      </c>
      <c r="AA596" s="696">
        <v>200</v>
      </c>
      <c r="AB596" s="696"/>
      <c r="AC596" s="697"/>
      <c r="AD596" s="698"/>
      <c r="AE596" s="699"/>
      <c r="AF596" s="699"/>
      <c r="AG596" s="699"/>
      <c r="AH596" s="699"/>
      <c r="AI596" s="232"/>
      <c r="AJ596" s="694"/>
      <c r="AK596" s="694"/>
      <c r="AL596" s="700"/>
      <c r="AM596" s="694"/>
      <c r="AN596" s="694"/>
      <c r="AO596" s="232"/>
      <c r="AP596" s="232"/>
      <c r="AQ596" s="232"/>
      <c r="AR596" s="232"/>
      <c r="AS596" s="232"/>
      <c r="AT596" s="243" t="str">
        <f t="shared" si="49"/>
        <v/>
      </c>
      <c r="AU596" s="243" t="str">
        <f t="shared" si="50"/>
        <v/>
      </c>
    </row>
    <row r="597" spans="1:47" ht="14.25">
      <c r="A597" s="182">
        <v>1</v>
      </c>
      <c r="B597" s="29">
        <v>2025</v>
      </c>
      <c r="C597" s="29">
        <v>5</v>
      </c>
      <c r="D597" s="29">
        <v>2</v>
      </c>
      <c r="E597" s="247" t="s">
        <v>495</v>
      </c>
      <c r="F597" s="29">
        <v>3</v>
      </c>
      <c r="G597" s="31" t="s">
        <v>485</v>
      </c>
      <c r="H597" s="694" t="s">
        <v>467</v>
      </c>
      <c r="I597" s="347" t="s">
        <v>47</v>
      </c>
      <c r="J597" s="694" t="s">
        <v>468</v>
      </c>
      <c r="K597" s="232">
        <v>3824828</v>
      </c>
      <c r="L597" s="698">
        <v>15</v>
      </c>
      <c r="M597" s="185">
        <v>22</v>
      </c>
      <c r="N597" s="717" t="s">
        <v>491</v>
      </c>
      <c r="O597" s="232" t="s">
        <v>469</v>
      </c>
      <c r="P597" s="232">
        <v>50</v>
      </c>
      <c r="Q597" s="347" t="s">
        <v>274</v>
      </c>
      <c r="R597" s="695">
        <v>1120</v>
      </c>
      <c r="S597" s="695"/>
      <c r="T597" s="695">
        <v>5000</v>
      </c>
      <c r="U597" s="695">
        <v>5000</v>
      </c>
      <c r="V597" s="695">
        <v>1120</v>
      </c>
      <c r="W597" s="695">
        <v>1120</v>
      </c>
      <c r="X597" s="232">
        <v>1</v>
      </c>
      <c r="Y597" s="695">
        <v>5000</v>
      </c>
      <c r="Z597" s="232">
        <v>1</v>
      </c>
      <c r="AA597" s="696">
        <v>5000</v>
      </c>
      <c r="AB597" s="696">
        <v>4900</v>
      </c>
      <c r="AC597" s="697" t="s">
        <v>1951</v>
      </c>
      <c r="AD597" s="698"/>
      <c r="AE597" s="699">
        <v>0.4201388888888889</v>
      </c>
      <c r="AF597" s="699">
        <v>0.44444444444444442</v>
      </c>
      <c r="AG597" s="699">
        <v>0.44444444444444442</v>
      </c>
      <c r="AH597" s="699">
        <v>0.49305555555555558</v>
      </c>
      <c r="AI597" s="232" t="s">
        <v>5</v>
      </c>
      <c r="AJ597" s="694"/>
      <c r="AK597" s="694" t="s">
        <v>6</v>
      </c>
      <c r="AL597" s="700" t="s">
        <v>858</v>
      </c>
      <c r="AM597" s="694" t="s">
        <v>486</v>
      </c>
      <c r="AN597" s="694">
        <v>1</v>
      </c>
      <c r="AO597" s="232" t="s">
        <v>1953</v>
      </c>
      <c r="AP597" s="232" t="s">
        <v>395</v>
      </c>
      <c r="AQ597" s="232"/>
      <c r="AR597" s="232"/>
      <c r="AS597" s="232"/>
      <c r="AT597" s="243">
        <f t="shared" si="49"/>
        <v>2.4305555555555525E-2</v>
      </c>
      <c r="AU597" s="243">
        <f t="shared" si="50"/>
        <v>4.861111111111116E-2</v>
      </c>
    </row>
    <row r="598" spans="1:47" ht="14.25">
      <c r="B598" s="29">
        <v>2025</v>
      </c>
      <c r="C598" s="29">
        <v>5</v>
      </c>
      <c r="D598" s="29">
        <v>2</v>
      </c>
      <c r="E598" s="247" t="s">
        <v>495</v>
      </c>
      <c r="F598" s="29">
        <v>3</v>
      </c>
      <c r="G598" s="31" t="s">
        <v>485</v>
      </c>
      <c r="H598" s="694" t="s">
        <v>467</v>
      </c>
      <c r="I598" s="347" t="s">
        <v>47</v>
      </c>
      <c r="J598" s="694" t="s">
        <v>468</v>
      </c>
      <c r="K598" s="232">
        <v>3824828</v>
      </c>
      <c r="L598" s="698">
        <v>16</v>
      </c>
      <c r="M598" s="185">
        <v>22</v>
      </c>
      <c r="N598" s="717" t="s">
        <v>491</v>
      </c>
      <c r="O598" s="232" t="s">
        <v>469</v>
      </c>
      <c r="P598" s="232">
        <v>50</v>
      </c>
      <c r="Q598" s="347" t="s">
        <v>274</v>
      </c>
      <c r="R598" s="695">
        <v>1120</v>
      </c>
      <c r="S598" s="695"/>
      <c r="T598" s="695">
        <v>5000</v>
      </c>
      <c r="U598" s="695">
        <v>5000</v>
      </c>
      <c r="V598" s="695">
        <v>1120</v>
      </c>
      <c r="W598" s="695">
        <v>1120</v>
      </c>
      <c r="X598" s="232">
        <v>1</v>
      </c>
      <c r="Y598" s="695">
        <v>5000</v>
      </c>
      <c r="Z598" s="232">
        <v>1</v>
      </c>
      <c r="AA598" s="696">
        <v>5000</v>
      </c>
      <c r="AB598" s="696">
        <v>5050</v>
      </c>
      <c r="AC598" s="697" t="s">
        <v>1950</v>
      </c>
      <c r="AD598" s="698" t="s">
        <v>1935</v>
      </c>
      <c r="AE598" s="699">
        <v>0.49305555555555558</v>
      </c>
      <c r="AF598" s="699">
        <v>0.51736111111111116</v>
      </c>
      <c r="AG598" s="699">
        <v>0.51736111111111116</v>
      </c>
      <c r="AH598" s="699">
        <v>0.52430555555555558</v>
      </c>
      <c r="AI598" s="232" t="s">
        <v>5</v>
      </c>
      <c r="AJ598" s="694"/>
      <c r="AK598" s="694" t="s">
        <v>6</v>
      </c>
      <c r="AL598" s="700" t="s">
        <v>662</v>
      </c>
      <c r="AM598" s="694" t="s">
        <v>486</v>
      </c>
      <c r="AN598" s="694">
        <v>1</v>
      </c>
      <c r="AO598" s="232" t="s">
        <v>1946</v>
      </c>
      <c r="AP598" s="232" t="s">
        <v>394</v>
      </c>
      <c r="AQ598" s="232"/>
      <c r="AR598" s="232"/>
      <c r="AS598" s="232"/>
      <c r="AT598" s="243">
        <f t="shared" si="47"/>
        <v>2.430555555555558E-2</v>
      </c>
      <c r="AU598" s="243">
        <f t="shared" si="48"/>
        <v>6.9444444444444198E-3</v>
      </c>
    </row>
    <row r="599" spans="1:47" ht="14.25">
      <c r="B599" s="29">
        <v>2025</v>
      </c>
      <c r="C599" s="29">
        <v>5</v>
      </c>
      <c r="D599" s="29">
        <v>2</v>
      </c>
      <c r="E599" s="247" t="s">
        <v>495</v>
      </c>
      <c r="F599" s="29"/>
      <c r="G599" s="208"/>
      <c r="H599" s="694" t="s">
        <v>467</v>
      </c>
      <c r="I599" s="347" t="s">
        <v>43</v>
      </c>
      <c r="J599" s="694" t="s">
        <v>468</v>
      </c>
      <c r="K599" s="232"/>
      <c r="L599" s="698"/>
      <c r="M599" s="185"/>
      <c r="N599" s="717"/>
      <c r="O599" s="232"/>
      <c r="P599" s="232">
        <v>25</v>
      </c>
      <c r="Q599" s="347" t="s">
        <v>483</v>
      </c>
      <c r="R599" s="695">
        <v>1120</v>
      </c>
      <c r="S599" s="695"/>
      <c r="T599" s="695" t="s">
        <v>30</v>
      </c>
      <c r="U599" s="695">
        <v>350</v>
      </c>
      <c r="V599" s="695">
        <v>1120</v>
      </c>
      <c r="W599" s="695">
        <v>1120</v>
      </c>
      <c r="X599" s="232">
        <v>1</v>
      </c>
      <c r="Y599" s="695"/>
      <c r="Z599" s="232">
        <v>1</v>
      </c>
      <c r="AA599" s="696">
        <v>350</v>
      </c>
      <c r="AB599" s="696">
        <v>10550</v>
      </c>
      <c r="AC599" s="697" t="s">
        <v>756</v>
      </c>
      <c r="AD599" s="698" t="s">
        <v>1935</v>
      </c>
      <c r="AE599" s="699">
        <v>0.52430555555555558</v>
      </c>
      <c r="AF599" s="699">
        <v>0.52777777777777779</v>
      </c>
      <c r="AG599" s="699"/>
      <c r="AH599" s="699"/>
      <c r="AI599" s="232"/>
      <c r="AJ599" s="694"/>
      <c r="AK599" s="694" t="s">
        <v>6</v>
      </c>
      <c r="AL599" s="700" t="s">
        <v>858</v>
      </c>
      <c r="AM599" s="694" t="s">
        <v>486</v>
      </c>
      <c r="AN599" s="694">
        <v>1</v>
      </c>
      <c r="AO599" s="232"/>
      <c r="AP599" s="232"/>
      <c r="AQ599" s="232"/>
      <c r="AR599" s="232"/>
      <c r="AS599" s="232"/>
      <c r="AT599" s="243">
        <f t="shared" si="47"/>
        <v>3.4722222222222099E-3</v>
      </c>
      <c r="AU599" s="243" t="str">
        <f t="shared" si="48"/>
        <v/>
      </c>
    </row>
    <row r="600" spans="1:47" ht="14.25">
      <c r="B600" s="29">
        <v>2025</v>
      </c>
      <c r="C600" s="29">
        <v>5</v>
      </c>
      <c r="D600" s="29">
        <v>2</v>
      </c>
      <c r="E600" s="247" t="s">
        <v>495</v>
      </c>
      <c r="F600" s="29"/>
      <c r="G600" s="208"/>
      <c r="H600" s="694" t="s">
        <v>467</v>
      </c>
      <c r="I600" s="347"/>
      <c r="J600" s="694"/>
      <c r="K600" s="232"/>
      <c r="L600" s="698"/>
      <c r="M600" s="185"/>
      <c r="N600" s="717"/>
      <c r="O600" s="232"/>
      <c r="P600" s="232"/>
      <c r="Q600" s="347"/>
      <c r="R600" s="695"/>
      <c r="S600" s="695"/>
      <c r="T600" s="695"/>
      <c r="U600" s="695"/>
      <c r="V600" s="695"/>
      <c r="W600" s="695"/>
      <c r="X600" s="232"/>
      <c r="Y600" s="695"/>
      <c r="Z600" s="232"/>
      <c r="AA600" s="696"/>
      <c r="AB600" s="696"/>
      <c r="AC600" s="697"/>
      <c r="AD600" s="698"/>
      <c r="AE600" s="699"/>
      <c r="AF600" s="699"/>
      <c r="AG600" s="699">
        <v>0.52777777777777779</v>
      </c>
      <c r="AH600" s="699">
        <v>0.54861111111111116</v>
      </c>
      <c r="AI600" s="232" t="s">
        <v>560</v>
      </c>
      <c r="AJ600" s="694"/>
      <c r="AK600" s="694"/>
      <c r="AL600" s="700"/>
      <c r="AM600" s="694"/>
      <c r="AN600" s="694"/>
      <c r="AO600" s="232"/>
      <c r="AP600" s="232"/>
      <c r="AQ600" s="232"/>
      <c r="AR600" s="232"/>
      <c r="AS600" s="232"/>
      <c r="AT600" s="243" t="str">
        <f t="shared" si="47"/>
        <v/>
      </c>
      <c r="AU600" s="243">
        <f t="shared" si="48"/>
        <v>2.083333333333337E-2</v>
      </c>
    </row>
    <row r="601" spans="1:47" ht="14.25">
      <c r="B601" s="29">
        <v>2025</v>
      </c>
      <c r="C601" s="29">
        <v>5</v>
      </c>
      <c r="D601" s="29">
        <v>2</v>
      </c>
      <c r="E601" s="247" t="s">
        <v>495</v>
      </c>
      <c r="F601" s="29"/>
      <c r="G601" s="31"/>
      <c r="H601" s="694" t="s">
        <v>467</v>
      </c>
      <c r="I601" s="347" t="s">
        <v>58</v>
      </c>
      <c r="J601" s="694" t="s">
        <v>468</v>
      </c>
      <c r="K601" s="232"/>
      <c r="L601" s="698"/>
      <c r="M601" s="185"/>
      <c r="N601" s="717"/>
      <c r="O601" s="232"/>
      <c r="P601" s="232">
        <v>12</v>
      </c>
      <c r="Q601" s="347" t="s">
        <v>483</v>
      </c>
      <c r="R601" s="695">
        <v>1120</v>
      </c>
      <c r="S601" s="695"/>
      <c r="T601" s="695" t="s">
        <v>30</v>
      </c>
      <c r="U601" s="695">
        <v>200</v>
      </c>
      <c r="V601" s="695">
        <v>1120</v>
      </c>
      <c r="W601" s="695">
        <v>1120</v>
      </c>
      <c r="X601" s="232">
        <v>1</v>
      </c>
      <c r="Y601" s="695">
        <v>200</v>
      </c>
      <c r="Z601" s="232">
        <v>1</v>
      </c>
      <c r="AA601" s="696">
        <v>200</v>
      </c>
      <c r="AB601" s="696"/>
      <c r="AC601" s="697"/>
      <c r="AD601" s="698"/>
      <c r="AE601" s="699"/>
      <c r="AF601" s="699"/>
      <c r="AG601" s="699"/>
      <c r="AH601" s="699"/>
      <c r="AI601" s="232"/>
      <c r="AJ601" s="694"/>
      <c r="AK601" s="694"/>
      <c r="AL601" s="700"/>
      <c r="AM601" s="694"/>
      <c r="AN601" s="694"/>
      <c r="AO601" s="232"/>
      <c r="AP601" s="232"/>
      <c r="AQ601" s="232"/>
      <c r="AR601" s="232"/>
      <c r="AS601" s="232"/>
      <c r="AT601" s="243" t="str">
        <f t="shared" si="47"/>
        <v/>
      </c>
      <c r="AU601" s="243" t="str">
        <f t="shared" si="48"/>
        <v/>
      </c>
    </row>
    <row r="602" spans="1:47" ht="14.25">
      <c r="A602" s="182">
        <v>1</v>
      </c>
      <c r="B602" s="29">
        <v>2025</v>
      </c>
      <c r="C602" s="29">
        <v>5</v>
      </c>
      <c r="D602" s="29">
        <v>2</v>
      </c>
      <c r="E602" s="247" t="s">
        <v>495</v>
      </c>
      <c r="F602" s="29">
        <v>4</v>
      </c>
      <c r="G602" s="31" t="s">
        <v>485</v>
      </c>
      <c r="H602" s="694" t="s">
        <v>467</v>
      </c>
      <c r="I602" s="347" t="s">
        <v>47</v>
      </c>
      <c r="J602" s="694" t="s">
        <v>468</v>
      </c>
      <c r="K602" s="232">
        <v>3824828</v>
      </c>
      <c r="L602" s="698">
        <v>17</v>
      </c>
      <c r="M602" s="185">
        <v>22</v>
      </c>
      <c r="N602" s="717" t="s">
        <v>491</v>
      </c>
      <c r="O602" s="232" t="s">
        <v>469</v>
      </c>
      <c r="P602" s="232">
        <v>50</v>
      </c>
      <c r="Q602" s="347" t="s">
        <v>274</v>
      </c>
      <c r="R602" s="695">
        <v>1120</v>
      </c>
      <c r="S602" s="695"/>
      <c r="T602" s="695">
        <v>5000</v>
      </c>
      <c r="U602" s="695">
        <v>5000</v>
      </c>
      <c r="V602" s="695">
        <v>1120</v>
      </c>
      <c r="W602" s="695">
        <v>1120</v>
      </c>
      <c r="X602" s="232">
        <v>1</v>
      </c>
      <c r="Y602" s="695">
        <v>5000</v>
      </c>
      <c r="Z602" s="232">
        <v>1</v>
      </c>
      <c r="AA602" s="696">
        <v>5000</v>
      </c>
      <c r="AB602" s="696">
        <v>5050</v>
      </c>
      <c r="AC602" s="697" t="s">
        <v>1952</v>
      </c>
      <c r="AD602" s="698"/>
      <c r="AE602" s="699">
        <v>0.54861111111111116</v>
      </c>
      <c r="AF602" s="699">
        <v>0.57291666666666663</v>
      </c>
      <c r="AG602" s="699">
        <v>0.57291666666666663</v>
      </c>
      <c r="AH602" s="699">
        <v>0.57986111111111116</v>
      </c>
      <c r="AI602" s="232" t="s">
        <v>5</v>
      </c>
      <c r="AJ602" s="694"/>
      <c r="AK602" s="694" t="s">
        <v>6</v>
      </c>
      <c r="AL602" s="700" t="s">
        <v>662</v>
      </c>
      <c r="AM602" s="694" t="s">
        <v>486</v>
      </c>
      <c r="AN602" s="694">
        <v>1</v>
      </c>
      <c r="AO602" s="232" t="s">
        <v>1929</v>
      </c>
      <c r="AP602" s="232" t="s">
        <v>394</v>
      </c>
      <c r="AQ602" s="232"/>
      <c r="AR602" s="232"/>
      <c r="AS602" s="232"/>
      <c r="AT602" s="243">
        <f t="shared" si="47"/>
        <v>2.4305555555555469E-2</v>
      </c>
      <c r="AU602" s="243">
        <f t="shared" si="48"/>
        <v>6.9444444444445308E-3</v>
      </c>
    </row>
    <row r="603" spans="1:47" ht="14.25">
      <c r="B603" s="29">
        <v>2025</v>
      </c>
      <c r="C603" s="29">
        <v>5</v>
      </c>
      <c r="D603" s="29">
        <v>2</v>
      </c>
      <c r="E603" s="247" t="s">
        <v>496</v>
      </c>
      <c r="F603" s="29">
        <v>4</v>
      </c>
      <c r="G603" s="31" t="s">
        <v>485</v>
      </c>
      <c r="H603" s="694" t="s">
        <v>467</v>
      </c>
      <c r="I603" s="347" t="s">
        <v>47</v>
      </c>
      <c r="J603" s="694" t="s">
        <v>468</v>
      </c>
      <c r="K603" s="232">
        <v>3824828</v>
      </c>
      <c r="L603" s="698">
        <v>18</v>
      </c>
      <c r="M603" s="185">
        <v>22</v>
      </c>
      <c r="N603" s="717" t="s">
        <v>491</v>
      </c>
      <c r="O603" s="232" t="s">
        <v>469</v>
      </c>
      <c r="P603" s="232">
        <v>50</v>
      </c>
      <c r="Q603" s="347" t="s">
        <v>274</v>
      </c>
      <c r="R603" s="695">
        <v>1120</v>
      </c>
      <c r="S603" s="695"/>
      <c r="T603" s="695">
        <v>5000</v>
      </c>
      <c r="U603" s="695">
        <v>5000</v>
      </c>
      <c r="V603" s="695">
        <v>1120</v>
      </c>
      <c r="W603" s="695">
        <v>1120</v>
      </c>
      <c r="X603" s="232">
        <v>1</v>
      </c>
      <c r="Y603" s="695">
        <v>5000</v>
      </c>
      <c r="Z603" s="232">
        <v>1</v>
      </c>
      <c r="AA603" s="696">
        <v>5000</v>
      </c>
      <c r="AB603" s="696">
        <v>5050</v>
      </c>
      <c r="AC603" s="697" t="s">
        <v>1954</v>
      </c>
      <c r="AD603" s="698" t="s">
        <v>1936</v>
      </c>
      <c r="AE603" s="699">
        <v>0.57986111111111116</v>
      </c>
      <c r="AF603" s="699">
        <v>0.60416666666666663</v>
      </c>
      <c r="AG603" s="699">
        <v>0.60416666666666663</v>
      </c>
      <c r="AH603" s="699">
        <v>0.61111111111111116</v>
      </c>
      <c r="AI603" s="232" t="s">
        <v>5</v>
      </c>
      <c r="AJ603" s="694"/>
      <c r="AK603" s="694" t="s">
        <v>6</v>
      </c>
      <c r="AL603" s="700" t="s">
        <v>662</v>
      </c>
      <c r="AM603" s="694" t="s">
        <v>486</v>
      </c>
      <c r="AN603" s="694">
        <v>1</v>
      </c>
      <c r="AO603" s="232" t="s">
        <v>1961</v>
      </c>
      <c r="AP603" s="232" t="s">
        <v>394</v>
      </c>
      <c r="AQ603" s="232"/>
      <c r="AR603" s="232"/>
      <c r="AS603" s="232"/>
      <c r="AT603" s="243">
        <f t="shared" si="47"/>
        <v>2.4305555555555469E-2</v>
      </c>
      <c r="AU603" s="243">
        <f t="shared" si="48"/>
        <v>6.9444444444445308E-3</v>
      </c>
    </row>
    <row r="604" spans="1:47" ht="14.25">
      <c r="B604" s="29">
        <v>2025</v>
      </c>
      <c r="C604" s="29">
        <v>5</v>
      </c>
      <c r="D604" s="29">
        <v>2</v>
      </c>
      <c r="E604" s="247" t="s">
        <v>496</v>
      </c>
      <c r="F604" s="29"/>
      <c r="G604" s="208"/>
      <c r="H604" s="694" t="s">
        <v>467</v>
      </c>
      <c r="I604" s="347" t="s">
        <v>43</v>
      </c>
      <c r="J604" s="694" t="s">
        <v>468</v>
      </c>
      <c r="K604" s="232"/>
      <c r="L604" s="698"/>
      <c r="M604" s="185"/>
      <c r="N604" s="717"/>
      <c r="O604" s="232"/>
      <c r="P604" s="232">
        <v>25</v>
      </c>
      <c r="Q604" s="347" t="s">
        <v>483</v>
      </c>
      <c r="R604" s="695">
        <v>1120</v>
      </c>
      <c r="S604" s="695"/>
      <c r="T604" s="695" t="s">
        <v>30</v>
      </c>
      <c r="U604" s="695">
        <v>350</v>
      </c>
      <c r="V604" s="695">
        <v>1120</v>
      </c>
      <c r="W604" s="695">
        <v>1120</v>
      </c>
      <c r="X604" s="232">
        <v>1</v>
      </c>
      <c r="Y604" s="695"/>
      <c r="Z604" s="232">
        <v>1</v>
      </c>
      <c r="AA604" s="696">
        <v>350</v>
      </c>
      <c r="AB604" s="696">
        <v>10550</v>
      </c>
      <c r="AC604" s="697" t="s">
        <v>756</v>
      </c>
      <c r="AD604" s="698" t="s">
        <v>1936</v>
      </c>
      <c r="AE604" s="699">
        <v>0.61111111111111116</v>
      </c>
      <c r="AF604" s="699">
        <v>0.61458333333333337</v>
      </c>
      <c r="AG604" s="699"/>
      <c r="AH604" s="699"/>
      <c r="AI604" s="232"/>
      <c r="AJ604" s="694"/>
      <c r="AK604" s="694" t="s">
        <v>6</v>
      </c>
      <c r="AL604" s="700" t="s">
        <v>662</v>
      </c>
      <c r="AM604" s="694" t="s">
        <v>486</v>
      </c>
      <c r="AN604" s="694">
        <v>1</v>
      </c>
      <c r="AO604" s="232"/>
      <c r="AP604" s="232"/>
      <c r="AQ604" s="232"/>
      <c r="AR604" s="232"/>
      <c r="AS604" s="232"/>
      <c r="AT604" s="243">
        <f t="shared" si="47"/>
        <v>3.4722222222222099E-3</v>
      </c>
      <c r="AU604" s="243" t="str">
        <f t="shared" si="48"/>
        <v/>
      </c>
    </row>
    <row r="605" spans="1:47" ht="14.25">
      <c r="B605" s="29">
        <v>2025</v>
      </c>
      <c r="C605" s="29">
        <v>5</v>
      </c>
      <c r="D605" s="29">
        <v>2</v>
      </c>
      <c r="E605" s="247" t="s">
        <v>496</v>
      </c>
      <c r="F605" s="29"/>
      <c r="G605" s="208"/>
      <c r="H605" s="694" t="s">
        <v>467</v>
      </c>
      <c r="I605" s="347"/>
      <c r="J605" s="694"/>
      <c r="K605" s="232"/>
      <c r="L605" s="698"/>
      <c r="M605" s="185"/>
      <c r="N605" s="717"/>
      <c r="O605" s="232"/>
      <c r="P605" s="232"/>
      <c r="Q605" s="347"/>
      <c r="R605" s="695"/>
      <c r="S605" s="695"/>
      <c r="T605" s="695"/>
      <c r="U605" s="695"/>
      <c r="V605" s="695"/>
      <c r="W605" s="695"/>
      <c r="X605" s="232"/>
      <c r="Y605" s="695"/>
      <c r="Z605" s="232"/>
      <c r="AA605" s="696"/>
      <c r="AB605" s="696"/>
      <c r="AC605" s="697"/>
      <c r="AD605" s="698"/>
      <c r="AE605" s="699"/>
      <c r="AF605" s="699"/>
      <c r="AG605" s="699">
        <v>0.61458333333333337</v>
      </c>
      <c r="AH605" s="699">
        <v>0.63541666666666663</v>
      </c>
      <c r="AI605" s="232" t="s">
        <v>560</v>
      </c>
      <c r="AJ605" s="694"/>
      <c r="AK605" s="694"/>
      <c r="AL605" s="700"/>
      <c r="AM605" s="694"/>
      <c r="AN605" s="694"/>
      <c r="AO605" s="232"/>
      <c r="AP605" s="232"/>
      <c r="AQ605" s="232"/>
      <c r="AR605" s="232"/>
      <c r="AS605" s="232"/>
      <c r="AT605" s="243" t="str">
        <f t="shared" si="47"/>
        <v/>
      </c>
      <c r="AU605" s="243">
        <f t="shared" si="48"/>
        <v>2.0833333333333259E-2</v>
      </c>
    </row>
    <row r="606" spans="1:47" ht="14.25">
      <c r="B606" s="29">
        <v>2025</v>
      </c>
      <c r="C606" s="29">
        <v>5</v>
      </c>
      <c r="D606" s="29">
        <v>2</v>
      </c>
      <c r="E606" s="247" t="s">
        <v>496</v>
      </c>
      <c r="F606" s="29"/>
      <c r="G606" s="31"/>
      <c r="H606" s="694" t="s">
        <v>467</v>
      </c>
      <c r="I606" s="347" t="s">
        <v>58</v>
      </c>
      <c r="J606" s="694" t="s">
        <v>468</v>
      </c>
      <c r="K606" s="232"/>
      <c r="L606" s="698"/>
      <c r="M606" s="185"/>
      <c r="N606" s="717"/>
      <c r="O606" s="232"/>
      <c r="P606" s="232">
        <v>12</v>
      </c>
      <c r="Q606" s="347" t="s">
        <v>483</v>
      </c>
      <c r="R606" s="695">
        <v>1120</v>
      </c>
      <c r="S606" s="695"/>
      <c r="T606" s="695" t="s">
        <v>30</v>
      </c>
      <c r="U606" s="695">
        <v>200</v>
      </c>
      <c r="V606" s="695">
        <v>1120</v>
      </c>
      <c r="W606" s="695">
        <v>1120</v>
      </c>
      <c r="X606" s="232">
        <v>1</v>
      </c>
      <c r="Y606" s="695">
        <v>200</v>
      </c>
      <c r="Z606" s="232">
        <v>1</v>
      </c>
      <c r="AA606" s="696">
        <v>200</v>
      </c>
      <c r="AB606" s="696"/>
      <c r="AC606" s="697"/>
      <c r="AD606" s="698"/>
      <c r="AE606" s="699"/>
      <c r="AF606" s="699"/>
      <c r="AG606" s="699"/>
      <c r="AH606" s="699"/>
      <c r="AI606" s="232"/>
      <c r="AJ606" s="694"/>
      <c r="AK606" s="694"/>
      <c r="AL606" s="700"/>
      <c r="AM606" s="694"/>
      <c r="AN606" s="694"/>
      <c r="AO606" s="232"/>
      <c r="AP606" s="232"/>
      <c r="AQ606" s="232"/>
      <c r="AR606" s="232"/>
      <c r="AS606" s="232"/>
      <c r="AT606" s="243" t="str">
        <f t="shared" si="47"/>
        <v/>
      </c>
      <c r="AU606" s="243" t="str">
        <f t="shared" si="48"/>
        <v/>
      </c>
    </row>
    <row r="607" spans="1:47" ht="14.25">
      <c r="A607" s="182">
        <v>1</v>
      </c>
      <c r="B607" s="29">
        <v>2025</v>
      </c>
      <c r="C607" s="29">
        <v>5</v>
      </c>
      <c r="D607" s="29">
        <v>2</v>
      </c>
      <c r="E607" s="247" t="s">
        <v>496</v>
      </c>
      <c r="F607" s="29">
        <v>5</v>
      </c>
      <c r="G607" s="31" t="s">
        <v>485</v>
      </c>
      <c r="H607" s="694" t="s">
        <v>467</v>
      </c>
      <c r="I607" s="347" t="s">
        <v>47</v>
      </c>
      <c r="J607" s="694" t="s">
        <v>468</v>
      </c>
      <c r="K607" s="232">
        <v>3824828</v>
      </c>
      <c r="L607" s="698">
        <v>19</v>
      </c>
      <c r="M607" s="185">
        <v>22</v>
      </c>
      <c r="N607" s="717" t="s">
        <v>491</v>
      </c>
      <c r="O607" s="232" t="s">
        <v>469</v>
      </c>
      <c r="P607" s="232">
        <v>50</v>
      </c>
      <c r="Q607" s="347" t="s">
        <v>274</v>
      </c>
      <c r="R607" s="695">
        <v>1120</v>
      </c>
      <c r="S607" s="695"/>
      <c r="T607" s="695">
        <v>5000</v>
      </c>
      <c r="U607" s="695">
        <v>5000</v>
      </c>
      <c r="V607" s="695">
        <v>1120</v>
      </c>
      <c r="W607" s="695">
        <v>1120</v>
      </c>
      <c r="X607" s="232">
        <v>1</v>
      </c>
      <c r="Y607" s="695">
        <v>5000</v>
      </c>
      <c r="Z607" s="232">
        <v>1</v>
      </c>
      <c r="AA607" s="696">
        <v>5000</v>
      </c>
      <c r="AB607" s="696">
        <v>5050</v>
      </c>
      <c r="AC607" s="697" t="s">
        <v>1955</v>
      </c>
      <c r="AD607" s="698"/>
      <c r="AE607" s="699">
        <v>0.63541666666666663</v>
      </c>
      <c r="AF607" s="699">
        <v>0.65972222222222221</v>
      </c>
      <c r="AG607" s="699">
        <v>0.65972222222222221</v>
      </c>
      <c r="AH607" s="699">
        <v>0.66666666666666663</v>
      </c>
      <c r="AI607" s="232" t="s">
        <v>5</v>
      </c>
      <c r="AJ607" s="694"/>
      <c r="AK607" s="694" t="s">
        <v>6</v>
      </c>
      <c r="AL607" s="700" t="s">
        <v>662</v>
      </c>
      <c r="AM607" s="694" t="s">
        <v>486</v>
      </c>
      <c r="AN607" s="694">
        <v>1</v>
      </c>
      <c r="AO607" s="232" t="s">
        <v>1929</v>
      </c>
      <c r="AP607" s="232" t="s">
        <v>394</v>
      </c>
      <c r="AQ607" s="232"/>
      <c r="AR607" s="232"/>
      <c r="AS607" s="232"/>
      <c r="AT607" s="243">
        <f t="shared" si="47"/>
        <v>2.430555555555558E-2</v>
      </c>
      <c r="AU607" s="243">
        <f t="shared" si="48"/>
        <v>6.9444444444444198E-3</v>
      </c>
    </row>
    <row r="608" spans="1:47" ht="14.25">
      <c r="B608" s="29">
        <v>2025</v>
      </c>
      <c r="C608" s="29">
        <v>5</v>
      </c>
      <c r="D608" s="29">
        <v>2</v>
      </c>
      <c r="E608" s="247" t="s">
        <v>496</v>
      </c>
      <c r="F608" s="29">
        <v>5</v>
      </c>
      <c r="G608" s="31" t="s">
        <v>485</v>
      </c>
      <c r="H608" s="694" t="s">
        <v>467</v>
      </c>
      <c r="I608" s="347" t="s">
        <v>47</v>
      </c>
      <c r="J608" s="694" t="s">
        <v>468</v>
      </c>
      <c r="K608" s="232">
        <v>3824828</v>
      </c>
      <c r="L608" s="698">
        <v>20</v>
      </c>
      <c r="M608" s="185">
        <v>22</v>
      </c>
      <c r="N608" s="717" t="s">
        <v>491</v>
      </c>
      <c r="O608" s="232" t="s">
        <v>469</v>
      </c>
      <c r="P608" s="232">
        <v>50</v>
      </c>
      <c r="Q608" s="347" t="s">
        <v>274</v>
      </c>
      <c r="R608" s="695">
        <v>1120</v>
      </c>
      <c r="S608" s="695"/>
      <c r="T608" s="695">
        <v>5000</v>
      </c>
      <c r="U608" s="695">
        <v>5000</v>
      </c>
      <c r="V608" s="695">
        <v>1120</v>
      </c>
      <c r="W608" s="695">
        <v>1120</v>
      </c>
      <c r="X608" s="232">
        <v>1</v>
      </c>
      <c r="Y608" s="695">
        <v>5000</v>
      </c>
      <c r="Z608" s="232">
        <v>1</v>
      </c>
      <c r="AA608" s="696">
        <v>5000</v>
      </c>
      <c r="AB608" s="696">
        <v>5050</v>
      </c>
      <c r="AC608" s="697" t="s">
        <v>1956</v>
      </c>
      <c r="AD608" s="698" t="s">
        <v>1937</v>
      </c>
      <c r="AE608" s="699">
        <v>0.66666666666666663</v>
      </c>
      <c r="AF608" s="699">
        <v>0.69097222222222221</v>
      </c>
      <c r="AG608" s="699">
        <v>0.69097222222222221</v>
      </c>
      <c r="AH608" s="699">
        <v>0.69791666666666663</v>
      </c>
      <c r="AI608" s="232" t="s">
        <v>5</v>
      </c>
      <c r="AJ608" s="694"/>
      <c r="AK608" s="694" t="s">
        <v>6</v>
      </c>
      <c r="AL608" s="700" t="s">
        <v>662</v>
      </c>
      <c r="AM608" s="694" t="s">
        <v>486</v>
      </c>
      <c r="AN608" s="694">
        <v>1</v>
      </c>
      <c r="AO608" s="232" t="s">
        <v>1929</v>
      </c>
      <c r="AP608" s="232" t="s">
        <v>394</v>
      </c>
      <c r="AQ608" s="232"/>
      <c r="AR608" s="232"/>
      <c r="AS608" s="232"/>
      <c r="AT608" s="243">
        <f t="shared" si="47"/>
        <v>2.430555555555558E-2</v>
      </c>
      <c r="AU608" s="243">
        <f t="shared" si="48"/>
        <v>6.9444444444444198E-3</v>
      </c>
    </row>
    <row r="609" spans="1:47" ht="14.25">
      <c r="B609" s="29">
        <v>2025</v>
      </c>
      <c r="C609" s="29">
        <v>5</v>
      </c>
      <c r="D609" s="29">
        <v>2</v>
      </c>
      <c r="E609" s="247" t="s">
        <v>496</v>
      </c>
      <c r="F609" s="29"/>
      <c r="G609" s="208"/>
      <c r="H609" s="694" t="s">
        <v>467</v>
      </c>
      <c r="I609" s="347" t="s">
        <v>43</v>
      </c>
      <c r="J609" s="694" t="s">
        <v>468</v>
      </c>
      <c r="K609" s="232"/>
      <c r="L609" s="698"/>
      <c r="M609" s="185"/>
      <c r="N609" s="717"/>
      <c r="O609" s="232"/>
      <c r="P609" s="232">
        <v>25</v>
      </c>
      <c r="Q609" s="347" t="s">
        <v>483</v>
      </c>
      <c r="R609" s="695">
        <v>1120</v>
      </c>
      <c r="S609" s="695"/>
      <c r="T609" s="695" t="s">
        <v>30</v>
      </c>
      <c r="U609" s="695">
        <v>350</v>
      </c>
      <c r="V609" s="695">
        <v>1120</v>
      </c>
      <c r="W609" s="695">
        <v>1120</v>
      </c>
      <c r="X609" s="232">
        <v>1</v>
      </c>
      <c r="Y609" s="695"/>
      <c r="Z609" s="232">
        <v>1</v>
      </c>
      <c r="AA609" s="696">
        <v>350</v>
      </c>
      <c r="AB609" s="696">
        <v>10550</v>
      </c>
      <c r="AC609" s="697" t="s">
        <v>756</v>
      </c>
      <c r="AD609" s="698" t="s">
        <v>1937</v>
      </c>
      <c r="AE609" s="699">
        <v>0.69791666666666663</v>
      </c>
      <c r="AF609" s="699">
        <v>0.70138888888888884</v>
      </c>
      <c r="AG609" s="699"/>
      <c r="AH609" s="699"/>
      <c r="AI609" s="232"/>
      <c r="AJ609" s="694"/>
      <c r="AK609" s="694" t="s">
        <v>6</v>
      </c>
      <c r="AL609" s="700" t="s">
        <v>662</v>
      </c>
      <c r="AM609" s="694" t="s">
        <v>486</v>
      </c>
      <c r="AN609" s="694">
        <v>1</v>
      </c>
      <c r="AO609" s="232"/>
      <c r="AP609" s="232"/>
      <c r="AQ609" s="232"/>
      <c r="AR609" s="232"/>
      <c r="AS609" s="232"/>
      <c r="AT609" s="243">
        <f t="shared" si="47"/>
        <v>3.4722222222222099E-3</v>
      </c>
      <c r="AU609" s="243" t="str">
        <f t="shared" si="48"/>
        <v/>
      </c>
    </row>
    <row r="610" spans="1:47" ht="14.25">
      <c r="B610" s="29">
        <v>2025</v>
      </c>
      <c r="C610" s="29">
        <v>5</v>
      </c>
      <c r="D610" s="29">
        <v>2</v>
      </c>
      <c r="E610" s="247" t="s">
        <v>496</v>
      </c>
      <c r="F610" s="29"/>
      <c r="G610" s="208"/>
      <c r="H610" s="694" t="s">
        <v>467</v>
      </c>
      <c r="I610" s="347"/>
      <c r="J610" s="694"/>
      <c r="K610" s="232"/>
      <c r="L610" s="698"/>
      <c r="M610" s="185"/>
      <c r="N610" s="717"/>
      <c r="O610" s="232"/>
      <c r="P610" s="232"/>
      <c r="Q610" s="347"/>
      <c r="R610" s="695"/>
      <c r="S610" s="695"/>
      <c r="T610" s="695"/>
      <c r="U610" s="695"/>
      <c r="V610" s="695"/>
      <c r="W610" s="695"/>
      <c r="X610" s="232"/>
      <c r="Y610" s="695"/>
      <c r="Z610" s="232"/>
      <c r="AA610" s="696"/>
      <c r="AB610" s="696"/>
      <c r="AC610" s="697"/>
      <c r="AD610" s="698"/>
      <c r="AE610" s="699"/>
      <c r="AF610" s="699"/>
      <c r="AG610" s="699">
        <v>0.70138888888888884</v>
      </c>
      <c r="AH610" s="699">
        <v>0.72222222222222221</v>
      </c>
      <c r="AI610" s="232" t="s">
        <v>560</v>
      </c>
      <c r="AJ610" s="694"/>
      <c r="AK610" s="694"/>
      <c r="AL610" s="700"/>
      <c r="AM610" s="694"/>
      <c r="AN610" s="694"/>
      <c r="AO610" s="232"/>
      <c r="AP610" s="232"/>
      <c r="AQ610" s="232"/>
      <c r="AR610" s="232"/>
      <c r="AS610" s="232"/>
      <c r="AT610" s="243" t="str">
        <f t="shared" si="47"/>
        <v/>
      </c>
      <c r="AU610" s="243">
        <f t="shared" si="48"/>
        <v>2.083333333333337E-2</v>
      </c>
    </row>
    <row r="611" spans="1:47" ht="14.25">
      <c r="B611" s="29">
        <v>2025</v>
      </c>
      <c r="C611" s="29">
        <v>5</v>
      </c>
      <c r="D611" s="29">
        <v>2</v>
      </c>
      <c r="E611" s="247" t="s">
        <v>496</v>
      </c>
      <c r="F611" s="29"/>
      <c r="G611" s="31"/>
      <c r="H611" s="694" t="s">
        <v>467</v>
      </c>
      <c r="I611" s="347" t="s">
        <v>58</v>
      </c>
      <c r="J611" s="694" t="s">
        <v>468</v>
      </c>
      <c r="K611" s="232"/>
      <c r="L611" s="698"/>
      <c r="M611" s="185"/>
      <c r="N611" s="717"/>
      <c r="O611" s="232"/>
      <c r="P611" s="232">
        <v>12</v>
      </c>
      <c r="Q611" s="347" t="s">
        <v>483</v>
      </c>
      <c r="R611" s="695">
        <v>1120</v>
      </c>
      <c r="S611" s="695"/>
      <c r="T611" s="695" t="s">
        <v>30</v>
      </c>
      <c r="U611" s="695">
        <v>200</v>
      </c>
      <c r="V611" s="695">
        <v>1120</v>
      </c>
      <c r="W611" s="695">
        <v>1120</v>
      </c>
      <c r="X611" s="232">
        <v>1</v>
      </c>
      <c r="Y611" s="695">
        <v>200</v>
      </c>
      <c r="Z611" s="232">
        <v>1</v>
      </c>
      <c r="AA611" s="696">
        <v>200</v>
      </c>
      <c r="AB611" s="696"/>
      <c r="AC611" s="697"/>
      <c r="AD611" s="698"/>
      <c r="AE611" s="699"/>
      <c r="AF611" s="699"/>
      <c r="AG611" s="699"/>
      <c r="AH611" s="699"/>
      <c r="AI611" s="232"/>
      <c r="AJ611" s="694"/>
      <c r="AK611" s="694"/>
      <c r="AL611" s="700"/>
      <c r="AM611" s="694"/>
      <c r="AN611" s="694"/>
      <c r="AO611" s="232"/>
      <c r="AP611" s="232"/>
      <c r="AQ611" s="232"/>
      <c r="AR611" s="232"/>
      <c r="AS611" s="232"/>
      <c r="AT611" s="243" t="str">
        <f t="shared" si="47"/>
        <v/>
      </c>
      <c r="AU611" s="243" t="str">
        <f t="shared" si="48"/>
        <v/>
      </c>
    </row>
    <row r="612" spans="1:47" ht="14.25">
      <c r="A612" s="182">
        <v>1</v>
      </c>
      <c r="B612" s="29">
        <v>2025</v>
      </c>
      <c r="C612" s="29">
        <v>5</v>
      </c>
      <c r="D612" s="29">
        <v>2</v>
      </c>
      <c r="E612" s="247" t="s">
        <v>496</v>
      </c>
      <c r="F612" s="29">
        <v>6</v>
      </c>
      <c r="G612" s="31" t="s">
        <v>485</v>
      </c>
      <c r="H612" s="694" t="s">
        <v>467</v>
      </c>
      <c r="I612" s="347" t="s">
        <v>47</v>
      </c>
      <c r="J612" s="694" t="s">
        <v>468</v>
      </c>
      <c r="K612" s="232">
        <v>3824828</v>
      </c>
      <c r="L612" s="698">
        <v>21</v>
      </c>
      <c r="M612" s="185">
        <v>22</v>
      </c>
      <c r="N612" s="717" t="s">
        <v>491</v>
      </c>
      <c r="O612" s="232" t="s">
        <v>469</v>
      </c>
      <c r="P612" s="232">
        <v>50</v>
      </c>
      <c r="Q612" s="347" t="s">
        <v>274</v>
      </c>
      <c r="R612" s="695">
        <v>1120</v>
      </c>
      <c r="S612" s="695"/>
      <c r="T612" s="695">
        <v>5000</v>
      </c>
      <c r="U612" s="695">
        <v>5000</v>
      </c>
      <c r="V612" s="695">
        <v>1120</v>
      </c>
      <c r="W612" s="695">
        <v>1120</v>
      </c>
      <c r="X612" s="232">
        <v>1</v>
      </c>
      <c r="Y612" s="695">
        <v>5000</v>
      </c>
      <c r="Z612" s="232">
        <v>1</v>
      </c>
      <c r="AA612" s="696">
        <v>5000</v>
      </c>
      <c r="AB612" s="696">
        <v>5050</v>
      </c>
      <c r="AC612" s="697" t="s">
        <v>1962</v>
      </c>
      <c r="AD612" s="698"/>
      <c r="AE612" s="699">
        <v>0.72222222222222221</v>
      </c>
      <c r="AF612" s="699">
        <v>0.74652777777777779</v>
      </c>
      <c r="AG612" s="699">
        <v>0.74652777777777779</v>
      </c>
      <c r="AH612" s="699">
        <v>0.75347222222222221</v>
      </c>
      <c r="AI612" s="232" t="s">
        <v>5</v>
      </c>
      <c r="AJ612" s="694"/>
      <c r="AK612" s="694" t="s">
        <v>6</v>
      </c>
      <c r="AL612" s="700" t="s">
        <v>662</v>
      </c>
      <c r="AM612" s="694" t="s">
        <v>486</v>
      </c>
      <c r="AN612" s="694">
        <v>1</v>
      </c>
      <c r="AO612" s="232" t="s">
        <v>1961</v>
      </c>
      <c r="AP612" s="232" t="s">
        <v>395</v>
      </c>
      <c r="AQ612" s="232"/>
      <c r="AR612" s="232"/>
      <c r="AS612" s="232"/>
      <c r="AT612" s="243">
        <f t="shared" si="47"/>
        <v>2.430555555555558E-2</v>
      </c>
      <c r="AU612" s="243">
        <f t="shared" si="48"/>
        <v>6.9444444444444198E-3</v>
      </c>
    </row>
    <row r="613" spans="1:47" ht="14.25">
      <c r="B613" s="29">
        <v>2025</v>
      </c>
      <c r="C613" s="29">
        <v>5</v>
      </c>
      <c r="D613" s="29">
        <v>2</v>
      </c>
      <c r="E613" s="247" t="s">
        <v>496</v>
      </c>
      <c r="F613" s="29">
        <v>6</v>
      </c>
      <c r="G613" s="31" t="s">
        <v>485</v>
      </c>
      <c r="H613" s="694" t="s">
        <v>467</v>
      </c>
      <c r="I613" s="347" t="s">
        <v>47</v>
      </c>
      <c r="J613" s="694" t="s">
        <v>468</v>
      </c>
      <c r="K613" s="232">
        <v>3824828</v>
      </c>
      <c r="L613" s="698">
        <v>22</v>
      </c>
      <c r="M613" s="185">
        <v>22</v>
      </c>
      <c r="N613" s="717" t="s">
        <v>491</v>
      </c>
      <c r="O613" s="232" t="s">
        <v>469</v>
      </c>
      <c r="P613" s="232">
        <v>50</v>
      </c>
      <c r="Q613" s="347" t="s">
        <v>274</v>
      </c>
      <c r="R613" s="695">
        <v>1120</v>
      </c>
      <c r="S613" s="695"/>
      <c r="T613" s="695">
        <v>5000</v>
      </c>
      <c r="U613" s="695">
        <v>5000</v>
      </c>
      <c r="V613" s="695">
        <v>1120</v>
      </c>
      <c r="W613" s="695">
        <v>1120</v>
      </c>
      <c r="X613" s="232">
        <v>1</v>
      </c>
      <c r="Y613" s="695">
        <v>5000</v>
      </c>
      <c r="Z613" s="232">
        <v>1</v>
      </c>
      <c r="AA613" s="696">
        <v>5000</v>
      </c>
      <c r="AB613" s="696">
        <v>5050</v>
      </c>
      <c r="AC613" s="697" t="s">
        <v>1963</v>
      </c>
      <c r="AD613" s="698" t="s">
        <v>1938</v>
      </c>
      <c r="AE613" s="699">
        <v>0.75347222222222221</v>
      </c>
      <c r="AF613" s="699">
        <v>0.77777777777777779</v>
      </c>
      <c r="AG613" s="699">
        <v>0.77777777777777779</v>
      </c>
      <c r="AH613" s="699">
        <v>0.78472222222222221</v>
      </c>
      <c r="AI613" s="232" t="s">
        <v>5</v>
      </c>
      <c r="AJ613" s="694"/>
      <c r="AK613" s="694" t="s">
        <v>6</v>
      </c>
      <c r="AL613" s="700" t="s">
        <v>662</v>
      </c>
      <c r="AM613" s="694" t="s">
        <v>486</v>
      </c>
      <c r="AN613" s="694">
        <v>1</v>
      </c>
      <c r="AO613" s="232" t="s">
        <v>1946</v>
      </c>
      <c r="AP613" s="232" t="s">
        <v>394</v>
      </c>
      <c r="AQ613" s="232"/>
      <c r="AR613" s="232"/>
      <c r="AS613" s="232"/>
      <c r="AT613" s="243">
        <f t="shared" si="47"/>
        <v>2.430555555555558E-2</v>
      </c>
      <c r="AU613" s="243">
        <f t="shared" si="48"/>
        <v>6.9444444444444198E-3</v>
      </c>
    </row>
    <row r="614" spans="1:47" ht="14.25">
      <c r="B614" s="29">
        <v>2025</v>
      </c>
      <c r="C614" s="29">
        <v>5</v>
      </c>
      <c r="D614" s="29">
        <v>2</v>
      </c>
      <c r="E614" s="247" t="s">
        <v>496</v>
      </c>
      <c r="F614" s="29"/>
      <c r="G614" s="208"/>
      <c r="H614" s="694" t="s">
        <v>467</v>
      </c>
      <c r="I614" s="347" t="s">
        <v>43</v>
      </c>
      <c r="J614" s="694" t="s">
        <v>468</v>
      </c>
      <c r="K614" s="232"/>
      <c r="L614" s="698"/>
      <c r="M614" s="185"/>
      <c r="N614" s="717"/>
      <c r="O614" s="232"/>
      <c r="P614" s="232">
        <v>25</v>
      </c>
      <c r="Q614" s="347" t="s">
        <v>483</v>
      </c>
      <c r="R614" s="695">
        <v>1120</v>
      </c>
      <c r="S614" s="695"/>
      <c r="T614" s="695" t="s">
        <v>30</v>
      </c>
      <c r="U614" s="695">
        <v>350</v>
      </c>
      <c r="V614" s="695">
        <v>1120</v>
      </c>
      <c r="W614" s="695">
        <v>1120</v>
      </c>
      <c r="X614" s="232">
        <v>1</v>
      </c>
      <c r="Y614" s="695"/>
      <c r="Z614" s="232">
        <v>1</v>
      </c>
      <c r="AA614" s="696">
        <v>350</v>
      </c>
      <c r="AB614" s="696">
        <v>10550</v>
      </c>
      <c r="AC614" s="697" t="s">
        <v>756</v>
      </c>
      <c r="AD614" s="698" t="s">
        <v>1938</v>
      </c>
      <c r="AE614" s="699">
        <v>0.78472222222222221</v>
      </c>
      <c r="AF614" s="699">
        <v>0.78819444444444442</v>
      </c>
      <c r="AG614" s="699"/>
      <c r="AH614" s="699"/>
      <c r="AI614" s="232"/>
      <c r="AJ614" s="694"/>
      <c r="AK614" s="694" t="s">
        <v>6</v>
      </c>
      <c r="AL614" s="700" t="s">
        <v>662</v>
      </c>
      <c r="AM614" s="694" t="s">
        <v>486</v>
      </c>
      <c r="AN614" s="694">
        <v>1</v>
      </c>
      <c r="AO614" s="232"/>
      <c r="AP614" s="232"/>
      <c r="AQ614" s="232"/>
      <c r="AR614" s="232"/>
      <c r="AS614" s="232"/>
      <c r="AT614" s="243">
        <f t="shared" si="47"/>
        <v>3.4722222222222099E-3</v>
      </c>
      <c r="AU614" s="243" t="str">
        <f t="shared" si="48"/>
        <v/>
      </c>
    </row>
    <row r="615" spans="1:47" ht="14.25">
      <c r="B615" s="29">
        <v>2025</v>
      </c>
      <c r="C615" s="29">
        <v>5</v>
      </c>
      <c r="D615" s="29">
        <v>2</v>
      </c>
      <c r="E615" s="247" t="s">
        <v>496</v>
      </c>
      <c r="F615" s="29"/>
      <c r="G615" s="208"/>
      <c r="H615" s="694" t="s">
        <v>467</v>
      </c>
      <c r="I615" s="347"/>
      <c r="J615" s="694"/>
      <c r="K615" s="232"/>
      <c r="L615" s="698"/>
      <c r="M615" s="185"/>
      <c r="N615" s="717"/>
      <c r="O615" s="232"/>
      <c r="P615" s="232"/>
      <c r="Q615" s="347"/>
      <c r="R615" s="695"/>
      <c r="S615" s="695"/>
      <c r="T615" s="695"/>
      <c r="U615" s="695"/>
      <c r="V615" s="695"/>
      <c r="W615" s="695"/>
      <c r="X615" s="232"/>
      <c r="Y615" s="695"/>
      <c r="Z615" s="232"/>
      <c r="AA615" s="696"/>
      <c r="AB615" s="696"/>
      <c r="AC615" s="697"/>
      <c r="AD615" s="698"/>
      <c r="AE615" s="699"/>
      <c r="AF615" s="699"/>
      <c r="AG615" s="699">
        <v>0.78819444444444442</v>
      </c>
      <c r="AH615" s="699">
        <v>0.85069444444444442</v>
      </c>
      <c r="AI615" s="232" t="s">
        <v>5</v>
      </c>
      <c r="AJ615" s="694"/>
      <c r="AK615" s="694"/>
      <c r="AL615" s="700"/>
      <c r="AM615" s="694"/>
      <c r="AN615" s="694"/>
      <c r="AO615" s="232"/>
      <c r="AP615" s="232"/>
      <c r="AQ615" s="232"/>
      <c r="AR615" s="232"/>
      <c r="AS615" s="232"/>
      <c r="AT615" s="243" t="str">
        <f t="shared" si="47"/>
        <v/>
      </c>
      <c r="AU615" s="243">
        <f t="shared" si="48"/>
        <v>6.25E-2</v>
      </c>
    </row>
    <row r="616" spans="1:47" ht="14.25">
      <c r="B616" s="29">
        <v>2025</v>
      </c>
      <c r="C616" s="29">
        <v>5</v>
      </c>
      <c r="D616" s="29">
        <v>2</v>
      </c>
      <c r="E616" s="247" t="s">
        <v>496</v>
      </c>
      <c r="F616" s="29"/>
      <c r="G616" s="31"/>
      <c r="H616" s="694" t="s">
        <v>467</v>
      </c>
      <c r="I616" s="347" t="s">
        <v>58</v>
      </c>
      <c r="J616" s="694" t="s">
        <v>468</v>
      </c>
      <c r="K616" s="232"/>
      <c r="L616" s="698"/>
      <c r="M616" s="185"/>
      <c r="N616" s="717"/>
      <c r="O616" s="232"/>
      <c r="P616" s="232">
        <v>12</v>
      </c>
      <c r="Q616" s="347" t="s">
        <v>483</v>
      </c>
      <c r="R616" s="695">
        <v>1120</v>
      </c>
      <c r="S616" s="695"/>
      <c r="T616" s="695" t="s">
        <v>30</v>
      </c>
      <c r="U616" s="695">
        <v>200</v>
      </c>
      <c r="V616" s="695">
        <v>1120</v>
      </c>
      <c r="W616" s="695">
        <v>1120</v>
      </c>
      <c r="X616" s="232">
        <v>1</v>
      </c>
      <c r="Y616" s="695">
        <v>200</v>
      </c>
      <c r="Z616" s="232">
        <v>1</v>
      </c>
      <c r="AA616" s="696">
        <v>200</v>
      </c>
      <c r="AB616" s="696"/>
      <c r="AC616" s="697"/>
      <c r="AD616" s="698" t="s">
        <v>488</v>
      </c>
      <c r="AE616" s="699"/>
      <c r="AF616" s="699"/>
      <c r="AG616" s="699"/>
      <c r="AH616" s="699"/>
      <c r="AI616" s="232"/>
      <c r="AJ616" s="694"/>
      <c r="AK616" s="694"/>
      <c r="AL616" s="700"/>
      <c r="AM616" s="694"/>
      <c r="AN616" s="694"/>
      <c r="AO616" s="232"/>
      <c r="AP616" s="232"/>
      <c r="AQ616" s="232"/>
      <c r="AR616" s="232"/>
      <c r="AS616" s="232"/>
      <c r="AT616" s="243" t="str">
        <f t="shared" ref="AT616" si="51">IF(IF(AE616&gt;AF616,1-AE616+AF616,AF616-AE616)=0,"",IF(AE616&gt;AF616,1-AE616+AF616,AF616-AE616))</f>
        <v/>
      </c>
      <c r="AU616" s="243" t="str">
        <f t="shared" ref="AU616" si="52">IF(IF(AG616&gt;AH616,1-AG616+AH616,AH616-AG616)=0,"",IF(AG616&gt;AH616,1-AG616+AH616,AH616-AG616))</f>
        <v/>
      </c>
    </row>
    <row r="617" spans="1:47" ht="14.25">
      <c r="A617" s="182">
        <v>1</v>
      </c>
      <c r="B617" s="29">
        <v>2025</v>
      </c>
      <c r="C617" s="29">
        <v>5</v>
      </c>
      <c r="D617" s="29">
        <v>2</v>
      </c>
      <c r="E617" s="247" t="s">
        <v>496</v>
      </c>
      <c r="F617" s="29">
        <v>7</v>
      </c>
      <c r="G617" s="31" t="s">
        <v>485</v>
      </c>
      <c r="H617" s="694" t="s">
        <v>467</v>
      </c>
      <c r="I617" s="347" t="s">
        <v>47</v>
      </c>
      <c r="J617" s="694" t="s">
        <v>468</v>
      </c>
      <c r="K617" s="232">
        <v>3824837</v>
      </c>
      <c r="L617" s="698">
        <v>1</v>
      </c>
      <c r="M617" s="185">
        <v>2</v>
      </c>
      <c r="N617" s="717" t="s">
        <v>1967</v>
      </c>
      <c r="O617" s="232" t="s">
        <v>469</v>
      </c>
      <c r="P617" s="232">
        <v>25</v>
      </c>
      <c r="Q617" s="347" t="s">
        <v>721</v>
      </c>
      <c r="R617" s="695">
        <v>1120</v>
      </c>
      <c r="S617" s="695"/>
      <c r="T617" s="695">
        <v>7900</v>
      </c>
      <c r="U617" s="695">
        <v>7900</v>
      </c>
      <c r="V617" s="695">
        <v>1120</v>
      </c>
      <c r="W617" s="695">
        <v>1120</v>
      </c>
      <c r="X617" s="232">
        <v>1</v>
      </c>
      <c r="Y617" s="695">
        <v>8000</v>
      </c>
      <c r="Z617" s="232">
        <v>1</v>
      </c>
      <c r="AA617" s="696">
        <v>8000</v>
      </c>
      <c r="AB617" s="696">
        <v>7900</v>
      </c>
      <c r="AC617" s="697" t="s">
        <v>1964</v>
      </c>
      <c r="AD617" s="698" t="s">
        <v>1957</v>
      </c>
      <c r="AE617" s="699">
        <v>0.85069444444444442</v>
      </c>
      <c r="AF617" s="699">
        <v>0.88888888888888884</v>
      </c>
      <c r="AG617" s="699">
        <v>0.88888888888888884</v>
      </c>
      <c r="AH617" s="699">
        <v>0.89583333333333337</v>
      </c>
      <c r="AI617" s="232" t="s">
        <v>5</v>
      </c>
      <c r="AJ617" s="694"/>
      <c r="AK617" s="694" t="s">
        <v>17</v>
      </c>
      <c r="AL617" s="700" t="s">
        <v>18</v>
      </c>
      <c r="AM617" s="694" t="s">
        <v>486</v>
      </c>
      <c r="AN617" s="694">
        <v>1</v>
      </c>
      <c r="AO617" s="232"/>
      <c r="AP617" s="232" t="s">
        <v>394</v>
      </c>
      <c r="AQ617" s="232"/>
      <c r="AR617" s="232"/>
      <c r="AS617" s="232"/>
      <c r="AT617" s="243">
        <f t="shared" si="47"/>
        <v>3.819444444444442E-2</v>
      </c>
      <c r="AU617" s="243">
        <f t="shared" si="48"/>
        <v>6.9444444444445308E-3</v>
      </c>
    </row>
    <row r="618" spans="1:47" ht="14.25">
      <c r="B618" s="29">
        <v>2025</v>
      </c>
      <c r="C618" s="29">
        <v>5</v>
      </c>
      <c r="D618" s="29">
        <v>2</v>
      </c>
      <c r="E618" s="247" t="s">
        <v>496</v>
      </c>
      <c r="F618" s="29"/>
      <c r="G618" s="208"/>
      <c r="H618" s="694" t="s">
        <v>467</v>
      </c>
      <c r="I618" s="347" t="s">
        <v>43</v>
      </c>
      <c r="J618" s="694" t="s">
        <v>468</v>
      </c>
      <c r="K618" s="232"/>
      <c r="L618" s="698"/>
      <c r="M618" s="185"/>
      <c r="N618" s="717"/>
      <c r="O618" s="232"/>
      <c r="P618" s="232">
        <v>25</v>
      </c>
      <c r="Q618" s="347" t="s">
        <v>483</v>
      </c>
      <c r="R618" s="695">
        <v>1120</v>
      </c>
      <c r="S618" s="695"/>
      <c r="T618" s="695" t="s">
        <v>30</v>
      </c>
      <c r="U618" s="695">
        <v>500</v>
      </c>
      <c r="V618" s="695">
        <v>1120</v>
      </c>
      <c r="W618" s="695">
        <v>1120</v>
      </c>
      <c r="X618" s="232">
        <v>1</v>
      </c>
      <c r="Y618" s="695"/>
      <c r="Z618" s="232">
        <v>1</v>
      </c>
      <c r="AA618" s="696">
        <v>500</v>
      </c>
      <c r="AB618" s="696">
        <v>8700</v>
      </c>
      <c r="AC618" s="697" t="s">
        <v>756</v>
      </c>
      <c r="AD618" s="698" t="s">
        <v>1957</v>
      </c>
      <c r="AE618" s="699">
        <v>0.89583333333333337</v>
      </c>
      <c r="AF618" s="699">
        <v>0.89930555555555558</v>
      </c>
      <c r="AG618" s="699"/>
      <c r="AH618" s="699"/>
      <c r="AI618" s="232"/>
      <c r="AJ618" s="694"/>
      <c r="AK618" s="694" t="s">
        <v>17</v>
      </c>
      <c r="AL618" s="700" t="s">
        <v>18</v>
      </c>
      <c r="AM618" s="694" t="s">
        <v>486</v>
      </c>
      <c r="AN618" s="694">
        <v>1</v>
      </c>
      <c r="AO618" s="232"/>
      <c r="AP618" s="232"/>
      <c r="AQ618" s="232"/>
      <c r="AR618" s="232"/>
      <c r="AS618" s="232"/>
      <c r="AT618" s="243">
        <f t="shared" si="47"/>
        <v>3.4722222222222099E-3</v>
      </c>
      <c r="AU618" s="243" t="str">
        <f t="shared" si="48"/>
        <v/>
      </c>
    </row>
    <row r="619" spans="1:47" ht="14.25">
      <c r="B619" s="29">
        <v>2025</v>
      </c>
      <c r="C619" s="29">
        <v>5</v>
      </c>
      <c r="D619" s="29">
        <v>2</v>
      </c>
      <c r="E619" s="247" t="s">
        <v>494</v>
      </c>
      <c r="F619" s="29"/>
      <c r="G619" s="208"/>
      <c r="H619" s="694" t="s">
        <v>467</v>
      </c>
      <c r="I619" s="347"/>
      <c r="J619" s="694"/>
      <c r="K619" s="232"/>
      <c r="L619" s="698"/>
      <c r="M619" s="185"/>
      <c r="N619" s="717"/>
      <c r="O619" s="232"/>
      <c r="P619" s="232"/>
      <c r="Q619" s="347"/>
      <c r="R619" s="695"/>
      <c r="S619" s="695"/>
      <c r="T619" s="695"/>
      <c r="U619" s="695"/>
      <c r="V619" s="695"/>
      <c r="W619" s="695"/>
      <c r="X619" s="232"/>
      <c r="Y619" s="695"/>
      <c r="Z619" s="232"/>
      <c r="AA619" s="696"/>
      <c r="AB619" s="696"/>
      <c r="AC619" s="697"/>
      <c r="AD619" s="698"/>
      <c r="AE619" s="699"/>
      <c r="AF619" s="699"/>
      <c r="AG619" s="699">
        <v>0.89930555555555558</v>
      </c>
      <c r="AH619" s="699">
        <v>0.92013888888888884</v>
      </c>
      <c r="AI619" s="232" t="s">
        <v>560</v>
      </c>
      <c r="AJ619" s="694"/>
      <c r="AK619" s="694"/>
      <c r="AL619" s="700"/>
      <c r="AM619" s="694"/>
      <c r="AN619" s="694"/>
      <c r="AO619" s="232"/>
      <c r="AP619" s="232"/>
      <c r="AQ619" s="232"/>
      <c r="AR619" s="232"/>
      <c r="AS619" s="232"/>
      <c r="AT619" s="243" t="str">
        <f t="shared" si="47"/>
        <v/>
      </c>
      <c r="AU619" s="243">
        <f t="shared" si="48"/>
        <v>2.0833333333333259E-2</v>
      </c>
    </row>
    <row r="620" spans="1:47" ht="14.25">
      <c r="B620" s="29">
        <v>2025</v>
      </c>
      <c r="C620" s="29">
        <v>5</v>
      </c>
      <c r="D620" s="29">
        <v>2</v>
      </c>
      <c r="E620" s="247" t="s">
        <v>494</v>
      </c>
      <c r="F620" s="29"/>
      <c r="G620" s="31"/>
      <c r="H620" s="694" t="s">
        <v>467</v>
      </c>
      <c r="I620" s="347" t="s">
        <v>58</v>
      </c>
      <c r="J620" s="694" t="s">
        <v>468</v>
      </c>
      <c r="K620" s="232"/>
      <c r="L620" s="698"/>
      <c r="M620" s="185"/>
      <c r="N620" s="717"/>
      <c r="O620" s="232"/>
      <c r="P620" s="232">
        <v>12</v>
      </c>
      <c r="Q620" s="347" t="s">
        <v>483</v>
      </c>
      <c r="R620" s="695">
        <v>1120</v>
      </c>
      <c r="S620" s="695"/>
      <c r="T620" s="695" t="s">
        <v>30</v>
      </c>
      <c r="U620" s="695">
        <v>200</v>
      </c>
      <c r="V620" s="695">
        <v>1120</v>
      </c>
      <c r="W620" s="695">
        <v>1120</v>
      </c>
      <c r="X620" s="232">
        <v>1</v>
      </c>
      <c r="Y620" s="695">
        <v>200</v>
      </c>
      <c r="Z620" s="232">
        <v>1</v>
      </c>
      <c r="AA620" s="696">
        <v>200</v>
      </c>
      <c r="AB620" s="696"/>
      <c r="AC620" s="697"/>
      <c r="AD620" s="698" t="s">
        <v>488</v>
      </c>
      <c r="AE620" s="699"/>
      <c r="AF620" s="699"/>
      <c r="AG620" s="699"/>
      <c r="AH620" s="699"/>
      <c r="AI620" s="232"/>
      <c r="AJ620" s="694"/>
      <c r="AK620" s="694"/>
      <c r="AL620" s="700"/>
      <c r="AM620" s="694"/>
      <c r="AN620" s="694"/>
      <c r="AO620" s="232"/>
      <c r="AP620" s="232"/>
      <c r="AQ620" s="232"/>
      <c r="AR620" s="232"/>
      <c r="AS620" s="232"/>
      <c r="AT620" s="243" t="str">
        <f t="shared" si="47"/>
        <v/>
      </c>
      <c r="AU620" s="243" t="str">
        <f t="shared" si="48"/>
        <v/>
      </c>
    </row>
    <row r="621" spans="1:47" ht="14.25">
      <c r="A621" s="182">
        <v>1</v>
      </c>
      <c r="B621" s="29">
        <v>2025</v>
      </c>
      <c r="C621" s="29">
        <v>5</v>
      </c>
      <c r="D621" s="29">
        <v>2</v>
      </c>
      <c r="E621" s="247" t="s">
        <v>494</v>
      </c>
      <c r="F621" s="29">
        <v>8</v>
      </c>
      <c r="G621" s="31" t="s">
        <v>485</v>
      </c>
      <c r="H621" s="694" t="s">
        <v>467</v>
      </c>
      <c r="I621" s="347" t="s">
        <v>47</v>
      </c>
      <c r="J621" s="694" t="s">
        <v>468</v>
      </c>
      <c r="K621" s="232">
        <v>3824837</v>
      </c>
      <c r="L621" s="698">
        <v>2</v>
      </c>
      <c r="M621" s="185">
        <v>2</v>
      </c>
      <c r="N621" s="717" t="s">
        <v>1967</v>
      </c>
      <c r="O621" s="232" t="s">
        <v>469</v>
      </c>
      <c r="P621" s="232">
        <v>25</v>
      </c>
      <c r="Q621" s="347" t="s">
        <v>721</v>
      </c>
      <c r="R621" s="695">
        <v>1120</v>
      </c>
      <c r="S621" s="695"/>
      <c r="T621" s="695">
        <v>7990</v>
      </c>
      <c r="U621" s="695">
        <v>7990</v>
      </c>
      <c r="V621" s="695">
        <v>1120</v>
      </c>
      <c r="W621" s="695">
        <v>1120</v>
      </c>
      <c r="X621" s="232">
        <v>1</v>
      </c>
      <c r="Y621" s="695">
        <v>8000</v>
      </c>
      <c r="Z621" s="232">
        <v>1</v>
      </c>
      <c r="AA621" s="696">
        <v>8000</v>
      </c>
      <c r="AB621" s="696">
        <v>7990</v>
      </c>
      <c r="AC621" s="697" t="s">
        <v>1965</v>
      </c>
      <c r="AD621" s="698" t="s">
        <v>1958</v>
      </c>
      <c r="AE621" s="699">
        <v>0.92013888888888884</v>
      </c>
      <c r="AF621" s="699">
        <v>0.95833333333333337</v>
      </c>
      <c r="AG621" s="699">
        <v>0.95833333333333337</v>
      </c>
      <c r="AH621" s="699">
        <v>0.96527777777777779</v>
      </c>
      <c r="AI621" s="232" t="s">
        <v>5</v>
      </c>
      <c r="AJ621" s="694"/>
      <c r="AK621" s="694" t="s">
        <v>17</v>
      </c>
      <c r="AL621" s="700" t="s">
        <v>18</v>
      </c>
      <c r="AM621" s="694" t="s">
        <v>486</v>
      </c>
      <c r="AN621" s="694">
        <v>2</v>
      </c>
      <c r="AO621" s="232" t="s">
        <v>1966</v>
      </c>
      <c r="AP621" s="232" t="s">
        <v>394</v>
      </c>
      <c r="AQ621" s="232"/>
      <c r="AR621" s="232"/>
      <c r="AS621" s="232"/>
      <c r="AT621" s="243">
        <f t="shared" si="47"/>
        <v>3.8194444444444531E-2</v>
      </c>
      <c r="AU621" s="243">
        <f t="shared" si="48"/>
        <v>6.9444444444444198E-3</v>
      </c>
    </row>
    <row r="622" spans="1:47" ht="14.25">
      <c r="B622" s="29">
        <v>2025</v>
      </c>
      <c r="C622" s="29">
        <v>5</v>
      </c>
      <c r="D622" s="29">
        <v>2</v>
      </c>
      <c r="E622" s="247" t="s">
        <v>494</v>
      </c>
      <c r="F622" s="29"/>
      <c r="G622" s="208"/>
      <c r="H622" s="694" t="s">
        <v>467</v>
      </c>
      <c r="I622" s="347" t="s">
        <v>43</v>
      </c>
      <c r="J622" s="694" t="s">
        <v>468</v>
      </c>
      <c r="K622" s="232"/>
      <c r="L622" s="698"/>
      <c r="M622" s="185"/>
      <c r="N622" s="717"/>
      <c r="O622" s="232"/>
      <c r="P622" s="232">
        <v>25</v>
      </c>
      <c r="Q622" s="347" t="s">
        <v>483</v>
      </c>
      <c r="R622" s="695">
        <v>1120</v>
      </c>
      <c r="S622" s="695"/>
      <c r="T622" s="695" t="s">
        <v>30</v>
      </c>
      <c r="U622" s="695">
        <v>500</v>
      </c>
      <c r="V622" s="695">
        <v>1120</v>
      </c>
      <c r="W622" s="695">
        <v>1120</v>
      </c>
      <c r="X622" s="232">
        <v>1</v>
      </c>
      <c r="Y622" s="695"/>
      <c r="Z622" s="232">
        <v>1</v>
      </c>
      <c r="AA622" s="696">
        <v>500</v>
      </c>
      <c r="AB622" s="696">
        <v>8700</v>
      </c>
      <c r="AC622" s="697" t="s">
        <v>756</v>
      </c>
      <c r="AD622" s="698" t="s">
        <v>1958</v>
      </c>
      <c r="AE622" s="699">
        <v>0.96527777777777779</v>
      </c>
      <c r="AF622" s="699">
        <v>0.96875</v>
      </c>
      <c r="AG622" s="699"/>
      <c r="AH622" s="699"/>
      <c r="AI622" s="232"/>
      <c r="AJ622" s="694"/>
      <c r="AK622" s="694" t="s">
        <v>17</v>
      </c>
      <c r="AL622" s="700" t="s">
        <v>18</v>
      </c>
      <c r="AM622" s="694" t="s">
        <v>486</v>
      </c>
      <c r="AN622" s="694">
        <v>1</v>
      </c>
      <c r="AO622" s="232"/>
      <c r="AP622" s="232"/>
      <c r="AQ622" s="232"/>
      <c r="AR622" s="232"/>
      <c r="AS622" s="232"/>
      <c r="AT622" s="243">
        <f t="shared" si="47"/>
        <v>3.4722222222222099E-3</v>
      </c>
      <c r="AU622" s="243" t="str">
        <f t="shared" si="48"/>
        <v/>
      </c>
    </row>
    <row r="623" spans="1:47" ht="14.25">
      <c r="B623" s="29">
        <v>2025</v>
      </c>
      <c r="C623" s="29">
        <v>5</v>
      </c>
      <c r="D623" s="29">
        <v>2</v>
      </c>
      <c r="E623" s="247" t="s">
        <v>494</v>
      </c>
      <c r="F623" s="29"/>
      <c r="G623" s="208"/>
      <c r="H623" s="694" t="s">
        <v>467</v>
      </c>
      <c r="I623" s="347"/>
      <c r="J623" s="694"/>
      <c r="K623" s="232"/>
      <c r="L623" s="698"/>
      <c r="M623" s="185"/>
      <c r="N623" s="717"/>
      <c r="O623" s="232"/>
      <c r="P623" s="232"/>
      <c r="Q623" s="347"/>
      <c r="R623" s="695"/>
      <c r="S623" s="695"/>
      <c r="T623" s="695"/>
      <c r="U623" s="695"/>
      <c r="V623" s="695"/>
      <c r="W623" s="695"/>
      <c r="X623" s="232"/>
      <c r="Y623" s="695"/>
      <c r="Z623" s="232"/>
      <c r="AA623" s="696"/>
      <c r="AB623" s="696"/>
      <c r="AC623" s="697"/>
      <c r="AD623" s="698"/>
      <c r="AE623" s="699"/>
      <c r="AF623" s="699"/>
      <c r="AG623" s="699">
        <v>0.96875</v>
      </c>
      <c r="AH623" s="699">
        <v>1.0416666666666666E-2</v>
      </c>
      <c r="AI623" s="232" t="s">
        <v>689</v>
      </c>
      <c r="AJ623" s="694"/>
      <c r="AK623" s="694"/>
      <c r="AL623" s="700"/>
      <c r="AM623" s="694"/>
      <c r="AN623" s="694"/>
      <c r="AO623" s="232" t="s">
        <v>1898</v>
      </c>
      <c r="AP623" s="232"/>
      <c r="AQ623" s="232"/>
      <c r="AR623" s="232"/>
      <c r="AS623" s="232"/>
      <c r="AT623" s="243" t="str">
        <f t="shared" si="47"/>
        <v/>
      </c>
      <c r="AU623" s="243">
        <f t="shared" si="48"/>
        <v>4.1666666666666664E-2</v>
      </c>
    </row>
    <row r="624" spans="1:47" ht="14.25">
      <c r="B624" s="29">
        <v>2025</v>
      </c>
      <c r="C624" s="29">
        <v>5</v>
      </c>
      <c r="D624" s="29">
        <v>2</v>
      </c>
      <c r="E624" s="247" t="s">
        <v>494</v>
      </c>
      <c r="F624" s="29"/>
      <c r="G624" s="31"/>
      <c r="H624" s="694" t="s">
        <v>467</v>
      </c>
      <c r="I624" s="347" t="s">
        <v>58</v>
      </c>
      <c r="J624" s="694" t="s">
        <v>468</v>
      </c>
      <c r="K624" s="232"/>
      <c r="L624" s="698"/>
      <c r="M624" s="185"/>
      <c r="N624" s="717"/>
      <c r="O624" s="232"/>
      <c r="P624" s="232">
        <v>12</v>
      </c>
      <c r="Q624" s="347" t="s">
        <v>483</v>
      </c>
      <c r="R624" s="695">
        <v>1050</v>
      </c>
      <c r="S624" s="695"/>
      <c r="T624" s="695" t="s">
        <v>30</v>
      </c>
      <c r="U624" s="695">
        <v>200</v>
      </c>
      <c r="V624" s="695">
        <v>1050</v>
      </c>
      <c r="W624" s="695">
        <v>1050</v>
      </c>
      <c r="X624" s="232">
        <v>1</v>
      </c>
      <c r="Y624" s="695">
        <v>200</v>
      </c>
      <c r="Z624" s="232">
        <v>1</v>
      </c>
      <c r="AA624" s="696">
        <v>200</v>
      </c>
      <c r="AB624" s="696"/>
      <c r="AC624" s="697"/>
      <c r="AD624" s="698"/>
      <c r="AE624" s="699"/>
      <c r="AF624" s="699"/>
      <c r="AG624" s="699"/>
      <c r="AH624" s="699"/>
      <c r="AI624" s="232"/>
      <c r="AJ624" s="694"/>
      <c r="AK624" s="694"/>
      <c r="AL624" s="700"/>
      <c r="AM624" s="694"/>
      <c r="AN624" s="694"/>
      <c r="AO624" s="232"/>
      <c r="AP624" s="232"/>
      <c r="AQ624" s="232"/>
      <c r="AR624" s="232"/>
      <c r="AS624" s="232"/>
      <c r="AT624" s="243" t="str">
        <f t="shared" si="47"/>
        <v/>
      </c>
      <c r="AU624" s="243" t="str">
        <f t="shared" si="48"/>
        <v/>
      </c>
    </row>
    <row r="625" spans="1:47" ht="14.25">
      <c r="A625" s="182">
        <v>1</v>
      </c>
      <c r="B625" s="29">
        <v>2025</v>
      </c>
      <c r="C625" s="29">
        <v>5</v>
      </c>
      <c r="D625" s="29">
        <v>2</v>
      </c>
      <c r="E625" s="247" t="s">
        <v>494</v>
      </c>
      <c r="F625" s="29">
        <v>9</v>
      </c>
      <c r="G625" s="31" t="s">
        <v>485</v>
      </c>
      <c r="H625" s="694" t="s">
        <v>467</v>
      </c>
      <c r="I625" s="347" t="s">
        <v>47</v>
      </c>
      <c r="J625" s="694" t="s">
        <v>468</v>
      </c>
      <c r="K625" s="232">
        <v>3824823</v>
      </c>
      <c r="L625" s="698">
        <v>1</v>
      </c>
      <c r="M625" s="185">
        <v>1</v>
      </c>
      <c r="N625" s="717" t="s">
        <v>520</v>
      </c>
      <c r="O625" s="232" t="s">
        <v>469</v>
      </c>
      <c r="P625" s="232">
        <v>75</v>
      </c>
      <c r="Q625" s="347" t="s">
        <v>759</v>
      </c>
      <c r="R625" s="695">
        <v>1050</v>
      </c>
      <c r="S625" s="695"/>
      <c r="T625" s="695">
        <v>2000</v>
      </c>
      <c r="U625" s="695">
        <v>2000</v>
      </c>
      <c r="V625" s="695">
        <v>1050</v>
      </c>
      <c r="W625" s="695">
        <v>1050</v>
      </c>
      <c r="X625" s="232">
        <v>1</v>
      </c>
      <c r="Y625" s="695">
        <v>2000</v>
      </c>
      <c r="Z625" s="232">
        <v>1</v>
      </c>
      <c r="AA625" s="696">
        <v>2000</v>
      </c>
      <c r="AB625" s="696">
        <v>2030</v>
      </c>
      <c r="AC625" s="697" t="s">
        <v>1969</v>
      </c>
      <c r="AD625" s="698" t="s">
        <v>1959</v>
      </c>
      <c r="AE625" s="699">
        <v>1.0416666666666666E-2</v>
      </c>
      <c r="AF625" s="699">
        <v>2.7777777777777776E-2</v>
      </c>
      <c r="AG625" s="699">
        <v>2.7777777777777776E-2</v>
      </c>
      <c r="AH625" s="699">
        <v>3.4722222222222224E-2</v>
      </c>
      <c r="AI625" s="232" t="s">
        <v>5</v>
      </c>
      <c r="AJ625" s="694"/>
      <c r="AK625" s="694" t="s">
        <v>6</v>
      </c>
      <c r="AL625" s="700" t="s">
        <v>662</v>
      </c>
      <c r="AM625" s="694" t="s">
        <v>486</v>
      </c>
      <c r="AN625" s="694">
        <v>1</v>
      </c>
      <c r="AO625" s="232"/>
      <c r="AP625" s="232" t="s">
        <v>394</v>
      </c>
      <c r="AQ625" s="232"/>
      <c r="AR625" s="232"/>
      <c r="AS625" s="232"/>
      <c r="AT625" s="243">
        <f t="shared" si="47"/>
        <v>1.7361111111111112E-2</v>
      </c>
      <c r="AU625" s="243">
        <f t="shared" si="48"/>
        <v>6.9444444444444475E-3</v>
      </c>
    </row>
    <row r="626" spans="1:47" ht="14.25">
      <c r="B626" s="29">
        <v>2025</v>
      </c>
      <c r="C626" s="29">
        <v>5</v>
      </c>
      <c r="D626" s="29">
        <v>2</v>
      </c>
      <c r="E626" s="247" t="s">
        <v>494</v>
      </c>
      <c r="F626" s="29"/>
      <c r="G626" s="208"/>
      <c r="H626" s="694" t="s">
        <v>467</v>
      </c>
      <c r="I626" s="347" t="s">
        <v>43</v>
      </c>
      <c r="J626" s="694" t="s">
        <v>468</v>
      </c>
      <c r="K626" s="232"/>
      <c r="L626" s="698"/>
      <c r="M626" s="185"/>
      <c r="N626" s="717"/>
      <c r="O626" s="232"/>
      <c r="P626" s="232">
        <v>25</v>
      </c>
      <c r="Q626" s="347" t="s">
        <v>483</v>
      </c>
      <c r="R626" s="695">
        <v>1050</v>
      </c>
      <c r="S626" s="695"/>
      <c r="T626" s="695" t="s">
        <v>30</v>
      </c>
      <c r="U626" s="695">
        <v>350</v>
      </c>
      <c r="V626" s="695">
        <v>1050</v>
      </c>
      <c r="W626" s="695">
        <v>1050</v>
      </c>
      <c r="X626" s="232">
        <v>1</v>
      </c>
      <c r="Y626" s="695"/>
      <c r="Z626" s="232">
        <v>1</v>
      </c>
      <c r="AA626" s="696">
        <v>350</v>
      </c>
      <c r="AB626" s="696">
        <v>2550</v>
      </c>
      <c r="AC626" s="697" t="s">
        <v>929</v>
      </c>
      <c r="AD626" s="698" t="s">
        <v>1959</v>
      </c>
      <c r="AE626" s="699">
        <v>3.4722222222222224E-2</v>
      </c>
      <c r="AF626" s="699">
        <v>3.8194444444444448E-2</v>
      </c>
      <c r="AG626" s="699"/>
      <c r="AH626" s="699"/>
      <c r="AI626" s="232"/>
      <c r="AJ626" s="694"/>
      <c r="AK626" s="694" t="s">
        <v>6</v>
      </c>
      <c r="AL626" s="700" t="s">
        <v>662</v>
      </c>
      <c r="AM626" s="694" t="s">
        <v>486</v>
      </c>
      <c r="AN626" s="694">
        <v>1</v>
      </c>
      <c r="AO626" s="232"/>
      <c r="AP626" s="232"/>
      <c r="AQ626" s="232"/>
      <c r="AR626" s="232"/>
      <c r="AS626" s="232"/>
      <c r="AT626" s="243">
        <f t="shared" si="47"/>
        <v>3.4722222222222238E-3</v>
      </c>
      <c r="AU626" s="243" t="str">
        <f t="shared" si="48"/>
        <v/>
      </c>
    </row>
    <row r="627" spans="1:47" ht="14.25">
      <c r="B627" s="29">
        <v>2025</v>
      </c>
      <c r="C627" s="29">
        <v>5</v>
      </c>
      <c r="D627" s="29">
        <v>2</v>
      </c>
      <c r="E627" s="247" t="s">
        <v>494</v>
      </c>
      <c r="F627" s="29"/>
      <c r="G627" s="208"/>
      <c r="H627" s="694" t="s">
        <v>467</v>
      </c>
      <c r="I627" s="347"/>
      <c r="J627" s="694"/>
      <c r="K627" s="232"/>
      <c r="L627" s="698"/>
      <c r="M627" s="185"/>
      <c r="N627" s="717"/>
      <c r="O627" s="232"/>
      <c r="P627" s="232"/>
      <c r="Q627" s="347"/>
      <c r="R627" s="695"/>
      <c r="S627" s="695"/>
      <c r="T627" s="695"/>
      <c r="U627" s="695"/>
      <c r="V627" s="695"/>
      <c r="W627" s="695"/>
      <c r="X627" s="232"/>
      <c r="Y627" s="695"/>
      <c r="Z627" s="232"/>
      <c r="AA627" s="696"/>
      <c r="AB627" s="696"/>
      <c r="AC627" s="697"/>
      <c r="AD627" s="698"/>
      <c r="AE627" s="699"/>
      <c r="AF627" s="699"/>
      <c r="AG627" s="699">
        <v>3.8194444444444448E-2</v>
      </c>
      <c r="AH627" s="699">
        <v>0.1423611111111111</v>
      </c>
      <c r="AI627" s="232" t="s">
        <v>689</v>
      </c>
      <c r="AJ627" s="694"/>
      <c r="AK627" s="694"/>
      <c r="AL627" s="700"/>
      <c r="AM627" s="694"/>
      <c r="AN627" s="694"/>
      <c r="AO627" s="232" t="s">
        <v>1898</v>
      </c>
      <c r="AP627" s="232"/>
      <c r="AQ627" s="232"/>
      <c r="AR627" s="232"/>
      <c r="AS627" s="232"/>
      <c r="AT627" s="243" t="str">
        <f t="shared" si="47"/>
        <v/>
      </c>
      <c r="AU627" s="243">
        <f t="shared" si="48"/>
        <v>0.10416666666666666</v>
      </c>
    </row>
    <row r="628" spans="1:47" ht="14.25">
      <c r="B628" s="29">
        <v>2025</v>
      </c>
      <c r="C628" s="29">
        <v>5</v>
      </c>
      <c r="D628" s="29">
        <v>2</v>
      </c>
      <c r="E628" s="247" t="s">
        <v>494</v>
      </c>
      <c r="F628" s="29"/>
      <c r="G628" s="31"/>
      <c r="H628" s="694" t="s">
        <v>467</v>
      </c>
      <c r="I628" s="347" t="s">
        <v>58</v>
      </c>
      <c r="J628" s="694" t="s">
        <v>468</v>
      </c>
      <c r="K628" s="232"/>
      <c r="L628" s="698"/>
      <c r="M628" s="185"/>
      <c r="N628" s="717"/>
      <c r="O628" s="232"/>
      <c r="P628" s="232">
        <v>12</v>
      </c>
      <c r="Q628" s="347" t="s">
        <v>483</v>
      </c>
      <c r="R628" s="695">
        <v>1040</v>
      </c>
      <c r="S628" s="695"/>
      <c r="T628" s="695" t="s">
        <v>30</v>
      </c>
      <c r="U628" s="695">
        <v>200</v>
      </c>
      <c r="V628" s="695">
        <v>1040</v>
      </c>
      <c r="W628" s="695">
        <v>1040</v>
      </c>
      <c r="X628" s="232">
        <v>1</v>
      </c>
      <c r="Y628" s="695">
        <v>200</v>
      </c>
      <c r="Z628" s="232">
        <v>1</v>
      </c>
      <c r="AA628" s="696">
        <v>200</v>
      </c>
      <c r="AB628" s="696"/>
      <c r="AC628" s="697"/>
      <c r="AD628" s="698" t="s">
        <v>484</v>
      </c>
      <c r="AE628" s="699"/>
      <c r="AF628" s="699"/>
      <c r="AG628" s="699"/>
      <c r="AH628" s="699"/>
      <c r="AI628" s="232"/>
      <c r="AJ628" s="694"/>
      <c r="AK628" s="694"/>
      <c r="AL628" s="700"/>
      <c r="AM628" s="694"/>
      <c r="AN628" s="694"/>
      <c r="AO628" s="232"/>
      <c r="AP628" s="232"/>
      <c r="AQ628" s="232"/>
      <c r="AR628" s="232"/>
      <c r="AS628" s="232"/>
      <c r="AT628" s="243" t="str">
        <f t="shared" si="47"/>
        <v/>
      </c>
      <c r="AU628" s="243" t="str">
        <f t="shared" si="48"/>
        <v/>
      </c>
    </row>
    <row r="629" spans="1:47" ht="14.25">
      <c r="A629" s="182">
        <v>1</v>
      </c>
      <c r="B629" s="29">
        <v>2025</v>
      </c>
      <c r="C629" s="29">
        <v>5</v>
      </c>
      <c r="D629" s="29">
        <v>2</v>
      </c>
      <c r="E629" s="247" t="s">
        <v>494</v>
      </c>
      <c r="F629" s="29">
        <v>10</v>
      </c>
      <c r="G629" s="31" t="s">
        <v>485</v>
      </c>
      <c r="H629" s="694" t="s">
        <v>467</v>
      </c>
      <c r="I629" s="347" t="s">
        <v>47</v>
      </c>
      <c r="J629" s="694" t="s">
        <v>468</v>
      </c>
      <c r="K629" s="232">
        <v>3824829</v>
      </c>
      <c r="L629" s="698">
        <v>1</v>
      </c>
      <c r="M629" s="185">
        <v>2</v>
      </c>
      <c r="N629" s="717" t="s">
        <v>497</v>
      </c>
      <c r="O629" s="232" t="s">
        <v>469</v>
      </c>
      <c r="P629" s="232">
        <v>50</v>
      </c>
      <c r="Q629" s="347" t="s">
        <v>356</v>
      </c>
      <c r="R629" s="695">
        <v>1040</v>
      </c>
      <c r="S629" s="695"/>
      <c r="T629" s="695">
        <v>6000</v>
      </c>
      <c r="U629" s="695">
        <v>6000</v>
      </c>
      <c r="V629" s="695">
        <v>1040</v>
      </c>
      <c r="W629" s="695">
        <v>1040</v>
      </c>
      <c r="X629" s="232">
        <v>1</v>
      </c>
      <c r="Y629" s="695">
        <v>6000</v>
      </c>
      <c r="Z629" s="232">
        <v>1</v>
      </c>
      <c r="AA629" s="696">
        <v>6000</v>
      </c>
      <c r="AB629" s="696">
        <v>6040</v>
      </c>
      <c r="AC629" s="697" t="s">
        <v>1972</v>
      </c>
      <c r="AD629" s="698" t="s">
        <v>1960</v>
      </c>
      <c r="AE629" s="699">
        <v>0.1423611111111111</v>
      </c>
      <c r="AF629" s="699">
        <v>0.1701388888888889</v>
      </c>
      <c r="AG629" s="699">
        <v>0.1701388888888889</v>
      </c>
      <c r="AH629" s="699">
        <v>0.17708333333333334</v>
      </c>
      <c r="AI629" s="232" t="s">
        <v>5</v>
      </c>
      <c r="AJ629" s="694"/>
      <c r="AK629" s="694" t="s">
        <v>6</v>
      </c>
      <c r="AL629" s="700" t="s">
        <v>662</v>
      </c>
      <c r="AM629" s="694" t="s">
        <v>486</v>
      </c>
      <c r="AN629" s="694">
        <v>1</v>
      </c>
      <c r="AO629" s="232" t="s">
        <v>1973</v>
      </c>
      <c r="AP629" s="232" t="s">
        <v>394</v>
      </c>
      <c r="AQ629" s="232"/>
      <c r="AR629" s="232"/>
      <c r="AS629" s="232"/>
      <c r="AT629" s="243">
        <f t="shared" si="47"/>
        <v>2.777777777777779E-2</v>
      </c>
      <c r="AU629" s="243">
        <f t="shared" si="48"/>
        <v>6.9444444444444475E-3</v>
      </c>
    </row>
    <row r="630" spans="1:47" ht="14.25">
      <c r="B630" s="29">
        <v>2025</v>
      </c>
      <c r="C630" s="29">
        <v>5</v>
      </c>
      <c r="D630" s="29">
        <v>2</v>
      </c>
      <c r="E630" s="247" t="s">
        <v>494</v>
      </c>
      <c r="F630" s="29"/>
      <c r="G630" s="208"/>
      <c r="H630" s="694" t="s">
        <v>467</v>
      </c>
      <c r="I630" s="347" t="s">
        <v>43</v>
      </c>
      <c r="J630" s="694" t="s">
        <v>468</v>
      </c>
      <c r="K630" s="232"/>
      <c r="L630" s="698"/>
      <c r="M630" s="185"/>
      <c r="N630" s="717"/>
      <c r="O630" s="232"/>
      <c r="P630" s="232">
        <v>25</v>
      </c>
      <c r="Q630" s="347" t="s">
        <v>483</v>
      </c>
      <c r="R630" s="695">
        <v>1040</v>
      </c>
      <c r="S630" s="695"/>
      <c r="T630" s="695" t="s">
        <v>30</v>
      </c>
      <c r="U630" s="695">
        <v>350</v>
      </c>
      <c r="V630" s="695">
        <v>1040</v>
      </c>
      <c r="W630" s="695">
        <v>1040</v>
      </c>
      <c r="X630" s="232">
        <v>1</v>
      </c>
      <c r="Y630" s="695"/>
      <c r="Z630" s="232">
        <v>1</v>
      </c>
      <c r="AA630" s="696">
        <v>350</v>
      </c>
      <c r="AB630" s="696">
        <v>6550</v>
      </c>
      <c r="AC630" s="697" t="s">
        <v>913</v>
      </c>
      <c r="AD630" s="698" t="s">
        <v>1960</v>
      </c>
      <c r="AE630" s="699">
        <v>0.17708333333333334</v>
      </c>
      <c r="AF630" s="699">
        <v>0.18055555555555555</v>
      </c>
      <c r="AG630" s="699"/>
      <c r="AH630" s="699"/>
      <c r="AI630" s="232"/>
      <c r="AJ630" s="694"/>
      <c r="AK630" s="694" t="s">
        <v>6</v>
      </c>
      <c r="AL630" s="700" t="s">
        <v>662</v>
      </c>
      <c r="AM630" s="694" t="s">
        <v>486</v>
      </c>
      <c r="AN630" s="694">
        <v>1</v>
      </c>
      <c r="AO630" s="232"/>
      <c r="AP630" s="232"/>
      <c r="AQ630" s="232"/>
      <c r="AR630" s="232"/>
      <c r="AS630" s="232"/>
      <c r="AT630" s="243">
        <f t="shared" si="47"/>
        <v>3.4722222222222099E-3</v>
      </c>
      <c r="AU630" s="243" t="str">
        <f t="shared" si="48"/>
        <v/>
      </c>
    </row>
    <row r="631" spans="1:47" ht="14.25">
      <c r="B631" s="29">
        <v>2025</v>
      </c>
      <c r="C631" s="29">
        <v>5</v>
      </c>
      <c r="D631" s="29">
        <v>2</v>
      </c>
      <c r="E631" s="247" t="s">
        <v>494</v>
      </c>
      <c r="F631" s="29"/>
      <c r="G631" s="208"/>
      <c r="H631" s="694" t="s">
        <v>467</v>
      </c>
      <c r="I631" s="347"/>
      <c r="J631" s="694"/>
      <c r="K631" s="232"/>
      <c r="L631" s="698"/>
      <c r="M631" s="185"/>
      <c r="N631" s="717"/>
      <c r="O631" s="232"/>
      <c r="P631" s="232"/>
      <c r="Q631" s="347"/>
      <c r="R631" s="695"/>
      <c r="S631" s="695"/>
      <c r="T631" s="695"/>
      <c r="U631" s="695"/>
      <c r="V631" s="695"/>
      <c r="W631" s="695"/>
      <c r="X631" s="232"/>
      <c r="Y631" s="695"/>
      <c r="Z631" s="232"/>
      <c r="AA631" s="696"/>
      <c r="AB631" s="696"/>
      <c r="AC631" s="697"/>
      <c r="AD631" s="698"/>
      <c r="AE631" s="699"/>
      <c r="AF631" s="699"/>
      <c r="AG631" s="699">
        <v>0.18055555555555555</v>
      </c>
      <c r="AH631" s="699">
        <v>0.28125</v>
      </c>
      <c r="AI631" s="232" t="s">
        <v>41</v>
      </c>
      <c r="AJ631" s="694"/>
      <c r="AK631" s="694"/>
      <c r="AL631" s="700"/>
      <c r="AM631" s="694"/>
      <c r="AN631" s="694"/>
      <c r="AO631" s="232" t="s">
        <v>1971</v>
      </c>
      <c r="AP631" s="232"/>
      <c r="AQ631" s="232"/>
      <c r="AR631" s="232"/>
      <c r="AS631" s="232"/>
      <c r="AT631" s="243" t="str">
        <f t="shared" si="47"/>
        <v/>
      </c>
      <c r="AU631" s="243">
        <f t="shared" si="48"/>
        <v>0.10069444444444445</v>
      </c>
    </row>
    <row r="632" spans="1:47" ht="14.25">
      <c r="B632" s="29">
        <v>2025</v>
      </c>
      <c r="C632" s="29">
        <v>5</v>
      </c>
      <c r="D632" s="29">
        <v>7</v>
      </c>
      <c r="E632" s="247" t="s">
        <v>496</v>
      </c>
      <c r="F632" s="29"/>
      <c r="G632" s="31"/>
      <c r="H632" s="694" t="s">
        <v>467</v>
      </c>
      <c r="I632" s="347"/>
      <c r="J632" s="694"/>
      <c r="K632" s="232"/>
      <c r="L632" s="698"/>
      <c r="M632" s="185"/>
      <c r="N632" s="717"/>
      <c r="O632" s="232"/>
      <c r="P632" s="232"/>
      <c r="Q632" s="347"/>
      <c r="R632" s="695"/>
      <c r="S632" s="695"/>
      <c r="T632" s="695"/>
      <c r="U632" s="695"/>
      <c r="V632" s="695"/>
      <c r="W632" s="695"/>
      <c r="X632" s="232"/>
      <c r="Y632" s="695"/>
      <c r="Z632" s="232"/>
      <c r="AA632" s="696"/>
      <c r="AB632" s="696"/>
      <c r="AC632" s="697"/>
      <c r="AD632" s="698"/>
      <c r="AE632" s="699"/>
      <c r="AF632" s="699"/>
      <c r="AG632" s="699">
        <v>0.28125</v>
      </c>
      <c r="AH632" s="699">
        <v>0.39583333333333331</v>
      </c>
      <c r="AI632" s="232" t="s">
        <v>41</v>
      </c>
      <c r="AJ632" s="694"/>
      <c r="AK632" s="694"/>
      <c r="AL632" s="700"/>
      <c r="AM632" s="694"/>
      <c r="AN632" s="694"/>
      <c r="AO632" s="232" t="s">
        <v>1970</v>
      </c>
      <c r="AP632" s="232"/>
      <c r="AQ632" s="232"/>
      <c r="AR632" s="232"/>
      <c r="AS632" s="232"/>
      <c r="AT632" s="243"/>
      <c r="AU632" s="243">
        <f t="shared" si="48"/>
        <v>0.11458333333333331</v>
      </c>
    </row>
    <row r="633" spans="1:47" ht="14.25">
      <c r="B633" s="29">
        <v>2025</v>
      </c>
      <c r="C633" s="29">
        <v>5</v>
      </c>
      <c r="D633" s="29">
        <v>7</v>
      </c>
      <c r="E633" s="247" t="s">
        <v>496</v>
      </c>
      <c r="F633" s="29"/>
      <c r="G633" s="31"/>
      <c r="H633" s="694" t="s">
        <v>467</v>
      </c>
      <c r="I633" s="347" t="s">
        <v>58</v>
      </c>
      <c r="J633" s="694" t="s">
        <v>468</v>
      </c>
      <c r="K633" s="232"/>
      <c r="L633" s="698"/>
      <c r="M633" s="185"/>
      <c r="N633" s="717"/>
      <c r="O633" s="232"/>
      <c r="P633" s="232">
        <v>12</v>
      </c>
      <c r="Q633" s="347" t="s">
        <v>483</v>
      </c>
      <c r="R633" s="695">
        <v>1005</v>
      </c>
      <c r="S633" s="695"/>
      <c r="T633" s="695" t="s">
        <v>30</v>
      </c>
      <c r="U633" s="695">
        <v>200</v>
      </c>
      <c r="V633" s="695">
        <v>1005</v>
      </c>
      <c r="W633" s="695">
        <v>1005</v>
      </c>
      <c r="X633" s="232">
        <v>1</v>
      </c>
      <c r="Y633" s="695">
        <v>200</v>
      </c>
      <c r="Z633" s="232">
        <v>1</v>
      </c>
      <c r="AA633" s="696">
        <v>200</v>
      </c>
      <c r="AB633" s="696"/>
      <c r="AC633" s="697"/>
      <c r="AD633" s="698" t="s">
        <v>488</v>
      </c>
      <c r="AE633" s="699"/>
      <c r="AF633" s="699"/>
      <c r="AG633" s="699"/>
      <c r="AH633" s="699"/>
      <c r="AI633" s="232"/>
      <c r="AJ633" s="694"/>
      <c r="AK633" s="694"/>
      <c r="AL633" s="700"/>
      <c r="AM633" s="694"/>
      <c r="AN633" s="694"/>
      <c r="AO633" s="232"/>
      <c r="AP633" s="232"/>
      <c r="AQ633" s="232"/>
      <c r="AR633" s="232"/>
      <c r="AS633" s="232"/>
      <c r="AT633" s="243" t="str">
        <f t="shared" si="47"/>
        <v/>
      </c>
      <c r="AU633" s="243" t="str">
        <f t="shared" si="48"/>
        <v/>
      </c>
    </row>
    <row r="634" spans="1:47" ht="14.25">
      <c r="A634" s="182">
        <v>1</v>
      </c>
      <c r="B634" s="29">
        <v>2025</v>
      </c>
      <c r="C634" s="29">
        <v>5</v>
      </c>
      <c r="D634" s="29">
        <v>7</v>
      </c>
      <c r="E634" s="247" t="s">
        <v>496</v>
      </c>
      <c r="F634" s="29">
        <v>1</v>
      </c>
      <c r="G634" s="31" t="s">
        <v>485</v>
      </c>
      <c r="H634" s="694" t="s">
        <v>467</v>
      </c>
      <c r="I634" s="347" t="s">
        <v>47</v>
      </c>
      <c r="J634" s="694" t="s">
        <v>468</v>
      </c>
      <c r="K634" s="232">
        <v>3824821</v>
      </c>
      <c r="L634" s="698">
        <v>1</v>
      </c>
      <c r="M634" s="185">
        <v>3</v>
      </c>
      <c r="N634" s="717" t="s">
        <v>520</v>
      </c>
      <c r="O634" s="232" t="s">
        <v>469</v>
      </c>
      <c r="P634" s="232">
        <v>38</v>
      </c>
      <c r="Q634" s="347" t="s">
        <v>759</v>
      </c>
      <c r="R634" s="695">
        <v>1005</v>
      </c>
      <c r="S634" s="695"/>
      <c r="T634" s="695">
        <v>4120</v>
      </c>
      <c r="U634" s="695">
        <v>4120</v>
      </c>
      <c r="V634" s="695">
        <v>1005</v>
      </c>
      <c r="W634" s="695">
        <v>1005</v>
      </c>
      <c r="X634" s="232">
        <v>1</v>
      </c>
      <c r="Y634" s="695">
        <v>4100</v>
      </c>
      <c r="Z634" s="232">
        <v>1</v>
      </c>
      <c r="AA634" s="696">
        <v>4100</v>
      </c>
      <c r="AB634" s="696">
        <v>4120</v>
      </c>
      <c r="AC634" s="697" t="s">
        <v>1974</v>
      </c>
      <c r="AD634" s="698"/>
      <c r="AE634" s="699">
        <v>0.39583333333333331</v>
      </c>
      <c r="AF634" s="699">
        <v>0.41319444444444442</v>
      </c>
      <c r="AG634" s="699">
        <v>0.41319444444444442</v>
      </c>
      <c r="AH634" s="699">
        <v>0.4201388888888889</v>
      </c>
      <c r="AI634" s="232" t="s">
        <v>5</v>
      </c>
      <c r="AJ634" s="694"/>
      <c r="AK634" s="694" t="s">
        <v>862</v>
      </c>
      <c r="AL634" s="700" t="s">
        <v>662</v>
      </c>
      <c r="AM634" s="694" t="s">
        <v>486</v>
      </c>
      <c r="AN634" s="694">
        <v>1</v>
      </c>
      <c r="AO634" s="232"/>
      <c r="AP634" s="232" t="s">
        <v>394</v>
      </c>
      <c r="AQ634" s="232" t="s">
        <v>1979</v>
      </c>
      <c r="AR634" s="232"/>
      <c r="AS634" s="232"/>
      <c r="AT634" s="243">
        <f t="shared" si="47"/>
        <v>1.7361111111111105E-2</v>
      </c>
      <c r="AU634" s="243">
        <f t="shared" si="48"/>
        <v>6.9444444444444753E-3</v>
      </c>
    </row>
    <row r="635" spans="1:47" ht="14.25">
      <c r="B635" s="29">
        <v>2025</v>
      </c>
      <c r="C635" s="29">
        <v>5</v>
      </c>
      <c r="D635" s="29">
        <v>7</v>
      </c>
      <c r="E635" s="247" t="s">
        <v>496</v>
      </c>
      <c r="F635" s="29">
        <v>1</v>
      </c>
      <c r="G635" s="31" t="s">
        <v>485</v>
      </c>
      <c r="H635" s="694" t="s">
        <v>467</v>
      </c>
      <c r="I635" s="347" t="s">
        <v>47</v>
      </c>
      <c r="J635" s="694" t="s">
        <v>468</v>
      </c>
      <c r="K635" s="232">
        <v>3824821</v>
      </c>
      <c r="L635" s="698">
        <v>2</v>
      </c>
      <c r="M635" s="185">
        <v>3</v>
      </c>
      <c r="N635" s="717" t="s">
        <v>520</v>
      </c>
      <c r="O635" s="232" t="s">
        <v>469</v>
      </c>
      <c r="P635" s="232">
        <v>38</v>
      </c>
      <c r="Q635" s="347" t="s">
        <v>759</v>
      </c>
      <c r="R635" s="695">
        <v>1005</v>
      </c>
      <c r="S635" s="695"/>
      <c r="T635" s="695">
        <v>4120</v>
      </c>
      <c r="U635" s="695">
        <v>4120</v>
      </c>
      <c r="V635" s="695">
        <v>1005</v>
      </c>
      <c r="W635" s="695">
        <v>1005</v>
      </c>
      <c r="X635" s="232">
        <v>1</v>
      </c>
      <c r="Y635" s="695">
        <v>4100</v>
      </c>
      <c r="Z635" s="232">
        <v>1</v>
      </c>
      <c r="AA635" s="696">
        <v>4100</v>
      </c>
      <c r="AB635" s="696">
        <v>4130</v>
      </c>
      <c r="AC635" s="697" t="s">
        <v>1975</v>
      </c>
      <c r="AD635" s="698"/>
      <c r="AE635" s="699">
        <v>0.4201388888888889</v>
      </c>
      <c r="AF635" s="699">
        <v>0.44097222222222221</v>
      </c>
      <c r="AG635" s="699">
        <v>0.44097222222222221</v>
      </c>
      <c r="AH635" s="699">
        <v>0.48958333333333331</v>
      </c>
      <c r="AI635" s="232" t="s">
        <v>5</v>
      </c>
      <c r="AJ635" s="694"/>
      <c r="AK635" s="694" t="s">
        <v>862</v>
      </c>
      <c r="AL635" s="700" t="s">
        <v>662</v>
      </c>
      <c r="AM635" s="694" t="s">
        <v>486</v>
      </c>
      <c r="AN635" s="694">
        <v>1</v>
      </c>
      <c r="AO635" s="232"/>
      <c r="AP635" s="232" t="s">
        <v>394</v>
      </c>
      <c r="AQ635" s="232"/>
      <c r="AR635" s="232"/>
      <c r="AS635" s="232"/>
      <c r="AT635" s="243">
        <f t="shared" si="47"/>
        <v>2.0833333333333315E-2</v>
      </c>
      <c r="AU635" s="243">
        <f t="shared" si="48"/>
        <v>4.8611111111111105E-2</v>
      </c>
    </row>
    <row r="636" spans="1:47" ht="14.25">
      <c r="B636" s="29">
        <v>2025</v>
      </c>
      <c r="C636" s="29">
        <v>5</v>
      </c>
      <c r="D636" s="29">
        <v>7</v>
      </c>
      <c r="E636" s="247" t="s">
        <v>496</v>
      </c>
      <c r="F636" s="29">
        <v>1</v>
      </c>
      <c r="G636" s="31" t="s">
        <v>485</v>
      </c>
      <c r="H636" s="694" t="s">
        <v>467</v>
      </c>
      <c r="I636" s="347" t="s">
        <v>47</v>
      </c>
      <c r="J636" s="694" t="s">
        <v>468</v>
      </c>
      <c r="K636" s="232">
        <v>3824821</v>
      </c>
      <c r="L636" s="698">
        <v>3</v>
      </c>
      <c r="M636" s="185">
        <v>3</v>
      </c>
      <c r="N636" s="717" t="s">
        <v>520</v>
      </c>
      <c r="O636" s="232" t="s">
        <v>469</v>
      </c>
      <c r="P636" s="232">
        <v>38</v>
      </c>
      <c r="Q636" s="347" t="s">
        <v>759</v>
      </c>
      <c r="R636" s="695">
        <v>1005</v>
      </c>
      <c r="S636" s="695"/>
      <c r="T636" s="695">
        <v>2290</v>
      </c>
      <c r="U636" s="695">
        <v>2290</v>
      </c>
      <c r="V636" s="695">
        <v>1005</v>
      </c>
      <c r="W636" s="695">
        <v>1005</v>
      </c>
      <c r="X636" s="232">
        <v>1</v>
      </c>
      <c r="Y636" s="695">
        <v>4100</v>
      </c>
      <c r="Z636" s="232">
        <v>1</v>
      </c>
      <c r="AA636" s="696">
        <v>4100</v>
      </c>
      <c r="AB636" s="696">
        <v>2290</v>
      </c>
      <c r="AC636" s="697" t="s">
        <v>1980</v>
      </c>
      <c r="AD636" s="698" t="s">
        <v>1976</v>
      </c>
      <c r="AE636" s="699">
        <v>0.48958333333333331</v>
      </c>
      <c r="AF636" s="699">
        <v>0.5</v>
      </c>
      <c r="AG636" s="699">
        <v>0.5</v>
      </c>
      <c r="AH636" s="699">
        <v>0.50694444444444442</v>
      </c>
      <c r="AI636" s="232" t="s">
        <v>5</v>
      </c>
      <c r="AJ636" s="694"/>
      <c r="AK636" s="694" t="s">
        <v>862</v>
      </c>
      <c r="AL636" s="700" t="s">
        <v>858</v>
      </c>
      <c r="AM636" s="694" t="s">
        <v>486</v>
      </c>
      <c r="AN636" s="694">
        <v>1</v>
      </c>
      <c r="AO636" s="232"/>
      <c r="AP636" s="232" t="s">
        <v>394</v>
      </c>
      <c r="AQ636" s="232"/>
      <c r="AR636" s="232"/>
      <c r="AS636" s="232"/>
      <c r="AT636" s="243">
        <f t="shared" si="47"/>
        <v>1.0416666666666685E-2</v>
      </c>
      <c r="AU636" s="243">
        <f t="shared" si="48"/>
        <v>6.9444444444444198E-3</v>
      </c>
    </row>
    <row r="637" spans="1:47" ht="14.25">
      <c r="B637" s="29">
        <v>2025</v>
      </c>
      <c r="C637" s="29">
        <v>5</v>
      </c>
      <c r="D637" s="29">
        <v>7</v>
      </c>
      <c r="E637" s="247" t="s">
        <v>496</v>
      </c>
      <c r="F637" s="29"/>
      <c r="G637" s="31"/>
      <c r="H637" s="694" t="s">
        <v>467</v>
      </c>
      <c r="I637" s="347" t="s">
        <v>43</v>
      </c>
      <c r="J637" s="694" t="s">
        <v>468</v>
      </c>
      <c r="K637" s="232"/>
      <c r="L637" s="698"/>
      <c r="M637" s="185"/>
      <c r="N637" s="717"/>
      <c r="O637" s="232"/>
      <c r="P637" s="232">
        <v>25</v>
      </c>
      <c r="Q637" s="347" t="s">
        <v>483</v>
      </c>
      <c r="R637" s="695">
        <v>1005</v>
      </c>
      <c r="S637" s="695"/>
      <c r="T637" s="695" t="s">
        <v>30</v>
      </c>
      <c r="U637" s="695">
        <v>350</v>
      </c>
      <c r="V637" s="695">
        <v>1005</v>
      </c>
      <c r="W637" s="695">
        <v>1005</v>
      </c>
      <c r="X637" s="232">
        <v>1</v>
      </c>
      <c r="Y637" s="695"/>
      <c r="Z637" s="232">
        <v>1</v>
      </c>
      <c r="AA637" s="696">
        <v>350</v>
      </c>
      <c r="AB637" s="696">
        <v>12850</v>
      </c>
      <c r="AC637" s="697" t="s">
        <v>766</v>
      </c>
      <c r="AD637" s="698" t="s">
        <v>1976</v>
      </c>
      <c r="AE637" s="699">
        <v>0.50694444444444442</v>
      </c>
      <c r="AF637" s="699">
        <v>0.51041666666666663</v>
      </c>
      <c r="AG637" s="699"/>
      <c r="AH637" s="699"/>
      <c r="AI637" s="232"/>
      <c r="AJ637" s="694"/>
      <c r="AK637" s="694" t="s">
        <v>862</v>
      </c>
      <c r="AL637" s="700" t="s">
        <v>858</v>
      </c>
      <c r="AM637" s="694" t="s">
        <v>486</v>
      </c>
      <c r="AN637" s="694">
        <v>1</v>
      </c>
      <c r="AO637" s="232"/>
      <c r="AP637" s="232"/>
      <c r="AQ637" s="232"/>
      <c r="AR637" s="232"/>
      <c r="AS637" s="232"/>
      <c r="AT637" s="243">
        <f t="shared" si="47"/>
        <v>3.4722222222222099E-3</v>
      </c>
      <c r="AU637" s="243" t="str">
        <f t="shared" si="48"/>
        <v/>
      </c>
    </row>
    <row r="638" spans="1:47" ht="14.25">
      <c r="B638" s="29">
        <v>2025</v>
      </c>
      <c r="C638" s="29">
        <v>5</v>
      </c>
      <c r="D638" s="29">
        <v>7</v>
      </c>
      <c r="E638" s="247" t="s">
        <v>496</v>
      </c>
      <c r="F638" s="29"/>
      <c r="G638" s="208"/>
      <c r="H638" s="694" t="s">
        <v>467</v>
      </c>
      <c r="I638" s="347"/>
      <c r="J638" s="694"/>
      <c r="K638" s="232"/>
      <c r="L638" s="698"/>
      <c r="M638" s="185"/>
      <c r="N638" s="717"/>
      <c r="O638" s="232"/>
      <c r="P638" s="232"/>
      <c r="Q638" s="347"/>
      <c r="R638" s="695"/>
      <c r="S638" s="695"/>
      <c r="T638" s="695"/>
      <c r="U638" s="695"/>
      <c r="V638" s="695"/>
      <c r="W638" s="695"/>
      <c r="X638" s="232"/>
      <c r="Y638" s="695"/>
      <c r="Z638" s="232"/>
      <c r="AA638" s="696"/>
      <c r="AB638" s="696"/>
      <c r="AC638" s="697"/>
      <c r="AD638" s="698"/>
      <c r="AE638" s="699"/>
      <c r="AF638" s="699"/>
      <c r="AG638" s="699">
        <v>0.51041666666666663</v>
      </c>
      <c r="AH638" s="699">
        <v>0.53125</v>
      </c>
      <c r="AI638" s="232" t="s">
        <v>5</v>
      </c>
      <c r="AJ638" s="694"/>
      <c r="AK638" s="694"/>
      <c r="AL638" s="700"/>
      <c r="AM638" s="694"/>
      <c r="AN638" s="694"/>
      <c r="AO638" s="232"/>
      <c r="AP638" s="232"/>
      <c r="AQ638" s="232"/>
      <c r="AR638" s="232"/>
      <c r="AS638" s="232"/>
      <c r="AT638" s="243" t="str">
        <f t="shared" si="47"/>
        <v/>
      </c>
      <c r="AU638" s="243">
        <f t="shared" si="48"/>
        <v>2.083333333333337E-2</v>
      </c>
    </row>
    <row r="639" spans="1:47" ht="14.25">
      <c r="B639" s="29">
        <v>2025</v>
      </c>
      <c r="C639" s="29">
        <v>5</v>
      </c>
      <c r="D639" s="29">
        <v>7</v>
      </c>
      <c r="E639" s="247" t="s">
        <v>496</v>
      </c>
      <c r="F639" s="29"/>
      <c r="G639" s="31"/>
      <c r="H639" s="694" t="s">
        <v>467</v>
      </c>
      <c r="I639" s="347" t="s">
        <v>58</v>
      </c>
      <c r="J639" s="694" t="s">
        <v>468</v>
      </c>
      <c r="K639" s="232"/>
      <c r="L639" s="698"/>
      <c r="M639" s="185"/>
      <c r="N639" s="717"/>
      <c r="O639" s="232"/>
      <c r="P639" s="232">
        <v>12</v>
      </c>
      <c r="Q639" s="347" t="s">
        <v>483</v>
      </c>
      <c r="R639" s="695">
        <v>1005</v>
      </c>
      <c r="S639" s="695"/>
      <c r="T639" s="695" t="s">
        <v>30</v>
      </c>
      <c r="U639" s="695">
        <v>200</v>
      </c>
      <c r="V639" s="695">
        <v>1005</v>
      </c>
      <c r="W639" s="695">
        <v>1005</v>
      </c>
      <c r="X639" s="232">
        <v>1</v>
      </c>
      <c r="Y639" s="695">
        <v>200</v>
      </c>
      <c r="Z639" s="232">
        <v>1</v>
      </c>
      <c r="AA639" s="696">
        <v>200</v>
      </c>
      <c r="AB639" s="696"/>
      <c r="AC639" s="697"/>
      <c r="AD639" s="698" t="s">
        <v>484</v>
      </c>
      <c r="AE639" s="699"/>
      <c r="AF639" s="699"/>
      <c r="AG639" s="699"/>
      <c r="AH639" s="699"/>
      <c r="AI639" s="232"/>
      <c r="AJ639" s="694"/>
      <c r="AK639" s="694"/>
      <c r="AL639" s="700"/>
      <c r="AM639" s="694"/>
      <c r="AN639" s="694"/>
      <c r="AO639" s="232"/>
      <c r="AP639" s="232"/>
      <c r="AQ639" s="232"/>
      <c r="AR639" s="232"/>
      <c r="AS639" s="232"/>
      <c r="AT639" s="243" t="str">
        <f t="shared" si="47"/>
        <v/>
      </c>
      <c r="AU639" s="243" t="str">
        <f t="shared" si="48"/>
        <v/>
      </c>
    </row>
    <row r="640" spans="1:47" ht="14.25">
      <c r="A640" s="182">
        <v>1</v>
      </c>
      <c r="B640" s="29">
        <v>2025</v>
      </c>
      <c r="C640" s="29">
        <v>5</v>
      </c>
      <c r="D640" s="29">
        <v>7</v>
      </c>
      <c r="E640" s="247" t="s">
        <v>496</v>
      </c>
      <c r="F640" s="29">
        <v>2</v>
      </c>
      <c r="G640" s="31" t="s">
        <v>485</v>
      </c>
      <c r="H640" s="694" t="s">
        <v>467</v>
      </c>
      <c r="I640" s="347" t="s">
        <v>47</v>
      </c>
      <c r="J640" s="694" t="s">
        <v>468</v>
      </c>
      <c r="K640" s="232">
        <v>3824832</v>
      </c>
      <c r="L640" s="698">
        <v>1</v>
      </c>
      <c r="M640" s="185">
        <v>3</v>
      </c>
      <c r="N640" s="717" t="s">
        <v>471</v>
      </c>
      <c r="O640" s="232" t="s">
        <v>469</v>
      </c>
      <c r="P640" s="232">
        <v>50</v>
      </c>
      <c r="Q640" s="347" t="s">
        <v>723</v>
      </c>
      <c r="R640" s="695">
        <v>1005</v>
      </c>
      <c r="S640" s="695"/>
      <c r="T640" s="695">
        <v>3970</v>
      </c>
      <c r="U640" s="695">
        <v>3970</v>
      </c>
      <c r="V640" s="695">
        <v>1005</v>
      </c>
      <c r="W640" s="695">
        <v>1005</v>
      </c>
      <c r="X640" s="232">
        <v>1</v>
      </c>
      <c r="Y640" s="695">
        <v>4000</v>
      </c>
      <c r="Z640" s="232">
        <v>1</v>
      </c>
      <c r="AA640" s="696">
        <v>4000</v>
      </c>
      <c r="AB640" s="696">
        <v>3970</v>
      </c>
      <c r="AC640" s="697" t="s">
        <v>1981</v>
      </c>
      <c r="AD640" s="698"/>
      <c r="AE640" s="699">
        <v>0.53125</v>
      </c>
      <c r="AF640" s="699">
        <v>0.54861111111111116</v>
      </c>
      <c r="AG640" s="699">
        <v>0.54861111111111116</v>
      </c>
      <c r="AH640" s="699">
        <v>0.55555555555555558</v>
      </c>
      <c r="AI640" s="232" t="s">
        <v>5</v>
      </c>
      <c r="AJ640" s="694"/>
      <c r="AK640" s="694" t="s">
        <v>6</v>
      </c>
      <c r="AL640" s="700" t="s">
        <v>858</v>
      </c>
      <c r="AM640" s="694" t="s">
        <v>486</v>
      </c>
      <c r="AN640" s="694">
        <v>1</v>
      </c>
      <c r="AO640" s="232" t="s">
        <v>2003</v>
      </c>
      <c r="AP640" s="232" t="s">
        <v>394</v>
      </c>
      <c r="AQ640" s="232"/>
      <c r="AR640" s="232"/>
      <c r="AS640" s="232"/>
      <c r="AT640" s="243">
        <f t="shared" si="47"/>
        <v>1.736111111111116E-2</v>
      </c>
      <c r="AU640" s="243">
        <f t="shared" si="48"/>
        <v>6.9444444444444198E-3</v>
      </c>
    </row>
    <row r="641" spans="1:47" ht="14.25">
      <c r="B641" s="29">
        <v>2025</v>
      </c>
      <c r="C641" s="29">
        <v>5</v>
      </c>
      <c r="D641" s="29">
        <v>7</v>
      </c>
      <c r="E641" s="247" t="s">
        <v>496</v>
      </c>
      <c r="F641" s="29">
        <v>2</v>
      </c>
      <c r="G641" s="31" t="s">
        <v>485</v>
      </c>
      <c r="H641" s="694" t="s">
        <v>467</v>
      </c>
      <c r="I641" s="347" t="s">
        <v>47</v>
      </c>
      <c r="J641" s="694" t="s">
        <v>468</v>
      </c>
      <c r="K641" s="232">
        <v>3824832</v>
      </c>
      <c r="L641" s="698">
        <v>2</v>
      </c>
      <c r="M641" s="185">
        <v>3</v>
      </c>
      <c r="N641" s="717" t="s">
        <v>471</v>
      </c>
      <c r="O641" s="232" t="s">
        <v>469</v>
      </c>
      <c r="P641" s="232">
        <v>50</v>
      </c>
      <c r="Q641" s="347" t="s">
        <v>723</v>
      </c>
      <c r="R641" s="695">
        <v>1005</v>
      </c>
      <c r="S641" s="695"/>
      <c r="T641" s="695">
        <v>3970</v>
      </c>
      <c r="U641" s="695">
        <v>3970</v>
      </c>
      <c r="V641" s="695">
        <v>1005</v>
      </c>
      <c r="W641" s="695">
        <v>1005</v>
      </c>
      <c r="X641" s="232">
        <v>1</v>
      </c>
      <c r="Y641" s="695">
        <v>4000</v>
      </c>
      <c r="Z641" s="232">
        <v>1</v>
      </c>
      <c r="AA641" s="696">
        <v>4000</v>
      </c>
      <c r="AB641" s="696">
        <v>3970</v>
      </c>
      <c r="AC641" s="697" t="s">
        <v>1982</v>
      </c>
      <c r="AD641" s="698"/>
      <c r="AE641" s="699">
        <v>0.55555555555555558</v>
      </c>
      <c r="AF641" s="699">
        <v>0.57638888888888884</v>
      </c>
      <c r="AG641" s="699">
        <v>0.57638888888888884</v>
      </c>
      <c r="AH641" s="699">
        <v>0.58333333333333337</v>
      </c>
      <c r="AI641" s="232" t="s">
        <v>5</v>
      </c>
      <c r="AJ641" s="694"/>
      <c r="AK641" s="694" t="s">
        <v>6</v>
      </c>
      <c r="AL641" s="700" t="s">
        <v>858</v>
      </c>
      <c r="AM641" s="694" t="s">
        <v>486</v>
      </c>
      <c r="AN641" s="694">
        <v>1</v>
      </c>
      <c r="AO641" s="232" t="s">
        <v>2003</v>
      </c>
      <c r="AP641" s="232" t="s">
        <v>394</v>
      </c>
      <c r="AQ641" s="232"/>
      <c r="AR641" s="232"/>
      <c r="AS641" s="232"/>
      <c r="AT641" s="243">
        <f t="shared" si="47"/>
        <v>2.0833333333333259E-2</v>
      </c>
      <c r="AU641" s="243">
        <f t="shared" si="48"/>
        <v>6.9444444444445308E-3</v>
      </c>
    </row>
    <row r="642" spans="1:47" ht="14.25">
      <c r="B642" s="29">
        <v>2025</v>
      </c>
      <c r="C642" s="29">
        <v>5</v>
      </c>
      <c r="D642" s="29">
        <v>7</v>
      </c>
      <c r="E642" s="247" t="s">
        <v>494</v>
      </c>
      <c r="F642" s="29">
        <v>2</v>
      </c>
      <c r="G642" s="31" t="s">
        <v>485</v>
      </c>
      <c r="H642" s="694" t="s">
        <v>467</v>
      </c>
      <c r="I642" s="347" t="s">
        <v>47</v>
      </c>
      <c r="J642" s="694" t="s">
        <v>468</v>
      </c>
      <c r="K642" s="232">
        <v>3824832</v>
      </c>
      <c r="L642" s="698">
        <v>3</v>
      </c>
      <c r="M642" s="185">
        <v>3</v>
      </c>
      <c r="N642" s="717" t="s">
        <v>471</v>
      </c>
      <c r="O642" s="232" t="s">
        <v>469</v>
      </c>
      <c r="P642" s="232">
        <v>50</v>
      </c>
      <c r="Q642" s="347" t="s">
        <v>723</v>
      </c>
      <c r="R642" s="695">
        <v>1005</v>
      </c>
      <c r="S642" s="695"/>
      <c r="T642" s="695">
        <v>3910</v>
      </c>
      <c r="U642" s="695">
        <v>3910</v>
      </c>
      <c r="V642" s="695">
        <v>1005</v>
      </c>
      <c r="W642" s="695">
        <v>1005</v>
      </c>
      <c r="X642" s="232">
        <v>1</v>
      </c>
      <c r="Y642" s="695">
        <v>4000</v>
      </c>
      <c r="Z642" s="232">
        <v>1</v>
      </c>
      <c r="AA642" s="696">
        <v>4000</v>
      </c>
      <c r="AB642" s="696">
        <v>3910</v>
      </c>
      <c r="AC642" s="697" t="s">
        <v>1983</v>
      </c>
      <c r="AD642" s="698" t="s">
        <v>1977</v>
      </c>
      <c r="AE642" s="699">
        <v>0.58333333333333337</v>
      </c>
      <c r="AF642" s="699">
        <v>0.60069444444444442</v>
      </c>
      <c r="AG642" s="699">
        <v>0.60069444444444442</v>
      </c>
      <c r="AH642" s="699">
        <v>0.60763888888888884</v>
      </c>
      <c r="AI642" s="232" t="s">
        <v>5</v>
      </c>
      <c r="AJ642" s="694"/>
      <c r="AK642" s="694" t="s">
        <v>6</v>
      </c>
      <c r="AL642" s="700" t="s">
        <v>858</v>
      </c>
      <c r="AM642" s="694" t="s">
        <v>486</v>
      </c>
      <c r="AN642" s="694">
        <v>1</v>
      </c>
      <c r="AO642" s="232" t="s">
        <v>2003</v>
      </c>
      <c r="AP642" s="232" t="s">
        <v>394</v>
      </c>
      <c r="AQ642" s="232" t="s">
        <v>1979</v>
      </c>
      <c r="AR642" s="232"/>
      <c r="AS642" s="232"/>
      <c r="AT642" s="243">
        <f t="shared" si="47"/>
        <v>1.7361111111111049E-2</v>
      </c>
      <c r="AU642" s="243">
        <f t="shared" si="48"/>
        <v>6.9444444444444198E-3</v>
      </c>
    </row>
    <row r="643" spans="1:47" ht="14.25">
      <c r="B643" s="29">
        <v>2025</v>
      </c>
      <c r="C643" s="29">
        <v>5</v>
      </c>
      <c r="D643" s="29">
        <v>7</v>
      </c>
      <c r="E643" s="247" t="s">
        <v>494</v>
      </c>
      <c r="F643" s="29"/>
      <c r="G643" s="208"/>
      <c r="H643" s="694" t="s">
        <v>467</v>
      </c>
      <c r="I643" s="347" t="s">
        <v>43</v>
      </c>
      <c r="J643" s="694" t="s">
        <v>468</v>
      </c>
      <c r="K643" s="232"/>
      <c r="L643" s="698"/>
      <c r="M643" s="185"/>
      <c r="N643" s="717"/>
      <c r="O643" s="232"/>
      <c r="P643" s="232">
        <v>25</v>
      </c>
      <c r="Q643" s="347" t="s">
        <v>483</v>
      </c>
      <c r="R643" s="695">
        <v>1005</v>
      </c>
      <c r="S643" s="695"/>
      <c r="T643" s="695" t="s">
        <v>30</v>
      </c>
      <c r="U643" s="695">
        <v>350</v>
      </c>
      <c r="V643" s="695">
        <v>1005</v>
      </c>
      <c r="W643" s="695">
        <v>1005</v>
      </c>
      <c r="X643" s="232">
        <v>1</v>
      </c>
      <c r="Y643" s="695"/>
      <c r="Z643" s="232">
        <v>1</v>
      </c>
      <c r="AA643" s="696">
        <v>350</v>
      </c>
      <c r="AB643" s="696">
        <v>12550</v>
      </c>
      <c r="AC643" s="697" t="s">
        <v>766</v>
      </c>
      <c r="AD643" s="698" t="s">
        <v>1977</v>
      </c>
      <c r="AE643" s="699">
        <v>0.60763888888888884</v>
      </c>
      <c r="AF643" s="699">
        <v>0.61111111111111116</v>
      </c>
      <c r="AG643" s="699"/>
      <c r="AH643" s="699"/>
      <c r="AI643" s="232"/>
      <c r="AJ643" s="694"/>
      <c r="AK643" s="694" t="s">
        <v>6</v>
      </c>
      <c r="AL643" s="700" t="s">
        <v>858</v>
      </c>
      <c r="AM643" s="694" t="s">
        <v>486</v>
      </c>
      <c r="AN643" s="694">
        <v>1</v>
      </c>
      <c r="AO643" s="232"/>
      <c r="AP643" s="232"/>
      <c r="AQ643" s="232"/>
      <c r="AR643" s="232"/>
      <c r="AS643" s="232"/>
      <c r="AT643" s="243">
        <f t="shared" si="47"/>
        <v>3.4722222222223209E-3</v>
      </c>
      <c r="AU643" s="243" t="str">
        <f t="shared" si="48"/>
        <v/>
      </c>
    </row>
    <row r="644" spans="1:47" ht="14.25">
      <c r="B644" s="29">
        <v>2025</v>
      </c>
      <c r="C644" s="29">
        <v>5</v>
      </c>
      <c r="D644" s="29">
        <v>7</v>
      </c>
      <c r="E644" s="247" t="s">
        <v>494</v>
      </c>
      <c r="F644" s="29"/>
      <c r="G644" s="208"/>
      <c r="H644" s="694" t="s">
        <v>467</v>
      </c>
      <c r="I644" s="347"/>
      <c r="J644" s="694"/>
      <c r="K644" s="232"/>
      <c r="L644" s="698"/>
      <c r="M644" s="185"/>
      <c r="N644" s="717"/>
      <c r="O644" s="232"/>
      <c r="P644" s="232"/>
      <c r="Q644" s="347"/>
      <c r="R644" s="695"/>
      <c r="S644" s="695"/>
      <c r="T644" s="695"/>
      <c r="U644" s="695"/>
      <c r="V644" s="695"/>
      <c r="W644" s="695"/>
      <c r="X644" s="232"/>
      <c r="Y644" s="695"/>
      <c r="Z644" s="232"/>
      <c r="AA644" s="696"/>
      <c r="AB644" s="696"/>
      <c r="AC644" s="697"/>
      <c r="AD644" s="698"/>
      <c r="AE644" s="699"/>
      <c r="AF644" s="699"/>
      <c r="AG644" s="699">
        <v>0.61111111111111116</v>
      </c>
      <c r="AH644" s="699">
        <v>0.63194444444444442</v>
      </c>
      <c r="AI644" s="232" t="s">
        <v>5</v>
      </c>
      <c r="AJ644" s="694"/>
      <c r="AK644" s="694"/>
      <c r="AL644" s="700"/>
      <c r="AM644" s="694"/>
      <c r="AN644" s="694"/>
      <c r="AO644" s="232"/>
      <c r="AP644" s="232"/>
      <c r="AQ644" s="232"/>
      <c r="AR644" s="232"/>
      <c r="AS644" s="232"/>
      <c r="AT644" s="243" t="str">
        <f t="shared" ref="AT644:AT706" si="53">IF(IF(AE644&gt;AF644,1-AE644+AF644,AF644-AE644)=0,"",IF(AE644&gt;AF644,1-AE644+AF644,AF644-AE644))</f>
        <v/>
      </c>
      <c r="AU644" s="243">
        <f t="shared" ref="AU644:AU706" si="54">IF(IF(AG644&gt;AH644,1-AG644+AH644,AH644-AG644)=0,"",IF(AG644&gt;AH644,1-AG644+AH644,AH644-AG644))</f>
        <v>2.0833333333333259E-2</v>
      </c>
    </row>
    <row r="645" spans="1:47" ht="14.25">
      <c r="B645" s="29">
        <v>2025</v>
      </c>
      <c r="C645" s="29">
        <v>5</v>
      </c>
      <c r="D645" s="29">
        <v>7</v>
      </c>
      <c r="E645" s="247" t="s">
        <v>494</v>
      </c>
      <c r="F645" s="29"/>
      <c r="G645" s="31"/>
      <c r="H645" s="694" t="s">
        <v>467</v>
      </c>
      <c r="I645" s="347" t="s">
        <v>58</v>
      </c>
      <c r="J645" s="694" t="s">
        <v>468</v>
      </c>
      <c r="K645" s="232"/>
      <c r="L645" s="698"/>
      <c r="M645" s="185"/>
      <c r="N645" s="717"/>
      <c r="O645" s="232"/>
      <c r="P645" s="232">
        <v>12</v>
      </c>
      <c r="Q645" s="347" t="s">
        <v>483</v>
      </c>
      <c r="R645" s="695">
        <v>1005</v>
      </c>
      <c r="S645" s="695"/>
      <c r="T645" s="695" t="s">
        <v>30</v>
      </c>
      <c r="U645" s="695">
        <v>200</v>
      </c>
      <c r="V645" s="695">
        <v>1005</v>
      </c>
      <c r="W645" s="695">
        <v>1005</v>
      </c>
      <c r="X645" s="232">
        <v>1</v>
      </c>
      <c r="Y645" s="695">
        <v>200</v>
      </c>
      <c r="Z645" s="232">
        <v>1</v>
      </c>
      <c r="AA645" s="696">
        <v>200</v>
      </c>
      <c r="AB645" s="696"/>
      <c r="AC645" s="697"/>
      <c r="AD645" s="698" t="s">
        <v>484</v>
      </c>
      <c r="AE645" s="699"/>
      <c r="AF645" s="699"/>
      <c r="AG645" s="699"/>
      <c r="AH645" s="699"/>
      <c r="AI645" s="232"/>
      <c r="AJ645" s="694"/>
      <c r="AK645" s="694"/>
      <c r="AL645" s="700"/>
      <c r="AM645" s="694"/>
      <c r="AN645" s="694"/>
      <c r="AO645" s="232"/>
      <c r="AP645" s="232"/>
      <c r="AQ645" s="232"/>
      <c r="AR645" s="232"/>
      <c r="AS645" s="232"/>
      <c r="AT645" s="243" t="str">
        <f t="shared" si="53"/>
        <v/>
      </c>
      <c r="AU645" s="243" t="str">
        <f t="shared" si="54"/>
        <v/>
      </c>
    </row>
    <row r="646" spans="1:47" ht="14.25">
      <c r="A646" s="182">
        <v>1</v>
      </c>
      <c r="B646" s="29">
        <v>2025</v>
      </c>
      <c r="C646" s="29">
        <v>5</v>
      </c>
      <c r="D646" s="29">
        <v>7</v>
      </c>
      <c r="E646" s="247" t="s">
        <v>494</v>
      </c>
      <c r="F646" s="29">
        <v>3</v>
      </c>
      <c r="G646" s="31" t="s">
        <v>485</v>
      </c>
      <c r="H646" s="694" t="s">
        <v>467</v>
      </c>
      <c r="I646" s="347" t="s">
        <v>47</v>
      </c>
      <c r="J646" s="694" t="s">
        <v>468</v>
      </c>
      <c r="K646" s="232">
        <v>3824831</v>
      </c>
      <c r="L646" s="698">
        <v>1</v>
      </c>
      <c r="M646" s="185">
        <v>3</v>
      </c>
      <c r="N646" s="717" t="s">
        <v>471</v>
      </c>
      <c r="O646" s="232" t="s">
        <v>469</v>
      </c>
      <c r="P646" s="232">
        <v>50</v>
      </c>
      <c r="Q646" s="347" t="s">
        <v>723</v>
      </c>
      <c r="R646" s="695">
        <v>1005</v>
      </c>
      <c r="S646" s="695"/>
      <c r="T646" s="695">
        <v>4000</v>
      </c>
      <c r="U646" s="695">
        <v>4000</v>
      </c>
      <c r="V646" s="695">
        <v>1005</v>
      </c>
      <c r="W646" s="695">
        <v>1005</v>
      </c>
      <c r="X646" s="232">
        <v>1</v>
      </c>
      <c r="Y646" s="695">
        <v>4000</v>
      </c>
      <c r="Z646" s="232">
        <v>1</v>
      </c>
      <c r="AA646" s="696">
        <v>4000</v>
      </c>
      <c r="AB646" s="696">
        <v>4050</v>
      </c>
      <c r="AC646" s="697" t="s">
        <v>1984</v>
      </c>
      <c r="AD646" s="698"/>
      <c r="AE646" s="699">
        <v>0.63194444444444442</v>
      </c>
      <c r="AF646" s="699">
        <v>0.64930555555555558</v>
      </c>
      <c r="AG646" s="699">
        <v>0.64930555555555558</v>
      </c>
      <c r="AH646" s="699">
        <v>0.65625</v>
      </c>
      <c r="AI646" s="232" t="s">
        <v>5</v>
      </c>
      <c r="AJ646" s="694"/>
      <c r="AK646" s="694" t="s">
        <v>6</v>
      </c>
      <c r="AL646" s="700" t="s">
        <v>662</v>
      </c>
      <c r="AM646" s="694" t="s">
        <v>486</v>
      </c>
      <c r="AN646" s="694">
        <v>1</v>
      </c>
      <c r="AO646" s="232"/>
      <c r="AP646" s="232" t="s">
        <v>394</v>
      </c>
      <c r="AQ646" s="232"/>
      <c r="AR646" s="232"/>
      <c r="AS646" s="232"/>
      <c r="AT646" s="243">
        <f t="shared" si="53"/>
        <v>1.736111111111116E-2</v>
      </c>
      <c r="AU646" s="243">
        <f t="shared" si="54"/>
        <v>6.9444444444444198E-3</v>
      </c>
    </row>
    <row r="647" spans="1:47" ht="14.25">
      <c r="B647" s="29">
        <v>2025</v>
      </c>
      <c r="C647" s="29">
        <v>5</v>
      </c>
      <c r="D647" s="29">
        <v>7</v>
      </c>
      <c r="E647" s="247" t="s">
        <v>494</v>
      </c>
      <c r="F647" s="29">
        <v>3</v>
      </c>
      <c r="G647" s="31" t="s">
        <v>485</v>
      </c>
      <c r="H647" s="694" t="s">
        <v>467</v>
      </c>
      <c r="I647" s="347" t="s">
        <v>47</v>
      </c>
      <c r="J647" s="694" t="s">
        <v>468</v>
      </c>
      <c r="K647" s="232">
        <v>3824831</v>
      </c>
      <c r="L647" s="698">
        <v>2</v>
      </c>
      <c r="M647" s="185">
        <v>3</v>
      </c>
      <c r="N647" s="717" t="s">
        <v>471</v>
      </c>
      <c r="O647" s="232" t="s">
        <v>469</v>
      </c>
      <c r="P647" s="232">
        <v>50</v>
      </c>
      <c r="Q647" s="347" t="s">
        <v>723</v>
      </c>
      <c r="R647" s="695">
        <v>1005</v>
      </c>
      <c r="S647" s="695"/>
      <c r="T647" s="695">
        <v>4000</v>
      </c>
      <c r="U647" s="695">
        <v>4000</v>
      </c>
      <c r="V647" s="695">
        <v>1005</v>
      </c>
      <c r="W647" s="695">
        <v>1005</v>
      </c>
      <c r="X647" s="232">
        <v>1</v>
      </c>
      <c r="Y647" s="695">
        <v>4000</v>
      </c>
      <c r="Z647" s="232">
        <v>1</v>
      </c>
      <c r="AA647" s="696">
        <v>4000</v>
      </c>
      <c r="AB647" s="696">
        <v>4050</v>
      </c>
      <c r="AC647" s="697" t="s">
        <v>1985</v>
      </c>
      <c r="AD647" s="698"/>
      <c r="AE647" s="699">
        <v>0.65625</v>
      </c>
      <c r="AF647" s="699">
        <v>0.67708333333333337</v>
      </c>
      <c r="AG647" s="699">
        <v>0.67708333333333337</v>
      </c>
      <c r="AH647" s="699">
        <v>0.68402777777777779</v>
      </c>
      <c r="AI647" s="232" t="s">
        <v>5</v>
      </c>
      <c r="AJ647" s="694"/>
      <c r="AK647" s="694" t="s">
        <v>6</v>
      </c>
      <c r="AL647" s="700" t="s">
        <v>662</v>
      </c>
      <c r="AM647" s="694" t="s">
        <v>486</v>
      </c>
      <c r="AN647" s="694">
        <v>1</v>
      </c>
      <c r="AO647" s="232"/>
      <c r="AP647" s="232" t="s">
        <v>394</v>
      </c>
      <c r="AQ647" s="232"/>
      <c r="AR647" s="232"/>
      <c r="AS647" s="232"/>
      <c r="AT647" s="243">
        <f t="shared" si="53"/>
        <v>2.083333333333337E-2</v>
      </c>
      <c r="AU647" s="243">
        <f t="shared" si="54"/>
        <v>6.9444444444444198E-3</v>
      </c>
    </row>
    <row r="648" spans="1:47" ht="14.25">
      <c r="B648" s="29">
        <v>2025</v>
      </c>
      <c r="C648" s="29">
        <v>5</v>
      </c>
      <c r="D648" s="29">
        <v>7</v>
      </c>
      <c r="E648" s="247" t="s">
        <v>494</v>
      </c>
      <c r="F648" s="29">
        <v>3</v>
      </c>
      <c r="G648" s="31" t="s">
        <v>485</v>
      </c>
      <c r="H648" s="694" t="s">
        <v>467</v>
      </c>
      <c r="I648" s="347" t="s">
        <v>47</v>
      </c>
      <c r="J648" s="694" t="s">
        <v>468</v>
      </c>
      <c r="K648" s="232">
        <v>3824831</v>
      </c>
      <c r="L648" s="698">
        <v>3</v>
      </c>
      <c r="M648" s="185">
        <v>3</v>
      </c>
      <c r="N648" s="717" t="s">
        <v>471</v>
      </c>
      <c r="O648" s="232" t="s">
        <v>469</v>
      </c>
      <c r="P648" s="232">
        <v>50</v>
      </c>
      <c r="Q648" s="347" t="s">
        <v>723</v>
      </c>
      <c r="R648" s="695">
        <v>1005</v>
      </c>
      <c r="S648" s="695"/>
      <c r="T648" s="695">
        <v>4000</v>
      </c>
      <c r="U648" s="695">
        <v>4000</v>
      </c>
      <c r="V648" s="695">
        <v>1005</v>
      </c>
      <c r="W648" s="695">
        <v>1005</v>
      </c>
      <c r="X648" s="232">
        <v>1</v>
      </c>
      <c r="Y648" s="695">
        <v>4000</v>
      </c>
      <c r="Z648" s="232">
        <v>1</v>
      </c>
      <c r="AA648" s="696">
        <v>4000</v>
      </c>
      <c r="AB648" s="696">
        <v>4050</v>
      </c>
      <c r="AC648" s="697" t="s">
        <v>1986</v>
      </c>
      <c r="AD648" s="698" t="s">
        <v>1978</v>
      </c>
      <c r="AE648" s="699">
        <v>0.68402777777777779</v>
      </c>
      <c r="AF648" s="699">
        <v>0.70138888888888884</v>
      </c>
      <c r="AG648" s="699">
        <v>0.70138888888888884</v>
      </c>
      <c r="AH648" s="699">
        <v>0.70833333333333337</v>
      </c>
      <c r="AI648" s="232" t="s">
        <v>5</v>
      </c>
      <c r="AJ648" s="694"/>
      <c r="AK648" s="694" t="s">
        <v>6</v>
      </c>
      <c r="AL648" s="700" t="s">
        <v>662</v>
      </c>
      <c r="AM648" s="694" t="s">
        <v>486</v>
      </c>
      <c r="AN648" s="694">
        <v>1</v>
      </c>
      <c r="AO648" s="232"/>
      <c r="AP648" s="232" t="s">
        <v>394</v>
      </c>
      <c r="AQ648" s="232"/>
      <c r="AR648" s="232"/>
      <c r="AS648" s="232"/>
      <c r="AT648" s="243">
        <f t="shared" si="53"/>
        <v>1.7361111111111049E-2</v>
      </c>
      <c r="AU648" s="243">
        <f t="shared" si="54"/>
        <v>6.9444444444445308E-3</v>
      </c>
    </row>
    <row r="649" spans="1:47" ht="14.25">
      <c r="B649" s="29">
        <v>2025</v>
      </c>
      <c r="C649" s="29">
        <v>5</v>
      </c>
      <c r="D649" s="29">
        <v>7</v>
      </c>
      <c r="E649" s="247" t="s">
        <v>494</v>
      </c>
      <c r="F649" s="29"/>
      <c r="G649" s="208"/>
      <c r="H649" s="694" t="s">
        <v>467</v>
      </c>
      <c r="I649" s="347" t="s">
        <v>43</v>
      </c>
      <c r="J649" s="694" t="s">
        <v>468</v>
      </c>
      <c r="K649" s="232"/>
      <c r="L649" s="698"/>
      <c r="M649" s="185"/>
      <c r="N649" s="717"/>
      <c r="O649" s="232"/>
      <c r="P649" s="232">
        <v>25</v>
      </c>
      <c r="Q649" s="347" t="s">
        <v>483</v>
      </c>
      <c r="R649" s="695">
        <v>1005</v>
      </c>
      <c r="S649" s="695"/>
      <c r="T649" s="695" t="s">
        <v>30</v>
      </c>
      <c r="U649" s="695">
        <v>350</v>
      </c>
      <c r="V649" s="695">
        <v>1005</v>
      </c>
      <c r="W649" s="695">
        <v>1005</v>
      </c>
      <c r="X649" s="232">
        <v>1</v>
      </c>
      <c r="Y649" s="695"/>
      <c r="Z649" s="232">
        <v>1</v>
      </c>
      <c r="AA649" s="696">
        <v>350</v>
      </c>
      <c r="AB649" s="696">
        <v>12550</v>
      </c>
      <c r="AC649" s="697" t="s">
        <v>766</v>
      </c>
      <c r="AD649" s="698" t="s">
        <v>1978</v>
      </c>
      <c r="AE649" s="699">
        <v>0.70833333333333337</v>
      </c>
      <c r="AF649" s="699">
        <v>0.71180555555555558</v>
      </c>
      <c r="AG649" s="699"/>
      <c r="AH649" s="699"/>
      <c r="AI649" s="232"/>
      <c r="AJ649" s="694"/>
      <c r="AK649" s="694" t="s">
        <v>6</v>
      </c>
      <c r="AL649" s="700" t="s">
        <v>662</v>
      </c>
      <c r="AM649" s="694" t="s">
        <v>486</v>
      </c>
      <c r="AN649" s="694">
        <v>1</v>
      </c>
      <c r="AO649" s="232"/>
      <c r="AP649" s="232"/>
      <c r="AQ649" s="232"/>
      <c r="AR649" s="232"/>
      <c r="AS649" s="232"/>
      <c r="AT649" s="243">
        <f t="shared" si="53"/>
        <v>3.4722222222222099E-3</v>
      </c>
      <c r="AU649" s="243" t="str">
        <f t="shared" si="54"/>
        <v/>
      </c>
    </row>
    <row r="650" spans="1:47" ht="14.25">
      <c r="B650" s="29">
        <v>2025</v>
      </c>
      <c r="C650" s="29">
        <v>5</v>
      </c>
      <c r="D650" s="29">
        <v>7</v>
      </c>
      <c r="E650" s="247" t="s">
        <v>494</v>
      </c>
      <c r="F650" s="29"/>
      <c r="G650" s="208"/>
      <c r="H650" s="694" t="s">
        <v>467</v>
      </c>
      <c r="I650" s="347"/>
      <c r="J650" s="694"/>
      <c r="K650" s="232"/>
      <c r="L650" s="698"/>
      <c r="M650" s="185"/>
      <c r="N650" s="717"/>
      <c r="O650" s="232"/>
      <c r="P650" s="232"/>
      <c r="Q650" s="347"/>
      <c r="R650" s="695"/>
      <c r="S650" s="695"/>
      <c r="T650" s="695"/>
      <c r="U650" s="695"/>
      <c r="V650" s="695"/>
      <c r="W650" s="695"/>
      <c r="X650" s="232"/>
      <c r="Y650" s="695"/>
      <c r="Z650" s="232"/>
      <c r="AA650" s="696"/>
      <c r="AB650" s="696"/>
      <c r="AC650" s="697"/>
      <c r="AD650" s="698"/>
      <c r="AE650" s="699"/>
      <c r="AF650" s="699"/>
      <c r="AG650" s="699">
        <v>0.71180555555555558</v>
      </c>
      <c r="AH650" s="699">
        <v>0.77430555555555558</v>
      </c>
      <c r="AI650" s="232" t="s">
        <v>5</v>
      </c>
      <c r="AJ650" s="694"/>
      <c r="AK650" s="694"/>
      <c r="AL650" s="700"/>
      <c r="AM650" s="694"/>
      <c r="AN650" s="694"/>
      <c r="AO650" s="232"/>
      <c r="AP650" s="232"/>
      <c r="AQ650" s="232"/>
      <c r="AR650" s="232"/>
      <c r="AS650" s="232"/>
      <c r="AT650" s="243" t="str">
        <f t="shared" si="53"/>
        <v/>
      </c>
      <c r="AU650" s="243">
        <f t="shared" si="54"/>
        <v>6.25E-2</v>
      </c>
    </row>
    <row r="651" spans="1:47" ht="14.25">
      <c r="B651" s="29">
        <v>2025</v>
      </c>
      <c r="C651" s="29">
        <v>5</v>
      </c>
      <c r="D651" s="29">
        <v>7</v>
      </c>
      <c r="E651" s="247" t="s">
        <v>494</v>
      </c>
      <c r="F651" s="29"/>
      <c r="G651" s="31"/>
      <c r="H651" s="694" t="s">
        <v>467</v>
      </c>
      <c r="I651" s="347" t="s">
        <v>58</v>
      </c>
      <c r="J651" s="694" t="s">
        <v>468</v>
      </c>
      <c r="K651" s="232"/>
      <c r="L651" s="698"/>
      <c r="M651" s="185"/>
      <c r="N651" s="717"/>
      <c r="O651" s="232"/>
      <c r="P651" s="232">
        <v>12</v>
      </c>
      <c r="Q651" s="347" t="s">
        <v>483</v>
      </c>
      <c r="R651" s="695">
        <v>1005</v>
      </c>
      <c r="S651" s="695"/>
      <c r="T651" s="695" t="s">
        <v>30</v>
      </c>
      <c r="U651" s="695">
        <v>200</v>
      </c>
      <c r="V651" s="695">
        <v>1005</v>
      </c>
      <c r="W651" s="695">
        <v>1005</v>
      </c>
      <c r="X651" s="232">
        <v>1</v>
      </c>
      <c r="Y651" s="695">
        <v>200</v>
      </c>
      <c r="Z651" s="232">
        <v>1</v>
      </c>
      <c r="AA651" s="696">
        <v>200</v>
      </c>
      <c r="AB651" s="696"/>
      <c r="AC651" s="697"/>
      <c r="AD651" s="698" t="s">
        <v>484</v>
      </c>
      <c r="AE651" s="699"/>
      <c r="AF651" s="699"/>
      <c r="AG651" s="699"/>
      <c r="AH651" s="699"/>
      <c r="AI651" s="232"/>
      <c r="AJ651" s="694"/>
      <c r="AK651" s="694"/>
      <c r="AL651" s="700"/>
      <c r="AM651" s="694"/>
      <c r="AN651" s="694"/>
      <c r="AO651" s="232"/>
      <c r="AP651" s="232"/>
      <c r="AQ651" s="232"/>
      <c r="AR651" s="232"/>
      <c r="AS651" s="232"/>
      <c r="AT651" s="243" t="str">
        <f t="shared" si="53"/>
        <v/>
      </c>
      <c r="AU651" s="243" t="str">
        <f t="shared" si="54"/>
        <v/>
      </c>
    </row>
    <row r="652" spans="1:47" ht="14.25">
      <c r="A652" s="182">
        <v>1</v>
      </c>
      <c r="B652" s="29">
        <v>2025</v>
      </c>
      <c r="C652" s="29">
        <v>5</v>
      </c>
      <c r="D652" s="29">
        <v>7</v>
      </c>
      <c r="E652" s="247" t="s">
        <v>494</v>
      </c>
      <c r="F652" s="29">
        <v>4</v>
      </c>
      <c r="G652" s="31" t="s">
        <v>485</v>
      </c>
      <c r="H652" s="694" t="s">
        <v>467</v>
      </c>
      <c r="I652" s="347" t="s">
        <v>47</v>
      </c>
      <c r="J652" s="694" t="s">
        <v>468</v>
      </c>
      <c r="K652" s="232">
        <v>3824833</v>
      </c>
      <c r="L652" s="698">
        <v>1</v>
      </c>
      <c r="M652" s="185">
        <v>9</v>
      </c>
      <c r="N652" s="717" t="s">
        <v>1402</v>
      </c>
      <c r="O652" s="232" t="s">
        <v>469</v>
      </c>
      <c r="P652" s="232">
        <v>50</v>
      </c>
      <c r="Q652" s="347" t="s">
        <v>723</v>
      </c>
      <c r="R652" s="695">
        <v>1005</v>
      </c>
      <c r="S652" s="695"/>
      <c r="T652" s="695">
        <v>4000</v>
      </c>
      <c r="U652" s="695">
        <v>4000</v>
      </c>
      <c r="V652" s="695">
        <v>1005</v>
      </c>
      <c r="W652" s="695">
        <v>1005</v>
      </c>
      <c r="X652" s="232">
        <v>1</v>
      </c>
      <c r="Y652" s="695">
        <v>4000</v>
      </c>
      <c r="Z652" s="232">
        <v>1</v>
      </c>
      <c r="AA652" s="696">
        <v>4000</v>
      </c>
      <c r="AB652" s="696">
        <v>4040</v>
      </c>
      <c r="AC652" s="697" t="s">
        <v>1993</v>
      </c>
      <c r="AD652" s="698"/>
      <c r="AE652" s="699">
        <v>0.77430555555555558</v>
      </c>
      <c r="AF652" s="699">
        <v>0.79513888888888884</v>
      </c>
      <c r="AG652" s="699">
        <v>0.79513888888888884</v>
      </c>
      <c r="AH652" s="699">
        <v>0.80208333333333337</v>
      </c>
      <c r="AI652" s="232" t="s">
        <v>5</v>
      </c>
      <c r="AJ652" s="694"/>
      <c r="AK652" s="694" t="s">
        <v>6</v>
      </c>
      <c r="AL652" s="700" t="s">
        <v>662</v>
      </c>
      <c r="AM652" s="694" t="s">
        <v>486</v>
      </c>
      <c r="AN652" s="694">
        <v>1</v>
      </c>
      <c r="AO652" s="232"/>
      <c r="AP652" s="232" t="s">
        <v>394</v>
      </c>
      <c r="AQ652" s="232"/>
      <c r="AR652" s="232"/>
      <c r="AS652" s="232"/>
      <c r="AT652" s="243">
        <f t="shared" si="53"/>
        <v>2.0833333333333259E-2</v>
      </c>
      <c r="AU652" s="243">
        <f t="shared" si="54"/>
        <v>6.9444444444445308E-3</v>
      </c>
    </row>
    <row r="653" spans="1:47" ht="14.25">
      <c r="B653" s="29">
        <v>2025</v>
      </c>
      <c r="C653" s="29">
        <v>5</v>
      </c>
      <c r="D653" s="29">
        <v>7</v>
      </c>
      <c r="E653" s="247" t="s">
        <v>494</v>
      </c>
      <c r="F653" s="29">
        <v>4</v>
      </c>
      <c r="G653" s="31" t="s">
        <v>485</v>
      </c>
      <c r="H653" s="694" t="s">
        <v>467</v>
      </c>
      <c r="I653" s="347" t="s">
        <v>47</v>
      </c>
      <c r="J653" s="694" t="s">
        <v>468</v>
      </c>
      <c r="K653" s="232">
        <v>3824833</v>
      </c>
      <c r="L653" s="698">
        <v>2</v>
      </c>
      <c r="M653" s="185">
        <v>9</v>
      </c>
      <c r="N653" s="717" t="s">
        <v>1402</v>
      </c>
      <c r="O653" s="232" t="s">
        <v>469</v>
      </c>
      <c r="P653" s="232">
        <v>50</v>
      </c>
      <c r="Q653" s="347" t="s">
        <v>723</v>
      </c>
      <c r="R653" s="695">
        <v>1005</v>
      </c>
      <c r="S653" s="695"/>
      <c r="T653" s="695">
        <v>4000</v>
      </c>
      <c r="U653" s="695">
        <v>4000</v>
      </c>
      <c r="V653" s="695">
        <v>1005</v>
      </c>
      <c r="W653" s="695">
        <v>1005</v>
      </c>
      <c r="X653" s="232">
        <v>1</v>
      </c>
      <c r="Y653" s="695">
        <v>4000</v>
      </c>
      <c r="Z653" s="232">
        <v>1</v>
      </c>
      <c r="AA653" s="696">
        <v>4000</v>
      </c>
      <c r="AB653" s="696">
        <v>4020</v>
      </c>
      <c r="AC653" s="697" t="s">
        <v>1994</v>
      </c>
      <c r="AD653" s="698"/>
      <c r="AE653" s="699">
        <v>0.80208333333333337</v>
      </c>
      <c r="AF653" s="699">
        <v>0.81944444444444442</v>
      </c>
      <c r="AG653" s="699">
        <v>0.81944444444444442</v>
      </c>
      <c r="AH653" s="699">
        <v>0.82638888888888884</v>
      </c>
      <c r="AI653" s="232" t="s">
        <v>5</v>
      </c>
      <c r="AJ653" s="694"/>
      <c r="AK653" s="694" t="s">
        <v>6</v>
      </c>
      <c r="AL653" s="700" t="s">
        <v>662</v>
      </c>
      <c r="AM653" s="694" t="s">
        <v>486</v>
      </c>
      <c r="AN653" s="694">
        <v>1</v>
      </c>
      <c r="AO653" s="232"/>
      <c r="AP653" s="232" t="s">
        <v>394</v>
      </c>
      <c r="AQ653" s="232"/>
      <c r="AR653" s="232"/>
      <c r="AS653" s="232"/>
      <c r="AT653" s="243">
        <f t="shared" si="53"/>
        <v>1.7361111111111049E-2</v>
      </c>
      <c r="AU653" s="243">
        <f t="shared" si="54"/>
        <v>6.9444444444444198E-3</v>
      </c>
    </row>
    <row r="654" spans="1:47" ht="14.25">
      <c r="B654" s="29">
        <v>2025</v>
      </c>
      <c r="C654" s="29">
        <v>5</v>
      </c>
      <c r="D654" s="29">
        <v>7</v>
      </c>
      <c r="E654" s="247" t="s">
        <v>494</v>
      </c>
      <c r="F654" s="29">
        <v>4</v>
      </c>
      <c r="G654" s="31" t="s">
        <v>485</v>
      </c>
      <c r="H654" s="694" t="s">
        <v>467</v>
      </c>
      <c r="I654" s="347" t="s">
        <v>47</v>
      </c>
      <c r="J654" s="694" t="s">
        <v>468</v>
      </c>
      <c r="K654" s="232">
        <v>3824833</v>
      </c>
      <c r="L654" s="698">
        <v>3</v>
      </c>
      <c r="M654" s="185">
        <v>9</v>
      </c>
      <c r="N654" s="717" t="s">
        <v>1402</v>
      </c>
      <c r="O654" s="232" t="s">
        <v>469</v>
      </c>
      <c r="P654" s="232">
        <v>50</v>
      </c>
      <c r="Q654" s="347" t="s">
        <v>723</v>
      </c>
      <c r="R654" s="695">
        <v>1005</v>
      </c>
      <c r="S654" s="695"/>
      <c r="T654" s="695">
        <v>4000</v>
      </c>
      <c r="U654" s="695">
        <v>4000</v>
      </c>
      <c r="V654" s="695">
        <v>1005</v>
      </c>
      <c r="W654" s="695">
        <v>1005</v>
      </c>
      <c r="X654" s="232">
        <v>1</v>
      </c>
      <c r="Y654" s="695">
        <v>4000</v>
      </c>
      <c r="Z654" s="232">
        <v>1</v>
      </c>
      <c r="AA654" s="696">
        <v>4000</v>
      </c>
      <c r="AB654" s="696">
        <v>4050</v>
      </c>
      <c r="AC654" s="697" t="s">
        <v>1995</v>
      </c>
      <c r="AD654" s="698" t="s">
        <v>1987</v>
      </c>
      <c r="AE654" s="699">
        <v>0.82638888888888884</v>
      </c>
      <c r="AF654" s="699">
        <v>0.84375</v>
      </c>
      <c r="AG654" s="699">
        <v>0.84375</v>
      </c>
      <c r="AH654" s="699">
        <v>0.85069444444444442</v>
      </c>
      <c r="AI654" s="232" t="s">
        <v>5</v>
      </c>
      <c r="AJ654" s="694"/>
      <c r="AK654" s="694" t="s">
        <v>6</v>
      </c>
      <c r="AL654" s="700" t="s">
        <v>662</v>
      </c>
      <c r="AM654" s="694" t="s">
        <v>486</v>
      </c>
      <c r="AN654" s="694">
        <v>1</v>
      </c>
      <c r="AO654" s="232"/>
      <c r="AP654" s="232" t="s">
        <v>394</v>
      </c>
      <c r="AQ654" s="232"/>
      <c r="AR654" s="232"/>
      <c r="AS654" s="232"/>
      <c r="AT654" s="243">
        <f t="shared" si="53"/>
        <v>1.736111111111116E-2</v>
      </c>
      <c r="AU654" s="243">
        <f t="shared" si="54"/>
        <v>6.9444444444444198E-3</v>
      </c>
    </row>
    <row r="655" spans="1:47" ht="14.25">
      <c r="B655" s="29">
        <v>2025</v>
      </c>
      <c r="C655" s="29">
        <v>5</v>
      </c>
      <c r="D655" s="29">
        <v>7</v>
      </c>
      <c r="E655" s="247" t="s">
        <v>494</v>
      </c>
      <c r="F655" s="29"/>
      <c r="G655" s="208"/>
      <c r="H655" s="694" t="s">
        <v>467</v>
      </c>
      <c r="I655" s="347" t="s">
        <v>43</v>
      </c>
      <c r="J655" s="694" t="s">
        <v>468</v>
      </c>
      <c r="K655" s="232"/>
      <c r="L655" s="698"/>
      <c r="M655" s="185"/>
      <c r="N655" s="717"/>
      <c r="O655" s="232"/>
      <c r="P655" s="232">
        <v>25</v>
      </c>
      <c r="Q655" s="347" t="s">
        <v>483</v>
      </c>
      <c r="R655" s="695">
        <v>1005</v>
      </c>
      <c r="S655" s="695"/>
      <c r="T655" s="695" t="s">
        <v>30</v>
      </c>
      <c r="U655" s="695">
        <v>350</v>
      </c>
      <c r="V655" s="695">
        <v>1005</v>
      </c>
      <c r="W655" s="695">
        <v>1005</v>
      </c>
      <c r="X655" s="232">
        <v>1</v>
      </c>
      <c r="Y655" s="695"/>
      <c r="Z655" s="232">
        <v>1</v>
      </c>
      <c r="AA655" s="696">
        <v>350</v>
      </c>
      <c r="AB655" s="696">
        <v>12550</v>
      </c>
      <c r="AC655" s="697" t="s">
        <v>766</v>
      </c>
      <c r="AD655" s="698" t="s">
        <v>1987</v>
      </c>
      <c r="AE655" s="699">
        <v>0.85069444444444442</v>
      </c>
      <c r="AF655" s="699">
        <v>0.85416666666666663</v>
      </c>
      <c r="AG655" s="699"/>
      <c r="AH655" s="699"/>
      <c r="AI655" s="232"/>
      <c r="AJ655" s="694"/>
      <c r="AK655" s="694" t="s">
        <v>6</v>
      </c>
      <c r="AL655" s="700" t="s">
        <v>662</v>
      </c>
      <c r="AM655" s="694" t="s">
        <v>486</v>
      </c>
      <c r="AN655" s="694">
        <v>1</v>
      </c>
      <c r="AO655" s="232"/>
      <c r="AP655" s="232"/>
      <c r="AQ655" s="232"/>
      <c r="AR655" s="232"/>
      <c r="AS655" s="232"/>
      <c r="AT655" s="243">
        <f t="shared" si="53"/>
        <v>3.4722222222222099E-3</v>
      </c>
      <c r="AU655" s="243" t="str">
        <f t="shared" si="54"/>
        <v/>
      </c>
    </row>
    <row r="656" spans="1:47" ht="14.25">
      <c r="B656" s="29">
        <v>2025</v>
      </c>
      <c r="C656" s="29">
        <v>5</v>
      </c>
      <c r="D656" s="29">
        <v>7</v>
      </c>
      <c r="E656" s="247" t="s">
        <v>494</v>
      </c>
      <c r="F656" s="29"/>
      <c r="G656" s="208"/>
      <c r="H656" s="694" t="s">
        <v>467</v>
      </c>
      <c r="I656" s="347"/>
      <c r="J656" s="694"/>
      <c r="K656" s="232"/>
      <c r="L656" s="698"/>
      <c r="M656" s="185"/>
      <c r="N656" s="717"/>
      <c r="O656" s="232"/>
      <c r="P656" s="232"/>
      <c r="Q656" s="347"/>
      <c r="R656" s="695"/>
      <c r="S656" s="695"/>
      <c r="T656" s="695"/>
      <c r="U656" s="695"/>
      <c r="V656" s="695"/>
      <c r="W656" s="695"/>
      <c r="X656" s="232"/>
      <c r="Y656" s="695"/>
      <c r="Z656" s="232"/>
      <c r="AA656" s="696"/>
      <c r="AB656" s="696"/>
      <c r="AC656" s="697"/>
      <c r="AD656" s="698"/>
      <c r="AE656" s="699"/>
      <c r="AF656" s="699"/>
      <c r="AG656" s="699">
        <v>0.85416666666666663</v>
      </c>
      <c r="AH656" s="699">
        <v>0.875</v>
      </c>
      <c r="AI656" s="232" t="s">
        <v>560</v>
      </c>
      <c r="AJ656" s="694"/>
      <c r="AK656" s="694"/>
      <c r="AL656" s="700"/>
      <c r="AM656" s="694"/>
      <c r="AN656" s="694"/>
      <c r="AO656" s="232"/>
      <c r="AP656" s="232"/>
      <c r="AQ656" s="232"/>
      <c r="AR656" s="232"/>
      <c r="AS656" s="232"/>
      <c r="AT656" s="243" t="str">
        <f t="shared" si="53"/>
        <v/>
      </c>
      <c r="AU656" s="243">
        <f t="shared" si="54"/>
        <v>2.083333333333337E-2</v>
      </c>
    </row>
    <row r="657" spans="1:47" ht="14.25">
      <c r="B657" s="29">
        <v>2025</v>
      </c>
      <c r="C657" s="29">
        <v>5</v>
      </c>
      <c r="D657" s="29">
        <v>7</v>
      </c>
      <c r="E657" s="247" t="s">
        <v>494</v>
      </c>
      <c r="F657" s="29"/>
      <c r="G657" s="31"/>
      <c r="H657" s="694" t="s">
        <v>467</v>
      </c>
      <c r="I657" s="347" t="s">
        <v>58</v>
      </c>
      <c r="J657" s="694" t="s">
        <v>468</v>
      </c>
      <c r="K657" s="232"/>
      <c r="L657" s="698"/>
      <c r="M657" s="185"/>
      <c r="N657" s="717"/>
      <c r="O657" s="232"/>
      <c r="P657" s="232">
        <v>12</v>
      </c>
      <c r="Q657" s="347" t="s">
        <v>483</v>
      </c>
      <c r="R657" s="695">
        <v>1005</v>
      </c>
      <c r="S657" s="695"/>
      <c r="T657" s="695" t="s">
        <v>30</v>
      </c>
      <c r="U657" s="695">
        <v>200</v>
      </c>
      <c r="V657" s="695">
        <v>1005</v>
      </c>
      <c r="W657" s="695">
        <v>1005</v>
      </c>
      <c r="X657" s="232">
        <v>1</v>
      </c>
      <c r="Y657" s="695">
        <v>200</v>
      </c>
      <c r="Z657" s="232">
        <v>1</v>
      </c>
      <c r="AA657" s="696">
        <v>200</v>
      </c>
      <c r="AB657" s="696"/>
      <c r="AC657" s="697"/>
      <c r="AD657" s="698" t="s">
        <v>484</v>
      </c>
      <c r="AE657" s="699"/>
      <c r="AF657" s="699"/>
      <c r="AG657" s="699"/>
      <c r="AH657" s="699"/>
      <c r="AI657" s="232"/>
      <c r="AJ657" s="694"/>
      <c r="AK657" s="694"/>
      <c r="AL657" s="700"/>
      <c r="AM657" s="694"/>
      <c r="AN657" s="694"/>
      <c r="AO657" s="232"/>
      <c r="AP657" s="232"/>
      <c r="AQ657" s="232"/>
      <c r="AR657" s="232"/>
      <c r="AS657" s="232"/>
      <c r="AT657" s="243" t="str">
        <f t="shared" si="53"/>
        <v/>
      </c>
      <c r="AU657" s="243" t="str">
        <f t="shared" si="54"/>
        <v/>
      </c>
    </row>
    <row r="658" spans="1:47" ht="14.25">
      <c r="A658" s="182">
        <v>1</v>
      </c>
      <c r="B658" s="29">
        <v>2025</v>
      </c>
      <c r="C658" s="29">
        <v>5</v>
      </c>
      <c r="D658" s="29">
        <v>7</v>
      </c>
      <c r="E658" s="247" t="s">
        <v>494</v>
      </c>
      <c r="F658" s="29">
        <v>5</v>
      </c>
      <c r="G658" s="31" t="s">
        <v>485</v>
      </c>
      <c r="H658" s="694" t="s">
        <v>467</v>
      </c>
      <c r="I658" s="347" t="s">
        <v>47</v>
      </c>
      <c r="J658" s="694" t="s">
        <v>468</v>
      </c>
      <c r="K658" s="232">
        <v>3824833</v>
      </c>
      <c r="L658" s="698">
        <v>4</v>
      </c>
      <c r="M658" s="185">
        <v>9</v>
      </c>
      <c r="N658" s="717" t="s">
        <v>1402</v>
      </c>
      <c r="O658" s="232" t="s">
        <v>469</v>
      </c>
      <c r="P658" s="232">
        <v>50</v>
      </c>
      <c r="Q658" s="347" t="s">
        <v>723</v>
      </c>
      <c r="R658" s="695">
        <v>1005</v>
      </c>
      <c r="S658" s="695"/>
      <c r="T658" s="695">
        <v>4000</v>
      </c>
      <c r="U658" s="695">
        <v>4000</v>
      </c>
      <c r="V658" s="695">
        <v>1005</v>
      </c>
      <c r="W658" s="695">
        <v>1005</v>
      </c>
      <c r="X658" s="232">
        <v>1</v>
      </c>
      <c r="Y658" s="695">
        <v>4000</v>
      </c>
      <c r="Z658" s="232">
        <v>1</v>
      </c>
      <c r="AA658" s="696">
        <v>4000</v>
      </c>
      <c r="AB658" s="696">
        <v>4050</v>
      </c>
      <c r="AC658" s="697" t="s">
        <v>1996</v>
      </c>
      <c r="AD658" s="698"/>
      <c r="AE658" s="699">
        <v>0.875</v>
      </c>
      <c r="AF658" s="699">
        <v>0.89236111111111116</v>
      </c>
      <c r="AG658" s="699">
        <v>0.89236111111111116</v>
      </c>
      <c r="AH658" s="699">
        <v>0.89930555555555558</v>
      </c>
      <c r="AI658" s="232" t="s">
        <v>5</v>
      </c>
      <c r="AJ658" s="694"/>
      <c r="AK658" s="694" t="s">
        <v>6</v>
      </c>
      <c r="AL658" s="700" t="s">
        <v>662</v>
      </c>
      <c r="AM658" s="694" t="s">
        <v>486</v>
      </c>
      <c r="AN658" s="694">
        <v>1</v>
      </c>
      <c r="AO658" s="232"/>
      <c r="AP658" s="232" t="s">
        <v>394</v>
      </c>
      <c r="AQ658" s="232"/>
      <c r="AR658" s="232"/>
      <c r="AS658" s="232"/>
      <c r="AT658" s="243">
        <f t="shared" si="53"/>
        <v>1.736111111111116E-2</v>
      </c>
      <c r="AU658" s="243">
        <f t="shared" si="54"/>
        <v>6.9444444444444198E-3</v>
      </c>
    </row>
    <row r="659" spans="1:47" ht="14.25">
      <c r="B659" s="29">
        <v>2025</v>
      </c>
      <c r="C659" s="29">
        <v>5</v>
      </c>
      <c r="D659" s="29">
        <v>7</v>
      </c>
      <c r="E659" s="247" t="s">
        <v>495</v>
      </c>
      <c r="F659" s="29">
        <v>5</v>
      </c>
      <c r="G659" s="31" t="s">
        <v>485</v>
      </c>
      <c r="H659" s="694" t="s">
        <v>467</v>
      </c>
      <c r="I659" s="347" t="s">
        <v>47</v>
      </c>
      <c r="J659" s="694" t="s">
        <v>468</v>
      </c>
      <c r="K659" s="232">
        <v>3824833</v>
      </c>
      <c r="L659" s="698">
        <v>5</v>
      </c>
      <c r="M659" s="185">
        <v>9</v>
      </c>
      <c r="N659" s="717" t="s">
        <v>1402</v>
      </c>
      <c r="O659" s="232" t="s">
        <v>469</v>
      </c>
      <c r="P659" s="232">
        <v>50</v>
      </c>
      <c r="Q659" s="347" t="s">
        <v>723</v>
      </c>
      <c r="R659" s="695">
        <v>1005</v>
      </c>
      <c r="S659" s="695"/>
      <c r="T659" s="695">
        <v>4000</v>
      </c>
      <c r="U659" s="695">
        <v>4000</v>
      </c>
      <c r="V659" s="695">
        <v>1005</v>
      </c>
      <c r="W659" s="695">
        <v>1005</v>
      </c>
      <c r="X659" s="232">
        <v>1</v>
      </c>
      <c r="Y659" s="695">
        <v>4000</v>
      </c>
      <c r="Z659" s="232">
        <v>1</v>
      </c>
      <c r="AA659" s="696">
        <v>4000</v>
      </c>
      <c r="AB659" s="696">
        <v>4050</v>
      </c>
      <c r="AC659" s="697" t="s">
        <v>1997</v>
      </c>
      <c r="AD659" s="698"/>
      <c r="AE659" s="699">
        <v>0.89930555555555558</v>
      </c>
      <c r="AF659" s="699">
        <v>0.92013888888888884</v>
      </c>
      <c r="AG659" s="699">
        <v>0.92013888888888884</v>
      </c>
      <c r="AH659" s="699">
        <v>0.92708333333333337</v>
      </c>
      <c r="AI659" s="232" t="s">
        <v>5</v>
      </c>
      <c r="AJ659" s="694"/>
      <c r="AK659" s="694" t="s">
        <v>6</v>
      </c>
      <c r="AL659" s="700" t="s">
        <v>662</v>
      </c>
      <c r="AM659" s="694" t="s">
        <v>486</v>
      </c>
      <c r="AN659" s="694">
        <v>1</v>
      </c>
      <c r="AO659" s="232"/>
      <c r="AP659" s="232" t="s">
        <v>394</v>
      </c>
      <c r="AQ659" s="232"/>
      <c r="AR659" s="232"/>
      <c r="AS659" s="232"/>
      <c r="AT659" s="243">
        <f t="shared" si="53"/>
        <v>2.0833333333333259E-2</v>
      </c>
      <c r="AU659" s="243">
        <f t="shared" si="54"/>
        <v>6.9444444444445308E-3</v>
      </c>
    </row>
    <row r="660" spans="1:47" ht="14.25">
      <c r="B660" s="29">
        <v>2025</v>
      </c>
      <c r="C660" s="29">
        <v>5</v>
      </c>
      <c r="D660" s="29">
        <v>7</v>
      </c>
      <c r="E660" s="247" t="s">
        <v>495</v>
      </c>
      <c r="F660" s="29">
        <v>5</v>
      </c>
      <c r="G660" s="31" t="s">
        <v>485</v>
      </c>
      <c r="H660" s="694" t="s">
        <v>467</v>
      </c>
      <c r="I660" s="347" t="s">
        <v>47</v>
      </c>
      <c r="J660" s="694" t="s">
        <v>468</v>
      </c>
      <c r="K660" s="232">
        <v>3824833</v>
      </c>
      <c r="L660" s="698">
        <v>6</v>
      </c>
      <c r="M660" s="185">
        <v>9</v>
      </c>
      <c r="N660" s="717" t="s">
        <v>1402</v>
      </c>
      <c r="O660" s="232" t="s">
        <v>469</v>
      </c>
      <c r="P660" s="232">
        <v>50</v>
      </c>
      <c r="Q660" s="347" t="s">
        <v>723</v>
      </c>
      <c r="R660" s="695">
        <v>1005</v>
      </c>
      <c r="S660" s="695"/>
      <c r="T660" s="695">
        <v>4000</v>
      </c>
      <c r="U660" s="695">
        <v>4000</v>
      </c>
      <c r="V660" s="695">
        <v>1005</v>
      </c>
      <c r="W660" s="695">
        <v>1005</v>
      </c>
      <c r="X660" s="232">
        <v>1</v>
      </c>
      <c r="Y660" s="695">
        <v>4000</v>
      </c>
      <c r="Z660" s="232">
        <v>1</v>
      </c>
      <c r="AA660" s="696">
        <v>4000</v>
      </c>
      <c r="AB660" s="696">
        <v>4050</v>
      </c>
      <c r="AC660" s="697" t="s">
        <v>1998</v>
      </c>
      <c r="AD660" s="698" t="s">
        <v>1988</v>
      </c>
      <c r="AE660" s="699">
        <v>0.92708333333333337</v>
      </c>
      <c r="AF660" s="699">
        <v>0.94444444444444442</v>
      </c>
      <c r="AG660" s="699">
        <v>0.94444444444444442</v>
      </c>
      <c r="AH660" s="699">
        <v>0.95138888888888884</v>
      </c>
      <c r="AI660" s="232" t="s">
        <v>5</v>
      </c>
      <c r="AJ660" s="694"/>
      <c r="AK660" s="694" t="s">
        <v>6</v>
      </c>
      <c r="AL660" s="700" t="s">
        <v>662</v>
      </c>
      <c r="AM660" s="694" t="s">
        <v>486</v>
      </c>
      <c r="AN660" s="694">
        <v>1</v>
      </c>
      <c r="AO660" s="232"/>
      <c r="AP660" s="232" t="s">
        <v>394</v>
      </c>
      <c r="AQ660" s="232"/>
      <c r="AR660" s="232"/>
      <c r="AS660" s="232"/>
      <c r="AT660" s="243">
        <f t="shared" si="53"/>
        <v>1.7361111111111049E-2</v>
      </c>
      <c r="AU660" s="243">
        <f t="shared" si="54"/>
        <v>6.9444444444444198E-3</v>
      </c>
    </row>
    <row r="661" spans="1:47" ht="14.25">
      <c r="B661" s="29">
        <v>2025</v>
      </c>
      <c r="C661" s="29">
        <v>5</v>
      </c>
      <c r="D661" s="29">
        <v>7</v>
      </c>
      <c r="E661" s="247" t="s">
        <v>495</v>
      </c>
      <c r="F661" s="29"/>
      <c r="G661" s="208"/>
      <c r="H661" s="694" t="s">
        <v>467</v>
      </c>
      <c r="I661" s="347" t="s">
        <v>43</v>
      </c>
      <c r="J661" s="694" t="s">
        <v>468</v>
      </c>
      <c r="K661" s="232"/>
      <c r="L661" s="698"/>
      <c r="M661" s="185"/>
      <c r="N661" s="717"/>
      <c r="O661" s="232"/>
      <c r="P661" s="232">
        <v>25</v>
      </c>
      <c r="Q661" s="347" t="s">
        <v>483</v>
      </c>
      <c r="R661" s="695">
        <v>1005</v>
      </c>
      <c r="S661" s="695"/>
      <c r="T661" s="695" t="s">
        <v>30</v>
      </c>
      <c r="U661" s="695">
        <v>350</v>
      </c>
      <c r="V661" s="695">
        <v>1005</v>
      </c>
      <c r="W661" s="695">
        <v>1005</v>
      </c>
      <c r="X661" s="232">
        <v>1</v>
      </c>
      <c r="Y661" s="695"/>
      <c r="Z661" s="232">
        <v>1</v>
      </c>
      <c r="AA661" s="696">
        <v>350</v>
      </c>
      <c r="AB661" s="696">
        <v>12550</v>
      </c>
      <c r="AC661" s="697" t="s">
        <v>766</v>
      </c>
      <c r="AD661" s="698" t="s">
        <v>1988</v>
      </c>
      <c r="AE661" s="699">
        <v>0.95138888888888884</v>
      </c>
      <c r="AF661" s="699">
        <v>0.95486111111111116</v>
      </c>
      <c r="AG661" s="699"/>
      <c r="AH661" s="699"/>
      <c r="AI661" s="232"/>
      <c r="AJ661" s="694"/>
      <c r="AK661" s="694" t="s">
        <v>6</v>
      </c>
      <c r="AL661" s="700" t="s">
        <v>662</v>
      </c>
      <c r="AM661" s="694" t="s">
        <v>486</v>
      </c>
      <c r="AN661" s="694">
        <v>1</v>
      </c>
      <c r="AO661" s="232"/>
      <c r="AP661" s="232"/>
      <c r="AQ661" s="232"/>
      <c r="AR661" s="232"/>
      <c r="AS661" s="232"/>
      <c r="AT661" s="243">
        <f t="shared" si="53"/>
        <v>3.4722222222223209E-3</v>
      </c>
      <c r="AU661" s="243" t="str">
        <f t="shared" si="54"/>
        <v/>
      </c>
    </row>
    <row r="662" spans="1:47" ht="14.25">
      <c r="B662" s="29">
        <v>2025</v>
      </c>
      <c r="C662" s="29">
        <v>5</v>
      </c>
      <c r="D662" s="29">
        <v>7</v>
      </c>
      <c r="E662" s="247" t="s">
        <v>495</v>
      </c>
      <c r="F662" s="29"/>
      <c r="G662" s="208"/>
      <c r="H662" s="694" t="s">
        <v>467</v>
      </c>
      <c r="I662" s="347"/>
      <c r="J662" s="694"/>
      <c r="K662" s="232"/>
      <c r="L662" s="698"/>
      <c r="M662" s="185"/>
      <c r="N662" s="717"/>
      <c r="O662" s="232"/>
      <c r="P662" s="232"/>
      <c r="Q662" s="347"/>
      <c r="R662" s="695"/>
      <c r="S662" s="695"/>
      <c r="T662" s="695"/>
      <c r="U662" s="695"/>
      <c r="V662" s="695"/>
      <c r="W662" s="695"/>
      <c r="X662" s="232"/>
      <c r="Y662" s="695"/>
      <c r="Z662" s="232"/>
      <c r="AA662" s="696"/>
      <c r="AB662" s="696"/>
      <c r="AC662" s="697"/>
      <c r="AD662" s="698"/>
      <c r="AE662" s="699"/>
      <c r="AF662" s="699"/>
      <c r="AG662" s="699">
        <v>0.95486111111111116</v>
      </c>
      <c r="AH662" s="699">
        <v>0.97569444444444442</v>
      </c>
      <c r="AI662" s="232" t="s">
        <v>560</v>
      </c>
      <c r="AJ662" s="694"/>
      <c r="AK662" s="694"/>
      <c r="AL662" s="700"/>
      <c r="AM662" s="694"/>
      <c r="AN662" s="694"/>
      <c r="AO662" s="232"/>
      <c r="AP662" s="232"/>
      <c r="AQ662" s="232"/>
      <c r="AR662" s="232"/>
      <c r="AS662" s="232"/>
      <c r="AT662" s="243" t="str">
        <f t="shared" si="53"/>
        <v/>
      </c>
      <c r="AU662" s="243">
        <f t="shared" si="54"/>
        <v>2.0833333333333259E-2</v>
      </c>
    </row>
    <row r="663" spans="1:47" ht="14.25">
      <c r="B663" s="29">
        <v>2025</v>
      </c>
      <c r="C663" s="29">
        <v>5</v>
      </c>
      <c r="D663" s="29">
        <v>7</v>
      </c>
      <c r="E663" s="247" t="s">
        <v>495</v>
      </c>
      <c r="F663" s="29"/>
      <c r="G663" s="31"/>
      <c r="H663" s="694" t="s">
        <v>467</v>
      </c>
      <c r="I663" s="347" t="s">
        <v>58</v>
      </c>
      <c r="J663" s="694" t="s">
        <v>468</v>
      </c>
      <c r="K663" s="232"/>
      <c r="L663" s="698"/>
      <c r="M663" s="185"/>
      <c r="N663" s="717"/>
      <c r="O663" s="232"/>
      <c r="P663" s="232">
        <v>12</v>
      </c>
      <c r="Q663" s="347" t="s">
        <v>483</v>
      </c>
      <c r="R663" s="695">
        <v>1005</v>
      </c>
      <c r="S663" s="695"/>
      <c r="T663" s="695" t="s">
        <v>30</v>
      </c>
      <c r="U663" s="695">
        <v>200</v>
      </c>
      <c r="V663" s="695">
        <v>1005</v>
      </c>
      <c r="W663" s="695">
        <v>1005</v>
      </c>
      <c r="X663" s="232">
        <v>1</v>
      </c>
      <c r="Y663" s="695">
        <v>200</v>
      </c>
      <c r="Z663" s="232">
        <v>1</v>
      </c>
      <c r="AA663" s="696">
        <v>200</v>
      </c>
      <c r="AB663" s="696"/>
      <c r="AC663" s="697"/>
      <c r="AD663" s="698" t="s">
        <v>484</v>
      </c>
      <c r="AE663" s="699"/>
      <c r="AF663" s="699"/>
      <c r="AG663" s="699"/>
      <c r="AH663" s="699"/>
      <c r="AI663" s="232"/>
      <c r="AJ663" s="694"/>
      <c r="AK663" s="694"/>
      <c r="AL663" s="700"/>
      <c r="AM663" s="694"/>
      <c r="AN663" s="694"/>
      <c r="AO663" s="232"/>
      <c r="AP663" s="232"/>
      <c r="AQ663" s="232"/>
      <c r="AR663" s="232"/>
      <c r="AS663" s="232"/>
      <c r="AT663" s="243" t="str">
        <f t="shared" si="53"/>
        <v/>
      </c>
      <c r="AU663" s="243" t="str">
        <f t="shared" si="54"/>
        <v/>
      </c>
    </row>
    <row r="664" spans="1:47" ht="14.25">
      <c r="A664" s="182">
        <v>1</v>
      </c>
      <c r="B664" s="29">
        <v>2025</v>
      </c>
      <c r="C664" s="29">
        <v>5</v>
      </c>
      <c r="D664" s="29">
        <v>7</v>
      </c>
      <c r="E664" s="247" t="s">
        <v>495</v>
      </c>
      <c r="F664" s="29">
        <v>6</v>
      </c>
      <c r="G664" s="31" t="s">
        <v>485</v>
      </c>
      <c r="H664" s="694" t="s">
        <v>467</v>
      </c>
      <c r="I664" s="347" t="s">
        <v>47</v>
      </c>
      <c r="J664" s="694" t="s">
        <v>468</v>
      </c>
      <c r="K664" s="232">
        <v>3824833</v>
      </c>
      <c r="L664" s="698">
        <v>7</v>
      </c>
      <c r="M664" s="185">
        <v>9</v>
      </c>
      <c r="N664" s="717" t="s">
        <v>1402</v>
      </c>
      <c r="O664" s="232" t="s">
        <v>469</v>
      </c>
      <c r="P664" s="232">
        <v>50</v>
      </c>
      <c r="Q664" s="347" t="s">
        <v>723</v>
      </c>
      <c r="R664" s="695">
        <v>1005</v>
      </c>
      <c r="S664" s="695"/>
      <c r="T664" s="695">
        <v>4000</v>
      </c>
      <c r="U664" s="695">
        <v>4000</v>
      </c>
      <c r="V664" s="695">
        <v>1005</v>
      </c>
      <c r="W664" s="695">
        <v>1005</v>
      </c>
      <c r="X664" s="232">
        <v>1</v>
      </c>
      <c r="Y664" s="695">
        <v>4000</v>
      </c>
      <c r="Z664" s="232">
        <v>1</v>
      </c>
      <c r="AA664" s="696">
        <v>4000</v>
      </c>
      <c r="AB664" s="696">
        <v>4050</v>
      </c>
      <c r="AC664" s="697" t="s">
        <v>1999</v>
      </c>
      <c r="AD664" s="698"/>
      <c r="AE664" s="699">
        <v>0.97569444444444442</v>
      </c>
      <c r="AF664" s="699">
        <v>0.99652777777777779</v>
      </c>
      <c r="AG664" s="699">
        <v>0.99652777777777779</v>
      </c>
      <c r="AH664" s="699">
        <v>3.472222222222222E-3</v>
      </c>
      <c r="AI664" s="232" t="s">
        <v>5</v>
      </c>
      <c r="AJ664" s="694"/>
      <c r="AK664" s="694" t="s">
        <v>6</v>
      </c>
      <c r="AL664" s="700" t="s">
        <v>662</v>
      </c>
      <c r="AM664" s="694" t="s">
        <v>486</v>
      </c>
      <c r="AN664" s="694">
        <v>1</v>
      </c>
      <c r="AO664" s="232"/>
      <c r="AP664" s="232" t="s">
        <v>394</v>
      </c>
      <c r="AQ664" s="232"/>
      <c r="AR664" s="232"/>
      <c r="AS664" s="232"/>
      <c r="AT664" s="243">
        <f t="shared" si="53"/>
        <v>2.083333333333337E-2</v>
      </c>
      <c r="AU664" s="243">
        <f t="shared" si="54"/>
        <v>6.9444444444444319E-3</v>
      </c>
    </row>
    <row r="665" spans="1:47" ht="14.25">
      <c r="B665" s="29">
        <v>2025</v>
      </c>
      <c r="C665" s="29">
        <v>5</v>
      </c>
      <c r="D665" s="29">
        <v>7</v>
      </c>
      <c r="E665" s="247" t="s">
        <v>495</v>
      </c>
      <c r="F665" s="29">
        <v>6</v>
      </c>
      <c r="G665" s="31" t="s">
        <v>485</v>
      </c>
      <c r="H665" s="694" t="s">
        <v>467</v>
      </c>
      <c r="I665" s="347" t="s">
        <v>47</v>
      </c>
      <c r="J665" s="694" t="s">
        <v>468</v>
      </c>
      <c r="K665" s="232">
        <v>3824833</v>
      </c>
      <c r="L665" s="698">
        <v>8</v>
      </c>
      <c r="M665" s="185">
        <v>9</v>
      </c>
      <c r="N665" s="717" t="s">
        <v>1402</v>
      </c>
      <c r="O665" s="232" t="s">
        <v>469</v>
      </c>
      <c r="P665" s="232">
        <v>50</v>
      </c>
      <c r="Q665" s="347" t="s">
        <v>723</v>
      </c>
      <c r="R665" s="695">
        <v>1005</v>
      </c>
      <c r="S665" s="695"/>
      <c r="T665" s="695">
        <v>4000</v>
      </c>
      <c r="U665" s="695">
        <v>4000</v>
      </c>
      <c r="V665" s="695">
        <v>1005</v>
      </c>
      <c r="W665" s="695">
        <v>1005</v>
      </c>
      <c r="X665" s="232">
        <v>1</v>
      </c>
      <c r="Y665" s="695">
        <v>4000</v>
      </c>
      <c r="Z665" s="232">
        <v>1</v>
      </c>
      <c r="AA665" s="696">
        <v>4000</v>
      </c>
      <c r="AB665" s="696">
        <v>4050</v>
      </c>
      <c r="AC665" s="697" t="s">
        <v>2000</v>
      </c>
      <c r="AD665" s="698"/>
      <c r="AE665" s="699">
        <v>3.472222222222222E-3</v>
      </c>
      <c r="AF665" s="699">
        <v>2.0833333333333332E-2</v>
      </c>
      <c r="AG665" s="699">
        <v>2.0833333333333332E-2</v>
      </c>
      <c r="AH665" s="699">
        <v>2.7777777777777776E-2</v>
      </c>
      <c r="AI665" s="232" t="s">
        <v>5</v>
      </c>
      <c r="AJ665" s="694"/>
      <c r="AK665" s="694" t="s">
        <v>6</v>
      </c>
      <c r="AL665" s="700" t="s">
        <v>662</v>
      </c>
      <c r="AM665" s="694" t="s">
        <v>486</v>
      </c>
      <c r="AN665" s="694">
        <v>1</v>
      </c>
      <c r="AO665" s="232"/>
      <c r="AP665" s="232" t="s">
        <v>394</v>
      </c>
      <c r="AQ665" s="232"/>
      <c r="AR665" s="232"/>
      <c r="AS665" s="232"/>
      <c r="AT665" s="243">
        <f t="shared" si="53"/>
        <v>1.7361111111111112E-2</v>
      </c>
      <c r="AU665" s="243">
        <f t="shared" si="54"/>
        <v>6.9444444444444441E-3</v>
      </c>
    </row>
    <row r="666" spans="1:47" ht="14.25">
      <c r="B666" s="29">
        <v>2025</v>
      </c>
      <c r="C666" s="29">
        <v>5</v>
      </c>
      <c r="D666" s="29">
        <v>7</v>
      </c>
      <c r="E666" s="247" t="s">
        <v>495</v>
      </c>
      <c r="F666" s="29">
        <v>6</v>
      </c>
      <c r="G666" s="31" t="s">
        <v>485</v>
      </c>
      <c r="H666" s="694" t="s">
        <v>467</v>
      </c>
      <c r="I666" s="347" t="s">
        <v>47</v>
      </c>
      <c r="J666" s="694" t="s">
        <v>468</v>
      </c>
      <c r="K666" s="232">
        <v>3824833</v>
      </c>
      <c r="L666" s="698">
        <v>9</v>
      </c>
      <c r="M666" s="185">
        <v>9</v>
      </c>
      <c r="N666" s="717" t="s">
        <v>1402</v>
      </c>
      <c r="O666" s="232" t="s">
        <v>469</v>
      </c>
      <c r="P666" s="232">
        <v>50</v>
      </c>
      <c r="Q666" s="347" t="s">
        <v>723</v>
      </c>
      <c r="R666" s="695">
        <v>1005</v>
      </c>
      <c r="S666" s="695"/>
      <c r="T666" s="695">
        <v>4000</v>
      </c>
      <c r="U666" s="695">
        <v>4000</v>
      </c>
      <c r="V666" s="695">
        <v>1005</v>
      </c>
      <c r="W666" s="695">
        <v>1005</v>
      </c>
      <c r="X666" s="232">
        <v>1</v>
      </c>
      <c r="Y666" s="695">
        <v>4000</v>
      </c>
      <c r="Z666" s="232">
        <v>1</v>
      </c>
      <c r="AA666" s="696">
        <v>4000</v>
      </c>
      <c r="AB666" s="696">
        <v>4050</v>
      </c>
      <c r="AC666" s="697" t="s">
        <v>2002</v>
      </c>
      <c r="AD666" s="698" t="s">
        <v>1989</v>
      </c>
      <c r="AE666" s="699">
        <v>2.7777777777777776E-2</v>
      </c>
      <c r="AF666" s="699">
        <v>4.8611111111111112E-2</v>
      </c>
      <c r="AG666" s="699">
        <v>4.8611111111111112E-2</v>
      </c>
      <c r="AH666" s="699">
        <v>9.7222222222222224E-2</v>
      </c>
      <c r="AI666" s="232" t="s">
        <v>5</v>
      </c>
      <c r="AJ666" s="694"/>
      <c r="AK666" s="694" t="s">
        <v>6</v>
      </c>
      <c r="AL666" s="700" t="s">
        <v>662</v>
      </c>
      <c r="AM666" s="694" t="s">
        <v>486</v>
      </c>
      <c r="AN666" s="694">
        <v>1</v>
      </c>
      <c r="AO666" s="232"/>
      <c r="AP666" s="232" t="s">
        <v>394</v>
      </c>
      <c r="AQ666" s="232"/>
      <c r="AR666" s="232"/>
      <c r="AS666" s="232"/>
      <c r="AT666" s="243">
        <f t="shared" si="53"/>
        <v>2.0833333333333336E-2</v>
      </c>
      <c r="AU666" s="243">
        <f t="shared" si="54"/>
        <v>4.8611111111111112E-2</v>
      </c>
    </row>
    <row r="667" spans="1:47" ht="14.25">
      <c r="B667" s="29">
        <v>2025</v>
      </c>
      <c r="C667" s="29">
        <v>5</v>
      </c>
      <c r="D667" s="29">
        <v>7</v>
      </c>
      <c r="E667" s="247" t="s">
        <v>495</v>
      </c>
      <c r="F667" s="29"/>
      <c r="G667" s="208"/>
      <c r="H667" s="694" t="s">
        <v>467</v>
      </c>
      <c r="I667" s="347" t="s">
        <v>43</v>
      </c>
      <c r="J667" s="694" t="s">
        <v>468</v>
      </c>
      <c r="K667" s="232"/>
      <c r="L667" s="698"/>
      <c r="M667" s="185"/>
      <c r="N667" s="717"/>
      <c r="O667" s="232"/>
      <c r="P667" s="232">
        <v>25</v>
      </c>
      <c r="Q667" s="347" t="s">
        <v>483</v>
      </c>
      <c r="R667" s="695">
        <v>1005</v>
      </c>
      <c r="S667" s="695"/>
      <c r="T667" s="695" t="s">
        <v>30</v>
      </c>
      <c r="U667" s="695">
        <v>350</v>
      </c>
      <c r="V667" s="695">
        <v>1005</v>
      </c>
      <c r="W667" s="695">
        <v>1005</v>
      </c>
      <c r="X667" s="232">
        <v>1</v>
      </c>
      <c r="Y667" s="695"/>
      <c r="Z667" s="232">
        <v>1</v>
      </c>
      <c r="AA667" s="696">
        <v>350</v>
      </c>
      <c r="AB667" s="696">
        <v>12550</v>
      </c>
      <c r="AC667" s="697" t="s">
        <v>766</v>
      </c>
      <c r="AD667" s="698" t="s">
        <v>1989</v>
      </c>
      <c r="AE667" s="699">
        <v>9.7222222222222224E-2</v>
      </c>
      <c r="AF667" s="699">
        <v>0.10069444444444445</v>
      </c>
      <c r="AG667" s="699"/>
      <c r="AH667" s="699"/>
      <c r="AI667" s="232"/>
      <c r="AJ667" s="694"/>
      <c r="AK667" s="694" t="s">
        <v>6</v>
      </c>
      <c r="AL667" s="700" t="s">
        <v>662</v>
      </c>
      <c r="AM667" s="694" t="s">
        <v>486</v>
      </c>
      <c r="AN667" s="694">
        <v>1</v>
      </c>
      <c r="AO667" s="232"/>
      <c r="AP667" s="232"/>
      <c r="AQ667" s="232"/>
      <c r="AR667" s="232"/>
      <c r="AS667" s="232"/>
      <c r="AT667" s="243">
        <f t="shared" ref="AT667:AT676" si="55">IF(IF(AE667&gt;AF667,1-AE667+AF667,AF667-AE667)=0,"",IF(AE667&gt;AF667,1-AE667+AF667,AF667-AE667))</f>
        <v>3.4722222222222238E-3</v>
      </c>
      <c r="AU667" s="243" t="str">
        <f t="shared" ref="AU667:AU676" si="56">IF(IF(AG667&gt;AH667,1-AG667+AH667,AH667-AG667)=0,"",IF(AG667&gt;AH667,1-AG667+AH667,AH667-AG667))</f>
        <v/>
      </c>
    </row>
    <row r="668" spans="1:47" ht="14.25">
      <c r="B668" s="29">
        <v>2025</v>
      </c>
      <c r="C668" s="29">
        <v>5</v>
      </c>
      <c r="D668" s="29">
        <v>7</v>
      </c>
      <c r="E668" s="247" t="s">
        <v>495</v>
      </c>
      <c r="F668" s="29"/>
      <c r="G668" s="208"/>
      <c r="H668" s="694" t="s">
        <v>467</v>
      </c>
      <c r="I668" s="347"/>
      <c r="J668" s="694"/>
      <c r="K668" s="232"/>
      <c r="L668" s="698"/>
      <c r="M668" s="185"/>
      <c r="N668" s="717"/>
      <c r="O668" s="232"/>
      <c r="P668" s="232"/>
      <c r="Q668" s="347"/>
      <c r="R668" s="695"/>
      <c r="S668" s="695"/>
      <c r="T668" s="695"/>
      <c r="U668" s="695"/>
      <c r="V668" s="695"/>
      <c r="W668" s="695"/>
      <c r="X668" s="232"/>
      <c r="Y668" s="695"/>
      <c r="Z668" s="232"/>
      <c r="AA668" s="696"/>
      <c r="AB668" s="696"/>
      <c r="AC668" s="697"/>
      <c r="AD668" s="698"/>
      <c r="AE668" s="699"/>
      <c r="AF668" s="699"/>
      <c r="AG668" s="699">
        <v>0.10069444444444445</v>
      </c>
      <c r="AH668" s="699">
        <v>0.28125</v>
      </c>
      <c r="AI668" s="232" t="s">
        <v>689</v>
      </c>
      <c r="AJ668" s="694"/>
      <c r="AK668" s="694"/>
      <c r="AL668" s="700"/>
      <c r="AM668" s="694"/>
      <c r="AN668" s="694"/>
      <c r="AO668" s="232" t="s">
        <v>2001</v>
      </c>
      <c r="AP668" s="232"/>
      <c r="AQ668" s="232"/>
      <c r="AR668" s="232"/>
      <c r="AS668" s="232"/>
      <c r="AT668" s="243" t="str">
        <f t="shared" si="55"/>
        <v/>
      </c>
      <c r="AU668" s="243">
        <f t="shared" si="56"/>
        <v>0.18055555555555555</v>
      </c>
    </row>
    <row r="669" spans="1:47" ht="14.25">
      <c r="B669" s="29">
        <v>2025</v>
      </c>
      <c r="C669" s="29">
        <v>5</v>
      </c>
      <c r="D669" s="29">
        <v>8</v>
      </c>
      <c r="E669" s="247" t="s">
        <v>496</v>
      </c>
      <c r="F669" s="29"/>
      <c r="G669" s="31"/>
      <c r="H669" s="694" t="s">
        <v>467</v>
      </c>
      <c r="I669" s="347"/>
      <c r="J669" s="694"/>
      <c r="K669" s="232"/>
      <c r="L669" s="698"/>
      <c r="M669" s="185"/>
      <c r="N669" s="717"/>
      <c r="O669" s="232"/>
      <c r="P669" s="232"/>
      <c r="Q669" s="347"/>
      <c r="R669" s="695"/>
      <c r="S669" s="695"/>
      <c r="T669" s="695"/>
      <c r="U669" s="695"/>
      <c r="V669" s="695"/>
      <c r="W669" s="695"/>
      <c r="X669" s="232"/>
      <c r="Y669" s="695"/>
      <c r="Z669" s="232"/>
      <c r="AA669" s="696"/>
      <c r="AB669" s="696"/>
      <c r="AC669" s="697"/>
      <c r="AD669" s="698"/>
      <c r="AE669" s="699"/>
      <c r="AF669" s="699"/>
      <c r="AG669" s="699">
        <v>0.28125</v>
      </c>
      <c r="AH669" s="699">
        <v>0.58333333333333337</v>
      </c>
      <c r="AI669" s="232" t="s">
        <v>41</v>
      </c>
      <c r="AJ669" s="694"/>
      <c r="AK669" s="694"/>
      <c r="AL669" s="700"/>
      <c r="AM669" s="694"/>
      <c r="AN669" s="694"/>
      <c r="AO669" s="232" t="s">
        <v>2005</v>
      </c>
      <c r="AP669" s="232"/>
      <c r="AQ669" s="232"/>
      <c r="AR669" s="232"/>
      <c r="AS669" s="232"/>
      <c r="AT669" s="243" t="str">
        <f t="shared" si="55"/>
        <v/>
      </c>
      <c r="AU669" s="243">
        <f t="shared" si="56"/>
        <v>0.30208333333333337</v>
      </c>
    </row>
    <row r="670" spans="1:47" ht="14.25">
      <c r="B670" s="29">
        <v>2025</v>
      </c>
      <c r="C670" s="29">
        <v>5</v>
      </c>
      <c r="D670" s="29">
        <v>8</v>
      </c>
      <c r="E670" s="247" t="s">
        <v>494</v>
      </c>
      <c r="F670" s="29"/>
      <c r="G670" s="31"/>
      <c r="H670" s="694"/>
      <c r="I670" s="347"/>
      <c r="J670" s="694"/>
      <c r="K670" s="232"/>
      <c r="L670" s="698"/>
      <c r="M670" s="185"/>
      <c r="N670" s="717"/>
      <c r="O670" s="232"/>
      <c r="P670" s="232"/>
      <c r="Q670" s="347"/>
      <c r="R670" s="695"/>
      <c r="S670" s="695"/>
      <c r="T670" s="695"/>
      <c r="U670" s="695"/>
      <c r="V670" s="695"/>
      <c r="W670" s="695"/>
      <c r="X670" s="232"/>
      <c r="Y670" s="695"/>
      <c r="Z670" s="232"/>
      <c r="AA670" s="696"/>
      <c r="AB670" s="696"/>
      <c r="AC670" s="697"/>
      <c r="AD670" s="698"/>
      <c r="AE670" s="699"/>
      <c r="AF670" s="699"/>
      <c r="AG670" s="699">
        <v>0.58333333333333337</v>
      </c>
      <c r="AH670" s="699">
        <v>0.85416666666666663</v>
      </c>
      <c r="AI670" s="232" t="s">
        <v>41</v>
      </c>
      <c r="AJ670" s="694"/>
      <c r="AK670" s="694"/>
      <c r="AL670" s="700"/>
      <c r="AM670" s="694"/>
      <c r="AN670" s="694"/>
      <c r="AO670" s="232" t="s">
        <v>2006</v>
      </c>
      <c r="AP670" s="232"/>
      <c r="AQ670" s="232"/>
      <c r="AR670" s="232"/>
      <c r="AS670" s="232"/>
      <c r="AT670" s="243" t="str">
        <f t="shared" si="55"/>
        <v/>
      </c>
      <c r="AU670" s="243">
        <f t="shared" si="56"/>
        <v>0.27083333333333326</v>
      </c>
    </row>
    <row r="671" spans="1:47" ht="14.25">
      <c r="B671" s="29">
        <v>2025</v>
      </c>
      <c r="C671" s="29">
        <v>5</v>
      </c>
      <c r="D671" s="29">
        <v>8</v>
      </c>
      <c r="E671" s="247" t="s">
        <v>494</v>
      </c>
      <c r="F671" s="29"/>
      <c r="G671" s="31"/>
      <c r="H671" s="694" t="s">
        <v>467</v>
      </c>
      <c r="I671" s="347" t="s">
        <v>58</v>
      </c>
      <c r="J671" s="694" t="s">
        <v>468</v>
      </c>
      <c r="K671" s="232"/>
      <c r="L671" s="698"/>
      <c r="M671" s="185"/>
      <c r="N671" s="717"/>
      <c r="O671" s="232"/>
      <c r="P671" s="232">
        <v>12</v>
      </c>
      <c r="Q671" s="347" t="s">
        <v>483</v>
      </c>
      <c r="R671" s="695">
        <v>1120</v>
      </c>
      <c r="S671" s="695"/>
      <c r="T671" s="695" t="s">
        <v>30</v>
      </c>
      <c r="U671" s="695">
        <v>200</v>
      </c>
      <c r="V671" s="695">
        <v>1120</v>
      </c>
      <c r="W671" s="695">
        <v>1120</v>
      </c>
      <c r="X671" s="232">
        <v>1</v>
      </c>
      <c r="Y671" s="695">
        <v>200</v>
      </c>
      <c r="Z671" s="232">
        <v>1</v>
      </c>
      <c r="AA671" s="696">
        <v>200</v>
      </c>
      <c r="AB671" s="696"/>
      <c r="AC671" s="697"/>
      <c r="AD671" s="698"/>
      <c r="AE671" s="699"/>
      <c r="AF671" s="699"/>
      <c r="AG671" s="699"/>
      <c r="AH671" s="699"/>
      <c r="AI671" s="232"/>
      <c r="AJ671" s="694"/>
      <c r="AK671" s="694"/>
      <c r="AL671" s="700"/>
      <c r="AM671" s="694"/>
      <c r="AN671" s="694"/>
      <c r="AO671" s="232"/>
      <c r="AP671" s="232"/>
      <c r="AQ671" s="232"/>
      <c r="AR671" s="232"/>
      <c r="AS671" s="232"/>
      <c r="AT671" s="243" t="str">
        <f t="shared" si="55"/>
        <v/>
      </c>
      <c r="AU671" s="243" t="str">
        <f t="shared" si="56"/>
        <v/>
      </c>
    </row>
    <row r="672" spans="1:47" ht="14.25">
      <c r="A672" s="182">
        <v>1</v>
      </c>
      <c r="B672" s="29">
        <v>2025</v>
      </c>
      <c r="C672" s="29">
        <v>5</v>
      </c>
      <c r="D672" s="29">
        <v>8</v>
      </c>
      <c r="E672" s="247" t="s">
        <v>494</v>
      </c>
      <c r="F672" s="29">
        <v>1</v>
      </c>
      <c r="G672" s="31" t="s">
        <v>485</v>
      </c>
      <c r="H672" s="694" t="s">
        <v>467</v>
      </c>
      <c r="I672" s="347" t="s">
        <v>47</v>
      </c>
      <c r="J672" s="694" t="s">
        <v>468</v>
      </c>
      <c r="K672" s="232">
        <v>3824820</v>
      </c>
      <c r="L672" s="698">
        <v>1</v>
      </c>
      <c r="M672" s="185">
        <v>24</v>
      </c>
      <c r="N672" s="717" t="s">
        <v>487</v>
      </c>
      <c r="O672" s="232" t="s">
        <v>469</v>
      </c>
      <c r="P672" s="232">
        <v>50</v>
      </c>
      <c r="Q672" s="347" t="s">
        <v>511</v>
      </c>
      <c r="R672" s="695">
        <v>1120</v>
      </c>
      <c r="S672" s="695"/>
      <c r="T672" s="695">
        <v>4000</v>
      </c>
      <c r="U672" s="695">
        <v>4000</v>
      </c>
      <c r="V672" s="695">
        <v>1120</v>
      </c>
      <c r="W672" s="695">
        <v>1120</v>
      </c>
      <c r="X672" s="232">
        <v>1</v>
      </c>
      <c r="Y672" s="695">
        <v>4000</v>
      </c>
      <c r="Z672" s="232">
        <v>1</v>
      </c>
      <c r="AA672" s="696">
        <v>4000</v>
      </c>
      <c r="AB672" s="696">
        <v>4020</v>
      </c>
      <c r="AC672" s="697" t="s">
        <v>2007</v>
      </c>
      <c r="AD672" s="698"/>
      <c r="AE672" s="699">
        <v>0.85416666666666663</v>
      </c>
      <c r="AF672" s="699">
        <v>0.87152777777777779</v>
      </c>
      <c r="AG672" s="699">
        <v>0.87152777777777779</v>
      </c>
      <c r="AH672" s="699">
        <v>0.87847222222222221</v>
      </c>
      <c r="AI672" s="232" t="s">
        <v>5</v>
      </c>
      <c r="AJ672" s="694"/>
      <c r="AK672" s="694" t="s">
        <v>6</v>
      </c>
      <c r="AL672" s="700" t="s">
        <v>662</v>
      </c>
      <c r="AM672" s="694" t="s">
        <v>486</v>
      </c>
      <c r="AN672" s="694">
        <v>1</v>
      </c>
      <c r="AO672" s="232"/>
      <c r="AP672" s="232" t="s">
        <v>394</v>
      </c>
      <c r="AQ672" s="232" t="s">
        <v>1979</v>
      </c>
      <c r="AR672" s="232"/>
      <c r="AS672" s="232"/>
      <c r="AT672" s="243">
        <f t="shared" si="55"/>
        <v>1.736111111111116E-2</v>
      </c>
      <c r="AU672" s="243">
        <f t="shared" si="56"/>
        <v>6.9444444444444198E-3</v>
      </c>
    </row>
    <row r="673" spans="1:47" ht="14.25">
      <c r="B673" s="29">
        <v>2025</v>
      </c>
      <c r="C673" s="29">
        <v>5</v>
      </c>
      <c r="D673" s="29">
        <v>8</v>
      </c>
      <c r="E673" s="247" t="s">
        <v>494</v>
      </c>
      <c r="F673" s="29">
        <v>1</v>
      </c>
      <c r="G673" s="31" t="s">
        <v>485</v>
      </c>
      <c r="H673" s="694" t="s">
        <v>467</v>
      </c>
      <c r="I673" s="347" t="s">
        <v>47</v>
      </c>
      <c r="J673" s="694" t="s">
        <v>468</v>
      </c>
      <c r="K673" s="232">
        <v>3824820</v>
      </c>
      <c r="L673" s="698">
        <v>2</v>
      </c>
      <c r="M673" s="185">
        <v>24</v>
      </c>
      <c r="N673" s="717" t="s">
        <v>487</v>
      </c>
      <c r="O673" s="232" t="s">
        <v>469</v>
      </c>
      <c r="P673" s="232">
        <v>50</v>
      </c>
      <c r="Q673" s="347" t="s">
        <v>511</v>
      </c>
      <c r="R673" s="695">
        <v>1120</v>
      </c>
      <c r="S673" s="695"/>
      <c r="T673" s="695">
        <v>4000</v>
      </c>
      <c r="U673" s="695">
        <v>4000</v>
      </c>
      <c r="V673" s="695">
        <v>1120</v>
      </c>
      <c r="W673" s="695">
        <v>1120</v>
      </c>
      <c r="X673" s="232">
        <v>1</v>
      </c>
      <c r="Y673" s="695">
        <v>4000</v>
      </c>
      <c r="Z673" s="232">
        <v>1</v>
      </c>
      <c r="AA673" s="696">
        <v>4000</v>
      </c>
      <c r="AB673" s="696">
        <v>4040</v>
      </c>
      <c r="AC673" s="697" t="s">
        <v>2008</v>
      </c>
      <c r="AD673" s="698"/>
      <c r="AE673" s="699">
        <v>0.87847222222222221</v>
      </c>
      <c r="AF673" s="699">
        <v>0.89930555555555558</v>
      </c>
      <c r="AG673" s="699">
        <v>0.89930555555555558</v>
      </c>
      <c r="AH673" s="699">
        <v>0.90625</v>
      </c>
      <c r="AI673" s="232" t="s">
        <v>5</v>
      </c>
      <c r="AJ673" s="694"/>
      <c r="AK673" s="694" t="s">
        <v>6</v>
      </c>
      <c r="AL673" s="700" t="s">
        <v>662</v>
      </c>
      <c r="AM673" s="694" t="s">
        <v>486</v>
      </c>
      <c r="AN673" s="694">
        <v>1</v>
      </c>
      <c r="AO673" s="232"/>
      <c r="AP673" s="232" t="s">
        <v>394</v>
      </c>
      <c r="AQ673" s="232"/>
      <c r="AR673" s="232"/>
      <c r="AS673" s="232"/>
      <c r="AT673" s="243">
        <f t="shared" si="55"/>
        <v>2.083333333333337E-2</v>
      </c>
      <c r="AU673" s="243">
        <f t="shared" si="56"/>
        <v>6.9444444444444198E-3</v>
      </c>
    </row>
    <row r="674" spans="1:47" ht="14.25">
      <c r="B674" s="29">
        <v>2025</v>
      </c>
      <c r="C674" s="29">
        <v>5</v>
      </c>
      <c r="D674" s="29">
        <v>8</v>
      </c>
      <c r="E674" s="247" t="s">
        <v>495</v>
      </c>
      <c r="F674" s="29">
        <v>1</v>
      </c>
      <c r="G674" s="31" t="s">
        <v>485</v>
      </c>
      <c r="H674" s="694" t="s">
        <v>467</v>
      </c>
      <c r="I674" s="347" t="s">
        <v>47</v>
      </c>
      <c r="J674" s="694" t="s">
        <v>468</v>
      </c>
      <c r="K674" s="232">
        <v>3824820</v>
      </c>
      <c r="L674" s="698">
        <v>3</v>
      </c>
      <c r="M674" s="185">
        <v>24</v>
      </c>
      <c r="N674" s="717" t="s">
        <v>487</v>
      </c>
      <c r="O674" s="232" t="s">
        <v>469</v>
      </c>
      <c r="P674" s="232">
        <v>50</v>
      </c>
      <c r="Q674" s="347" t="s">
        <v>511</v>
      </c>
      <c r="R674" s="695">
        <v>1120</v>
      </c>
      <c r="S674" s="695"/>
      <c r="T674" s="695">
        <v>4000</v>
      </c>
      <c r="U674" s="695">
        <v>4000</v>
      </c>
      <c r="V674" s="695">
        <v>1120</v>
      </c>
      <c r="W674" s="695">
        <v>1120</v>
      </c>
      <c r="X674" s="232">
        <v>1</v>
      </c>
      <c r="Y674" s="695">
        <v>4000</v>
      </c>
      <c r="Z674" s="232">
        <v>1</v>
      </c>
      <c r="AA674" s="696">
        <v>4000</v>
      </c>
      <c r="AB674" s="696">
        <v>4040</v>
      </c>
      <c r="AC674" s="697" t="s">
        <v>2009</v>
      </c>
      <c r="AD674" s="698" t="s">
        <v>1990</v>
      </c>
      <c r="AE674" s="699">
        <v>0.90625</v>
      </c>
      <c r="AF674" s="699">
        <v>0.92361111111111116</v>
      </c>
      <c r="AG674" s="699">
        <v>0.92361111111111116</v>
      </c>
      <c r="AH674" s="699">
        <v>0.93055555555555558</v>
      </c>
      <c r="AI674" s="232" t="s">
        <v>5</v>
      </c>
      <c r="AJ674" s="694"/>
      <c r="AK674" s="694" t="s">
        <v>6</v>
      </c>
      <c r="AL674" s="700" t="s">
        <v>662</v>
      </c>
      <c r="AM674" s="694" t="s">
        <v>486</v>
      </c>
      <c r="AN674" s="694">
        <v>1</v>
      </c>
      <c r="AO674" s="232"/>
      <c r="AP674" s="232" t="s">
        <v>394</v>
      </c>
      <c r="AQ674" s="232"/>
      <c r="AR674" s="232"/>
      <c r="AS674" s="232"/>
      <c r="AT674" s="243">
        <f t="shared" si="55"/>
        <v>1.736111111111116E-2</v>
      </c>
      <c r="AU674" s="243">
        <f t="shared" si="56"/>
        <v>6.9444444444444198E-3</v>
      </c>
    </row>
    <row r="675" spans="1:47" ht="14.25">
      <c r="B675" s="29">
        <v>2025</v>
      </c>
      <c r="C675" s="29">
        <v>5</v>
      </c>
      <c r="D675" s="29">
        <v>8</v>
      </c>
      <c r="E675" s="247" t="s">
        <v>495</v>
      </c>
      <c r="F675" s="29"/>
      <c r="G675" s="208"/>
      <c r="H675" s="694" t="s">
        <v>467</v>
      </c>
      <c r="I675" s="347" t="s">
        <v>43</v>
      </c>
      <c r="J675" s="694" t="s">
        <v>468</v>
      </c>
      <c r="K675" s="232"/>
      <c r="L675" s="698"/>
      <c r="M675" s="185"/>
      <c r="N675" s="717"/>
      <c r="O675" s="232"/>
      <c r="P675" s="232">
        <v>25</v>
      </c>
      <c r="Q675" s="347" t="s">
        <v>483</v>
      </c>
      <c r="R675" s="695">
        <v>1120</v>
      </c>
      <c r="S675" s="695"/>
      <c r="T675" s="695" t="s">
        <v>30</v>
      </c>
      <c r="U675" s="695">
        <v>350</v>
      </c>
      <c r="V675" s="695">
        <v>1120</v>
      </c>
      <c r="W675" s="695">
        <v>1120</v>
      </c>
      <c r="X675" s="232">
        <v>1</v>
      </c>
      <c r="Y675" s="695"/>
      <c r="Z675" s="232">
        <v>1</v>
      </c>
      <c r="AA675" s="696">
        <v>350</v>
      </c>
      <c r="AB675" s="696">
        <v>12550</v>
      </c>
      <c r="AC675" s="697" t="s">
        <v>756</v>
      </c>
      <c r="AD675" s="698" t="s">
        <v>1990</v>
      </c>
      <c r="AE675" s="699">
        <v>0.93055555555555558</v>
      </c>
      <c r="AF675" s="699">
        <v>0.93402777777777779</v>
      </c>
      <c r="AG675" s="699"/>
      <c r="AH675" s="699"/>
      <c r="AI675" s="232"/>
      <c r="AJ675" s="694"/>
      <c r="AK675" s="694" t="s">
        <v>6</v>
      </c>
      <c r="AL675" s="700" t="s">
        <v>662</v>
      </c>
      <c r="AM675" s="694" t="s">
        <v>486</v>
      </c>
      <c r="AN675" s="694">
        <v>1</v>
      </c>
      <c r="AO675" s="232"/>
      <c r="AP675" s="232"/>
      <c r="AQ675" s="232"/>
      <c r="AR675" s="232"/>
      <c r="AS675" s="232"/>
      <c r="AT675" s="243">
        <f t="shared" si="55"/>
        <v>3.4722222222222099E-3</v>
      </c>
      <c r="AU675" s="243" t="str">
        <f t="shared" si="56"/>
        <v/>
      </c>
    </row>
    <row r="676" spans="1:47" ht="14.25">
      <c r="B676" s="29">
        <v>2025</v>
      </c>
      <c r="C676" s="29">
        <v>5</v>
      </c>
      <c r="D676" s="29">
        <v>8</v>
      </c>
      <c r="E676" s="247" t="s">
        <v>495</v>
      </c>
      <c r="F676" s="29"/>
      <c r="G676" s="208"/>
      <c r="H676" s="694" t="s">
        <v>467</v>
      </c>
      <c r="I676" s="347"/>
      <c r="J676" s="694"/>
      <c r="K676" s="232"/>
      <c r="L676" s="698"/>
      <c r="M676" s="185"/>
      <c r="N676" s="717"/>
      <c r="O676" s="232"/>
      <c r="P676" s="232"/>
      <c r="Q676" s="347"/>
      <c r="R676" s="695"/>
      <c r="S676" s="695"/>
      <c r="T676" s="695"/>
      <c r="U676" s="695"/>
      <c r="V676" s="695"/>
      <c r="W676" s="695"/>
      <c r="X676" s="232"/>
      <c r="Y676" s="695"/>
      <c r="Z676" s="232"/>
      <c r="AA676" s="696"/>
      <c r="AB676" s="696"/>
      <c r="AC676" s="697"/>
      <c r="AD676" s="698"/>
      <c r="AE676" s="699"/>
      <c r="AF676" s="699"/>
      <c r="AG676" s="699">
        <v>0.93402777777777779</v>
      </c>
      <c r="AH676" s="699">
        <v>0.95486111111111116</v>
      </c>
      <c r="AI676" s="232" t="s">
        <v>560</v>
      </c>
      <c r="AJ676" s="694"/>
      <c r="AK676" s="694"/>
      <c r="AL676" s="700"/>
      <c r="AM676" s="694"/>
      <c r="AN676" s="694"/>
      <c r="AO676" s="232"/>
      <c r="AP676" s="232"/>
      <c r="AQ676" s="232"/>
      <c r="AR676" s="232"/>
      <c r="AS676" s="232"/>
      <c r="AT676" s="243" t="str">
        <f t="shared" si="55"/>
        <v/>
      </c>
      <c r="AU676" s="243">
        <f t="shared" si="56"/>
        <v>2.083333333333337E-2</v>
      </c>
    </row>
    <row r="677" spans="1:47" ht="14.25">
      <c r="B677" s="29">
        <v>2025</v>
      </c>
      <c r="C677" s="29">
        <v>5</v>
      </c>
      <c r="D677" s="29">
        <v>8</v>
      </c>
      <c r="E677" s="247" t="s">
        <v>495</v>
      </c>
      <c r="F677" s="29"/>
      <c r="G677" s="31"/>
      <c r="H677" s="694" t="s">
        <v>467</v>
      </c>
      <c r="I677" s="347" t="s">
        <v>58</v>
      </c>
      <c r="J677" s="694" t="s">
        <v>468</v>
      </c>
      <c r="K677" s="232"/>
      <c r="L677" s="698"/>
      <c r="M677" s="185"/>
      <c r="N677" s="717"/>
      <c r="O677" s="232"/>
      <c r="P677" s="232">
        <v>12</v>
      </c>
      <c r="Q677" s="347" t="s">
        <v>483</v>
      </c>
      <c r="R677" s="695">
        <v>1120</v>
      </c>
      <c r="S677" s="695"/>
      <c r="T677" s="695" t="s">
        <v>30</v>
      </c>
      <c r="U677" s="695">
        <v>200</v>
      </c>
      <c r="V677" s="695">
        <v>1120</v>
      </c>
      <c r="W677" s="695">
        <v>1120</v>
      </c>
      <c r="X677" s="232">
        <v>1</v>
      </c>
      <c r="Y677" s="695">
        <v>200</v>
      </c>
      <c r="Z677" s="232">
        <v>1</v>
      </c>
      <c r="AA677" s="696">
        <v>200</v>
      </c>
      <c r="AB677" s="696"/>
      <c r="AC677" s="697"/>
      <c r="AD677" s="698"/>
      <c r="AE677" s="699"/>
      <c r="AF677" s="699"/>
      <c r="AG677" s="699"/>
      <c r="AH677" s="699"/>
      <c r="AI677" s="232"/>
      <c r="AJ677" s="694"/>
      <c r="AK677" s="694"/>
      <c r="AL677" s="700"/>
      <c r="AM677" s="694"/>
      <c r="AN677" s="694"/>
      <c r="AO677" s="232"/>
      <c r="AP677" s="232"/>
      <c r="AQ677" s="232"/>
      <c r="AR677" s="232"/>
      <c r="AS677" s="232"/>
      <c r="AT677" s="243" t="str">
        <f t="shared" ref="AT677:AT680" si="57">IF(IF(AE677&gt;AF677,1-AE677+AF677,AF677-AE677)=0,"",IF(AE677&gt;AF677,1-AE677+AF677,AF677-AE677))</f>
        <v/>
      </c>
      <c r="AU677" s="243" t="str">
        <f t="shared" ref="AU677:AU680" si="58">IF(IF(AG677&gt;AH677,1-AG677+AH677,AH677-AG677)=0,"",IF(AG677&gt;AH677,1-AG677+AH677,AH677-AG677))</f>
        <v/>
      </c>
    </row>
    <row r="678" spans="1:47" ht="14.25">
      <c r="A678" s="182">
        <v>1</v>
      </c>
      <c r="B678" s="29">
        <v>2025</v>
      </c>
      <c r="C678" s="29">
        <v>5</v>
      </c>
      <c r="D678" s="29">
        <v>8</v>
      </c>
      <c r="E678" s="247" t="s">
        <v>495</v>
      </c>
      <c r="F678" s="29">
        <v>2</v>
      </c>
      <c r="G678" s="31" t="s">
        <v>485</v>
      </c>
      <c r="H678" s="694" t="s">
        <v>467</v>
      </c>
      <c r="I678" s="347" t="s">
        <v>47</v>
      </c>
      <c r="J678" s="694" t="s">
        <v>468</v>
      </c>
      <c r="K678" s="232">
        <v>3824820</v>
      </c>
      <c r="L678" s="698">
        <v>4</v>
      </c>
      <c r="M678" s="185">
        <v>24</v>
      </c>
      <c r="N678" s="717" t="s">
        <v>487</v>
      </c>
      <c r="O678" s="232" t="s">
        <v>469</v>
      </c>
      <c r="P678" s="232">
        <v>50</v>
      </c>
      <c r="Q678" s="347" t="s">
        <v>511</v>
      </c>
      <c r="R678" s="695">
        <v>1120</v>
      </c>
      <c r="S678" s="695"/>
      <c r="T678" s="695">
        <v>4000</v>
      </c>
      <c r="U678" s="695">
        <v>4000</v>
      </c>
      <c r="V678" s="695">
        <v>1120</v>
      </c>
      <c r="W678" s="695">
        <v>1120</v>
      </c>
      <c r="X678" s="232">
        <v>1</v>
      </c>
      <c r="Y678" s="695">
        <v>4000</v>
      </c>
      <c r="Z678" s="232">
        <v>1</v>
      </c>
      <c r="AA678" s="696">
        <v>4000</v>
      </c>
      <c r="AB678" s="696">
        <v>4020</v>
      </c>
      <c r="AC678" s="697" t="s">
        <v>2010</v>
      </c>
      <c r="AD678" s="698"/>
      <c r="AE678" s="699">
        <v>0.95486111111111116</v>
      </c>
      <c r="AF678" s="699">
        <v>0.97222222222222221</v>
      </c>
      <c r="AG678" s="699">
        <v>0.97222222222222221</v>
      </c>
      <c r="AH678" s="699">
        <v>0.97916666666666663</v>
      </c>
      <c r="AI678" s="232" t="s">
        <v>5</v>
      </c>
      <c r="AJ678" s="694"/>
      <c r="AK678" s="694" t="s">
        <v>6</v>
      </c>
      <c r="AL678" s="700" t="s">
        <v>662</v>
      </c>
      <c r="AM678" s="694" t="s">
        <v>486</v>
      </c>
      <c r="AN678" s="694">
        <v>1</v>
      </c>
      <c r="AO678" s="232"/>
      <c r="AP678" s="232" t="s">
        <v>394</v>
      </c>
      <c r="AQ678" s="232"/>
      <c r="AR678" s="232"/>
      <c r="AS678" s="232"/>
      <c r="AT678" s="243">
        <f t="shared" si="57"/>
        <v>1.7361111111111049E-2</v>
      </c>
      <c r="AU678" s="243">
        <f t="shared" si="58"/>
        <v>6.9444444444444198E-3</v>
      </c>
    </row>
    <row r="679" spans="1:47" ht="14.25">
      <c r="B679" s="29">
        <v>2025</v>
      </c>
      <c r="C679" s="29">
        <v>5</v>
      </c>
      <c r="D679" s="29">
        <v>8</v>
      </c>
      <c r="E679" s="247" t="s">
        <v>495</v>
      </c>
      <c r="F679" s="29">
        <v>2</v>
      </c>
      <c r="G679" s="31" t="s">
        <v>485</v>
      </c>
      <c r="H679" s="694" t="s">
        <v>467</v>
      </c>
      <c r="I679" s="347" t="s">
        <v>47</v>
      </c>
      <c r="J679" s="694" t="s">
        <v>468</v>
      </c>
      <c r="K679" s="232">
        <v>3824820</v>
      </c>
      <c r="L679" s="698">
        <v>5</v>
      </c>
      <c r="M679" s="185">
        <v>24</v>
      </c>
      <c r="N679" s="717" t="s">
        <v>487</v>
      </c>
      <c r="O679" s="232" t="s">
        <v>469</v>
      </c>
      <c r="P679" s="232">
        <v>50</v>
      </c>
      <c r="Q679" s="347" t="s">
        <v>511</v>
      </c>
      <c r="R679" s="695">
        <v>1120</v>
      </c>
      <c r="S679" s="695"/>
      <c r="T679" s="695">
        <v>4000</v>
      </c>
      <c r="U679" s="695">
        <v>4000</v>
      </c>
      <c r="V679" s="695">
        <v>1120</v>
      </c>
      <c r="W679" s="695">
        <v>1120</v>
      </c>
      <c r="X679" s="232">
        <v>1</v>
      </c>
      <c r="Y679" s="695">
        <v>4000</v>
      </c>
      <c r="Z679" s="232">
        <v>1</v>
      </c>
      <c r="AA679" s="696">
        <v>4000</v>
      </c>
      <c r="AB679" s="696">
        <v>4040</v>
      </c>
      <c r="AC679" s="697" t="s">
        <v>2011</v>
      </c>
      <c r="AD679" s="698"/>
      <c r="AE679" s="699">
        <v>0.97916666666666663</v>
      </c>
      <c r="AF679" s="699">
        <v>1</v>
      </c>
      <c r="AG679" s="699">
        <v>1</v>
      </c>
      <c r="AH679" s="699">
        <v>6.9444444444444441E-3</v>
      </c>
      <c r="AI679" s="232" t="s">
        <v>5</v>
      </c>
      <c r="AJ679" s="694"/>
      <c r="AK679" s="694" t="s">
        <v>6</v>
      </c>
      <c r="AL679" s="700" t="s">
        <v>662</v>
      </c>
      <c r="AM679" s="694" t="s">
        <v>486</v>
      </c>
      <c r="AN679" s="694">
        <v>1</v>
      </c>
      <c r="AO679" s="232"/>
      <c r="AP679" s="232" t="s">
        <v>394</v>
      </c>
      <c r="AQ679" s="232"/>
      <c r="AR679" s="232"/>
      <c r="AS679" s="232"/>
      <c r="AT679" s="243">
        <f t="shared" si="57"/>
        <v>2.083333333333337E-2</v>
      </c>
      <c r="AU679" s="243">
        <f t="shared" si="58"/>
        <v>6.9444444444444441E-3</v>
      </c>
    </row>
    <row r="680" spans="1:47" ht="14.25">
      <c r="B680" s="29">
        <v>2025</v>
      </c>
      <c r="C680" s="29">
        <v>5</v>
      </c>
      <c r="D680" s="29">
        <v>8</v>
      </c>
      <c r="E680" s="247" t="s">
        <v>495</v>
      </c>
      <c r="F680" s="29">
        <v>2</v>
      </c>
      <c r="G680" s="31" t="s">
        <v>485</v>
      </c>
      <c r="H680" s="694" t="s">
        <v>467</v>
      </c>
      <c r="I680" s="347" t="s">
        <v>47</v>
      </c>
      <c r="J680" s="694" t="s">
        <v>468</v>
      </c>
      <c r="K680" s="232">
        <v>3824820</v>
      </c>
      <c r="L680" s="698">
        <v>6</v>
      </c>
      <c r="M680" s="185">
        <v>24</v>
      </c>
      <c r="N680" s="717" t="s">
        <v>487</v>
      </c>
      <c r="O680" s="232" t="s">
        <v>469</v>
      </c>
      <c r="P680" s="232">
        <v>50</v>
      </c>
      <c r="Q680" s="347" t="s">
        <v>511</v>
      </c>
      <c r="R680" s="695">
        <v>1120</v>
      </c>
      <c r="S680" s="695"/>
      <c r="T680" s="695">
        <v>4000</v>
      </c>
      <c r="U680" s="695">
        <v>4000</v>
      </c>
      <c r="V680" s="695">
        <v>1120</v>
      </c>
      <c r="W680" s="695">
        <v>1120</v>
      </c>
      <c r="X680" s="232">
        <v>1</v>
      </c>
      <c r="Y680" s="695">
        <v>4000</v>
      </c>
      <c r="Z680" s="232">
        <v>1</v>
      </c>
      <c r="AA680" s="696">
        <v>4000</v>
      </c>
      <c r="AB680" s="696">
        <v>4040</v>
      </c>
      <c r="AC680" s="697" t="s">
        <v>2012</v>
      </c>
      <c r="AD680" s="698" t="s">
        <v>1991</v>
      </c>
      <c r="AE680" s="699">
        <v>6.9444444444444441E-3</v>
      </c>
      <c r="AF680" s="699">
        <v>2.4305555555555556E-2</v>
      </c>
      <c r="AG680" s="699">
        <v>2.4305555555555556E-2</v>
      </c>
      <c r="AH680" s="699">
        <v>3.125E-2</v>
      </c>
      <c r="AI680" s="232" t="s">
        <v>5</v>
      </c>
      <c r="AJ680" s="694"/>
      <c r="AK680" s="694" t="s">
        <v>6</v>
      </c>
      <c r="AL680" s="700" t="s">
        <v>662</v>
      </c>
      <c r="AM680" s="694" t="s">
        <v>486</v>
      </c>
      <c r="AN680" s="694">
        <v>1</v>
      </c>
      <c r="AO680" s="232"/>
      <c r="AP680" s="232" t="s">
        <v>394</v>
      </c>
      <c r="AQ680" s="232"/>
      <c r="AR680" s="232"/>
      <c r="AS680" s="232"/>
      <c r="AT680" s="243">
        <f t="shared" si="57"/>
        <v>1.7361111111111112E-2</v>
      </c>
      <c r="AU680" s="243">
        <f t="shared" si="58"/>
        <v>6.9444444444444441E-3</v>
      </c>
    </row>
    <row r="681" spans="1:47" ht="14.25">
      <c r="B681" s="29">
        <v>2025</v>
      </c>
      <c r="C681" s="29">
        <v>5</v>
      </c>
      <c r="D681" s="29">
        <v>8</v>
      </c>
      <c r="E681" s="247" t="s">
        <v>495</v>
      </c>
      <c r="F681" s="29"/>
      <c r="G681" s="208"/>
      <c r="H681" s="694" t="s">
        <v>467</v>
      </c>
      <c r="I681" s="347" t="s">
        <v>43</v>
      </c>
      <c r="J681" s="694" t="s">
        <v>468</v>
      </c>
      <c r="K681" s="232"/>
      <c r="L681" s="698"/>
      <c r="M681" s="185"/>
      <c r="N681" s="717"/>
      <c r="O681" s="232"/>
      <c r="P681" s="232">
        <v>25</v>
      </c>
      <c r="Q681" s="347" t="s">
        <v>483</v>
      </c>
      <c r="R681" s="695">
        <v>1120</v>
      </c>
      <c r="S681" s="695"/>
      <c r="T681" s="695" t="s">
        <v>30</v>
      </c>
      <c r="U681" s="695">
        <v>350</v>
      </c>
      <c r="V681" s="695">
        <v>1120</v>
      </c>
      <c r="W681" s="695">
        <v>1120</v>
      </c>
      <c r="X681" s="232">
        <v>1</v>
      </c>
      <c r="Y681" s="695"/>
      <c r="Z681" s="232">
        <v>1</v>
      </c>
      <c r="AA681" s="696">
        <v>350</v>
      </c>
      <c r="AB681" s="696">
        <v>12550</v>
      </c>
      <c r="AC681" s="697" t="s">
        <v>756</v>
      </c>
      <c r="AD681" s="698" t="s">
        <v>1991</v>
      </c>
      <c r="AE681" s="699">
        <v>3.125E-2</v>
      </c>
      <c r="AF681" s="699">
        <v>3.4722222222222224E-2</v>
      </c>
      <c r="AG681" s="699"/>
      <c r="AH681" s="699"/>
      <c r="AI681" s="232"/>
      <c r="AJ681" s="694"/>
      <c r="AK681" s="694" t="s">
        <v>6</v>
      </c>
      <c r="AL681" s="700" t="s">
        <v>662</v>
      </c>
      <c r="AM681" s="694" t="s">
        <v>486</v>
      </c>
      <c r="AN681" s="694">
        <v>1</v>
      </c>
      <c r="AO681" s="232"/>
      <c r="AP681" s="232"/>
      <c r="AQ681" s="232"/>
      <c r="AR681" s="232"/>
      <c r="AS681" s="232"/>
      <c r="AT681" s="243">
        <f t="shared" si="53"/>
        <v>3.4722222222222238E-3</v>
      </c>
      <c r="AU681" s="243" t="str">
        <f t="shared" si="54"/>
        <v/>
      </c>
    </row>
    <row r="682" spans="1:47" ht="14.25">
      <c r="B682" s="29">
        <v>2025</v>
      </c>
      <c r="C682" s="29">
        <v>5</v>
      </c>
      <c r="D682" s="29">
        <v>8</v>
      </c>
      <c r="E682" s="247" t="s">
        <v>495</v>
      </c>
      <c r="F682" s="29"/>
      <c r="G682" s="208"/>
      <c r="H682" s="694" t="s">
        <v>467</v>
      </c>
      <c r="I682" s="347"/>
      <c r="J682" s="694"/>
      <c r="K682" s="232"/>
      <c r="L682" s="698"/>
      <c r="M682" s="185"/>
      <c r="N682" s="717"/>
      <c r="O682" s="232"/>
      <c r="P682" s="232"/>
      <c r="Q682" s="347"/>
      <c r="R682" s="695"/>
      <c r="S682" s="695"/>
      <c r="T682" s="695"/>
      <c r="U682" s="695"/>
      <c r="V682" s="695"/>
      <c r="W682" s="695"/>
      <c r="X682" s="232"/>
      <c r="Y682" s="695"/>
      <c r="Z682" s="232"/>
      <c r="AA682" s="696"/>
      <c r="AB682" s="696"/>
      <c r="AC682" s="697"/>
      <c r="AD682" s="698"/>
      <c r="AE682" s="699"/>
      <c r="AF682" s="699"/>
      <c r="AG682" s="699">
        <v>3.4722222222222224E-2</v>
      </c>
      <c r="AH682" s="699">
        <v>5.5555555555555552E-2</v>
      </c>
      <c r="AI682" s="232" t="s">
        <v>560</v>
      </c>
      <c r="AJ682" s="694"/>
      <c r="AK682" s="694"/>
      <c r="AL682" s="700"/>
      <c r="AM682" s="694"/>
      <c r="AN682" s="694"/>
      <c r="AO682" s="232"/>
      <c r="AP682" s="232"/>
      <c r="AQ682" s="232"/>
      <c r="AR682" s="232"/>
      <c r="AS682" s="232"/>
      <c r="AT682" s="243" t="str">
        <f t="shared" si="53"/>
        <v/>
      </c>
      <c r="AU682" s="243">
        <f t="shared" si="54"/>
        <v>2.0833333333333329E-2</v>
      </c>
    </row>
    <row r="683" spans="1:47" ht="14.25">
      <c r="B683" s="29">
        <v>2025</v>
      </c>
      <c r="C683" s="29">
        <v>5</v>
      </c>
      <c r="D683" s="29">
        <v>8</v>
      </c>
      <c r="E683" s="247" t="s">
        <v>495</v>
      </c>
      <c r="F683" s="29"/>
      <c r="G683" s="31"/>
      <c r="H683" s="694" t="s">
        <v>467</v>
      </c>
      <c r="I683" s="347" t="s">
        <v>58</v>
      </c>
      <c r="J683" s="694" t="s">
        <v>468</v>
      </c>
      <c r="K683" s="232"/>
      <c r="L683" s="698"/>
      <c r="M683" s="185"/>
      <c r="N683" s="717"/>
      <c r="O683" s="232"/>
      <c r="P683" s="232">
        <v>12</v>
      </c>
      <c r="Q683" s="347" t="s">
        <v>483</v>
      </c>
      <c r="R683" s="695">
        <v>1120</v>
      </c>
      <c r="S683" s="695"/>
      <c r="T683" s="695" t="s">
        <v>30</v>
      </c>
      <c r="U683" s="695">
        <v>200</v>
      </c>
      <c r="V683" s="695">
        <v>1120</v>
      </c>
      <c r="W683" s="695">
        <v>1120</v>
      </c>
      <c r="X683" s="232">
        <v>1</v>
      </c>
      <c r="Y683" s="695">
        <v>200</v>
      </c>
      <c r="Z683" s="232">
        <v>1</v>
      </c>
      <c r="AA683" s="696">
        <v>200</v>
      </c>
      <c r="AB683" s="696"/>
      <c r="AC683" s="697"/>
      <c r="AD683" s="698"/>
      <c r="AE683" s="699"/>
      <c r="AF683" s="699"/>
      <c r="AG683" s="699"/>
      <c r="AH683" s="699"/>
      <c r="AI683" s="232"/>
      <c r="AJ683" s="694"/>
      <c r="AK683" s="694"/>
      <c r="AL683" s="700"/>
      <c r="AM683" s="694"/>
      <c r="AN683" s="694"/>
      <c r="AO683" s="232"/>
      <c r="AP683" s="232"/>
      <c r="AQ683" s="232"/>
      <c r="AR683" s="232"/>
      <c r="AS683" s="232"/>
      <c r="AT683" s="243" t="str">
        <f t="shared" si="53"/>
        <v/>
      </c>
      <c r="AU683" s="243" t="str">
        <f t="shared" si="54"/>
        <v/>
      </c>
    </row>
    <row r="684" spans="1:47" ht="14.25">
      <c r="A684" s="182">
        <v>1</v>
      </c>
      <c r="B684" s="29">
        <v>2025</v>
      </c>
      <c r="C684" s="29">
        <v>5</v>
      </c>
      <c r="D684" s="29">
        <v>8</v>
      </c>
      <c r="E684" s="247" t="s">
        <v>495</v>
      </c>
      <c r="F684" s="29">
        <v>3</v>
      </c>
      <c r="G684" s="31" t="s">
        <v>485</v>
      </c>
      <c r="H684" s="694" t="s">
        <v>467</v>
      </c>
      <c r="I684" s="347" t="s">
        <v>47</v>
      </c>
      <c r="J684" s="694" t="s">
        <v>468</v>
      </c>
      <c r="K684" s="232">
        <v>3824820</v>
      </c>
      <c r="L684" s="698">
        <v>7</v>
      </c>
      <c r="M684" s="185">
        <v>24</v>
      </c>
      <c r="N684" s="717" t="s">
        <v>487</v>
      </c>
      <c r="O684" s="232" t="s">
        <v>469</v>
      </c>
      <c r="P684" s="232">
        <v>50</v>
      </c>
      <c r="Q684" s="347" t="s">
        <v>511</v>
      </c>
      <c r="R684" s="695">
        <v>1120</v>
      </c>
      <c r="S684" s="695"/>
      <c r="T684" s="695">
        <v>4000</v>
      </c>
      <c r="U684" s="695">
        <v>4000</v>
      </c>
      <c r="V684" s="695">
        <v>1120</v>
      </c>
      <c r="W684" s="695">
        <v>1120</v>
      </c>
      <c r="X684" s="232">
        <v>1</v>
      </c>
      <c r="Y684" s="695">
        <v>4000</v>
      </c>
      <c r="Z684" s="232">
        <v>1</v>
      </c>
      <c r="AA684" s="696">
        <v>4000</v>
      </c>
      <c r="AB684" s="696">
        <v>4020</v>
      </c>
      <c r="AC684" s="697" t="s">
        <v>2013</v>
      </c>
      <c r="AD684" s="698"/>
      <c r="AE684" s="699">
        <v>5.5555555555555552E-2</v>
      </c>
      <c r="AF684" s="699">
        <v>7.6388888888888895E-2</v>
      </c>
      <c r="AG684" s="699">
        <v>7.6388888888888895E-2</v>
      </c>
      <c r="AH684" s="699">
        <v>0.125</v>
      </c>
      <c r="AI684" s="232" t="s">
        <v>5</v>
      </c>
      <c r="AJ684" s="694"/>
      <c r="AK684" s="694" t="s">
        <v>6</v>
      </c>
      <c r="AL684" s="700" t="s">
        <v>662</v>
      </c>
      <c r="AM684" s="694" t="s">
        <v>486</v>
      </c>
      <c r="AN684" s="694">
        <v>1</v>
      </c>
      <c r="AO684" s="232"/>
      <c r="AP684" s="232" t="s">
        <v>394</v>
      </c>
      <c r="AQ684" s="232"/>
      <c r="AR684" s="232"/>
      <c r="AS684" s="232"/>
      <c r="AT684" s="243">
        <f t="shared" si="53"/>
        <v>2.0833333333333343E-2</v>
      </c>
      <c r="AU684" s="243">
        <f t="shared" si="54"/>
        <v>4.8611111111111105E-2</v>
      </c>
    </row>
    <row r="685" spans="1:47" ht="14.25">
      <c r="B685" s="29">
        <v>2025</v>
      </c>
      <c r="C685" s="29">
        <v>5</v>
      </c>
      <c r="D685" s="29">
        <v>8</v>
      </c>
      <c r="E685" s="247" t="s">
        <v>495</v>
      </c>
      <c r="F685" s="29">
        <v>3</v>
      </c>
      <c r="G685" s="31" t="s">
        <v>485</v>
      </c>
      <c r="H685" s="694" t="s">
        <v>467</v>
      </c>
      <c r="I685" s="347" t="s">
        <v>47</v>
      </c>
      <c r="J685" s="694" t="s">
        <v>468</v>
      </c>
      <c r="K685" s="232">
        <v>3824820</v>
      </c>
      <c r="L685" s="698">
        <v>8</v>
      </c>
      <c r="M685" s="185">
        <v>24</v>
      </c>
      <c r="N685" s="717" t="s">
        <v>487</v>
      </c>
      <c r="O685" s="232" t="s">
        <v>469</v>
      </c>
      <c r="P685" s="232">
        <v>50</v>
      </c>
      <c r="Q685" s="347" t="s">
        <v>511</v>
      </c>
      <c r="R685" s="695">
        <v>1120</v>
      </c>
      <c r="S685" s="695"/>
      <c r="T685" s="695">
        <v>4000</v>
      </c>
      <c r="U685" s="695">
        <v>4000</v>
      </c>
      <c r="V685" s="695">
        <v>1120</v>
      </c>
      <c r="W685" s="695">
        <v>1120</v>
      </c>
      <c r="X685" s="232">
        <v>1</v>
      </c>
      <c r="Y685" s="695">
        <v>4000</v>
      </c>
      <c r="Z685" s="232">
        <v>1</v>
      </c>
      <c r="AA685" s="696">
        <v>4000</v>
      </c>
      <c r="AB685" s="696">
        <v>4040</v>
      </c>
      <c r="AC685" s="697" t="s">
        <v>2014</v>
      </c>
      <c r="AD685" s="698"/>
      <c r="AE685" s="699">
        <v>0.125</v>
      </c>
      <c r="AF685" s="699">
        <v>0.1423611111111111</v>
      </c>
      <c r="AG685" s="699">
        <v>0.1423611111111111</v>
      </c>
      <c r="AH685" s="699">
        <v>0.14930555555555555</v>
      </c>
      <c r="AI685" s="232" t="s">
        <v>5</v>
      </c>
      <c r="AJ685" s="694"/>
      <c r="AK685" s="694" t="s">
        <v>6</v>
      </c>
      <c r="AL685" s="700" t="s">
        <v>662</v>
      </c>
      <c r="AM685" s="694" t="s">
        <v>486</v>
      </c>
      <c r="AN685" s="694">
        <v>1</v>
      </c>
      <c r="AO685" s="232"/>
      <c r="AP685" s="232" t="s">
        <v>394</v>
      </c>
      <c r="AQ685" s="232"/>
      <c r="AR685" s="232"/>
      <c r="AS685" s="232"/>
      <c r="AT685" s="243">
        <f t="shared" si="53"/>
        <v>1.7361111111111105E-2</v>
      </c>
      <c r="AU685" s="243">
        <f t="shared" si="54"/>
        <v>6.9444444444444475E-3</v>
      </c>
    </row>
    <row r="686" spans="1:47" ht="14.25">
      <c r="B686" s="29">
        <v>2025</v>
      </c>
      <c r="C686" s="29">
        <v>5</v>
      </c>
      <c r="D686" s="29">
        <v>8</v>
      </c>
      <c r="E686" s="247" t="s">
        <v>495</v>
      </c>
      <c r="F686" s="29">
        <v>3</v>
      </c>
      <c r="G686" s="31" t="s">
        <v>485</v>
      </c>
      <c r="H686" s="694" t="s">
        <v>467</v>
      </c>
      <c r="I686" s="347" t="s">
        <v>47</v>
      </c>
      <c r="J686" s="694" t="s">
        <v>468</v>
      </c>
      <c r="K686" s="232">
        <v>3824820</v>
      </c>
      <c r="L686" s="698">
        <v>9</v>
      </c>
      <c r="M686" s="185">
        <v>24</v>
      </c>
      <c r="N686" s="717" t="s">
        <v>487</v>
      </c>
      <c r="O686" s="232" t="s">
        <v>469</v>
      </c>
      <c r="P686" s="232">
        <v>50</v>
      </c>
      <c r="Q686" s="347" t="s">
        <v>511</v>
      </c>
      <c r="R686" s="695">
        <v>1120</v>
      </c>
      <c r="S686" s="695"/>
      <c r="T686" s="695">
        <v>4000</v>
      </c>
      <c r="U686" s="695">
        <v>4000</v>
      </c>
      <c r="V686" s="695">
        <v>1120</v>
      </c>
      <c r="W686" s="695">
        <v>1120</v>
      </c>
      <c r="X686" s="232">
        <v>1</v>
      </c>
      <c r="Y686" s="695">
        <v>4000</v>
      </c>
      <c r="Z686" s="232">
        <v>1</v>
      </c>
      <c r="AA686" s="696">
        <v>4000</v>
      </c>
      <c r="AB686" s="696">
        <v>4040</v>
      </c>
      <c r="AC686" s="697" t="s">
        <v>2015</v>
      </c>
      <c r="AD686" s="698" t="s">
        <v>1992</v>
      </c>
      <c r="AE686" s="699">
        <v>0.14930555555555555</v>
      </c>
      <c r="AF686" s="699">
        <v>0.16666666666666666</v>
      </c>
      <c r="AG686" s="699">
        <v>0.16666666666666666</v>
      </c>
      <c r="AH686" s="699">
        <v>0.1736111111111111</v>
      </c>
      <c r="AI686" s="232" t="s">
        <v>5</v>
      </c>
      <c r="AJ686" s="694"/>
      <c r="AK686" s="694" t="s">
        <v>6</v>
      </c>
      <c r="AL686" s="700" t="s">
        <v>662</v>
      </c>
      <c r="AM686" s="694" t="s">
        <v>486</v>
      </c>
      <c r="AN686" s="694">
        <v>1</v>
      </c>
      <c r="AO686" s="232"/>
      <c r="AP686" s="232" t="s">
        <v>394</v>
      </c>
      <c r="AQ686" s="232"/>
      <c r="AR686" s="232"/>
      <c r="AS686" s="232"/>
      <c r="AT686" s="243">
        <f t="shared" si="53"/>
        <v>1.7361111111111105E-2</v>
      </c>
      <c r="AU686" s="243">
        <f t="shared" si="54"/>
        <v>6.9444444444444475E-3</v>
      </c>
    </row>
    <row r="687" spans="1:47" ht="14.25">
      <c r="B687" s="29">
        <v>2025</v>
      </c>
      <c r="C687" s="29">
        <v>5</v>
      </c>
      <c r="D687" s="29">
        <v>8</v>
      </c>
      <c r="E687" s="247" t="s">
        <v>495</v>
      </c>
      <c r="F687" s="29"/>
      <c r="G687" s="208"/>
      <c r="H687" s="694" t="s">
        <v>467</v>
      </c>
      <c r="I687" s="347" t="s">
        <v>43</v>
      </c>
      <c r="J687" s="694" t="s">
        <v>468</v>
      </c>
      <c r="K687" s="232"/>
      <c r="L687" s="698"/>
      <c r="M687" s="185"/>
      <c r="N687" s="717"/>
      <c r="O687" s="232"/>
      <c r="P687" s="232">
        <v>25</v>
      </c>
      <c r="Q687" s="347" t="s">
        <v>483</v>
      </c>
      <c r="R687" s="695">
        <v>1120</v>
      </c>
      <c r="S687" s="695"/>
      <c r="T687" s="695" t="s">
        <v>30</v>
      </c>
      <c r="U687" s="695">
        <v>350</v>
      </c>
      <c r="V687" s="695">
        <v>1120</v>
      </c>
      <c r="W687" s="695">
        <v>1120</v>
      </c>
      <c r="X687" s="232">
        <v>1</v>
      </c>
      <c r="Y687" s="695"/>
      <c r="Z687" s="232">
        <v>1</v>
      </c>
      <c r="AA687" s="696">
        <v>350</v>
      </c>
      <c r="AB687" s="696">
        <v>12550</v>
      </c>
      <c r="AC687" s="697" t="s">
        <v>756</v>
      </c>
      <c r="AD687" s="698" t="s">
        <v>1992</v>
      </c>
      <c r="AE687" s="699">
        <v>0.1736111111111111</v>
      </c>
      <c r="AF687" s="699">
        <v>0.17708333333333334</v>
      </c>
      <c r="AG687" s="699"/>
      <c r="AH687" s="699"/>
      <c r="AI687" s="232"/>
      <c r="AJ687" s="694"/>
      <c r="AK687" s="694" t="s">
        <v>6</v>
      </c>
      <c r="AL687" s="700" t="s">
        <v>662</v>
      </c>
      <c r="AM687" s="694" t="s">
        <v>486</v>
      </c>
      <c r="AN687" s="694">
        <v>1</v>
      </c>
      <c r="AO687" s="232"/>
      <c r="AP687" s="232"/>
      <c r="AQ687" s="232"/>
      <c r="AR687" s="232"/>
      <c r="AS687" s="232"/>
      <c r="AT687" s="243">
        <f t="shared" si="53"/>
        <v>3.4722222222222376E-3</v>
      </c>
      <c r="AU687" s="243" t="str">
        <f t="shared" si="54"/>
        <v/>
      </c>
    </row>
    <row r="688" spans="1:47" ht="14.25">
      <c r="B688" s="29">
        <v>2025</v>
      </c>
      <c r="C688" s="29">
        <v>5</v>
      </c>
      <c r="D688" s="29">
        <v>8</v>
      </c>
      <c r="E688" s="247" t="s">
        <v>495</v>
      </c>
      <c r="F688" s="29"/>
      <c r="G688" s="208"/>
      <c r="H688" s="694" t="s">
        <v>467</v>
      </c>
      <c r="I688" s="347"/>
      <c r="J688" s="694"/>
      <c r="K688" s="232"/>
      <c r="L688" s="698"/>
      <c r="M688" s="185"/>
      <c r="N688" s="717"/>
      <c r="O688" s="232"/>
      <c r="P688" s="232"/>
      <c r="Q688" s="347"/>
      <c r="R688" s="695"/>
      <c r="S688" s="695"/>
      <c r="T688" s="695"/>
      <c r="U688" s="695"/>
      <c r="V688" s="695"/>
      <c r="W688" s="695"/>
      <c r="X688" s="232"/>
      <c r="Y688" s="695"/>
      <c r="Z688" s="232"/>
      <c r="AA688" s="696"/>
      <c r="AB688" s="696"/>
      <c r="AC688" s="697"/>
      <c r="AD688" s="698"/>
      <c r="AE688" s="699"/>
      <c r="AF688" s="699"/>
      <c r="AG688" s="699">
        <v>0.17708333333333334</v>
      </c>
      <c r="AH688" s="699">
        <v>0.19791666666666666</v>
      </c>
      <c r="AI688" s="232" t="s">
        <v>560</v>
      </c>
      <c r="AJ688" s="694"/>
      <c r="AK688" s="694"/>
      <c r="AL688" s="700"/>
      <c r="AM688" s="694"/>
      <c r="AN688" s="694"/>
      <c r="AO688" s="232"/>
      <c r="AP688" s="232"/>
      <c r="AQ688" s="232"/>
      <c r="AR688" s="232"/>
      <c r="AS688" s="232"/>
      <c r="AT688" s="243" t="str">
        <f t="shared" si="53"/>
        <v/>
      </c>
      <c r="AU688" s="243">
        <f t="shared" si="54"/>
        <v>2.0833333333333315E-2</v>
      </c>
    </row>
    <row r="689" spans="1:47" ht="14.25">
      <c r="B689" s="29">
        <v>2025</v>
      </c>
      <c r="C689" s="29">
        <v>5</v>
      </c>
      <c r="D689" s="29">
        <v>8</v>
      </c>
      <c r="E689" s="247" t="s">
        <v>495</v>
      </c>
      <c r="F689" s="29"/>
      <c r="G689" s="31"/>
      <c r="H689" s="694" t="s">
        <v>467</v>
      </c>
      <c r="I689" s="347" t="s">
        <v>58</v>
      </c>
      <c r="J689" s="694" t="s">
        <v>468</v>
      </c>
      <c r="K689" s="232"/>
      <c r="L689" s="698"/>
      <c r="M689" s="185"/>
      <c r="N689" s="717"/>
      <c r="O689" s="232"/>
      <c r="P689" s="232">
        <v>12</v>
      </c>
      <c r="Q689" s="347" t="s">
        <v>483</v>
      </c>
      <c r="R689" s="695">
        <v>1120</v>
      </c>
      <c r="S689" s="695"/>
      <c r="T689" s="695" t="s">
        <v>30</v>
      </c>
      <c r="U689" s="695">
        <v>200</v>
      </c>
      <c r="V689" s="695">
        <v>1120</v>
      </c>
      <c r="W689" s="695">
        <v>1120</v>
      </c>
      <c r="X689" s="232">
        <v>1</v>
      </c>
      <c r="Y689" s="695">
        <v>200</v>
      </c>
      <c r="Z689" s="232">
        <v>1</v>
      </c>
      <c r="AA689" s="696">
        <v>200</v>
      </c>
      <c r="AB689" s="696"/>
      <c r="AC689" s="697"/>
      <c r="AD689" s="698"/>
      <c r="AE689" s="699"/>
      <c r="AF689" s="699"/>
      <c r="AG689" s="699"/>
      <c r="AH689" s="699"/>
      <c r="AI689" s="232"/>
      <c r="AJ689" s="694"/>
      <c r="AK689" s="694"/>
      <c r="AL689" s="700"/>
      <c r="AM689" s="694"/>
      <c r="AN689" s="694"/>
      <c r="AO689" s="232"/>
      <c r="AP689" s="232"/>
      <c r="AQ689" s="232"/>
      <c r="AR689" s="232"/>
      <c r="AS689" s="232"/>
      <c r="AT689" s="243" t="str">
        <f t="shared" si="53"/>
        <v/>
      </c>
      <c r="AU689" s="243" t="str">
        <f t="shared" si="54"/>
        <v/>
      </c>
    </row>
    <row r="690" spans="1:47" ht="14.25">
      <c r="A690" s="182">
        <v>1</v>
      </c>
      <c r="B690" s="29">
        <v>2025</v>
      </c>
      <c r="C690" s="29">
        <v>5</v>
      </c>
      <c r="D690" s="29">
        <v>8</v>
      </c>
      <c r="E690" s="247" t="s">
        <v>495</v>
      </c>
      <c r="F690" s="29">
        <v>4</v>
      </c>
      <c r="G690" s="31" t="s">
        <v>485</v>
      </c>
      <c r="H690" s="694" t="s">
        <v>467</v>
      </c>
      <c r="I690" s="347" t="s">
        <v>47</v>
      </c>
      <c r="J690" s="694" t="s">
        <v>468</v>
      </c>
      <c r="K690" s="232">
        <v>3824820</v>
      </c>
      <c r="L690" s="698">
        <v>10</v>
      </c>
      <c r="M690" s="185">
        <v>24</v>
      </c>
      <c r="N690" s="717" t="s">
        <v>487</v>
      </c>
      <c r="O690" s="232" t="s">
        <v>469</v>
      </c>
      <c r="P690" s="232">
        <v>50</v>
      </c>
      <c r="Q690" s="347" t="s">
        <v>511</v>
      </c>
      <c r="R690" s="695">
        <v>1120</v>
      </c>
      <c r="S690" s="695"/>
      <c r="T690" s="695">
        <v>4000</v>
      </c>
      <c r="U690" s="695">
        <v>4000</v>
      </c>
      <c r="V690" s="695">
        <v>1120</v>
      </c>
      <c r="W690" s="695">
        <v>1120</v>
      </c>
      <c r="X690" s="232">
        <v>1</v>
      </c>
      <c r="Y690" s="695">
        <v>4000</v>
      </c>
      <c r="Z690" s="232">
        <v>1</v>
      </c>
      <c r="AA690" s="696">
        <v>4000</v>
      </c>
      <c r="AB690" s="696">
        <v>4020</v>
      </c>
      <c r="AC690" s="697" t="s">
        <v>2017</v>
      </c>
      <c r="AD690" s="698"/>
      <c r="AE690" s="699">
        <v>0.19791666666666666</v>
      </c>
      <c r="AF690" s="699">
        <v>0.21527777777777779</v>
      </c>
      <c r="AG690" s="699">
        <v>0.21527777777777779</v>
      </c>
      <c r="AH690" s="699">
        <v>0.22222222222222221</v>
      </c>
      <c r="AI690" s="232" t="s">
        <v>5</v>
      </c>
      <c r="AJ690" s="694"/>
      <c r="AK690" s="694" t="s">
        <v>6</v>
      </c>
      <c r="AL690" s="700" t="s">
        <v>662</v>
      </c>
      <c r="AM690" s="694" t="s">
        <v>486</v>
      </c>
      <c r="AN690" s="694">
        <v>1</v>
      </c>
      <c r="AO690" s="232"/>
      <c r="AP690" s="232" t="s">
        <v>394</v>
      </c>
      <c r="AQ690" s="232"/>
      <c r="AR690" s="232"/>
      <c r="AS690" s="232"/>
      <c r="AT690" s="243">
        <f t="shared" si="53"/>
        <v>1.7361111111111133E-2</v>
      </c>
      <c r="AU690" s="243">
        <f t="shared" si="54"/>
        <v>6.9444444444444198E-3</v>
      </c>
    </row>
    <row r="691" spans="1:47" ht="14.25">
      <c r="B691" s="29">
        <v>2025</v>
      </c>
      <c r="C691" s="29">
        <v>5</v>
      </c>
      <c r="D691" s="29">
        <v>8</v>
      </c>
      <c r="E691" s="247" t="s">
        <v>495</v>
      </c>
      <c r="F691" s="29">
        <v>4</v>
      </c>
      <c r="G691" s="31" t="s">
        <v>485</v>
      </c>
      <c r="H691" s="694" t="s">
        <v>467</v>
      </c>
      <c r="I691" s="347" t="s">
        <v>47</v>
      </c>
      <c r="J691" s="694" t="s">
        <v>468</v>
      </c>
      <c r="K691" s="232">
        <v>3824820</v>
      </c>
      <c r="L691" s="698">
        <v>11</v>
      </c>
      <c r="M691" s="185">
        <v>24</v>
      </c>
      <c r="N691" s="717" t="s">
        <v>487</v>
      </c>
      <c r="O691" s="232" t="s">
        <v>469</v>
      </c>
      <c r="P691" s="232">
        <v>50</v>
      </c>
      <c r="Q691" s="347" t="s">
        <v>511</v>
      </c>
      <c r="R691" s="695">
        <v>1120</v>
      </c>
      <c r="S691" s="695"/>
      <c r="T691" s="695">
        <v>4000</v>
      </c>
      <c r="U691" s="695">
        <v>4000</v>
      </c>
      <c r="V691" s="695">
        <v>1120</v>
      </c>
      <c r="W691" s="695">
        <v>1120</v>
      </c>
      <c r="X691" s="232">
        <v>1</v>
      </c>
      <c r="Y691" s="695">
        <v>4000</v>
      </c>
      <c r="Z691" s="232">
        <v>1</v>
      </c>
      <c r="AA691" s="696">
        <v>4000</v>
      </c>
      <c r="AB691" s="696">
        <v>4040</v>
      </c>
      <c r="AC691" s="697" t="s">
        <v>2018</v>
      </c>
      <c r="AD691" s="698"/>
      <c r="AE691" s="699">
        <v>0.22222222222222221</v>
      </c>
      <c r="AF691" s="699">
        <v>0.24305555555555555</v>
      </c>
      <c r="AG691" s="699">
        <v>0.24305555555555555</v>
      </c>
      <c r="AH691" s="699">
        <v>0.25</v>
      </c>
      <c r="AI691" s="232" t="s">
        <v>5</v>
      </c>
      <c r="AJ691" s="694"/>
      <c r="AK691" s="694" t="s">
        <v>6</v>
      </c>
      <c r="AL691" s="700" t="s">
        <v>662</v>
      </c>
      <c r="AM691" s="694" t="s">
        <v>486</v>
      </c>
      <c r="AN691" s="694">
        <v>1</v>
      </c>
      <c r="AO691" s="232"/>
      <c r="AP691" s="232" t="s">
        <v>394</v>
      </c>
      <c r="AQ691" s="232"/>
      <c r="AR691" s="232"/>
      <c r="AS691" s="232"/>
      <c r="AT691" s="243">
        <f t="shared" si="53"/>
        <v>2.0833333333333343E-2</v>
      </c>
      <c r="AU691" s="243">
        <f t="shared" si="54"/>
        <v>6.9444444444444475E-3</v>
      </c>
    </row>
    <row r="692" spans="1:47" ht="14.25">
      <c r="B692" s="29">
        <v>2025</v>
      </c>
      <c r="C692" s="29">
        <v>5</v>
      </c>
      <c r="D692" s="29">
        <v>8</v>
      </c>
      <c r="E692" s="247" t="s">
        <v>495</v>
      </c>
      <c r="F692" s="29">
        <v>4</v>
      </c>
      <c r="G692" s="31" t="s">
        <v>485</v>
      </c>
      <c r="H692" s="694" t="s">
        <v>467</v>
      </c>
      <c r="I692" s="347" t="s">
        <v>47</v>
      </c>
      <c r="J692" s="694" t="s">
        <v>468</v>
      </c>
      <c r="K692" s="232">
        <v>3824820</v>
      </c>
      <c r="L692" s="698">
        <v>12</v>
      </c>
      <c r="M692" s="185">
        <v>24</v>
      </c>
      <c r="N692" s="717" t="s">
        <v>487</v>
      </c>
      <c r="O692" s="232" t="s">
        <v>469</v>
      </c>
      <c r="P692" s="232">
        <v>50</v>
      </c>
      <c r="Q692" s="347" t="s">
        <v>511</v>
      </c>
      <c r="R692" s="695">
        <v>1120</v>
      </c>
      <c r="S692" s="695"/>
      <c r="T692" s="695">
        <v>4000</v>
      </c>
      <c r="U692" s="695">
        <v>4000</v>
      </c>
      <c r="V692" s="695">
        <v>1120</v>
      </c>
      <c r="W692" s="695">
        <v>1120</v>
      </c>
      <c r="X692" s="232">
        <v>1</v>
      </c>
      <c r="Y692" s="695">
        <v>4000</v>
      </c>
      <c r="Z692" s="232">
        <v>1</v>
      </c>
      <c r="AA692" s="696">
        <v>4000</v>
      </c>
      <c r="AB692" s="696">
        <v>4040</v>
      </c>
      <c r="AC692" s="697" t="s">
        <v>2019</v>
      </c>
      <c r="AD692" s="698" t="s">
        <v>2016</v>
      </c>
      <c r="AE692" s="699">
        <v>0.25</v>
      </c>
      <c r="AF692" s="699">
        <v>0.2673611111111111</v>
      </c>
      <c r="AG692" s="699">
        <v>0.2673611111111111</v>
      </c>
      <c r="AH692" s="699">
        <v>0.27430555555555558</v>
      </c>
      <c r="AI692" s="232" t="s">
        <v>5</v>
      </c>
      <c r="AJ692" s="694"/>
      <c r="AK692" s="694" t="s">
        <v>6</v>
      </c>
      <c r="AL692" s="700" t="s">
        <v>662</v>
      </c>
      <c r="AM692" s="694" t="s">
        <v>486</v>
      </c>
      <c r="AN692" s="694">
        <v>1</v>
      </c>
      <c r="AO692" s="232"/>
      <c r="AP692" s="232" t="s">
        <v>394</v>
      </c>
      <c r="AQ692" s="232"/>
      <c r="AR692" s="232"/>
      <c r="AS692" s="232"/>
      <c r="AT692" s="243">
        <f t="shared" si="53"/>
        <v>1.7361111111111105E-2</v>
      </c>
      <c r="AU692" s="243">
        <f t="shared" si="54"/>
        <v>6.9444444444444753E-3</v>
      </c>
    </row>
    <row r="693" spans="1:47" ht="14.25">
      <c r="B693" s="29">
        <v>2025</v>
      </c>
      <c r="C693" s="29">
        <v>5</v>
      </c>
      <c r="D693" s="29">
        <v>8</v>
      </c>
      <c r="E693" s="247" t="s">
        <v>495</v>
      </c>
      <c r="F693" s="29"/>
      <c r="G693" s="208"/>
      <c r="H693" s="694" t="s">
        <v>467</v>
      </c>
      <c r="I693" s="347" t="s">
        <v>43</v>
      </c>
      <c r="J693" s="694" t="s">
        <v>468</v>
      </c>
      <c r="K693" s="232"/>
      <c r="L693" s="698"/>
      <c r="M693" s="185"/>
      <c r="N693" s="717"/>
      <c r="O693" s="232"/>
      <c r="P693" s="232">
        <v>25</v>
      </c>
      <c r="Q693" s="347" t="s">
        <v>483</v>
      </c>
      <c r="R693" s="695">
        <v>1120</v>
      </c>
      <c r="S693" s="695"/>
      <c r="T693" s="695" t="s">
        <v>30</v>
      </c>
      <c r="U693" s="695">
        <v>350</v>
      </c>
      <c r="V693" s="695">
        <v>1120</v>
      </c>
      <c r="W693" s="695">
        <v>1120</v>
      </c>
      <c r="X693" s="232">
        <v>1</v>
      </c>
      <c r="Y693" s="695"/>
      <c r="Z693" s="232">
        <v>1</v>
      </c>
      <c r="AA693" s="696">
        <v>350</v>
      </c>
      <c r="AB693" s="696">
        <v>12550</v>
      </c>
      <c r="AC693" s="697" t="s">
        <v>756</v>
      </c>
      <c r="AD693" s="698" t="s">
        <v>2016</v>
      </c>
      <c r="AE693" s="699">
        <v>0.27430555555555558</v>
      </c>
      <c r="AF693" s="699">
        <v>0.27777777777777779</v>
      </c>
      <c r="AG693" s="699"/>
      <c r="AH693" s="699"/>
      <c r="AI693" s="232"/>
      <c r="AJ693" s="694"/>
      <c r="AK693" s="694" t="s">
        <v>6</v>
      </c>
      <c r="AL693" s="700" t="s">
        <v>662</v>
      </c>
      <c r="AM693" s="694" t="s">
        <v>486</v>
      </c>
      <c r="AN693" s="694">
        <v>1</v>
      </c>
      <c r="AO693" s="232"/>
      <c r="AP693" s="232"/>
      <c r="AQ693" s="232"/>
      <c r="AR693" s="232"/>
      <c r="AS693" s="232"/>
      <c r="AT693" s="243">
        <f t="shared" si="53"/>
        <v>3.4722222222222099E-3</v>
      </c>
      <c r="AU693" s="243" t="str">
        <f t="shared" si="54"/>
        <v/>
      </c>
    </row>
    <row r="694" spans="1:47" ht="14.25">
      <c r="B694" s="29">
        <v>2025</v>
      </c>
      <c r="C694" s="29">
        <v>5</v>
      </c>
      <c r="D694" s="29">
        <v>9</v>
      </c>
      <c r="E694" s="247" t="s">
        <v>496</v>
      </c>
      <c r="F694" s="29"/>
      <c r="G694" s="208"/>
      <c r="H694" s="694" t="s">
        <v>467</v>
      </c>
      <c r="I694" s="347"/>
      <c r="J694" s="694"/>
      <c r="K694" s="232"/>
      <c r="L694" s="698"/>
      <c r="M694" s="185"/>
      <c r="N694" s="717"/>
      <c r="O694" s="232"/>
      <c r="P694" s="232"/>
      <c r="Q694" s="347"/>
      <c r="R694" s="695"/>
      <c r="S694" s="695"/>
      <c r="T694" s="695"/>
      <c r="U694" s="695"/>
      <c r="V694" s="695"/>
      <c r="W694" s="695"/>
      <c r="X694" s="232"/>
      <c r="Y694" s="695"/>
      <c r="Z694" s="232"/>
      <c r="AA694" s="696"/>
      <c r="AB694" s="696"/>
      <c r="AC694" s="697"/>
      <c r="AD694" s="698"/>
      <c r="AE694" s="699"/>
      <c r="AF694" s="699"/>
      <c r="AG694" s="699">
        <v>0.27777777777777779</v>
      </c>
      <c r="AH694" s="699">
        <v>0.2986111111111111</v>
      </c>
      <c r="AI694" s="232" t="s">
        <v>560</v>
      </c>
      <c r="AJ694" s="694"/>
      <c r="AK694" s="694"/>
      <c r="AL694" s="700"/>
      <c r="AM694" s="694"/>
      <c r="AN694" s="694"/>
      <c r="AO694" s="232"/>
      <c r="AP694" s="232"/>
      <c r="AQ694" s="232"/>
      <c r="AR694" s="232"/>
      <c r="AS694" s="232"/>
      <c r="AT694" s="243" t="str">
        <f t="shared" si="53"/>
        <v/>
      </c>
      <c r="AU694" s="243">
        <f t="shared" si="54"/>
        <v>2.0833333333333315E-2</v>
      </c>
    </row>
    <row r="695" spans="1:47" ht="14.25">
      <c r="B695" s="29">
        <v>2025</v>
      </c>
      <c r="C695" s="29">
        <v>5</v>
      </c>
      <c r="D695" s="29">
        <v>9</v>
      </c>
      <c r="E695" s="247" t="s">
        <v>496</v>
      </c>
      <c r="F695" s="29"/>
      <c r="G695" s="31"/>
      <c r="H695" s="694" t="s">
        <v>467</v>
      </c>
      <c r="I695" s="347" t="s">
        <v>58</v>
      </c>
      <c r="J695" s="694" t="s">
        <v>468</v>
      </c>
      <c r="K695" s="232"/>
      <c r="L695" s="698"/>
      <c r="M695" s="185"/>
      <c r="N695" s="717"/>
      <c r="O695" s="232"/>
      <c r="P695" s="232">
        <v>12</v>
      </c>
      <c r="Q695" s="347" t="s">
        <v>483</v>
      </c>
      <c r="R695" s="695">
        <v>1120</v>
      </c>
      <c r="S695" s="695"/>
      <c r="T695" s="695" t="s">
        <v>30</v>
      </c>
      <c r="U695" s="695">
        <v>200</v>
      </c>
      <c r="V695" s="695">
        <v>1120</v>
      </c>
      <c r="W695" s="695">
        <v>1120</v>
      </c>
      <c r="X695" s="232">
        <v>1</v>
      </c>
      <c r="Y695" s="695">
        <v>200</v>
      </c>
      <c r="Z695" s="232">
        <v>1</v>
      </c>
      <c r="AA695" s="696">
        <v>200</v>
      </c>
      <c r="AB695" s="696"/>
      <c r="AC695" s="697"/>
      <c r="AD695" s="698"/>
      <c r="AE695" s="699"/>
      <c r="AF695" s="699"/>
      <c r="AG695" s="699"/>
      <c r="AH695" s="699"/>
      <c r="AI695" s="232"/>
      <c r="AJ695" s="694"/>
      <c r="AK695" s="694"/>
      <c r="AL695" s="700"/>
      <c r="AM695" s="694"/>
      <c r="AN695" s="694"/>
      <c r="AO695" s="232"/>
      <c r="AP695" s="232"/>
      <c r="AQ695" s="232"/>
      <c r="AR695" s="232"/>
      <c r="AS695" s="232"/>
      <c r="AT695" s="243" t="str">
        <f t="shared" si="53"/>
        <v/>
      </c>
      <c r="AU695" s="243" t="str">
        <f t="shared" si="54"/>
        <v/>
      </c>
    </row>
    <row r="696" spans="1:47" ht="14.25">
      <c r="A696" s="182">
        <v>1</v>
      </c>
      <c r="B696" s="29">
        <v>2025</v>
      </c>
      <c r="C696" s="29">
        <v>5</v>
      </c>
      <c r="D696" s="29">
        <v>9</v>
      </c>
      <c r="E696" s="247" t="s">
        <v>496</v>
      </c>
      <c r="F696" s="29">
        <v>1</v>
      </c>
      <c r="G696" s="31" t="s">
        <v>485</v>
      </c>
      <c r="H696" s="694" t="s">
        <v>467</v>
      </c>
      <c r="I696" s="347" t="s">
        <v>47</v>
      </c>
      <c r="J696" s="694" t="s">
        <v>468</v>
      </c>
      <c r="K696" s="232">
        <v>3824820</v>
      </c>
      <c r="L696" s="698">
        <v>13</v>
      </c>
      <c r="M696" s="185">
        <v>24</v>
      </c>
      <c r="N696" s="717" t="s">
        <v>487</v>
      </c>
      <c r="O696" s="232" t="s">
        <v>469</v>
      </c>
      <c r="P696" s="232">
        <v>50</v>
      </c>
      <c r="Q696" s="347" t="s">
        <v>511</v>
      </c>
      <c r="R696" s="695">
        <v>1120</v>
      </c>
      <c r="S696" s="695"/>
      <c r="T696" s="695">
        <v>4000</v>
      </c>
      <c r="U696" s="695">
        <v>4000</v>
      </c>
      <c r="V696" s="695">
        <v>1120</v>
      </c>
      <c r="W696" s="695">
        <v>1120</v>
      </c>
      <c r="X696" s="232">
        <v>1</v>
      </c>
      <c r="Y696" s="695">
        <v>4000</v>
      </c>
      <c r="Z696" s="232">
        <v>1</v>
      </c>
      <c r="AA696" s="696">
        <v>4000</v>
      </c>
      <c r="AB696" s="696">
        <v>4020</v>
      </c>
      <c r="AC696" s="697" t="s">
        <v>2022</v>
      </c>
      <c r="AD696" s="698"/>
      <c r="AE696" s="699">
        <v>0.2986111111111111</v>
      </c>
      <c r="AF696" s="699">
        <v>0.31597222222222221</v>
      </c>
      <c r="AG696" s="699">
        <v>0.31597222222222221</v>
      </c>
      <c r="AH696" s="699">
        <v>0.32291666666666669</v>
      </c>
      <c r="AI696" s="232" t="s">
        <v>5</v>
      </c>
      <c r="AJ696" s="694"/>
      <c r="AK696" s="694" t="s">
        <v>6</v>
      </c>
      <c r="AL696" s="700" t="s">
        <v>662</v>
      </c>
      <c r="AM696" s="694" t="s">
        <v>486</v>
      </c>
      <c r="AN696" s="694">
        <v>1</v>
      </c>
      <c r="AO696" s="232"/>
      <c r="AP696" s="232" t="s">
        <v>394</v>
      </c>
      <c r="AQ696" s="232" t="s">
        <v>1979</v>
      </c>
      <c r="AR696" s="232"/>
      <c r="AS696" s="232"/>
      <c r="AT696" s="243">
        <f t="shared" si="53"/>
        <v>1.7361111111111105E-2</v>
      </c>
      <c r="AU696" s="243">
        <f t="shared" si="54"/>
        <v>6.9444444444444753E-3</v>
      </c>
    </row>
    <row r="697" spans="1:47" ht="14.25">
      <c r="B697" s="29">
        <v>2025</v>
      </c>
      <c r="C697" s="29">
        <v>5</v>
      </c>
      <c r="D697" s="29">
        <v>9</v>
      </c>
      <c r="E697" s="247" t="s">
        <v>496</v>
      </c>
      <c r="F697" s="29">
        <v>1</v>
      </c>
      <c r="G697" s="31" t="s">
        <v>485</v>
      </c>
      <c r="H697" s="694" t="s">
        <v>467</v>
      </c>
      <c r="I697" s="347" t="s">
        <v>47</v>
      </c>
      <c r="J697" s="694" t="s">
        <v>468</v>
      </c>
      <c r="K697" s="232">
        <v>3824820</v>
      </c>
      <c r="L697" s="698">
        <v>14</v>
      </c>
      <c r="M697" s="185">
        <v>24</v>
      </c>
      <c r="N697" s="717" t="s">
        <v>487</v>
      </c>
      <c r="O697" s="232" t="s">
        <v>469</v>
      </c>
      <c r="P697" s="232">
        <v>50</v>
      </c>
      <c r="Q697" s="347" t="s">
        <v>511</v>
      </c>
      <c r="R697" s="695">
        <v>1120</v>
      </c>
      <c r="S697" s="695"/>
      <c r="T697" s="695">
        <v>4000</v>
      </c>
      <c r="U697" s="695">
        <v>4000</v>
      </c>
      <c r="V697" s="695">
        <v>1120</v>
      </c>
      <c r="W697" s="695">
        <v>1120</v>
      </c>
      <c r="X697" s="232">
        <v>1</v>
      </c>
      <c r="Y697" s="695">
        <v>4000</v>
      </c>
      <c r="Z697" s="232">
        <v>1</v>
      </c>
      <c r="AA697" s="696">
        <v>4000</v>
      </c>
      <c r="AB697" s="696">
        <v>4040</v>
      </c>
      <c r="AC697" s="697" t="s">
        <v>2023</v>
      </c>
      <c r="AD697" s="698"/>
      <c r="AE697" s="699">
        <v>0.32291666666666669</v>
      </c>
      <c r="AF697" s="699">
        <v>0.34375</v>
      </c>
      <c r="AG697" s="699">
        <v>0.34375</v>
      </c>
      <c r="AH697" s="699">
        <v>0.35069444444444442</v>
      </c>
      <c r="AI697" s="232" t="s">
        <v>5</v>
      </c>
      <c r="AJ697" s="694"/>
      <c r="AK697" s="694" t="s">
        <v>6</v>
      </c>
      <c r="AL697" s="700" t="s">
        <v>662</v>
      </c>
      <c r="AM697" s="694" t="s">
        <v>486</v>
      </c>
      <c r="AN697" s="694">
        <v>1</v>
      </c>
      <c r="AO697" s="232"/>
      <c r="AP697" s="232" t="s">
        <v>394</v>
      </c>
      <c r="AQ697" s="232"/>
      <c r="AR697" s="232"/>
      <c r="AS697" s="232"/>
      <c r="AT697" s="243">
        <f t="shared" si="53"/>
        <v>2.0833333333333315E-2</v>
      </c>
      <c r="AU697" s="243">
        <f t="shared" si="54"/>
        <v>6.9444444444444198E-3</v>
      </c>
    </row>
    <row r="698" spans="1:47" ht="14.25">
      <c r="B698" s="29">
        <v>2025</v>
      </c>
      <c r="C698" s="29">
        <v>5</v>
      </c>
      <c r="D698" s="29">
        <v>9</v>
      </c>
      <c r="E698" s="247" t="s">
        <v>496</v>
      </c>
      <c r="F698" s="29">
        <v>1</v>
      </c>
      <c r="G698" s="31" t="s">
        <v>485</v>
      </c>
      <c r="H698" s="694" t="s">
        <v>467</v>
      </c>
      <c r="I698" s="347" t="s">
        <v>47</v>
      </c>
      <c r="J698" s="694" t="s">
        <v>468</v>
      </c>
      <c r="K698" s="232">
        <v>3824820</v>
      </c>
      <c r="L698" s="698">
        <v>15</v>
      </c>
      <c r="M698" s="185">
        <v>24</v>
      </c>
      <c r="N698" s="717" t="s">
        <v>487</v>
      </c>
      <c r="O698" s="232" t="s">
        <v>469</v>
      </c>
      <c r="P698" s="232">
        <v>50</v>
      </c>
      <c r="Q698" s="347" t="s">
        <v>511</v>
      </c>
      <c r="R698" s="695">
        <v>1120</v>
      </c>
      <c r="S698" s="695"/>
      <c r="T698" s="695">
        <v>4000</v>
      </c>
      <c r="U698" s="695">
        <v>4000</v>
      </c>
      <c r="V698" s="695">
        <v>1120</v>
      </c>
      <c r="W698" s="695">
        <v>1120</v>
      </c>
      <c r="X698" s="232">
        <v>1</v>
      </c>
      <c r="Y698" s="695">
        <v>4000</v>
      </c>
      <c r="Z698" s="232">
        <v>1</v>
      </c>
      <c r="AA698" s="696">
        <v>4000</v>
      </c>
      <c r="AB698" s="696">
        <v>4030</v>
      </c>
      <c r="AC698" s="697" t="s">
        <v>2024</v>
      </c>
      <c r="AD698" s="698" t="s">
        <v>2021</v>
      </c>
      <c r="AE698" s="699">
        <v>0.35069444444444442</v>
      </c>
      <c r="AF698" s="699">
        <v>0.36805555555555558</v>
      </c>
      <c r="AG698" s="699">
        <v>0.36805555555555558</v>
      </c>
      <c r="AH698" s="699">
        <v>0.375</v>
      </c>
      <c r="AI698" s="232" t="s">
        <v>5</v>
      </c>
      <c r="AJ698" s="694"/>
      <c r="AK698" s="694" t="s">
        <v>6</v>
      </c>
      <c r="AL698" s="700" t="s">
        <v>662</v>
      </c>
      <c r="AM698" s="694" t="s">
        <v>486</v>
      </c>
      <c r="AN698" s="694">
        <v>1</v>
      </c>
      <c r="AO698" s="232"/>
      <c r="AP698" s="232" t="s">
        <v>394</v>
      </c>
      <c r="AQ698" s="232"/>
      <c r="AR698" s="232"/>
      <c r="AS698" s="232"/>
      <c r="AT698" s="243">
        <f t="shared" si="53"/>
        <v>1.736111111111116E-2</v>
      </c>
      <c r="AU698" s="243">
        <f t="shared" si="54"/>
        <v>6.9444444444444198E-3</v>
      </c>
    </row>
    <row r="699" spans="1:47" ht="14.25">
      <c r="B699" s="29">
        <v>2025</v>
      </c>
      <c r="C699" s="29">
        <v>5</v>
      </c>
      <c r="D699" s="29">
        <v>9</v>
      </c>
      <c r="E699" s="247" t="s">
        <v>496</v>
      </c>
      <c r="F699" s="29"/>
      <c r="G699" s="208"/>
      <c r="H699" s="694" t="s">
        <v>467</v>
      </c>
      <c r="I699" s="347" t="s">
        <v>43</v>
      </c>
      <c r="J699" s="694" t="s">
        <v>468</v>
      </c>
      <c r="K699" s="232"/>
      <c r="L699" s="698"/>
      <c r="M699" s="185"/>
      <c r="N699" s="717"/>
      <c r="O699" s="232"/>
      <c r="P699" s="232">
        <v>25</v>
      </c>
      <c r="Q699" s="347" t="s">
        <v>483</v>
      </c>
      <c r="R699" s="695">
        <v>1120</v>
      </c>
      <c r="S699" s="695"/>
      <c r="T699" s="695" t="s">
        <v>30</v>
      </c>
      <c r="U699" s="695">
        <v>350</v>
      </c>
      <c r="V699" s="695">
        <v>1120</v>
      </c>
      <c r="W699" s="695">
        <v>1120</v>
      </c>
      <c r="X699" s="232">
        <v>1</v>
      </c>
      <c r="Y699" s="695"/>
      <c r="Z699" s="232">
        <v>1</v>
      </c>
      <c r="AA699" s="696">
        <v>350</v>
      </c>
      <c r="AB699" s="696">
        <v>12550</v>
      </c>
      <c r="AC699" s="697" t="s">
        <v>756</v>
      </c>
      <c r="AD699" s="698" t="s">
        <v>2021</v>
      </c>
      <c r="AE699" s="699">
        <v>0.375</v>
      </c>
      <c r="AF699" s="699">
        <v>0.37847222222222221</v>
      </c>
      <c r="AG699" s="699"/>
      <c r="AH699" s="699"/>
      <c r="AI699" s="232"/>
      <c r="AJ699" s="694"/>
      <c r="AK699" s="694" t="s">
        <v>6</v>
      </c>
      <c r="AL699" s="700" t="s">
        <v>662</v>
      </c>
      <c r="AM699" s="694" t="s">
        <v>486</v>
      </c>
      <c r="AN699" s="694">
        <v>1</v>
      </c>
      <c r="AO699" s="232"/>
      <c r="AP699" s="232"/>
      <c r="AQ699" s="232"/>
      <c r="AR699" s="232"/>
      <c r="AS699" s="232"/>
      <c r="AT699" s="243">
        <f t="shared" si="53"/>
        <v>3.4722222222222099E-3</v>
      </c>
      <c r="AU699" s="243" t="str">
        <f t="shared" si="54"/>
        <v/>
      </c>
    </row>
    <row r="700" spans="1:47" ht="14.25">
      <c r="B700" s="29">
        <v>2025</v>
      </c>
      <c r="C700" s="29">
        <v>5</v>
      </c>
      <c r="D700" s="29">
        <v>9</v>
      </c>
      <c r="E700" s="247" t="s">
        <v>496</v>
      </c>
      <c r="F700" s="29"/>
      <c r="G700" s="208"/>
      <c r="H700" s="694" t="s">
        <v>467</v>
      </c>
      <c r="I700" s="347"/>
      <c r="J700" s="694"/>
      <c r="K700" s="232"/>
      <c r="L700" s="698"/>
      <c r="M700" s="185"/>
      <c r="N700" s="717"/>
      <c r="O700" s="232"/>
      <c r="P700" s="232"/>
      <c r="Q700" s="347"/>
      <c r="R700" s="695"/>
      <c r="S700" s="695"/>
      <c r="T700" s="695"/>
      <c r="U700" s="695"/>
      <c r="V700" s="695"/>
      <c r="W700" s="695"/>
      <c r="X700" s="232"/>
      <c r="Y700" s="695"/>
      <c r="Z700" s="232"/>
      <c r="AA700" s="696"/>
      <c r="AB700" s="696"/>
      <c r="AC700" s="697"/>
      <c r="AD700" s="698"/>
      <c r="AE700" s="699"/>
      <c r="AF700" s="699"/>
      <c r="AG700" s="699">
        <v>0.37847222222222221</v>
      </c>
      <c r="AH700" s="699">
        <v>0.47916666666666669</v>
      </c>
      <c r="AI700" s="232" t="s">
        <v>560</v>
      </c>
      <c r="AJ700" s="694"/>
      <c r="AK700" s="694"/>
      <c r="AL700" s="700"/>
      <c r="AM700" s="694"/>
      <c r="AN700" s="694"/>
      <c r="AO700" s="232" t="s">
        <v>2028</v>
      </c>
      <c r="AP700" s="232"/>
      <c r="AQ700" s="232"/>
      <c r="AR700" s="232"/>
      <c r="AS700" s="232"/>
      <c r="AT700" s="243" t="str">
        <f t="shared" si="53"/>
        <v/>
      </c>
      <c r="AU700" s="243">
        <f t="shared" si="54"/>
        <v>0.10069444444444448</v>
      </c>
    </row>
    <row r="701" spans="1:47" ht="14.25">
      <c r="B701" s="29">
        <v>2025</v>
      </c>
      <c r="C701" s="29">
        <v>5</v>
      </c>
      <c r="D701" s="29">
        <v>9</v>
      </c>
      <c r="E701" s="247" t="s">
        <v>496</v>
      </c>
      <c r="F701" s="29"/>
      <c r="G701" s="31"/>
      <c r="H701" s="694" t="s">
        <v>467</v>
      </c>
      <c r="I701" s="347" t="s">
        <v>58</v>
      </c>
      <c r="J701" s="694" t="s">
        <v>468</v>
      </c>
      <c r="K701" s="232"/>
      <c r="L701" s="698"/>
      <c r="M701" s="185"/>
      <c r="N701" s="717"/>
      <c r="O701" s="232"/>
      <c r="P701" s="232">
        <v>12</v>
      </c>
      <c r="Q701" s="347" t="s">
        <v>483</v>
      </c>
      <c r="R701" s="695">
        <v>1120</v>
      </c>
      <c r="S701" s="695"/>
      <c r="T701" s="695" t="s">
        <v>30</v>
      </c>
      <c r="U701" s="695">
        <v>200</v>
      </c>
      <c r="V701" s="695">
        <v>1120</v>
      </c>
      <c r="W701" s="695">
        <v>1120</v>
      </c>
      <c r="X701" s="232">
        <v>1</v>
      </c>
      <c r="Y701" s="695">
        <v>200</v>
      </c>
      <c r="Z701" s="232">
        <v>1</v>
      </c>
      <c r="AA701" s="696">
        <v>200</v>
      </c>
      <c r="AB701" s="696"/>
      <c r="AC701" s="697"/>
      <c r="AD701" s="698"/>
      <c r="AE701" s="699"/>
      <c r="AF701" s="699"/>
      <c r="AG701" s="699"/>
      <c r="AH701" s="699"/>
      <c r="AI701" s="232"/>
      <c r="AJ701" s="694"/>
      <c r="AK701" s="694"/>
      <c r="AL701" s="700"/>
      <c r="AM701" s="694"/>
      <c r="AN701" s="694"/>
      <c r="AO701" s="232"/>
      <c r="AP701" s="232"/>
      <c r="AQ701" s="232"/>
      <c r="AR701" s="232"/>
      <c r="AS701" s="232"/>
      <c r="AT701" s="243" t="str">
        <f t="shared" si="53"/>
        <v/>
      </c>
      <c r="AU701" s="243" t="str">
        <f t="shared" si="54"/>
        <v/>
      </c>
    </row>
    <row r="702" spans="1:47" ht="14.25">
      <c r="A702" s="182">
        <v>1</v>
      </c>
      <c r="B702" s="29">
        <v>2025</v>
      </c>
      <c r="C702" s="29">
        <v>5</v>
      </c>
      <c r="D702" s="29">
        <v>9</v>
      </c>
      <c r="E702" s="247" t="s">
        <v>496</v>
      </c>
      <c r="F702" s="29">
        <v>2</v>
      </c>
      <c r="G702" s="31" t="s">
        <v>485</v>
      </c>
      <c r="H702" s="694" t="s">
        <v>467</v>
      </c>
      <c r="I702" s="347" t="s">
        <v>47</v>
      </c>
      <c r="J702" s="694" t="s">
        <v>468</v>
      </c>
      <c r="K702" s="232">
        <v>3824820</v>
      </c>
      <c r="L702" s="698">
        <v>16</v>
      </c>
      <c r="M702" s="185">
        <v>24</v>
      </c>
      <c r="N702" s="717" t="s">
        <v>487</v>
      </c>
      <c r="O702" s="232" t="s">
        <v>469</v>
      </c>
      <c r="P702" s="232">
        <v>50</v>
      </c>
      <c r="Q702" s="347" t="s">
        <v>511</v>
      </c>
      <c r="R702" s="695">
        <v>1120</v>
      </c>
      <c r="S702" s="695"/>
      <c r="T702" s="695">
        <v>4000</v>
      </c>
      <c r="U702" s="695">
        <v>4000</v>
      </c>
      <c r="V702" s="695">
        <v>1120</v>
      </c>
      <c r="W702" s="695">
        <v>1120</v>
      </c>
      <c r="X702" s="232">
        <v>1</v>
      </c>
      <c r="Y702" s="695">
        <v>4000</v>
      </c>
      <c r="Z702" s="232">
        <v>1</v>
      </c>
      <c r="AA702" s="696">
        <v>4000</v>
      </c>
      <c r="AB702" s="696">
        <v>4040</v>
      </c>
      <c r="AC702" s="697" t="s">
        <v>2027</v>
      </c>
      <c r="AD702" s="698"/>
      <c r="AE702" s="699">
        <v>0.47916666666666669</v>
      </c>
      <c r="AF702" s="699">
        <v>0.49652777777777779</v>
      </c>
      <c r="AG702" s="699">
        <v>0.49652777777777779</v>
      </c>
      <c r="AH702" s="699">
        <v>0.50347222222222221</v>
      </c>
      <c r="AI702" s="232" t="s">
        <v>5</v>
      </c>
      <c r="AJ702" s="694"/>
      <c r="AK702" s="694" t="s">
        <v>6</v>
      </c>
      <c r="AL702" s="700" t="s">
        <v>662</v>
      </c>
      <c r="AM702" s="694" t="s">
        <v>486</v>
      </c>
      <c r="AN702" s="694">
        <v>1</v>
      </c>
      <c r="AO702" s="232"/>
      <c r="AP702" s="232" t="s">
        <v>394</v>
      </c>
      <c r="AQ702" s="232"/>
      <c r="AR702" s="232"/>
      <c r="AS702" s="232"/>
      <c r="AT702" s="243">
        <f t="shared" si="53"/>
        <v>1.7361111111111105E-2</v>
      </c>
      <c r="AU702" s="243">
        <f t="shared" si="54"/>
        <v>6.9444444444444198E-3</v>
      </c>
    </row>
    <row r="703" spans="1:47" ht="14.25">
      <c r="B703" s="29">
        <v>2025</v>
      </c>
      <c r="C703" s="29">
        <v>5</v>
      </c>
      <c r="D703" s="29">
        <v>9</v>
      </c>
      <c r="E703" s="247" t="s">
        <v>496</v>
      </c>
      <c r="F703" s="29">
        <v>2</v>
      </c>
      <c r="G703" s="31" t="s">
        <v>485</v>
      </c>
      <c r="H703" s="694" t="s">
        <v>467</v>
      </c>
      <c r="I703" s="347" t="s">
        <v>47</v>
      </c>
      <c r="J703" s="694" t="s">
        <v>468</v>
      </c>
      <c r="K703" s="232">
        <v>3824820</v>
      </c>
      <c r="L703" s="698">
        <v>17</v>
      </c>
      <c r="M703" s="185">
        <v>24</v>
      </c>
      <c r="N703" s="717" t="s">
        <v>487</v>
      </c>
      <c r="O703" s="232" t="s">
        <v>469</v>
      </c>
      <c r="P703" s="232">
        <v>50</v>
      </c>
      <c r="Q703" s="347" t="s">
        <v>511</v>
      </c>
      <c r="R703" s="695">
        <v>1120</v>
      </c>
      <c r="S703" s="695"/>
      <c r="T703" s="695">
        <v>4000</v>
      </c>
      <c r="U703" s="695">
        <v>4000</v>
      </c>
      <c r="V703" s="695">
        <v>1120</v>
      </c>
      <c r="W703" s="695">
        <v>1120</v>
      </c>
      <c r="X703" s="232">
        <v>1</v>
      </c>
      <c r="Y703" s="695">
        <v>4000</v>
      </c>
      <c r="Z703" s="232">
        <v>1</v>
      </c>
      <c r="AA703" s="696">
        <v>4000</v>
      </c>
      <c r="AB703" s="696">
        <v>4040</v>
      </c>
      <c r="AC703" s="697" t="s">
        <v>2030</v>
      </c>
      <c r="AD703" s="698"/>
      <c r="AE703" s="699">
        <v>0.50347222222222221</v>
      </c>
      <c r="AF703" s="699">
        <v>0.52430555555555558</v>
      </c>
      <c r="AG703" s="699">
        <v>0.52430555555555558</v>
      </c>
      <c r="AH703" s="699">
        <v>0.53125</v>
      </c>
      <c r="AI703" s="232" t="s">
        <v>5</v>
      </c>
      <c r="AJ703" s="694"/>
      <c r="AK703" s="694" t="s">
        <v>6</v>
      </c>
      <c r="AL703" s="700" t="s">
        <v>662</v>
      </c>
      <c r="AM703" s="694" t="s">
        <v>486</v>
      </c>
      <c r="AN703" s="694">
        <v>1</v>
      </c>
      <c r="AO703" s="232"/>
      <c r="AP703" s="232" t="s">
        <v>394</v>
      </c>
      <c r="AQ703" s="232"/>
      <c r="AR703" s="232"/>
      <c r="AS703" s="232"/>
      <c r="AT703" s="243">
        <f t="shared" si="53"/>
        <v>2.083333333333337E-2</v>
      </c>
      <c r="AU703" s="243">
        <f t="shared" si="54"/>
        <v>6.9444444444444198E-3</v>
      </c>
    </row>
    <row r="704" spans="1:47" ht="14.25">
      <c r="B704" s="29">
        <v>2025</v>
      </c>
      <c r="C704" s="29">
        <v>5</v>
      </c>
      <c r="D704" s="29">
        <v>9</v>
      </c>
      <c r="E704" s="247" t="s">
        <v>496</v>
      </c>
      <c r="F704" s="29">
        <v>2</v>
      </c>
      <c r="G704" s="31" t="s">
        <v>485</v>
      </c>
      <c r="H704" s="694" t="s">
        <v>467</v>
      </c>
      <c r="I704" s="347" t="s">
        <v>47</v>
      </c>
      <c r="J704" s="694" t="s">
        <v>468</v>
      </c>
      <c r="K704" s="232">
        <v>3824820</v>
      </c>
      <c r="L704" s="698">
        <v>18</v>
      </c>
      <c r="M704" s="185">
        <v>24</v>
      </c>
      <c r="N704" s="717" t="s">
        <v>487</v>
      </c>
      <c r="O704" s="232" t="s">
        <v>469</v>
      </c>
      <c r="P704" s="232">
        <v>50</v>
      </c>
      <c r="Q704" s="347" t="s">
        <v>511</v>
      </c>
      <c r="R704" s="695">
        <v>1120</v>
      </c>
      <c r="S704" s="695"/>
      <c r="T704" s="695">
        <v>4000</v>
      </c>
      <c r="U704" s="695">
        <v>4000</v>
      </c>
      <c r="V704" s="695">
        <v>1120</v>
      </c>
      <c r="W704" s="695">
        <v>1120</v>
      </c>
      <c r="X704" s="232">
        <v>1</v>
      </c>
      <c r="Y704" s="695">
        <v>4000</v>
      </c>
      <c r="Z704" s="232">
        <v>1</v>
      </c>
      <c r="AA704" s="696">
        <v>4000</v>
      </c>
      <c r="AB704" s="696">
        <v>4040</v>
      </c>
      <c r="AC704" s="697" t="s">
        <v>2031</v>
      </c>
      <c r="AD704" s="698" t="s">
        <v>2025</v>
      </c>
      <c r="AE704" s="699">
        <v>0.53125</v>
      </c>
      <c r="AF704" s="699">
        <v>0.54861111111111116</v>
      </c>
      <c r="AG704" s="699">
        <v>0.54861111111111116</v>
      </c>
      <c r="AH704" s="699">
        <v>0.55555555555555558</v>
      </c>
      <c r="AI704" s="232" t="s">
        <v>5</v>
      </c>
      <c r="AJ704" s="694"/>
      <c r="AK704" s="694" t="s">
        <v>6</v>
      </c>
      <c r="AL704" s="700" t="s">
        <v>662</v>
      </c>
      <c r="AM704" s="694" t="s">
        <v>486</v>
      </c>
      <c r="AN704" s="694">
        <v>1</v>
      </c>
      <c r="AO704" s="232"/>
      <c r="AP704" s="232" t="s">
        <v>394</v>
      </c>
      <c r="AQ704" s="232"/>
      <c r="AR704" s="232"/>
      <c r="AS704" s="232"/>
      <c r="AT704" s="243">
        <f t="shared" si="53"/>
        <v>1.736111111111116E-2</v>
      </c>
      <c r="AU704" s="243">
        <f t="shared" si="54"/>
        <v>6.9444444444444198E-3</v>
      </c>
    </row>
    <row r="705" spans="1:47" ht="14.25">
      <c r="B705" s="29">
        <v>2025</v>
      </c>
      <c r="C705" s="29">
        <v>5</v>
      </c>
      <c r="D705" s="29">
        <v>9</v>
      </c>
      <c r="E705" s="247" t="s">
        <v>496</v>
      </c>
      <c r="F705" s="29"/>
      <c r="G705" s="208"/>
      <c r="H705" s="694" t="s">
        <v>467</v>
      </c>
      <c r="I705" s="347" t="s">
        <v>43</v>
      </c>
      <c r="J705" s="694" t="s">
        <v>468</v>
      </c>
      <c r="K705" s="232"/>
      <c r="L705" s="698"/>
      <c r="M705" s="185"/>
      <c r="N705" s="717"/>
      <c r="O705" s="232"/>
      <c r="P705" s="232">
        <v>25</v>
      </c>
      <c r="Q705" s="347" t="s">
        <v>483</v>
      </c>
      <c r="R705" s="695">
        <v>1120</v>
      </c>
      <c r="S705" s="695"/>
      <c r="T705" s="695" t="s">
        <v>30</v>
      </c>
      <c r="U705" s="695">
        <v>350</v>
      </c>
      <c r="V705" s="695">
        <v>1120</v>
      </c>
      <c r="W705" s="695">
        <v>1120</v>
      </c>
      <c r="X705" s="232">
        <v>1</v>
      </c>
      <c r="Y705" s="695"/>
      <c r="Z705" s="232">
        <v>1</v>
      </c>
      <c r="AA705" s="696">
        <v>350</v>
      </c>
      <c r="AB705" s="696">
        <v>12550</v>
      </c>
      <c r="AC705" s="697" t="s">
        <v>756</v>
      </c>
      <c r="AD705" s="698" t="s">
        <v>2025</v>
      </c>
      <c r="AE705" s="699">
        <v>0.55555555555555558</v>
      </c>
      <c r="AF705" s="699">
        <v>0.55902777777777779</v>
      </c>
      <c r="AG705" s="699"/>
      <c r="AH705" s="699"/>
      <c r="AI705" s="232"/>
      <c r="AJ705" s="694"/>
      <c r="AK705" s="694" t="s">
        <v>6</v>
      </c>
      <c r="AL705" s="700" t="s">
        <v>662</v>
      </c>
      <c r="AM705" s="694" t="s">
        <v>486</v>
      </c>
      <c r="AN705" s="694">
        <v>1</v>
      </c>
      <c r="AO705" s="232"/>
      <c r="AP705" s="232"/>
      <c r="AQ705" s="232"/>
      <c r="AR705" s="232"/>
      <c r="AS705" s="232"/>
      <c r="AT705" s="243">
        <f t="shared" si="53"/>
        <v>3.4722222222222099E-3</v>
      </c>
      <c r="AU705" s="243" t="str">
        <f t="shared" si="54"/>
        <v/>
      </c>
    </row>
    <row r="706" spans="1:47" ht="14.25">
      <c r="B706" s="29">
        <v>2025</v>
      </c>
      <c r="C706" s="29">
        <v>5</v>
      </c>
      <c r="D706" s="29">
        <v>9</v>
      </c>
      <c r="E706" s="247" t="s">
        <v>496</v>
      </c>
      <c r="F706" s="29"/>
      <c r="G706" s="208"/>
      <c r="H706" s="694" t="s">
        <v>467</v>
      </c>
      <c r="I706" s="347"/>
      <c r="J706" s="694"/>
      <c r="K706" s="232"/>
      <c r="L706" s="698"/>
      <c r="M706" s="185"/>
      <c r="N706" s="717"/>
      <c r="O706" s="232"/>
      <c r="P706" s="232"/>
      <c r="Q706" s="347"/>
      <c r="R706" s="695"/>
      <c r="S706" s="695"/>
      <c r="T706" s="695"/>
      <c r="U706" s="695"/>
      <c r="V706" s="695"/>
      <c r="W706" s="695"/>
      <c r="X706" s="232"/>
      <c r="Y706" s="695"/>
      <c r="Z706" s="232"/>
      <c r="AA706" s="696"/>
      <c r="AB706" s="696"/>
      <c r="AC706" s="697"/>
      <c r="AD706" s="698"/>
      <c r="AE706" s="699"/>
      <c r="AF706" s="699"/>
      <c r="AG706" s="699">
        <v>0.55902777777777779</v>
      </c>
      <c r="AH706" s="699">
        <v>0.57986111111111116</v>
      </c>
      <c r="AI706" s="232" t="s">
        <v>560</v>
      </c>
      <c r="AJ706" s="694"/>
      <c r="AK706" s="694"/>
      <c r="AL706" s="700"/>
      <c r="AM706" s="694"/>
      <c r="AN706" s="694"/>
      <c r="AO706" s="232"/>
      <c r="AP706" s="232"/>
      <c r="AQ706" s="232"/>
      <c r="AR706" s="232"/>
      <c r="AS706" s="232"/>
      <c r="AT706" s="243" t="str">
        <f t="shared" si="53"/>
        <v/>
      </c>
      <c r="AU706" s="243">
        <f t="shared" si="54"/>
        <v>2.083333333333337E-2</v>
      </c>
    </row>
    <row r="707" spans="1:47" ht="14.25">
      <c r="B707" s="29">
        <v>2025</v>
      </c>
      <c r="C707" s="29">
        <v>5</v>
      </c>
      <c r="D707" s="29">
        <v>9</v>
      </c>
      <c r="E707" s="247" t="s">
        <v>494</v>
      </c>
      <c r="F707" s="29"/>
      <c r="G707" s="31"/>
      <c r="H707" s="694" t="s">
        <v>467</v>
      </c>
      <c r="I707" s="347" t="s">
        <v>58</v>
      </c>
      <c r="J707" s="694" t="s">
        <v>468</v>
      </c>
      <c r="K707" s="232"/>
      <c r="L707" s="698"/>
      <c r="M707" s="185"/>
      <c r="N707" s="717"/>
      <c r="O707" s="232"/>
      <c r="P707" s="232">
        <v>12</v>
      </c>
      <c r="Q707" s="347" t="s">
        <v>483</v>
      </c>
      <c r="R707" s="695">
        <v>1120</v>
      </c>
      <c r="S707" s="695"/>
      <c r="T707" s="695" t="s">
        <v>30</v>
      </c>
      <c r="U707" s="695">
        <v>200</v>
      </c>
      <c r="V707" s="695">
        <v>1120</v>
      </c>
      <c r="W707" s="695">
        <v>1120</v>
      </c>
      <c r="X707" s="232">
        <v>1</v>
      </c>
      <c r="Y707" s="695">
        <v>200</v>
      </c>
      <c r="Z707" s="232">
        <v>1</v>
      </c>
      <c r="AA707" s="696">
        <v>200</v>
      </c>
      <c r="AB707" s="696"/>
      <c r="AC707" s="697"/>
      <c r="AD707" s="698"/>
      <c r="AE707" s="699"/>
      <c r="AF707" s="699"/>
      <c r="AG707" s="699"/>
      <c r="AH707" s="699"/>
      <c r="AI707" s="232"/>
      <c r="AJ707" s="694"/>
      <c r="AK707" s="694"/>
      <c r="AL707" s="700"/>
      <c r="AM707" s="694"/>
      <c r="AN707" s="694"/>
      <c r="AO707" s="232"/>
      <c r="AP707" s="232"/>
      <c r="AQ707" s="232"/>
      <c r="AR707" s="232"/>
      <c r="AS707" s="232"/>
      <c r="AT707" s="243" t="str">
        <f t="shared" ref="AT707:AT764" si="59">IF(IF(AE707&gt;AF707,1-AE707+AF707,AF707-AE707)=0,"",IF(AE707&gt;AF707,1-AE707+AF707,AF707-AE707))</f>
        <v/>
      </c>
      <c r="AU707" s="243" t="str">
        <f t="shared" ref="AU707:AU764" si="60">IF(IF(AG707&gt;AH707,1-AG707+AH707,AH707-AG707)=0,"",IF(AG707&gt;AH707,1-AG707+AH707,AH707-AG707))</f>
        <v/>
      </c>
    </row>
    <row r="708" spans="1:47" ht="14.25">
      <c r="A708" s="182">
        <v>1</v>
      </c>
      <c r="B708" s="29">
        <v>2025</v>
      </c>
      <c r="C708" s="29">
        <v>5</v>
      </c>
      <c r="D708" s="29">
        <v>9</v>
      </c>
      <c r="E708" s="247" t="s">
        <v>494</v>
      </c>
      <c r="F708" s="29">
        <v>3</v>
      </c>
      <c r="G708" s="31" t="s">
        <v>485</v>
      </c>
      <c r="H708" s="694" t="s">
        <v>467</v>
      </c>
      <c r="I708" s="347" t="s">
        <v>47</v>
      </c>
      <c r="J708" s="694" t="s">
        <v>468</v>
      </c>
      <c r="K708" s="232">
        <v>3824820</v>
      </c>
      <c r="L708" s="698">
        <v>19</v>
      </c>
      <c r="M708" s="185">
        <v>24</v>
      </c>
      <c r="N708" s="717" t="s">
        <v>487</v>
      </c>
      <c r="O708" s="232" t="s">
        <v>469</v>
      </c>
      <c r="P708" s="232">
        <v>50</v>
      </c>
      <c r="Q708" s="347" t="s">
        <v>511</v>
      </c>
      <c r="R708" s="695">
        <v>1120</v>
      </c>
      <c r="S708" s="695"/>
      <c r="T708" s="695">
        <v>4000</v>
      </c>
      <c r="U708" s="695">
        <v>4000</v>
      </c>
      <c r="V708" s="695">
        <v>1120</v>
      </c>
      <c r="W708" s="695">
        <v>1120</v>
      </c>
      <c r="X708" s="232">
        <v>1</v>
      </c>
      <c r="Y708" s="695">
        <v>4000</v>
      </c>
      <c r="Z708" s="232">
        <v>1</v>
      </c>
      <c r="AA708" s="696">
        <v>4000</v>
      </c>
      <c r="AB708" s="696">
        <v>4030</v>
      </c>
      <c r="AC708" s="697" t="s">
        <v>2032</v>
      </c>
      <c r="AD708" s="698"/>
      <c r="AE708" s="699">
        <v>0.57986111111111116</v>
      </c>
      <c r="AF708" s="699">
        <v>0.59722222222222221</v>
      </c>
      <c r="AG708" s="699">
        <v>0.59722222222222221</v>
      </c>
      <c r="AH708" s="699">
        <v>0.60416666666666663</v>
      </c>
      <c r="AI708" s="232" t="s">
        <v>5</v>
      </c>
      <c r="AJ708" s="694"/>
      <c r="AK708" s="694" t="s">
        <v>6</v>
      </c>
      <c r="AL708" s="700" t="s">
        <v>662</v>
      </c>
      <c r="AM708" s="694" t="s">
        <v>486</v>
      </c>
      <c r="AN708" s="694">
        <v>1</v>
      </c>
      <c r="AO708" s="232"/>
      <c r="AP708" s="232" t="s">
        <v>394</v>
      </c>
      <c r="AQ708" s="232"/>
      <c r="AR708" s="232"/>
      <c r="AS708" s="232"/>
      <c r="AT708" s="243">
        <f t="shared" si="59"/>
        <v>1.7361111111111049E-2</v>
      </c>
      <c r="AU708" s="243">
        <f t="shared" si="60"/>
        <v>6.9444444444444198E-3</v>
      </c>
    </row>
    <row r="709" spans="1:47" ht="14.25">
      <c r="B709" s="29">
        <v>2025</v>
      </c>
      <c r="C709" s="29">
        <v>5</v>
      </c>
      <c r="D709" s="29">
        <v>9</v>
      </c>
      <c r="E709" s="247" t="s">
        <v>494</v>
      </c>
      <c r="F709" s="29">
        <v>3</v>
      </c>
      <c r="G709" s="31" t="s">
        <v>485</v>
      </c>
      <c r="H709" s="694" t="s">
        <v>467</v>
      </c>
      <c r="I709" s="347" t="s">
        <v>47</v>
      </c>
      <c r="J709" s="694" t="s">
        <v>468</v>
      </c>
      <c r="K709" s="232">
        <v>3824820</v>
      </c>
      <c r="L709" s="698">
        <v>20</v>
      </c>
      <c r="M709" s="185">
        <v>24</v>
      </c>
      <c r="N709" s="717" t="s">
        <v>487</v>
      </c>
      <c r="O709" s="232" t="s">
        <v>469</v>
      </c>
      <c r="P709" s="232">
        <v>50</v>
      </c>
      <c r="Q709" s="347" t="s">
        <v>511</v>
      </c>
      <c r="R709" s="695">
        <v>1120</v>
      </c>
      <c r="S709" s="695"/>
      <c r="T709" s="695">
        <v>4000</v>
      </c>
      <c r="U709" s="695">
        <v>4000</v>
      </c>
      <c r="V709" s="695">
        <v>1120</v>
      </c>
      <c r="W709" s="695">
        <v>1120</v>
      </c>
      <c r="X709" s="232">
        <v>1</v>
      </c>
      <c r="Y709" s="695">
        <v>4000</v>
      </c>
      <c r="Z709" s="232">
        <v>1</v>
      </c>
      <c r="AA709" s="696">
        <v>4000</v>
      </c>
      <c r="AB709" s="696">
        <v>4040</v>
      </c>
      <c r="AC709" s="697" t="s">
        <v>2033</v>
      </c>
      <c r="AD709" s="698"/>
      <c r="AE709" s="699">
        <v>0.60416666666666663</v>
      </c>
      <c r="AF709" s="699">
        <v>0.625</v>
      </c>
      <c r="AG709" s="699">
        <v>0.625</v>
      </c>
      <c r="AH709" s="699">
        <v>0.63194444444444442</v>
      </c>
      <c r="AI709" s="232" t="s">
        <v>5</v>
      </c>
      <c r="AJ709" s="694"/>
      <c r="AK709" s="694" t="s">
        <v>6</v>
      </c>
      <c r="AL709" s="700" t="s">
        <v>662</v>
      </c>
      <c r="AM709" s="694" t="s">
        <v>486</v>
      </c>
      <c r="AN709" s="694">
        <v>1</v>
      </c>
      <c r="AO709" s="232"/>
      <c r="AP709" s="232" t="s">
        <v>394</v>
      </c>
      <c r="AQ709" s="232"/>
      <c r="AR709" s="232"/>
      <c r="AS709" s="232"/>
      <c r="AT709" s="243">
        <f t="shared" si="59"/>
        <v>2.083333333333337E-2</v>
      </c>
      <c r="AU709" s="243">
        <f t="shared" si="60"/>
        <v>6.9444444444444198E-3</v>
      </c>
    </row>
    <row r="710" spans="1:47" ht="14.25">
      <c r="B710" s="29">
        <v>2025</v>
      </c>
      <c r="C710" s="29">
        <v>5</v>
      </c>
      <c r="D710" s="29">
        <v>9</v>
      </c>
      <c r="E710" s="247" t="s">
        <v>494</v>
      </c>
      <c r="F710" s="29">
        <v>3</v>
      </c>
      <c r="G710" s="31" t="s">
        <v>485</v>
      </c>
      <c r="H710" s="694" t="s">
        <v>467</v>
      </c>
      <c r="I710" s="347" t="s">
        <v>47</v>
      </c>
      <c r="J710" s="694" t="s">
        <v>468</v>
      </c>
      <c r="K710" s="232">
        <v>3824820</v>
      </c>
      <c r="L710" s="698">
        <v>21</v>
      </c>
      <c r="M710" s="185">
        <v>24</v>
      </c>
      <c r="N710" s="717" t="s">
        <v>487</v>
      </c>
      <c r="O710" s="232" t="s">
        <v>469</v>
      </c>
      <c r="P710" s="232">
        <v>50</v>
      </c>
      <c r="Q710" s="347" t="s">
        <v>511</v>
      </c>
      <c r="R710" s="695">
        <v>1120</v>
      </c>
      <c r="S710" s="695"/>
      <c r="T710" s="695">
        <v>4000</v>
      </c>
      <c r="U710" s="695">
        <v>4000</v>
      </c>
      <c r="V710" s="695">
        <v>1120</v>
      </c>
      <c r="W710" s="695">
        <v>1120</v>
      </c>
      <c r="X710" s="232">
        <v>1</v>
      </c>
      <c r="Y710" s="695">
        <v>4000</v>
      </c>
      <c r="Z710" s="232">
        <v>1</v>
      </c>
      <c r="AA710" s="696">
        <v>4000</v>
      </c>
      <c r="AB710" s="696">
        <v>4040</v>
      </c>
      <c r="AC710" s="697" t="s">
        <v>2034</v>
      </c>
      <c r="AD710" s="698" t="s">
        <v>2026</v>
      </c>
      <c r="AE710" s="699">
        <v>0.63194444444444442</v>
      </c>
      <c r="AF710" s="699">
        <v>0.64930555555555558</v>
      </c>
      <c r="AG710" s="699">
        <v>0.64930555555555558</v>
      </c>
      <c r="AH710" s="699">
        <v>0.65625</v>
      </c>
      <c r="AI710" s="232" t="s">
        <v>5</v>
      </c>
      <c r="AJ710" s="694"/>
      <c r="AK710" s="694" t="s">
        <v>6</v>
      </c>
      <c r="AL710" s="700" t="s">
        <v>662</v>
      </c>
      <c r="AM710" s="694" t="s">
        <v>486</v>
      </c>
      <c r="AN710" s="694">
        <v>1</v>
      </c>
      <c r="AO710" s="232"/>
      <c r="AP710" s="232" t="s">
        <v>394</v>
      </c>
      <c r="AQ710" s="232"/>
      <c r="AR710" s="232"/>
      <c r="AS710" s="232"/>
      <c r="AT710" s="243">
        <f t="shared" si="59"/>
        <v>1.736111111111116E-2</v>
      </c>
      <c r="AU710" s="243">
        <f t="shared" si="60"/>
        <v>6.9444444444444198E-3</v>
      </c>
    </row>
    <row r="711" spans="1:47" ht="14.25">
      <c r="B711" s="29">
        <v>2025</v>
      </c>
      <c r="C711" s="29">
        <v>5</v>
      </c>
      <c r="D711" s="29">
        <v>9</v>
      </c>
      <c r="E711" s="247" t="s">
        <v>494</v>
      </c>
      <c r="F711" s="29"/>
      <c r="G711" s="208"/>
      <c r="H711" s="694" t="s">
        <v>467</v>
      </c>
      <c r="I711" s="347" t="s">
        <v>43</v>
      </c>
      <c r="J711" s="694" t="s">
        <v>468</v>
      </c>
      <c r="K711" s="232"/>
      <c r="L711" s="698"/>
      <c r="M711" s="185"/>
      <c r="N711" s="717"/>
      <c r="O711" s="232"/>
      <c r="P711" s="232">
        <v>25</v>
      </c>
      <c r="Q711" s="347" t="s">
        <v>483</v>
      </c>
      <c r="R711" s="695">
        <v>1120</v>
      </c>
      <c r="S711" s="695"/>
      <c r="T711" s="695" t="s">
        <v>30</v>
      </c>
      <c r="U711" s="695">
        <v>350</v>
      </c>
      <c r="V711" s="695">
        <v>1120</v>
      </c>
      <c r="W711" s="695">
        <v>1120</v>
      </c>
      <c r="X711" s="232">
        <v>1</v>
      </c>
      <c r="Y711" s="695"/>
      <c r="Z711" s="232">
        <v>1</v>
      </c>
      <c r="AA711" s="696">
        <v>350</v>
      </c>
      <c r="AB711" s="696">
        <v>12550</v>
      </c>
      <c r="AC711" s="697" t="s">
        <v>756</v>
      </c>
      <c r="AD711" s="698" t="s">
        <v>2026</v>
      </c>
      <c r="AE711" s="699">
        <v>0.65625</v>
      </c>
      <c r="AF711" s="699">
        <v>0.65972222222222221</v>
      </c>
      <c r="AG711" s="699"/>
      <c r="AH711" s="699"/>
      <c r="AI711" s="232"/>
      <c r="AJ711" s="694"/>
      <c r="AK711" s="694" t="s">
        <v>6</v>
      </c>
      <c r="AL711" s="700" t="s">
        <v>662</v>
      </c>
      <c r="AM711" s="694" t="s">
        <v>486</v>
      </c>
      <c r="AN711" s="694">
        <v>1</v>
      </c>
      <c r="AO711" s="232"/>
      <c r="AP711" s="232"/>
      <c r="AQ711" s="232"/>
      <c r="AR711" s="232"/>
      <c r="AS711" s="232"/>
      <c r="AT711" s="243">
        <f t="shared" si="59"/>
        <v>3.4722222222222099E-3</v>
      </c>
      <c r="AU711" s="243" t="str">
        <f t="shared" si="60"/>
        <v/>
      </c>
    </row>
    <row r="712" spans="1:47" ht="14.25">
      <c r="B712" s="29">
        <v>2025</v>
      </c>
      <c r="C712" s="29">
        <v>5</v>
      </c>
      <c r="D712" s="29">
        <v>9</v>
      </c>
      <c r="E712" s="247" t="s">
        <v>494</v>
      </c>
      <c r="F712" s="29"/>
      <c r="G712" s="208"/>
      <c r="H712" s="694" t="s">
        <v>467</v>
      </c>
      <c r="I712" s="347"/>
      <c r="J712" s="694"/>
      <c r="K712" s="232"/>
      <c r="L712" s="698"/>
      <c r="M712" s="185"/>
      <c r="N712" s="717"/>
      <c r="O712" s="232"/>
      <c r="P712" s="232"/>
      <c r="Q712" s="347"/>
      <c r="R712" s="695"/>
      <c r="S712" s="695"/>
      <c r="T712" s="695"/>
      <c r="U712" s="695"/>
      <c r="V712" s="695"/>
      <c r="W712" s="695"/>
      <c r="X712" s="232"/>
      <c r="Y712" s="695"/>
      <c r="Z712" s="232"/>
      <c r="AA712" s="696"/>
      <c r="AB712" s="696"/>
      <c r="AC712" s="697"/>
      <c r="AD712" s="698"/>
      <c r="AE712" s="699"/>
      <c r="AF712" s="699"/>
      <c r="AG712" s="699">
        <v>0.65972222222222221</v>
      </c>
      <c r="AH712" s="699">
        <v>0.68055555555555558</v>
      </c>
      <c r="AI712" s="232" t="s">
        <v>560</v>
      </c>
      <c r="AJ712" s="694"/>
      <c r="AK712" s="694"/>
      <c r="AL712" s="700"/>
      <c r="AM712" s="694"/>
      <c r="AN712" s="694"/>
      <c r="AO712" s="232"/>
      <c r="AP712" s="232"/>
      <c r="AQ712" s="232"/>
      <c r="AR712" s="232"/>
      <c r="AS712" s="232"/>
      <c r="AT712" s="243" t="str">
        <f t="shared" si="59"/>
        <v/>
      </c>
      <c r="AU712" s="243">
        <f t="shared" si="60"/>
        <v>2.083333333333337E-2</v>
      </c>
    </row>
    <row r="713" spans="1:47" ht="14.25">
      <c r="B713" s="29">
        <v>2025</v>
      </c>
      <c r="C713" s="29">
        <v>5</v>
      </c>
      <c r="D713" s="29">
        <v>9</v>
      </c>
      <c r="E713" s="247" t="s">
        <v>494</v>
      </c>
      <c r="F713" s="29"/>
      <c r="G713" s="31"/>
      <c r="H713" s="694" t="s">
        <v>467</v>
      </c>
      <c r="I713" s="347" t="s">
        <v>58</v>
      </c>
      <c r="J713" s="694" t="s">
        <v>468</v>
      </c>
      <c r="K713" s="232"/>
      <c r="L713" s="698"/>
      <c r="M713" s="185"/>
      <c r="N713" s="717"/>
      <c r="O713" s="232"/>
      <c r="P713" s="232">
        <v>12</v>
      </c>
      <c r="Q713" s="347" t="s">
        <v>483</v>
      </c>
      <c r="R713" s="695">
        <v>1120</v>
      </c>
      <c r="S713" s="695"/>
      <c r="T713" s="695" t="s">
        <v>30</v>
      </c>
      <c r="U713" s="695">
        <v>200</v>
      </c>
      <c r="V713" s="695">
        <v>1120</v>
      </c>
      <c r="W713" s="695">
        <v>1120</v>
      </c>
      <c r="X713" s="232">
        <v>1</v>
      </c>
      <c r="Y713" s="695">
        <v>200</v>
      </c>
      <c r="Z713" s="232">
        <v>1</v>
      </c>
      <c r="AA713" s="696">
        <v>200</v>
      </c>
      <c r="AB713" s="696"/>
      <c r="AC713" s="697"/>
      <c r="AD713" s="698"/>
      <c r="AE713" s="699"/>
      <c r="AF713" s="699"/>
      <c r="AG713" s="699"/>
      <c r="AH713" s="699"/>
      <c r="AI713" s="232"/>
      <c r="AJ713" s="694"/>
      <c r="AK713" s="694"/>
      <c r="AL713" s="700"/>
      <c r="AM713" s="694"/>
      <c r="AN713" s="694"/>
      <c r="AO713" s="232"/>
      <c r="AP713" s="232"/>
      <c r="AQ713" s="232"/>
      <c r="AR713" s="232"/>
      <c r="AS713" s="232"/>
      <c r="AT713" s="243" t="str">
        <f t="shared" si="59"/>
        <v/>
      </c>
      <c r="AU713" s="243" t="str">
        <f t="shared" si="60"/>
        <v/>
      </c>
    </row>
    <row r="714" spans="1:47" ht="14.25">
      <c r="A714" s="182">
        <v>1</v>
      </c>
      <c r="B714" s="29">
        <v>2025</v>
      </c>
      <c r="C714" s="29">
        <v>5</v>
      </c>
      <c r="D714" s="29">
        <v>9</v>
      </c>
      <c r="E714" s="247" t="s">
        <v>494</v>
      </c>
      <c r="F714" s="29">
        <v>4</v>
      </c>
      <c r="G714" s="31" t="s">
        <v>485</v>
      </c>
      <c r="H714" s="694" t="s">
        <v>467</v>
      </c>
      <c r="I714" s="347" t="s">
        <v>47</v>
      </c>
      <c r="J714" s="694" t="s">
        <v>468</v>
      </c>
      <c r="K714" s="232">
        <v>3824820</v>
      </c>
      <c r="L714" s="698">
        <v>22</v>
      </c>
      <c r="M714" s="185">
        <v>24</v>
      </c>
      <c r="N714" s="717" t="s">
        <v>487</v>
      </c>
      <c r="O714" s="232" t="s">
        <v>469</v>
      </c>
      <c r="P714" s="232">
        <v>50</v>
      </c>
      <c r="Q714" s="347" t="s">
        <v>511</v>
      </c>
      <c r="R714" s="695">
        <v>1120</v>
      </c>
      <c r="S714" s="695"/>
      <c r="T714" s="695">
        <v>4000</v>
      </c>
      <c r="U714" s="695">
        <v>4000</v>
      </c>
      <c r="V714" s="695">
        <v>1120</v>
      </c>
      <c r="W714" s="695">
        <v>1120</v>
      </c>
      <c r="X714" s="232">
        <v>1</v>
      </c>
      <c r="Y714" s="695">
        <v>4000</v>
      </c>
      <c r="Z714" s="232">
        <v>1</v>
      </c>
      <c r="AA714" s="696">
        <v>4000</v>
      </c>
      <c r="AB714" s="696">
        <v>4030</v>
      </c>
      <c r="AC714" s="697" t="s">
        <v>2038</v>
      </c>
      <c r="AD714" s="698"/>
      <c r="AE714" s="699">
        <v>0.68055555555555558</v>
      </c>
      <c r="AF714" s="699">
        <v>0.70138888888888884</v>
      </c>
      <c r="AG714" s="699">
        <v>0.70138888888888884</v>
      </c>
      <c r="AH714" s="699">
        <v>0.70833333333333337</v>
      </c>
      <c r="AI714" s="232" t="s">
        <v>5</v>
      </c>
      <c r="AJ714" s="694"/>
      <c r="AK714" s="694" t="s">
        <v>6</v>
      </c>
      <c r="AL714" s="700" t="s">
        <v>662</v>
      </c>
      <c r="AM714" s="694" t="s">
        <v>486</v>
      </c>
      <c r="AN714" s="694">
        <v>1</v>
      </c>
      <c r="AO714" s="232"/>
      <c r="AP714" s="232" t="s">
        <v>394</v>
      </c>
      <c r="AQ714" s="232"/>
      <c r="AR714" s="232"/>
      <c r="AS714" s="232"/>
      <c r="AT714" s="243">
        <f t="shared" si="59"/>
        <v>2.0833333333333259E-2</v>
      </c>
      <c r="AU714" s="243">
        <f t="shared" si="60"/>
        <v>6.9444444444445308E-3</v>
      </c>
    </row>
    <row r="715" spans="1:47" ht="14.25">
      <c r="B715" s="29">
        <v>2025</v>
      </c>
      <c r="C715" s="29">
        <v>5</v>
      </c>
      <c r="D715" s="29">
        <v>9</v>
      </c>
      <c r="E715" s="247" t="s">
        <v>494</v>
      </c>
      <c r="F715" s="29">
        <v>4</v>
      </c>
      <c r="G715" s="31" t="s">
        <v>485</v>
      </c>
      <c r="H715" s="694" t="s">
        <v>467</v>
      </c>
      <c r="I715" s="347" t="s">
        <v>47</v>
      </c>
      <c r="J715" s="694" t="s">
        <v>468</v>
      </c>
      <c r="K715" s="232">
        <v>3824820</v>
      </c>
      <c r="L715" s="698">
        <v>23</v>
      </c>
      <c r="M715" s="185">
        <v>24</v>
      </c>
      <c r="N715" s="717" t="s">
        <v>487</v>
      </c>
      <c r="O715" s="232" t="s">
        <v>469</v>
      </c>
      <c r="P715" s="232">
        <v>50</v>
      </c>
      <c r="Q715" s="347" t="s">
        <v>511</v>
      </c>
      <c r="R715" s="695">
        <v>1120</v>
      </c>
      <c r="S715" s="695"/>
      <c r="T715" s="695">
        <v>4000</v>
      </c>
      <c r="U715" s="695">
        <v>4000</v>
      </c>
      <c r="V715" s="695">
        <v>1120</v>
      </c>
      <c r="W715" s="695">
        <v>1120</v>
      </c>
      <c r="X715" s="232">
        <v>1</v>
      </c>
      <c r="Y715" s="695">
        <v>4000</v>
      </c>
      <c r="Z715" s="232">
        <v>1</v>
      </c>
      <c r="AA715" s="696">
        <v>4000</v>
      </c>
      <c r="AB715" s="696">
        <v>4040</v>
      </c>
      <c r="AC715" s="697" t="s">
        <v>2039</v>
      </c>
      <c r="AD715" s="698"/>
      <c r="AE715" s="699">
        <v>0.70833333333333337</v>
      </c>
      <c r="AF715" s="699">
        <v>0.72569444444444442</v>
      </c>
      <c r="AG715" s="699">
        <v>0.72569444444444442</v>
      </c>
      <c r="AH715" s="699">
        <v>0.77430555555555558</v>
      </c>
      <c r="AI715" s="232" t="s">
        <v>5</v>
      </c>
      <c r="AJ715" s="694"/>
      <c r="AK715" s="694" t="s">
        <v>6</v>
      </c>
      <c r="AL715" s="700" t="s">
        <v>662</v>
      </c>
      <c r="AM715" s="694" t="s">
        <v>486</v>
      </c>
      <c r="AN715" s="694">
        <v>1</v>
      </c>
      <c r="AO715" s="232"/>
      <c r="AP715" s="232" t="s">
        <v>394</v>
      </c>
      <c r="AQ715" s="232"/>
      <c r="AR715" s="232"/>
      <c r="AS715" s="232"/>
      <c r="AT715" s="243">
        <f t="shared" si="59"/>
        <v>1.7361111111111049E-2</v>
      </c>
      <c r="AU715" s="243">
        <f t="shared" si="60"/>
        <v>4.861111111111116E-2</v>
      </c>
    </row>
    <row r="716" spans="1:47" ht="14.25">
      <c r="B716" s="29">
        <v>2025</v>
      </c>
      <c r="C716" s="29">
        <v>5</v>
      </c>
      <c r="D716" s="29">
        <v>9</v>
      </c>
      <c r="E716" s="247" t="s">
        <v>494</v>
      </c>
      <c r="F716" s="29">
        <v>4</v>
      </c>
      <c r="G716" s="31" t="s">
        <v>485</v>
      </c>
      <c r="H716" s="694" t="s">
        <v>467</v>
      </c>
      <c r="I716" s="347" t="s">
        <v>47</v>
      </c>
      <c r="J716" s="694" t="s">
        <v>468</v>
      </c>
      <c r="K716" s="232">
        <v>3824820</v>
      </c>
      <c r="L716" s="698">
        <v>24</v>
      </c>
      <c r="M716" s="185">
        <v>24</v>
      </c>
      <c r="N716" s="717" t="s">
        <v>487</v>
      </c>
      <c r="O716" s="232" t="s">
        <v>469</v>
      </c>
      <c r="P716" s="232">
        <v>50</v>
      </c>
      <c r="Q716" s="347" t="s">
        <v>511</v>
      </c>
      <c r="R716" s="695">
        <v>1120</v>
      </c>
      <c r="S716" s="695"/>
      <c r="T716" s="695">
        <v>4000</v>
      </c>
      <c r="U716" s="695">
        <v>4000</v>
      </c>
      <c r="V716" s="695">
        <v>1120</v>
      </c>
      <c r="W716" s="695">
        <v>1120</v>
      </c>
      <c r="X716" s="232">
        <v>1</v>
      </c>
      <c r="Y716" s="695">
        <v>4000</v>
      </c>
      <c r="Z716" s="232">
        <v>1</v>
      </c>
      <c r="AA716" s="696">
        <v>4000</v>
      </c>
      <c r="AB716" s="696">
        <v>4030</v>
      </c>
      <c r="AC716" s="697" t="s">
        <v>2040</v>
      </c>
      <c r="AD716" s="698" t="s">
        <v>2020</v>
      </c>
      <c r="AE716" s="699">
        <v>0.77430555555555558</v>
      </c>
      <c r="AF716" s="699">
        <v>0.79166666666666663</v>
      </c>
      <c r="AG716" s="699">
        <v>0.79166666666666663</v>
      </c>
      <c r="AH716" s="699">
        <v>0.79861111111111116</v>
      </c>
      <c r="AI716" s="232" t="s">
        <v>5</v>
      </c>
      <c r="AJ716" s="694"/>
      <c r="AK716" s="694" t="s">
        <v>6</v>
      </c>
      <c r="AL716" s="700" t="s">
        <v>662</v>
      </c>
      <c r="AM716" s="694" t="s">
        <v>486</v>
      </c>
      <c r="AN716" s="694">
        <v>1</v>
      </c>
      <c r="AO716" s="232"/>
      <c r="AP716" s="232" t="s">
        <v>394</v>
      </c>
      <c r="AQ716" s="232"/>
      <c r="AR716" s="232"/>
      <c r="AS716" s="232"/>
      <c r="AT716" s="243">
        <f t="shared" si="59"/>
        <v>1.7361111111111049E-2</v>
      </c>
      <c r="AU716" s="243">
        <f t="shared" si="60"/>
        <v>6.9444444444445308E-3</v>
      </c>
    </row>
    <row r="717" spans="1:47" ht="14.25">
      <c r="B717" s="29">
        <v>2025</v>
      </c>
      <c r="C717" s="29">
        <v>5</v>
      </c>
      <c r="D717" s="29">
        <v>9</v>
      </c>
      <c r="E717" s="247" t="s">
        <v>494</v>
      </c>
      <c r="F717" s="29"/>
      <c r="G717" s="208"/>
      <c r="H717" s="694" t="s">
        <v>467</v>
      </c>
      <c r="I717" s="347" t="s">
        <v>43</v>
      </c>
      <c r="J717" s="694" t="s">
        <v>468</v>
      </c>
      <c r="K717" s="232"/>
      <c r="L717" s="698"/>
      <c r="M717" s="185"/>
      <c r="N717" s="717"/>
      <c r="O717" s="232"/>
      <c r="P717" s="232">
        <v>25</v>
      </c>
      <c r="Q717" s="347" t="s">
        <v>483</v>
      </c>
      <c r="R717" s="695">
        <v>1120</v>
      </c>
      <c r="S717" s="695"/>
      <c r="T717" s="695" t="s">
        <v>30</v>
      </c>
      <c r="U717" s="695">
        <v>350</v>
      </c>
      <c r="V717" s="695">
        <v>1120</v>
      </c>
      <c r="W717" s="695">
        <v>1120</v>
      </c>
      <c r="X717" s="232">
        <v>1</v>
      </c>
      <c r="Y717" s="695"/>
      <c r="Z717" s="232">
        <v>1</v>
      </c>
      <c r="AA717" s="696">
        <v>350</v>
      </c>
      <c r="AB717" s="696">
        <v>12550</v>
      </c>
      <c r="AC717" s="697" t="s">
        <v>756</v>
      </c>
      <c r="AD717" s="698" t="s">
        <v>2020</v>
      </c>
      <c r="AE717" s="699">
        <v>0.79861111111111116</v>
      </c>
      <c r="AF717" s="699">
        <v>0.80208333333333337</v>
      </c>
      <c r="AG717" s="699"/>
      <c r="AH717" s="699"/>
      <c r="AI717" s="232"/>
      <c r="AJ717" s="694"/>
      <c r="AK717" s="694" t="s">
        <v>6</v>
      </c>
      <c r="AL717" s="700" t="s">
        <v>662</v>
      </c>
      <c r="AM717" s="694" t="s">
        <v>486</v>
      </c>
      <c r="AN717" s="694">
        <v>1</v>
      </c>
      <c r="AO717" s="232"/>
      <c r="AP717" s="232"/>
      <c r="AQ717" s="232"/>
      <c r="AR717" s="232"/>
      <c r="AS717" s="232"/>
      <c r="AT717" s="243">
        <f t="shared" si="59"/>
        <v>3.4722222222222099E-3</v>
      </c>
      <c r="AU717" s="243" t="str">
        <f t="shared" si="60"/>
        <v/>
      </c>
    </row>
    <row r="718" spans="1:47" ht="14.25">
      <c r="B718" s="29">
        <v>2025</v>
      </c>
      <c r="C718" s="29">
        <v>5</v>
      </c>
      <c r="D718" s="29">
        <v>9</v>
      </c>
      <c r="E718" s="247" t="s">
        <v>494</v>
      </c>
      <c r="F718" s="29"/>
      <c r="G718" s="208"/>
      <c r="H718" s="694" t="s">
        <v>467</v>
      </c>
      <c r="I718" s="347"/>
      <c r="J718" s="694"/>
      <c r="K718" s="232"/>
      <c r="L718" s="698"/>
      <c r="M718" s="185"/>
      <c r="N718" s="717"/>
      <c r="O718" s="232"/>
      <c r="P718" s="232"/>
      <c r="Q718" s="347"/>
      <c r="R718" s="695"/>
      <c r="S718" s="695"/>
      <c r="T718" s="695"/>
      <c r="U718" s="695"/>
      <c r="V718" s="695"/>
      <c r="W718" s="695"/>
      <c r="X718" s="232"/>
      <c r="Y718" s="695"/>
      <c r="Z718" s="232"/>
      <c r="AA718" s="696"/>
      <c r="AB718" s="696"/>
      <c r="AC718" s="697"/>
      <c r="AD718" s="698"/>
      <c r="AE718" s="699"/>
      <c r="AF718" s="699"/>
      <c r="AG718" s="699">
        <v>0.80208333333333337</v>
      </c>
      <c r="AH718" s="699">
        <v>0.82291666666666663</v>
      </c>
      <c r="AI718" s="232" t="s">
        <v>689</v>
      </c>
      <c r="AJ718" s="694"/>
      <c r="AK718" s="694"/>
      <c r="AL718" s="700"/>
      <c r="AM718" s="694"/>
      <c r="AN718" s="694"/>
      <c r="AO718" s="232" t="s">
        <v>2029</v>
      </c>
      <c r="AP718" s="232"/>
      <c r="AQ718" s="232"/>
      <c r="AR718" s="232"/>
      <c r="AS718" s="232"/>
      <c r="AT718" s="243" t="str">
        <f t="shared" si="59"/>
        <v/>
      </c>
      <c r="AU718" s="243">
        <f t="shared" si="60"/>
        <v>2.0833333333333259E-2</v>
      </c>
    </row>
    <row r="719" spans="1:47" ht="14.25">
      <c r="B719" s="29">
        <v>2025</v>
      </c>
      <c r="C719" s="29">
        <v>5</v>
      </c>
      <c r="D719" s="29">
        <v>9</v>
      </c>
      <c r="E719" s="247" t="s">
        <v>494</v>
      </c>
      <c r="F719" s="29"/>
      <c r="G719" s="31"/>
      <c r="H719" s="694" t="s">
        <v>467</v>
      </c>
      <c r="I719" s="347" t="s">
        <v>58</v>
      </c>
      <c r="J719" s="694" t="s">
        <v>468</v>
      </c>
      <c r="K719" s="232"/>
      <c r="L719" s="698"/>
      <c r="M719" s="185"/>
      <c r="N719" s="717"/>
      <c r="O719" s="232"/>
      <c r="P719" s="232">
        <v>12</v>
      </c>
      <c r="Q719" s="347" t="s">
        <v>483</v>
      </c>
      <c r="R719" s="695">
        <v>1005</v>
      </c>
      <c r="S719" s="695"/>
      <c r="T719" s="695" t="s">
        <v>30</v>
      </c>
      <c r="U719" s="695">
        <v>200</v>
      </c>
      <c r="V719" s="695">
        <v>1005</v>
      </c>
      <c r="W719" s="695">
        <v>1005</v>
      </c>
      <c r="X719" s="232">
        <v>1</v>
      </c>
      <c r="Y719" s="695">
        <v>200</v>
      </c>
      <c r="Z719" s="232">
        <v>1</v>
      </c>
      <c r="AA719" s="696">
        <v>200</v>
      </c>
      <c r="AB719" s="696"/>
      <c r="AC719" s="697"/>
      <c r="AD719" s="698" t="s">
        <v>484</v>
      </c>
      <c r="AE719" s="699"/>
      <c r="AF719" s="699"/>
      <c r="AG719" s="699"/>
      <c r="AH719" s="699"/>
      <c r="AI719" s="232"/>
      <c r="AJ719" s="694"/>
      <c r="AK719" s="694"/>
      <c r="AL719" s="700"/>
      <c r="AM719" s="694"/>
      <c r="AN719" s="694"/>
      <c r="AO719" s="232"/>
      <c r="AP719" s="232"/>
      <c r="AQ719" s="232"/>
      <c r="AR719" s="232"/>
      <c r="AS719" s="232"/>
      <c r="AT719" s="243" t="str">
        <f t="shared" si="59"/>
        <v/>
      </c>
      <c r="AU719" s="243" t="str">
        <f t="shared" si="60"/>
        <v/>
      </c>
    </row>
    <row r="720" spans="1:47" ht="14.25">
      <c r="A720" s="182">
        <v>1</v>
      </c>
      <c r="B720" s="29">
        <v>2025</v>
      </c>
      <c r="C720" s="29">
        <v>5</v>
      </c>
      <c r="D720" s="29">
        <v>9</v>
      </c>
      <c r="E720" s="247" t="s">
        <v>494</v>
      </c>
      <c r="F720" s="29">
        <v>5</v>
      </c>
      <c r="G720" s="31" t="s">
        <v>485</v>
      </c>
      <c r="H720" s="694" t="s">
        <v>467</v>
      </c>
      <c r="I720" s="347" t="s">
        <v>47</v>
      </c>
      <c r="J720" s="694" t="s">
        <v>468</v>
      </c>
      <c r="K720" s="232">
        <v>3824824</v>
      </c>
      <c r="L720" s="698">
        <v>1</v>
      </c>
      <c r="M720" s="185">
        <v>3</v>
      </c>
      <c r="N720" s="717" t="s">
        <v>472</v>
      </c>
      <c r="O720" s="232" t="s">
        <v>469</v>
      </c>
      <c r="P720" s="232">
        <v>50</v>
      </c>
      <c r="Q720" s="347" t="s">
        <v>759</v>
      </c>
      <c r="R720" s="695">
        <v>1005</v>
      </c>
      <c r="S720" s="695"/>
      <c r="T720" s="695">
        <v>4100</v>
      </c>
      <c r="U720" s="695">
        <v>4100</v>
      </c>
      <c r="V720" s="695">
        <v>1005</v>
      </c>
      <c r="W720" s="695">
        <v>1005</v>
      </c>
      <c r="X720" s="232">
        <v>1</v>
      </c>
      <c r="Y720" s="695">
        <v>4100</v>
      </c>
      <c r="Z720" s="232">
        <v>1</v>
      </c>
      <c r="AA720" s="696">
        <v>4100</v>
      </c>
      <c r="AB720" s="696">
        <v>4110</v>
      </c>
      <c r="AC720" s="697" t="s">
        <v>2041</v>
      </c>
      <c r="AD720" s="698"/>
      <c r="AE720" s="699">
        <v>0.82291666666666663</v>
      </c>
      <c r="AF720" s="699">
        <v>0.84375</v>
      </c>
      <c r="AG720" s="699">
        <v>0.84375</v>
      </c>
      <c r="AH720" s="699">
        <v>0.85069444444444442</v>
      </c>
      <c r="AI720" s="232" t="s">
        <v>5</v>
      </c>
      <c r="AJ720" s="694"/>
      <c r="AK720" s="694" t="s">
        <v>6</v>
      </c>
      <c r="AL720" s="700" t="s">
        <v>662</v>
      </c>
      <c r="AM720" s="694" t="s">
        <v>486</v>
      </c>
      <c r="AN720" s="694">
        <v>1</v>
      </c>
      <c r="AO720" s="232"/>
      <c r="AP720" s="232" t="s">
        <v>394</v>
      </c>
      <c r="AQ720" s="232"/>
      <c r="AR720" s="232"/>
      <c r="AS720" s="232"/>
      <c r="AT720" s="243">
        <f t="shared" si="59"/>
        <v>2.083333333333337E-2</v>
      </c>
      <c r="AU720" s="243">
        <f t="shared" si="60"/>
        <v>6.9444444444444198E-3</v>
      </c>
    </row>
    <row r="721" spans="1:47" ht="14.25">
      <c r="B721" s="29">
        <v>2025</v>
      </c>
      <c r="C721" s="29">
        <v>5</v>
      </c>
      <c r="D721" s="29">
        <v>9</v>
      </c>
      <c r="E721" s="247" t="s">
        <v>494</v>
      </c>
      <c r="F721" s="29">
        <v>5</v>
      </c>
      <c r="G721" s="31" t="s">
        <v>485</v>
      </c>
      <c r="H721" s="694" t="s">
        <v>467</v>
      </c>
      <c r="I721" s="347" t="s">
        <v>47</v>
      </c>
      <c r="J721" s="694" t="s">
        <v>468</v>
      </c>
      <c r="K721" s="232">
        <v>3824824</v>
      </c>
      <c r="L721" s="698">
        <v>2</v>
      </c>
      <c r="M721" s="185">
        <v>3</v>
      </c>
      <c r="N721" s="717" t="s">
        <v>472</v>
      </c>
      <c r="O721" s="232" t="s">
        <v>469</v>
      </c>
      <c r="P721" s="232">
        <v>50</v>
      </c>
      <c r="Q721" s="347" t="s">
        <v>759</v>
      </c>
      <c r="R721" s="695">
        <v>1005</v>
      </c>
      <c r="S721" s="695"/>
      <c r="T721" s="695">
        <v>4100</v>
      </c>
      <c r="U721" s="695">
        <v>4100</v>
      </c>
      <c r="V721" s="695">
        <v>1005</v>
      </c>
      <c r="W721" s="695">
        <v>1005</v>
      </c>
      <c r="X721" s="232">
        <v>1</v>
      </c>
      <c r="Y721" s="695">
        <v>4100</v>
      </c>
      <c r="Z721" s="232">
        <v>1</v>
      </c>
      <c r="AA721" s="696">
        <v>4100</v>
      </c>
      <c r="AB721" s="696">
        <v>4130</v>
      </c>
      <c r="AC721" s="697" t="s">
        <v>2042</v>
      </c>
      <c r="AD721" s="698"/>
      <c r="AE721" s="699">
        <v>0.85069444444444442</v>
      </c>
      <c r="AF721" s="699">
        <v>0.87152777777777779</v>
      </c>
      <c r="AG721" s="699">
        <v>0.87152777777777779</v>
      </c>
      <c r="AH721" s="699">
        <v>0.87847222222222221</v>
      </c>
      <c r="AI721" s="232" t="s">
        <v>5</v>
      </c>
      <c r="AJ721" s="694"/>
      <c r="AK721" s="694" t="s">
        <v>6</v>
      </c>
      <c r="AL721" s="700" t="s">
        <v>662</v>
      </c>
      <c r="AM721" s="694" t="s">
        <v>486</v>
      </c>
      <c r="AN721" s="694">
        <v>1</v>
      </c>
      <c r="AO721" s="232"/>
      <c r="AP721" s="232" t="s">
        <v>394</v>
      </c>
      <c r="AQ721" s="232"/>
      <c r="AR721" s="232"/>
      <c r="AS721" s="232"/>
      <c r="AT721" s="243">
        <f t="shared" si="59"/>
        <v>2.083333333333337E-2</v>
      </c>
      <c r="AU721" s="243">
        <f t="shared" si="60"/>
        <v>6.9444444444444198E-3</v>
      </c>
    </row>
    <row r="722" spans="1:47" ht="14.25">
      <c r="B722" s="29">
        <v>2025</v>
      </c>
      <c r="C722" s="29">
        <v>5</v>
      </c>
      <c r="D722" s="29">
        <v>9</v>
      </c>
      <c r="E722" s="247" t="s">
        <v>494</v>
      </c>
      <c r="F722" s="29">
        <v>5</v>
      </c>
      <c r="G722" s="31" t="s">
        <v>485</v>
      </c>
      <c r="H722" s="694" t="s">
        <v>467</v>
      </c>
      <c r="I722" s="347" t="s">
        <v>47</v>
      </c>
      <c r="J722" s="694" t="s">
        <v>468</v>
      </c>
      <c r="K722" s="232">
        <v>3824824</v>
      </c>
      <c r="L722" s="698">
        <v>3</v>
      </c>
      <c r="M722" s="185">
        <v>3</v>
      </c>
      <c r="N722" s="717" t="s">
        <v>472</v>
      </c>
      <c r="O722" s="232" t="s">
        <v>469</v>
      </c>
      <c r="P722" s="232">
        <v>50</v>
      </c>
      <c r="Q722" s="347" t="s">
        <v>759</v>
      </c>
      <c r="R722" s="695">
        <v>1005</v>
      </c>
      <c r="S722" s="695"/>
      <c r="T722" s="695">
        <v>4100</v>
      </c>
      <c r="U722" s="695">
        <v>4100</v>
      </c>
      <c r="V722" s="695">
        <v>1005</v>
      </c>
      <c r="W722" s="695">
        <v>1005</v>
      </c>
      <c r="X722" s="232">
        <v>1</v>
      </c>
      <c r="Y722" s="695">
        <v>4100</v>
      </c>
      <c r="Z722" s="232">
        <v>1</v>
      </c>
      <c r="AA722" s="696">
        <v>4100</v>
      </c>
      <c r="AB722" s="696">
        <v>4140</v>
      </c>
      <c r="AC722" s="697" t="s">
        <v>2043</v>
      </c>
      <c r="AD722" s="698" t="s">
        <v>2035</v>
      </c>
      <c r="AE722" s="699">
        <v>0.87847222222222221</v>
      </c>
      <c r="AF722" s="699">
        <v>0.89930555555555558</v>
      </c>
      <c r="AG722" s="699">
        <v>0.89930555555555558</v>
      </c>
      <c r="AH722" s="699">
        <v>0.90625</v>
      </c>
      <c r="AI722" s="232" t="s">
        <v>5</v>
      </c>
      <c r="AJ722" s="694"/>
      <c r="AK722" s="694" t="s">
        <v>6</v>
      </c>
      <c r="AL722" s="700" t="s">
        <v>662</v>
      </c>
      <c r="AM722" s="694" t="s">
        <v>486</v>
      </c>
      <c r="AN722" s="694">
        <v>1</v>
      </c>
      <c r="AO722" s="232"/>
      <c r="AP722" s="232" t="s">
        <v>394</v>
      </c>
      <c r="AQ722" s="232"/>
      <c r="AR722" s="232"/>
      <c r="AS722" s="232"/>
      <c r="AT722" s="243">
        <f t="shared" si="59"/>
        <v>2.083333333333337E-2</v>
      </c>
      <c r="AU722" s="243">
        <f t="shared" si="60"/>
        <v>6.9444444444444198E-3</v>
      </c>
    </row>
    <row r="723" spans="1:47" ht="14.25">
      <c r="B723" s="29">
        <v>2025</v>
      </c>
      <c r="C723" s="29">
        <v>5</v>
      </c>
      <c r="D723" s="29">
        <v>9</v>
      </c>
      <c r="E723" s="247" t="s">
        <v>494</v>
      </c>
      <c r="F723" s="29"/>
      <c r="G723" s="208"/>
      <c r="H723" s="694" t="s">
        <v>467</v>
      </c>
      <c r="I723" s="347" t="s">
        <v>43</v>
      </c>
      <c r="J723" s="694" t="s">
        <v>468</v>
      </c>
      <c r="K723" s="232"/>
      <c r="L723" s="698"/>
      <c r="M723" s="185"/>
      <c r="N723" s="717"/>
      <c r="O723" s="232"/>
      <c r="P723" s="232">
        <v>25</v>
      </c>
      <c r="Q723" s="347" t="s">
        <v>483</v>
      </c>
      <c r="R723" s="695">
        <v>1005</v>
      </c>
      <c r="S723" s="695"/>
      <c r="T723" s="695" t="s">
        <v>30</v>
      </c>
      <c r="U723" s="695">
        <v>350</v>
      </c>
      <c r="V723" s="695">
        <v>1005</v>
      </c>
      <c r="W723" s="695">
        <v>1005</v>
      </c>
      <c r="X723" s="232">
        <v>1</v>
      </c>
      <c r="Y723" s="695"/>
      <c r="Z723" s="232">
        <v>1</v>
      </c>
      <c r="AA723" s="696">
        <v>350</v>
      </c>
      <c r="AB723" s="696">
        <v>12850</v>
      </c>
      <c r="AC723" s="697" t="s">
        <v>766</v>
      </c>
      <c r="AD723" s="698" t="s">
        <v>2035</v>
      </c>
      <c r="AE723" s="699">
        <v>0.90625</v>
      </c>
      <c r="AF723" s="699">
        <v>0.90972222222222221</v>
      </c>
      <c r="AG723" s="699"/>
      <c r="AH723" s="699"/>
      <c r="AI723" s="232"/>
      <c r="AJ723" s="694"/>
      <c r="AK723" s="694" t="s">
        <v>6</v>
      </c>
      <c r="AL723" s="700" t="s">
        <v>662</v>
      </c>
      <c r="AM723" s="694" t="s">
        <v>486</v>
      </c>
      <c r="AN723" s="694">
        <v>1</v>
      </c>
      <c r="AO723" s="232"/>
      <c r="AP723" s="232"/>
      <c r="AQ723" s="232"/>
      <c r="AR723" s="232"/>
      <c r="AS723" s="232"/>
      <c r="AT723" s="243">
        <f t="shared" si="59"/>
        <v>3.4722222222222099E-3</v>
      </c>
      <c r="AU723" s="243" t="str">
        <f t="shared" si="60"/>
        <v/>
      </c>
    </row>
    <row r="724" spans="1:47" ht="14.25">
      <c r="B724" s="29">
        <v>2025</v>
      </c>
      <c r="C724" s="29">
        <v>5</v>
      </c>
      <c r="D724" s="29">
        <v>9</v>
      </c>
      <c r="E724" s="247" t="s">
        <v>495</v>
      </c>
      <c r="F724" s="29"/>
      <c r="G724" s="208"/>
      <c r="H724" s="694" t="s">
        <v>467</v>
      </c>
      <c r="I724" s="347"/>
      <c r="J724" s="694"/>
      <c r="K724" s="232"/>
      <c r="L724" s="698"/>
      <c r="M724" s="185"/>
      <c r="N724" s="717"/>
      <c r="O724" s="232"/>
      <c r="P724" s="232"/>
      <c r="Q724" s="347"/>
      <c r="R724" s="695"/>
      <c r="S724" s="695"/>
      <c r="T724" s="695"/>
      <c r="U724" s="695"/>
      <c r="V724" s="695"/>
      <c r="W724" s="695"/>
      <c r="X724" s="232"/>
      <c r="Y724" s="695"/>
      <c r="Z724" s="232"/>
      <c r="AA724" s="696"/>
      <c r="AB724" s="696"/>
      <c r="AC724" s="697"/>
      <c r="AD724" s="698"/>
      <c r="AE724" s="699"/>
      <c r="AF724" s="699"/>
      <c r="AG724" s="699">
        <v>0.90972222222222221</v>
      </c>
      <c r="AH724" s="699">
        <v>0.93055555555555558</v>
      </c>
      <c r="AI724" s="232" t="s">
        <v>689</v>
      </c>
      <c r="AJ724" s="694"/>
      <c r="AK724" s="694"/>
      <c r="AL724" s="700"/>
      <c r="AM724" s="694"/>
      <c r="AN724" s="694"/>
      <c r="AO724" s="232"/>
      <c r="AP724" s="232"/>
      <c r="AQ724" s="232"/>
      <c r="AR724" s="232"/>
      <c r="AS724" s="232"/>
      <c r="AT724" s="243" t="str">
        <f t="shared" si="59"/>
        <v/>
      </c>
      <c r="AU724" s="243">
        <f t="shared" si="60"/>
        <v>2.083333333333337E-2</v>
      </c>
    </row>
    <row r="725" spans="1:47" ht="14.25">
      <c r="B725" s="29">
        <v>2025</v>
      </c>
      <c r="C725" s="29">
        <v>5</v>
      </c>
      <c r="D725" s="29">
        <v>9</v>
      </c>
      <c r="E725" s="247" t="s">
        <v>495</v>
      </c>
      <c r="F725" s="29"/>
      <c r="G725" s="31"/>
      <c r="H725" s="694" t="s">
        <v>467</v>
      </c>
      <c r="I725" s="347" t="s">
        <v>58</v>
      </c>
      <c r="J725" s="694" t="s">
        <v>468</v>
      </c>
      <c r="K725" s="232"/>
      <c r="L725" s="698"/>
      <c r="M725" s="185"/>
      <c r="N725" s="717"/>
      <c r="O725" s="232"/>
      <c r="P725" s="232">
        <v>12</v>
      </c>
      <c r="Q725" s="347" t="s">
        <v>483</v>
      </c>
      <c r="R725" s="695">
        <v>1000</v>
      </c>
      <c r="S725" s="695"/>
      <c r="T725" s="695" t="s">
        <v>30</v>
      </c>
      <c r="U725" s="695">
        <v>200</v>
      </c>
      <c r="V725" s="695">
        <v>1000</v>
      </c>
      <c r="W725" s="695">
        <v>1000</v>
      </c>
      <c r="X725" s="232">
        <v>1</v>
      </c>
      <c r="Y725" s="695">
        <v>200</v>
      </c>
      <c r="Z725" s="232">
        <v>1</v>
      </c>
      <c r="AA725" s="696">
        <v>200</v>
      </c>
      <c r="AB725" s="696"/>
      <c r="AC725" s="697"/>
      <c r="AD725" s="698"/>
      <c r="AE725" s="699"/>
      <c r="AF725" s="699"/>
      <c r="AG725" s="699"/>
      <c r="AH725" s="699"/>
      <c r="AI725" s="232"/>
      <c r="AJ725" s="694"/>
      <c r="AK725" s="694"/>
      <c r="AL725" s="700"/>
      <c r="AM725" s="694"/>
      <c r="AN725" s="694"/>
      <c r="AO725" s="232"/>
      <c r="AP725" s="232"/>
      <c r="AQ725" s="232"/>
      <c r="AR725" s="232"/>
      <c r="AS725" s="232"/>
      <c r="AT725" s="243" t="str">
        <f t="shared" si="59"/>
        <v/>
      </c>
      <c r="AU725" s="243" t="str">
        <f t="shared" si="60"/>
        <v/>
      </c>
    </row>
    <row r="726" spans="1:47" ht="14.25">
      <c r="A726" s="182">
        <v>1</v>
      </c>
      <c r="B726" s="29">
        <v>2025</v>
      </c>
      <c r="C726" s="29">
        <v>5</v>
      </c>
      <c r="D726" s="29">
        <v>9</v>
      </c>
      <c r="E726" s="247" t="s">
        <v>495</v>
      </c>
      <c r="F726" s="29">
        <v>6</v>
      </c>
      <c r="G726" s="31" t="s">
        <v>485</v>
      </c>
      <c r="H726" s="694" t="s">
        <v>467</v>
      </c>
      <c r="I726" s="347" t="s">
        <v>47</v>
      </c>
      <c r="J726" s="694" t="s">
        <v>468</v>
      </c>
      <c r="K726" s="232">
        <v>3824836</v>
      </c>
      <c r="L726" s="698">
        <v>1</v>
      </c>
      <c r="M726" s="185">
        <v>9</v>
      </c>
      <c r="N726" s="717" t="s">
        <v>498</v>
      </c>
      <c r="O726" s="232" t="s">
        <v>469</v>
      </c>
      <c r="P726" s="232">
        <v>25</v>
      </c>
      <c r="Q726" s="347" t="s">
        <v>344</v>
      </c>
      <c r="R726" s="695">
        <v>1000</v>
      </c>
      <c r="S726" s="695"/>
      <c r="T726" s="695">
        <v>6000</v>
      </c>
      <c r="U726" s="695">
        <v>6000</v>
      </c>
      <c r="V726" s="695">
        <v>1000</v>
      </c>
      <c r="W726" s="695">
        <v>1000</v>
      </c>
      <c r="X726" s="232">
        <v>1</v>
      </c>
      <c r="Y726" s="695">
        <v>6000</v>
      </c>
      <c r="Z726" s="232">
        <v>1</v>
      </c>
      <c r="AA726" s="696">
        <v>6000</v>
      </c>
      <c r="AB726" s="696">
        <v>6050</v>
      </c>
      <c r="AC726" s="697" t="s">
        <v>2044</v>
      </c>
      <c r="AD726" s="698"/>
      <c r="AE726" s="699">
        <v>0.93055555555555558</v>
      </c>
      <c r="AF726" s="699">
        <v>0.95833333333333337</v>
      </c>
      <c r="AG726" s="699">
        <v>0.95833333333333337</v>
      </c>
      <c r="AH726" s="699">
        <v>0.96527777777777779</v>
      </c>
      <c r="AI726" s="232" t="s">
        <v>5</v>
      </c>
      <c r="AJ726" s="694"/>
      <c r="AK726" s="694" t="s">
        <v>6</v>
      </c>
      <c r="AL726" s="700" t="s">
        <v>662</v>
      </c>
      <c r="AM726" s="694" t="s">
        <v>486</v>
      </c>
      <c r="AN726" s="694">
        <v>1</v>
      </c>
      <c r="AO726" s="232"/>
      <c r="AP726" s="232" t="s">
        <v>394</v>
      </c>
      <c r="AQ726" s="232"/>
      <c r="AR726" s="232"/>
      <c r="AS726" s="232"/>
      <c r="AT726" s="243">
        <f t="shared" si="59"/>
        <v>2.777777777777779E-2</v>
      </c>
      <c r="AU726" s="243">
        <f t="shared" si="60"/>
        <v>6.9444444444444198E-3</v>
      </c>
    </row>
    <row r="727" spans="1:47" ht="14.25">
      <c r="B727" s="29">
        <v>2025</v>
      </c>
      <c r="C727" s="29">
        <v>5</v>
      </c>
      <c r="D727" s="29">
        <v>9</v>
      </c>
      <c r="E727" s="247" t="s">
        <v>495</v>
      </c>
      <c r="F727" s="29">
        <v>6</v>
      </c>
      <c r="G727" s="31" t="s">
        <v>485</v>
      </c>
      <c r="H727" s="694" t="s">
        <v>467</v>
      </c>
      <c r="I727" s="347" t="s">
        <v>47</v>
      </c>
      <c r="J727" s="694" t="s">
        <v>468</v>
      </c>
      <c r="K727" s="232">
        <v>3824836</v>
      </c>
      <c r="L727" s="698">
        <v>2</v>
      </c>
      <c r="M727" s="185">
        <v>9</v>
      </c>
      <c r="N727" s="717" t="s">
        <v>498</v>
      </c>
      <c r="O727" s="232" t="s">
        <v>469</v>
      </c>
      <c r="P727" s="232">
        <v>25</v>
      </c>
      <c r="Q727" s="347" t="s">
        <v>344</v>
      </c>
      <c r="R727" s="695">
        <v>1000</v>
      </c>
      <c r="S727" s="695"/>
      <c r="T727" s="695">
        <v>6000</v>
      </c>
      <c r="U727" s="695">
        <v>6000</v>
      </c>
      <c r="V727" s="695">
        <v>1000</v>
      </c>
      <c r="W727" s="695">
        <v>1000</v>
      </c>
      <c r="X727" s="232">
        <v>1</v>
      </c>
      <c r="Y727" s="695">
        <v>6000</v>
      </c>
      <c r="Z727" s="232">
        <v>1</v>
      </c>
      <c r="AA727" s="696">
        <v>6000</v>
      </c>
      <c r="AB727" s="696">
        <v>6050</v>
      </c>
      <c r="AC727" s="697" t="s">
        <v>2045</v>
      </c>
      <c r="AD727" s="698"/>
      <c r="AE727" s="699">
        <v>0.96527777777777779</v>
      </c>
      <c r="AF727" s="699">
        <v>0.99305555555555558</v>
      </c>
      <c r="AG727" s="699">
        <v>0.99305555555555558</v>
      </c>
      <c r="AH727" s="699">
        <v>0</v>
      </c>
      <c r="AI727" s="232" t="s">
        <v>5</v>
      </c>
      <c r="AJ727" s="694"/>
      <c r="AK727" s="694" t="s">
        <v>6</v>
      </c>
      <c r="AL727" s="700" t="s">
        <v>662</v>
      </c>
      <c r="AM727" s="694" t="s">
        <v>486</v>
      </c>
      <c r="AN727" s="694">
        <v>1</v>
      </c>
      <c r="AO727" s="232"/>
      <c r="AP727" s="232" t="s">
        <v>394</v>
      </c>
      <c r="AQ727" s="232"/>
      <c r="AR727" s="232"/>
      <c r="AS727" s="232"/>
      <c r="AT727" s="243">
        <f t="shared" si="59"/>
        <v>2.777777777777779E-2</v>
      </c>
      <c r="AU727" s="243">
        <f t="shared" si="60"/>
        <v>6.9444444444444198E-3</v>
      </c>
    </row>
    <row r="728" spans="1:47" ht="14.25">
      <c r="B728" s="29">
        <v>2025</v>
      </c>
      <c r="C728" s="29">
        <v>5</v>
      </c>
      <c r="D728" s="29">
        <v>9</v>
      </c>
      <c r="E728" s="247" t="s">
        <v>495</v>
      </c>
      <c r="F728" s="29">
        <v>6</v>
      </c>
      <c r="G728" s="31" t="s">
        <v>485</v>
      </c>
      <c r="H728" s="694" t="s">
        <v>467</v>
      </c>
      <c r="I728" s="347" t="s">
        <v>47</v>
      </c>
      <c r="J728" s="694" t="s">
        <v>468</v>
      </c>
      <c r="K728" s="232">
        <v>3824836</v>
      </c>
      <c r="L728" s="698">
        <v>3</v>
      </c>
      <c r="M728" s="185">
        <v>9</v>
      </c>
      <c r="N728" s="717" t="s">
        <v>498</v>
      </c>
      <c r="O728" s="232" t="s">
        <v>469</v>
      </c>
      <c r="P728" s="232">
        <v>25</v>
      </c>
      <c r="Q728" s="347" t="s">
        <v>344</v>
      </c>
      <c r="R728" s="695">
        <v>1000</v>
      </c>
      <c r="S728" s="695"/>
      <c r="T728" s="695">
        <v>6000</v>
      </c>
      <c r="U728" s="695">
        <v>6000</v>
      </c>
      <c r="V728" s="695">
        <v>1000</v>
      </c>
      <c r="W728" s="695">
        <v>1000</v>
      </c>
      <c r="X728" s="232">
        <v>1</v>
      </c>
      <c r="Y728" s="695">
        <v>6000</v>
      </c>
      <c r="Z728" s="232">
        <v>1</v>
      </c>
      <c r="AA728" s="696">
        <v>6000</v>
      </c>
      <c r="AB728" s="696">
        <v>6050</v>
      </c>
      <c r="AC728" s="697" t="s">
        <v>2046</v>
      </c>
      <c r="AD728" s="698" t="s">
        <v>2036</v>
      </c>
      <c r="AE728" s="699">
        <v>0</v>
      </c>
      <c r="AF728" s="699">
        <v>2.7777777777777776E-2</v>
      </c>
      <c r="AG728" s="699">
        <v>2.7777777777777776E-2</v>
      </c>
      <c r="AH728" s="699">
        <v>3.4722222222222224E-2</v>
      </c>
      <c r="AI728" s="232" t="s">
        <v>5</v>
      </c>
      <c r="AJ728" s="694"/>
      <c r="AK728" s="694" t="s">
        <v>6</v>
      </c>
      <c r="AL728" s="700" t="s">
        <v>662</v>
      </c>
      <c r="AM728" s="694" t="s">
        <v>486</v>
      </c>
      <c r="AN728" s="694">
        <v>1</v>
      </c>
      <c r="AO728" s="232"/>
      <c r="AP728" s="232" t="s">
        <v>394</v>
      </c>
      <c r="AQ728" s="232"/>
      <c r="AR728" s="232"/>
      <c r="AS728" s="232"/>
      <c r="AT728" s="243">
        <f t="shared" si="59"/>
        <v>2.7777777777777776E-2</v>
      </c>
      <c r="AU728" s="243">
        <f t="shared" si="60"/>
        <v>6.9444444444444475E-3</v>
      </c>
    </row>
    <row r="729" spans="1:47" ht="14.25">
      <c r="B729" s="29">
        <v>2025</v>
      </c>
      <c r="C729" s="29">
        <v>5</v>
      </c>
      <c r="D729" s="29">
        <v>9</v>
      </c>
      <c r="E729" s="247" t="s">
        <v>495</v>
      </c>
      <c r="F729" s="29"/>
      <c r="G729" s="31"/>
      <c r="H729" s="694" t="s">
        <v>467</v>
      </c>
      <c r="I729" s="347" t="s">
        <v>43</v>
      </c>
      <c r="J729" s="694" t="s">
        <v>468</v>
      </c>
      <c r="K729" s="232"/>
      <c r="L729" s="698"/>
      <c r="M729" s="185"/>
      <c r="N729" s="717"/>
      <c r="O729" s="232"/>
      <c r="P729" s="232">
        <v>25</v>
      </c>
      <c r="Q729" s="347" t="s">
        <v>483</v>
      </c>
      <c r="R729" s="695">
        <v>1000</v>
      </c>
      <c r="S729" s="695"/>
      <c r="T729" s="695" t="s">
        <v>30</v>
      </c>
      <c r="U729" s="695">
        <v>350</v>
      </c>
      <c r="V729" s="695">
        <v>1000</v>
      </c>
      <c r="W729" s="695">
        <v>1000</v>
      </c>
      <c r="X729" s="232">
        <v>1</v>
      </c>
      <c r="Y729" s="695"/>
      <c r="Z729" s="232">
        <v>1</v>
      </c>
      <c r="AA729" s="696">
        <v>350</v>
      </c>
      <c r="AB729" s="696">
        <v>18550</v>
      </c>
      <c r="AC729" s="697" t="s">
        <v>914</v>
      </c>
      <c r="AD729" s="698" t="s">
        <v>2036</v>
      </c>
      <c r="AE729" s="699">
        <v>3.4722222222222224E-2</v>
      </c>
      <c r="AF729" s="699">
        <v>3.8194444444444448E-2</v>
      </c>
      <c r="AG729" s="699"/>
      <c r="AH729" s="699"/>
      <c r="AI729" s="232"/>
      <c r="AJ729" s="694"/>
      <c r="AK729" s="694" t="s">
        <v>6</v>
      </c>
      <c r="AL729" s="700" t="s">
        <v>662</v>
      </c>
      <c r="AM729" s="694" t="s">
        <v>486</v>
      </c>
      <c r="AN729" s="694">
        <v>1</v>
      </c>
      <c r="AO729" s="232" t="s">
        <v>1408</v>
      </c>
      <c r="AP729" s="232"/>
      <c r="AQ729" s="232"/>
      <c r="AR729" s="232"/>
      <c r="AS729" s="232"/>
      <c r="AT729" s="243">
        <f t="shared" si="59"/>
        <v>3.4722222222222238E-3</v>
      </c>
      <c r="AU729" s="243" t="str">
        <f t="shared" si="60"/>
        <v/>
      </c>
    </row>
    <row r="730" spans="1:47" ht="14.25">
      <c r="B730" s="29">
        <v>2025</v>
      </c>
      <c r="C730" s="29">
        <v>5</v>
      </c>
      <c r="D730" s="29">
        <v>9</v>
      </c>
      <c r="E730" s="247" t="s">
        <v>495</v>
      </c>
      <c r="F730" s="29"/>
      <c r="G730" s="208"/>
      <c r="H730" s="694" t="s">
        <v>467</v>
      </c>
      <c r="I730" s="347"/>
      <c r="J730" s="694"/>
      <c r="K730" s="232"/>
      <c r="L730" s="698"/>
      <c r="M730" s="185"/>
      <c r="N730" s="717"/>
      <c r="O730" s="232"/>
      <c r="P730" s="232"/>
      <c r="Q730" s="347"/>
      <c r="R730" s="695"/>
      <c r="S730" s="695"/>
      <c r="T730" s="695"/>
      <c r="U730" s="695"/>
      <c r="V730" s="695"/>
      <c r="W730" s="695"/>
      <c r="X730" s="232"/>
      <c r="Y730" s="695"/>
      <c r="Z730" s="232"/>
      <c r="AA730" s="696"/>
      <c r="AB730" s="696"/>
      <c r="AC730" s="697"/>
      <c r="AD730" s="698"/>
      <c r="AE730" s="699"/>
      <c r="AF730" s="699"/>
      <c r="AG730" s="699">
        <v>3.8194444444444448E-2</v>
      </c>
      <c r="AH730" s="699">
        <v>5.9027777777777776E-2</v>
      </c>
      <c r="AI730" s="232" t="s">
        <v>560</v>
      </c>
      <c r="AJ730" s="694"/>
      <c r="AK730" s="694"/>
      <c r="AL730" s="700"/>
      <c r="AM730" s="694"/>
      <c r="AN730" s="694"/>
      <c r="AO730" s="232"/>
      <c r="AP730" s="232"/>
      <c r="AQ730" s="232"/>
      <c r="AR730" s="232"/>
      <c r="AS730" s="232"/>
      <c r="AT730" s="243" t="str">
        <f t="shared" si="59"/>
        <v/>
      </c>
      <c r="AU730" s="243">
        <f t="shared" si="60"/>
        <v>2.0833333333333329E-2</v>
      </c>
    </row>
    <row r="731" spans="1:47" ht="14.25">
      <c r="B731" s="29">
        <v>2025</v>
      </c>
      <c r="C731" s="29">
        <v>5</v>
      </c>
      <c r="D731" s="29">
        <v>9</v>
      </c>
      <c r="E731" s="247" t="s">
        <v>495</v>
      </c>
      <c r="F731" s="29"/>
      <c r="G731" s="31"/>
      <c r="H731" s="694" t="s">
        <v>467</v>
      </c>
      <c r="I731" s="347" t="s">
        <v>58</v>
      </c>
      <c r="J731" s="694" t="s">
        <v>468</v>
      </c>
      <c r="K731" s="232"/>
      <c r="L731" s="698"/>
      <c r="M731" s="185"/>
      <c r="N731" s="717"/>
      <c r="O731" s="232"/>
      <c r="P731" s="232">
        <v>12</v>
      </c>
      <c r="Q731" s="347" t="s">
        <v>483</v>
      </c>
      <c r="R731" s="695">
        <v>1000</v>
      </c>
      <c r="S731" s="695"/>
      <c r="T731" s="695" t="s">
        <v>30</v>
      </c>
      <c r="U731" s="695">
        <v>200</v>
      </c>
      <c r="V731" s="695">
        <v>1000</v>
      </c>
      <c r="W731" s="695">
        <v>1000</v>
      </c>
      <c r="X731" s="232">
        <v>1</v>
      </c>
      <c r="Y731" s="695">
        <v>200</v>
      </c>
      <c r="Z731" s="232">
        <v>1</v>
      </c>
      <c r="AA731" s="696">
        <v>200</v>
      </c>
      <c r="AB731" s="696"/>
      <c r="AC731" s="697"/>
      <c r="AD731" s="698"/>
      <c r="AE731" s="699"/>
      <c r="AF731" s="699"/>
      <c r="AG731" s="699"/>
      <c r="AH731" s="699"/>
      <c r="AI731" s="232"/>
      <c r="AJ731" s="694"/>
      <c r="AK731" s="694"/>
      <c r="AL731" s="700"/>
      <c r="AM731" s="694"/>
      <c r="AN731" s="694"/>
      <c r="AO731" s="232"/>
      <c r="AP731" s="232"/>
      <c r="AQ731" s="232"/>
      <c r="AR731" s="232"/>
      <c r="AS731" s="232"/>
      <c r="AT731" s="243" t="str">
        <f t="shared" si="59"/>
        <v/>
      </c>
      <c r="AU731" s="243" t="str">
        <f t="shared" si="60"/>
        <v/>
      </c>
    </row>
    <row r="732" spans="1:47" ht="14.25">
      <c r="A732" s="182">
        <v>1</v>
      </c>
      <c r="B732" s="29">
        <v>2025</v>
      </c>
      <c r="C732" s="29">
        <v>5</v>
      </c>
      <c r="D732" s="29">
        <v>9</v>
      </c>
      <c r="E732" s="247" t="s">
        <v>495</v>
      </c>
      <c r="F732" s="29">
        <v>7</v>
      </c>
      <c r="G732" s="31" t="s">
        <v>485</v>
      </c>
      <c r="H732" s="694" t="s">
        <v>467</v>
      </c>
      <c r="I732" s="347" t="s">
        <v>47</v>
      </c>
      <c r="J732" s="694" t="s">
        <v>468</v>
      </c>
      <c r="K732" s="232">
        <v>3824836</v>
      </c>
      <c r="L732" s="698">
        <v>4</v>
      </c>
      <c r="M732" s="185">
        <v>9</v>
      </c>
      <c r="N732" s="717" t="s">
        <v>498</v>
      </c>
      <c r="O732" s="232" t="s">
        <v>469</v>
      </c>
      <c r="P732" s="232">
        <v>25</v>
      </c>
      <c r="Q732" s="347" t="s">
        <v>344</v>
      </c>
      <c r="R732" s="695">
        <v>1000</v>
      </c>
      <c r="S732" s="695"/>
      <c r="T732" s="695">
        <v>6000</v>
      </c>
      <c r="U732" s="695">
        <v>6000</v>
      </c>
      <c r="V732" s="695">
        <v>1000</v>
      </c>
      <c r="W732" s="695">
        <v>1000</v>
      </c>
      <c r="X732" s="232">
        <v>1</v>
      </c>
      <c r="Y732" s="695">
        <v>6000</v>
      </c>
      <c r="Z732" s="232">
        <v>1</v>
      </c>
      <c r="AA732" s="696">
        <v>6000</v>
      </c>
      <c r="AB732" s="696">
        <v>6050</v>
      </c>
      <c r="AC732" s="697" t="s">
        <v>2047</v>
      </c>
      <c r="AD732" s="698"/>
      <c r="AE732" s="699">
        <v>5.9027777777777776E-2</v>
      </c>
      <c r="AF732" s="699">
        <v>8.6805555555555552E-2</v>
      </c>
      <c r="AG732" s="699">
        <v>8.6805555555555552E-2</v>
      </c>
      <c r="AH732" s="699">
        <v>0.13541666666666666</v>
      </c>
      <c r="AI732" s="232" t="s">
        <v>5</v>
      </c>
      <c r="AJ732" s="694"/>
      <c r="AK732" s="694" t="s">
        <v>6</v>
      </c>
      <c r="AL732" s="700" t="s">
        <v>662</v>
      </c>
      <c r="AM732" s="694" t="s">
        <v>486</v>
      </c>
      <c r="AN732" s="694">
        <v>1</v>
      </c>
      <c r="AO732" s="232"/>
      <c r="AP732" s="232" t="s">
        <v>394</v>
      </c>
      <c r="AQ732" s="232"/>
      <c r="AR732" s="232"/>
      <c r="AS732" s="232"/>
      <c r="AT732" s="243">
        <f t="shared" si="59"/>
        <v>2.7777777777777776E-2</v>
      </c>
      <c r="AU732" s="243">
        <f t="shared" si="60"/>
        <v>4.8611111111111105E-2</v>
      </c>
    </row>
    <row r="733" spans="1:47" ht="14.25">
      <c r="B733" s="29">
        <v>2025</v>
      </c>
      <c r="C733" s="29">
        <v>5</v>
      </c>
      <c r="D733" s="29">
        <v>9</v>
      </c>
      <c r="E733" s="247" t="s">
        <v>495</v>
      </c>
      <c r="F733" s="29">
        <v>7</v>
      </c>
      <c r="G733" s="31" t="s">
        <v>485</v>
      </c>
      <c r="H733" s="694" t="s">
        <v>467</v>
      </c>
      <c r="I733" s="347" t="s">
        <v>47</v>
      </c>
      <c r="J733" s="694" t="s">
        <v>468</v>
      </c>
      <c r="K733" s="232">
        <v>3824836</v>
      </c>
      <c r="L733" s="698">
        <v>5</v>
      </c>
      <c r="M733" s="185">
        <v>9</v>
      </c>
      <c r="N733" s="717" t="s">
        <v>498</v>
      </c>
      <c r="O733" s="232" t="s">
        <v>469</v>
      </c>
      <c r="P733" s="232">
        <v>25</v>
      </c>
      <c r="Q733" s="347" t="s">
        <v>344</v>
      </c>
      <c r="R733" s="695">
        <v>1000</v>
      </c>
      <c r="S733" s="695"/>
      <c r="T733" s="695">
        <v>6000</v>
      </c>
      <c r="U733" s="695">
        <v>6000</v>
      </c>
      <c r="V733" s="695">
        <v>1000</v>
      </c>
      <c r="W733" s="695">
        <v>1000</v>
      </c>
      <c r="X733" s="232">
        <v>1</v>
      </c>
      <c r="Y733" s="695">
        <v>6000</v>
      </c>
      <c r="Z733" s="232">
        <v>1</v>
      </c>
      <c r="AA733" s="696">
        <v>6000</v>
      </c>
      <c r="AB733" s="696">
        <v>6050</v>
      </c>
      <c r="AC733" s="697" t="s">
        <v>2048</v>
      </c>
      <c r="AD733" s="698"/>
      <c r="AE733" s="699">
        <v>0.13541666666666666</v>
      </c>
      <c r="AF733" s="699">
        <v>0.16319444444444445</v>
      </c>
      <c r="AG733" s="699">
        <v>0.16319444444444445</v>
      </c>
      <c r="AH733" s="699">
        <v>0.1701388888888889</v>
      </c>
      <c r="AI733" s="232" t="s">
        <v>5</v>
      </c>
      <c r="AJ733" s="694"/>
      <c r="AK733" s="694" t="s">
        <v>6</v>
      </c>
      <c r="AL733" s="700" t="s">
        <v>662</v>
      </c>
      <c r="AM733" s="694" t="s">
        <v>486</v>
      </c>
      <c r="AN733" s="694">
        <v>1</v>
      </c>
      <c r="AO733" s="232"/>
      <c r="AP733" s="232" t="s">
        <v>394</v>
      </c>
      <c r="AQ733" s="232"/>
      <c r="AR733" s="232"/>
      <c r="AS733" s="232"/>
      <c r="AT733" s="243">
        <f t="shared" si="59"/>
        <v>2.777777777777779E-2</v>
      </c>
      <c r="AU733" s="243">
        <f t="shared" si="60"/>
        <v>6.9444444444444475E-3</v>
      </c>
    </row>
    <row r="734" spans="1:47" ht="14.25">
      <c r="B734" s="29">
        <v>2025</v>
      </c>
      <c r="C734" s="29">
        <v>5</v>
      </c>
      <c r="D734" s="29">
        <v>9</v>
      </c>
      <c r="E734" s="247" t="s">
        <v>495</v>
      </c>
      <c r="F734" s="29">
        <v>7</v>
      </c>
      <c r="G734" s="31" t="s">
        <v>485</v>
      </c>
      <c r="H734" s="694" t="s">
        <v>467</v>
      </c>
      <c r="I734" s="347" t="s">
        <v>47</v>
      </c>
      <c r="J734" s="694" t="s">
        <v>468</v>
      </c>
      <c r="K734" s="232">
        <v>3824836</v>
      </c>
      <c r="L734" s="698">
        <v>6</v>
      </c>
      <c r="M734" s="185">
        <v>9</v>
      </c>
      <c r="N734" s="717" t="s">
        <v>498</v>
      </c>
      <c r="O734" s="232" t="s">
        <v>469</v>
      </c>
      <c r="P734" s="232">
        <v>25</v>
      </c>
      <c r="Q734" s="347" t="s">
        <v>344</v>
      </c>
      <c r="R734" s="695">
        <v>1000</v>
      </c>
      <c r="S734" s="695"/>
      <c r="T734" s="695">
        <v>6000</v>
      </c>
      <c r="U734" s="695">
        <v>6000</v>
      </c>
      <c r="V734" s="695">
        <v>1000</v>
      </c>
      <c r="W734" s="695">
        <v>1000</v>
      </c>
      <c r="X734" s="232">
        <v>1</v>
      </c>
      <c r="Y734" s="695">
        <v>6000</v>
      </c>
      <c r="Z734" s="232">
        <v>1</v>
      </c>
      <c r="AA734" s="696">
        <v>6000</v>
      </c>
      <c r="AB734" s="696">
        <v>6050</v>
      </c>
      <c r="AC734" s="697" t="s">
        <v>2049</v>
      </c>
      <c r="AD734" s="698" t="s">
        <v>2037</v>
      </c>
      <c r="AE734" s="699">
        <v>0.1701388888888889</v>
      </c>
      <c r="AF734" s="699">
        <v>0.19791666666666666</v>
      </c>
      <c r="AG734" s="699">
        <v>0.19791666666666666</v>
      </c>
      <c r="AH734" s="699">
        <v>0.2048611111111111</v>
      </c>
      <c r="AI734" s="232" t="s">
        <v>5</v>
      </c>
      <c r="AJ734" s="694"/>
      <c r="AK734" s="694" t="s">
        <v>6</v>
      </c>
      <c r="AL734" s="700" t="s">
        <v>662</v>
      </c>
      <c r="AM734" s="694" t="s">
        <v>486</v>
      </c>
      <c r="AN734" s="694">
        <v>1</v>
      </c>
      <c r="AO734" s="232"/>
      <c r="AP734" s="232" t="s">
        <v>394</v>
      </c>
      <c r="AQ734" s="232"/>
      <c r="AR734" s="232"/>
      <c r="AS734" s="232"/>
      <c r="AT734" s="243">
        <f t="shared" si="59"/>
        <v>2.7777777777777762E-2</v>
      </c>
      <c r="AU734" s="243">
        <f t="shared" si="60"/>
        <v>6.9444444444444475E-3</v>
      </c>
    </row>
    <row r="735" spans="1:47" ht="14.25">
      <c r="B735" s="29">
        <v>2025</v>
      </c>
      <c r="C735" s="29">
        <v>5</v>
      </c>
      <c r="D735" s="29">
        <v>9</v>
      </c>
      <c r="E735" s="247" t="s">
        <v>495</v>
      </c>
      <c r="F735" s="29"/>
      <c r="G735" s="31"/>
      <c r="H735" s="694" t="s">
        <v>467</v>
      </c>
      <c r="I735" s="347" t="s">
        <v>43</v>
      </c>
      <c r="J735" s="694" t="s">
        <v>468</v>
      </c>
      <c r="K735" s="232"/>
      <c r="L735" s="698"/>
      <c r="M735" s="185"/>
      <c r="N735" s="717"/>
      <c r="O735" s="232"/>
      <c r="P735" s="232">
        <v>25</v>
      </c>
      <c r="Q735" s="347" t="s">
        <v>483</v>
      </c>
      <c r="R735" s="695">
        <v>1000</v>
      </c>
      <c r="S735" s="695"/>
      <c r="T735" s="695" t="s">
        <v>30</v>
      </c>
      <c r="U735" s="695">
        <v>350</v>
      </c>
      <c r="V735" s="695">
        <v>1000</v>
      </c>
      <c r="W735" s="695">
        <v>1000</v>
      </c>
      <c r="X735" s="232">
        <v>1</v>
      </c>
      <c r="Y735" s="695"/>
      <c r="Z735" s="232">
        <v>1</v>
      </c>
      <c r="AA735" s="696">
        <v>350</v>
      </c>
      <c r="AB735" s="696">
        <v>18550</v>
      </c>
      <c r="AC735" s="697" t="s">
        <v>914</v>
      </c>
      <c r="AD735" s="698" t="s">
        <v>2037</v>
      </c>
      <c r="AE735" s="699">
        <v>0.2048611111111111</v>
      </c>
      <c r="AF735" s="699">
        <v>0.20833333333333334</v>
      </c>
      <c r="AG735" s="699"/>
      <c r="AH735" s="699"/>
      <c r="AI735" s="232"/>
      <c r="AJ735" s="694"/>
      <c r="AK735" s="694" t="s">
        <v>6</v>
      </c>
      <c r="AL735" s="700" t="s">
        <v>662</v>
      </c>
      <c r="AM735" s="694" t="s">
        <v>486</v>
      </c>
      <c r="AN735" s="694">
        <v>1</v>
      </c>
      <c r="AO735" s="232" t="s">
        <v>1408</v>
      </c>
      <c r="AP735" s="232"/>
      <c r="AQ735" s="232"/>
      <c r="AR735" s="232"/>
      <c r="AS735" s="232"/>
      <c r="AT735" s="243">
        <f t="shared" si="59"/>
        <v>3.4722222222222376E-3</v>
      </c>
      <c r="AU735" s="243" t="str">
        <f t="shared" si="60"/>
        <v/>
      </c>
    </row>
    <row r="736" spans="1:47" ht="14.25">
      <c r="B736" s="29">
        <v>2025</v>
      </c>
      <c r="C736" s="29">
        <v>5</v>
      </c>
      <c r="D736" s="29">
        <v>9</v>
      </c>
      <c r="E736" s="247" t="s">
        <v>495</v>
      </c>
      <c r="F736" s="29"/>
      <c r="G736" s="208"/>
      <c r="H736" s="694" t="s">
        <v>467</v>
      </c>
      <c r="I736" s="347"/>
      <c r="J736" s="694"/>
      <c r="K736" s="232"/>
      <c r="L736" s="698"/>
      <c r="M736" s="185"/>
      <c r="N736" s="717"/>
      <c r="O736" s="232"/>
      <c r="P736" s="232"/>
      <c r="Q736" s="347"/>
      <c r="R736" s="695"/>
      <c r="S736" s="695"/>
      <c r="T736" s="695"/>
      <c r="U736" s="695"/>
      <c r="V736" s="695"/>
      <c r="W736" s="695"/>
      <c r="X736" s="232"/>
      <c r="Y736" s="695"/>
      <c r="Z736" s="232"/>
      <c r="AA736" s="696"/>
      <c r="AB736" s="696"/>
      <c r="AC736" s="697"/>
      <c r="AD736" s="698"/>
      <c r="AE736" s="699"/>
      <c r="AF736" s="699"/>
      <c r="AG736" s="699">
        <v>0.20833333333333334</v>
      </c>
      <c r="AH736" s="699">
        <v>0.22916666666666666</v>
      </c>
      <c r="AI736" s="232" t="s">
        <v>560</v>
      </c>
      <c r="AJ736" s="694"/>
      <c r="AK736" s="694"/>
      <c r="AL736" s="700"/>
      <c r="AM736" s="694"/>
      <c r="AN736" s="694"/>
      <c r="AO736" s="232"/>
      <c r="AP736" s="232"/>
      <c r="AQ736" s="232"/>
      <c r="AR736" s="232"/>
      <c r="AS736" s="232"/>
      <c r="AT736" s="243" t="str">
        <f t="shared" si="59"/>
        <v/>
      </c>
      <c r="AU736" s="243">
        <f t="shared" si="60"/>
        <v>2.0833333333333315E-2</v>
      </c>
    </row>
    <row r="737" spans="1:47" ht="14.25">
      <c r="B737" s="29">
        <v>2025</v>
      </c>
      <c r="C737" s="29">
        <v>5</v>
      </c>
      <c r="D737" s="29">
        <v>10</v>
      </c>
      <c r="E737" s="247" t="s">
        <v>495</v>
      </c>
      <c r="F737" s="29"/>
      <c r="G737" s="31"/>
      <c r="H737" s="694" t="s">
        <v>467</v>
      </c>
      <c r="I737" s="347" t="s">
        <v>58</v>
      </c>
      <c r="J737" s="694" t="s">
        <v>468</v>
      </c>
      <c r="K737" s="232"/>
      <c r="L737" s="698"/>
      <c r="M737" s="185"/>
      <c r="N737" s="717"/>
      <c r="O737" s="232"/>
      <c r="P737" s="232">
        <v>12</v>
      </c>
      <c r="Q737" s="347" t="s">
        <v>483</v>
      </c>
      <c r="R737" s="695">
        <v>1000</v>
      </c>
      <c r="S737" s="695"/>
      <c r="T737" s="695" t="s">
        <v>30</v>
      </c>
      <c r="U737" s="695">
        <v>200</v>
      </c>
      <c r="V737" s="695">
        <v>1000</v>
      </c>
      <c r="W737" s="695">
        <v>1000</v>
      </c>
      <c r="X737" s="232">
        <v>1</v>
      </c>
      <c r="Y737" s="695">
        <v>200</v>
      </c>
      <c r="Z737" s="232">
        <v>1</v>
      </c>
      <c r="AA737" s="696">
        <v>200</v>
      </c>
      <c r="AB737" s="696"/>
      <c r="AC737" s="697"/>
      <c r="AD737" s="698"/>
      <c r="AE737" s="699"/>
      <c r="AF737" s="699"/>
      <c r="AG737" s="699"/>
      <c r="AH737" s="699"/>
      <c r="AI737" s="232"/>
      <c r="AJ737" s="694"/>
      <c r="AK737" s="694"/>
      <c r="AL737" s="700"/>
      <c r="AM737" s="694"/>
      <c r="AN737" s="694"/>
      <c r="AO737" s="232"/>
      <c r="AP737" s="232"/>
      <c r="AQ737" s="232"/>
      <c r="AR737" s="232"/>
      <c r="AS737" s="232"/>
      <c r="AT737" s="243" t="str">
        <f t="shared" si="59"/>
        <v/>
      </c>
      <c r="AU737" s="243" t="str">
        <f t="shared" si="60"/>
        <v/>
      </c>
    </row>
    <row r="738" spans="1:47" ht="14.25">
      <c r="A738" s="182">
        <v>1</v>
      </c>
      <c r="B738" s="29">
        <v>2025</v>
      </c>
      <c r="C738" s="29">
        <v>5</v>
      </c>
      <c r="D738" s="29">
        <v>10</v>
      </c>
      <c r="E738" s="247" t="s">
        <v>495</v>
      </c>
      <c r="F738" s="29">
        <v>1</v>
      </c>
      <c r="G738" s="31" t="s">
        <v>485</v>
      </c>
      <c r="H738" s="694" t="s">
        <v>467</v>
      </c>
      <c r="I738" s="347" t="s">
        <v>47</v>
      </c>
      <c r="J738" s="694" t="s">
        <v>468</v>
      </c>
      <c r="K738" s="232">
        <v>3824836</v>
      </c>
      <c r="L738" s="698">
        <v>7</v>
      </c>
      <c r="M738" s="185">
        <v>9</v>
      </c>
      <c r="N738" s="717" t="s">
        <v>498</v>
      </c>
      <c r="O738" s="232" t="s">
        <v>469</v>
      </c>
      <c r="P738" s="232">
        <v>25</v>
      </c>
      <c r="Q738" s="347" t="s">
        <v>344</v>
      </c>
      <c r="R738" s="695">
        <v>1000</v>
      </c>
      <c r="S738" s="695"/>
      <c r="T738" s="695">
        <v>6000</v>
      </c>
      <c r="U738" s="695">
        <v>6000</v>
      </c>
      <c r="V738" s="695">
        <v>1000</v>
      </c>
      <c r="W738" s="695">
        <v>1000</v>
      </c>
      <c r="X738" s="232">
        <v>1</v>
      </c>
      <c r="Y738" s="695">
        <v>6000</v>
      </c>
      <c r="Z738" s="232">
        <v>1</v>
      </c>
      <c r="AA738" s="696">
        <v>6000</v>
      </c>
      <c r="AB738" s="696">
        <v>6050</v>
      </c>
      <c r="AC738" s="697" t="s">
        <v>2051</v>
      </c>
      <c r="AD738" s="698"/>
      <c r="AE738" s="699">
        <v>0.22916666666666666</v>
      </c>
      <c r="AF738" s="699">
        <v>0.25694444444444442</v>
      </c>
      <c r="AG738" s="699">
        <v>0.25694444444444442</v>
      </c>
      <c r="AH738" s="699">
        <v>0.2638888888888889</v>
      </c>
      <c r="AI738" s="232" t="s">
        <v>5</v>
      </c>
      <c r="AJ738" s="694"/>
      <c r="AK738" s="694" t="s">
        <v>6</v>
      </c>
      <c r="AL738" s="700" t="s">
        <v>662</v>
      </c>
      <c r="AM738" s="694" t="s">
        <v>486</v>
      </c>
      <c r="AN738" s="694">
        <v>1</v>
      </c>
      <c r="AO738" s="232"/>
      <c r="AP738" s="232" t="s">
        <v>394</v>
      </c>
      <c r="AQ738" s="232"/>
      <c r="AR738" s="232"/>
      <c r="AS738" s="232"/>
      <c r="AT738" s="243">
        <f t="shared" si="59"/>
        <v>2.7777777777777762E-2</v>
      </c>
      <c r="AU738" s="243">
        <f t="shared" si="60"/>
        <v>6.9444444444444753E-3</v>
      </c>
    </row>
    <row r="739" spans="1:47" ht="14.25">
      <c r="B739" s="29">
        <v>2025</v>
      </c>
      <c r="C739" s="29">
        <v>5</v>
      </c>
      <c r="D739" s="29">
        <v>10</v>
      </c>
      <c r="E739" s="247" t="s">
        <v>496</v>
      </c>
      <c r="F739" s="29">
        <v>1</v>
      </c>
      <c r="G739" s="31" t="s">
        <v>485</v>
      </c>
      <c r="H739" s="694" t="s">
        <v>467</v>
      </c>
      <c r="I739" s="347" t="s">
        <v>47</v>
      </c>
      <c r="J739" s="694" t="s">
        <v>468</v>
      </c>
      <c r="K739" s="232">
        <v>3824836</v>
      </c>
      <c r="L739" s="698">
        <v>8</v>
      </c>
      <c r="M739" s="185">
        <v>9</v>
      </c>
      <c r="N739" s="717" t="s">
        <v>498</v>
      </c>
      <c r="O739" s="232" t="s">
        <v>469</v>
      </c>
      <c r="P739" s="232">
        <v>25</v>
      </c>
      <c r="Q739" s="347" t="s">
        <v>344</v>
      </c>
      <c r="R739" s="695">
        <v>1000</v>
      </c>
      <c r="S739" s="695"/>
      <c r="T739" s="695">
        <v>6000</v>
      </c>
      <c r="U739" s="695">
        <v>6000</v>
      </c>
      <c r="V739" s="695">
        <v>1000</v>
      </c>
      <c r="W739" s="695">
        <v>1000</v>
      </c>
      <c r="X739" s="232">
        <v>1</v>
      </c>
      <c r="Y739" s="695">
        <v>6000</v>
      </c>
      <c r="Z739" s="232">
        <v>1</v>
      </c>
      <c r="AA739" s="696">
        <v>6000</v>
      </c>
      <c r="AB739" s="696">
        <v>6050</v>
      </c>
      <c r="AC739" s="697" t="s">
        <v>2052</v>
      </c>
      <c r="AD739" s="698"/>
      <c r="AE739" s="699">
        <v>0.2638888888888889</v>
      </c>
      <c r="AF739" s="699">
        <v>0.29166666666666669</v>
      </c>
      <c r="AG739" s="699">
        <v>0.29166666666666669</v>
      </c>
      <c r="AH739" s="699">
        <v>0.2986111111111111</v>
      </c>
      <c r="AI739" s="232" t="s">
        <v>5</v>
      </c>
      <c r="AJ739" s="694"/>
      <c r="AK739" s="694" t="s">
        <v>6</v>
      </c>
      <c r="AL739" s="700" t="s">
        <v>662</v>
      </c>
      <c r="AM739" s="694" t="s">
        <v>486</v>
      </c>
      <c r="AN739" s="694">
        <v>1</v>
      </c>
      <c r="AO739" s="232"/>
      <c r="AP739" s="232" t="s">
        <v>394</v>
      </c>
      <c r="AQ739" s="232" t="s">
        <v>1979</v>
      </c>
      <c r="AR739" s="232"/>
      <c r="AS739" s="232"/>
      <c r="AT739" s="243">
        <f t="shared" si="59"/>
        <v>2.777777777777779E-2</v>
      </c>
      <c r="AU739" s="243">
        <f t="shared" si="60"/>
        <v>6.9444444444444198E-3</v>
      </c>
    </row>
    <row r="740" spans="1:47" ht="14.25">
      <c r="B740" s="29">
        <v>2025</v>
      </c>
      <c r="C740" s="29">
        <v>5</v>
      </c>
      <c r="D740" s="29">
        <v>10</v>
      </c>
      <c r="E740" s="247" t="s">
        <v>496</v>
      </c>
      <c r="F740" s="29">
        <v>1</v>
      </c>
      <c r="G740" s="31" t="s">
        <v>485</v>
      </c>
      <c r="H740" s="694" t="s">
        <v>467</v>
      </c>
      <c r="I740" s="347" t="s">
        <v>47</v>
      </c>
      <c r="J740" s="694" t="s">
        <v>468</v>
      </c>
      <c r="K740" s="232">
        <v>3824836</v>
      </c>
      <c r="L740" s="698">
        <v>9</v>
      </c>
      <c r="M740" s="185">
        <v>9</v>
      </c>
      <c r="N740" s="717" t="s">
        <v>498</v>
      </c>
      <c r="O740" s="232" t="s">
        <v>469</v>
      </c>
      <c r="P740" s="232">
        <v>25</v>
      </c>
      <c r="Q740" s="347" t="s">
        <v>344</v>
      </c>
      <c r="R740" s="695">
        <v>1000</v>
      </c>
      <c r="S740" s="695"/>
      <c r="T740" s="695">
        <v>6000</v>
      </c>
      <c r="U740" s="695">
        <v>6000</v>
      </c>
      <c r="V740" s="695">
        <v>1000</v>
      </c>
      <c r="W740" s="695">
        <v>1000</v>
      </c>
      <c r="X740" s="232">
        <v>1</v>
      </c>
      <c r="Y740" s="695">
        <v>6000</v>
      </c>
      <c r="Z740" s="232">
        <v>1</v>
      </c>
      <c r="AA740" s="696">
        <v>6000</v>
      </c>
      <c r="AB740" s="696">
        <v>6050</v>
      </c>
      <c r="AC740" s="697" t="s">
        <v>2053</v>
      </c>
      <c r="AD740" s="698" t="s">
        <v>2050</v>
      </c>
      <c r="AE740" s="699">
        <v>0.2986111111111111</v>
      </c>
      <c r="AF740" s="699">
        <v>0.3263888888888889</v>
      </c>
      <c r="AG740" s="699">
        <v>0.3263888888888889</v>
      </c>
      <c r="AH740" s="699">
        <v>0.33333333333333331</v>
      </c>
      <c r="AI740" s="232" t="s">
        <v>5</v>
      </c>
      <c r="AJ740" s="694"/>
      <c r="AK740" s="694" t="s">
        <v>6</v>
      </c>
      <c r="AL740" s="700" t="s">
        <v>662</v>
      </c>
      <c r="AM740" s="694" t="s">
        <v>486</v>
      </c>
      <c r="AN740" s="694">
        <v>1</v>
      </c>
      <c r="AO740" s="232"/>
      <c r="AP740" s="232" t="s">
        <v>394</v>
      </c>
      <c r="AQ740" s="232"/>
      <c r="AR740" s="232"/>
      <c r="AS740" s="232"/>
      <c r="AT740" s="243">
        <f t="shared" si="59"/>
        <v>2.777777777777779E-2</v>
      </c>
      <c r="AU740" s="243">
        <f t="shared" si="60"/>
        <v>6.9444444444444198E-3</v>
      </c>
    </row>
    <row r="741" spans="1:47" ht="14.25">
      <c r="B741" s="29">
        <v>2025</v>
      </c>
      <c r="C741" s="29">
        <v>5</v>
      </c>
      <c r="D741" s="29">
        <v>10</v>
      </c>
      <c r="E741" s="247" t="s">
        <v>496</v>
      </c>
      <c r="F741" s="29"/>
      <c r="G741" s="31"/>
      <c r="H741" s="694" t="s">
        <v>467</v>
      </c>
      <c r="I741" s="347" t="s">
        <v>43</v>
      </c>
      <c r="J741" s="694" t="s">
        <v>468</v>
      </c>
      <c r="K741" s="232"/>
      <c r="L741" s="698"/>
      <c r="M741" s="185"/>
      <c r="N741" s="717"/>
      <c r="O741" s="232"/>
      <c r="P741" s="232">
        <v>25</v>
      </c>
      <c r="Q741" s="347" t="s">
        <v>483</v>
      </c>
      <c r="R741" s="695">
        <v>1000</v>
      </c>
      <c r="S741" s="695"/>
      <c r="T741" s="695" t="s">
        <v>30</v>
      </c>
      <c r="U741" s="695">
        <v>350</v>
      </c>
      <c r="V741" s="695">
        <v>1000</v>
      </c>
      <c r="W741" s="695">
        <v>1000</v>
      </c>
      <c r="X741" s="232">
        <v>1</v>
      </c>
      <c r="Y741" s="695"/>
      <c r="Z741" s="232">
        <v>1</v>
      </c>
      <c r="AA741" s="696">
        <v>350</v>
      </c>
      <c r="AB741" s="696">
        <v>18550</v>
      </c>
      <c r="AC741" s="697" t="s">
        <v>914</v>
      </c>
      <c r="AD741" s="698" t="s">
        <v>2050</v>
      </c>
      <c r="AE741" s="699">
        <v>0.33333333333333331</v>
      </c>
      <c r="AF741" s="699">
        <v>0.33680555555555558</v>
      </c>
      <c r="AG741" s="699"/>
      <c r="AH741" s="699"/>
      <c r="AI741" s="232"/>
      <c r="AJ741" s="694"/>
      <c r="AK741" s="694" t="s">
        <v>6</v>
      </c>
      <c r="AL741" s="700" t="s">
        <v>662</v>
      </c>
      <c r="AM741" s="694" t="s">
        <v>486</v>
      </c>
      <c r="AN741" s="694">
        <v>1</v>
      </c>
      <c r="AO741" s="232" t="s">
        <v>1408</v>
      </c>
      <c r="AP741" s="232"/>
      <c r="AQ741" s="232"/>
      <c r="AR741" s="232"/>
      <c r="AS741" s="232"/>
      <c r="AT741" s="243">
        <f t="shared" si="59"/>
        <v>3.4722222222222654E-3</v>
      </c>
      <c r="AU741" s="243" t="str">
        <f t="shared" si="60"/>
        <v/>
      </c>
    </row>
    <row r="742" spans="1:47" ht="14.25">
      <c r="B742" s="29">
        <v>2025</v>
      </c>
      <c r="C742" s="29">
        <v>5</v>
      </c>
      <c r="D742" s="29">
        <v>10</v>
      </c>
      <c r="E742" s="247" t="s">
        <v>496</v>
      </c>
      <c r="F742" s="29"/>
      <c r="G742" s="208"/>
      <c r="H742" s="694" t="s">
        <v>467</v>
      </c>
      <c r="I742" s="347"/>
      <c r="J742" s="694"/>
      <c r="K742" s="232"/>
      <c r="L742" s="698"/>
      <c r="M742" s="185"/>
      <c r="N742" s="717"/>
      <c r="O742" s="232"/>
      <c r="P742" s="232"/>
      <c r="Q742" s="347"/>
      <c r="R742" s="695"/>
      <c r="S742" s="695"/>
      <c r="T742" s="695"/>
      <c r="U742" s="695"/>
      <c r="V742" s="695"/>
      <c r="W742" s="695"/>
      <c r="X742" s="232"/>
      <c r="Y742" s="695"/>
      <c r="Z742" s="232"/>
      <c r="AA742" s="696"/>
      <c r="AB742" s="696"/>
      <c r="AC742" s="697"/>
      <c r="AD742" s="698"/>
      <c r="AE742" s="699"/>
      <c r="AF742" s="699"/>
      <c r="AG742" s="699">
        <v>0.33680555555555558</v>
      </c>
      <c r="AH742" s="699">
        <v>0.37847222222222221</v>
      </c>
      <c r="AI742" s="232" t="s">
        <v>689</v>
      </c>
      <c r="AJ742" s="694"/>
      <c r="AK742" s="694"/>
      <c r="AL742" s="700"/>
      <c r="AM742" s="694"/>
      <c r="AN742" s="694"/>
      <c r="AO742" s="232" t="s">
        <v>2004</v>
      </c>
      <c r="AP742" s="232"/>
      <c r="AQ742" s="232"/>
      <c r="AR742" s="232"/>
      <c r="AS742" s="232"/>
      <c r="AT742" s="243" t="str">
        <f t="shared" si="59"/>
        <v/>
      </c>
      <c r="AU742" s="243">
        <f t="shared" si="60"/>
        <v>4.166666666666663E-2</v>
      </c>
    </row>
    <row r="743" spans="1:47" ht="14.25">
      <c r="A743" s="182">
        <v>1</v>
      </c>
      <c r="B743" s="29">
        <v>2025</v>
      </c>
      <c r="C743" s="29">
        <v>5</v>
      </c>
      <c r="D743" s="29">
        <v>10</v>
      </c>
      <c r="E743" s="247" t="s">
        <v>496</v>
      </c>
      <c r="F743" s="29">
        <v>2</v>
      </c>
      <c r="G743" s="31" t="s">
        <v>485</v>
      </c>
      <c r="H743" s="694" t="s">
        <v>467</v>
      </c>
      <c r="I743" s="347" t="s">
        <v>47</v>
      </c>
      <c r="J743" s="694" t="s">
        <v>1553</v>
      </c>
      <c r="K743" s="232">
        <v>3824812</v>
      </c>
      <c r="L743" s="698">
        <v>17</v>
      </c>
      <c r="M743" s="185">
        <v>64</v>
      </c>
      <c r="N743" s="717" t="s">
        <v>875</v>
      </c>
      <c r="O743" s="232" t="s">
        <v>52</v>
      </c>
      <c r="P743" s="232">
        <v>25</v>
      </c>
      <c r="Q743" s="347" t="s">
        <v>477</v>
      </c>
      <c r="R743" s="695">
        <v>1110</v>
      </c>
      <c r="S743" s="695"/>
      <c r="T743" s="695">
        <v>12100</v>
      </c>
      <c r="U743" s="695">
        <v>12100</v>
      </c>
      <c r="V743" s="695">
        <v>1110</v>
      </c>
      <c r="W743" s="695">
        <v>1110</v>
      </c>
      <c r="X743" s="232">
        <v>1</v>
      </c>
      <c r="Y743" s="695">
        <v>12100</v>
      </c>
      <c r="Z743" s="232">
        <v>1</v>
      </c>
      <c r="AA743" s="696">
        <v>12100</v>
      </c>
      <c r="AB743" s="696">
        <v>12100</v>
      </c>
      <c r="AC743" s="697" t="s">
        <v>2066</v>
      </c>
      <c r="AD743" s="698" t="s">
        <v>2054</v>
      </c>
      <c r="AE743" s="699"/>
      <c r="AF743" s="699"/>
      <c r="AG743" s="699"/>
      <c r="AH743" s="699"/>
      <c r="AI743" s="232" t="s">
        <v>5</v>
      </c>
      <c r="AJ743" s="694"/>
      <c r="AK743" s="694" t="s">
        <v>6</v>
      </c>
      <c r="AL743" s="700" t="s">
        <v>662</v>
      </c>
      <c r="AM743" s="694" t="s">
        <v>486</v>
      </c>
      <c r="AN743" s="694"/>
      <c r="AO743" s="232"/>
      <c r="AP743" s="232"/>
      <c r="AQ743" s="232"/>
      <c r="AR743" s="232"/>
      <c r="AS743" s="232"/>
      <c r="AT743" s="243" t="str">
        <f t="shared" si="59"/>
        <v/>
      </c>
      <c r="AU743" s="243" t="str">
        <f t="shared" si="60"/>
        <v/>
      </c>
    </row>
    <row r="744" spans="1:47" ht="14.25">
      <c r="B744" s="29">
        <v>2025</v>
      </c>
      <c r="C744" s="29">
        <v>5</v>
      </c>
      <c r="D744" s="29">
        <v>10</v>
      </c>
      <c r="E744" s="247" t="s">
        <v>496</v>
      </c>
      <c r="F744" s="29"/>
      <c r="G744" s="368"/>
      <c r="H744" s="694" t="s">
        <v>467</v>
      </c>
      <c r="I744" s="347" t="s">
        <v>43</v>
      </c>
      <c r="J744" s="694" t="s">
        <v>1553</v>
      </c>
      <c r="K744" s="232"/>
      <c r="L744" s="698"/>
      <c r="M744" s="185"/>
      <c r="N744" s="717"/>
      <c r="O744" s="232"/>
      <c r="P744" s="232">
        <v>25</v>
      </c>
      <c r="Q744" s="347" t="s">
        <v>483</v>
      </c>
      <c r="R744" s="695">
        <v>1110</v>
      </c>
      <c r="S744" s="695"/>
      <c r="T744" s="695" t="s">
        <v>30</v>
      </c>
      <c r="U744" s="695">
        <v>1000</v>
      </c>
      <c r="V744" s="695">
        <v>1110</v>
      </c>
      <c r="W744" s="695">
        <v>1110</v>
      </c>
      <c r="X744" s="232">
        <v>1</v>
      </c>
      <c r="Y744" s="695"/>
      <c r="Z744" s="232">
        <v>1</v>
      </c>
      <c r="AA744" s="696">
        <v>1000</v>
      </c>
      <c r="AB744" s="696">
        <v>13100</v>
      </c>
      <c r="AC744" s="697" t="s">
        <v>876</v>
      </c>
      <c r="AD744" s="698" t="s">
        <v>2054</v>
      </c>
      <c r="AE744" s="699">
        <v>0.37847222222222221</v>
      </c>
      <c r="AF744" s="699">
        <v>0.3888888888888889</v>
      </c>
      <c r="AG744" s="699"/>
      <c r="AH744" s="699"/>
      <c r="AI744" s="232"/>
      <c r="AJ744" s="694"/>
      <c r="AK744" s="694" t="s">
        <v>6</v>
      </c>
      <c r="AL744" s="700" t="s">
        <v>662</v>
      </c>
      <c r="AM744" s="694" t="s">
        <v>486</v>
      </c>
      <c r="AN744" s="694">
        <v>1</v>
      </c>
      <c r="AO744" s="232"/>
      <c r="AP744" s="232"/>
      <c r="AQ744" s="232"/>
      <c r="AR744" s="232"/>
      <c r="AS744" s="232"/>
      <c r="AT744" s="243">
        <f t="shared" si="59"/>
        <v>1.0416666666666685E-2</v>
      </c>
      <c r="AU744" s="243" t="str">
        <f t="shared" si="60"/>
        <v/>
      </c>
    </row>
    <row r="745" spans="1:47" ht="14.25">
      <c r="B745" s="29">
        <v>2025</v>
      </c>
      <c r="C745" s="29">
        <v>5</v>
      </c>
      <c r="D745" s="29">
        <v>10</v>
      </c>
      <c r="E745" s="247" t="s">
        <v>496</v>
      </c>
      <c r="F745" s="29"/>
      <c r="G745" s="208"/>
      <c r="H745" s="694" t="s">
        <v>467</v>
      </c>
      <c r="I745" s="347"/>
      <c r="J745" s="694"/>
      <c r="K745" s="232"/>
      <c r="L745" s="698"/>
      <c r="M745" s="185"/>
      <c r="N745" s="717"/>
      <c r="O745" s="232"/>
      <c r="P745" s="232"/>
      <c r="Q745" s="347"/>
      <c r="R745" s="695"/>
      <c r="S745" s="695"/>
      <c r="T745" s="695"/>
      <c r="U745" s="695"/>
      <c r="V745" s="695"/>
      <c r="W745" s="695"/>
      <c r="X745" s="232"/>
      <c r="Y745" s="695"/>
      <c r="Z745" s="232"/>
      <c r="AA745" s="696"/>
      <c r="AB745" s="696"/>
      <c r="AC745" s="697"/>
      <c r="AD745" s="698"/>
      <c r="AE745" s="699"/>
      <c r="AF745" s="699"/>
      <c r="AG745" s="699">
        <v>0.3888888888888889</v>
      </c>
      <c r="AH745" s="699">
        <v>0.40972222222222221</v>
      </c>
      <c r="AI745" s="232" t="s">
        <v>560</v>
      </c>
      <c r="AJ745" s="694"/>
      <c r="AK745" s="694"/>
      <c r="AL745" s="700"/>
      <c r="AM745" s="694"/>
      <c r="AN745" s="694"/>
      <c r="AO745" s="232"/>
      <c r="AP745" s="232"/>
      <c r="AQ745" s="232"/>
      <c r="AR745" s="232"/>
      <c r="AS745" s="232"/>
      <c r="AT745" s="243" t="str">
        <f t="shared" ref="AT745:AT753" si="61">IF(IF(AE745&gt;AF745,1-AE745+AF745,AF745-AE745)=0,"",IF(AE745&gt;AF745,1-AE745+AF745,AF745-AE745))</f>
        <v/>
      </c>
      <c r="AU745" s="243">
        <f t="shared" ref="AU745:AU753" si="62">IF(IF(AG745&gt;AH745,1-AG745+AH745,AH745-AG745)=0,"",IF(AG745&gt;AH745,1-AG745+AH745,AH745-AG745))</f>
        <v>2.0833333333333315E-2</v>
      </c>
    </row>
    <row r="746" spans="1:47" ht="14.25">
      <c r="A746" s="182">
        <v>1</v>
      </c>
      <c r="B746" s="29">
        <v>2025</v>
      </c>
      <c r="C746" s="29">
        <v>5</v>
      </c>
      <c r="D746" s="29">
        <v>10</v>
      </c>
      <c r="E746" s="247" t="s">
        <v>496</v>
      </c>
      <c r="F746" s="29">
        <v>3</v>
      </c>
      <c r="G746" s="31" t="s">
        <v>485</v>
      </c>
      <c r="H746" s="694" t="s">
        <v>467</v>
      </c>
      <c r="I746" s="347" t="s">
        <v>47</v>
      </c>
      <c r="J746" s="694" t="s">
        <v>1553</v>
      </c>
      <c r="K746" s="232">
        <v>3824812</v>
      </c>
      <c r="L746" s="698">
        <v>18</v>
      </c>
      <c r="M746" s="185">
        <v>64</v>
      </c>
      <c r="N746" s="717" t="s">
        <v>875</v>
      </c>
      <c r="O746" s="232" t="s">
        <v>52</v>
      </c>
      <c r="P746" s="232">
        <v>25</v>
      </c>
      <c r="Q746" s="347" t="s">
        <v>477</v>
      </c>
      <c r="R746" s="695">
        <v>1110</v>
      </c>
      <c r="S746" s="695"/>
      <c r="T746" s="695">
        <v>12100</v>
      </c>
      <c r="U746" s="695">
        <v>12100</v>
      </c>
      <c r="V746" s="695">
        <v>1110</v>
      </c>
      <c r="W746" s="695">
        <v>1110</v>
      </c>
      <c r="X746" s="232">
        <v>1</v>
      </c>
      <c r="Y746" s="695">
        <v>12100</v>
      </c>
      <c r="Z746" s="232">
        <v>1</v>
      </c>
      <c r="AA746" s="696">
        <v>12100</v>
      </c>
      <c r="AB746" s="696">
        <v>12100</v>
      </c>
      <c r="AC746" s="697" t="s">
        <v>2067</v>
      </c>
      <c r="AD746" s="698" t="s">
        <v>2055</v>
      </c>
      <c r="AE746" s="699"/>
      <c r="AF746" s="699"/>
      <c r="AG746" s="699"/>
      <c r="AH746" s="699"/>
      <c r="AI746" s="232" t="s">
        <v>5</v>
      </c>
      <c r="AJ746" s="694"/>
      <c r="AK746" s="694" t="s">
        <v>6</v>
      </c>
      <c r="AL746" s="700" t="s">
        <v>662</v>
      </c>
      <c r="AM746" s="694" t="s">
        <v>486</v>
      </c>
      <c r="AN746" s="694"/>
      <c r="AO746" s="232"/>
      <c r="AP746" s="232"/>
      <c r="AQ746" s="232"/>
      <c r="AR746" s="232"/>
      <c r="AS746" s="232"/>
      <c r="AT746" s="243" t="str">
        <f t="shared" si="61"/>
        <v/>
      </c>
      <c r="AU746" s="243" t="str">
        <f t="shared" si="62"/>
        <v/>
      </c>
    </row>
    <row r="747" spans="1:47" ht="14.25">
      <c r="B747" s="29">
        <v>2025</v>
      </c>
      <c r="C747" s="29">
        <v>5</v>
      </c>
      <c r="D747" s="29">
        <v>10</v>
      </c>
      <c r="E747" s="247" t="s">
        <v>496</v>
      </c>
      <c r="F747" s="29"/>
      <c r="G747" s="368"/>
      <c r="H747" s="694" t="s">
        <v>467</v>
      </c>
      <c r="I747" s="347" t="s">
        <v>43</v>
      </c>
      <c r="J747" s="694" t="s">
        <v>1553</v>
      </c>
      <c r="K747" s="232"/>
      <c r="L747" s="698"/>
      <c r="M747" s="185"/>
      <c r="N747" s="717"/>
      <c r="O747" s="232"/>
      <c r="P747" s="232">
        <v>25</v>
      </c>
      <c r="Q747" s="347" t="s">
        <v>483</v>
      </c>
      <c r="R747" s="695">
        <v>1110</v>
      </c>
      <c r="S747" s="695"/>
      <c r="T747" s="695" t="s">
        <v>30</v>
      </c>
      <c r="U747" s="695">
        <v>1000</v>
      </c>
      <c r="V747" s="695">
        <v>1110</v>
      </c>
      <c r="W747" s="695">
        <v>1110</v>
      </c>
      <c r="X747" s="232">
        <v>1</v>
      </c>
      <c r="Y747" s="695"/>
      <c r="Z747" s="232">
        <v>1</v>
      </c>
      <c r="AA747" s="696">
        <v>1000</v>
      </c>
      <c r="AB747" s="696">
        <v>13100</v>
      </c>
      <c r="AC747" s="697" t="s">
        <v>876</v>
      </c>
      <c r="AD747" s="698" t="s">
        <v>2055</v>
      </c>
      <c r="AE747" s="699">
        <v>0.40972222222222221</v>
      </c>
      <c r="AF747" s="699">
        <v>0.4201388888888889</v>
      </c>
      <c r="AG747" s="699"/>
      <c r="AH747" s="699"/>
      <c r="AI747" s="232"/>
      <c r="AJ747" s="694"/>
      <c r="AK747" s="694" t="s">
        <v>6</v>
      </c>
      <c r="AL747" s="700" t="s">
        <v>662</v>
      </c>
      <c r="AM747" s="694" t="s">
        <v>486</v>
      </c>
      <c r="AN747" s="694">
        <v>1</v>
      </c>
      <c r="AO747" s="232"/>
      <c r="AP747" s="232"/>
      <c r="AQ747" s="232"/>
      <c r="AR747" s="232"/>
      <c r="AS747" s="232"/>
      <c r="AT747" s="243">
        <f t="shared" si="61"/>
        <v>1.0416666666666685E-2</v>
      </c>
      <c r="AU747" s="243" t="str">
        <f t="shared" si="62"/>
        <v/>
      </c>
    </row>
    <row r="748" spans="1:47" ht="14.25">
      <c r="B748" s="29">
        <v>2025</v>
      </c>
      <c r="C748" s="29">
        <v>5</v>
      </c>
      <c r="D748" s="29">
        <v>10</v>
      </c>
      <c r="E748" s="247" t="s">
        <v>496</v>
      </c>
      <c r="F748" s="29"/>
      <c r="G748" s="208"/>
      <c r="H748" s="694" t="s">
        <v>467</v>
      </c>
      <c r="I748" s="347"/>
      <c r="J748" s="694"/>
      <c r="K748" s="232"/>
      <c r="L748" s="698"/>
      <c r="M748" s="185"/>
      <c r="N748" s="717"/>
      <c r="O748" s="232"/>
      <c r="P748" s="232"/>
      <c r="Q748" s="347"/>
      <c r="R748" s="695"/>
      <c r="S748" s="695"/>
      <c r="T748" s="695"/>
      <c r="U748" s="695"/>
      <c r="V748" s="695"/>
      <c r="W748" s="695"/>
      <c r="X748" s="232"/>
      <c r="Y748" s="695"/>
      <c r="Z748" s="232"/>
      <c r="AA748" s="696"/>
      <c r="AB748" s="696"/>
      <c r="AC748" s="697"/>
      <c r="AD748" s="698"/>
      <c r="AE748" s="699"/>
      <c r="AF748" s="699"/>
      <c r="AG748" s="699">
        <v>0.4201388888888889</v>
      </c>
      <c r="AH748" s="699">
        <v>0.44097222222222221</v>
      </c>
      <c r="AI748" s="232" t="s">
        <v>560</v>
      </c>
      <c r="AJ748" s="694"/>
      <c r="AK748" s="694"/>
      <c r="AL748" s="700"/>
      <c r="AM748" s="694"/>
      <c r="AN748" s="694"/>
      <c r="AO748" s="232"/>
      <c r="AP748" s="232"/>
      <c r="AQ748" s="232"/>
      <c r="AR748" s="232"/>
      <c r="AS748" s="232"/>
      <c r="AT748" s="243" t="str">
        <f t="shared" si="61"/>
        <v/>
      </c>
      <c r="AU748" s="243">
        <f t="shared" si="62"/>
        <v>2.0833333333333315E-2</v>
      </c>
    </row>
    <row r="749" spans="1:47" ht="14.25">
      <c r="A749" s="182">
        <v>1</v>
      </c>
      <c r="B749" s="29">
        <v>2025</v>
      </c>
      <c r="C749" s="29">
        <v>5</v>
      </c>
      <c r="D749" s="29">
        <v>10</v>
      </c>
      <c r="E749" s="247" t="s">
        <v>496</v>
      </c>
      <c r="F749" s="29">
        <v>4</v>
      </c>
      <c r="G749" s="31" t="s">
        <v>485</v>
      </c>
      <c r="H749" s="694" t="s">
        <v>467</v>
      </c>
      <c r="I749" s="347" t="s">
        <v>47</v>
      </c>
      <c r="J749" s="694" t="s">
        <v>1553</v>
      </c>
      <c r="K749" s="232">
        <v>3824812</v>
      </c>
      <c r="L749" s="698">
        <v>19</v>
      </c>
      <c r="M749" s="185">
        <v>64</v>
      </c>
      <c r="N749" s="717" t="s">
        <v>875</v>
      </c>
      <c r="O749" s="232" t="s">
        <v>52</v>
      </c>
      <c r="P749" s="232">
        <v>25</v>
      </c>
      <c r="Q749" s="347" t="s">
        <v>477</v>
      </c>
      <c r="R749" s="695">
        <v>1110</v>
      </c>
      <c r="S749" s="695"/>
      <c r="T749" s="695">
        <v>12100</v>
      </c>
      <c r="U749" s="695">
        <v>12100</v>
      </c>
      <c r="V749" s="695">
        <v>1110</v>
      </c>
      <c r="W749" s="695">
        <v>1110</v>
      </c>
      <c r="X749" s="232">
        <v>1</v>
      </c>
      <c r="Y749" s="695">
        <v>12100</v>
      </c>
      <c r="Z749" s="232">
        <v>1</v>
      </c>
      <c r="AA749" s="696">
        <v>12100</v>
      </c>
      <c r="AB749" s="696">
        <v>12100</v>
      </c>
      <c r="AC749" s="697" t="s">
        <v>2073</v>
      </c>
      <c r="AD749" s="698" t="s">
        <v>2056</v>
      </c>
      <c r="AE749" s="699"/>
      <c r="AF749" s="699"/>
      <c r="AG749" s="699"/>
      <c r="AH749" s="699"/>
      <c r="AI749" s="232" t="s">
        <v>5</v>
      </c>
      <c r="AJ749" s="694"/>
      <c r="AK749" s="694" t="s">
        <v>6</v>
      </c>
      <c r="AL749" s="700" t="s">
        <v>662</v>
      </c>
      <c r="AM749" s="694" t="s">
        <v>486</v>
      </c>
      <c r="AN749" s="694"/>
      <c r="AO749" s="232"/>
      <c r="AP749" s="232"/>
      <c r="AQ749" s="232"/>
      <c r="AR749" s="232"/>
      <c r="AS749" s="232"/>
      <c r="AT749" s="243" t="str">
        <f t="shared" si="61"/>
        <v/>
      </c>
      <c r="AU749" s="243" t="str">
        <f t="shared" si="62"/>
        <v/>
      </c>
    </row>
    <row r="750" spans="1:47" ht="14.25">
      <c r="B750" s="29">
        <v>2025</v>
      </c>
      <c r="C750" s="29">
        <v>5</v>
      </c>
      <c r="D750" s="29">
        <v>10</v>
      </c>
      <c r="E750" s="247" t="s">
        <v>496</v>
      </c>
      <c r="F750" s="29"/>
      <c r="G750" s="368"/>
      <c r="H750" s="694" t="s">
        <v>467</v>
      </c>
      <c r="I750" s="347" t="s">
        <v>43</v>
      </c>
      <c r="J750" s="694" t="s">
        <v>1553</v>
      </c>
      <c r="K750" s="232"/>
      <c r="L750" s="698"/>
      <c r="M750" s="185"/>
      <c r="N750" s="717"/>
      <c r="O750" s="232"/>
      <c r="P750" s="232">
        <v>25</v>
      </c>
      <c r="Q750" s="347" t="s">
        <v>483</v>
      </c>
      <c r="R750" s="695">
        <v>1110</v>
      </c>
      <c r="S750" s="695"/>
      <c r="T750" s="695" t="s">
        <v>30</v>
      </c>
      <c r="U750" s="695">
        <v>1000</v>
      </c>
      <c r="V750" s="695">
        <v>1110</v>
      </c>
      <c r="W750" s="695">
        <v>1110</v>
      </c>
      <c r="X750" s="232">
        <v>1</v>
      </c>
      <c r="Y750" s="695"/>
      <c r="Z750" s="232">
        <v>1</v>
      </c>
      <c r="AA750" s="696">
        <v>1000</v>
      </c>
      <c r="AB750" s="696">
        <v>13100</v>
      </c>
      <c r="AC750" s="697" t="s">
        <v>876</v>
      </c>
      <c r="AD750" s="698" t="s">
        <v>2056</v>
      </c>
      <c r="AE750" s="699">
        <v>0.44097222222222221</v>
      </c>
      <c r="AF750" s="699">
        <v>0.4513888888888889</v>
      </c>
      <c r="AG750" s="699"/>
      <c r="AH750" s="699"/>
      <c r="AI750" s="232"/>
      <c r="AJ750" s="694"/>
      <c r="AK750" s="694" t="s">
        <v>6</v>
      </c>
      <c r="AL750" s="700" t="s">
        <v>662</v>
      </c>
      <c r="AM750" s="694" t="s">
        <v>486</v>
      </c>
      <c r="AN750" s="694">
        <v>1</v>
      </c>
      <c r="AO750" s="232"/>
      <c r="AP750" s="232"/>
      <c r="AQ750" s="232"/>
      <c r="AR750" s="232"/>
      <c r="AS750" s="232"/>
      <c r="AT750" s="243">
        <f t="shared" si="61"/>
        <v>1.0416666666666685E-2</v>
      </c>
      <c r="AU750" s="243" t="str">
        <f t="shared" si="62"/>
        <v/>
      </c>
    </row>
    <row r="751" spans="1:47" ht="14.25">
      <c r="B751" s="29">
        <v>2025</v>
      </c>
      <c r="C751" s="29">
        <v>5</v>
      </c>
      <c r="D751" s="29">
        <v>10</v>
      </c>
      <c r="E751" s="247" t="s">
        <v>496</v>
      </c>
      <c r="F751" s="29"/>
      <c r="G751" s="208"/>
      <c r="H751" s="694" t="s">
        <v>467</v>
      </c>
      <c r="I751" s="347"/>
      <c r="J751" s="694"/>
      <c r="K751" s="232"/>
      <c r="L751" s="698"/>
      <c r="M751" s="185"/>
      <c r="N751" s="717"/>
      <c r="O751" s="232"/>
      <c r="P751" s="232"/>
      <c r="Q751" s="347"/>
      <c r="R751" s="695"/>
      <c r="S751" s="695"/>
      <c r="T751" s="695"/>
      <c r="U751" s="695"/>
      <c r="V751" s="695"/>
      <c r="W751" s="695"/>
      <c r="X751" s="232"/>
      <c r="Y751" s="695"/>
      <c r="Z751" s="232"/>
      <c r="AA751" s="696"/>
      <c r="AB751" s="696"/>
      <c r="AC751" s="697"/>
      <c r="AD751" s="698"/>
      <c r="AE751" s="699"/>
      <c r="AF751" s="699"/>
      <c r="AG751" s="699">
        <v>0.4513888888888889</v>
      </c>
      <c r="AH751" s="699">
        <v>0.51388888888888884</v>
      </c>
      <c r="AI751" s="232" t="s">
        <v>560</v>
      </c>
      <c r="AJ751" s="694"/>
      <c r="AK751" s="694"/>
      <c r="AL751" s="700"/>
      <c r="AM751" s="694"/>
      <c r="AN751" s="694"/>
      <c r="AO751" s="232"/>
      <c r="AP751" s="232"/>
      <c r="AQ751" s="232"/>
      <c r="AR751" s="232"/>
      <c r="AS751" s="232"/>
      <c r="AT751" s="243" t="str">
        <f t="shared" si="61"/>
        <v/>
      </c>
      <c r="AU751" s="243">
        <f t="shared" si="62"/>
        <v>6.2499999999999944E-2</v>
      </c>
    </row>
    <row r="752" spans="1:47" ht="14.25">
      <c r="A752" s="182">
        <v>1</v>
      </c>
      <c r="B752" s="29">
        <v>2025</v>
      </c>
      <c r="C752" s="29">
        <v>5</v>
      </c>
      <c r="D752" s="29">
        <v>10</v>
      </c>
      <c r="E752" s="247" t="s">
        <v>496</v>
      </c>
      <c r="F752" s="29">
        <v>5</v>
      </c>
      <c r="G752" s="31" t="s">
        <v>485</v>
      </c>
      <c r="H752" s="694" t="s">
        <v>467</v>
      </c>
      <c r="I752" s="347" t="s">
        <v>47</v>
      </c>
      <c r="J752" s="694" t="s">
        <v>1553</v>
      </c>
      <c r="K752" s="232">
        <v>3824812</v>
      </c>
      <c r="L752" s="698">
        <v>20</v>
      </c>
      <c r="M752" s="185">
        <v>64</v>
      </c>
      <c r="N752" s="717" t="s">
        <v>875</v>
      </c>
      <c r="O752" s="232" t="s">
        <v>52</v>
      </c>
      <c r="P752" s="232">
        <v>25</v>
      </c>
      <c r="Q752" s="347" t="s">
        <v>477</v>
      </c>
      <c r="R752" s="695">
        <v>1110</v>
      </c>
      <c r="S752" s="695"/>
      <c r="T752" s="695">
        <v>12100</v>
      </c>
      <c r="U752" s="695">
        <v>12100</v>
      </c>
      <c r="V752" s="695">
        <v>1110</v>
      </c>
      <c r="W752" s="695">
        <v>1110</v>
      </c>
      <c r="X752" s="232">
        <v>1</v>
      </c>
      <c r="Y752" s="695">
        <v>12100</v>
      </c>
      <c r="Z752" s="232">
        <v>1</v>
      </c>
      <c r="AA752" s="696">
        <v>12100</v>
      </c>
      <c r="AB752" s="696">
        <v>12100</v>
      </c>
      <c r="AC752" s="697" t="s">
        <v>2074</v>
      </c>
      <c r="AD752" s="698" t="s">
        <v>2057</v>
      </c>
      <c r="AE752" s="699"/>
      <c r="AF752" s="699"/>
      <c r="AG752" s="699"/>
      <c r="AH752" s="699"/>
      <c r="AI752" s="232" t="s">
        <v>5</v>
      </c>
      <c r="AJ752" s="694"/>
      <c r="AK752" s="694" t="s">
        <v>6</v>
      </c>
      <c r="AL752" s="700" t="s">
        <v>662</v>
      </c>
      <c r="AM752" s="694" t="s">
        <v>486</v>
      </c>
      <c r="AN752" s="694"/>
      <c r="AO752" s="232"/>
      <c r="AP752" s="232"/>
      <c r="AQ752" s="232"/>
      <c r="AR752" s="232"/>
      <c r="AS752" s="232"/>
      <c r="AT752" s="243" t="str">
        <f t="shared" si="61"/>
        <v/>
      </c>
      <c r="AU752" s="243" t="str">
        <f t="shared" si="62"/>
        <v/>
      </c>
    </row>
    <row r="753" spans="1:47" ht="14.25">
      <c r="B753" s="29">
        <v>2025</v>
      </c>
      <c r="C753" s="29">
        <v>5</v>
      </c>
      <c r="D753" s="29">
        <v>10</v>
      </c>
      <c r="E753" s="247" t="s">
        <v>496</v>
      </c>
      <c r="F753" s="29"/>
      <c r="G753" s="368"/>
      <c r="H753" s="694" t="s">
        <v>467</v>
      </c>
      <c r="I753" s="347" t="s">
        <v>43</v>
      </c>
      <c r="J753" s="694" t="s">
        <v>1553</v>
      </c>
      <c r="K753" s="232"/>
      <c r="L753" s="698"/>
      <c r="M753" s="185"/>
      <c r="N753" s="717"/>
      <c r="O753" s="232"/>
      <c r="P753" s="232">
        <v>25</v>
      </c>
      <c r="Q753" s="347" t="s">
        <v>483</v>
      </c>
      <c r="R753" s="695">
        <v>1110</v>
      </c>
      <c r="S753" s="695"/>
      <c r="T753" s="695" t="s">
        <v>30</v>
      </c>
      <c r="U753" s="695">
        <v>1000</v>
      </c>
      <c r="V753" s="695">
        <v>1110</v>
      </c>
      <c r="W753" s="695">
        <v>1110</v>
      </c>
      <c r="X753" s="232">
        <v>1</v>
      </c>
      <c r="Y753" s="695"/>
      <c r="Z753" s="232">
        <v>1</v>
      </c>
      <c r="AA753" s="696">
        <v>1000</v>
      </c>
      <c r="AB753" s="696">
        <v>13100</v>
      </c>
      <c r="AC753" s="697" t="s">
        <v>876</v>
      </c>
      <c r="AD753" s="698" t="s">
        <v>2057</v>
      </c>
      <c r="AE753" s="699">
        <v>0.51388888888888884</v>
      </c>
      <c r="AF753" s="699">
        <v>0.52430555555555558</v>
      </c>
      <c r="AG753" s="699"/>
      <c r="AH753" s="699"/>
      <c r="AI753" s="232"/>
      <c r="AJ753" s="694"/>
      <c r="AK753" s="694" t="s">
        <v>6</v>
      </c>
      <c r="AL753" s="700" t="s">
        <v>662</v>
      </c>
      <c r="AM753" s="694" t="s">
        <v>486</v>
      </c>
      <c r="AN753" s="694">
        <v>1</v>
      </c>
      <c r="AO753" s="232"/>
      <c r="AP753" s="232"/>
      <c r="AQ753" s="232"/>
      <c r="AR753" s="232"/>
      <c r="AS753" s="232"/>
      <c r="AT753" s="243">
        <f t="shared" si="61"/>
        <v>1.0416666666666741E-2</v>
      </c>
      <c r="AU753" s="243" t="str">
        <f t="shared" si="62"/>
        <v/>
      </c>
    </row>
    <row r="754" spans="1:47" ht="14.25">
      <c r="B754" s="29">
        <v>2025</v>
      </c>
      <c r="C754" s="29">
        <v>5</v>
      </c>
      <c r="D754" s="29">
        <v>10</v>
      </c>
      <c r="E754" s="247" t="s">
        <v>496</v>
      </c>
      <c r="F754" s="29"/>
      <c r="G754" s="208"/>
      <c r="H754" s="694" t="s">
        <v>467</v>
      </c>
      <c r="I754" s="347"/>
      <c r="J754" s="694"/>
      <c r="K754" s="232"/>
      <c r="L754" s="698"/>
      <c r="M754" s="185"/>
      <c r="N754" s="717"/>
      <c r="O754" s="232"/>
      <c r="P754" s="232"/>
      <c r="Q754" s="347"/>
      <c r="R754" s="695"/>
      <c r="S754" s="695"/>
      <c r="T754" s="695"/>
      <c r="U754" s="695"/>
      <c r="V754" s="695"/>
      <c r="W754" s="695"/>
      <c r="X754" s="232"/>
      <c r="Y754" s="695"/>
      <c r="Z754" s="232"/>
      <c r="AA754" s="696"/>
      <c r="AB754" s="696"/>
      <c r="AC754" s="697"/>
      <c r="AD754" s="698"/>
      <c r="AE754" s="699"/>
      <c r="AF754" s="699"/>
      <c r="AG754" s="699">
        <v>0.52430555555555558</v>
      </c>
      <c r="AH754" s="699">
        <v>0.54513888888888884</v>
      </c>
      <c r="AI754" s="232" t="s">
        <v>560</v>
      </c>
      <c r="AJ754" s="694"/>
      <c r="AK754" s="694"/>
      <c r="AL754" s="700"/>
      <c r="AM754" s="694"/>
      <c r="AN754" s="694"/>
      <c r="AO754" s="232"/>
      <c r="AP754" s="232"/>
      <c r="AQ754" s="232"/>
      <c r="AR754" s="232"/>
      <c r="AS754" s="232"/>
      <c r="AT754" s="243" t="str">
        <f t="shared" ref="AT754:AT755" si="63">IF(IF(AE754&gt;AF754,1-AE754+AF754,AF754-AE754)=0,"",IF(AE754&gt;AF754,1-AE754+AF754,AF754-AE754))</f>
        <v/>
      </c>
      <c r="AU754" s="243">
        <f t="shared" ref="AU754:AU755" si="64">IF(IF(AG754&gt;AH754,1-AG754+AH754,AH754-AG754)=0,"",IF(AG754&gt;AH754,1-AG754+AH754,AH754-AG754))</f>
        <v>2.0833333333333259E-2</v>
      </c>
    </row>
    <row r="755" spans="1:47" ht="14.25">
      <c r="A755" s="182">
        <v>1</v>
      </c>
      <c r="B755" s="29">
        <v>2025</v>
      </c>
      <c r="C755" s="29">
        <v>5</v>
      </c>
      <c r="D755" s="29">
        <v>10</v>
      </c>
      <c r="E755" s="247" t="s">
        <v>496</v>
      </c>
      <c r="F755" s="29">
        <v>6</v>
      </c>
      <c r="G755" s="31" t="s">
        <v>485</v>
      </c>
      <c r="H755" s="694" t="s">
        <v>467</v>
      </c>
      <c r="I755" s="347" t="s">
        <v>47</v>
      </c>
      <c r="J755" s="694" t="s">
        <v>1553</v>
      </c>
      <c r="K755" s="232">
        <v>3824812</v>
      </c>
      <c r="L755" s="698">
        <v>21</v>
      </c>
      <c r="M755" s="185">
        <v>64</v>
      </c>
      <c r="N755" s="717" t="s">
        <v>875</v>
      </c>
      <c r="O755" s="232" t="s">
        <v>52</v>
      </c>
      <c r="P755" s="232">
        <v>25</v>
      </c>
      <c r="Q755" s="347" t="s">
        <v>477</v>
      </c>
      <c r="R755" s="695">
        <v>1110</v>
      </c>
      <c r="S755" s="695"/>
      <c r="T755" s="695">
        <v>12100</v>
      </c>
      <c r="U755" s="695">
        <v>12100</v>
      </c>
      <c r="V755" s="695">
        <v>1110</v>
      </c>
      <c r="W755" s="695">
        <v>1110</v>
      </c>
      <c r="X755" s="232">
        <v>1</v>
      </c>
      <c r="Y755" s="695">
        <v>12100</v>
      </c>
      <c r="Z755" s="232">
        <v>1</v>
      </c>
      <c r="AA755" s="696">
        <v>12100</v>
      </c>
      <c r="AB755" s="696">
        <v>12100</v>
      </c>
      <c r="AC755" s="697" t="s">
        <v>2075</v>
      </c>
      <c r="AD755" s="698" t="s">
        <v>2058</v>
      </c>
      <c r="AE755" s="699"/>
      <c r="AF755" s="699"/>
      <c r="AG755" s="699"/>
      <c r="AH755" s="699"/>
      <c r="AI755" s="232" t="s">
        <v>5</v>
      </c>
      <c r="AJ755" s="694"/>
      <c r="AK755" s="694" t="s">
        <v>6</v>
      </c>
      <c r="AL755" s="700" t="s">
        <v>662</v>
      </c>
      <c r="AM755" s="694" t="s">
        <v>486</v>
      </c>
      <c r="AN755" s="694"/>
      <c r="AO755" s="232"/>
      <c r="AP755" s="232"/>
      <c r="AQ755" s="232"/>
      <c r="AR755" s="232"/>
      <c r="AS755" s="232"/>
      <c r="AT755" s="243" t="str">
        <f t="shared" si="63"/>
        <v/>
      </c>
      <c r="AU755" s="243" t="str">
        <f t="shared" si="64"/>
        <v/>
      </c>
    </row>
    <row r="756" spans="1:47" ht="14.25">
      <c r="B756" s="29">
        <v>2025</v>
      </c>
      <c r="C756" s="29">
        <v>5</v>
      </c>
      <c r="D756" s="29">
        <v>10</v>
      </c>
      <c r="E756" s="247" t="s">
        <v>496</v>
      </c>
      <c r="F756" s="29"/>
      <c r="G756" s="368"/>
      <c r="H756" s="694" t="s">
        <v>467</v>
      </c>
      <c r="I756" s="347" t="s">
        <v>43</v>
      </c>
      <c r="J756" s="694" t="s">
        <v>1553</v>
      </c>
      <c r="K756" s="232"/>
      <c r="L756" s="698"/>
      <c r="M756" s="185"/>
      <c r="N756" s="717"/>
      <c r="O756" s="232"/>
      <c r="P756" s="232">
        <v>25</v>
      </c>
      <c r="Q756" s="347" t="s">
        <v>483</v>
      </c>
      <c r="R756" s="695">
        <v>1110</v>
      </c>
      <c r="S756" s="695"/>
      <c r="T756" s="695" t="s">
        <v>30</v>
      </c>
      <c r="U756" s="695">
        <v>1000</v>
      </c>
      <c r="V756" s="695">
        <v>1110</v>
      </c>
      <c r="W756" s="695">
        <v>1110</v>
      </c>
      <c r="X756" s="232">
        <v>1</v>
      </c>
      <c r="Y756" s="695"/>
      <c r="Z756" s="232">
        <v>1</v>
      </c>
      <c r="AA756" s="696">
        <v>1000</v>
      </c>
      <c r="AB756" s="696">
        <v>13100</v>
      </c>
      <c r="AC756" s="697" t="s">
        <v>876</v>
      </c>
      <c r="AD756" s="698" t="s">
        <v>2058</v>
      </c>
      <c r="AE756" s="699">
        <v>0.54513888888888884</v>
      </c>
      <c r="AF756" s="699">
        <v>0.55555555555555558</v>
      </c>
      <c r="AG756" s="699"/>
      <c r="AH756" s="699"/>
      <c r="AI756" s="232"/>
      <c r="AJ756" s="694"/>
      <c r="AK756" s="694" t="s">
        <v>6</v>
      </c>
      <c r="AL756" s="700" t="s">
        <v>662</v>
      </c>
      <c r="AM756" s="694" t="s">
        <v>486</v>
      </c>
      <c r="AN756" s="694">
        <v>1</v>
      </c>
      <c r="AO756" s="232"/>
      <c r="AP756" s="232"/>
      <c r="AQ756" s="232"/>
      <c r="AR756" s="232"/>
      <c r="AS756" s="232"/>
      <c r="AT756" s="243">
        <f t="shared" si="59"/>
        <v>1.0416666666666741E-2</v>
      </c>
      <c r="AU756" s="243" t="str">
        <f t="shared" si="60"/>
        <v/>
      </c>
    </row>
    <row r="757" spans="1:47" ht="14.25">
      <c r="B757" s="29">
        <v>2025</v>
      </c>
      <c r="C757" s="29">
        <v>5</v>
      </c>
      <c r="D757" s="29">
        <v>10</v>
      </c>
      <c r="E757" s="247" t="s">
        <v>496</v>
      </c>
      <c r="F757" s="29"/>
      <c r="G757" s="208"/>
      <c r="H757" s="694" t="s">
        <v>467</v>
      </c>
      <c r="I757" s="347"/>
      <c r="J757" s="694"/>
      <c r="K757" s="232"/>
      <c r="L757" s="698"/>
      <c r="M757" s="185"/>
      <c r="N757" s="717"/>
      <c r="O757" s="232"/>
      <c r="P757" s="232"/>
      <c r="Q757" s="347"/>
      <c r="R757" s="695"/>
      <c r="S757" s="695"/>
      <c r="T757" s="695"/>
      <c r="U757" s="695"/>
      <c r="V757" s="695"/>
      <c r="W757" s="695"/>
      <c r="X757" s="232"/>
      <c r="Y757" s="695"/>
      <c r="Z757" s="232"/>
      <c r="AA757" s="696"/>
      <c r="AB757" s="696"/>
      <c r="AC757" s="697"/>
      <c r="AD757" s="698"/>
      <c r="AE757" s="699"/>
      <c r="AF757" s="699"/>
      <c r="AG757" s="699">
        <v>0.55555555555555558</v>
      </c>
      <c r="AH757" s="699">
        <v>0.57638888888888884</v>
      </c>
      <c r="AI757" s="232" t="s">
        <v>560</v>
      </c>
      <c r="AJ757" s="694"/>
      <c r="AK757" s="694"/>
      <c r="AL757" s="700"/>
      <c r="AM757" s="694"/>
      <c r="AN757" s="694"/>
      <c r="AO757" s="232"/>
      <c r="AP757" s="232"/>
      <c r="AQ757" s="232"/>
      <c r="AR757" s="232"/>
      <c r="AS757" s="232"/>
      <c r="AT757" s="243" t="str">
        <f t="shared" si="59"/>
        <v/>
      </c>
      <c r="AU757" s="243">
        <f t="shared" si="60"/>
        <v>2.0833333333333259E-2</v>
      </c>
    </row>
    <row r="758" spans="1:47" ht="14.25">
      <c r="A758" s="182">
        <v>1</v>
      </c>
      <c r="B758" s="29">
        <v>2025</v>
      </c>
      <c r="C758" s="29">
        <v>5</v>
      </c>
      <c r="D758" s="29">
        <v>10</v>
      </c>
      <c r="E758" s="247" t="s">
        <v>494</v>
      </c>
      <c r="F758" s="29">
        <v>7</v>
      </c>
      <c r="G758" s="31" t="s">
        <v>485</v>
      </c>
      <c r="H758" s="694" t="s">
        <v>467</v>
      </c>
      <c r="I758" s="347" t="s">
        <v>47</v>
      </c>
      <c r="J758" s="694" t="s">
        <v>1553</v>
      </c>
      <c r="K758" s="232">
        <v>3824812</v>
      </c>
      <c r="L758" s="698">
        <v>22</v>
      </c>
      <c r="M758" s="185">
        <v>64</v>
      </c>
      <c r="N758" s="717" t="s">
        <v>875</v>
      </c>
      <c r="O758" s="232" t="s">
        <v>52</v>
      </c>
      <c r="P758" s="232">
        <v>25</v>
      </c>
      <c r="Q758" s="347" t="s">
        <v>477</v>
      </c>
      <c r="R758" s="695">
        <v>1110</v>
      </c>
      <c r="S758" s="695"/>
      <c r="T758" s="695">
        <v>12100</v>
      </c>
      <c r="U758" s="695">
        <v>12100</v>
      </c>
      <c r="V758" s="695">
        <v>1110</v>
      </c>
      <c r="W758" s="695">
        <v>1110</v>
      </c>
      <c r="X758" s="232">
        <v>1</v>
      </c>
      <c r="Y758" s="695">
        <v>12100</v>
      </c>
      <c r="Z758" s="232">
        <v>1</v>
      </c>
      <c r="AA758" s="696">
        <v>12100</v>
      </c>
      <c r="AB758" s="696">
        <v>12100</v>
      </c>
      <c r="AC758" s="697" t="s">
        <v>2076</v>
      </c>
      <c r="AD758" s="698" t="s">
        <v>2059</v>
      </c>
      <c r="AE758" s="699"/>
      <c r="AF758" s="699"/>
      <c r="AG758" s="699"/>
      <c r="AH758" s="699"/>
      <c r="AI758" s="232" t="s">
        <v>5</v>
      </c>
      <c r="AJ758" s="694"/>
      <c r="AK758" s="694" t="s">
        <v>6</v>
      </c>
      <c r="AL758" s="700" t="s">
        <v>662</v>
      </c>
      <c r="AM758" s="694" t="s">
        <v>486</v>
      </c>
      <c r="AN758" s="694"/>
      <c r="AO758" s="232"/>
      <c r="AP758" s="232"/>
      <c r="AQ758" s="232"/>
      <c r="AR758" s="232"/>
      <c r="AS758" s="232"/>
      <c r="AT758" s="243" t="str">
        <f t="shared" si="59"/>
        <v/>
      </c>
      <c r="AU758" s="243" t="str">
        <f t="shared" si="60"/>
        <v/>
      </c>
    </row>
    <row r="759" spans="1:47" ht="14.25">
      <c r="B759" s="29">
        <v>2025</v>
      </c>
      <c r="C759" s="29">
        <v>5</v>
      </c>
      <c r="D759" s="29">
        <v>10</v>
      </c>
      <c r="E759" s="247" t="s">
        <v>494</v>
      </c>
      <c r="F759" s="29"/>
      <c r="G759" s="368"/>
      <c r="H759" s="694" t="s">
        <v>467</v>
      </c>
      <c r="I759" s="347" t="s">
        <v>43</v>
      </c>
      <c r="J759" s="694" t="s">
        <v>1553</v>
      </c>
      <c r="K759" s="232"/>
      <c r="L759" s="698"/>
      <c r="M759" s="185"/>
      <c r="N759" s="717"/>
      <c r="O759" s="232"/>
      <c r="P759" s="232">
        <v>25</v>
      </c>
      <c r="Q759" s="347" t="s">
        <v>483</v>
      </c>
      <c r="R759" s="695">
        <v>1110</v>
      </c>
      <c r="S759" s="695"/>
      <c r="T759" s="695" t="s">
        <v>30</v>
      </c>
      <c r="U759" s="695">
        <v>1000</v>
      </c>
      <c r="V759" s="695">
        <v>1110</v>
      </c>
      <c r="W759" s="695">
        <v>1110</v>
      </c>
      <c r="X759" s="232">
        <v>1</v>
      </c>
      <c r="Y759" s="695"/>
      <c r="Z759" s="232">
        <v>1</v>
      </c>
      <c r="AA759" s="696">
        <v>1000</v>
      </c>
      <c r="AB759" s="696">
        <v>13100</v>
      </c>
      <c r="AC759" s="697" t="s">
        <v>876</v>
      </c>
      <c r="AD759" s="698" t="s">
        <v>2059</v>
      </c>
      <c r="AE759" s="699">
        <v>0.57638888888888884</v>
      </c>
      <c r="AF759" s="699">
        <v>0.58680555555555558</v>
      </c>
      <c r="AG759" s="699"/>
      <c r="AH759" s="699"/>
      <c r="AI759" s="232"/>
      <c r="AJ759" s="694"/>
      <c r="AK759" s="694" t="s">
        <v>6</v>
      </c>
      <c r="AL759" s="700" t="s">
        <v>662</v>
      </c>
      <c r="AM759" s="694" t="s">
        <v>486</v>
      </c>
      <c r="AN759" s="694">
        <v>1</v>
      </c>
      <c r="AO759" s="232"/>
      <c r="AP759" s="232"/>
      <c r="AQ759" s="232"/>
      <c r="AR759" s="232"/>
      <c r="AS759" s="232"/>
      <c r="AT759" s="243">
        <f t="shared" si="59"/>
        <v>1.0416666666666741E-2</v>
      </c>
      <c r="AU759" s="243" t="str">
        <f t="shared" si="60"/>
        <v/>
      </c>
    </row>
    <row r="760" spans="1:47" ht="14.25">
      <c r="B760" s="29">
        <v>2025</v>
      </c>
      <c r="C760" s="29">
        <v>5</v>
      </c>
      <c r="D760" s="29">
        <v>10</v>
      </c>
      <c r="E760" s="247" t="s">
        <v>494</v>
      </c>
      <c r="F760" s="29"/>
      <c r="G760" s="208"/>
      <c r="H760" s="694" t="s">
        <v>467</v>
      </c>
      <c r="I760" s="347"/>
      <c r="J760" s="694"/>
      <c r="K760" s="232"/>
      <c r="L760" s="698"/>
      <c r="M760" s="185"/>
      <c r="N760" s="717"/>
      <c r="O760" s="232"/>
      <c r="P760" s="232"/>
      <c r="Q760" s="347"/>
      <c r="R760" s="695"/>
      <c r="S760" s="695"/>
      <c r="T760" s="695"/>
      <c r="U760" s="695"/>
      <c r="V760" s="695"/>
      <c r="W760" s="695"/>
      <c r="X760" s="232"/>
      <c r="Y760" s="695"/>
      <c r="Z760" s="232"/>
      <c r="AA760" s="696"/>
      <c r="AB760" s="696"/>
      <c r="AC760" s="697"/>
      <c r="AD760" s="698"/>
      <c r="AE760" s="699"/>
      <c r="AF760" s="699"/>
      <c r="AG760" s="699">
        <v>0.58680555555555558</v>
      </c>
      <c r="AH760" s="699">
        <v>0.60763888888888884</v>
      </c>
      <c r="AI760" s="232" t="s">
        <v>560</v>
      </c>
      <c r="AJ760" s="694"/>
      <c r="AK760" s="694"/>
      <c r="AL760" s="700"/>
      <c r="AM760" s="694"/>
      <c r="AN760" s="694"/>
      <c r="AO760" s="232"/>
      <c r="AP760" s="232"/>
      <c r="AQ760" s="232"/>
      <c r="AR760" s="232"/>
      <c r="AS760" s="232"/>
      <c r="AT760" s="243" t="str">
        <f t="shared" si="59"/>
        <v/>
      </c>
      <c r="AU760" s="243">
        <f t="shared" si="60"/>
        <v>2.0833333333333259E-2</v>
      </c>
    </row>
    <row r="761" spans="1:47" ht="14.25">
      <c r="A761" s="182">
        <v>1</v>
      </c>
      <c r="B761" s="29">
        <v>2025</v>
      </c>
      <c r="C761" s="29">
        <v>5</v>
      </c>
      <c r="D761" s="29">
        <v>10</v>
      </c>
      <c r="E761" s="247" t="s">
        <v>494</v>
      </c>
      <c r="F761" s="29">
        <v>8</v>
      </c>
      <c r="G761" s="31" t="s">
        <v>485</v>
      </c>
      <c r="H761" s="694" t="s">
        <v>467</v>
      </c>
      <c r="I761" s="347" t="s">
        <v>47</v>
      </c>
      <c r="J761" s="694" t="s">
        <v>1553</v>
      </c>
      <c r="K761" s="232">
        <v>3824812</v>
      </c>
      <c r="L761" s="698">
        <v>23</v>
      </c>
      <c r="M761" s="185">
        <v>64</v>
      </c>
      <c r="N761" s="717" t="s">
        <v>875</v>
      </c>
      <c r="O761" s="232" t="s">
        <v>52</v>
      </c>
      <c r="P761" s="232">
        <v>25</v>
      </c>
      <c r="Q761" s="347" t="s">
        <v>477</v>
      </c>
      <c r="R761" s="695">
        <v>1110</v>
      </c>
      <c r="S761" s="695"/>
      <c r="T761" s="695">
        <v>12100</v>
      </c>
      <c r="U761" s="695">
        <v>12100</v>
      </c>
      <c r="V761" s="695">
        <v>1110</v>
      </c>
      <c r="W761" s="695">
        <v>1110</v>
      </c>
      <c r="X761" s="232">
        <v>1</v>
      </c>
      <c r="Y761" s="695">
        <v>12100</v>
      </c>
      <c r="Z761" s="232">
        <v>1</v>
      </c>
      <c r="AA761" s="696">
        <v>12100</v>
      </c>
      <c r="AB761" s="696">
        <v>12100</v>
      </c>
      <c r="AC761" s="697" t="s">
        <v>2077</v>
      </c>
      <c r="AD761" s="698" t="s">
        <v>2060</v>
      </c>
      <c r="AE761" s="699"/>
      <c r="AF761" s="699"/>
      <c r="AG761" s="699"/>
      <c r="AH761" s="699"/>
      <c r="AI761" s="232" t="s">
        <v>5</v>
      </c>
      <c r="AJ761" s="694"/>
      <c r="AK761" s="694" t="s">
        <v>6</v>
      </c>
      <c r="AL761" s="700" t="s">
        <v>662</v>
      </c>
      <c r="AM761" s="694" t="s">
        <v>486</v>
      </c>
      <c r="AN761" s="694"/>
      <c r="AO761" s="232"/>
      <c r="AP761" s="232"/>
      <c r="AQ761" s="232"/>
      <c r="AR761" s="232"/>
      <c r="AS761" s="232"/>
      <c r="AT761" s="243" t="str">
        <f t="shared" si="59"/>
        <v/>
      </c>
      <c r="AU761" s="243" t="str">
        <f t="shared" si="60"/>
        <v/>
      </c>
    </row>
    <row r="762" spans="1:47" ht="14.25">
      <c r="B762" s="29">
        <v>2025</v>
      </c>
      <c r="C762" s="29">
        <v>5</v>
      </c>
      <c r="D762" s="29">
        <v>10</v>
      </c>
      <c r="E762" s="247" t="s">
        <v>494</v>
      </c>
      <c r="F762" s="29"/>
      <c r="G762" s="368"/>
      <c r="H762" s="694" t="s">
        <v>467</v>
      </c>
      <c r="I762" s="347" t="s">
        <v>43</v>
      </c>
      <c r="J762" s="694" t="s">
        <v>1553</v>
      </c>
      <c r="K762" s="232"/>
      <c r="L762" s="698"/>
      <c r="M762" s="185"/>
      <c r="N762" s="717"/>
      <c r="O762" s="232"/>
      <c r="P762" s="232">
        <v>25</v>
      </c>
      <c r="Q762" s="347" t="s">
        <v>483</v>
      </c>
      <c r="R762" s="695">
        <v>1110</v>
      </c>
      <c r="S762" s="695"/>
      <c r="T762" s="695" t="s">
        <v>30</v>
      </c>
      <c r="U762" s="695">
        <v>1000</v>
      </c>
      <c r="V762" s="695">
        <v>1110</v>
      </c>
      <c r="W762" s="695">
        <v>1110</v>
      </c>
      <c r="X762" s="232">
        <v>1</v>
      </c>
      <c r="Y762" s="695"/>
      <c r="Z762" s="232">
        <v>1</v>
      </c>
      <c r="AA762" s="696">
        <v>1000</v>
      </c>
      <c r="AB762" s="696">
        <v>13100</v>
      </c>
      <c r="AC762" s="697" t="s">
        <v>876</v>
      </c>
      <c r="AD762" s="698" t="s">
        <v>2060</v>
      </c>
      <c r="AE762" s="699">
        <v>0.60763888888888884</v>
      </c>
      <c r="AF762" s="699">
        <v>0.61805555555555558</v>
      </c>
      <c r="AG762" s="699"/>
      <c r="AH762" s="699"/>
      <c r="AI762" s="232"/>
      <c r="AJ762" s="694"/>
      <c r="AK762" s="694" t="s">
        <v>6</v>
      </c>
      <c r="AL762" s="700" t="s">
        <v>662</v>
      </c>
      <c r="AM762" s="694" t="s">
        <v>486</v>
      </c>
      <c r="AN762" s="694">
        <v>1</v>
      </c>
      <c r="AO762" s="232"/>
      <c r="AP762" s="232"/>
      <c r="AQ762" s="232"/>
      <c r="AR762" s="232"/>
      <c r="AS762" s="232"/>
      <c r="AT762" s="243">
        <f t="shared" si="59"/>
        <v>1.0416666666666741E-2</v>
      </c>
      <c r="AU762" s="243" t="str">
        <f t="shared" si="60"/>
        <v/>
      </c>
    </row>
    <row r="763" spans="1:47" ht="14.25">
      <c r="B763" s="29">
        <v>2025</v>
      </c>
      <c r="C763" s="29">
        <v>5</v>
      </c>
      <c r="D763" s="29">
        <v>10</v>
      </c>
      <c r="E763" s="247" t="s">
        <v>494</v>
      </c>
      <c r="F763" s="29"/>
      <c r="G763" s="208"/>
      <c r="H763" s="694" t="s">
        <v>467</v>
      </c>
      <c r="I763" s="347"/>
      <c r="J763" s="694"/>
      <c r="K763" s="232"/>
      <c r="L763" s="698"/>
      <c r="M763" s="185"/>
      <c r="N763" s="717"/>
      <c r="O763" s="232"/>
      <c r="P763" s="232"/>
      <c r="Q763" s="347"/>
      <c r="R763" s="695"/>
      <c r="S763" s="695"/>
      <c r="T763" s="695"/>
      <c r="U763" s="695"/>
      <c r="V763" s="695"/>
      <c r="W763" s="695"/>
      <c r="X763" s="232"/>
      <c r="Y763" s="695"/>
      <c r="Z763" s="232"/>
      <c r="AA763" s="696"/>
      <c r="AB763" s="696"/>
      <c r="AC763" s="697"/>
      <c r="AD763" s="698"/>
      <c r="AE763" s="699"/>
      <c r="AF763" s="699"/>
      <c r="AG763" s="699">
        <v>0.61805555555555558</v>
      </c>
      <c r="AH763" s="699">
        <v>0.63888888888888884</v>
      </c>
      <c r="AI763" s="232" t="s">
        <v>560</v>
      </c>
      <c r="AJ763" s="694"/>
      <c r="AK763" s="694"/>
      <c r="AL763" s="700"/>
      <c r="AM763" s="694"/>
      <c r="AN763" s="694"/>
      <c r="AO763" s="232"/>
      <c r="AP763" s="232"/>
      <c r="AQ763" s="232"/>
      <c r="AR763" s="232"/>
      <c r="AS763" s="232"/>
      <c r="AT763" s="243" t="str">
        <f t="shared" si="59"/>
        <v/>
      </c>
      <c r="AU763" s="243">
        <f t="shared" si="60"/>
        <v>2.0833333333333259E-2</v>
      </c>
    </row>
    <row r="764" spans="1:47" ht="14.25">
      <c r="A764" s="182">
        <v>1</v>
      </c>
      <c r="B764" s="29">
        <v>2025</v>
      </c>
      <c r="C764" s="29">
        <v>5</v>
      </c>
      <c r="D764" s="29">
        <v>10</v>
      </c>
      <c r="E764" s="247" t="s">
        <v>494</v>
      </c>
      <c r="F764" s="29">
        <v>9</v>
      </c>
      <c r="G764" s="31" t="s">
        <v>485</v>
      </c>
      <c r="H764" s="694" t="s">
        <v>467</v>
      </c>
      <c r="I764" s="347" t="s">
        <v>47</v>
      </c>
      <c r="J764" s="694" t="s">
        <v>1553</v>
      </c>
      <c r="K764" s="232">
        <v>3824812</v>
      </c>
      <c r="L764" s="698">
        <v>24</v>
      </c>
      <c r="M764" s="185">
        <v>64</v>
      </c>
      <c r="N764" s="717" t="s">
        <v>875</v>
      </c>
      <c r="O764" s="232" t="s">
        <v>52</v>
      </c>
      <c r="P764" s="232">
        <v>25</v>
      </c>
      <c r="Q764" s="347" t="s">
        <v>477</v>
      </c>
      <c r="R764" s="695">
        <v>1110</v>
      </c>
      <c r="S764" s="695"/>
      <c r="T764" s="695">
        <v>12100</v>
      </c>
      <c r="U764" s="695">
        <v>12100</v>
      </c>
      <c r="V764" s="695">
        <v>1110</v>
      </c>
      <c r="W764" s="695">
        <v>1110</v>
      </c>
      <c r="X764" s="232">
        <v>1</v>
      </c>
      <c r="Y764" s="695">
        <v>12100</v>
      </c>
      <c r="Z764" s="232">
        <v>1</v>
      </c>
      <c r="AA764" s="696">
        <v>12100</v>
      </c>
      <c r="AB764" s="696">
        <v>12100</v>
      </c>
      <c r="AC764" s="697" t="s">
        <v>2089</v>
      </c>
      <c r="AD764" s="698" t="s">
        <v>2061</v>
      </c>
      <c r="AE764" s="699"/>
      <c r="AF764" s="699"/>
      <c r="AG764" s="699"/>
      <c r="AH764" s="699"/>
      <c r="AI764" s="232" t="s">
        <v>5</v>
      </c>
      <c r="AJ764" s="694"/>
      <c r="AK764" s="694" t="s">
        <v>6</v>
      </c>
      <c r="AL764" s="700" t="s">
        <v>662</v>
      </c>
      <c r="AM764" s="694" t="s">
        <v>486</v>
      </c>
      <c r="AN764" s="694"/>
      <c r="AO764" s="232"/>
      <c r="AP764" s="232"/>
      <c r="AQ764" s="232"/>
      <c r="AR764" s="232"/>
      <c r="AS764" s="232"/>
      <c r="AT764" s="243" t="str">
        <f t="shared" si="59"/>
        <v/>
      </c>
      <c r="AU764" s="243" t="str">
        <f t="shared" si="60"/>
        <v/>
      </c>
    </row>
    <row r="765" spans="1:47" ht="14.25">
      <c r="B765" s="29">
        <v>2025</v>
      </c>
      <c r="C765" s="29">
        <v>5</v>
      </c>
      <c r="D765" s="29">
        <v>10</v>
      </c>
      <c r="E765" s="247" t="s">
        <v>494</v>
      </c>
      <c r="F765" s="29"/>
      <c r="G765" s="368"/>
      <c r="H765" s="694" t="s">
        <v>467</v>
      </c>
      <c r="I765" s="347" t="s">
        <v>43</v>
      </c>
      <c r="J765" s="694" t="s">
        <v>1553</v>
      </c>
      <c r="K765" s="232"/>
      <c r="L765" s="698"/>
      <c r="M765" s="185"/>
      <c r="N765" s="717"/>
      <c r="O765" s="232"/>
      <c r="P765" s="232">
        <v>25</v>
      </c>
      <c r="Q765" s="347" t="s">
        <v>483</v>
      </c>
      <c r="R765" s="695">
        <v>1110</v>
      </c>
      <c r="S765" s="695"/>
      <c r="T765" s="695" t="s">
        <v>30</v>
      </c>
      <c r="U765" s="695">
        <v>1000</v>
      </c>
      <c r="V765" s="695">
        <v>1110</v>
      </c>
      <c r="W765" s="695">
        <v>1110</v>
      </c>
      <c r="X765" s="232">
        <v>1</v>
      </c>
      <c r="Y765" s="695"/>
      <c r="Z765" s="232">
        <v>1</v>
      </c>
      <c r="AA765" s="696">
        <v>1000</v>
      </c>
      <c r="AB765" s="696">
        <v>13100</v>
      </c>
      <c r="AC765" s="697" t="s">
        <v>876</v>
      </c>
      <c r="AD765" s="698" t="s">
        <v>2061</v>
      </c>
      <c r="AE765" s="699">
        <v>0.63888888888888884</v>
      </c>
      <c r="AF765" s="699">
        <v>0.64930555555555558</v>
      </c>
      <c r="AG765" s="699"/>
      <c r="AH765" s="699"/>
      <c r="AI765" s="232"/>
      <c r="AJ765" s="694"/>
      <c r="AK765" s="694" t="s">
        <v>6</v>
      </c>
      <c r="AL765" s="700" t="s">
        <v>662</v>
      </c>
      <c r="AM765" s="694" t="s">
        <v>486</v>
      </c>
      <c r="AN765" s="694">
        <v>1</v>
      </c>
      <c r="AO765" s="232"/>
      <c r="AP765" s="232"/>
      <c r="AQ765" s="232"/>
      <c r="AR765" s="232"/>
      <c r="AS765" s="232"/>
      <c r="AT765" s="243">
        <f t="shared" ref="AT765:AT791" si="65">IF(IF(AE765&gt;AF765,1-AE765+AF765,AF765-AE765)=0,"",IF(AE765&gt;AF765,1-AE765+AF765,AF765-AE765))</f>
        <v>1.0416666666666741E-2</v>
      </c>
      <c r="AU765" s="243" t="str">
        <f t="shared" ref="AU765:AU791" si="66">IF(IF(AG765&gt;AH765,1-AG765+AH765,AH765-AG765)=0,"",IF(AG765&gt;AH765,1-AG765+AH765,AH765-AG765))</f>
        <v/>
      </c>
    </row>
    <row r="766" spans="1:47" ht="14.25">
      <c r="B766" s="29">
        <v>2025</v>
      </c>
      <c r="C766" s="29">
        <v>5</v>
      </c>
      <c r="D766" s="29">
        <v>10</v>
      </c>
      <c r="E766" s="247" t="s">
        <v>494</v>
      </c>
      <c r="F766" s="29"/>
      <c r="G766" s="208"/>
      <c r="H766" s="694" t="s">
        <v>467</v>
      </c>
      <c r="I766" s="347"/>
      <c r="J766" s="694"/>
      <c r="K766" s="232"/>
      <c r="L766" s="698"/>
      <c r="M766" s="185"/>
      <c r="N766" s="717"/>
      <c r="O766" s="232"/>
      <c r="P766" s="232"/>
      <c r="Q766" s="347"/>
      <c r="R766" s="695"/>
      <c r="S766" s="695"/>
      <c r="T766" s="695"/>
      <c r="U766" s="695"/>
      <c r="V766" s="695"/>
      <c r="W766" s="695"/>
      <c r="X766" s="232"/>
      <c r="Y766" s="695"/>
      <c r="Z766" s="232"/>
      <c r="AA766" s="696"/>
      <c r="AB766" s="696"/>
      <c r="AC766" s="697"/>
      <c r="AD766" s="698"/>
      <c r="AE766" s="699"/>
      <c r="AF766" s="699"/>
      <c r="AG766" s="699">
        <v>0.64930555555555558</v>
      </c>
      <c r="AH766" s="699">
        <v>0.67013888888888884</v>
      </c>
      <c r="AI766" s="232" t="s">
        <v>560</v>
      </c>
      <c r="AJ766" s="694"/>
      <c r="AK766" s="694"/>
      <c r="AL766" s="700"/>
      <c r="AM766" s="694"/>
      <c r="AN766" s="694"/>
      <c r="AO766" s="232"/>
      <c r="AP766" s="232"/>
      <c r="AQ766" s="232"/>
      <c r="AR766" s="232"/>
      <c r="AS766" s="232"/>
      <c r="AT766" s="243" t="str">
        <f t="shared" si="65"/>
        <v/>
      </c>
      <c r="AU766" s="243">
        <f t="shared" si="66"/>
        <v>2.0833333333333259E-2</v>
      </c>
    </row>
    <row r="767" spans="1:47" ht="14.25">
      <c r="A767" s="182">
        <v>1</v>
      </c>
      <c r="B767" s="29">
        <v>2025</v>
      </c>
      <c r="C767" s="29">
        <v>5</v>
      </c>
      <c r="D767" s="29">
        <v>10</v>
      </c>
      <c r="E767" s="247" t="s">
        <v>494</v>
      </c>
      <c r="F767" s="29">
        <v>10</v>
      </c>
      <c r="G767" s="31" t="s">
        <v>485</v>
      </c>
      <c r="H767" s="694" t="s">
        <v>467</v>
      </c>
      <c r="I767" s="347" t="s">
        <v>47</v>
      </c>
      <c r="J767" s="694" t="s">
        <v>1553</v>
      </c>
      <c r="K767" s="232">
        <v>3824812</v>
      </c>
      <c r="L767" s="698">
        <v>25</v>
      </c>
      <c r="M767" s="185">
        <v>64</v>
      </c>
      <c r="N767" s="717" t="s">
        <v>875</v>
      </c>
      <c r="O767" s="232" t="s">
        <v>52</v>
      </c>
      <c r="P767" s="232">
        <v>25</v>
      </c>
      <c r="Q767" s="347" t="s">
        <v>477</v>
      </c>
      <c r="R767" s="695">
        <v>1110</v>
      </c>
      <c r="S767" s="695"/>
      <c r="T767" s="695">
        <v>12100</v>
      </c>
      <c r="U767" s="695">
        <v>12100</v>
      </c>
      <c r="V767" s="695">
        <v>1110</v>
      </c>
      <c r="W767" s="695">
        <v>1110</v>
      </c>
      <c r="X767" s="232">
        <v>1</v>
      </c>
      <c r="Y767" s="695">
        <v>12100</v>
      </c>
      <c r="Z767" s="232">
        <v>1</v>
      </c>
      <c r="AA767" s="696">
        <v>12100</v>
      </c>
      <c r="AB767" s="696">
        <v>12100</v>
      </c>
      <c r="AC767" s="697" t="s">
        <v>2079</v>
      </c>
      <c r="AD767" s="698" t="s">
        <v>2062</v>
      </c>
      <c r="AE767" s="699"/>
      <c r="AF767" s="699"/>
      <c r="AG767" s="699"/>
      <c r="AH767" s="699"/>
      <c r="AI767" s="232" t="s">
        <v>5</v>
      </c>
      <c r="AJ767" s="694"/>
      <c r="AK767" s="694" t="s">
        <v>6</v>
      </c>
      <c r="AL767" s="700" t="s">
        <v>662</v>
      </c>
      <c r="AM767" s="694" t="s">
        <v>486</v>
      </c>
      <c r="AN767" s="694"/>
      <c r="AO767" s="232"/>
      <c r="AP767" s="232"/>
      <c r="AQ767" s="232"/>
      <c r="AR767" s="232"/>
      <c r="AS767" s="232"/>
      <c r="AT767" s="243" t="str">
        <f t="shared" si="65"/>
        <v/>
      </c>
      <c r="AU767" s="243" t="str">
        <f t="shared" si="66"/>
        <v/>
      </c>
    </row>
    <row r="768" spans="1:47" ht="14.25">
      <c r="B768" s="29">
        <v>2025</v>
      </c>
      <c r="C768" s="29">
        <v>5</v>
      </c>
      <c r="D768" s="29">
        <v>10</v>
      </c>
      <c r="E768" s="247" t="s">
        <v>494</v>
      </c>
      <c r="F768" s="29"/>
      <c r="G768" s="368"/>
      <c r="H768" s="694" t="s">
        <v>467</v>
      </c>
      <c r="I768" s="347" t="s">
        <v>43</v>
      </c>
      <c r="J768" s="694" t="s">
        <v>1553</v>
      </c>
      <c r="K768" s="232"/>
      <c r="L768" s="698"/>
      <c r="M768" s="185"/>
      <c r="N768" s="717"/>
      <c r="O768" s="232"/>
      <c r="P768" s="232">
        <v>25</v>
      </c>
      <c r="Q768" s="347" t="s">
        <v>483</v>
      </c>
      <c r="R768" s="695">
        <v>1110</v>
      </c>
      <c r="S768" s="695"/>
      <c r="T768" s="695" t="s">
        <v>30</v>
      </c>
      <c r="U768" s="695">
        <v>1000</v>
      </c>
      <c r="V768" s="695">
        <v>1110</v>
      </c>
      <c r="W768" s="695">
        <v>1110</v>
      </c>
      <c r="X768" s="232">
        <v>1</v>
      </c>
      <c r="Y768" s="695"/>
      <c r="Z768" s="232">
        <v>1</v>
      </c>
      <c r="AA768" s="696">
        <v>1000</v>
      </c>
      <c r="AB768" s="696">
        <v>13100</v>
      </c>
      <c r="AC768" s="697" t="s">
        <v>876</v>
      </c>
      <c r="AD768" s="698" t="s">
        <v>2062</v>
      </c>
      <c r="AE768" s="699">
        <v>0.67013888888888884</v>
      </c>
      <c r="AF768" s="699">
        <v>0.68055555555555558</v>
      </c>
      <c r="AG768" s="699"/>
      <c r="AH768" s="699"/>
      <c r="AI768" s="232"/>
      <c r="AJ768" s="694"/>
      <c r="AK768" s="694" t="s">
        <v>6</v>
      </c>
      <c r="AL768" s="700" t="s">
        <v>662</v>
      </c>
      <c r="AM768" s="694" t="s">
        <v>486</v>
      </c>
      <c r="AN768" s="694">
        <v>1</v>
      </c>
      <c r="AO768" s="232"/>
      <c r="AP768" s="232"/>
      <c r="AQ768" s="232"/>
      <c r="AR768" s="232"/>
      <c r="AS768" s="232"/>
      <c r="AT768" s="243">
        <f t="shared" si="65"/>
        <v>1.0416666666666741E-2</v>
      </c>
      <c r="AU768" s="243" t="str">
        <f t="shared" si="66"/>
        <v/>
      </c>
    </row>
    <row r="769" spans="1:47" ht="14.25">
      <c r="B769" s="29">
        <v>2025</v>
      </c>
      <c r="C769" s="29">
        <v>5</v>
      </c>
      <c r="D769" s="29">
        <v>10</v>
      </c>
      <c r="E769" s="247" t="s">
        <v>494</v>
      </c>
      <c r="F769" s="29"/>
      <c r="G769" s="208"/>
      <c r="H769" s="694" t="s">
        <v>467</v>
      </c>
      <c r="I769" s="347"/>
      <c r="J769" s="694"/>
      <c r="K769" s="232"/>
      <c r="L769" s="698"/>
      <c r="M769" s="185"/>
      <c r="N769" s="717"/>
      <c r="O769" s="232"/>
      <c r="P769" s="232"/>
      <c r="Q769" s="347"/>
      <c r="R769" s="695"/>
      <c r="S769" s="695"/>
      <c r="T769" s="695"/>
      <c r="U769" s="695"/>
      <c r="V769" s="695"/>
      <c r="W769" s="695"/>
      <c r="X769" s="232"/>
      <c r="Y769" s="695"/>
      <c r="Z769" s="232"/>
      <c r="AA769" s="696"/>
      <c r="AB769" s="696"/>
      <c r="AC769" s="697"/>
      <c r="AD769" s="698"/>
      <c r="AE769" s="699"/>
      <c r="AF769" s="699"/>
      <c r="AG769" s="699">
        <v>0.68055555555555558</v>
      </c>
      <c r="AH769" s="699">
        <v>0.70138888888888884</v>
      </c>
      <c r="AI769" s="232" t="s">
        <v>560</v>
      </c>
      <c r="AJ769" s="694"/>
      <c r="AK769" s="694"/>
      <c r="AL769" s="700"/>
      <c r="AM769" s="694"/>
      <c r="AN769" s="694"/>
      <c r="AO769" s="232"/>
      <c r="AP769" s="232"/>
      <c r="AQ769" s="232"/>
      <c r="AR769" s="232"/>
      <c r="AS769" s="232"/>
      <c r="AT769" s="243" t="str">
        <f t="shared" si="65"/>
        <v/>
      </c>
      <c r="AU769" s="243">
        <f t="shared" si="66"/>
        <v>2.0833333333333259E-2</v>
      </c>
    </row>
    <row r="770" spans="1:47" ht="14.25">
      <c r="A770" s="182">
        <v>1</v>
      </c>
      <c r="B770" s="29">
        <v>2025</v>
      </c>
      <c r="C770" s="29">
        <v>5</v>
      </c>
      <c r="D770" s="29">
        <v>10</v>
      </c>
      <c r="E770" s="247" t="s">
        <v>494</v>
      </c>
      <c r="F770" s="29">
        <v>11</v>
      </c>
      <c r="G770" s="31" t="s">
        <v>485</v>
      </c>
      <c r="H770" s="694" t="s">
        <v>467</v>
      </c>
      <c r="I770" s="347" t="s">
        <v>47</v>
      </c>
      <c r="J770" s="694" t="s">
        <v>1553</v>
      </c>
      <c r="K770" s="232">
        <v>3824812</v>
      </c>
      <c r="L770" s="698">
        <v>26</v>
      </c>
      <c r="M770" s="185">
        <v>64</v>
      </c>
      <c r="N770" s="717" t="s">
        <v>875</v>
      </c>
      <c r="O770" s="232" t="s">
        <v>52</v>
      </c>
      <c r="P770" s="232">
        <v>25</v>
      </c>
      <c r="Q770" s="347" t="s">
        <v>477</v>
      </c>
      <c r="R770" s="695">
        <v>1110</v>
      </c>
      <c r="S770" s="695"/>
      <c r="T770" s="695">
        <v>12100</v>
      </c>
      <c r="U770" s="695">
        <v>12100</v>
      </c>
      <c r="V770" s="695">
        <v>1110</v>
      </c>
      <c r="W770" s="695">
        <v>1110</v>
      </c>
      <c r="X770" s="232">
        <v>1</v>
      </c>
      <c r="Y770" s="695">
        <v>12100</v>
      </c>
      <c r="Z770" s="232">
        <v>1</v>
      </c>
      <c r="AA770" s="696">
        <v>12100</v>
      </c>
      <c r="AB770" s="696">
        <v>12100</v>
      </c>
      <c r="AC770" s="697" t="s">
        <v>2080</v>
      </c>
      <c r="AD770" s="698" t="s">
        <v>2063</v>
      </c>
      <c r="AE770" s="699"/>
      <c r="AF770" s="699"/>
      <c r="AG770" s="699"/>
      <c r="AH770" s="699"/>
      <c r="AI770" s="232" t="s">
        <v>5</v>
      </c>
      <c r="AJ770" s="694"/>
      <c r="AK770" s="694" t="s">
        <v>6</v>
      </c>
      <c r="AL770" s="700" t="s">
        <v>662</v>
      </c>
      <c r="AM770" s="694" t="s">
        <v>486</v>
      </c>
      <c r="AN770" s="694"/>
      <c r="AO770" s="232"/>
      <c r="AP770" s="232"/>
      <c r="AQ770" s="232"/>
      <c r="AR770" s="232"/>
      <c r="AS770" s="232"/>
      <c r="AT770" s="243" t="str">
        <f t="shared" si="65"/>
        <v/>
      </c>
      <c r="AU770" s="243" t="str">
        <f t="shared" si="66"/>
        <v/>
      </c>
    </row>
    <row r="771" spans="1:47" ht="14.25">
      <c r="B771" s="29">
        <v>2025</v>
      </c>
      <c r="C771" s="29">
        <v>5</v>
      </c>
      <c r="D771" s="29">
        <v>10</v>
      </c>
      <c r="E771" s="247" t="s">
        <v>494</v>
      </c>
      <c r="F771" s="29"/>
      <c r="G771" s="368"/>
      <c r="H771" s="694" t="s">
        <v>467</v>
      </c>
      <c r="I771" s="347" t="s">
        <v>43</v>
      </c>
      <c r="J771" s="694" t="s">
        <v>1553</v>
      </c>
      <c r="K771" s="232"/>
      <c r="L771" s="698"/>
      <c r="M771" s="185"/>
      <c r="N771" s="717"/>
      <c r="O771" s="232"/>
      <c r="P771" s="232">
        <v>25</v>
      </c>
      <c r="Q771" s="347" t="s">
        <v>483</v>
      </c>
      <c r="R771" s="695">
        <v>1110</v>
      </c>
      <c r="S771" s="695"/>
      <c r="T771" s="695" t="s">
        <v>30</v>
      </c>
      <c r="U771" s="695">
        <v>1000</v>
      </c>
      <c r="V771" s="695">
        <v>1110</v>
      </c>
      <c r="W771" s="695">
        <v>1110</v>
      </c>
      <c r="X771" s="232">
        <v>1</v>
      </c>
      <c r="Y771" s="695"/>
      <c r="Z771" s="232">
        <v>1</v>
      </c>
      <c r="AA771" s="696">
        <v>1000</v>
      </c>
      <c r="AB771" s="696">
        <v>13100</v>
      </c>
      <c r="AC771" s="697" t="s">
        <v>876</v>
      </c>
      <c r="AD771" s="698" t="s">
        <v>2063</v>
      </c>
      <c r="AE771" s="699">
        <v>0.70138888888888884</v>
      </c>
      <c r="AF771" s="699">
        <v>0.71180555555555558</v>
      </c>
      <c r="AG771" s="699"/>
      <c r="AH771" s="699"/>
      <c r="AI771" s="232"/>
      <c r="AJ771" s="694"/>
      <c r="AK771" s="694" t="s">
        <v>6</v>
      </c>
      <c r="AL771" s="700" t="s">
        <v>662</v>
      </c>
      <c r="AM771" s="694" t="s">
        <v>486</v>
      </c>
      <c r="AN771" s="694">
        <v>1</v>
      </c>
      <c r="AO771" s="232"/>
      <c r="AP771" s="232"/>
      <c r="AQ771" s="232"/>
      <c r="AR771" s="232"/>
      <c r="AS771" s="232"/>
      <c r="AT771" s="243">
        <f t="shared" si="65"/>
        <v>1.0416666666666741E-2</v>
      </c>
      <c r="AU771" s="243" t="str">
        <f t="shared" si="66"/>
        <v/>
      </c>
    </row>
    <row r="772" spans="1:47" ht="14.25">
      <c r="B772" s="29">
        <v>2025</v>
      </c>
      <c r="C772" s="29">
        <v>5</v>
      </c>
      <c r="D772" s="29">
        <v>10</v>
      </c>
      <c r="E772" s="247" t="s">
        <v>494</v>
      </c>
      <c r="F772" s="29"/>
      <c r="G772" s="208"/>
      <c r="H772" s="694" t="s">
        <v>467</v>
      </c>
      <c r="I772" s="347"/>
      <c r="J772" s="694"/>
      <c r="K772" s="232"/>
      <c r="L772" s="698"/>
      <c r="M772" s="185"/>
      <c r="N772" s="717"/>
      <c r="O772" s="232"/>
      <c r="P772" s="232"/>
      <c r="Q772" s="347"/>
      <c r="R772" s="695"/>
      <c r="S772" s="695"/>
      <c r="T772" s="695"/>
      <c r="U772" s="695"/>
      <c r="V772" s="695"/>
      <c r="W772" s="695"/>
      <c r="X772" s="232"/>
      <c r="Y772" s="695"/>
      <c r="Z772" s="232"/>
      <c r="AA772" s="696"/>
      <c r="AB772" s="696"/>
      <c r="AC772" s="697"/>
      <c r="AD772" s="698"/>
      <c r="AE772" s="699"/>
      <c r="AF772" s="699"/>
      <c r="AG772" s="699">
        <v>0.71180555555555558</v>
      </c>
      <c r="AH772" s="699">
        <v>0.77430555555555558</v>
      </c>
      <c r="AI772" s="232" t="s">
        <v>560</v>
      </c>
      <c r="AJ772" s="694"/>
      <c r="AK772" s="694"/>
      <c r="AL772" s="700"/>
      <c r="AM772" s="694"/>
      <c r="AN772" s="694"/>
      <c r="AO772" s="232"/>
      <c r="AP772" s="232"/>
      <c r="AQ772" s="232"/>
      <c r="AR772" s="232"/>
      <c r="AS772" s="232"/>
      <c r="AT772" s="243" t="str">
        <f t="shared" si="65"/>
        <v/>
      </c>
      <c r="AU772" s="243">
        <f t="shared" si="66"/>
        <v>6.25E-2</v>
      </c>
    </row>
    <row r="773" spans="1:47" ht="14.25">
      <c r="A773" s="182">
        <v>1</v>
      </c>
      <c r="B773" s="29">
        <v>2025</v>
      </c>
      <c r="C773" s="29">
        <v>5</v>
      </c>
      <c r="D773" s="29">
        <v>10</v>
      </c>
      <c r="E773" s="247" t="s">
        <v>494</v>
      </c>
      <c r="F773" s="29">
        <v>12</v>
      </c>
      <c r="G773" s="31" t="s">
        <v>485</v>
      </c>
      <c r="H773" s="694" t="s">
        <v>467</v>
      </c>
      <c r="I773" s="347" t="s">
        <v>47</v>
      </c>
      <c r="J773" s="694" t="s">
        <v>1553</v>
      </c>
      <c r="K773" s="232">
        <v>3824812</v>
      </c>
      <c r="L773" s="698">
        <v>27</v>
      </c>
      <c r="M773" s="185">
        <v>64</v>
      </c>
      <c r="N773" s="717" t="s">
        <v>875</v>
      </c>
      <c r="O773" s="232" t="s">
        <v>52</v>
      </c>
      <c r="P773" s="232">
        <v>25</v>
      </c>
      <c r="Q773" s="347" t="s">
        <v>477</v>
      </c>
      <c r="R773" s="695">
        <v>1110</v>
      </c>
      <c r="S773" s="695"/>
      <c r="T773" s="695">
        <v>12100</v>
      </c>
      <c r="U773" s="695">
        <v>12100</v>
      </c>
      <c r="V773" s="695">
        <v>1110</v>
      </c>
      <c r="W773" s="695">
        <v>1110</v>
      </c>
      <c r="X773" s="232">
        <v>1</v>
      </c>
      <c r="Y773" s="695">
        <v>12100</v>
      </c>
      <c r="Z773" s="232">
        <v>1</v>
      </c>
      <c r="AA773" s="696">
        <v>12100</v>
      </c>
      <c r="AB773" s="696">
        <v>12100</v>
      </c>
      <c r="AC773" s="697" t="s">
        <v>2081</v>
      </c>
      <c r="AD773" s="698" t="s">
        <v>2064</v>
      </c>
      <c r="AE773" s="699"/>
      <c r="AF773" s="699"/>
      <c r="AG773" s="699"/>
      <c r="AH773" s="699"/>
      <c r="AI773" s="232" t="s">
        <v>5</v>
      </c>
      <c r="AJ773" s="694"/>
      <c r="AK773" s="694" t="s">
        <v>6</v>
      </c>
      <c r="AL773" s="700" t="s">
        <v>662</v>
      </c>
      <c r="AM773" s="694" t="s">
        <v>486</v>
      </c>
      <c r="AN773" s="694"/>
      <c r="AO773" s="232"/>
      <c r="AP773" s="232"/>
      <c r="AQ773" s="232"/>
      <c r="AR773" s="232"/>
      <c r="AS773" s="232"/>
      <c r="AT773" s="243" t="str">
        <f t="shared" si="65"/>
        <v/>
      </c>
      <c r="AU773" s="243" t="str">
        <f t="shared" si="66"/>
        <v/>
      </c>
    </row>
    <row r="774" spans="1:47" ht="14.25">
      <c r="B774" s="29">
        <v>2025</v>
      </c>
      <c r="C774" s="29">
        <v>5</v>
      </c>
      <c r="D774" s="29">
        <v>10</v>
      </c>
      <c r="E774" s="247" t="s">
        <v>494</v>
      </c>
      <c r="F774" s="29"/>
      <c r="G774" s="368"/>
      <c r="H774" s="694" t="s">
        <v>467</v>
      </c>
      <c r="I774" s="347" t="s">
        <v>43</v>
      </c>
      <c r="J774" s="694" t="s">
        <v>1553</v>
      </c>
      <c r="K774" s="232"/>
      <c r="L774" s="698"/>
      <c r="M774" s="185"/>
      <c r="N774" s="717"/>
      <c r="O774" s="232"/>
      <c r="P774" s="232">
        <v>25</v>
      </c>
      <c r="Q774" s="347" t="s">
        <v>483</v>
      </c>
      <c r="R774" s="695">
        <v>1110</v>
      </c>
      <c r="S774" s="695"/>
      <c r="T774" s="695" t="s">
        <v>30</v>
      </c>
      <c r="U774" s="695">
        <v>1000</v>
      </c>
      <c r="V774" s="695">
        <v>1110</v>
      </c>
      <c r="W774" s="695">
        <v>1110</v>
      </c>
      <c r="X774" s="232">
        <v>1</v>
      </c>
      <c r="Y774" s="695"/>
      <c r="Z774" s="232">
        <v>1</v>
      </c>
      <c r="AA774" s="696">
        <v>1000</v>
      </c>
      <c r="AB774" s="696">
        <v>13100</v>
      </c>
      <c r="AC774" s="697" t="s">
        <v>876</v>
      </c>
      <c r="AD774" s="698" t="s">
        <v>2064</v>
      </c>
      <c r="AE774" s="699">
        <v>0.77430555555555558</v>
      </c>
      <c r="AF774" s="699">
        <v>0.78472222222222221</v>
      </c>
      <c r="AG774" s="699"/>
      <c r="AH774" s="699"/>
      <c r="AI774" s="232"/>
      <c r="AJ774" s="694"/>
      <c r="AK774" s="694" t="s">
        <v>6</v>
      </c>
      <c r="AL774" s="700" t="s">
        <v>662</v>
      </c>
      <c r="AM774" s="694" t="s">
        <v>486</v>
      </c>
      <c r="AN774" s="694">
        <v>2</v>
      </c>
      <c r="AO774" s="232"/>
      <c r="AP774" s="232"/>
      <c r="AQ774" s="232"/>
      <c r="AR774" s="232"/>
      <c r="AS774" s="232"/>
      <c r="AT774" s="243">
        <f t="shared" si="65"/>
        <v>1.041666666666663E-2</v>
      </c>
      <c r="AU774" s="243" t="str">
        <f t="shared" si="66"/>
        <v/>
      </c>
    </row>
    <row r="775" spans="1:47" ht="14.25">
      <c r="B775" s="29">
        <v>2025</v>
      </c>
      <c r="C775" s="29">
        <v>5</v>
      </c>
      <c r="D775" s="29">
        <v>10</v>
      </c>
      <c r="E775" s="247" t="s">
        <v>494</v>
      </c>
      <c r="F775" s="29"/>
      <c r="G775" s="208"/>
      <c r="H775" s="694" t="s">
        <v>467</v>
      </c>
      <c r="I775" s="347"/>
      <c r="J775" s="694"/>
      <c r="K775" s="232"/>
      <c r="L775" s="698"/>
      <c r="M775" s="185"/>
      <c r="N775" s="717"/>
      <c r="O775" s="232"/>
      <c r="P775" s="232"/>
      <c r="Q775" s="347"/>
      <c r="R775" s="695"/>
      <c r="S775" s="695"/>
      <c r="T775" s="695"/>
      <c r="U775" s="695"/>
      <c r="V775" s="695"/>
      <c r="W775" s="695"/>
      <c r="X775" s="232"/>
      <c r="Y775" s="695"/>
      <c r="Z775" s="232"/>
      <c r="AA775" s="696"/>
      <c r="AB775" s="696"/>
      <c r="AC775" s="697"/>
      <c r="AD775" s="698"/>
      <c r="AE775" s="699"/>
      <c r="AF775" s="699"/>
      <c r="AG775" s="699">
        <v>0.78472222222222221</v>
      </c>
      <c r="AH775" s="699">
        <v>0.80555555555555558</v>
      </c>
      <c r="AI775" s="232" t="s">
        <v>560</v>
      </c>
      <c r="AJ775" s="694"/>
      <c r="AK775" s="694"/>
      <c r="AL775" s="700"/>
      <c r="AM775" s="694"/>
      <c r="AN775" s="694"/>
      <c r="AO775" s="232"/>
      <c r="AP775" s="232"/>
      <c r="AQ775" s="232"/>
      <c r="AR775" s="232"/>
      <c r="AS775" s="232"/>
      <c r="AT775" s="243" t="str">
        <f t="shared" si="65"/>
        <v/>
      </c>
      <c r="AU775" s="243">
        <f t="shared" si="66"/>
        <v>2.083333333333337E-2</v>
      </c>
    </row>
    <row r="776" spans="1:47" ht="14.25">
      <c r="A776" s="182">
        <v>1</v>
      </c>
      <c r="B776" s="29">
        <v>2025</v>
      </c>
      <c r="C776" s="29">
        <v>5</v>
      </c>
      <c r="D776" s="29">
        <v>10</v>
      </c>
      <c r="E776" s="247" t="s">
        <v>494</v>
      </c>
      <c r="F776" s="29">
        <v>13</v>
      </c>
      <c r="G776" s="31" t="s">
        <v>485</v>
      </c>
      <c r="H776" s="694" t="s">
        <v>467</v>
      </c>
      <c r="I776" s="347" t="s">
        <v>47</v>
      </c>
      <c r="J776" s="694" t="s">
        <v>1553</v>
      </c>
      <c r="K776" s="232">
        <v>3824812</v>
      </c>
      <c r="L776" s="698">
        <v>28</v>
      </c>
      <c r="M776" s="185">
        <v>64</v>
      </c>
      <c r="N776" s="717" t="s">
        <v>875</v>
      </c>
      <c r="O776" s="232" t="s">
        <v>52</v>
      </c>
      <c r="P776" s="232">
        <v>25</v>
      </c>
      <c r="Q776" s="347" t="s">
        <v>477</v>
      </c>
      <c r="R776" s="695">
        <v>1110</v>
      </c>
      <c r="S776" s="695"/>
      <c r="T776" s="695">
        <v>12100</v>
      </c>
      <c r="U776" s="695">
        <v>12100</v>
      </c>
      <c r="V776" s="695">
        <v>1110</v>
      </c>
      <c r="W776" s="695">
        <v>1110</v>
      </c>
      <c r="X776" s="232">
        <v>1</v>
      </c>
      <c r="Y776" s="695">
        <v>12100</v>
      </c>
      <c r="Z776" s="232">
        <v>1</v>
      </c>
      <c r="AA776" s="696">
        <v>12100</v>
      </c>
      <c r="AB776" s="696">
        <v>12100</v>
      </c>
      <c r="AC776" s="697" t="s">
        <v>2082</v>
      </c>
      <c r="AD776" s="698" t="s">
        <v>2065</v>
      </c>
      <c r="AE776" s="699"/>
      <c r="AF776" s="699"/>
      <c r="AG776" s="699"/>
      <c r="AH776" s="699"/>
      <c r="AI776" s="232" t="s">
        <v>5</v>
      </c>
      <c r="AJ776" s="694"/>
      <c r="AK776" s="694" t="s">
        <v>6</v>
      </c>
      <c r="AL776" s="700" t="s">
        <v>662</v>
      </c>
      <c r="AM776" s="694" t="s">
        <v>486</v>
      </c>
      <c r="AN776" s="694"/>
      <c r="AO776" s="232"/>
      <c r="AP776" s="232"/>
      <c r="AQ776" s="232"/>
      <c r="AR776" s="232"/>
      <c r="AS776" s="232"/>
      <c r="AT776" s="243" t="str">
        <f t="shared" si="65"/>
        <v/>
      </c>
      <c r="AU776" s="243" t="str">
        <f t="shared" si="66"/>
        <v/>
      </c>
    </row>
    <row r="777" spans="1:47" ht="14.25">
      <c r="B777" s="29">
        <v>2025</v>
      </c>
      <c r="C777" s="29">
        <v>5</v>
      </c>
      <c r="D777" s="29">
        <v>10</v>
      </c>
      <c r="E777" s="247" t="s">
        <v>494</v>
      </c>
      <c r="F777" s="29"/>
      <c r="G777" s="368"/>
      <c r="H777" s="694" t="s">
        <v>467</v>
      </c>
      <c r="I777" s="347" t="s">
        <v>43</v>
      </c>
      <c r="J777" s="694" t="s">
        <v>1553</v>
      </c>
      <c r="K777" s="232"/>
      <c r="L777" s="698"/>
      <c r="M777" s="185"/>
      <c r="N777" s="717"/>
      <c r="O777" s="232"/>
      <c r="P777" s="232">
        <v>25</v>
      </c>
      <c r="Q777" s="347" t="s">
        <v>483</v>
      </c>
      <c r="R777" s="695">
        <v>1110</v>
      </c>
      <c r="S777" s="695"/>
      <c r="T777" s="695" t="s">
        <v>30</v>
      </c>
      <c r="U777" s="695">
        <v>1000</v>
      </c>
      <c r="V777" s="695">
        <v>1110</v>
      </c>
      <c r="W777" s="695">
        <v>1110</v>
      </c>
      <c r="X777" s="232">
        <v>1</v>
      </c>
      <c r="Y777" s="695"/>
      <c r="Z777" s="232">
        <v>1</v>
      </c>
      <c r="AA777" s="696">
        <v>1000</v>
      </c>
      <c r="AB777" s="696">
        <v>13100</v>
      </c>
      <c r="AC777" s="697" t="s">
        <v>876</v>
      </c>
      <c r="AD777" s="698" t="s">
        <v>2065</v>
      </c>
      <c r="AE777" s="699">
        <v>0.80555555555555558</v>
      </c>
      <c r="AF777" s="699">
        <v>0.81597222222222221</v>
      </c>
      <c r="AG777" s="699"/>
      <c r="AH777" s="699"/>
      <c r="AI777" s="232"/>
      <c r="AJ777" s="694"/>
      <c r="AK777" s="694" t="s">
        <v>6</v>
      </c>
      <c r="AL777" s="700" t="s">
        <v>662</v>
      </c>
      <c r="AM777" s="694" t="s">
        <v>486</v>
      </c>
      <c r="AN777" s="694">
        <v>1</v>
      </c>
      <c r="AO777" s="232"/>
      <c r="AP777" s="232"/>
      <c r="AQ777" s="232"/>
      <c r="AR777" s="232"/>
      <c r="AS777" s="232"/>
      <c r="AT777" s="243">
        <f t="shared" si="65"/>
        <v>1.041666666666663E-2</v>
      </c>
      <c r="AU777" s="243" t="str">
        <f t="shared" si="66"/>
        <v/>
      </c>
    </row>
    <row r="778" spans="1:47" ht="14.25">
      <c r="B778" s="29">
        <v>2025</v>
      </c>
      <c r="C778" s="29">
        <v>5</v>
      </c>
      <c r="D778" s="29">
        <v>10</v>
      </c>
      <c r="E778" s="247" t="s">
        <v>494</v>
      </c>
      <c r="F778" s="29"/>
      <c r="G778" s="208"/>
      <c r="H778" s="694" t="s">
        <v>467</v>
      </c>
      <c r="I778" s="347"/>
      <c r="J778" s="694"/>
      <c r="K778" s="232"/>
      <c r="L778" s="698"/>
      <c r="M778" s="185"/>
      <c r="N778" s="717"/>
      <c r="O778" s="232"/>
      <c r="P778" s="232"/>
      <c r="Q778" s="347"/>
      <c r="R778" s="695"/>
      <c r="S778" s="695"/>
      <c r="T778" s="695"/>
      <c r="U778" s="695"/>
      <c r="V778" s="695"/>
      <c r="W778" s="695"/>
      <c r="X778" s="232"/>
      <c r="Y778" s="695"/>
      <c r="Z778" s="232"/>
      <c r="AA778" s="696"/>
      <c r="AB778" s="696"/>
      <c r="AC778" s="697"/>
      <c r="AD778" s="698"/>
      <c r="AE778" s="699"/>
      <c r="AF778" s="699"/>
      <c r="AG778" s="699">
        <v>0.81597222222222221</v>
      </c>
      <c r="AH778" s="699">
        <v>0.83680555555555558</v>
      </c>
      <c r="AI778" s="232" t="s">
        <v>560</v>
      </c>
      <c r="AJ778" s="694"/>
      <c r="AK778" s="694"/>
      <c r="AL778" s="700"/>
      <c r="AM778" s="694"/>
      <c r="AN778" s="694"/>
      <c r="AO778" s="232"/>
      <c r="AP778" s="232"/>
      <c r="AQ778" s="232"/>
      <c r="AR778" s="232"/>
      <c r="AS778" s="232"/>
      <c r="AT778" s="243" t="str">
        <f t="shared" si="65"/>
        <v/>
      </c>
      <c r="AU778" s="243">
        <f t="shared" si="66"/>
        <v>2.083333333333337E-2</v>
      </c>
    </row>
    <row r="779" spans="1:47" ht="14.25">
      <c r="A779" s="182">
        <v>1</v>
      </c>
      <c r="B779" s="29">
        <v>2025</v>
      </c>
      <c r="C779" s="29">
        <v>5</v>
      </c>
      <c r="D779" s="29">
        <v>10</v>
      </c>
      <c r="E779" s="247" t="s">
        <v>494</v>
      </c>
      <c r="F779" s="29">
        <v>14</v>
      </c>
      <c r="G779" s="31" t="s">
        <v>485</v>
      </c>
      <c r="H779" s="694" t="s">
        <v>467</v>
      </c>
      <c r="I779" s="347" t="s">
        <v>47</v>
      </c>
      <c r="J779" s="694" t="s">
        <v>1553</v>
      </c>
      <c r="K779" s="232">
        <v>3824812</v>
      </c>
      <c r="L779" s="698">
        <v>29</v>
      </c>
      <c r="M779" s="185">
        <v>64</v>
      </c>
      <c r="N779" s="717" t="s">
        <v>875</v>
      </c>
      <c r="O779" s="232" t="s">
        <v>52</v>
      </c>
      <c r="P779" s="232">
        <v>25</v>
      </c>
      <c r="Q779" s="347" t="s">
        <v>477</v>
      </c>
      <c r="R779" s="695">
        <v>1110</v>
      </c>
      <c r="S779" s="695"/>
      <c r="T779" s="695">
        <v>12100</v>
      </c>
      <c r="U779" s="695">
        <v>12100</v>
      </c>
      <c r="V779" s="695">
        <v>1110</v>
      </c>
      <c r="W779" s="695">
        <v>1110</v>
      </c>
      <c r="X779" s="232">
        <v>1</v>
      </c>
      <c r="Y779" s="695">
        <v>12100</v>
      </c>
      <c r="Z779" s="232">
        <v>1</v>
      </c>
      <c r="AA779" s="696">
        <v>12100</v>
      </c>
      <c r="AB779" s="696">
        <v>12100</v>
      </c>
      <c r="AC779" s="697" t="s">
        <v>2083</v>
      </c>
      <c r="AD779" s="698" t="s">
        <v>2068</v>
      </c>
      <c r="AE779" s="699"/>
      <c r="AF779" s="699"/>
      <c r="AG779" s="699"/>
      <c r="AH779" s="699"/>
      <c r="AI779" s="232" t="s">
        <v>5</v>
      </c>
      <c r="AJ779" s="694"/>
      <c r="AK779" s="694" t="s">
        <v>6</v>
      </c>
      <c r="AL779" s="700" t="s">
        <v>662</v>
      </c>
      <c r="AM779" s="694" t="s">
        <v>486</v>
      </c>
      <c r="AN779" s="694"/>
      <c r="AO779" s="232"/>
      <c r="AP779" s="232"/>
      <c r="AQ779" s="232"/>
      <c r="AR779" s="232"/>
      <c r="AS779" s="232"/>
      <c r="AT779" s="243" t="str">
        <f t="shared" si="65"/>
        <v/>
      </c>
      <c r="AU779" s="243" t="str">
        <f t="shared" si="66"/>
        <v/>
      </c>
    </row>
    <row r="780" spans="1:47" ht="14.25">
      <c r="B780" s="29">
        <v>2025</v>
      </c>
      <c r="C780" s="29">
        <v>5</v>
      </c>
      <c r="D780" s="29">
        <v>10</v>
      </c>
      <c r="E780" s="247" t="s">
        <v>494</v>
      </c>
      <c r="F780" s="29"/>
      <c r="G780" s="368"/>
      <c r="H780" s="694" t="s">
        <v>467</v>
      </c>
      <c r="I780" s="347" t="s">
        <v>43</v>
      </c>
      <c r="J780" s="694" t="s">
        <v>1553</v>
      </c>
      <c r="K780" s="232"/>
      <c r="L780" s="698"/>
      <c r="M780" s="185"/>
      <c r="N780" s="717"/>
      <c r="O780" s="232"/>
      <c r="P780" s="232">
        <v>25</v>
      </c>
      <c r="Q780" s="347" t="s">
        <v>483</v>
      </c>
      <c r="R780" s="695">
        <v>1110</v>
      </c>
      <c r="S780" s="695"/>
      <c r="T780" s="695" t="s">
        <v>30</v>
      </c>
      <c r="U780" s="695">
        <v>1000</v>
      </c>
      <c r="V780" s="695">
        <v>1110</v>
      </c>
      <c r="W780" s="695">
        <v>1110</v>
      </c>
      <c r="X780" s="232">
        <v>1</v>
      </c>
      <c r="Y780" s="695"/>
      <c r="Z780" s="232">
        <v>1</v>
      </c>
      <c r="AA780" s="696">
        <v>1000</v>
      </c>
      <c r="AB780" s="696">
        <v>13100</v>
      </c>
      <c r="AC780" s="697" t="s">
        <v>876</v>
      </c>
      <c r="AD780" s="698" t="s">
        <v>2068</v>
      </c>
      <c r="AE780" s="699">
        <v>0.83680555555555558</v>
      </c>
      <c r="AF780" s="699">
        <v>0.84722222222222221</v>
      </c>
      <c r="AG780" s="699"/>
      <c r="AH780" s="699"/>
      <c r="AI780" s="232"/>
      <c r="AJ780" s="694"/>
      <c r="AK780" s="694" t="s">
        <v>6</v>
      </c>
      <c r="AL780" s="700" t="s">
        <v>662</v>
      </c>
      <c r="AM780" s="694" t="s">
        <v>486</v>
      </c>
      <c r="AN780" s="694">
        <v>1</v>
      </c>
      <c r="AO780" s="232"/>
      <c r="AP780" s="232"/>
      <c r="AQ780" s="232"/>
      <c r="AR780" s="232"/>
      <c r="AS780" s="232"/>
      <c r="AT780" s="243">
        <f t="shared" si="65"/>
        <v>1.041666666666663E-2</v>
      </c>
      <c r="AU780" s="243" t="str">
        <f t="shared" si="66"/>
        <v/>
      </c>
    </row>
    <row r="781" spans="1:47" ht="14.25">
      <c r="B781" s="29">
        <v>2025</v>
      </c>
      <c r="C781" s="29">
        <v>5</v>
      </c>
      <c r="D781" s="29">
        <v>10</v>
      </c>
      <c r="E781" s="247" t="s">
        <v>494</v>
      </c>
      <c r="F781" s="29"/>
      <c r="G781" s="208"/>
      <c r="H781" s="694" t="s">
        <v>467</v>
      </c>
      <c r="I781" s="347"/>
      <c r="J781" s="694"/>
      <c r="K781" s="232"/>
      <c r="L781" s="698"/>
      <c r="M781" s="185"/>
      <c r="N781" s="717"/>
      <c r="O781" s="232"/>
      <c r="P781" s="232"/>
      <c r="Q781" s="347"/>
      <c r="R781" s="695"/>
      <c r="S781" s="695"/>
      <c r="T781" s="695"/>
      <c r="U781" s="695"/>
      <c r="V781" s="695"/>
      <c r="W781" s="695"/>
      <c r="X781" s="232"/>
      <c r="Y781" s="695"/>
      <c r="Z781" s="232"/>
      <c r="AA781" s="696"/>
      <c r="AB781" s="696"/>
      <c r="AC781" s="697"/>
      <c r="AD781" s="698"/>
      <c r="AE781" s="699"/>
      <c r="AF781" s="699"/>
      <c r="AG781" s="699">
        <v>0.84722222222222221</v>
      </c>
      <c r="AH781" s="699">
        <v>0.86805555555555558</v>
      </c>
      <c r="AI781" s="232" t="s">
        <v>560</v>
      </c>
      <c r="AJ781" s="694"/>
      <c r="AK781" s="694"/>
      <c r="AL781" s="700"/>
      <c r="AM781" s="694"/>
      <c r="AN781" s="694"/>
      <c r="AO781" s="232"/>
      <c r="AP781" s="232"/>
      <c r="AQ781" s="232"/>
      <c r="AR781" s="232"/>
      <c r="AS781" s="232"/>
      <c r="AT781" s="243" t="str">
        <f t="shared" si="65"/>
        <v/>
      </c>
      <c r="AU781" s="243">
        <f t="shared" si="66"/>
        <v>2.083333333333337E-2</v>
      </c>
    </row>
    <row r="782" spans="1:47" ht="14.25">
      <c r="A782" s="182">
        <v>1</v>
      </c>
      <c r="B782" s="29">
        <v>2025</v>
      </c>
      <c r="C782" s="29">
        <v>5</v>
      </c>
      <c r="D782" s="29">
        <v>10</v>
      </c>
      <c r="E782" s="247" t="s">
        <v>494</v>
      </c>
      <c r="F782" s="29">
        <v>15</v>
      </c>
      <c r="G782" s="31" t="s">
        <v>485</v>
      </c>
      <c r="H782" s="694" t="s">
        <v>467</v>
      </c>
      <c r="I782" s="347" t="s">
        <v>47</v>
      </c>
      <c r="J782" s="694" t="s">
        <v>1553</v>
      </c>
      <c r="K782" s="232">
        <v>3824812</v>
      </c>
      <c r="L782" s="698">
        <v>30</v>
      </c>
      <c r="M782" s="185">
        <v>64</v>
      </c>
      <c r="N782" s="717" t="s">
        <v>875</v>
      </c>
      <c r="O782" s="232" t="s">
        <v>52</v>
      </c>
      <c r="P782" s="232">
        <v>25</v>
      </c>
      <c r="Q782" s="347" t="s">
        <v>477</v>
      </c>
      <c r="R782" s="695">
        <v>1110</v>
      </c>
      <c r="S782" s="695"/>
      <c r="T782" s="695">
        <v>12100</v>
      </c>
      <c r="U782" s="695">
        <v>12100</v>
      </c>
      <c r="V782" s="695">
        <v>1110</v>
      </c>
      <c r="W782" s="695">
        <v>1110</v>
      </c>
      <c r="X782" s="232">
        <v>1</v>
      </c>
      <c r="Y782" s="695">
        <v>12100</v>
      </c>
      <c r="Z782" s="232">
        <v>1</v>
      </c>
      <c r="AA782" s="696">
        <v>12100</v>
      </c>
      <c r="AB782" s="696">
        <v>12100</v>
      </c>
      <c r="AC782" s="697" t="s">
        <v>2084</v>
      </c>
      <c r="AD782" s="698" t="s">
        <v>2069</v>
      </c>
      <c r="AE782" s="699"/>
      <c r="AF782" s="699"/>
      <c r="AG782" s="699"/>
      <c r="AH782" s="699"/>
      <c r="AI782" s="232" t="s">
        <v>5</v>
      </c>
      <c r="AJ782" s="694"/>
      <c r="AK782" s="694" t="s">
        <v>6</v>
      </c>
      <c r="AL782" s="700" t="s">
        <v>662</v>
      </c>
      <c r="AM782" s="694" t="s">
        <v>486</v>
      </c>
      <c r="AN782" s="694"/>
      <c r="AO782" s="232"/>
      <c r="AP782" s="232"/>
      <c r="AQ782" s="232"/>
      <c r="AR782" s="232"/>
      <c r="AS782" s="232"/>
      <c r="AT782" s="243" t="str">
        <f t="shared" si="65"/>
        <v/>
      </c>
      <c r="AU782" s="243" t="str">
        <f t="shared" si="66"/>
        <v/>
      </c>
    </row>
    <row r="783" spans="1:47" ht="14.25">
      <c r="B783" s="29">
        <v>2025</v>
      </c>
      <c r="C783" s="29">
        <v>5</v>
      </c>
      <c r="D783" s="29">
        <v>10</v>
      </c>
      <c r="E783" s="247" t="s">
        <v>494</v>
      </c>
      <c r="F783" s="29"/>
      <c r="G783" s="368"/>
      <c r="H783" s="694" t="s">
        <v>467</v>
      </c>
      <c r="I783" s="347" t="s">
        <v>43</v>
      </c>
      <c r="J783" s="694" t="s">
        <v>1553</v>
      </c>
      <c r="K783" s="232"/>
      <c r="L783" s="698"/>
      <c r="M783" s="185"/>
      <c r="N783" s="717"/>
      <c r="O783" s="232"/>
      <c r="P783" s="232">
        <v>25</v>
      </c>
      <c r="Q783" s="347" t="s">
        <v>483</v>
      </c>
      <c r="R783" s="695">
        <v>1110</v>
      </c>
      <c r="S783" s="695"/>
      <c r="T783" s="695" t="s">
        <v>30</v>
      </c>
      <c r="U783" s="695">
        <v>1000</v>
      </c>
      <c r="V783" s="695">
        <v>1110</v>
      </c>
      <c r="W783" s="695">
        <v>1110</v>
      </c>
      <c r="X783" s="232">
        <v>1</v>
      </c>
      <c r="Y783" s="695"/>
      <c r="Z783" s="232">
        <v>1</v>
      </c>
      <c r="AA783" s="696">
        <v>1000</v>
      </c>
      <c r="AB783" s="696">
        <v>13100</v>
      </c>
      <c r="AC783" s="697" t="s">
        <v>876</v>
      </c>
      <c r="AD783" s="698" t="s">
        <v>2069</v>
      </c>
      <c r="AE783" s="699">
        <v>0.86805555555555558</v>
      </c>
      <c r="AF783" s="699">
        <v>0.87847222222222221</v>
      </c>
      <c r="AG783" s="699"/>
      <c r="AH783" s="699"/>
      <c r="AI783" s="232"/>
      <c r="AJ783" s="694"/>
      <c r="AK783" s="694" t="s">
        <v>6</v>
      </c>
      <c r="AL783" s="700" t="s">
        <v>662</v>
      </c>
      <c r="AM783" s="694" t="s">
        <v>486</v>
      </c>
      <c r="AN783" s="694">
        <v>1</v>
      </c>
      <c r="AO783" s="232"/>
      <c r="AP783" s="232"/>
      <c r="AQ783" s="232"/>
      <c r="AR783" s="232"/>
      <c r="AS783" s="232"/>
      <c r="AT783" s="243">
        <f t="shared" si="65"/>
        <v>1.041666666666663E-2</v>
      </c>
      <c r="AU783" s="243" t="str">
        <f t="shared" si="66"/>
        <v/>
      </c>
    </row>
    <row r="784" spans="1:47" ht="14.25">
      <c r="B784" s="29">
        <v>2025</v>
      </c>
      <c r="C784" s="29">
        <v>5</v>
      </c>
      <c r="D784" s="29">
        <v>10</v>
      </c>
      <c r="E784" s="247" t="s">
        <v>494</v>
      </c>
      <c r="F784" s="29"/>
      <c r="G784" s="208"/>
      <c r="H784" s="694" t="s">
        <v>467</v>
      </c>
      <c r="I784" s="347"/>
      <c r="J784" s="694"/>
      <c r="K784" s="232"/>
      <c r="L784" s="698"/>
      <c r="M784" s="185"/>
      <c r="N784" s="717"/>
      <c r="O784" s="232"/>
      <c r="P784" s="232"/>
      <c r="Q784" s="347"/>
      <c r="R784" s="695"/>
      <c r="S784" s="695"/>
      <c r="T784" s="695"/>
      <c r="U784" s="695"/>
      <c r="V784" s="695"/>
      <c r="W784" s="695"/>
      <c r="X784" s="232"/>
      <c r="Y784" s="695"/>
      <c r="Z784" s="232"/>
      <c r="AA784" s="696"/>
      <c r="AB784" s="696"/>
      <c r="AC784" s="697"/>
      <c r="AD784" s="698"/>
      <c r="AE784" s="699"/>
      <c r="AF784" s="699"/>
      <c r="AG784" s="699">
        <v>0.87847222222222221</v>
      </c>
      <c r="AH784" s="699">
        <v>0.89930555555555558</v>
      </c>
      <c r="AI784" s="232" t="s">
        <v>560</v>
      </c>
      <c r="AJ784" s="694"/>
      <c r="AK784" s="694"/>
      <c r="AL784" s="700"/>
      <c r="AM784" s="694"/>
      <c r="AN784" s="694"/>
      <c r="AO784" s="232"/>
      <c r="AP784" s="232"/>
      <c r="AQ784" s="232"/>
      <c r="AR784" s="232"/>
      <c r="AS784" s="232"/>
      <c r="AT784" s="243" t="str">
        <f t="shared" si="65"/>
        <v/>
      </c>
      <c r="AU784" s="243">
        <f t="shared" si="66"/>
        <v>2.083333333333337E-2</v>
      </c>
    </row>
    <row r="785" spans="1:47" ht="14.25">
      <c r="A785" s="182">
        <v>1</v>
      </c>
      <c r="B785" s="29">
        <v>2025</v>
      </c>
      <c r="C785" s="29">
        <v>5</v>
      </c>
      <c r="D785" s="29">
        <v>10</v>
      </c>
      <c r="E785" s="247" t="s">
        <v>494</v>
      </c>
      <c r="F785" s="29">
        <v>16</v>
      </c>
      <c r="G785" s="31" t="s">
        <v>485</v>
      </c>
      <c r="H785" s="694" t="s">
        <v>467</v>
      </c>
      <c r="I785" s="347" t="s">
        <v>47</v>
      </c>
      <c r="J785" s="694" t="s">
        <v>1553</v>
      </c>
      <c r="K785" s="232">
        <v>3824812</v>
      </c>
      <c r="L785" s="698">
        <v>31</v>
      </c>
      <c r="M785" s="185">
        <v>64</v>
      </c>
      <c r="N785" s="717" t="s">
        <v>875</v>
      </c>
      <c r="O785" s="232" t="s">
        <v>52</v>
      </c>
      <c r="P785" s="232">
        <v>25</v>
      </c>
      <c r="Q785" s="347" t="s">
        <v>477</v>
      </c>
      <c r="R785" s="695">
        <v>1110</v>
      </c>
      <c r="S785" s="695"/>
      <c r="T785" s="695">
        <v>12100</v>
      </c>
      <c r="U785" s="695">
        <v>12100</v>
      </c>
      <c r="V785" s="695">
        <v>1110</v>
      </c>
      <c r="W785" s="695">
        <v>1110</v>
      </c>
      <c r="X785" s="232">
        <v>1</v>
      </c>
      <c r="Y785" s="695">
        <v>12100</v>
      </c>
      <c r="Z785" s="232">
        <v>1</v>
      </c>
      <c r="AA785" s="696">
        <v>12100</v>
      </c>
      <c r="AB785" s="696">
        <v>12100</v>
      </c>
      <c r="AC785" s="697" t="s">
        <v>2085</v>
      </c>
      <c r="AD785" s="698" t="s">
        <v>2070</v>
      </c>
      <c r="AE785" s="699"/>
      <c r="AF785" s="699"/>
      <c r="AG785" s="699"/>
      <c r="AH785" s="699"/>
      <c r="AI785" s="232" t="s">
        <v>5</v>
      </c>
      <c r="AJ785" s="694"/>
      <c r="AK785" s="694" t="s">
        <v>6</v>
      </c>
      <c r="AL785" s="700" t="s">
        <v>662</v>
      </c>
      <c r="AM785" s="694" t="s">
        <v>486</v>
      </c>
      <c r="AN785" s="694"/>
      <c r="AO785" s="232"/>
      <c r="AP785" s="232"/>
      <c r="AQ785" s="232"/>
      <c r="AR785" s="232"/>
      <c r="AS785" s="232"/>
      <c r="AT785" s="243" t="str">
        <f t="shared" si="65"/>
        <v/>
      </c>
      <c r="AU785" s="243" t="str">
        <f t="shared" si="66"/>
        <v/>
      </c>
    </row>
    <row r="786" spans="1:47" ht="14.25">
      <c r="B786" s="29">
        <v>2025</v>
      </c>
      <c r="C786" s="29">
        <v>5</v>
      </c>
      <c r="D786" s="29">
        <v>10</v>
      </c>
      <c r="E786" s="247" t="s">
        <v>494</v>
      </c>
      <c r="F786" s="29"/>
      <c r="G786" s="368"/>
      <c r="H786" s="694" t="s">
        <v>467</v>
      </c>
      <c r="I786" s="347" t="s">
        <v>43</v>
      </c>
      <c r="J786" s="694" t="s">
        <v>1553</v>
      </c>
      <c r="K786" s="232"/>
      <c r="L786" s="698"/>
      <c r="M786" s="185"/>
      <c r="N786" s="717"/>
      <c r="O786" s="232"/>
      <c r="P786" s="232">
        <v>25</v>
      </c>
      <c r="Q786" s="347" t="s">
        <v>483</v>
      </c>
      <c r="R786" s="695">
        <v>1110</v>
      </c>
      <c r="S786" s="695"/>
      <c r="T786" s="695" t="s">
        <v>30</v>
      </c>
      <c r="U786" s="695">
        <v>1000</v>
      </c>
      <c r="V786" s="695">
        <v>1110</v>
      </c>
      <c r="W786" s="695">
        <v>1110</v>
      </c>
      <c r="X786" s="232">
        <v>1</v>
      </c>
      <c r="Y786" s="695"/>
      <c r="Z786" s="232">
        <v>1</v>
      </c>
      <c r="AA786" s="696">
        <v>1000</v>
      </c>
      <c r="AB786" s="696">
        <v>13100</v>
      </c>
      <c r="AC786" s="697" t="s">
        <v>876</v>
      </c>
      <c r="AD786" s="698" t="s">
        <v>2070</v>
      </c>
      <c r="AE786" s="699">
        <v>0.89930555555555558</v>
      </c>
      <c r="AF786" s="699">
        <v>0.90972222222222221</v>
      </c>
      <c r="AG786" s="699"/>
      <c r="AH786" s="699"/>
      <c r="AI786" s="232"/>
      <c r="AJ786" s="694"/>
      <c r="AK786" s="694" t="s">
        <v>6</v>
      </c>
      <c r="AL786" s="700" t="s">
        <v>662</v>
      </c>
      <c r="AM786" s="694" t="s">
        <v>486</v>
      </c>
      <c r="AN786" s="694">
        <v>1</v>
      </c>
      <c r="AO786" s="232"/>
      <c r="AP786" s="232"/>
      <c r="AQ786" s="232"/>
      <c r="AR786" s="232"/>
      <c r="AS786" s="232"/>
      <c r="AT786" s="243">
        <f t="shared" si="65"/>
        <v>1.041666666666663E-2</v>
      </c>
      <c r="AU786" s="243" t="str">
        <f t="shared" si="66"/>
        <v/>
      </c>
    </row>
    <row r="787" spans="1:47" ht="14.25">
      <c r="B787" s="29">
        <v>2025</v>
      </c>
      <c r="C787" s="29">
        <v>5</v>
      </c>
      <c r="D787" s="29">
        <v>10</v>
      </c>
      <c r="E787" s="247" t="s">
        <v>495</v>
      </c>
      <c r="F787" s="29"/>
      <c r="G787" s="208"/>
      <c r="H787" s="694" t="s">
        <v>467</v>
      </c>
      <c r="I787" s="347"/>
      <c r="J787" s="694"/>
      <c r="K787" s="232"/>
      <c r="L787" s="698"/>
      <c r="M787" s="185"/>
      <c r="N787" s="717"/>
      <c r="O787" s="232"/>
      <c r="P787" s="232"/>
      <c r="Q787" s="347"/>
      <c r="R787" s="695"/>
      <c r="S787" s="695"/>
      <c r="T787" s="695"/>
      <c r="U787" s="695"/>
      <c r="V787" s="695"/>
      <c r="W787" s="695"/>
      <c r="X787" s="232"/>
      <c r="Y787" s="695"/>
      <c r="Z787" s="232"/>
      <c r="AA787" s="696"/>
      <c r="AB787" s="696"/>
      <c r="AC787" s="697"/>
      <c r="AD787" s="698"/>
      <c r="AE787" s="699"/>
      <c r="AF787" s="699"/>
      <c r="AG787" s="699">
        <v>0.90972222222222221</v>
      </c>
      <c r="AH787" s="699">
        <v>0.93055555555555558</v>
      </c>
      <c r="AI787" s="232" t="s">
        <v>560</v>
      </c>
      <c r="AJ787" s="694"/>
      <c r="AK787" s="694"/>
      <c r="AL787" s="700"/>
      <c r="AM787" s="694"/>
      <c r="AN787" s="694"/>
      <c r="AO787" s="232"/>
      <c r="AP787" s="232"/>
      <c r="AQ787" s="232"/>
      <c r="AR787" s="232"/>
      <c r="AS787" s="232"/>
      <c r="AT787" s="243" t="str">
        <f t="shared" si="65"/>
        <v/>
      </c>
      <c r="AU787" s="243">
        <f t="shared" si="66"/>
        <v>2.083333333333337E-2</v>
      </c>
    </row>
    <row r="788" spans="1:47" ht="14.25">
      <c r="A788" s="182">
        <v>1</v>
      </c>
      <c r="B788" s="29">
        <v>2025</v>
      </c>
      <c r="C788" s="29">
        <v>5</v>
      </c>
      <c r="D788" s="29">
        <v>10</v>
      </c>
      <c r="E788" s="247" t="s">
        <v>495</v>
      </c>
      <c r="F788" s="29">
        <v>17</v>
      </c>
      <c r="G788" s="31" t="s">
        <v>485</v>
      </c>
      <c r="H788" s="694" t="s">
        <v>467</v>
      </c>
      <c r="I788" s="347" t="s">
        <v>47</v>
      </c>
      <c r="J788" s="694" t="s">
        <v>1553</v>
      </c>
      <c r="K788" s="232">
        <v>3824812</v>
      </c>
      <c r="L788" s="698">
        <v>32</v>
      </c>
      <c r="M788" s="185">
        <v>64</v>
      </c>
      <c r="N788" s="717" t="s">
        <v>875</v>
      </c>
      <c r="O788" s="232" t="s">
        <v>52</v>
      </c>
      <c r="P788" s="232">
        <v>25</v>
      </c>
      <c r="Q788" s="347" t="s">
        <v>477</v>
      </c>
      <c r="R788" s="695">
        <v>1110</v>
      </c>
      <c r="S788" s="695"/>
      <c r="T788" s="695">
        <v>12100</v>
      </c>
      <c r="U788" s="695">
        <v>12100</v>
      </c>
      <c r="V788" s="695">
        <v>1110</v>
      </c>
      <c r="W788" s="695">
        <v>1110</v>
      </c>
      <c r="X788" s="232">
        <v>1</v>
      </c>
      <c r="Y788" s="695">
        <v>12100</v>
      </c>
      <c r="Z788" s="232">
        <v>1</v>
      </c>
      <c r="AA788" s="696">
        <v>12100</v>
      </c>
      <c r="AB788" s="696">
        <v>12100</v>
      </c>
      <c r="AC788" s="697" t="s">
        <v>2086</v>
      </c>
      <c r="AD788" s="698" t="s">
        <v>2071</v>
      </c>
      <c r="AE788" s="699"/>
      <c r="AF788" s="699"/>
      <c r="AG788" s="699"/>
      <c r="AH788" s="699"/>
      <c r="AI788" s="232" t="s">
        <v>5</v>
      </c>
      <c r="AJ788" s="694"/>
      <c r="AK788" s="694" t="s">
        <v>6</v>
      </c>
      <c r="AL788" s="700" t="s">
        <v>662</v>
      </c>
      <c r="AM788" s="694" t="s">
        <v>486</v>
      </c>
      <c r="AN788" s="694"/>
      <c r="AO788" s="232"/>
      <c r="AP788" s="232"/>
      <c r="AQ788" s="232"/>
      <c r="AR788" s="232"/>
      <c r="AS788" s="232"/>
      <c r="AT788" s="243" t="str">
        <f t="shared" si="65"/>
        <v/>
      </c>
      <c r="AU788" s="243" t="str">
        <f t="shared" si="66"/>
        <v/>
      </c>
    </row>
    <row r="789" spans="1:47" ht="14.25">
      <c r="B789" s="29">
        <v>2025</v>
      </c>
      <c r="C789" s="29">
        <v>5</v>
      </c>
      <c r="D789" s="29">
        <v>10</v>
      </c>
      <c r="E789" s="247" t="s">
        <v>495</v>
      </c>
      <c r="F789" s="29"/>
      <c r="G789" s="368"/>
      <c r="H789" s="694" t="s">
        <v>467</v>
      </c>
      <c r="I789" s="347" t="s">
        <v>43</v>
      </c>
      <c r="J789" s="694" t="s">
        <v>1553</v>
      </c>
      <c r="K789" s="232"/>
      <c r="L789" s="698"/>
      <c r="M789" s="185"/>
      <c r="N789" s="717"/>
      <c r="O789" s="232"/>
      <c r="P789" s="232">
        <v>25</v>
      </c>
      <c r="Q789" s="347" t="s">
        <v>483</v>
      </c>
      <c r="R789" s="695">
        <v>1110</v>
      </c>
      <c r="S789" s="695"/>
      <c r="T789" s="695" t="s">
        <v>30</v>
      </c>
      <c r="U789" s="695">
        <v>1000</v>
      </c>
      <c r="V789" s="695">
        <v>1110</v>
      </c>
      <c r="W789" s="695">
        <v>1110</v>
      </c>
      <c r="X789" s="232">
        <v>1</v>
      </c>
      <c r="Y789" s="695"/>
      <c r="Z789" s="232">
        <v>1</v>
      </c>
      <c r="AA789" s="696">
        <v>1000</v>
      </c>
      <c r="AB789" s="696">
        <v>13100</v>
      </c>
      <c r="AC789" s="697" t="s">
        <v>876</v>
      </c>
      <c r="AD789" s="698" t="s">
        <v>2071</v>
      </c>
      <c r="AE789" s="699">
        <v>0.93055555555555558</v>
      </c>
      <c r="AF789" s="699">
        <v>0.94097222222222221</v>
      </c>
      <c r="AG789" s="699"/>
      <c r="AH789" s="699"/>
      <c r="AI789" s="232"/>
      <c r="AJ789" s="694"/>
      <c r="AK789" s="694" t="s">
        <v>6</v>
      </c>
      <c r="AL789" s="700" t="s">
        <v>662</v>
      </c>
      <c r="AM789" s="694" t="s">
        <v>486</v>
      </c>
      <c r="AN789" s="694">
        <v>1</v>
      </c>
      <c r="AO789" s="232"/>
      <c r="AP789" s="232"/>
      <c r="AQ789" s="232"/>
      <c r="AR789" s="232"/>
      <c r="AS789" s="232"/>
      <c r="AT789" s="243">
        <f t="shared" si="65"/>
        <v>1.041666666666663E-2</v>
      </c>
      <c r="AU789" s="243" t="str">
        <f t="shared" si="66"/>
        <v/>
      </c>
    </row>
    <row r="790" spans="1:47" ht="14.25">
      <c r="B790" s="29">
        <v>2025</v>
      </c>
      <c r="C790" s="29">
        <v>5</v>
      </c>
      <c r="D790" s="29">
        <v>10</v>
      </c>
      <c r="E790" s="247" t="s">
        <v>495</v>
      </c>
      <c r="F790" s="29"/>
      <c r="G790" s="208"/>
      <c r="H790" s="694" t="s">
        <v>467</v>
      </c>
      <c r="I790" s="347"/>
      <c r="J790" s="694"/>
      <c r="K790" s="232"/>
      <c r="L790" s="698"/>
      <c r="M790" s="185"/>
      <c r="N790" s="717"/>
      <c r="O790" s="232"/>
      <c r="P790" s="232"/>
      <c r="Q790" s="347"/>
      <c r="R790" s="695"/>
      <c r="S790" s="695"/>
      <c r="T790" s="695"/>
      <c r="U790" s="695"/>
      <c r="V790" s="695"/>
      <c r="W790" s="695"/>
      <c r="X790" s="232"/>
      <c r="Y790" s="695"/>
      <c r="Z790" s="232"/>
      <c r="AA790" s="696"/>
      <c r="AB790" s="696"/>
      <c r="AC790" s="697"/>
      <c r="AD790" s="698"/>
      <c r="AE790" s="699"/>
      <c r="AF790" s="699"/>
      <c r="AG790" s="699">
        <v>0.94097222222222221</v>
      </c>
      <c r="AH790" s="699">
        <v>0.96180555555555558</v>
      </c>
      <c r="AI790" s="232" t="s">
        <v>560</v>
      </c>
      <c r="AJ790" s="694"/>
      <c r="AK790" s="694"/>
      <c r="AL790" s="700"/>
      <c r="AM790" s="694"/>
      <c r="AN790" s="694"/>
      <c r="AO790" s="232"/>
      <c r="AP790" s="232"/>
      <c r="AQ790" s="232"/>
      <c r="AR790" s="232"/>
      <c r="AS790" s="232"/>
      <c r="AT790" s="243" t="str">
        <f t="shared" si="65"/>
        <v/>
      </c>
      <c r="AU790" s="243">
        <f t="shared" si="66"/>
        <v>2.083333333333337E-2</v>
      </c>
    </row>
    <row r="791" spans="1:47" ht="14.25">
      <c r="A791" s="182">
        <v>1</v>
      </c>
      <c r="B791" s="29">
        <v>2025</v>
      </c>
      <c r="C791" s="29">
        <v>5</v>
      </c>
      <c r="D791" s="29">
        <v>10</v>
      </c>
      <c r="E791" s="247" t="s">
        <v>495</v>
      </c>
      <c r="F791" s="29">
        <v>18</v>
      </c>
      <c r="G791" s="31" t="s">
        <v>485</v>
      </c>
      <c r="H791" s="694" t="s">
        <v>467</v>
      </c>
      <c r="I791" s="347" t="s">
        <v>47</v>
      </c>
      <c r="J791" s="694" t="s">
        <v>1712</v>
      </c>
      <c r="K791" s="232">
        <v>3829171</v>
      </c>
      <c r="L791" s="698">
        <v>1</v>
      </c>
      <c r="M791" s="185">
        <v>1</v>
      </c>
      <c r="N791" s="717" t="s">
        <v>875</v>
      </c>
      <c r="O791" s="232" t="s">
        <v>52</v>
      </c>
      <c r="P791" s="232">
        <v>25</v>
      </c>
      <c r="Q791" s="347" t="s">
        <v>477</v>
      </c>
      <c r="R791" s="695">
        <v>1110</v>
      </c>
      <c r="S791" s="695"/>
      <c r="T791" s="695">
        <v>12100</v>
      </c>
      <c r="U791" s="695">
        <v>12100</v>
      </c>
      <c r="V791" s="695">
        <v>1110</v>
      </c>
      <c r="W791" s="695">
        <v>1110</v>
      </c>
      <c r="X791" s="232">
        <v>1</v>
      </c>
      <c r="Y791" s="695">
        <v>12100</v>
      </c>
      <c r="Z791" s="232">
        <v>1</v>
      </c>
      <c r="AA791" s="696">
        <v>12100</v>
      </c>
      <c r="AB791" s="696">
        <v>12100</v>
      </c>
      <c r="AC791" s="697" t="s">
        <v>2078</v>
      </c>
      <c r="AD791" s="698" t="s">
        <v>2072</v>
      </c>
      <c r="AE791" s="699"/>
      <c r="AF791" s="699"/>
      <c r="AG791" s="699"/>
      <c r="AH791" s="699"/>
      <c r="AI791" s="232" t="s">
        <v>5</v>
      </c>
      <c r="AJ791" s="694"/>
      <c r="AK791" s="694" t="s">
        <v>6</v>
      </c>
      <c r="AL791" s="700" t="s">
        <v>662</v>
      </c>
      <c r="AM791" s="694" t="s">
        <v>486</v>
      </c>
      <c r="AN791" s="694"/>
      <c r="AO791" s="232"/>
      <c r="AP791" s="232"/>
      <c r="AQ791" s="232"/>
      <c r="AR791" s="232"/>
      <c r="AS791" s="232"/>
      <c r="AT791" s="243" t="str">
        <f t="shared" si="65"/>
        <v/>
      </c>
      <c r="AU791" s="243" t="str">
        <f t="shared" si="66"/>
        <v/>
      </c>
    </row>
    <row r="792" spans="1:47" ht="14.25">
      <c r="B792" s="29">
        <v>2025</v>
      </c>
      <c r="C792" s="29">
        <v>5</v>
      </c>
      <c r="D792" s="29">
        <v>10</v>
      </c>
      <c r="E792" s="247" t="s">
        <v>495</v>
      </c>
      <c r="F792" s="29"/>
      <c r="G792" s="368"/>
      <c r="H792" s="694" t="s">
        <v>467</v>
      </c>
      <c r="I792" s="347" t="s">
        <v>43</v>
      </c>
      <c r="J792" s="694" t="s">
        <v>1712</v>
      </c>
      <c r="K792" s="232"/>
      <c r="L792" s="698"/>
      <c r="M792" s="185"/>
      <c r="N792" s="717"/>
      <c r="O792" s="232"/>
      <c r="P792" s="232">
        <v>25</v>
      </c>
      <c r="Q792" s="347" t="s">
        <v>483</v>
      </c>
      <c r="R792" s="695">
        <v>1110</v>
      </c>
      <c r="S792" s="695"/>
      <c r="T792" s="695" t="s">
        <v>30</v>
      </c>
      <c r="U792" s="695">
        <v>1000</v>
      </c>
      <c r="V792" s="695">
        <v>1110</v>
      </c>
      <c r="W792" s="695">
        <v>1110</v>
      </c>
      <c r="X792" s="232">
        <v>1</v>
      </c>
      <c r="Y792" s="695"/>
      <c r="Z792" s="232">
        <v>1</v>
      </c>
      <c r="AA792" s="696">
        <v>1000</v>
      </c>
      <c r="AB792" s="696">
        <v>13100</v>
      </c>
      <c r="AC792" s="697" t="s">
        <v>876</v>
      </c>
      <c r="AD792" s="698" t="s">
        <v>2072</v>
      </c>
      <c r="AE792" s="699">
        <v>0.96180555555555558</v>
      </c>
      <c r="AF792" s="699">
        <v>0.97222222222222221</v>
      </c>
      <c r="AG792" s="699"/>
      <c r="AH792" s="699"/>
      <c r="AI792" s="232"/>
      <c r="AJ792" s="694"/>
      <c r="AK792" s="694" t="s">
        <v>6</v>
      </c>
      <c r="AL792" s="700" t="s">
        <v>662</v>
      </c>
      <c r="AM792" s="694" t="s">
        <v>486</v>
      </c>
      <c r="AN792" s="694">
        <v>1</v>
      </c>
      <c r="AO792" s="232"/>
      <c r="AP792" s="232"/>
      <c r="AQ792" s="232"/>
      <c r="AR792" s="232"/>
      <c r="AS792" s="232"/>
      <c r="AT792" s="243">
        <f t="shared" ref="AT792:AT810" si="67">IF(IF(AE792&gt;AF792,1-AE792+AF792,AF792-AE792)=0,"",IF(AE792&gt;AF792,1-AE792+AF792,AF792-AE792))</f>
        <v>1.041666666666663E-2</v>
      </c>
      <c r="AU792" s="243" t="str">
        <f t="shared" ref="AU792:AU810" si="68">IF(IF(AG792&gt;AH792,1-AG792+AH792,AH792-AG792)=0,"",IF(AG792&gt;AH792,1-AG792+AH792,AH792-AG792))</f>
        <v/>
      </c>
    </row>
    <row r="793" spans="1:47" ht="14.25">
      <c r="B793" s="29">
        <v>2025</v>
      </c>
      <c r="C793" s="29">
        <v>5</v>
      </c>
      <c r="D793" s="29">
        <v>10</v>
      </c>
      <c r="E793" s="247" t="s">
        <v>495</v>
      </c>
      <c r="F793" s="29"/>
      <c r="G793" s="208"/>
      <c r="H793" s="694" t="s">
        <v>467</v>
      </c>
      <c r="I793" s="347"/>
      <c r="J793" s="694"/>
      <c r="K793" s="232"/>
      <c r="L793" s="698"/>
      <c r="M793" s="185"/>
      <c r="N793" s="717"/>
      <c r="O793" s="232"/>
      <c r="P793" s="232"/>
      <c r="Q793" s="347"/>
      <c r="R793" s="695"/>
      <c r="S793" s="695"/>
      <c r="T793" s="695"/>
      <c r="U793" s="695"/>
      <c r="V793" s="695"/>
      <c r="W793" s="695"/>
      <c r="X793" s="232"/>
      <c r="Y793" s="695"/>
      <c r="Z793" s="232"/>
      <c r="AA793" s="696"/>
      <c r="AB793" s="696"/>
      <c r="AC793" s="697"/>
      <c r="AD793" s="698"/>
      <c r="AE793" s="699"/>
      <c r="AF793" s="699"/>
      <c r="AG793" s="699">
        <v>0.97222222222222221</v>
      </c>
      <c r="AH793" s="699">
        <v>0.99305555555555558</v>
      </c>
      <c r="AI793" s="232" t="s">
        <v>689</v>
      </c>
      <c r="AJ793" s="694"/>
      <c r="AK793" s="694"/>
      <c r="AL793" s="700"/>
      <c r="AM793" s="694"/>
      <c r="AN793" s="694"/>
      <c r="AO793" s="232" t="s">
        <v>2029</v>
      </c>
      <c r="AP793" s="232"/>
      <c r="AQ793" s="232"/>
      <c r="AR793" s="232"/>
      <c r="AS793" s="232"/>
      <c r="AT793" s="243" t="str">
        <f t="shared" si="67"/>
        <v/>
      </c>
      <c r="AU793" s="243">
        <f t="shared" si="68"/>
        <v>2.083333333333337E-2</v>
      </c>
    </row>
    <row r="794" spans="1:47" ht="14.25">
      <c r="A794" s="182">
        <v>1</v>
      </c>
      <c r="B794" s="29">
        <v>2025</v>
      </c>
      <c r="C794" s="29">
        <v>5</v>
      </c>
      <c r="D794" s="29">
        <v>10</v>
      </c>
      <c r="E794" s="247" t="s">
        <v>495</v>
      </c>
      <c r="F794" s="29">
        <v>19</v>
      </c>
      <c r="G794" s="31" t="s">
        <v>485</v>
      </c>
      <c r="H794" s="694" t="s">
        <v>467</v>
      </c>
      <c r="I794" s="347" t="s">
        <v>47</v>
      </c>
      <c r="J794" s="694" t="s">
        <v>1712</v>
      </c>
      <c r="K794" s="232">
        <v>3829980</v>
      </c>
      <c r="L794" s="698">
        <v>1</v>
      </c>
      <c r="M794" s="185">
        <v>1</v>
      </c>
      <c r="N794" s="717" t="s">
        <v>520</v>
      </c>
      <c r="O794" s="232" t="s">
        <v>469</v>
      </c>
      <c r="P794" s="232">
        <v>25</v>
      </c>
      <c r="Q794" s="347" t="s">
        <v>759</v>
      </c>
      <c r="R794" s="695">
        <v>1050</v>
      </c>
      <c r="S794" s="695"/>
      <c r="T794" s="695">
        <v>950</v>
      </c>
      <c r="U794" s="695">
        <v>950</v>
      </c>
      <c r="V794" s="695">
        <v>1050</v>
      </c>
      <c r="W794" s="695">
        <v>1050</v>
      </c>
      <c r="X794" s="232">
        <v>1</v>
      </c>
      <c r="Y794" s="695">
        <v>1000</v>
      </c>
      <c r="Z794" s="232">
        <v>1</v>
      </c>
      <c r="AA794" s="696">
        <v>1000</v>
      </c>
      <c r="AB794" s="696">
        <v>950</v>
      </c>
      <c r="AC794" s="697" t="s">
        <v>2091</v>
      </c>
      <c r="AD794" s="698" t="s">
        <v>2087</v>
      </c>
      <c r="AE794" s="699"/>
      <c r="AF794" s="699"/>
      <c r="AG794" s="699"/>
      <c r="AH794" s="699"/>
      <c r="AI794" s="232" t="s">
        <v>560</v>
      </c>
      <c r="AJ794" s="694"/>
      <c r="AK794" s="694" t="s">
        <v>862</v>
      </c>
      <c r="AL794" s="700" t="s">
        <v>858</v>
      </c>
      <c r="AM794" s="694" t="s">
        <v>470</v>
      </c>
      <c r="AN794" s="694"/>
      <c r="AO794" s="232"/>
      <c r="AP794" s="232"/>
      <c r="AQ794" s="232"/>
      <c r="AR794" s="232"/>
      <c r="AS794" s="232"/>
      <c r="AT794" s="243" t="str">
        <f t="shared" si="67"/>
        <v/>
      </c>
      <c r="AU794" s="243" t="str">
        <f t="shared" si="68"/>
        <v/>
      </c>
    </row>
    <row r="795" spans="1:47" ht="14.25">
      <c r="B795" s="29">
        <v>2025</v>
      </c>
      <c r="C795" s="29">
        <v>5</v>
      </c>
      <c r="D795" s="29">
        <v>10</v>
      </c>
      <c r="E795" s="247" t="s">
        <v>495</v>
      </c>
      <c r="F795" s="29"/>
      <c r="G795" s="208"/>
      <c r="H795" s="694" t="s">
        <v>467</v>
      </c>
      <c r="I795" s="347" t="s">
        <v>43</v>
      </c>
      <c r="J795" s="694" t="s">
        <v>1712</v>
      </c>
      <c r="K795" s="232"/>
      <c r="L795" s="698"/>
      <c r="M795" s="185"/>
      <c r="N795" s="717"/>
      <c r="O795" s="232"/>
      <c r="P795" s="232">
        <v>25</v>
      </c>
      <c r="Q795" s="347" t="s">
        <v>483</v>
      </c>
      <c r="R795" s="695">
        <v>1050</v>
      </c>
      <c r="S795" s="695"/>
      <c r="T795" s="695" t="s">
        <v>30</v>
      </c>
      <c r="U795" s="695">
        <v>500</v>
      </c>
      <c r="V795" s="695">
        <v>1050</v>
      </c>
      <c r="W795" s="695">
        <v>1050</v>
      </c>
      <c r="X795" s="232">
        <v>1</v>
      </c>
      <c r="Y795" s="695"/>
      <c r="Z795" s="232">
        <v>1</v>
      </c>
      <c r="AA795" s="696">
        <v>500</v>
      </c>
      <c r="AB795" s="696">
        <v>1500</v>
      </c>
      <c r="AC795" s="697" t="s">
        <v>929</v>
      </c>
      <c r="AD795" s="698" t="s">
        <v>2087</v>
      </c>
      <c r="AE795" s="699">
        <v>0.99305555555555558</v>
      </c>
      <c r="AF795" s="699">
        <v>0.99652777777777779</v>
      </c>
      <c r="AG795" s="699"/>
      <c r="AH795" s="699"/>
      <c r="AI795" s="232"/>
      <c r="AJ795" s="694"/>
      <c r="AK795" s="694" t="s">
        <v>862</v>
      </c>
      <c r="AL795" s="700" t="s">
        <v>858</v>
      </c>
      <c r="AM795" s="694" t="s">
        <v>470</v>
      </c>
      <c r="AN795" s="694">
        <v>1</v>
      </c>
      <c r="AO795" s="232"/>
      <c r="AP795" s="232"/>
      <c r="AQ795" s="232"/>
      <c r="AR795" s="232"/>
      <c r="AS795" s="232"/>
      <c r="AT795" s="243">
        <f t="shared" si="67"/>
        <v>3.4722222222222099E-3</v>
      </c>
      <c r="AU795" s="243" t="str">
        <f t="shared" si="68"/>
        <v/>
      </c>
    </row>
    <row r="796" spans="1:47" ht="14.25">
      <c r="B796" s="29">
        <v>2025</v>
      </c>
      <c r="C796" s="29">
        <v>5</v>
      </c>
      <c r="D796" s="29">
        <v>10</v>
      </c>
      <c r="E796" s="247" t="s">
        <v>495</v>
      </c>
      <c r="F796" s="29"/>
      <c r="G796" s="208"/>
      <c r="H796" s="694" t="s">
        <v>467</v>
      </c>
      <c r="I796" s="347"/>
      <c r="J796" s="694"/>
      <c r="K796" s="232"/>
      <c r="L796" s="698"/>
      <c r="M796" s="185"/>
      <c r="N796" s="717"/>
      <c r="O796" s="232"/>
      <c r="P796" s="232"/>
      <c r="Q796" s="347"/>
      <c r="R796" s="695"/>
      <c r="S796" s="695"/>
      <c r="T796" s="695"/>
      <c r="U796" s="695"/>
      <c r="V796" s="695"/>
      <c r="W796" s="695"/>
      <c r="X796" s="232"/>
      <c r="Y796" s="695"/>
      <c r="Z796" s="232"/>
      <c r="AA796" s="696"/>
      <c r="AB796" s="696"/>
      <c r="AC796" s="697"/>
      <c r="AD796" s="698"/>
      <c r="AE796" s="699"/>
      <c r="AF796" s="699"/>
      <c r="AG796" s="699">
        <v>0.99652777777777779</v>
      </c>
      <c r="AH796" s="699">
        <v>1.7361111111111112E-2</v>
      </c>
      <c r="AI796" s="232" t="s">
        <v>689</v>
      </c>
      <c r="AJ796" s="694"/>
      <c r="AK796" s="694"/>
      <c r="AL796" s="700"/>
      <c r="AM796" s="694"/>
      <c r="AN796" s="694"/>
      <c r="AO796" s="232" t="s">
        <v>2029</v>
      </c>
      <c r="AP796" s="232"/>
      <c r="AQ796" s="232"/>
      <c r="AR796" s="232"/>
      <c r="AS796" s="232"/>
      <c r="AT796" s="243" t="str">
        <f t="shared" si="67"/>
        <v/>
      </c>
      <c r="AU796" s="243">
        <f t="shared" si="68"/>
        <v>2.0833333333333322E-2</v>
      </c>
    </row>
    <row r="797" spans="1:47" ht="14.25">
      <c r="A797" s="182">
        <v>1</v>
      </c>
      <c r="B797" s="29">
        <v>2025</v>
      </c>
      <c r="C797" s="29">
        <v>5</v>
      </c>
      <c r="D797" s="29">
        <v>10</v>
      </c>
      <c r="E797" s="247" t="s">
        <v>495</v>
      </c>
      <c r="F797" s="29">
        <v>20</v>
      </c>
      <c r="G797" s="31" t="s">
        <v>485</v>
      </c>
      <c r="H797" s="694" t="s">
        <v>467</v>
      </c>
      <c r="I797" s="347" t="s">
        <v>47</v>
      </c>
      <c r="J797" s="694" t="s">
        <v>1712</v>
      </c>
      <c r="K797" s="232">
        <v>3829861</v>
      </c>
      <c r="L797" s="698">
        <v>1</v>
      </c>
      <c r="M797" s="185">
        <v>1</v>
      </c>
      <c r="N797" s="717" t="s">
        <v>520</v>
      </c>
      <c r="O797" s="232" t="s">
        <v>469</v>
      </c>
      <c r="P797" s="232">
        <v>38</v>
      </c>
      <c r="Q797" s="347" t="s">
        <v>759</v>
      </c>
      <c r="R797" s="695">
        <v>1005</v>
      </c>
      <c r="S797" s="695"/>
      <c r="T797" s="695">
        <v>1510</v>
      </c>
      <c r="U797" s="695">
        <v>1510</v>
      </c>
      <c r="V797" s="695">
        <v>1005</v>
      </c>
      <c r="W797" s="695">
        <v>1005</v>
      </c>
      <c r="X797" s="232">
        <v>1</v>
      </c>
      <c r="Y797" s="695">
        <v>1500</v>
      </c>
      <c r="Z797" s="232">
        <v>1</v>
      </c>
      <c r="AA797" s="696">
        <v>1500</v>
      </c>
      <c r="AB797" s="696">
        <v>1510</v>
      </c>
      <c r="AC797" s="697" t="s">
        <v>2093</v>
      </c>
      <c r="AD797" s="698" t="s">
        <v>2088</v>
      </c>
      <c r="AE797" s="699"/>
      <c r="AF797" s="699"/>
      <c r="AG797" s="699"/>
      <c r="AH797" s="699"/>
      <c r="AI797" s="232" t="s">
        <v>560</v>
      </c>
      <c r="AJ797" s="694"/>
      <c r="AK797" s="694" t="s">
        <v>862</v>
      </c>
      <c r="AL797" s="700" t="s">
        <v>662</v>
      </c>
      <c r="AM797" s="694" t="s">
        <v>486</v>
      </c>
      <c r="AN797" s="694"/>
      <c r="AO797" s="232"/>
      <c r="AP797" s="232"/>
      <c r="AQ797" s="232"/>
      <c r="AR797" s="232"/>
      <c r="AS797" s="232"/>
      <c r="AT797" s="243" t="str">
        <f t="shared" si="67"/>
        <v/>
      </c>
      <c r="AU797" s="243" t="str">
        <f t="shared" si="68"/>
        <v/>
      </c>
    </row>
    <row r="798" spans="1:47" ht="14.25">
      <c r="B798" s="29">
        <v>2025</v>
      </c>
      <c r="C798" s="29">
        <v>5</v>
      </c>
      <c r="D798" s="29">
        <v>10</v>
      </c>
      <c r="E798" s="247" t="s">
        <v>495</v>
      </c>
      <c r="F798" s="29"/>
      <c r="G798" s="208"/>
      <c r="H798" s="694" t="s">
        <v>467</v>
      </c>
      <c r="I798" s="347" t="s">
        <v>43</v>
      </c>
      <c r="J798" s="694" t="s">
        <v>1712</v>
      </c>
      <c r="K798" s="232"/>
      <c r="L798" s="698"/>
      <c r="M798" s="185"/>
      <c r="N798" s="717"/>
      <c r="O798" s="232"/>
      <c r="P798" s="232">
        <v>25</v>
      </c>
      <c r="Q798" s="347" t="s">
        <v>483</v>
      </c>
      <c r="R798" s="695">
        <v>1005</v>
      </c>
      <c r="S798" s="695"/>
      <c r="T798" s="695" t="s">
        <v>30</v>
      </c>
      <c r="U798" s="695">
        <v>350</v>
      </c>
      <c r="V798" s="695">
        <v>1005</v>
      </c>
      <c r="W798" s="695">
        <v>1005</v>
      </c>
      <c r="X798" s="232">
        <v>1</v>
      </c>
      <c r="Y798" s="695"/>
      <c r="Z798" s="232">
        <v>1</v>
      </c>
      <c r="AA798" s="696">
        <v>350</v>
      </c>
      <c r="AB798" s="696">
        <v>1850</v>
      </c>
      <c r="AC798" s="697" t="s">
        <v>766</v>
      </c>
      <c r="AD798" s="698" t="s">
        <v>2088</v>
      </c>
      <c r="AE798" s="699">
        <v>1.7361111111111112E-2</v>
      </c>
      <c r="AF798" s="699">
        <v>2.0833333333333332E-2</v>
      </c>
      <c r="AG798" s="699"/>
      <c r="AH798" s="699"/>
      <c r="AI798" s="232"/>
      <c r="AJ798" s="694"/>
      <c r="AK798" s="694" t="s">
        <v>862</v>
      </c>
      <c r="AL798" s="700" t="s">
        <v>662</v>
      </c>
      <c r="AM798" s="694" t="s">
        <v>486</v>
      </c>
      <c r="AN798" s="694">
        <v>1</v>
      </c>
      <c r="AO798" s="232"/>
      <c r="AP798" s="232"/>
      <c r="AQ798" s="232"/>
      <c r="AR798" s="232"/>
      <c r="AS798" s="232"/>
      <c r="AT798" s="243">
        <f t="shared" si="67"/>
        <v>3.4722222222222203E-3</v>
      </c>
      <c r="AU798" s="243" t="str">
        <f t="shared" si="68"/>
        <v/>
      </c>
    </row>
    <row r="799" spans="1:47" ht="14.25">
      <c r="B799" s="29">
        <v>2025</v>
      </c>
      <c r="C799" s="29">
        <v>5</v>
      </c>
      <c r="D799" s="29">
        <v>10</v>
      </c>
      <c r="E799" s="247" t="s">
        <v>495</v>
      </c>
      <c r="F799" s="29"/>
      <c r="G799" s="31"/>
      <c r="H799" s="694"/>
      <c r="I799" s="347"/>
      <c r="J799" s="694"/>
      <c r="K799" s="232"/>
      <c r="L799" s="698"/>
      <c r="M799" s="185"/>
      <c r="N799" s="717"/>
      <c r="O799" s="232"/>
      <c r="P799" s="232"/>
      <c r="Q799" s="347"/>
      <c r="R799" s="695"/>
      <c r="S799" s="695"/>
      <c r="T799" s="695"/>
      <c r="U799" s="695"/>
      <c r="V799" s="695"/>
      <c r="W799" s="695"/>
      <c r="X799" s="232"/>
      <c r="Y799" s="695"/>
      <c r="Z799" s="232"/>
      <c r="AA799" s="696"/>
      <c r="AB799" s="696"/>
      <c r="AC799" s="697"/>
      <c r="AD799" s="698"/>
      <c r="AE799" s="699"/>
      <c r="AF799" s="699"/>
      <c r="AG799" s="699">
        <v>2.0833333333333332E-2</v>
      </c>
      <c r="AH799" s="699">
        <v>0.28125</v>
      </c>
      <c r="AI799" s="232" t="s">
        <v>1592</v>
      </c>
      <c r="AJ799" s="694"/>
      <c r="AK799" s="694"/>
      <c r="AL799" s="700"/>
      <c r="AM799" s="694"/>
      <c r="AN799" s="694"/>
      <c r="AO799" s="232" t="s">
        <v>2090</v>
      </c>
      <c r="AP799" s="232"/>
      <c r="AQ799" s="232"/>
      <c r="AR799" s="232"/>
      <c r="AS799" s="232"/>
      <c r="AT799" s="243" t="str">
        <f t="shared" si="67"/>
        <v/>
      </c>
      <c r="AU799" s="243">
        <f t="shared" si="68"/>
        <v>0.26041666666666669</v>
      </c>
    </row>
    <row r="800" spans="1:47" ht="14.25">
      <c r="B800" s="29">
        <v>2025</v>
      </c>
      <c r="C800" s="29">
        <v>5</v>
      </c>
      <c r="D800" s="29">
        <v>12</v>
      </c>
      <c r="E800" s="247" t="s">
        <v>494</v>
      </c>
      <c r="F800" s="29"/>
      <c r="G800" s="31"/>
      <c r="H800" s="694"/>
      <c r="I800" s="347"/>
      <c r="J800" s="694"/>
      <c r="K800" s="232"/>
      <c r="L800" s="698"/>
      <c r="M800" s="185"/>
      <c r="N800" s="717"/>
      <c r="O800" s="232"/>
      <c r="P800" s="232"/>
      <c r="Q800" s="347"/>
      <c r="R800" s="695"/>
      <c r="S800" s="695"/>
      <c r="T800" s="695"/>
      <c r="U800" s="695"/>
      <c r="V800" s="695"/>
      <c r="W800" s="695"/>
      <c r="X800" s="232"/>
      <c r="Y800" s="695"/>
      <c r="Z800" s="232"/>
      <c r="AA800" s="696"/>
      <c r="AB800" s="696"/>
      <c r="AC800" s="697"/>
      <c r="AD800" s="698"/>
      <c r="AE800" s="699"/>
      <c r="AF800" s="699"/>
      <c r="AG800" s="699">
        <v>0.28125</v>
      </c>
      <c r="AH800" s="699">
        <v>0.58333333333333337</v>
      </c>
      <c r="AI800" s="232" t="s">
        <v>1680</v>
      </c>
      <c r="AJ800" s="694"/>
      <c r="AK800" s="694"/>
      <c r="AL800" s="700"/>
      <c r="AM800" s="694"/>
      <c r="AN800" s="694"/>
      <c r="AO800" s="232" t="s">
        <v>2094</v>
      </c>
      <c r="AP800" s="232"/>
      <c r="AQ800" s="232"/>
      <c r="AR800" s="232"/>
      <c r="AS800" s="232"/>
      <c r="AT800" s="243" t="str">
        <f t="shared" si="67"/>
        <v/>
      </c>
      <c r="AU800" s="243">
        <f t="shared" si="68"/>
        <v>0.30208333333333337</v>
      </c>
    </row>
    <row r="801" spans="1:47" ht="14.25">
      <c r="B801" s="29">
        <v>2025</v>
      </c>
      <c r="C801" s="29">
        <v>5</v>
      </c>
      <c r="D801" s="29">
        <v>12</v>
      </c>
      <c r="E801" s="247" t="s">
        <v>495</v>
      </c>
      <c r="F801" s="29"/>
      <c r="G801" s="31"/>
      <c r="H801" s="694"/>
      <c r="I801" s="347"/>
      <c r="J801" s="694"/>
      <c r="K801" s="232"/>
      <c r="L801" s="698"/>
      <c r="M801" s="185"/>
      <c r="N801" s="717"/>
      <c r="O801" s="232"/>
      <c r="P801" s="232"/>
      <c r="Q801" s="347"/>
      <c r="R801" s="695"/>
      <c r="S801" s="695"/>
      <c r="T801" s="695"/>
      <c r="U801" s="695"/>
      <c r="V801" s="695"/>
      <c r="W801" s="695"/>
      <c r="X801" s="232"/>
      <c r="Y801" s="695"/>
      <c r="Z801" s="232"/>
      <c r="AA801" s="696"/>
      <c r="AB801" s="696"/>
      <c r="AC801" s="697"/>
      <c r="AD801" s="698"/>
      <c r="AE801" s="699"/>
      <c r="AF801" s="699"/>
      <c r="AG801" s="699">
        <v>0.58333333333333337</v>
      </c>
      <c r="AH801" s="699">
        <v>0.91666666666666663</v>
      </c>
      <c r="AI801" s="232" t="s">
        <v>1680</v>
      </c>
      <c r="AJ801" s="694"/>
      <c r="AK801" s="694"/>
      <c r="AL801" s="700"/>
      <c r="AM801" s="694"/>
      <c r="AN801" s="694"/>
      <c r="AO801" s="232" t="s">
        <v>2006</v>
      </c>
      <c r="AP801" s="232"/>
      <c r="AQ801" s="232"/>
      <c r="AR801" s="232"/>
      <c r="AS801" s="232"/>
      <c r="AT801" s="243" t="str">
        <f t="shared" si="67"/>
        <v/>
      </c>
      <c r="AU801" s="243">
        <f t="shared" si="68"/>
        <v>0.33333333333333326</v>
      </c>
    </row>
    <row r="802" spans="1:47" ht="14.25">
      <c r="B802" s="29">
        <v>2025</v>
      </c>
      <c r="C802" s="29">
        <v>5</v>
      </c>
      <c r="D802" s="29">
        <v>12</v>
      </c>
      <c r="E802" s="247" t="s">
        <v>496</v>
      </c>
      <c r="F802" s="29"/>
      <c r="G802" s="31"/>
      <c r="H802" s="694"/>
      <c r="I802" s="347"/>
      <c r="J802" s="694"/>
      <c r="K802" s="232"/>
      <c r="L802" s="698"/>
      <c r="M802" s="185"/>
      <c r="N802" s="717"/>
      <c r="O802" s="232"/>
      <c r="P802" s="232"/>
      <c r="Q802" s="347"/>
      <c r="R802" s="695"/>
      <c r="S802" s="695"/>
      <c r="T802" s="695"/>
      <c r="U802" s="695"/>
      <c r="V802" s="695"/>
      <c r="W802" s="695"/>
      <c r="X802" s="232"/>
      <c r="Y802" s="695"/>
      <c r="Z802" s="232"/>
      <c r="AA802" s="696"/>
      <c r="AB802" s="696"/>
      <c r="AC802" s="697"/>
      <c r="AD802" s="698"/>
      <c r="AE802" s="699"/>
      <c r="AF802" s="699"/>
      <c r="AG802" s="699">
        <v>0.91666666666666663</v>
      </c>
      <c r="AH802" s="699">
        <v>0.28125</v>
      </c>
      <c r="AI802" s="232" t="s">
        <v>689</v>
      </c>
      <c r="AJ802" s="694"/>
      <c r="AK802" s="694"/>
      <c r="AL802" s="700"/>
      <c r="AM802" s="694"/>
      <c r="AN802" s="694"/>
      <c r="AO802" s="232" t="s">
        <v>2004</v>
      </c>
      <c r="AP802" s="232"/>
      <c r="AQ802" s="232"/>
      <c r="AR802" s="232"/>
      <c r="AS802" s="232"/>
      <c r="AT802" s="243" t="str">
        <f t="shared" ref="AT802:AT807" si="69">IF(IF(AE802&gt;AF802,1-AE802+AF802,AF802-AE802)=0,"",IF(AE802&gt;AF802,1-AE802+AF802,AF802-AE802))</f>
        <v/>
      </c>
      <c r="AU802" s="243">
        <f t="shared" ref="AU802:AU807" si="70">IF(IF(AG802&gt;AH802,1-AG802+AH802,AH802-AG802)=0,"",IF(AG802&gt;AH802,1-AG802+AH802,AH802-AG802))</f>
        <v>0.36458333333333337</v>
      </c>
    </row>
    <row r="803" spans="1:47" ht="14.25">
      <c r="B803" s="29">
        <v>2025</v>
      </c>
      <c r="C803" s="29">
        <v>5</v>
      </c>
      <c r="D803" s="29">
        <v>13</v>
      </c>
      <c r="E803" s="247" t="s">
        <v>494</v>
      </c>
      <c r="F803" s="29"/>
      <c r="G803" s="31"/>
      <c r="H803" s="694"/>
      <c r="I803" s="347"/>
      <c r="J803" s="694"/>
      <c r="K803" s="232"/>
      <c r="L803" s="698"/>
      <c r="M803" s="185"/>
      <c r="N803" s="717"/>
      <c r="O803" s="232"/>
      <c r="P803" s="232"/>
      <c r="Q803" s="347"/>
      <c r="R803" s="695"/>
      <c r="S803" s="695"/>
      <c r="T803" s="695"/>
      <c r="U803" s="695"/>
      <c r="V803" s="695"/>
      <c r="W803" s="695"/>
      <c r="X803" s="232"/>
      <c r="Y803" s="695"/>
      <c r="Z803" s="232"/>
      <c r="AA803" s="696"/>
      <c r="AB803" s="696"/>
      <c r="AC803" s="697"/>
      <c r="AD803" s="698"/>
      <c r="AE803" s="699"/>
      <c r="AF803" s="699"/>
      <c r="AG803" s="699">
        <v>0.28125</v>
      </c>
      <c r="AH803" s="699">
        <v>0.58333333333333337</v>
      </c>
      <c r="AI803" s="232" t="s">
        <v>1680</v>
      </c>
      <c r="AJ803" s="694"/>
      <c r="AK803" s="694"/>
      <c r="AL803" s="700"/>
      <c r="AM803" s="694"/>
      <c r="AN803" s="694"/>
      <c r="AO803" s="232" t="s">
        <v>2006</v>
      </c>
      <c r="AP803" s="232"/>
      <c r="AQ803" s="232"/>
      <c r="AR803" s="232"/>
      <c r="AS803" s="232"/>
      <c r="AT803" s="243" t="str">
        <f t="shared" si="69"/>
        <v/>
      </c>
      <c r="AU803" s="243">
        <f t="shared" si="70"/>
        <v>0.30208333333333337</v>
      </c>
    </row>
    <row r="804" spans="1:47" ht="14.25">
      <c r="B804" s="29">
        <v>2025</v>
      </c>
      <c r="C804" s="29">
        <v>5</v>
      </c>
      <c r="D804" s="29">
        <v>13</v>
      </c>
      <c r="E804" s="247" t="s">
        <v>495</v>
      </c>
      <c r="F804" s="29"/>
      <c r="G804" s="31"/>
      <c r="H804" s="694" t="s">
        <v>467</v>
      </c>
      <c r="I804" s="347"/>
      <c r="J804" s="694"/>
      <c r="K804" s="232"/>
      <c r="L804" s="698"/>
      <c r="M804" s="185"/>
      <c r="N804" s="717"/>
      <c r="O804" s="232"/>
      <c r="P804" s="232"/>
      <c r="Q804" s="347"/>
      <c r="R804" s="695"/>
      <c r="S804" s="695"/>
      <c r="T804" s="695"/>
      <c r="U804" s="695"/>
      <c r="V804" s="695"/>
      <c r="W804" s="695"/>
      <c r="X804" s="232"/>
      <c r="Y804" s="695"/>
      <c r="Z804" s="232"/>
      <c r="AA804" s="696"/>
      <c r="AB804" s="696"/>
      <c r="AC804" s="697"/>
      <c r="AD804" s="698"/>
      <c r="AE804" s="699"/>
      <c r="AF804" s="699"/>
      <c r="AG804" s="699">
        <v>0.58333333333333337</v>
      </c>
      <c r="AH804" s="699">
        <v>0.61111111111111116</v>
      </c>
      <c r="AI804" s="232" t="s">
        <v>560</v>
      </c>
      <c r="AJ804" s="694"/>
      <c r="AK804" s="694"/>
      <c r="AL804" s="700"/>
      <c r="AM804" s="694"/>
      <c r="AN804" s="694"/>
      <c r="AO804" s="232"/>
      <c r="AP804" s="232"/>
      <c r="AQ804" s="232"/>
      <c r="AR804" s="232"/>
      <c r="AS804" s="232"/>
      <c r="AT804" s="243" t="str">
        <f t="shared" si="69"/>
        <v/>
      </c>
      <c r="AU804" s="243">
        <f t="shared" si="70"/>
        <v>2.777777777777779E-2</v>
      </c>
    </row>
    <row r="805" spans="1:47" ht="14.25">
      <c r="B805" s="29">
        <v>2025</v>
      </c>
      <c r="C805" s="29">
        <v>5</v>
      </c>
      <c r="D805" s="29">
        <v>13</v>
      </c>
      <c r="E805" s="247" t="s">
        <v>495</v>
      </c>
      <c r="F805" s="29"/>
      <c r="G805" s="31"/>
      <c r="H805" s="694" t="s">
        <v>467</v>
      </c>
      <c r="I805" s="347" t="s">
        <v>58</v>
      </c>
      <c r="J805" s="694" t="s">
        <v>468</v>
      </c>
      <c r="K805" s="232"/>
      <c r="L805" s="698"/>
      <c r="M805" s="185"/>
      <c r="N805" s="717"/>
      <c r="O805" s="232"/>
      <c r="P805" s="232">
        <v>12</v>
      </c>
      <c r="Q805" s="347" t="s">
        <v>483</v>
      </c>
      <c r="R805" s="695">
        <v>1005</v>
      </c>
      <c r="S805" s="695"/>
      <c r="T805" s="695" t="s">
        <v>30</v>
      </c>
      <c r="U805" s="695">
        <v>200</v>
      </c>
      <c r="V805" s="695">
        <v>1005</v>
      </c>
      <c r="W805" s="695">
        <v>1005</v>
      </c>
      <c r="X805" s="232">
        <v>1</v>
      </c>
      <c r="Y805" s="695">
        <v>200</v>
      </c>
      <c r="Z805" s="232">
        <v>1</v>
      </c>
      <c r="AA805" s="696">
        <v>200</v>
      </c>
      <c r="AB805" s="696"/>
      <c r="AC805" s="697"/>
      <c r="AD805" s="698" t="s">
        <v>484</v>
      </c>
      <c r="AE805" s="699"/>
      <c r="AF805" s="699"/>
      <c r="AG805" s="699"/>
      <c r="AH805" s="699"/>
      <c r="AI805" s="232"/>
      <c r="AJ805" s="694"/>
      <c r="AK805" s="694"/>
      <c r="AL805" s="700"/>
      <c r="AM805" s="694"/>
      <c r="AN805" s="694"/>
      <c r="AO805" s="232"/>
      <c r="AP805" s="232"/>
      <c r="AQ805" s="232"/>
      <c r="AR805" s="232"/>
      <c r="AS805" s="232"/>
      <c r="AT805" s="243" t="str">
        <f t="shared" si="69"/>
        <v/>
      </c>
      <c r="AU805" s="243" t="str">
        <f t="shared" si="70"/>
        <v/>
      </c>
    </row>
    <row r="806" spans="1:47" ht="14.25">
      <c r="A806" s="182">
        <v>1</v>
      </c>
      <c r="B806" s="29">
        <v>2025</v>
      </c>
      <c r="C806" s="29">
        <v>5</v>
      </c>
      <c r="D806" s="29">
        <v>13</v>
      </c>
      <c r="E806" s="247" t="s">
        <v>495</v>
      </c>
      <c r="F806" s="29">
        <v>1</v>
      </c>
      <c r="G806" s="31" t="s">
        <v>485</v>
      </c>
      <c r="H806" s="694" t="s">
        <v>467</v>
      </c>
      <c r="I806" s="347" t="s">
        <v>47</v>
      </c>
      <c r="J806" s="694" t="s">
        <v>468</v>
      </c>
      <c r="K806" s="232">
        <v>3824834</v>
      </c>
      <c r="L806" s="698">
        <v>1</v>
      </c>
      <c r="M806" s="185">
        <v>2</v>
      </c>
      <c r="N806" s="717" t="s">
        <v>909</v>
      </c>
      <c r="O806" s="232" t="s">
        <v>469</v>
      </c>
      <c r="P806" s="232">
        <v>50</v>
      </c>
      <c r="Q806" s="347" t="s">
        <v>284</v>
      </c>
      <c r="R806" s="695">
        <v>1005</v>
      </c>
      <c r="S806" s="695"/>
      <c r="T806" s="695">
        <v>4000</v>
      </c>
      <c r="U806" s="695">
        <v>4000</v>
      </c>
      <c r="V806" s="695">
        <v>1005</v>
      </c>
      <c r="W806" s="695">
        <v>1005</v>
      </c>
      <c r="X806" s="232">
        <v>1</v>
      </c>
      <c r="Y806" s="695">
        <v>4000</v>
      </c>
      <c r="Z806" s="232">
        <v>1</v>
      </c>
      <c r="AA806" s="696">
        <v>4000</v>
      </c>
      <c r="AB806" s="696">
        <v>4070</v>
      </c>
      <c r="AC806" s="697" t="s">
        <v>2100</v>
      </c>
      <c r="AD806" s="698" t="s">
        <v>2095</v>
      </c>
      <c r="AE806" s="699">
        <v>0.61111111111111116</v>
      </c>
      <c r="AF806" s="699">
        <v>0.62847222222222221</v>
      </c>
      <c r="AG806" s="699">
        <v>0.62847222222222221</v>
      </c>
      <c r="AH806" s="699">
        <v>0.63541666666666663</v>
      </c>
      <c r="AI806" s="232" t="s">
        <v>5</v>
      </c>
      <c r="AJ806" s="694"/>
      <c r="AK806" s="694" t="s">
        <v>6</v>
      </c>
      <c r="AL806" s="700" t="s">
        <v>662</v>
      </c>
      <c r="AM806" s="694" t="s">
        <v>486</v>
      </c>
      <c r="AN806" s="694">
        <v>1</v>
      </c>
      <c r="AO806" s="232"/>
      <c r="AP806" s="232" t="s">
        <v>394</v>
      </c>
      <c r="AQ806" s="232" t="s">
        <v>1979</v>
      </c>
      <c r="AR806" s="232"/>
      <c r="AS806" s="232"/>
      <c r="AT806" s="243">
        <f t="shared" si="69"/>
        <v>1.7361111111111049E-2</v>
      </c>
      <c r="AU806" s="243">
        <f t="shared" si="70"/>
        <v>6.9444444444444198E-3</v>
      </c>
    </row>
    <row r="807" spans="1:47" ht="14.25">
      <c r="B807" s="29">
        <v>2025</v>
      </c>
      <c r="C807" s="29">
        <v>5</v>
      </c>
      <c r="D807" s="29">
        <v>13</v>
      </c>
      <c r="E807" s="247" t="s">
        <v>495</v>
      </c>
      <c r="F807" s="29"/>
      <c r="G807" s="208"/>
      <c r="H807" s="694" t="s">
        <v>467</v>
      </c>
      <c r="I807" s="347" t="s">
        <v>43</v>
      </c>
      <c r="J807" s="694" t="s">
        <v>468</v>
      </c>
      <c r="K807" s="232"/>
      <c r="L807" s="698"/>
      <c r="M807" s="185"/>
      <c r="N807" s="717"/>
      <c r="O807" s="232"/>
      <c r="P807" s="232">
        <v>25</v>
      </c>
      <c r="Q807" s="347" t="s">
        <v>483</v>
      </c>
      <c r="R807" s="695">
        <v>1005</v>
      </c>
      <c r="S807" s="695"/>
      <c r="T807" s="695" t="s">
        <v>30</v>
      </c>
      <c r="U807" s="695">
        <v>350</v>
      </c>
      <c r="V807" s="695">
        <v>1005</v>
      </c>
      <c r="W807" s="695">
        <v>1005</v>
      </c>
      <c r="X807" s="232">
        <v>1</v>
      </c>
      <c r="Y807" s="695"/>
      <c r="Z807" s="232">
        <v>1</v>
      </c>
      <c r="AA807" s="696">
        <v>350</v>
      </c>
      <c r="AB807" s="696">
        <v>4550</v>
      </c>
      <c r="AC807" s="697" t="s">
        <v>766</v>
      </c>
      <c r="AD807" s="698" t="s">
        <v>2095</v>
      </c>
      <c r="AE807" s="699">
        <v>0.63541666666666663</v>
      </c>
      <c r="AF807" s="699">
        <v>0.63888888888888884</v>
      </c>
      <c r="AG807" s="699"/>
      <c r="AH807" s="699"/>
      <c r="AI807" s="232"/>
      <c r="AJ807" s="694"/>
      <c r="AK807" s="694" t="s">
        <v>6</v>
      </c>
      <c r="AL807" s="700" t="s">
        <v>662</v>
      </c>
      <c r="AM807" s="694" t="s">
        <v>486</v>
      </c>
      <c r="AN807" s="694">
        <v>1</v>
      </c>
      <c r="AO807" s="232"/>
      <c r="AP807" s="232" t="s">
        <v>394</v>
      </c>
      <c r="AQ807" s="232"/>
      <c r="AR807" s="232"/>
      <c r="AS807" s="232"/>
      <c r="AT807" s="243">
        <f t="shared" si="69"/>
        <v>3.4722222222222099E-3</v>
      </c>
      <c r="AU807" s="243" t="str">
        <f t="shared" si="70"/>
        <v/>
      </c>
    </row>
    <row r="808" spans="1:47" ht="14.25">
      <c r="B808" s="29">
        <v>2025</v>
      </c>
      <c r="C808" s="29">
        <v>5</v>
      </c>
      <c r="D808" s="29">
        <v>13</v>
      </c>
      <c r="E808" s="247" t="s">
        <v>495</v>
      </c>
      <c r="F808" s="29"/>
      <c r="G808" s="208"/>
      <c r="H808" s="694" t="s">
        <v>467</v>
      </c>
      <c r="I808" s="347"/>
      <c r="J808" s="694"/>
      <c r="K808" s="232"/>
      <c r="L808" s="698"/>
      <c r="M808" s="185"/>
      <c r="N808" s="717"/>
      <c r="O808" s="232"/>
      <c r="P808" s="232"/>
      <c r="Q808" s="347"/>
      <c r="R808" s="695"/>
      <c r="S808" s="695"/>
      <c r="T808" s="695"/>
      <c r="U808" s="695"/>
      <c r="V808" s="695"/>
      <c r="W808" s="695"/>
      <c r="X808" s="232"/>
      <c r="Y808" s="695"/>
      <c r="Z808" s="232"/>
      <c r="AA808" s="696"/>
      <c r="AB808" s="696"/>
      <c r="AC808" s="697"/>
      <c r="AD808" s="698"/>
      <c r="AE808" s="699"/>
      <c r="AF808" s="699"/>
      <c r="AG808" s="699">
        <v>0.63888888888888884</v>
      </c>
      <c r="AH808" s="699">
        <v>0.65972222222222221</v>
      </c>
      <c r="AI808" s="232" t="s">
        <v>689</v>
      </c>
      <c r="AJ808" s="694"/>
      <c r="AK808" s="694"/>
      <c r="AL808" s="700"/>
      <c r="AM808" s="694"/>
      <c r="AN808" s="694"/>
      <c r="AO808" s="232" t="s">
        <v>2029</v>
      </c>
      <c r="AP808" s="232"/>
      <c r="AQ808" s="232"/>
      <c r="AR808" s="232"/>
      <c r="AS808" s="232"/>
      <c r="AT808" s="243" t="str">
        <f t="shared" si="67"/>
        <v/>
      </c>
      <c r="AU808" s="243">
        <f t="shared" si="68"/>
        <v>2.083333333333337E-2</v>
      </c>
    </row>
    <row r="809" spans="1:47" ht="14.25">
      <c r="B809" s="29">
        <v>2025</v>
      </c>
      <c r="C809" s="29">
        <v>5</v>
      </c>
      <c r="D809" s="29">
        <v>13</v>
      </c>
      <c r="E809" s="247" t="s">
        <v>495</v>
      </c>
      <c r="F809" s="29"/>
      <c r="G809" s="31"/>
      <c r="H809" s="694" t="s">
        <v>467</v>
      </c>
      <c r="I809" s="347" t="s">
        <v>58</v>
      </c>
      <c r="J809" s="694" t="s">
        <v>468</v>
      </c>
      <c r="K809" s="232"/>
      <c r="L809" s="698"/>
      <c r="M809" s="185"/>
      <c r="N809" s="717"/>
      <c r="O809" s="232"/>
      <c r="P809" s="232">
        <v>12</v>
      </c>
      <c r="Q809" s="347" t="s">
        <v>483</v>
      </c>
      <c r="R809" s="695">
        <v>1000</v>
      </c>
      <c r="S809" s="695"/>
      <c r="T809" s="695" t="s">
        <v>30</v>
      </c>
      <c r="U809" s="695">
        <v>200</v>
      </c>
      <c r="V809" s="695">
        <v>1000</v>
      </c>
      <c r="W809" s="695">
        <v>1000</v>
      </c>
      <c r="X809" s="232">
        <v>1</v>
      </c>
      <c r="Y809" s="695">
        <v>200</v>
      </c>
      <c r="Z809" s="232">
        <v>1</v>
      </c>
      <c r="AA809" s="696">
        <v>200</v>
      </c>
      <c r="AB809" s="696"/>
      <c r="AC809" s="697"/>
      <c r="AD809" s="698"/>
      <c r="AE809" s="699"/>
      <c r="AF809" s="699"/>
      <c r="AG809" s="699"/>
      <c r="AH809" s="699"/>
      <c r="AI809" s="232"/>
      <c r="AJ809" s="694"/>
      <c r="AK809" s="694"/>
      <c r="AL809" s="700"/>
      <c r="AM809" s="694"/>
      <c r="AN809" s="694"/>
      <c r="AO809" s="232"/>
      <c r="AP809" s="232"/>
      <c r="AQ809" s="232"/>
      <c r="AR809" s="232"/>
      <c r="AS809" s="232"/>
      <c r="AT809" s="243" t="str">
        <f t="shared" si="67"/>
        <v/>
      </c>
      <c r="AU809" s="243" t="str">
        <f t="shared" si="68"/>
        <v/>
      </c>
    </row>
    <row r="810" spans="1:47" ht="14.25">
      <c r="A810" s="182">
        <v>1</v>
      </c>
      <c r="B810" s="29">
        <v>2025</v>
      </c>
      <c r="C810" s="29">
        <v>5</v>
      </c>
      <c r="D810" s="29">
        <v>13</v>
      </c>
      <c r="E810" s="247" t="s">
        <v>495</v>
      </c>
      <c r="F810" s="29">
        <v>2</v>
      </c>
      <c r="G810" s="31" t="s">
        <v>485</v>
      </c>
      <c r="H810" s="694" t="s">
        <v>467</v>
      </c>
      <c r="I810" s="347" t="s">
        <v>47</v>
      </c>
      <c r="J810" s="694" t="s">
        <v>468</v>
      </c>
      <c r="K810" s="232">
        <v>3824830</v>
      </c>
      <c r="L810" s="698">
        <v>1</v>
      </c>
      <c r="M810" s="185">
        <v>15</v>
      </c>
      <c r="N810" s="717" t="s">
        <v>503</v>
      </c>
      <c r="O810" s="232" t="s">
        <v>469</v>
      </c>
      <c r="P810" s="232">
        <v>50</v>
      </c>
      <c r="Q810" s="347" t="s">
        <v>284</v>
      </c>
      <c r="R810" s="695">
        <v>1000</v>
      </c>
      <c r="S810" s="695"/>
      <c r="T810" s="695">
        <v>4000</v>
      </c>
      <c r="U810" s="695">
        <v>4000</v>
      </c>
      <c r="V810" s="695">
        <v>1000</v>
      </c>
      <c r="W810" s="695">
        <v>1000</v>
      </c>
      <c r="X810" s="232">
        <v>1</v>
      </c>
      <c r="Y810" s="695">
        <v>4000</v>
      </c>
      <c r="Z810" s="232">
        <v>1</v>
      </c>
      <c r="AA810" s="696">
        <v>4000</v>
      </c>
      <c r="AB810" s="696">
        <v>4050</v>
      </c>
      <c r="AC810" s="697" t="s">
        <v>2101</v>
      </c>
      <c r="AD810" s="698"/>
      <c r="AE810" s="699">
        <v>0.65972222222222221</v>
      </c>
      <c r="AF810" s="699">
        <v>0.68055555555555558</v>
      </c>
      <c r="AG810" s="699">
        <v>0.68055555555555558</v>
      </c>
      <c r="AH810" s="699">
        <v>0.6875</v>
      </c>
      <c r="AI810" s="232" t="s">
        <v>5</v>
      </c>
      <c r="AJ810" s="694"/>
      <c r="AK810" s="694" t="s">
        <v>6</v>
      </c>
      <c r="AL810" s="700" t="s">
        <v>662</v>
      </c>
      <c r="AM810" s="694" t="s">
        <v>486</v>
      </c>
      <c r="AN810" s="694">
        <v>1</v>
      </c>
      <c r="AO810" s="232"/>
      <c r="AP810" s="232" t="s">
        <v>394</v>
      </c>
      <c r="AQ810" s="232"/>
      <c r="AR810" s="232"/>
      <c r="AS810" s="232"/>
      <c r="AT810" s="243">
        <f t="shared" si="67"/>
        <v>2.083333333333337E-2</v>
      </c>
      <c r="AU810" s="243">
        <f t="shared" si="68"/>
        <v>6.9444444444444198E-3</v>
      </c>
    </row>
    <row r="811" spans="1:47" ht="14.25">
      <c r="B811" s="29">
        <v>2025</v>
      </c>
      <c r="C811" s="29">
        <v>5</v>
      </c>
      <c r="D811" s="29">
        <v>13</v>
      </c>
      <c r="E811" s="247" t="s">
        <v>495</v>
      </c>
      <c r="F811" s="29">
        <v>2</v>
      </c>
      <c r="G811" s="31" t="s">
        <v>485</v>
      </c>
      <c r="H811" s="694" t="s">
        <v>467</v>
      </c>
      <c r="I811" s="347" t="s">
        <v>47</v>
      </c>
      <c r="J811" s="694" t="s">
        <v>468</v>
      </c>
      <c r="K811" s="232">
        <v>3824830</v>
      </c>
      <c r="L811" s="698">
        <v>2</v>
      </c>
      <c r="M811" s="185">
        <v>15</v>
      </c>
      <c r="N811" s="717" t="s">
        <v>503</v>
      </c>
      <c r="O811" s="232" t="s">
        <v>469</v>
      </c>
      <c r="P811" s="232">
        <v>50</v>
      </c>
      <c r="Q811" s="347" t="s">
        <v>284</v>
      </c>
      <c r="R811" s="695">
        <v>1000</v>
      </c>
      <c r="S811" s="695"/>
      <c r="T811" s="695">
        <v>4000</v>
      </c>
      <c r="U811" s="695">
        <v>4000</v>
      </c>
      <c r="V811" s="695">
        <v>1000</v>
      </c>
      <c r="W811" s="695">
        <v>1000</v>
      </c>
      <c r="X811" s="232">
        <v>1</v>
      </c>
      <c r="Y811" s="695">
        <v>4000</v>
      </c>
      <c r="Z811" s="232">
        <v>1</v>
      </c>
      <c r="AA811" s="696">
        <v>4000</v>
      </c>
      <c r="AB811" s="696">
        <v>4050</v>
      </c>
      <c r="AC811" s="697" t="s">
        <v>2102</v>
      </c>
      <c r="AD811" s="698"/>
      <c r="AE811" s="699">
        <v>0.6875</v>
      </c>
      <c r="AF811" s="699">
        <v>0.70486111111111116</v>
      </c>
      <c r="AG811" s="699">
        <v>0.70486111111111116</v>
      </c>
      <c r="AH811" s="699">
        <v>0.71180555555555558</v>
      </c>
      <c r="AI811" s="232" t="s">
        <v>5</v>
      </c>
      <c r="AJ811" s="694"/>
      <c r="AK811" s="694" t="s">
        <v>6</v>
      </c>
      <c r="AL811" s="700" t="s">
        <v>662</v>
      </c>
      <c r="AM811" s="694" t="s">
        <v>486</v>
      </c>
      <c r="AN811" s="694">
        <v>1</v>
      </c>
      <c r="AO811" s="232"/>
      <c r="AP811" s="232" t="s">
        <v>394</v>
      </c>
      <c r="AQ811" s="232"/>
      <c r="AR811" s="232"/>
      <c r="AS811" s="232"/>
      <c r="AT811" s="243">
        <f t="shared" ref="AT811:AT845" si="71">IF(IF(AE811&gt;AF811,1-AE811+AF811,AF811-AE811)=0,"",IF(AE811&gt;AF811,1-AE811+AF811,AF811-AE811))</f>
        <v>1.736111111111116E-2</v>
      </c>
      <c r="AU811" s="243">
        <f t="shared" ref="AU811:AU845" si="72">IF(IF(AG811&gt;AH811,1-AG811+AH811,AH811-AG811)=0,"",IF(AG811&gt;AH811,1-AG811+AH811,AH811-AG811))</f>
        <v>6.9444444444444198E-3</v>
      </c>
    </row>
    <row r="812" spans="1:47" ht="14.25">
      <c r="B812" s="29">
        <v>2025</v>
      </c>
      <c r="C812" s="29">
        <v>5</v>
      </c>
      <c r="D812" s="29">
        <v>13</v>
      </c>
      <c r="E812" s="247" t="s">
        <v>495</v>
      </c>
      <c r="F812" s="29">
        <v>2</v>
      </c>
      <c r="G812" s="31" t="s">
        <v>485</v>
      </c>
      <c r="H812" s="694" t="s">
        <v>467</v>
      </c>
      <c r="I812" s="347" t="s">
        <v>47</v>
      </c>
      <c r="J812" s="694" t="s">
        <v>468</v>
      </c>
      <c r="K812" s="232">
        <v>3824830</v>
      </c>
      <c r="L812" s="698">
        <v>3</v>
      </c>
      <c r="M812" s="185">
        <v>15</v>
      </c>
      <c r="N812" s="717" t="s">
        <v>503</v>
      </c>
      <c r="O812" s="232" t="s">
        <v>469</v>
      </c>
      <c r="P812" s="232">
        <v>50</v>
      </c>
      <c r="Q812" s="347" t="s">
        <v>284</v>
      </c>
      <c r="R812" s="695">
        <v>1000</v>
      </c>
      <c r="S812" s="695"/>
      <c r="T812" s="695">
        <v>4000</v>
      </c>
      <c r="U812" s="695">
        <v>4000</v>
      </c>
      <c r="V812" s="695">
        <v>1000</v>
      </c>
      <c r="W812" s="695">
        <v>1000</v>
      </c>
      <c r="X812" s="232">
        <v>1</v>
      </c>
      <c r="Y812" s="695">
        <v>4000</v>
      </c>
      <c r="Z812" s="232">
        <v>1</v>
      </c>
      <c r="AA812" s="696">
        <v>4000</v>
      </c>
      <c r="AB812" s="696">
        <v>4050</v>
      </c>
      <c r="AC812" s="697" t="s">
        <v>2103</v>
      </c>
      <c r="AD812" s="698" t="s">
        <v>2096</v>
      </c>
      <c r="AE812" s="699">
        <v>0.71180555555555558</v>
      </c>
      <c r="AF812" s="699">
        <v>0.73263888888888884</v>
      </c>
      <c r="AG812" s="699">
        <v>0.73263888888888884</v>
      </c>
      <c r="AH812" s="699">
        <v>0.78125</v>
      </c>
      <c r="AI812" s="232" t="s">
        <v>5</v>
      </c>
      <c r="AJ812" s="694"/>
      <c r="AK812" s="694" t="s">
        <v>6</v>
      </c>
      <c r="AL812" s="700" t="s">
        <v>662</v>
      </c>
      <c r="AM812" s="694" t="s">
        <v>486</v>
      </c>
      <c r="AN812" s="694">
        <v>1</v>
      </c>
      <c r="AO812" s="232"/>
      <c r="AP812" s="232" t="s">
        <v>394</v>
      </c>
      <c r="AQ812" s="232"/>
      <c r="AR812" s="232"/>
      <c r="AS812" s="232"/>
      <c r="AT812" s="243">
        <f t="shared" si="71"/>
        <v>2.0833333333333259E-2</v>
      </c>
      <c r="AU812" s="243">
        <f t="shared" si="72"/>
        <v>4.861111111111116E-2</v>
      </c>
    </row>
    <row r="813" spans="1:47" ht="14.25">
      <c r="B813" s="29">
        <v>2025</v>
      </c>
      <c r="C813" s="29">
        <v>5</v>
      </c>
      <c r="D813" s="29">
        <v>13</v>
      </c>
      <c r="E813" s="247" t="s">
        <v>495</v>
      </c>
      <c r="F813" s="29"/>
      <c r="G813" s="208"/>
      <c r="H813" s="694" t="s">
        <v>467</v>
      </c>
      <c r="I813" s="347" t="s">
        <v>43</v>
      </c>
      <c r="J813" s="694" t="s">
        <v>468</v>
      </c>
      <c r="K813" s="232"/>
      <c r="L813" s="698"/>
      <c r="M813" s="185"/>
      <c r="N813" s="717"/>
      <c r="O813" s="232"/>
      <c r="P813" s="232">
        <v>25</v>
      </c>
      <c r="Q813" s="347" t="s">
        <v>483</v>
      </c>
      <c r="R813" s="695">
        <v>1000</v>
      </c>
      <c r="S813" s="695"/>
      <c r="T813" s="695" t="s">
        <v>30</v>
      </c>
      <c r="U813" s="695">
        <v>350</v>
      </c>
      <c r="V813" s="695">
        <v>1000</v>
      </c>
      <c r="W813" s="695">
        <v>1000</v>
      </c>
      <c r="X813" s="232">
        <v>1</v>
      </c>
      <c r="Y813" s="695"/>
      <c r="Z813" s="232">
        <v>1</v>
      </c>
      <c r="AA813" s="696">
        <v>350</v>
      </c>
      <c r="AB813" s="696">
        <v>12550</v>
      </c>
      <c r="AC813" s="697" t="s">
        <v>914</v>
      </c>
      <c r="AD813" s="698" t="s">
        <v>2096</v>
      </c>
      <c r="AE813" s="699">
        <v>0.78125</v>
      </c>
      <c r="AF813" s="699">
        <v>0.78472222222222221</v>
      </c>
      <c r="AG813" s="699"/>
      <c r="AH813" s="699"/>
      <c r="AI813" s="232"/>
      <c r="AJ813" s="694"/>
      <c r="AK813" s="694" t="s">
        <v>6</v>
      </c>
      <c r="AL813" s="700" t="s">
        <v>662</v>
      </c>
      <c r="AM813" s="694" t="s">
        <v>486</v>
      </c>
      <c r="AN813" s="694">
        <v>1</v>
      </c>
      <c r="AO813" s="232"/>
      <c r="AP813" s="232"/>
      <c r="AQ813" s="232"/>
      <c r="AR813" s="232"/>
      <c r="AS813" s="232"/>
      <c r="AT813" s="243">
        <f t="shared" si="71"/>
        <v>3.4722222222222099E-3</v>
      </c>
      <c r="AU813" s="243" t="str">
        <f t="shared" si="72"/>
        <v/>
      </c>
    </row>
    <row r="814" spans="1:47" ht="14.25">
      <c r="B814" s="29">
        <v>2025</v>
      </c>
      <c r="C814" s="29">
        <v>5</v>
      </c>
      <c r="D814" s="29">
        <v>13</v>
      </c>
      <c r="E814" s="247" t="s">
        <v>495</v>
      </c>
      <c r="F814" s="29"/>
      <c r="G814" s="208"/>
      <c r="H814" s="694" t="s">
        <v>467</v>
      </c>
      <c r="I814" s="347"/>
      <c r="J814" s="694"/>
      <c r="K814" s="232"/>
      <c r="L814" s="698"/>
      <c r="M814" s="185"/>
      <c r="N814" s="717"/>
      <c r="O814" s="232"/>
      <c r="P814" s="232"/>
      <c r="Q814" s="347"/>
      <c r="R814" s="695"/>
      <c r="S814" s="695"/>
      <c r="T814" s="695"/>
      <c r="U814" s="695"/>
      <c r="V814" s="695"/>
      <c r="W814" s="695"/>
      <c r="X814" s="232"/>
      <c r="Y814" s="695"/>
      <c r="Z814" s="232"/>
      <c r="AA814" s="696"/>
      <c r="AB814" s="696"/>
      <c r="AC814" s="697"/>
      <c r="AD814" s="698"/>
      <c r="AE814" s="699"/>
      <c r="AF814" s="699"/>
      <c r="AG814" s="699">
        <v>0.78472222222222221</v>
      </c>
      <c r="AH814" s="699">
        <v>0.80555555555555558</v>
      </c>
      <c r="AI814" s="232" t="s">
        <v>560</v>
      </c>
      <c r="AJ814" s="694"/>
      <c r="AK814" s="694"/>
      <c r="AL814" s="700"/>
      <c r="AM814" s="694"/>
      <c r="AN814" s="694"/>
      <c r="AO814" s="232"/>
      <c r="AP814" s="232"/>
      <c r="AQ814" s="232"/>
      <c r="AR814" s="232"/>
      <c r="AS814" s="232"/>
      <c r="AT814" s="243" t="str">
        <f t="shared" si="71"/>
        <v/>
      </c>
      <c r="AU814" s="243">
        <f t="shared" si="72"/>
        <v>2.083333333333337E-2</v>
      </c>
    </row>
    <row r="815" spans="1:47" ht="14.25">
      <c r="B815" s="29">
        <v>2025</v>
      </c>
      <c r="C815" s="29">
        <v>5</v>
      </c>
      <c r="D815" s="29">
        <v>13</v>
      </c>
      <c r="E815" s="247" t="s">
        <v>495</v>
      </c>
      <c r="F815" s="29"/>
      <c r="G815" s="31"/>
      <c r="H815" s="694" t="s">
        <v>467</v>
      </c>
      <c r="I815" s="347" t="s">
        <v>58</v>
      </c>
      <c r="J815" s="694" t="s">
        <v>468</v>
      </c>
      <c r="K815" s="232"/>
      <c r="L815" s="698"/>
      <c r="M815" s="185"/>
      <c r="N815" s="717"/>
      <c r="O815" s="232"/>
      <c r="P815" s="232">
        <v>12</v>
      </c>
      <c r="Q815" s="347" t="s">
        <v>483</v>
      </c>
      <c r="R815" s="695">
        <v>1000</v>
      </c>
      <c r="S815" s="695"/>
      <c r="T815" s="695" t="s">
        <v>30</v>
      </c>
      <c r="U815" s="695">
        <v>200</v>
      </c>
      <c r="V815" s="695">
        <v>1000</v>
      </c>
      <c r="W815" s="695">
        <v>1000</v>
      </c>
      <c r="X815" s="232">
        <v>1</v>
      </c>
      <c r="Y815" s="695">
        <v>200</v>
      </c>
      <c r="Z815" s="232">
        <v>1</v>
      </c>
      <c r="AA815" s="696">
        <v>200</v>
      </c>
      <c r="AB815" s="696"/>
      <c r="AC815" s="697"/>
      <c r="AD815" s="698"/>
      <c r="AE815" s="699"/>
      <c r="AF815" s="699"/>
      <c r="AG815" s="699"/>
      <c r="AH815" s="699"/>
      <c r="AI815" s="232"/>
      <c r="AJ815" s="694"/>
      <c r="AK815" s="694"/>
      <c r="AL815" s="700"/>
      <c r="AM815" s="694"/>
      <c r="AN815" s="694"/>
      <c r="AO815" s="232"/>
      <c r="AP815" s="232"/>
      <c r="AQ815" s="232"/>
      <c r="AR815" s="232"/>
      <c r="AS815" s="232"/>
      <c r="AT815" s="243" t="str">
        <f t="shared" si="71"/>
        <v/>
      </c>
      <c r="AU815" s="243" t="str">
        <f t="shared" si="72"/>
        <v/>
      </c>
    </row>
    <row r="816" spans="1:47" ht="14.25">
      <c r="A816" s="182">
        <v>1</v>
      </c>
      <c r="B816" s="29">
        <v>2025</v>
      </c>
      <c r="C816" s="29">
        <v>5</v>
      </c>
      <c r="D816" s="29">
        <v>13</v>
      </c>
      <c r="E816" s="247" t="s">
        <v>495</v>
      </c>
      <c r="F816" s="29">
        <v>3</v>
      </c>
      <c r="G816" s="31" t="s">
        <v>485</v>
      </c>
      <c r="H816" s="694" t="s">
        <v>467</v>
      </c>
      <c r="I816" s="347" t="s">
        <v>47</v>
      </c>
      <c r="J816" s="694" t="s">
        <v>468</v>
      </c>
      <c r="K816" s="232">
        <v>3824830</v>
      </c>
      <c r="L816" s="698">
        <v>4</v>
      </c>
      <c r="M816" s="185">
        <v>15</v>
      </c>
      <c r="N816" s="717" t="s">
        <v>503</v>
      </c>
      <c r="O816" s="232" t="s">
        <v>469</v>
      </c>
      <c r="P816" s="232">
        <v>50</v>
      </c>
      <c r="Q816" s="347" t="s">
        <v>284</v>
      </c>
      <c r="R816" s="695">
        <v>1000</v>
      </c>
      <c r="S816" s="695"/>
      <c r="T816" s="695">
        <v>4000</v>
      </c>
      <c r="U816" s="695">
        <v>4000</v>
      </c>
      <c r="V816" s="695">
        <v>1000</v>
      </c>
      <c r="W816" s="695">
        <v>1000</v>
      </c>
      <c r="X816" s="232">
        <v>1</v>
      </c>
      <c r="Y816" s="695">
        <v>4000</v>
      </c>
      <c r="Z816" s="232">
        <v>1</v>
      </c>
      <c r="AA816" s="696">
        <v>4000</v>
      </c>
      <c r="AB816" s="696">
        <v>4050</v>
      </c>
      <c r="AC816" s="697" t="s">
        <v>2104</v>
      </c>
      <c r="AD816" s="698"/>
      <c r="AE816" s="699">
        <v>0.80555555555555558</v>
      </c>
      <c r="AF816" s="699">
        <v>0.82291666666666663</v>
      </c>
      <c r="AG816" s="699">
        <v>0.82291666666666663</v>
      </c>
      <c r="AH816" s="699">
        <v>0.82986111111111116</v>
      </c>
      <c r="AI816" s="232" t="s">
        <v>5</v>
      </c>
      <c r="AJ816" s="694"/>
      <c r="AK816" s="694" t="s">
        <v>6</v>
      </c>
      <c r="AL816" s="700" t="s">
        <v>662</v>
      </c>
      <c r="AM816" s="694" t="s">
        <v>486</v>
      </c>
      <c r="AN816" s="694">
        <v>1</v>
      </c>
      <c r="AO816" s="232"/>
      <c r="AP816" s="232" t="s">
        <v>394</v>
      </c>
      <c r="AQ816" s="232"/>
      <c r="AR816" s="232"/>
      <c r="AS816" s="232"/>
      <c r="AT816" s="243">
        <f t="shared" si="71"/>
        <v>1.7361111111111049E-2</v>
      </c>
      <c r="AU816" s="243">
        <f t="shared" si="72"/>
        <v>6.9444444444445308E-3</v>
      </c>
    </row>
    <row r="817" spans="1:47" ht="14.25">
      <c r="B817" s="29">
        <v>2025</v>
      </c>
      <c r="C817" s="29">
        <v>5</v>
      </c>
      <c r="D817" s="29">
        <v>13</v>
      </c>
      <c r="E817" s="247" t="s">
        <v>495</v>
      </c>
      <c r="F817" s="29">
        <v>3</v>
      </c>
      <c r="G817" s="31" t="s">
        <v>485</v>
      </c>
      <c r="H817" s="694" t="s">
        <v>467</v>
      </c>
      <c r="I817" s="347" t="s">
        <v>47</v>
      </c>
      <c r="J817" s="694" t="s">
        <v>468</v>
      </c>
      <c r="K817" s="232">
        <v>3824830</v>
      </c>
      <c r="L817" s="698">
        <v>5</v>
      </c>
      <c r="M817" s="185">
        <v>15</v>
      </c>
      <c r="N817" s="717" t="s">
        <v>503</v>
      </c>
      <c r="O817" s="232" t="s">
        <v>469</v>
      </c>
      <c r="P817" s="232">
        <v>50</v>
      </c>
      <c r="Q817" s="347" t="s">
        <v>284</v>
      </c>
      <c r="R817" s="695">
        <v>1000</v>
      </c>
      <c r="S817" s="695"/>
      <c r="T817" s="695">
        <v>4000</v>
      </c>
      <c r="U817" s="695">
        <v>4000</v>
      </c>
      <c r="V817" s="695">
        <v>1000</v>
      </c>
      <c r="W817" s="695">
        <v>1000</v>
      </c>
      <c r="X817" s="232">
        <v>1</v>
      </c>
      <c r="Y817" s="695">
        <v>4000</v>
      </c>
      <c r="Z817" s="232">
        <v>1</v>
      </c>
      <c r="AA817" s="696">
        <v>4000</v>
      </c>
      <c r="AB817" s="696">
        <v>4050</v>
      </c>
      <c r="AC817" s="697" t="s">
        <v>2105</v>
      </c>
      <c r="AD817" s="698"/>
      <c r="AE817" s="699">
        <v>0.82986111111111116</v>
      </c>
      <c r="AF817" s="699">
        <v>0.84722222222222221</v>
      </c>
      <c r="AG817" s="699">
        <v>0.84722222222222221</v>
      </c>
      <c r="AH817" s="699">
        <v>0.85416666666666663</v>
      </c>
      <c r="AI817" s="232" t="s">
        <v>5</v>
      </c>
      <c r="AJ817" s="694"/>
      <c r="AK817" s="694" t="s">
        <v>6</v>
      </c>
      <c r="AL817" s="700" t="s">
        <v>662</v>
      </c>
      <c r="AM817" s="694" t="s">
        <v>486</v>
      </c>
      <c r="AN817" s="694">
        <v>1</v>
      </c>
      <c r="AO817" s="232"/>
      <c r="AP817" s="232" t="s">
        <v>394</v>
      </c>
      <c r="AQ817" s="232"/>
      <c r="AR817" s="232"/>
      <c r="AS817" s="232"/>
      <c r="AT817" s="243">
        <f t="shared" si="71"/>
        <v>1.7361111111111049E-2</v>
      </c>
      <c r="AU817" s="243">
        <f t="shared" si="72"/>
        <v>6.9444444444444198E-3</v>
      </c>
    </row>
    <row r="818" spans="1:47" ht="14.25">
      <c r="B818" s="29">
        <v>2025</v>
      </c>
      <c r="C818" s="29">
        <v>5</v>
      </c>
      <c r="D818" s="29">
        <v>13</v>
      </c>
      <c r="E818" s="247" t="s">
        <v>495</v>
      </c>
      <c r="F818" s="29">
        <v>3</v>
      </c>
      <c r="G818" s="31" t="s">
        <v>485</v>
      </c>
      <c r="H818" s="694" t="s">
        <v>467</v>
      </c>
      <c r="I818" s="347" t="s">
        <v>47</v>
      </c>
      <c r="J818" s="694" t="s">
        <v>468</v>
      </c>
      <c r="K818" s="232">
        <v>3824830</v>
      </c>
      <c r="L818" s="698">
        <v>6</v>
      </c>
      <c r="M818" s="185">
        <v>15</v>
      </c>
      <c r="N818" s="717" t="s">
        <v>503</v>
      </c>
      <c r="O818" s="232" t="s">
        <v>469</v>
      </c>
      <c r="P818" s="232">
        <v>50</v>
      </c>
      <c r="Q818" s="347" t="s">
        <v>284</v>
      </c>
      <c r="R818" s="695">
        <v>1000</v>
      </c>
      <c r="S818" s="695"/>
      <c r="T818" s="695">
        <v>4000</v>
      </c>
      <c r="U818" s="695">
        <v>4000</v>
      </c>
      <c r="V818" s="695">
        <v>1000</v>
      </c>
      <c r="W818" s="695">
        <v>1000</v>
      </c>
      <c r="X818" s="232">
        <v>1</v>
      </c>
      <c r="Y818" s="695">
        <v>4000</v>
      </c>
      <c r="Z818" s="232">
        <v>1</v>
      </c>
      <c r="AA818" s="696">
        <v>4000</v>
      </c>
      <c r="AB818" s="696">
        <v>4050</v>
      </c>
      <c r="AC818" s="697" t="s">
        <v>2106</v>
      </c>
      <c r="AD818" s="698" t="s">
        <v>2097</v>
      </c>
      <c r="AE818" s="699">
        <v>0.85416666666666663</v>
      </c>
      <c r="AF818" s="699">
        <v>0.875</v>
      </c>
      <c r="AG818" s="699">
        <v>0.875</v>
      </c>
      <c r="AH818" s="699">
        <v>0.88194444444444442</v>
      </c>
      <c r="AI818" s="232" t="s">
        <v>5</v>
      </c>
      <c r="AJ818" s="694"/>
      <c r="AK818" s="694" t="s">
        <v>6</v>
      </c>
      <c r="AL818" s="700" t="s">
        <v>662</v>
      </c>
      <c r="AM818" s="694" t="s">
        <v>486</v>
      </c>
      <c r="AN818" s="694">
        <v>1</v>
      </c>
      <c r="AO818" s="232"/>
      <c r="AP818" s="232" t="s">
        <v>394</v>
      </c>
      <c r="AQ818" s="232"/>
      <c r="AR818" s="232"/>
      <c r="AS818" s="232"/>
      <c r="AT818" s="243">
        <f t="shared" si="71"/>
        <v>2.083333333333337E-2</v>
      </c>
      <c r="AU818" s="243">
        <f t="shared" si="72"/>
        <v>6.9444444444444198E-3</v>
      </c>
    </row>
    <row r="819" spans="1:47" ht="14.25">
      <c r="B819" s="29">
        <v>2025</v>
      </c>
      <c r="C819" s="29">
        <v>5</v>
      </c>
      <c r="D819" s="29">
        <v>13</v>
      </c>
      <c r="E819" s="247" t="s">
        <v>495</v>
      </c>
      <c r="F819" s="29"/>
      <c r="G819" s="208"/>
      <c r="H819" s="694" t="s">
        <v>467</v>
      </c>
      <c r="I819" s="347" t="s">
        <v>43</v>
      </c>
      <c r="J819" s="694" t="s">
        <v>468</v>
      </c>
      <c r="K819" s="232"/>
      <c r="L819" s="698"/>
      <c r="M819" s="185"/>
      <c r="N819" s="717"/>
      <c r="O819" s="232"/>
      <c r="P819" s="232">
        <v>25</v>
      </c>
      <c r="Q819" s="347" t="s">
        <v>483</v>
      </c>
      <c r="R819" s="695">
        <v>1000</v>
      </c>
      <c r="S819" s="695"/>
      <c r="T819" s="695" t="s">
        <v>30</v>
      </c>
      <c r="U819" s="695">
        <v>350</v>
      </c>
      <c r="V819" s="695">
        <v>1000</v>
      </c>
      <c r="W819" s="695">
        <v>1000</v>
      </c>
      <c r="X819" s="232">
        <v>1</v>
      </c>
      <c r="Y819" s="695"/>
      <c r="Z819" s="232">
        <v>1</v>
      </c>
      <c r="AA819" s="696">
        <v>350</v>
      </c>
      <c r="AB819" s="696">
        <v>12550</v>
      </c>
      <c r="AC819" s="697" t="s">
        <v>914</v>
      </c>
      <c r="AD819" s="698" t="s">
        <v>2097</v>
      </c>
      <c r="AE819" s="699">
        <v>0.88194444444444442</v>
      </c>
      <c r="AF819" s="699">
        <v>0.88541666666666663</v>
      </c>
      <c r="AG819" s="699"/>
      <c r="AH819" s="699"/>
      <c r="AI819" s="232"/>
      <c r="AJ819" s="694"/>
      <c r="AK819" s="694" t="s">
        <v>6</v>
      </c>
      <c r="AL819" s="700" t="s">
        <v>662</v>
      </c>
      <c r="AM819" s="694" t="s">
        <v>486</v>
      </c>
      <c r="AN819" s="694">
        <v>1</v>
      </c>
      <c r="AO819" s="232"/>
      <c r="AP819" s="232"/>
      <c r="AQ819" s="232"/>
      <c r="AR819" s="232"/>
      <c r="AS819" s="232"/>
      <c r="AT819" s="243">
        <f t="shared" si="71"/>
        <v>3.4722222222222099E-3</v>
      </c>
      <c r="AU819" s="243" t="str">
        <f t="shared" si="72"/>
        <v/>
      </c>
    </row>
    <row r="820" spans="1:47" ht="14.25">
      <c r="B820" s="29">
        <v>2025</v>
      </c>
      <c r="C820" s="29">
        <v>5</v>
      </c>
      <c r="D820" s="29">
        <v>13</v>
      </c>
      <c r="E820" s="247" t="s">
        <v>495</v>
      </c>
      <c r="F820" s="29"/>
      <c r="G820" s="208"/>
      <c r="H820" s="694" t="s">
        <v>467</v>
      </c>
      <c r="I820" s="347"/>
      <c r="J820" s="694"/>
      <c r="K820" s="232"/>
      <c r="L820" s="698"/>
      <c r="M820" s="185"/>
      <c r="N820" s="717"/>
      <c r="O820" s="232"/>
      <c r="P820" s="232"/>
      <c r="Q820" s="347"/>
      <c r="R820" s="695"/>
      <c r="S820" s="695"/>
      <c r="T820" s="695"/>
      <c r="U820" s="695"/>
      <c r="V820" s="695"/>
      <c r="W820" s="695"/>
      <c r="X820" s="232"/>
      <c r="Y820" s="695"/>
      <c r="Z820" s="232"/>
      <c r="AA820" s="696"/>
      <c r="AB820" s="696"/>
      <c r="AC820" s="697"/>
      <c r="AD820" s="698"/>
      <c r="AE820" s="699"/>
      <c r="AF820" s="699"/>
      <c r="AG820" s="699">
        <v>0.88541666666666663</v>
      </c>
      <c r="AH820" s="699">
        <v>0.90625</v>
      </c>
      <c r="AI820" s="232" t="s">
        <v>560</v>
      </c>
      <c r="AJ820" s="694"/>
      <c r="AK820" s="694"/>
      <c r="AL820" s="700"/>
      <c r="AM820" s="694"/>
      <c r="AN820" s="694"/>
      <c r="AO820" s="232"/>
      <c r="AP820" s="232"/>
      <c r="AQ820" s="232"/>
      <c r="AR820" s="232"/>
      <c r="AS820" s="232"/>
      <c r="AT820" s="243" t="str">
        <f t="shared" si="71"/>
        <v/>
      </c>
      <c r="AU820" s="243">
        <f t="shared" si="72"/>
        <v>2.083333333333337E-2</v>
      </c>
    </row>
    <row r="821" spans="1:47" ht="14.25">
      <c r="B821" s="29">
        <v>2025</v>
      </c>
      <c r="C821" s="29">
        <v>5</v>
      </c>
      <c r="D821" s="29">
        <v>13</v>
      </c>
      <c r="E821" s="247" t="s">
        <v>496</v>
      </c>
      <c r="F821" s="29"/>
      <c r="G821" s="31"/>
      <c r="H821" s="694" t="s">
        <v>467</v>
      </c>
      <c r="I821" s="347" t="s">
        <v>58</v>
      </c>
      <c r="J821" s="694" t="s">
        <v>468</v>
      </c>
      <c r="K821" s="232"/>
      <c r="L821" s="698"/>
      <c r="M821" s="185"/>
      <c r="N821" s="717"/>
      <c r="O821" s="232"/>
      <c r="P821" s="232">
        <v>12</v>
      </c>
      <c r="Q821" s="347" t="s">
        <v>483</v>
      </c>
      <c r="R821" s="695">
        <v>1000</v>
      </c>
      <c r="S821" s="695"/>
      <c r="T821" s="695" t="s">
        <v>30</v>
      </c>
      <c r="U821" s="695">
        <v>200</v>
      </c>
      <c r="V821" s="695">
        <v>1000</v>
      </c>
      <c r="W821" s="695">
        <v>1000</v>
      </c>
      <c r="X821" s="232">
        <v>1</v>
      </c>
      <c r="Y821" s="695">
        <v>200</v>
      </c>
      <c r="Z821" s="232">
        <v>1</v>
      </c>
      <c r="AA821" s="696">
        <v>200</v>
      </c>
      <c r="AB821" s="696"/>
      <c r="AC821" s="697"/>
      <c r="AD821" s="698"/>
      <c r="AE821" s="699"/>
      <c r="AF821" s="699"/>
      <c r="AG821" s="699"/>
      <c r="AH821" s="699"/>
      <c r="AI821" s="232"/>
      <c r="AJ821" s="694"/>
      <c r="AK821" s="694"/>
      <c r="AL821" s="700"/>
      <c r="AM821" s="694"/>
      <c r="AN821" s="694"/>
      <c r="AO821" s="232"/>
      <c r="AP821" s="232"/>
      <c r="AQ821" s="232"/>
      <c r="AR821" s="232"/>
      <c r="AS821" s="232"/>
      <c r="AT821" s="243" t="str">
        <f t="shared" si="71"/>
        <v/>
      </c>
      <c r="AU821" s="243" t="str">
        <f t="shared" si="72"/>
        <v/>
      </c>
    </row>
    <row r="822" spans="1:47" ht="14.25">
      <c r="A822" s="182">
        <v>1</v>
      </c>
      <c r="B822" s="29">
        <v>2025</v>
      </c>
      <c r="C822" s="29">
        <v>5</v>
      </c>
      <c r="D822" s="29">
        <v>13</v>
      </c>
      <c r="E822" s="247" t="s">
        <v>496</v>
      </c>
      <c r="F822" s="29">
        <v>4</v>
      </c>
      <c r="G822" s="31" t="s">
        <v>485</v>
      </c>
      <c r="H822" s="694" t="s">
        <v>467</v>
      </c>
      <c r="I822" s="347" t="s">
        <v>47</v>
      </c>
      <c r="J822" s="694" t="s">
        <v>468</v>
      </c>
      <c r="K822" s="232">
        <v>3824830</v>
      </c>
      <c r="L822" s="698">
        <v>7</v>
      </c>
      <c r="M822" s="185">
        <v>15</v>
      </c>
      <c r="N822" s="717" t="s">
        <v>503</v>
      </c>
      <c r="O822" s="232" t="s">
        <v>469</v>
      </c>
      <c r="P822" s="232">
        <v>50</v>
      </c>
      <c r="Q822" s="347" t="s">
        <v>284</v>
      </c>
      <c r="R822" s="695">
        <v>1000</v>
      </c>
      <c r="S822" s="695"/>
      <c r="T822" s="695">
        <v>4000</v>
      </c>
      <c r="U822" s="695">
        <v>4000</v>
      </c>
      <c r="V822" s="695">
        <v>1000</v>
      </c>
      <c r="W822" s="695">
        <v>1000</v>
      </c>
      <c r="X822" s="232">
        <v>1</v>
      </c>
      <c r="Y822" s="695">
        <v>4000</v>
      </c>
      <c r="Z822" s="232">
        <v>1</v>
      </c>
      <c r="AA822" s="696">
        <v>4000</v>
      </c>
      <c r="AB822" s="696">
        <v>4050</v>
      </c>
      <c r="AC822" s="697" t="s">
        <v>2107</v>
      </c>
      <c r="AD822" s="698"/>
      <c r="AE822" s="699">
        <v>0.90625</v>
      </c>
      <c r="AF822" s="699">
        <v>0.92361111111111116</v>
      </c>
      <c r="AG822" s="699">
        <v>0.92361111111111116</v>
      </c>
      <c r="AH822" s="699">
        <v>0.93055555555555558</v>
      </c>
      <c r="AI822" s="232" t="s">
        <v>5</v>
      </c>
      <c r="AJ822" s="694"/>
      <c r="AK822" s="694" t="s">
        <v>6</v>
      </c>
      <c r="AL822" s="700" t="s">
        <v>662</v>
      </c>
      <c r="AM822" s="694" t="s">
        <v>486</v>
      </c>
      <c r="AN822" s="694">
        <v>1</v>
      </c>
      <c r="AO822" s="232"/>
      <c r="AP822" s="232" t="s">
        <v>394</v>
      </c>
      <c r="AQ822" s="232"/>
      <c r="AR822" s="232"/>
      <c r="AS822" s="232"/>
      <c r="AT822" s="243">
        <f t="shared" si="71"/>
        <v>1.736111111111116E-2</v>
      </c>
      <c r="AU822" s="243">
        <f t="shared" si="72"/>
        <v>6.9444444444444198E-3</v>
      </c>
    </row>
    <row r="823" spans="1:47" ht="14.25">
      <c r="B823" s="29">
        <v>2025</v>
      </c>
      <c r="C823" s="29">
        <v>5</v>
      </c>
      <c r="D823" s="29">
        <v>13</v>
      </c>
      <c r="E823" s="247" t="s">
        <v>496</v>
      </c>
      <c r="F823" s="29">
        <v>4</v>
      </c>
      <c r="G823" s="31" t="s">
        <v>485</v>
      </c>
      <c r="H823" s="694" t="s">
        <v>467</v>
      </c>
      <c r="I823" s="347" t="s">
        <v>47</v>
      </c>
      <c r="J823" s="694" t="s">
        <v>468</v>
      </c>
      <c r="K823" s="232">
        <v>3824830</v>
      </c>
      <c r="L823" s="698">
        <v>8</v>
      </c>
      <c r="M823" s="185">
        <v>15</v>
      </c>
      <c r="N823" s="717" t="s">
        <v>503</v>
      </c>
      <c r="O823" s="232" t="s">
        <v>469</v>
      </c>
      <c r="P823" s="232">
        <v>50</v>
      </c>
      <c r="Q823" s="347" t="s">
        <v>284</v>
      </c>
      <c r="R823" s="695">
        <v>1000</v>
      </c>
      <c r="S823" s="695"/>
      <c r="T823" s="695">
        <v>4000</v>
      </c>
      <c r="U823" s="695">
        <v>4000</v>
      </c>
      <c r="V823" s="695">
        <v>1000</v>
      </c>
      <c r="W823" s="695">
        <v>1000</v>
      </c>
      <c r="X823" s="232">
        <v>1</v>
      </c>
      <c r="Y823" s="695">
        <v>4000</v>
      </c>
      <c r="Z823" s="232">
        <v>1</v>
      </c>
      <c r="AA823" s="696">
        <v>4000</v>
      </c>
      <c r="AB823" s="696">
        <v>4050</v>
      </c>
      <c r="AC823" s="697" t="s">
        <v>2108</v>
      </c>
      <c r="AD823" s="698"/>
      <c r="AE823" s="699">
        <v>0.93055555555555558</v>
      </c>
      <c r="AF823" s="699">
        <v>0.95138888888888884</v>
      </c>
      <c r="AG823" s="699">
        <v>0.95138888888888884</v>
      </c>
      <c r="AH823" s="699">
        <v>0.95833333333333337</v>
      </c>
      <c r="AI823" s="232" t="s">
        <v>5</v>
      </c>
      <c r="AJ823" s="694"/>
      <c r="AK823" s="694" t="s">
        <v>6</v>
      </c>
      <c r="AL823" s="700" t="s">
        <v>662</v>
      </c>
      <c r="AM823" s="694" t="s">
        <v>486</v>
      </c>
      <c r="AN823" s="694">
        <v>1</v>
      </c>
      <c r="AO823" s="232"/>
      <c r="AP823" s="232" t="s">
        <v>394</v>
      </c>
      <c r="AQ823" s="232"/>
      <c r="AR823" s="232"/>
      <c r="AS823" s="232"/>
      <c r="AT823" s="243">
        <f t="shared" si="71"/>
        <v>2.0833333333333259E-2</v>
      </c>
      <c r="AU823" s="243">
        <f t="shared" si="72"/>
        <v>6.9444444444445308E-3</v>
      </c>
    </row>
    <row r="824" spans="1:47" ht="14.25">
      <c r="B824" s="29">
        <v>2025</v>
      </c>
      <c r="C824" s="29">
        <v>5</v>
      </c>
      <c r="D824" s="29">
        <v>13</v>
      </c>
      <c r="E824" s="247" t="s">
        <v>496</v>
      </c>
      <c r="F824" s="29">
        <v>4</v>
      </c>
      <c r="G824" s="31" t="s">
        <v>485</v>
      </c>
      <c r="H824" s="694" t="s">
        <v>467</v>
      </c>
      <c r="I824" s="347" t="s">
        <v>47</v>
      </c>
      <c r="J824" s="694" t="s">
        <v>468</v>
      </c>
      <c r="K824" s="232">
        <v>3824830</v>
      </c>
      <c r="L824" s="698">
        <v>9</v>
      </c>
      <c r="M824" s="185">
        <v>15</v>
      </c>
      <c r="N824" s="717" t="s">
        <v>503</v>
      </c>
      <c r="O824" s="232" t="s">
        <v>469</v>
      </c>
      <c r="P824" s="232">
        <v>50</v>
      </c>
      <c r="Q824" s="347" t="s">
        <v>284</v>
      </c>
      <c r="R824" s="695">
        <v>1000</v>
      </c>
      <c r="S824" s="695"/>
      <c r="T824" s="695">
        <v>4000</v>
      </c>
      <c r="U824" s="695">
        <v>4000</v>
      </c>
      <c r="V824" s="695">
        <v>1000</v>
      </c>
      <c r="W824" s="695">
        <v>1000</v>
      </c>
      <c r="X824" s="232">
        <v>1</v>
      </c>
      <c r="Y824" s="695">
        <v>4000</v>
      </c>
      <c r="Z824" s="232">
        <v>1</v>
      </c>
      <c r="AA824" s="696">
        <v>4000</v>
      </c>
      <c r="AB824" s="696">
        <v>4050</v>
      </c>
      <c r="AC824" s="697" t="s">
        <v>2109</v>
      </c>
      <c r="AD824" s="698" t="s">
        <v>2098</v>
      </c>
      <c r="AE824" s="699">
        <v>0.95833333333333337</v>
      </c>
      <c r="AF824" s="699">
        <v>0.97569444444444442</v>
      </c>
      <c r="AG824" s="699">
        <v>0.97569444444444442</v>
      </c>
      <c r="AH824" s="699">
        <v>0.98263888888888884</v>
      </c>
      <c r="AI824" s="232" t="s">
        <v>5</v>
      </c>
      <c r="AJ824" s="694"/>
      <c r="AK824" s="694" t="s">
        <v>6</v>
      </c>
      <c r="AL824" s="700" t="s">
        <v>662</v>
      </c>
      <c r="AM824" s="694" t="s">
        <v>486</v>
      </c>
      <c r="AN824" s="694">
        <v>1</v>
      </c>
      <c r="AO824" s="232"/>
      <c r="AP824" s="232" t="s">
        <v>394</v>
      </c>
      <c r="AQ824" s="232"/>
      <c r="AR824" s="232"/>
      <c r="AS824" s="232"/>
      <c r="AT824" s="243">
        <f t="shared" si="71"/>
        <v>1.7361111111111049E-2</v>
      </c>
      <c r="AU824" s="243">
        <f t="shared" si="72"/>
        <v>6.9444444444444198E-3</v>
      </c>
    </row>
    <row r="825" spans="1:47" ht="14.25">
      <c r="B825" s="29">
        <v>2025</v>
      </c>
      <c r="C825" s="29">
        <v>5</v>
      </c>
      <c r="D825" s="29">
        <v>13</v>
      </c>
      <c r="E825" s="247" t="s">
        <v>496</v>
      </c>
      <c r="F825" s="29"/>
      <c r="G825" s="208"/>
      <c r="H825" s="694" t="s">
        <v>467</v>
      </c>
      <c r="I825" s="347" t="s">
        <v>43</v>
      </c>
      <c r="J825" s="694" t="s">
        <v>468</v>
      </c>
      <c r="K825" s="232"/>
      <c r="L825" s="698"/>
      <c r="M825" s="185"/>
      <c r="N825" s="717"/>
      <c r="O825" s="232"/>
      <c r="P825" s="232">
        <v>25</v>
      </c>
      <c r="Q825" s="347" t="s">
        <v>483</v>
      </c>
      <c r="R825" s="695">
        <v>1000</v>
      </c>
      <c r="S825" s="695"/>
      <c r="T825" s="695" t="s">
        <v>30</v>
      </c>
      <c r="U825" s="695">
        <v>350</v>
      </c>
      <c r="V825" s="695">
        <v>1000</v>
      </c>
      <c r="W825" s="695">
        <v>1000</v>
      </c>
      <c r="X825" s="232">
        <v>1</v>
      </c>
      <c r="Y825" s="695"/>
      <c r="Z825" s="232">
        <v>1</v>
      </c>
      <c r="AA825" s="696">
        <v>350</v>
      </c>
      <c r="AB825" s="696">
        <v>12550</v>
      </c>
      <c r="AC825" s="697" t="s">
        <v>914</v>
      </c>
      <c r="AD825" s="698" t="s">
        <v>2098</v>
      </c>
      <c r="AE825" s="699">
        <v>0.98263888888888884</v>
      </c>
      <c r="AF825" s="699">
        <v>0.98611111111111116</v>
      </c>
      <c r="AG825" s="699"/>
      <c r="AH825" s="699"/>
      <c r="AI825" s="232"/>
      <c r="AJ825" s="694"/>
      <c r="AK825" s="694" t="s">
        <v>6</v>
      </c>
      <c r="AL825" s="700" t="s">
        <v>662</v>
      </c>
      <c r="AM825" s="694" t="s">
        <v>486</v>
      </c>
      <c r="AN825" s="694">
        <v>1</v>
      </c>
      <c r="AO825" s="232"/>
      <c r="AP825" s="232"/>
      <c r="AQ825" s="232"/>
      <c r="AR825" s="232"/>
      <c r="AS825" s="232"/>
      <c r="AT825" s="243">
        <f t="shared" si="71"/>
        <v>3.4722222222223209E-3</v>
      </c>
      <c r="AU825" s="243" t="str">
        <f t="shared" si="72"/>
        <v/>
      </c>
    </row>
    <row r="826" spans="1:47" ht="14.25">
      <c r="B826" s="29">
        <v>2025</v>
      </c>
      <c r="C826" s="29">
        <v>5</v>
      </c>
      <c r="D826" s="29">
        <v>13</v>
      </c>
      <c r="E826" s="247" t="s">
        <v>496</v>
      </c>
      <c r="F826" s="29"/>
      <c r="G826" s="208"/>
      <c r="H826" s="694" t="s">
        <v>467</v>
      </c>
      <c r="I826" s="347"/>
      <c r="J826" s="694"/>
      <c r="K826" s="232"/>
      <c r="L826" s="698"/>
      <c r="M826" s="185"/>
      <c r="N826" s="717"/>
      <c r="O826" s="232"/>
      <c r="P826" s="232"/>
      <c r="Q826" s="347"/>
      <c r="R826" s="695"/>
      <c r="S826" s="695"/>
      <c r="T826" s="695"/>
      <c r="U826" s="695"/>
      <c r="V826" s="695"/>
      <c r="W826" s="695"/>
      <c r="X826" s="232"/>
      <c r="Y826" s="695"/>
      <c r="Z826" s="232"/>
      <c r="AA826" s="696"/>
      <c r="AB826" s="696"/>
      <c r="AC826" s="697"/>
      <c r="AD826" s="698"/>
      <c r="AE826" s="699"/>
      <c r="AF826" s="699"/>
      <c r="AG826" s="699">
        <v>0.98611111111111116</v>
      </c>
      <c r="AH826" s="699">
        <v>6.9444444444444441E-3</v>
      </c>
      <c r="AI826" s="232" t="s">
        <v>560</v>
      </c>
      <c r="AJ826" s="694"/>
      <c r="AK826" s="694"/>
      <c r="AL826" s="700"/>
      <c r="AM826" s="694"/>
      <c r="AN826" s="694"/>
      <c r="AO826" s="232"/>
      <c r="AP826" s="232"/>
      <c r="AQ826" s="232"/>
      <c r="AR826" s="232"/>
      <c r="AS826" s="232"/>
      <c r="AT826" s="243" t="str">
        <f t="shared" si="71"/>
        <v/>
      </c>
      <c r="AU826" s="243">
        <f t="shared" si="72"/>
        <v>2.0833333333333284E-2</v>
      </c>
    </row>
    <row r="827" spans="1:47" ht="14.25">
      <c r="B827" s="29">
        <v>2025</v>
      </c>
      <c r="C827" s="29">
        <v>5</v>
      </c>
      <c r="D827" s="29">
        <v>13</v>
      </c>
      <c r="E827" s="247" t="s">
        <v>496</v>
      </c>
      <c r="F827" s="29"/>
      <c r="G827" s="31"/>
      <c r="H827" s="694" t="s">
        <v>467</v>
      </c>
      <c r="I827" s="347" t="s">
        <v>58</v>
      </c>
      <c r="J827" s="694" t="s">
        <v>468</v>
      </c>
      <c r="K827" s="232"/>
      <c r="L827" s="698"/>
      <c r="M827" s="185"/>
      <c r="N827" s="717"/>
      <c r="O827" s="232"/>
      <c r="P827" s="232">
        <v>12</v>
      </c>
      <c r="Q827" s="347" t="s">
        <v>483</v>
      </c>
      <c r="R827" s="695">
        <v>1000</v>
      </c>
      <c r="S827" s="695"/>
      <c r="T827" s="695" t="s">
        <v>30</v>
      </c>
      <c r="U827" s="695">
        <v>200</v>
      </c>
      <c r="V827" s="695">
        <v>1000</v>
      </c>
      <c r="W827" s="695">
        <v>1000</v>
      </c>
      <c r="X827" s="232">
        <v>1</v>
      </c>
      <c r="Y827" s="695">
        <v>200</v>
      </c>
      <c r="Z827" s="232">
        <v>1</v>
      </c>
      <c r="AA827" s="696">
        <v>200</v>
      </c>
      <c r="AB827" s="696"/>
      <c r="AC827" s="697"/>
      <c r="AD827" s="698"/>
      <c r="AE827" s="699"/>
      <c r="AF827" s="699"/>
      <c r="AG827" s="699"/>
      <c r="AH827" s="699"/>
      <c r="AI827" s="232"/>
      <c r="AJ827" s="694"/>
      <c r="AK827" s="694"/>
      <c r="AL827" s="700"/>
      <c r="AM827" s="694"/>
      <c r="AN827" s="694"/>
      <c r="AO827" s="232"/>
      <c r="AP827" s="232"/>
      <c r="AQ827" s="232"/>
      <c r="AR827" s="232"/>
      <c r="AS827" s="232"/>
      <c r="AT827" s="243" t="str">
        <f t="shared" si="71"/>
        <v/>
      </c>
      <c r="AU827" s="243" t="str">
        <f t="shared" si="72"/>
        <v/>
      </c>
    </row>
    <row r="828" spans="1:47" ht="14.25">
      <c r="A828" s="182">
        <v>1</v>
      </c>
      <c r="B828" s="29">
        <v>2025</v>
      </c>
      <c r="C828" s="29">
        <v>5</v>
      </c>
      <c r="D828" s="29">
        <v>13</v>
      </c>
      <c r="E828" s="247" t="s">
        <v>496</v>
      </c>
      <c r="F828" s="29">
        <v>5</v>
      </c>
      <c r="G828" s="31" t="s">
        <v>485</v>
      </c>
      <c r="H828" s="694" t="s">
        <v>467</v>
      </c>
      <c r="I828" s="347" t="s">
        <v>47</v>
      </c>
      <c r="J828" s="694" t="s">
        <v>468</v>
      </c>
      <c r="K828" s="232">
        <v>3824830</v>
      </c>
      <c r="L828" s="698">
        <v>10</v>
      </c>
      <c r="M828" s="185">
        <v>15</v>
      </c>
      <c r="N828" s="717" t="s">
        <v>503</v>
      </c>
      <c r="O828" s="232" t="s">
        <v>469</v>
      </c>
      <c r="P828" s="232">
        <v>50</v>
      </c>
      <c r="Q828" s="347" t="s">
        <v>284</v>
      </c>
      <c r="R828" s="695">
        <v>1000</v>
      </c>
      <c r="S828" s="695"/>
      <c r="T828" s="695">
        <v>4000</v>
      </c>
      <c r="U828" s="695">
        <v>4000</v>
      </c>
      <c r="V828" s="695">
        <v>1000</v>
      </c>
      <c r="W828" s="695">
        <v>1000</v>
      </c>
      <c r="X828" s="232">
        <v>1</v>
      </c>
      <c r="Y828" s="695">
        <v>4000</v>
      </c>
      <c r="Z828" s="232">
        <v>1</v>
      </c>
      <c r="AA828" s="696">
        <v>4000</v>
      </c>
      <c r="AB828" s="696">
        <v>4050</v>
      </c>
      <c r="AC828" s="697" t="s">
        <v>2111</v>
      </c>
      <c r="AD828" s="698"/>
      <c r="AE828" s="699">
        <v>6.9444444444444441E-3</v>
      </c>
      <c r="AF828" s="699">
        <v>2.7777777777777776E-2</v>
      </c>
      <c r="AG828" s="699">
        <v>2.7777777777777776E-2</v>
      </c>
      <c r="AH828" s="699">
        <v>3.4722222222222224E-2</v>
      </c>
      <c r="AI828" s="232" t="s">
        <v>5</v>
      </c>
      <c r="AJ828" s="694"/>
      <c r="AK828" s="694" t="s">
        <v>6</v>
      </c>
      <c r="AL828" s="700" t="s">
        <v>662</v>
      </c>
      <c r="AM828" s="694" t="s">
        <v>486</v>
      </c>
      <c r="AN828" s="694">
        <v>1</v>
      </c>
      <c r="AO828" s="232"/>
      <c r="AP828" s="232" t="s">
        <v>394</v>
      </c>
      <c r="AQ828" s="232"/>
      <c r="AR828" s="232"/>
      <c r="AS828" s="232"/>
      <c r="AT828" s="243">
        <f t="shared" si="71"/>
        <v>2.0833333333333332E-2</v>
      </c>
      <c r="AU828" s="243">
        <f t="shared" si="72"/>
        <v>6.9444444444444475E-3</v>
      </c>
    </row>
    <row r="829" spans="1:47" ht="14.25">
      <c r="B829" s="29">
        <v>2025</v>
      </c>
      <c r="C829" s="29">
        <v>5</v>
      </c>
      <c r="D829" s="29">
        <v>13</v>
      </c>
      <c r="E829" s="247" t="s">
        <v>496</v>
      </c>
      <c r="F829" s="29">
        <v>5</v>
      </c>
      <c r="G829" s="31" t="s">
        <v>485</v>
      </c>
      <c r="H829" s="694" t="s">
        <v>467</v>
      </c>
      <c r="I829" s="347" t="s">
        <v>47</v>
      </c>
      <c r="J829" s="694" t="s">
        <v>468</v>
      </c>
      <c r="K829" s="232">
        <v>3824830</v>
      </c>
      <c r="L829" s="698">
        <v>11</v>
      </c>
      <c r="M829" s="185">
        <v>15</v>
      </c>
      <c r="N829" s="717" t="s">
        <v>503</v>
      </c>
      <c r="O829" s="232" t="s">
        <v>469</v>
      </c>
      <c r="P829" s="232">
        <v>50</v>
      </c>
      <c r="Q829" s="347" t="s">
        <v>284</v>
      </c>
      <c r="R829" s="695">
        <v>1000</v>
      </c>
      <c r="S829" s="695"/>
      <c r="T829" s="695">
        <v>4000</v>
      </c>
      <c r="U829" s="695">
        <v>4000</v>
      </c>
      <c r="V829" s="695">
        <v>1000</v>
      </c>
      <c r="W829" s="695">
        <v>1000</v>
      </c>
      <c r="X829" s="232">
        <v>1</v>
      </c>
      <c r="Y829" s="695">
        <v>4000</v>
      </c>
      <c r="Z829" s="232">
        <v>1</v>
      </c>
      <c r="AA829" s="696">
        <v>4000</v>
      </c>
      <c r="AB829" s="696">
        <v>4050</v>
      </c>
      <c r="AC829" s="697" t="s">
        <v>2112</v>
      </c>
      <c r="AD829" s="698"/>
      <c r="AE829" s="699">
        <v>3.4722222222222224E-2</v>
      </c>
      <c r="AF829" s="699">
        <v>5.2083333333333336E-2</v>
      </c>
      <c r="AG829" s="699">
        <v>5.2083333333333336E-2</v>
      </c>
      <c r="AH829" s="699">
        <v>5.9027777777777776E-2</v>
      </c>
      <c r="AI829" s="232" t="s">
        <v>5</v>
      </c>
      <c r="AJ829" s="694"/>
      <c r="AK829" s="694" t="s">
        <v>6</v>
      </c>
      <c r="AL829" s="700" t="s">
        <v>662</v>
      </c>
      <c r="AM829" s="694" t="s">
        <v>486</v>
      </c>
      <c r="AN829" s="694">
        <v>1</v>
      </c>
      <c r="AO829" s="232"/>
      <c r="AP829" s="232" t="s">
        <v>394</v>
      </c>
      <c r="AQ829" s="232"/>
      <c r="AR829" s="232"/>
      <c r="AS829" s="232"/>
      <c r="AT829" s="243">
        <f t="shared" si="71"/>
        <v>1.7361111111111112E-2</v>
      </c>
      <c r="AU829" s="243">
        <f t="shared" si="72"/>
        <v>6.9444444444444406E-3</v>
      </c>
    </row>
    <row r="830" spans="1:47" ht="14.25">
      <c r="B830" s="29">
        <v>2025</v>
      </c>
      <c r="C830" s="29">
        <v>5</v>
      </c>
      <c r="D830" s="29">
        <v>13</v>
      </c>
      <c r="E830" s="247" t="s">
        <v>496</v>
      </c>
      <c r="F830" s="29">
        <v>5</v>
      </c>
      <c r="G830" s="31" t="s">
        <v>485</v>
      </c>
      <c r="H830" s="694" t="s">
        <v>467</v>
      </c>
      <c r="I830" s="347" t="s">
        <v>47</v>
      </c>
      <c r="J830" s="694" t="s">
        <v>468</v>
      </c>
      <c r="K830" s="232">
        <v>3824830</v>
      </c>
      <c r="L830" s="698">
        <v>12</v>
      </c>
      <c r="M830" s="185">
        <v>15</v>
      </c>
      <c r="N830" s="717" t="s">
        <v>503</v>
      </c>
      <c r="O830" s="232" t="s">
        <v>469</v>
      </c>
      <c r="P830" s="232">
        <v>50</v>
      </c>
      <c r="Q830" s="347" t="s">
        <v>284</v>
      </c>
      <c r="R830" s="695">
        <v>1000</v>
      </c>
      <c r="S830" s="695"/>
      <c r="T830" s="695">
        <v>4000</v>
      </c>
      <c r="U830" s="695">
        <v>4000</v>
      </c>
      <c r="V830" s="695">
        <v>1000</v>
      </c>
      <c r="W830" s="695">
        <v>1000</v>
      </c>
      <c r="X830" s="232">
        <v>1</v>
      </c>
      <c r="Y830" s="695">
        <v>4000</v>
      </c>
      <c r="Z830" s="232">
        <v>1</v>
      </c>
      <c r="AA830" s="696">
        <v>4000</v>
      </c>
      <c r="AB830" s="696">
        <v>4050</v>
      </c>
      <c r="AC830" s="697" t="s">
        <v>2113</v>
      </c>
      <c r="AD830" s="698" t="s">
        <v>2099</v>
      </c>
      <c r="AE830" s="699">
        <v>5.9027777777777776E-2</v>
      </c>
      <c r="AF830" s="699">
        <v>7.6388888888888895E-2</v>
      </c>
      <c r="AG830" s="699">
        <v>7.6388888888888895E-2</v>
      </c>
      <c r="AH830" s="699">
        <v>8.3333333333333329E-2</v>
      </c>
      <c r="AI830" s="232" t="s">
        <v>5</v>
      </c>
      <c r="AJ830" s="694"/>
      <c r="AK830" s="694" t="s">
        <v>6</v>
      </c>
      <c r="AL830" s="700" t="s">
        <v>662</v>
      </c>
      <c r="AM830" s="694" t="s">
        <v>486</v>
      </c>
      <c r="AN830" s="694">
        <v>1</v>
      </c>
      <c r="AO830" s="232"/>
      <c r="AP830" s="232" t="s">
        <v>394</v>
      </c>
      <c r="AQ830" s="232"/>
      <c r="AR830" s="232"/>
      <c r="AS830" s="232"/>
      <c r="AT830" s="243">
        <f t="shared" si="71"/>
        <v>1.7361111111111119E-2</v>
      </c>
      <c r="AU830" s="243">
        <f t="shared" si="72"/>
        <v>6.9444444444444337E-3</v>
      </c>
    </row>
    <row r="831" spans="1:47" ht="14.25">
      <c r="B831" s="29">
        <v>2025</v>
      </c>
      <c r="C831" s="29">
        <v>5</v>
      </c>
      <c r="D831" s="29">
        <v>13</v>
      </c>
      <c r="E831" s="247" t="s">
        <v>496</v>
      </c>
      <c r="F831" s="29"/>
      <c r="G831" s="208"/>
      <c r="H831" s="694" t="s">
        <v>467</v>
      </c>
      <c r="I831" s="347" t="s">
        <v>43</v>
      </c>
      <c r="J831" s="694" t="s">
        <v>468</v>
      </c>
      <c r="K831" s="232"/>
      <c r="L831" s="698"/>
      <c r="M831" s="185"/>
      <c r="N831" s="717"/>
      <c r="O831" s="232"/>
      <c r="P831" s="232">
        <v>25</v>
      </c>
      <c r="Q831" s="347" t="s">
        <v>483</v>
      </c>
      <c r="R831" s="695">
        <v>1000</v>
      </c>
      <c r="S831" s="695"/>
      <c r="T831" s="695" t="s">
        <v>30</v>
      </c>
      <c r="U831" s="695">
        <v>350</v>
      </c>
      <c r="V831" s="695">
        <v>1000</v>
      </c>
      <c r="W831" s="695">
        <v>1000</v>
      </c>
      <c r="X831" s="232">
        <v>1</v>
      </c>
      <c r="Y831" s="695"/>
      <c r="Z831" s="232">
        <v>1</v>
      </c>
      <c r="AA831" s="696">
        <v>350</v>
      </c>
      <c r="AB831" s="696">
        <v>12550</v>
      </c>
      <c r="AC831" s="697" t="s">
        <v>914</v>
      </c>
      <c r="AD831" s="698" t="s">
        <v>2099</v>
      </c>
      <c r="AE831" s="699">
        <v>8.3333333333333329E-2</v>
      </c>
      <c r="AF831" s="699">
        <v>8.6805555555555552E-2</v>
      </c>
      <c r="AG831" s="699"/>
      <c r="AH831" s="699"/>
      <c r="AI831" s="232"/>
      <c r="AJ831" s="694"/>
      <c r="AK831" s="694" t="s">
        <v>6</v>
      </c>
      <c r="AL831" s="700" t="s">
        <v>662</v>
      </c>
      <c r="AM831" s="694" t="s">
        <v>486</v>
      </c>
      <c r="AN831" s="694">
        <v>1</v>
      </c>
      <c r="AO831" s="232"/>
      <c r="AP831" s="232"/>
      <c r="AQ831" s="232"/>
      <c r="AR831" s="232"/>
      <c r="AS831" s="232"/>
      <c r="AT831" s="243">
        <f t="shared" si="71"/>
        <v>3.4722222222222238E-3</v>
      </c>
      <c r="AU831" s="243" t="str">
        <f t="shared" si="72"/>
        <v/>
      </c>
    </row>
    <row r="832" spans="1:47" ht="14.25">
      <c r="B832" s="29">
        <v>2025</v>
      </c>
      <c r="C832" s="29">
        <v>5</v>
      </c>
      <c r="D832" s="29">
        <v>13</v>
      </c>
      <c r="E832" s="247" t="s">
        <v>496</v>
      </c>
      <c r="F832" s="29"/>
      <c r="G832" s="208"/>
      <c r="H832" s="694" t="s">
        <v>467</v>
      </c>
      <c r="I832" s="347"/>
      <c r="J832" s="694"/>
      <c r="K832" s="232"/>
      <c r="L832" s="698"/>
      <c r="M832" s="185"/>
      <c r="N832" s="717"/>
      <c r="O832" s="232"/>
      <c r="P832" s="232"/>
      <c r="Q832" s="347"/>
      <c r="R832" s="695"/>
      <c r="S832" s="695"/>
      <c r="T832" s="695"/>
      <c r="U832" s="695"/>
      <c r="V832" s="695"/>
      <c r="W832" s="695"/>
      <c r="X832" s="232"/>
      <c r="Y832" s="695"/>
      <c r="Z832" s="232"/>
      <c r="AA832" s="696"/>
      <c r="AB832" s="696"/>
      <c r="AC832" s="697"/>
      <c r="AD832" s="698"/>
      <c r="AE832" s="699"/>
      <c r="AF832" s="699"/>
      <c r="AG832" s="699">
        <v>8.6805555555555552E-2</v>
      </c>
      <c r="AH832" s="699">
        <v>0.14930555555555555</v>
      </c>
      <c r="AI832" s="232" t="s">
        <v>560</v>
      </c>
      <c r="AJ832" s="694"/>
      <c r="AK832" s="694"/>
      <c r="AL832" s="700"/>
      <c r="AM832" s="694"/>
      <c r="AN832" s="694"/>
      <c r="AO832" s="232"/>
      <c r="AP832" s="232"/>
      <c r="AQ832" s="232"/>
      <c r="AR832" s="232"/>
      <c r="AS832" s="232"/>
      <c r="AT832" s="243" t="str">
        <f t="shared" si="71"/>
        <v/>
      </c>
      <c r="AU832" s="243">
        <f t="shared" si="72"/>
        <v>6.25E-2</v>
      </c>
    </row>
    <row r="833" spans="1:47" ht="14.25">
      <c r="B833" s="29">
        <v>2025</v>
      </c>
      <c r="C833" s="29">
        <v>5</v>
      </c>
      <c r="D833" s="29">
        <v>13</v>
      </c>
      <c r="E833" s="247" t="s">
        <v>496</v>
      </c>
      <c r="F833" s="29"/>
      <c r="G833" s="31"/>
      <c r="H833" s="694" t="s">
        <v>467</v>
      </c>
      <c r="I833" s="347" t="s">
        <v>58</v>
      </c>
      <c r="J833" s="694" t="s">
        <v>468</v>
      </c>
      <c r="K833" s="232"/>
      <c r="L833" s="698"/>
      <c r="M833" s="185"/>
      <c r="N833" s="717"/>
      <c r="O833" s="232"/>
      <c r="P833" s="232">
        <v>12</v>
      </c>
      <c r="Q833" s="347" t="s">
        <v>483</v>
      </c>
      <c r="R833" s="695">
        <v>1000</v>
      </c>
      <c r="S833" s="695"/>
      <c r="T833" s="695" t="s">
        <v>30</v>
      </c>
      <c r="U833" s="695">
        <v>200</v>
      </c>
      <c r="V833" s="695">
        <v>1000</v>
      </c>
      <c r="W833" s="695">
        <v>1000</v>
      </c>
      <c r="X833" s="232">
        <v>1</v>
      </c>
      <c r="Y833" s="695">
        <v>200</v>
      </c>
      <c r="Z833" s="232">
        <v>1</v>
      </c>
      <c r="AA833" s="696">
        <v>200</v>
      </c>
      <c r="AB833" s="696"/>
      <c r="AC833" s="697"/>
      <c r="AD833" s="698"/>
      <c r="AE833" s="699"/>
      <c r="AF833" s="699"/>
      <c r="AG833" s="699"/>
      <c r="AH833" s="699"/>
      <c r="AI833" s="232"/>
      <c r="AJ833" s="694"/>
      <c r="AK833" s="694"/>
      <c r="AL833" s="700"/>
      <c r="AM833" s="694"/>
      <c r="AN833" s="694"/>
      <c r="AO833" s="232"/>
      <c r="AP833" s="232"/>
      <c r="AQ833" s="232"/>
      <c r="AR833" s="232"/>
      <c r="AS833" s="232"/>
      <c r="AT833" s="243" t="str">
        <f t="shared" si="71"/>
        <v/>
      </c>
      <c r="AU833" s="243" t="str">
        <f t="shared" si="72"/>
        <v/>
      </c>
    </row>
    <row r="834" spans="1:47" ht="14.25">
      <c r="A834" s="182">
        <v>1</v>
      </c>
      <c r="B834" s="29">
        <v>2025</v>
      </c>
      <c r="C834" s="29">
        <v>5</v>
      </c>
      <c r="D834" s="29">
        <v>13</v>
      </c>
      <c r="E834" s="247" t="s">
        <v>496</v>
      </c>
      <c r="F834" s="29">
        <v>6</v>
      </c>
      <c r="G834" s="31" t="s">
        <v>485</v>
      </c>
      <c r="H834" s="694" t="s">
        <v>467</v>
      </c>
      <c r="I834" s="347" t="s">
        <v>47</v>
      </c>
      <c r="J834" s="694" t="s">
        <v>468</v>
      </c>
      <c r="K834" s="232">
        <v>3824830</v>
      </c>
      <c r="L834" s="698">
        <v>13</v>
      </c>
      <c r="M834" s="185">
        <v>15</v>
      </c>
      <c r="N834" s="717" t="s">
        <v>503</v>
      </c>
      <c r="O834" s="232" t="s">
        <v>469</v>
      </c>
      <c r="P834" s="232">
        <v>50</v>
      </c>
      <c r="Q834" s="347" t="s">
        <v>284</v>
      </c>
      <c r="R834" s="695">
        <v>1000</v>
      </c>
      <c r="S834" s="695"/>
      <c r="T834" s="695">
        <v>4000</v>
      </c>
      <c r="U834" s="695">
        <v>4000</v>
      </c>
      <c r="V834" s="695">
        <v>1000</v>
      </c>
      <c r="W834" s="695">
        <v>1000</v>
      </c>
      <c r="X834" s="232">
        <v>1</v>
      </c>
      <c r="Y834" s="695">
        <v>4000</v>
      </c>
      <c r="Z834" s="232">
        <v>1</v>
      </c>
      <c r="AA834" s="696">
        <v>4000</v>
      </c>
      <c r="AB834" s="696">
        <v>4050</v>
      </c>
      <c r="AC834" s="697" t="s">
        <v>2114</v>
      </c>
      <c r="AD834" s="698"/>
      <c r="AE834" s="699">
        <v>0.14930555555555555</v>
      </c>
      <c r="AF834" s="699">
        <v>0.16666666666666666</v>
      </c>
      <c r="AG834" s="699">
        <v>0.16666666666666666</v>
      </c>
      <c r="AH834" s="699">
        <v>0.1736111111111111</v>
      </c>
      <c r="AI834" s="232" t="s">
        <v>5</v>
      </c>
      <c r="AJ834" s="694"/>
      <c r="AK834" s="694" t="s">
        <v>6</v>
      </c>
      <c r="AL834" s="700" t="s">
        <v>662</v>
      </c>
      <c r="AM834" s="694" t="s">
        <v>486</v>
      </c>
      <c r="AN834" s="694">
        <v>1</v>
      </c>
      <c r="AO834" s="232"/>
      <c r="AP834" s="232" t="s">
        <v>394</v>
      </c>
      <c r="AQ834" s="232"/>
      <c r="AR834" s="232"/>
      <c r="AS834" s="232"/>
      <c r="AT834" s="243">
        <f t="shared" si="71"/>
        <v>1.7361111111111105E-2</v>
      </c>
      <c r="AU834" s="243">
        <f t="shared" si="72"/>
        <v>6.9444444444444475E-3</v>
      </c>
    </row>
    <row r="835" spans="1:47" ht="14.25">
      <c r="B835" s="29">
        <v>2025</v>
      </c>
      <c r="C835" s="29">
        <v>5</v>
      </c>
      <c r="D835" s="29">
        <v>13</v>
      </c>
      <c r="E835" s="247" t="s">
        <v>496</v>
      </c>
      <c r="F835" s="29">
        <v>6</v>
      </c>
      <c r="G835" s="31" t="s">
        <v>485</v>
      </c>
      <c r="H835" s="694" t="s">
        <v>467</v>
      </c>
      <c r="I835" s="347" t="s">
        <v>47</v>
      </c>
      <c r="J835" s="694" t="s">
        <v>468</v>
      </c>
      <c r="K835" s="232">
        <v>3824830</v>
      </c>
      <c r="L835" s="698">
        <v>14</v>
      </c>
      <c r="M835" s="185">
        <v>15</v>
      </c>
      <c r="N835" s="717" t="s">
        <v>503</v>
      </c>
      <c r="O835" s="232" t="s">
        <v>469</v>
      </c>
      <c r="P835" s="232">
        <v>50</v>
      </c>
      <c r="Q835" s="347" t="s">
        <v>284</v>
      </c>
      <c r="R835" s="695">
        <v>1000</v>
      </c>
      <c r="S835" s="695"/>
      <c r="T835" s="695">
        <v>4000</v>
      </c>
      <c r="U835" s="695">
        <v>4000</v>
      </c>
      <c r="V835" s="695">
        <v>1000</v>
      </c>
      <c r="W835" s="695">
        <v>1000</v>
      </c>
      <c r="X835" s="232">
        <v>1</v>
      </c>
      <c r="Y835" s="695">
        <v>4000</v>
      </c>
      <c r="Z835" s="232">
        <v>1</v>
      </c>
      <c r="AA835" s="696">
        <v>4000</v>
      </c>
      <c r="AB835" s="696">
        <v>4050</v>
      </c>
      <c r="AC835" s="697" t="s">
        <v>2115</v>
      </c>
      <c r="AD835" s="698"/>
      <c r="AE835" s="699">
        <v>0.1736111111111111</v>
      </c>
      <c r="AF835" s="699">
        <v>0.19444444444444445</v>
      </c>
      <c r="AG835" s="699">
        <v>0.19444444444444445</v>
      </c>
      <c r="AH835" s="699">
        <v>0.2013888888888889</v>
      </c>
      <c r="AI835" s="232" t="s">
        <v>5</v>
      </c>
      <c r="AJ835" s="694"/>
      <c r="AK835" s="694" t="s">
        <v>6</v>
      </c>
      <c r="AL835" s="700" t="s">
        <v>662</v>
      </c>
      <c r="AM835" s="694" t="s">
        <v>486</v>
      </c>
      <c r="AN835" s="694">
        <v>1</v>
      </c>
      <c r="AO835" s="232"/>
      <c r="AP835" s="232" t="s">
        <v>394</v>
      </c>
      <c r="AQ835" s="232"/>
      <c r="AR835" s="232"/>
      <c r="AS835" s="232"/>
      <c r="AT835" s="243">
        <f t="shared" si="71"/>
        <v>2.0833333333333343E-2</v>
      </c>
      <c r="AU835" s="243">
        <f t="shared" si="72"/>
        <v>6.9444444444444475E-3</v>
      </c>
    </row>
    <row r="836" spans="1:47" ht="14.25">
      <c r="B836" s="29">
        <v>2025</v>
      </c>
      <c r="C836" s="29">
        <v>5</v>
      </c>
      <c r="D836" s="29">
        <v>13</v>
      </c>
      <c r="E836" s="247" t="s">
        <v>496</v>
      </c>
      <c r="F836" s="29">
        <v>6</v>
      </c>
      <c r="G836" s="31" t="s">
        <v>485</v>
      </c>
      <c r="H836" s="694" t="s">
        <v>467</v>
      </c>
      <c r="I836" s="347" t="s">
        <v>47</v>
      </c>
      <c r="J836" s="694" t="s">
        <v>468</v>
      </c>
      <c r="K836" s="232">
        <v>3824830</v>
      </c>
      <c r="L836" s="698">
        <v>15</v>
      </c>
      <c r="M836" s="185">
        <v>15</v>
      </c>
      <c r="N836" s="717" t="s">
        <v>503</v>
      </c>
      <c r="O836" s="232" t="s">
        <v>469</v>
      </c>
      <c r="P836" s="232">
        <v>50</v>
      </c>
      <c r="Q836" s="347" t="s">
        <v>284</v>
      </c>
      <c r="R836" s="695">
        <v>1000</v>
      </c>
      <c r="S836" s="695"/>
      <c r="T836" s="695">
        <v>4000</v>
      </c>
      <c r="U836" s="695">
        <v>4000</v>
      </c>
      <c r="V836" s="695">
        <v>1000</v>
      </c>
      <c r="W836" s="695">
        <v>1000</v>
      </c>
      <c r="X836" s="232">
        <v>1</v>
      </c>
      <c r="Y836" s="695">
        <v>4000</v>
      </c>
      <c r="Z836" s="232">
        <v>1</v>
      </c>
      <c r="AA836" s="696">
        <v>4000</v>
      </c>
      <c r="AB836" s="696">
        <v>4050</v>
      </c>
      <c r="AC836" s="697" t="s">
        <v>2116</v>
      </c>
      <c r="AD836" s="698" t="s">
        <v>2110</v>
      </c>
      <c r="AE836" s="699">
        <v>0.2013888888888889</v>
      </c>
      <c r="AF836" s="699">
        <v>0.21875</v>
      </c>
      <c r="AG836" s="699">
        <v>0.21875</v>
      </c>
      <c r="AH836" s="699">
        <v>0.22569444444444445</v>
      </c>
      <c r="AI836" s="232" t="s">
        <v>5</v>
      </c>
      <c r="AJ836" s="694"/>
      <c r="AK836" s="694" t="s">
        <v>6</v>
      </c>
      <c r="AL836" s="700" t="s">
        <v>662</v>
      </c>
      <c r="AM836" s="694" t="s">
        <v>486</v>
      </c>
      <c r="AN836" s="694">
        <v>1</v>
      </c>
      <c r="AO836" s="232"/>
      <c r="AP836" s="232" t="s">
        <v>394</v>
      </c>
      <c r="AQ836" s="232"/>
      <c r="AR836" s="232"/>
      <c r="AS836" s="232"/>
      <c r="AT836" s="243">
        <f t="shared" si="71"/>
        <v>1.7361111111111105E-2</v>
      </c>
      <c r="AU836" s="243">
        <f t="shared" si="72"/>
        <v>6.9444444444444475E-3</v>
      </c>
    </row>
    <row r="837" spans="1:47" ht="14.25">
      <c r="B837" s="29">
        <v>2025</v>
      </c>
      <c r="C837" s="29">
        <v>5</v>
      </c>
      <c r="D837" s="29">
        <v>13</v>
      </c>
      <c r="E837" s="247" t="s">
        <v>496</v>
      </c>
      <c r="F837" s="29"/>
      <c r="G837" s="208"/>
      <c r="H837" s="694" t="s">
        <v>467</v>
      </c>
      <c r="I837" s="347" t="s">
        <v>43</v>
      </c>
      <c r="J837" s="694" t="s">
        <v>468</v>
      </c>
      <c r="K837" s="232"/>
      <c r="L837" s="698"/>
      <c r="M837" s="185"/>
      <c r="N837" s="717"/>
      <c r="O837" s="232"/>
      <c r="P837" s="232">
        <v>25</v>
      </c>
      <c r="Q837" s="347" t="s">
        <v>483</v>
      </c>
      <c r="R837" s="695">
        <v>1000</v>
      </c>
      <c r="S837" s="695"/>
      <c r="T837" s="695" t="s">
        <v>30</v>
      </c>
      <c r="U837" s="695">
        <v>350</v>
      </c>
      <c r="V837" s="695">
        <v>1000</v>
      </c>
      <c r="W837" s="695">
        <v>1000</v>
      </c>
      <c r="X837" s="232">
        <v>1</v>
      </c>
      <c r="Y837" s="695"/>
      <c r="Z837" s="232">
        <v>1</v>
      </c>
      <c r="AA837" s="696">
        <v>350</v>
      </c>
      <c r="AB837" s="696">
        <v>12550</v>
      </c>
      <c r="AC837" s="697" t="s">
        <v>914</v>
      </c>
      <c r="AD837" s="698" t="s">
        <v>2110</v>
      </c>
      <c r="AE837" s="699">
        <v>0.22569444444444445</v>
      </c>
      <c r="AF837" s="699">
        <v>0.22916666666666666</v>
      </c>
      <c r="AG837" s="699"/>
      <c r="AH837" s="699"/>
      <c r="AI837" s="232"/>
      <c r="AJ837" s="694"/>
      <c r="AK837" s="694" t="s">
        <v>6</v>
      </c>
      <c r="AL837" s="700" t="s">
        <v>662</v>
      </c>
      <c r="AM837" s="694" t="s">
        <v>486</v>
      </c>
      <c r="AN837" s="694">
        <v>1</v>
      </c>
      <c r="AO837" s="232"/>
      <c r="AP837" s="232"/>
      <c r="AQ837" s="232"/>
      <c r="AR837" s="232"/>
      <c r="AS837" s="232"/>
      <c r="AT837" s="243">
        <f t="shared" si="71"/>
        <v>3.4722222222222099E-3</v>
      </c>
      <c r="AU837" s="243" t="str">
        <f t="shared" si="72"/>
        <v/>
      </c>
    </row>
    <row r="838" spans="1:47" ht="14.25">
      <c r="B838" s="29">
        <v>2025</v>
      </c>
      <c r="C838" s="29">
        <v>5</v>
      </c>
      <c r="D838" s="29">
        <v>13</v>
      </c>
      <c r="E838" s="247" t="s">
        <v>496</v>
      </c>
      <c r="F838" s="29"/>
      <c r="G838" s="208"/>
      <c r="H838" s="694" t="s">
        <v>467</v>
      </c>
      <c r="I838" s="347"/>
      <c r="J838" s="694"/>
      <c r="K838" s="232"/>
      <c r="L838" s="698"/>
      <c r="M838" s="185"/>
      <c r="N838" s="717"/>
      <c r="O838" s="232"/>
      <c r="P838" s="232"/>
      <c r="Q838" s="347"/>
      <c r="R838" s="695"/>
      <c r="S838" s="695"/>
      <c r="T838" s="695"/>
      <c r="U838" s="695"/>
      <c r="V838" s="695"/>
      <c r="W838" s="695"/>
      <c r="X838" s="232"/>
      <c r="Y838" s="695"/>
      <c r="Z838" s="232"/>
      <c r="AA838" s="696"/>
      <c r="AB838" s="696"/>
      <c r="AC838" s="697"/>
      <c r="AD838" s="698"/>
      <c r="AE838" s="699"/>
      <c r="AF838" s="699"/>
      <c r="AG838" s="699">
        <v>0.22916666666666666</v>
      </c>
      <c r="AH838" s="699">
        <v>0.28125</v>
      </c>
      <c r="AI838" s="232" t="s">
        <v>16</v>
      </c>
      <c r="AJ838" s="694"/>
      <c r="AK838" s="694"/>
      <c r="AL838" s="700"/>
      <c r="AM838" s="694"/>
      <c r="AN838" s="694"/>
      <c r="AO838" s="232"/>
      <c r="AP838" s="232"/>
      <c r="AQ838" s="232"/>
      <c r="AR838" s="232"/>
      <c r="AS838" s="232"/>
      <c r="AT838" s="243" t="str">
        <f t="shared" si="71"/>
        <v/>
      </c>
      <c r="AU838" s="243">
        <f t="shared" si="72"/>
        <v>5.2083333333333343E-2</v>
      </c>
    </row>
    <row r="839" spans="1:47" ht="14.25">
      <c r="B839" s="29">
        <v>2025</v>
      </c>
      <c r="C839" s="29">
        <v>5</v>
      </c>
      <c r="D839" s="29">
        <v>14</v>
      </c>
      <c r="E839" s="247" t="s">
        <v>494</v>
      </c>
      <c r="F839" s="29"/>
      <c r="G839" s="208"/>
      <c r="H839" s="694" t="s">
        <v>467</v>
      </c>
      <c r="I839" s="347"/>
      <c r="J839" s="694"/>
      <c r="K839" s="232"/>
      <c r="L839" s="698"/>
      <c r="M839" s="185"/>
      <c r="N839" s="717"/>
      <c r="O839" s="232"/>
      <c r="P839" s="232"/>
      <c r="Q839" s="347"/>
      <c r="R839" s="695"/>
      <c r="S839" s="695"/>
      <c r="T839" s="695"/>
      <c r="U839" s="695"/>
      <c r="V839" s="695"/>
      <c r="W839" s="695"/>
      <c r="X839" s="232"/>
      <c r="Y839" s="695"/>
      <c r="Z839" s="232"/>
      <c r="AA839" s="696"/>
      <c r="AB839" s="696"/>
      <c r="AC839" s="697"/>
      <c r="AD839" s="698"/>
      <c r="AE839" s="699"/>
      <c r="AF839" s="699"/>
      <c r="AG839" s="699">
        <v>0.28125</v>
      </c>
      <c r="AH839" s="699">
        <v>0.58333333333333337</v>
      </c>
      <c r="AI839" s="232" t="s">
        <v>41</v>
      </c>
      <c r="AJ839" s="694"/>
      <c r="AK839" s="694"/>
      <c r="AL839" s="700"/>
      <c r="AM839" s="694"/>
      <c r="AN839" s="694"/>
      <c r="AO839" s="232" t="s">
        <v>2120</v>
      </c>
      <c r="AP839" s="232"/>
      <c r="AQ839" s="232"/>
      <c r="AR839" s="232"/>
      <c r="AS839" s="232"/>
      <c r="AT839" s="243" t="str">
        <f t="shared" si="71"/>
        <v/>
      </c>
      <c r="AU839" s="243">
        <f t="shared" si="72"/>
        <v>0.30208333333333337</v>
      </c>
    </row>
    <row r="840" spans="1:47" ht="14.25">
      <c r="B840" s="29">
        <v>2025</v>
      </c>
      <c r="C840" s="29">
        <v>5</v>
      </c>
      <c r="D840" s="29">
        <v>14</v>
      </c>
      <c r="E840" s="247" t="s">
        <v>495</v>
      </c>
      <c r="F840" s="29"/>
      <c r="G840" s="208"/>
      <c r="H840" s="694" t="s">
        <v>467</v>
      </c>
      <c r="I840" s="347"/>
      <c r="J840" s="694"/>
      <c r="K840" s="232"/>
      <c r="L840" s="698"/>
      <c r="M840" s="185"/>
      <c r="N840" s="717"/>
      <c r="O840" s="232"/>
      <c r="P840" s="232"/>
      <c r="Q840" s="347"/>
      <c r="R840" s="695"/>
      <c r="S840" s="695"/>
      <c r="T840" s="695"/>
      <c r="U840" s="695"/>
      <c r="V840" s="695"/>
      <c r="W840" s="695"/>
      <c r="X840" s="232"/>
      <c r="Y840" s="695"/>
      <c r="Z840" s="232"/>
      <c r="AA840" s="696"/>
      <c r="AB840" s="696"/>
      <c r="AC840" s="697"/>
      <c r="AD840" s="698"/>
      <c r="AE840" s="699"/>
      <c r="AF840" s="699"/>
      <c r="AG840" s="699">
        <v>0.58333333333333337</v>
      </c>
      <c r="AH840" s="699">
        <v>0.91666666666666663</v>
      </c>
      <c r="AI840" s="232" t="s">
        <v>41</v>
      </c>
      <c r="AJ840" s="694"/>
      <c r="AK840" s="694"/>
      <c r="AL840" s="700"/>
      <c r="AM840" s="694"/>
      <c r="AN840" s="694"/>
      <c r="AO840" s="232" t="s">
        <v>2121</v>
      </c>
      <c r="AP840" s="232"/>
      <c r="AQ840" s="232"/>
      <c r="AR840" s="232"/>
      <c r="AS840" s="232"/>
      <c r="AT840" s="243" t="str">
        <f t="shared" si="71"/>
        <v/>
      </c>
      <c r="AU840" s="243">
        <f t="shared" si="72"/>
        <v>0.33333333333333326</v>
      </c>
    </row>
    <row r="841" spans="1:47" ht="14.25">
      <c r="B841" s="29">
        <v>2025</v>
      </c>
      <c r="C841" s="29">
        <v>5</v>
      </c>
      <c r="D841" s="29">
        <v>14</v>
      </c>
      <c r="E841" s="247" t="s">
        <v>496</v>
      </c>
      <c r="F841" s="29"/>
      <c r="G841" s="208"/>
      <c r="H841" s="694" t="s">
        <v>467</v>
      </c>
      <c r="I841" s="347"/>
      <c r="J841" s="694"/>
      <c r="K841" s="232"/>
      <c r="L841" s="698"/>
      <c r="M841" s="185"/>
      <c r="N841" s="717"/>
      <c r="O841" s="232"/>
      <c r="P841" s="232"/>
      <c r="Q841" s="347"/>
      <c r="R841" s="695"/>
      <c r="S841" s="695"/>
      <c r="T841" s="695"/>
      <c r="U841" s="695"/>
      <c r="V841" s="695"/>
      <c r="W841" s="695"/>
      <c r="X841" s="232"/>
      <c r="Y841" s="695"/>
      <c r="Z841" s="232"/>
      <c r="AA841" s="696"/>
      <c r="AB841" s="696"/>
      <c r="AC841" s="697"/>
      <c r="AD841" s="698"/>
      <c r="AE841" s="699"/>
      <c r="AF841" s="699"/>
      <c r="AG841" s="699">
        <v>0.91666666666666663</v>
      </c>
      <c r="AH841" s="699">
        <v>0.28125</v>
      </c>
      <c r="AI841" s="232" t="s">
        <v>41</v>
      </c>
      <c r="AJ841" s="694"/>
      <c r="AK841" s="694"/>
      <c r="AL841" s="700"/>
      <c r="AM841" s="694"/>
      <c r="AN841" s="694"/>
      <c r="AO841" s="232" t="s">
        <v>2122</v>
      </c>
      <c r="AP841" s="232"/>
      <c r="AQ841" s="232"/>
      <c r="AR841" s="232"/>
      <c r="AS841" s="232"/>
      <c r="AT841" s="243" t="str">
        <f t="shared" si="71"/>
        <v/>
      </c>
      <c r="AU841" s="243">
        <f t="shared" si="72"/>
        <v>0.36458333333333337</v>
      </c>
    </row>
    <row r="842" spans="1:47" ht="14.25">
      <c r="B842" s="29">
        <v>2025</v>
      </c>
      <c r="C842" s="29">
        <v>5</v>
      </c>
      <c r="D842" s="29">
        <v>15</v>
      </c>
      <c r="E842" s="247" t="s">
        <v>494</v>
      </c>
      <c r="F842" s="29"/>
      <c r="G842" s="208"/>
      <c r="H842" s="694" t="s">
        <v>467</v>
      </c>
      <c r="I842" s="347"/>
      <c r="J842" s="694"/>
      <c r="K842" s="232"/>
      <c r="L842" s="698"/>
      <c r="M842" s="185"/>
      <c r="N842" s="717"/>
      <c r="O842" s="232"/>
      <c r="P842" s="232"/>
      <c r="Q842" s="347"/>
      <c r="R842" s="695"/>
      <c r="S842" s="695"/>
      <c r="T842" s="695"/>
      <c r="U842" s="695"/>
      <c r="V842" s="695"/>
      <c r="W842" s="695"/>
      <c r="X842" s="232"/>
      <c r="Y842" s="695"/>
      <c r="Z842" s="232"/>
      <c r="AA842" s="696"/>
      <c r="AB842" s="696"/>
      <c r="AC842" s="697"/>
      <c r="AD842" s="698"/>
      <c r="AE842" s="699"/>
      <c r="AF842" s="699"/>
      <c r="AG842" s="699">
        <v>0.28125</v>
      </c>
      <c r="AH842" s="699">
        <v>0.58333333333333337</v>
      </c>
      <c r="AI842" s="232" t="s">
        <v>41</v>
      </c>
      <c r="AJ842" s="694"/>
      <c r="AK842" s="694"/>
      <c r="AL842" s="700"/>
      <c r="AM842" s="694"/>
      <c r="AN842" s="694"/>
      <c r="AO842" s="232" t="s">
        <v>2006</v>
      </c>
      <c r="AP842" s="232"/>
      <c r="AQ842" s="232"/>
      <c r="AR842" s="232"/>
      <c r="AS842" s="232"/>
      <c r="AT842" s="243" t="str">
        <f t="shared" si="71"/>
        <v/>
      </c>
      <c r="AU842" s="243">
        <f t="shared" si="72"/>
        <v>0.30208333333333337</v>
      </c>
    </row>
    <row r="843" spans="1:47" ht="14.25">
      <c r="B843" s="29">
        <v>2025</v>
      </c>
      <c r="C843" s="29">
        <v>5</v>
      </c>
      <c r="D843" s="29">
        <v>15</v>
      </c>
      <c r="E843" s="247" t="s">
        <v>495</v>
      </c>
      <c r="F843" s="29"/>
      <c r="G843" s="208"/>
      <c r="H843" s="694" t="s">
        <v>467</v>
      </c>
      <c r="I843" s="347"/>
      <c r="J843" s="694"/>
      <c r="K843" s="232"/>
      <c r="L843" s="698"/>
      <c r="M843" s="185"/>
      <c r="N843" s="717"/>
      <c r="O843" s="232"/>
      <c r="P843" s="232"/>
      <c r="Q843" s="347"/>
      <c r="R843" s="695"/>
      <c r="S843" s="695"/>
      <c r="T843" s="695"/>
      <c r="U843" s="695"/>
      <c r="V843" s="695"/>
      <c r="W843" s="695"/>
      <c r="X843" s="232"/>
      <c r="Y843" s="695"/>
      <c r="Z843" s="232"/>
      <c r="AA843" s="696"/>
      <c r="AB843" s="696"/>
      <c r="AC843" s="697"/>
      <c r="AD843" s="698"/>
      <c r="AE843" s="699"/>
      <c r="AF843" s="699"/>
      <c r="AG843" s="699">
        <v>0.58333333333333337</v>
      </c>
      <c r="AH843" s="699">
        <v>0.91666666666666663</v>
      </c>
      <c r="AI843" s="232" t="s">
        <v>41</v>
      </c>
      <c r="AJ843" s="694"/>
      <c r="AK843" s="694"/>
      <c r="AL843" s="700"/>
      <c r="AM843" s="694"/>
      <c r="AN843" s="694"/>
      <c r="AO843" s="232" t="s">
        <v>2006</v>
      </c>
      <c r="AP843" s="232"/>
      <c r="AQ843" s="232"/>
      <c r="AR843" s="232"/>
      <c r="AS843" s="232"/>
      <c r="AT843" s="243" t="str">
        <f t="shared" si="71"/>
        <v/>
      </c>
      <c r="AU843" s="243">
        <f t="shared" si="72"/>
        <v>0.33333333333333326</v>
      </c>
    </row>
    <row r="844" spans="1:47" ht="14.25">
      <c r="B844" s="29">
        <v>2025</v>
      </c>
      <c r="C844" s="29">
        <v>5</v>
      </c>
      <c r="D844" s="29">
        <v>15</v>
      </c>
      <c r="E844" s="247" t="s">
        <v>496</v>
      </c>
      <c r="F844" s="29"/>
      <c r="G844" s="208"/>
      <c r="H844" s="694" t="s">
        <v>467</v>
      </c>
      <c r="I844" s="347"/>
      <c r="J844" s="694"/>
      <c r="K844" s="232"/>
      <c r="L844" s="698"/>
      <c r="M844" s="185"/>
      <c r="N844" s="717"/>
      <c r="O844" s="232"/>
      <c r="P844" s="232"/>
      <c r="Q844" s="347"/>
      <c r="R844" s="695"/>
      <c r="S844" s="695"/>
      <c r="T844" s="695"/>
      <c r="U844" s="695"/>
      <c r="V844" s="695"/>
      <c r="W844" s="695"/>
      <c r="X844" s="232"/>
      <c r="Y844" s="695"/>
      <c r="Z844" s="232"/>
      <c r="AA844" s="696"/>
      <c r="AB844" s="696"/>
      <c r="AC844" s="697"/>
      <c r="AD844" s="698"/>
      <c r="AE844" s="699"/>
      <c r="AF844" s="699"/>
      <c r="AG844" s="699">
        <v>0.91666666666666663</v>
      </c>
      <c r="AH844" s="699">
        <v>0.95833333333333337</v>
      </c>
      <c r="AI844" s="232" t="s">
        <v>26</v>
      </c>
      <c r="AJ844" s="694"/>
      <c r="AK844" s="694"/>
      <c r="AL844" s="700"/>
      <c r="AM844" s="694"/>
      <c r="AN844" s="694"/>
      <c r="AO844" s="232" t="s">
        <v>2128</v>
      </c>
      <c r="AP844" s="232"/>
      <c r="AQ844" s="232"/>
      <c r="AR844" s="232"/>
      <c r="AS844" s="232"/>
      <c r="AT844" s="243" t="str">
        <f t="shared" si="71"/>
        <v/>
      </c>
      <c r="AU844" s="243">
        <f t="shared" si="72"/>
        <v>4.1666666666666741E-2</v>
      </c>
    </row>
    <row r="845" spans="1:47" ht="14.25">
      <c r="B845" s="29">
        <v>2025</v>
      </c>
      <c r="C845" s="29">
        <v>5</v>
      </c>
      <c r="D845" s="29">
        <v>15</v>
      </c>
      <c r="E845" s="247" t="s">
        <v>496</v>
      </c>
      <c r="F845" s="29"/>
      <c r="G845" s="208"/>
      <c r="H845" s="694" t="s">
        <v>467</v>
      </c>
      <c r="I845" s="347" t="s">
        <v>39</v>
      </c>
      <c r="J845" s="694"/>
      <c r="K845" s="232"/>
      <c r="L845" s="698"/>
      <c r="M845" s="185"/>
      <c r="N845" s="717" t="s">
        <v>2123</v>
      </c>
      <c r="O845" s="232"/>
      <c r="P845" s="232">
        <v>12</v>
      </c>
      <c r="Q845" s="347"/>
      <c r="R845" s="695">
        <v>1200</v>
      </c>
      <c r="S845" s="695"/>
      <c r="T845" s="695">
        <v>12000</v>
      </c>
      <c r="U845" s="695">
        <v>12000</v>
      </c>
      <c r="V845" s="695">
        <v>1120</v>
      </c>
      <c r="W845" s="695">
        <v>1120</v>
      </c>
      <c r="X845" s="232">
        <v>1</v>
      </c>
      <c r="Y845" s="695">
        <v>12000</v>
      </c>
      <c r="Z845" s="232">
        <v>1</v>
      </c>
      <c r="AA845" s="696">
        <v>12000</v>
      </c>
      <c r="AB845" s="696">
        <v>12000</v>
      </c>
      <c r="AC845" s="697"/>
      <c r="AD845" s="698" t="s">
        <v>1774</v>
      </c>
      <c r="AE845" s="699">
        <v>0.95833333333333337</v>
      </c>
      <c r="AF845" s="699">
        <v>2.7777777777777776E-2</v>
      </c>
      <c r="AG845" s="699">
        <v>2.7777777777777776E-2</v>
      </c>
      <c r="AH845" s="699">
        <v>5.5555555555555552E-2</v>
      </c>
      <c r="AI845" s="232"/>
      <c r="AJ845" s="694"/>
      <c r="AK845" s="694"/>
      <c r="AL845" s="700"/>
      <c r="AM845" s="694" t="s">
        <v>470</v>
      </c>
      <c r="AN845" s="694">
        <v>2</v>
      </c>
      <c r="AO845" s="232"/>
      <c r="AP845" s="232"/>
      <c r="AQ845" s="232"/>
      <c r="AR845" s="232"/>
      <c r="AS845" s="232"/>
      <c r="AT845" s="243">
        <f t="shared" si="71"/>
        <v>6.9444444444444406E-2</v>
      </c>
      <c r="AU845" s="243">
        <f t="shared" si="72"/>
        <v>2.7777777777777776E-2</v>
      </c>
    </row>
    <row r="846" spans="1:47" ht="14.25">
      <c r="B846" s="29">
        <v>2025</v>
      </c>
      <c r="C846" s="29">
        <v>5</v>
      </c>
      <c r="D846" s="29">
        <v>15</v>
      </c>
      <c r="E846" s="247" t="s">
        <v>496</v>
      </c>
      <c r="F846" s="29"/>
      <c r="G846" s="208"/>
      <c r="H846" s="694" t="s">
        <v>467</v>
      </c>
      <c r="I846" s="347" t="s">
        <v>39</v>
      </c>
      <c r="J846" s="694"/>
      <c r="K846" s="232"/>
      <c r="L846" s="698"/>
      <c r="M846" s="185"/>
      <c r="N846" s="717" t="s">
        <v>2124</v>
      </c>
      <c r="O846" s="232"/>
      <c r="P846" s="232">
        <v>25</v>
      </c>
      <c r="Q846" s="347" t="s">
        <v>2125</v>
      </c>
      <c r="R846" s="695">
        <v>1330</v>
      </c>
      <c r="S846" s="695"/>
      <c r="T846" s="695">
        <v>8000</v>
      </c>
      <c r="U846" s="695">
        <v>6000</v>
      </c>
      <c r="V846" s="695">
        <v>1120</v>
      </c>
      <c r="W846" s="695">
        <v>1120</v>
      </c>
      <c r="X846" s="232">
        <v>1</v>
      </c>
      <c r="Y846" s="695">
        <v>6000</v>
      </c>
      <c r="Z846" s="232">
        <v>1</v>
      </c>
      <c r="AA846" s="696">
        <v>6000</v>
      </c>
      <c r="AB846" s="696">
        <v>6000</v>
      </c>
      <c r="AC846" s="697" t="s">
        <v>2126</v>
      </c>
      <c r="AD846" s="698" t="s">
        <v>756</v>
      </c>
      <c r="AE846" s="699">
        <v>5.5555555555555552E-2</v>
      </c>
      <c r="AF846" s="699">
        <v>9.0277777777777776E-2</v>
      </c>
      <c r="AG846" s="699">
        <v>9.0277777777777776E-2</v>
      </c>
      <c r="AH846" s="699">
        <v>0.1111111111111111</v>
      </c>
      <c r="AI846" s="232"/>
      <c r="AJ846" s="694"/>
      <c r="AK846" s="694"/>
      <c r="AL846" s="700"/>
      <c r="AM846" s="694" t="s">
        <v>470</v>
      </c>
      <c r="AN846" s="694">
        <v>1</v>
      </c>
      <c r="AO846" s="232" t="s">
        <v>2127</v>
      </c>
      <c r="AP846" s="232"/>
      <c r="AQ846" s="232"/>
      <c r="AR846" s="232"/>
      <c r="AS846" s="232"/>
      <c r="AT846" s="243">
        <f t="shared" ref="AT846:AT895" si="73">IF(IF(AE846&gt;AF846,1-AE846+AF846,AF846-AE846)=0,"",IF(AE846&gt;AF846,1-AE846+AF846,AF846-AE846))</f>
        <v>3.4722222222222224E-2</v>
      </c>
      <c r="AU846" s="243">
        <f t="shared" ref="AU846:AU895" si="74">IF(IF(AG846&gt;AH846,1-AG846+AH846,AH846-AG846)=0,"",IF(AG846&gt;AH846,1-AG846+AH846,AH846-AG846))</f>
        <v>2.0833333333333329E-2</v>
      </c>
    </row>
    <row r="847" spans="1:47" ht="14.25">
      <c r="B847" s="29">
        <v>2025</v>
      </c>
      <c r="C847" s="29">
        <v>5</v>
      </c>
      <c r="D847" s="29">
        <v>15</v>
      </c>
      <c r="E847" s="247" t="s">
        <v>496</v>
      </c>
      <c r="F847" s="29"/>
      <c r="G847" s="208"/>
      <c r="H847" s="694" t="s">
        <v>467</v>
      </c>
      <c r="I847" s="347" t="s">
        <v>39</v>
      </c>
      <c r="J847" s="694"/>
      <c r="K847" s="232"/>
      <c r="L847" s="698"/>
      <c r="M847" s="185"/>
      <c r="N847" s="717" t="s">
        <v>2124</v>
      </c>
      <c r="O847" s="232"/>
      <c r="P847" s="232">
        <v>25</v>
      </c>
      <c r="Q847" s="347"/>
      <c r="R847" s="695">
        <v>1120</v>
      </c>
      <c r="S847" s="695"/>
      <c r="T847" s="695">
        <v>890</v>
      </c>
      <c r="U847" s="695">
        <v>890</v>
      </c>
      <c r="V847" s="695">
        <v>1120</v>
      </c>
      <c r="W847" s="695">
        <v>1120</v>
      </c>
      <c r="X847" s="232">
        <v>1</v>
      </c>
      <c r="Y847" s="695">
        <v>890</v>
      </c>
      <c r="Z847" s="232">
        <v>1</v>
      </c>
      <c r="AA847" s="696" t="s">
        <v>2132</v>
      </c>
      <c r="AB847" s="696">
        <v>6890</v>
      </c>
      <c r="AC847" s="697"/>
      <c r="AD847" s="698" t="s">
        <v>756</v>
      </c>
      <c r="AE847" s="699">
        <v>0.1111111111111111</v>
      </c>
      <c r="AF847" s="699">
        <v>0.11805555555555555</v>
      </c>
      <c r="AG847" s="699">
        <v>0.11805555555555555</v>
      </c>
      <c r="AH847" s="699">
        <v>0.125</v>
      </c>
      <c r="AI847" s="232"/>
      <c r="AJ847" s="694"/>
      <c r="AK847" s="694"/>
      <c r="AL847" s="700"/>
      <c r="AM847" s="694" t="s">
        <v>470</v>
      </c>
      <c r="AN847" s="694">
        <v>1</v>
      </c>
      <c r="AO847" s="232" t="s">
        <v>2129</v>
      </c>
      <c r="AP847" s="232"/>
      <c r="AQ847" s="232"/>
      <c r="AR847" s="232"/>
      <c r="AS847" s="232"/>
      <c r="AT847" s="243">
        <f t="shared" si="73"/>
        <v>6.9444444444444475E-3</v>
      </c>
      <c r="AU847" s="243">
        <f t="shared" si="74"/>
        <v>6.9444444444444475E-3</v>
      </c>
    </row>
    <row r="848" spans="1:47" ht="14.25">
      <c r="B848" s="29">
        <v>2025</v>
      </c>
      <c r="C848" s="29">
        <v>5</v>
      </c>
      <c r="D848" s="29">
        <v>15</v>
      </c>
      <c r="E848" s="247" t="s">
        <v>496</v>
      </c>
      <c r="F848" s="29"/>
      <c r="G848" s="208"/>
      <c r="H848" s="694" t="s">
        <v>467</v>
      </c>
      <c r="I848" s="347" t="s">
        <v>39</v>
      </c>
      <c r="J848" s="694"/>
      <c r="K848" s="232"/>
      <c r="L848" s="698"/>
      <c r="M848" s="185"/>
      <c r="N848" s="717" t="s">
        <v>2124</v>
      </c>
      <c r="O848" s="232"/>
      <c r="P848" s="232">
        <v>25</v>
      </c>
      <c r="Q848" s="347"/>
      <c r="R848" s="695">
        <v>1120</v>
      </c>
      <c r="S848" s="695"/>
      <c r="T848" s="695">
        <v>650</v>
      </c>
      <c r="U848" s="695">
        <v>650</v>
      </c>
      <c r="V848" s="695">
        <v>1120</v>
      </c>
      <c r="W848" s="695">
        <v>1120</v>
      </c>
      <c r="X848" s="232">
        <v>1</v>
      </c>
      <c r="Y848" s="695">
        <v>650</v>
      </c>
      <c r="Z848" s="232">
        <v>1</v>
      </c>
      <c r="AA848" s="696" t="s">
        <v>2133</v>
      </c>
      <c r="AB848" s="696">
        <v>7540</v>
      </c>
      <c r="AC848" s="697"/>
      <c r="AD848" s="698" t="s">
        <v>756</v>
      </c>
      <c r="AE848" s="699">
        <v>0.125</v>
      </c>
      <c r="AF848" s="699">
        <v>0.13194444444444445</v>
      </c>
      <c r="AG848" s="699">
        <v>0.13194444444444445</v>
      </c>
      <c r="AH848" s="699">
        <v>0.1388888888888889</v>
      </c>
      <c r="AI848" s="232"/>
      <c r="AJ848" s="694"/>
      <c r="AK848" s="694"/>
      <c r="AL848" s="700"/>
      <c r="AM848" s="694" t="s">
        <v>470</v>
      </c>
      <c r="AN848" s="694">
        <v>1</v>
      </c>
      <c r="AO848" s="232" t="s">
        <v>2129</v>
      </c>
      <c r="AP848" s="232"/>
      <c r="AQ848" s="232"/>
      <c r="AR848" s="232"/>
      <c r="AS848" s="232"/>
      <c r="AT848" s="243">
        <f t="shared" si="73"/>
        <v>6.9444444444444475E-3</v>
      </c>
      <c r="AU848" s="243">
        <f t="shared" si="74"/>
        <v>6.9444444444444475E-3</v>
      </c>
    </row>
    <row r="849" spans="2:47" ht="14.25">
      <c r="B849" s="29">
        <v>2025</v>
      </c>
      <c r="C849" s="29">
        <v>5</v>
      </c>
      <c r="D849" s="29">
        <v>15</v>
      </c>
      <c r="E849" s="247" t="s">
        <v>496</v>
      </c>
      <c r="F849" s="29"/>
      <c r="G849" s="208"/>
      <c r="H849" s="694" t="s">
        <v>467</v>
      </c>
      <c r="I849" s="347" t="s">
        <v>39</v>
      </c>
      <c r="J849" s="694"/>
      <c r="K849" s="232"/>
      <c r="L849" s="698"/>
      <c r="M849" s="185"/>
      <c r="N849" s="717" t="s">
        <v>2124</v>
      </c>
      <c r="O849" s="232"/>
      <c r="P849" s="232">
        <v>25</v>
      </c>
      <c r="Q849" s="347"/>
      <c r="R849" s="695">
        <v>1120</v>
      </c>
      <c r="S849" s="695"/>
      <c r="T849" s="695">
        <v>340</v>
      </c>
      <c r="U849" s="695">
        <v>340</v>
      </c>
      <c r="V849" s="695">
        <v>1120</v>
      </c>
      <c r="W849" s="695">
        <v>1120</v>
      </c>
      <c r="X849" s="232">
        <v>1</v>
      </c>
      <c r="Y849" s="695">
        <v>340</v>
      </c>
      <c r="Z849" s="232">
        <v>1</v>
      </c>
      <c r="AA849" s="696" t="s">
        <v>2134</v>
      </c>
      <c r="AB849" s="696">
        <v>7880</v>
      </c>
      <c r="AC849" s="697"/>
      <c r="AD849" s="698" t="s">
        <v>756</v>
      </c>
      <c r="AE849" s="699">
        <v>0.1388888888888889</v>
      </c>
      <c r="AF849" s="699">
        <v>0.14583333333333334</v>
      </c>
      <c r="AG849" s="699">
        <v>0.14583333333333334</v>
      </c>
      <c r="AH849" s="699">
        <v>0.2013888888888889</v>
      </c>
      <c r="AI849" s="232"/>
      <c r="AJ849" s="694"/>
      <c r="AK849" s="694"/>
      <c r="AL849" s="700"/>
      <c r="AM849" s="694" t="s">
        <v>470</v>
      </c>
      <c r="AN849" s="694">
        <v>1</v>
      </c>
      <c r="AO849" s="232" t="s">
        <v>2129</v>
      </c>
      <c r="AP849" s="232"/>
      <c r="AQ849" s="232"/>
      <c r="AR849" s="232"/>
      <c r="AS849" s="232"/>
      <c r="AT849" s="243">
        <f t="shared" si="73"/>
        <v>6.9444444444444475E-3</v>
      </c>
      <c r="AU849" s="243">
        <f t="shared" si="74"/>
        <v>5.5555555555555552E-2</v>
      </c>
    </row>
    <row r="850" spans="2:47" ht="14.25">
      <c r="B850" s="29">
        <v>2025</v>
      </c>
      <c r="C850" s="29">
        <v>5</v>
      </c>
      <c r="D850" s="29">
        <v>15</v>
      </c>
      <c r="E850" s="247" t="s">
        <v>496</v>
      </c>
      <c r="F850" s="29"/>
      <c r="G850" s="208"/>
      <c r="H850" s="694" t="s">
        <v>467</v>
      </c>
      <c r="I850" s="347" t="s">
        <v>39</v>
      </c>
      <c r="J850" s="694"/>
      <c r="K850" s="232"/>
      <c r="L850" s="698"/>
      <c r="M850" s="185"/>
      <c r="N850" s="717" t="s">
        <v>2123</v>
      </c>
      <c r="O850" s="232"/>
      <c r="P850" s="232">
        <v>12</v>
      </c>
      <c r="Q850" s="347"/>
      <c r="R850" s="695">
        <v>1200</v>
      </c>
      <c r="S850" s="695"/>
      <c r="T850" s="695">
        <v>11300</v>
      </c>
      <c r="U850" s="695">
        <v>11300</v>
      </c>
      <c r="V850" s="695">
        <v>1005</v>
      </c>
      <c r="W850" s="695">
        <v>1005</v>
      </c>
      <c r="X850" s="232">
        <v>1</v>
      </c>
      <c r="Y850" s="695">
        <v>11300</v>
      </c>
      <c r="Z850" s="232">
        <v>1</v>
      </c>
      <c r="AA850" s="696">
        <v>11260</v>
      </c>
      <c r="AB850" s="696">
        <v>11260</v>
      </c>
      <c r="AC850" s="697"/>
      <c r="AD850" s="698" t="s">
        <v>1777</v>
      </c>
      <c r="AE850" s="699">
        <v>0.2013888888888889</v>
      </c>
      <c r="AF850" s="699">
        <v>0.2673611111111111</v>
      </c>
      <c r="AG850" s="699"/>
      <c r="AH850" s="699"/>
      <c r="AI850" s="232"/>
      <c r="AJ850" s="694"/>
      <c r="AK850" s="694"/>
      <c r="AL850" s="700"/>
      <c r="AM850" s="694" t="s">
        <v>470</v>
      </c>
      <c r="AN850" s="694"/>
      <c r="AO850" s="232"/>
      <c r="AP850" s="232"/>
      <c r="AQ850" s="232"/>
      <c r="AR850" s="232"/>
      <c r="AS850" s="232"/>
      <c r="AT850" s="243">
        <f t="shared" si="73"/>
        <v>6.597222222222221E-2</v>
      </c>
      <c r="AU850" s="243" t="str">
        <f t="shared" si="74"/>
        <v/>
      </c>
    </row>
    <row r="851" spans="2:47" ht="14.25">
      <c r="B851" s="29">
        <v>2025</v>
      </c>
      <c r="C851" s="29">
        <v>5</v>
      </c>
      <c r="D851" s="29">
        <v>15</v>
      </c>
      <c r="E851" s="247" t="s">
        <v>496</v>
      </c>
      <c r="F851" s="29"/>
      <c r="G851" s="208"/>
      <c r="H851" s="694" t="s">
        <v>467</v>
      </c>
      <c r="I851" s="347"/>
      <c r="J851" s="694"/>
      <c r="K851" s="232"/>
      <c r="L851" s="698"/>
      <c r="M851" s="185"/>
      <c r="N851" s="717"/>
      <c r="O851" s="232"/>
      <c r="P851" s="232"/>
      <c r="Q851" s="347"/>
      <c r="R851" s="695"/>
      <c r="S851" s="695"/>
      <c r="T851" s="695"/>
      <c r="U851" s="695"/>
      <c r="V851" s="695"/>
      <c r="W851" s="695"/>
      <c r="X851" s="232"/>
      <c r="Y851" s="695"/>
      <c r="Z851" s="232"/>
      <c r="AA851" s="696"/>
      <c r="AB851" s="696"/>
      <c r="AC851" s="697"/>
      <c r="AD851" s="698"/>
      <c r="AE851" s="699"/>
      <c r="AF851" s="699"/>
      <c r="AG851" s="699">
        <v>0.2673611111111111</v>
      </c>
      <c r="AH851" s="699">
        <v>0.28125</v>
      </c>
      <c r="AI851" s="232" t="s">
        <v>16</v>
      </c>
      <c r="AJ851" s="694"/>
      <c r="AK851" s="694"/>
      <c r="AL851" s="700"/>
      <c r="AM851" s="694"/>
      <c r="AN851" s="694"/>
      <c r="AO851" s="232" t="s">
        <v>2135</v>
      </c>
      <c r="AP851" s="232"/>
      <c r="AQ851" s="232"/>
      <c r="AR851" s="232"/>
      <c r="AS851" s="232"/>
      <c r="AT851" s="243" t="str">
        <f t="shared" si="73"/>
        <v/>
      </c>
      <c r="AU851" s="243">
        <f t="shared" si="74"/>
        <v>1.3888888888888895E-2</v>
      </c>
    </row>
    <row r="852" spans="2:47" ht="14.25">
      <c r="B852" s="29">
        <v>2025</v>
      </c>
      <c r="C852" s="29">
        <v>5</v>
      </c>
      <c r="D852" s="29">
        <v>16</v>
      </c>
      <c r="E852" s="247" t="s">
        <v>495</v>
      </c>
      <c r="F852" s="29"/>
      <c r="G852" s="208"/>
      <c r="H852" s="694" t="s">
        <v>467</v>
      </c>
      <c r="I852" s="347"/>
      <c r="J852" s="694"/>
      <c r="K852" s="232"/>
      <c r="L852" s="698"/>
      <c r="M852" s="185"/>
      <c r="N852" s="717"/>
      <c r="O852" s="232"/>
      <c r="P852" s="232"/>
      <c r="Q852" s="347"/>
      <c r="R852" s="695"/>
      <c r="S852" s="695"/>
      <c r="T852" s="695"/>
      <c r="U852" s="695"/>
      <c r="V852" s="695"/>
      <c r="W852" s="695"/>
      <c r="X852" s="232"/>
      <c r="Y852" s="695"/>
      <c r="Z852" s="232"/>
      <c r="AA852" s="696"/>
      <c r="AB852" s="696"/>
      <c r="AC852" s="697"/>
      <c r="AD852" s="698"/>
      <c r="AE852" s="699"/>
      <c r="AF852" s="699"/>
      <c r="AG852" s="699">
        <v>0.58333333333333337</v>
      </c>
      <c r="AH852" s="699">
        <v>0.66666666666666663</v>
      </c>
      <c r="AI852" s="232" t="s">
        <v>26</v>
      </c>
      <c r="AJ852" s="694"/>
      <c r="AK852" s="694"/>
      <c r="AL852" s="700"/>
      <c r="AM852" s="694"/>
      <c r="AN852" s="694"/>
      <c r="AO852" s="232" t="s">
        <v>2004</v>
      </c>
      <c r="AP852" s="232"/>
      <c r="AQ852" s="232"/>
      <c r="AR852" s="232"/>
      <c r="AS852" s="232"/>
      <c r="AT852" s="243" t="str">
        <f t="shared" si="73"/>
        <v/>
      </c>
      <c r="AU852" s="243">
        <f t="shared" si="74"/>
        <v>8.3333333333333259E-2</v>
      </c>
    </row>
    <row r="853" spans="2:47" ht="14.25">
      <c r="B853" s="29">
        <v>2025</v>
      </c>
      <c r="C853" s="29">
        <v>5</v>
      </c>
      <c r="D853" s="29">
        <v>16</v>
      </c>
      <c r="E853" s="247" t="s">
        <v>495</v>
      </c>
      <c r="F853" s="29">
        <v>1</v>
      </c>
      <c r="G853" s="368" t="s">
        <v>466</v>
      </c>
      <c r="H853" s="694" t="s">
        <v>1682</v>
      </c>
      <c r="I853" s="347" t="s">
        <v>13</v>
      </c>
      <c r="J853" s="694" t="s">
        <v>877</v>
      </c>
      <c r="K853" s="232">
        <v>3766747</v>
      </c>
      <c r="L853" s="698"/>
      <c r="M853" s="185"/>
      <c r="N853" s="717" t="s">
        <v>683</v>
      </c>
      <c r="O853" s="232" t="s">
        <v>685</v>
      </c>
      <c r="P853" s="232">
        <v>50</v>
      </c>
      <c r="Q853" s="347" t="s">
        <v>271</v>
      </c>
      <c r="R853" s="695">
        <v>1120</v>
      </c>
      <c r="S853" s="695"/>
      <c r="T853" s="695">
        <v>6000</v>
      </c>
      <c r="U853" s="695">
        <v>6000</v>
      </c>
      <c r="V853" s="695">
        <v>1120</v>
      </c>
      <c r="W853" s="695">
        <v>1128</v>
      </c>
      <c r="X853" s="232">
        <v>1</v>
      </c>
      <c r="Y853" s="695">
        <v>6000</v>
      </c>
      <c r="Z853" s="232">
        <v>1</v>
      </c>
      <c r="AA853" s="696">
        <v>5920</v>
      </c>
      <c r="AB853" s="696">
        <v>5900</v>
      </c>
      <c r="AC853" s="697" t="s">
        <v>2138</v>
      </c>
      <c r="AD853" s="698" t="s">
        <v>2139</v>
      </c>
      <c r="AE853" s="699">
        <v>0.66666666666666663</v>
      </c>
      <c r="AF853" s="699">
        <v>0.69444444444444442</v>
      </c>
      <c r="AG853" s="699"/>
      <c r="AH853" s="699"/>
      <c r="AI853" s="232"/>
      <c r="AJ853" s="694" t="s">
        <v>862</v>
      </c>
      <c r="AK853" s="694"/>
      <c r="AL853" s="700" t="s">
        <v>18</v>
      </c>
      <c r="AM853" s="694" t="s">
        <v>1721</v>
      </c>
      <c r="AN853" s="694"/>
      <c r="AO853" s="232" t="s">
        <v>2140</v>
      </c>
      <c r="AP853" s="232"/>
      <c r="AQ853" s="232" t="s">
        <v>860</v>
      </c>
      <c r="AR853" s="232"/>
      <c r="AS853" s="232"/>
      <c r="AT853" s="243">
        <f t="shared" si="73"/>
        <v>2.777777777777779E-2</v>
      </c>
      <c r="AU853" s="243" t="str">
        <f t="shared" si="74"/>
        <v/>
      </c>
    </row>
    <row r="854" spans="2:47" ht="14.25">
      <c r="B854" s="29">
        <v>2025</v>
      </c>
      <c r="C854" s="29">
        <v>5</v>
      </c>
      <c r="D854" s="29">
        <v>16</v>
      </c>
      <c r="E854" s="247" t="s">
        <v>495</v>
      </c>
      <c r="F854" s="29"/>
      <c r="G854" s="208"/>
      <c r="H854" s="694" t="s">
        <v>467</v>
      </c>
      <c r="I854" s="347"/>
      <c r="J854" s="694"/>
      <c r="K854" s="232"/>
      <c r="L854" s="698"/>
      <c r="M854" s="185"/>
      <c r="N854" s="717"/>
      <c r="O854" s="232"/>
      <c r="P854" s="232"/>
      <c r="Q854" s="347"/>
      <c r="R854" s="695"/>
      <c r="S854" s="695"/>
      <c r="T854" s="695"/>
      <c r="U854" s="695"/>
      <c r="V854" s="695"/>
      <c r="W854" s="695"/>
      <c r="X854" s="232"/>
      <c r="Y854" s="695"/>
      <c r="Z854" s="232"/>
      <c r="AA854" s="696"/>
      <c r="AB854" s="696"/>
      <c r="AC854" s="697"/>
      <c r="AD854" s="698"/>
      <c r="AE854" s="699"/>
      <c r="AF854" s="699"/>
      <c r="AG854" s="699">
        <v>0.69444444444444442</v>
      </c>
      <c r="AH854" s="699">
        <v>0.72916666666666663</v>
      </c>
      <c r="AI854" s="232" t="s">
        <v>5</v>
      </c>
      <c r="AJ854" s="694"/>
      <c r="AK854" s="694"/>
      <c r="AL854" s="700"/>
      <c r="AM854" s="694"/>
      <c r="AN854" s="694"/>
      <c r="AO854" s="232"/>
      <c r="AP854" s="232"/>
      <c r="AQ854" s="232"/>
      <c r="AR854" s="232"/>
      <c r="AS854" s="232"/>
      <c r="AT854" s="243" t="str">
        <f t="shared" si="73"/>
        <v/>
      </c>
      <c r="AU854" s="243">
        <f t="shared" si="74"/>
        <v>3.472222222222221E-2</v>
      </c>
    </row>
    <row r="855" spans="2:47" ht="14.25">
      <c r="B855" s="29">
        <v>2025</v>
      </c>
      <c r="C855" s="29">
        <v>5</v>
      </c>
      <c r="D855" s="29">
        <v>16</v>
      </c>
      <c r="E855" s="247" t="s">
        <v>495</v>
      </c>
      <c r="F855" s="29">
        <v>2</v>
      </c>
      <c r="G855" s="368" t="s">
        <v>466</v>
      </c>
      <c r="H855" s="694" t="s">
        <v>1682</v>
      </c>
      <c r="I855" s="347" t="s">
        <v>13</v>
      </c>
      <c r="J855" s="694" t="s">
        <v>468</v>
      </c>
      <c r="K855" s="232">
        <v>3766747</v>
      </c>
      <c r="L855" s="698"/>
      <c r="M855" s="185"/>
      <c r="N855" s="717" t="s">
        <v>683</v>
      </c>
      <c r="O855" s="232" t="s">
        <v>685</v>
      </c>
      <c r="P855" s="232">
        <v>50</v>
      </c>
      <c r="Q855" s="347" t="s">
        <v>271</v>
      </c>
      <c r="R855" s="695">
        <v>1120</v>
      </c>
      <c r="S855" s="695"/>
      <c r="T855" s="695">
        <v>1980</v>
      </c>
      <c r="U855" s="695">
        <v>1980</v>
      </c>
      <c r="V855" s="695">
        <v>1120</v>
      </c>
      <c r="W855" s="695">
        <v>1128</v>
      </c>
      <c r="X855" s="232">
        <v>1</v>
      </c>
      <c r="Y855" s="695">
        <v>6000</v>
      </c>
      <c r="Z855" s="232">
        <v>1</v>
      </c>
      <c r="AA855" s="696">
        <v>1840</v>
      </c>
      <c r="AB855" s="696">
        <v>1840</v>
      </c>
      <c r="AC855" s="697" t="s">
        <v>2136</v>
      </c>
      <c r="AD855" s="698" t="s">
        <v>2130</v>
      </c>
      <c r="AE855" s="699">
        <v>0.72916666666666663</v>
      </c>
      <c r="AF855" s="699">
        <v>0.73958333333333337</v>
      </c>
      <c r="AG855" s="699"/>
      <c r="AH855" s="699"/>
      <c r="AI855" s="232"/>
      <c r="AJ855" s="694" t="s">
        <v>17</v>
      </c>
      <c r="AK855" s="694"/>
      <c r="AL855" s="700" t="s">
        <v>36</v>
      </c>
      <c r="AM855" s="694" t="s">
        <v>1721</v>
      </c>
      <c r="AN855" s="694"/>
      <c r="AO855" s="232" t="s">
        <v>2141</v>
      </c>
      <c r="AP855" s="232"/>
      <c r="AQ855" s="232"/>
      <c r="AR855" s="232"/>
      <c r="AS855" s="232"/>
      <c r="AT855" s="243">
        <f t="shared" si="73"/>
        <v>1.0416666666666741E-2</v>
      </c>
      <c r="AU855" s="243" t="str">
        <f t="shared" si="74"/>
        <v/>
      </c>
    </row>
    <row r="856" spans="2:47" ht="14.25">
      <c r="B856" s="29">
        <v>2025</v>
      </c>
      <c r="C856" s="29">
        <v>5</v>
      </c>
      <c r="D856" s="29">
        <v>16</v>
      </c>
      <c r="E856" s="247" t="s">
        <v>495</v>
      </c>
      <c r="F856" s="29"/>
      <c r="G856" s="208"/>
      <c r="H856" s="694" t="s">
        <v>467</v>
      </c>
      <c r="I856" s="347"/>
      <c r="J856" s="694"/>
      <c r="K856" s="232"/>
      <c r="L856" s="698"/>
      <c r="M856" s="185"/>
      <c r="N856" s="717"/>
      <c r="O856" s="232"/>
      <c r="P856" s="232"/>
      <c r="Q856" s="347"/>
      <c r="R856" s="695"/>
      <c r="S856" s="695"/>
      <c r="T856" s="695"/>
      <c r="U856" s="695"/>
      <c r="V856" s="695"/>
      <c r="W856" s="695"/>
      <c r="X856" s="232"/>
      <c r="Y856" s="695"/>
      <c r="Z856" s="232"/>
      <c r="AA856" s="696"/>
      <c r="AB856" s="696"/>
      <c r="AC856" s="697"/>
      <c r="AD856" s="698"/>
      <c r="AE856" s="699"/>
      <c r="AF856" s="699"/>
      <c r="AG856" s="699">
        <v>0.73958333333333337</v>
      </c>
      <c r="AH856" s="699">
        <v>0.9375</v>
      </c>
      <c r="AI856" s="232" t="s">
        <v>2118</v>
      </c>
      <c r="AJ856" s="694"/>
      <c r="AK856" s="694"/>
      <c r="AL856" s="700"/>
      <c r="AM856" s="694"/>
      <c r="AN856" s="694"/>
      <c r="AO856" s="232" t="s">
        <v>2142</v>
      </c>
      <c r="AP856" s="232"/>
      <c r="AQ856" s="232"/>
      <c r="AR856" s="232"/>
      <c r="AS856" s="232"/>
      <c r="AT856" s="243" t="str">
        <f t="shared" si="73"/>
        <v/>
      </c>
      <c r="AU856" s="243">
        <f t="shared" si="74"/>
        <v>0.19791666666666663</v>
      </c>
    </row>
    <row r="857" spans="2:47" ht="14.25">
      <c r="B857" s="29">
        <v>2025</v>
      </c>
      <c r="C857" s="29">
        <v>5</v>
      </c>
      <c r="D857" s="29">
        <v>16</v>
      </c>
      <c r="E857" s="247" t="s">
        <v>496</v>
      </c>
      <c r="F857" s="29">
        <v>3</v>
      </c>
      <c r="G857" s="208" t="s">
        <v>466</v>
      </c>
      <c r="H857" s="694" t="s">
        <v>2117</v>
      </c>
      <c r="I857" s="347" t="s">
        <v>863</v>
      </c>
      <c r="J857" s="694" t="s">
        <v>468</v>
      </c>
      <c r="K857" s="232">
        <v>3817760</v>
      </c>
      <c r="L857" s="698">
        <v>1</v>
      </c>
      <c r="M857" s="185">
        <v>2</v>
      </c>
      <c r="N857" s="717" t="s">
        <v>480</v>
      </c>
      <c r="O857" s="232" t="s">
        <v>685</v>
      </c>
      <c r="P857" s="232">
        <v>25</v>
      </c>
      <c r="Q857" s="347" t="s">
        <v>276</v>
      </c>
      <c r="R857" s="695">
        <v>1120</v>
      </c>
      <c r="S857" s="695"/>
      <c r="T857" s="695">
        <v>8020</v>
      </c>
      <c r="U857" s="695">
        <v>8020</v>
      </c>
      <c r="V857" s="695">
        <v>1120</v>
      </c>
      <c r="W857" s="695">
        <v>1118</v>
      </c>
      <c r="X857" s="232">
        <v>1</v>
      </c>
      <c r="Y857" s="695">
        <v>4000</v>
      </c>
      <c r="Z857" s="232">
        <v>2</v>
      </c>
      <c r="AA857" s="696">
        <v>4000</v>
      </c>
      <c r="AB857" s="696">
        <v>4000</v>
      </c>
      <c r="AC857" s="697" t="s">
        <v>2143</v>
      </c>
      <c r="AD857" s="698" t="s">
        <v>2144</v>
      </c>
      <c r="AE857" s="699">
        <v>0.9375</v>
      </c>
      <c r="AF857" s="699">
        <v>0.95833333333333337</v>
      </c>
      <c r="AG857" s="699">
        <v>0.95833333333333337</v>
      </c>
      <c r="AH857" s="699">
        <v>0.97916666666666663</v>
      </c>
      <c r="AI857" s="232" t="s">
        <v>1592</v>
      </c>
      <c r="AJ857" s="694" t="s">
        <v>862</v>
      </c>
      <c r="AK857" s="694"/>
      <c r="AL857" s="700" t="s">
        <v>36</v>
      </c>
      <c r="AM857" s="694" t="s">
        <v>1721</v>
      </c>
      <c r="AN857" s="694"/>
      <c r="AO857" s="232" t="s">
        <v>2148</v>
      </c>
      <c r="AP857" s="232"/>
      <c r="AQ857" s="232" t="s">
        <v>1979</v>
      </c>
      <c r="AR857" s="232"/>
      <c r="AS857" s="232"/>
      <c r="AT857" s="243">
        <f t="shared" ref="AT857:AT883" si="75">IF(IF(AE857&gt;AF857,1-AE857+AF857,AF857-AE857)=0,"",IF(AE857&gt;AF857,1-AE857+AF857,AF857-AE857))</f>
        <v>2.083333333333337E-2</v>
      </c>
      <c r="AU857" s="243">
        <f t="shared" ref="AU857:AU883" si="76">IF(IF(AG857&gt;AH857,1-AG857+AH857,AH857-AG857)=0,"",IF(AG857&gt;AH857,1-AG857+AH857,AH857-AG857))</f>
        <v>2.0833333333333259E-2</v>
      </c>
    </row>
    <row r="858" spans="2:47" ht="14.25">
      <c r="B858" s="29">
        <v>2025</v>
      </c>
      <c r="C858" s="29">
        <v>5</v>
      </c>
      <c r="D858" s="29">
        <v>16</v>
      </c>
      <c r="E858" s="247" t="s">
        <v>496</v>
      </c>
      <c r="F858" s="29">
        <v>3</v>
      </c>
      <c r="G858" s="208" t="s">
        <v>466</v>
      </c>
      <c r="H858" s="694" t="s">
        <v>2117</v>
      </c>
      <c r="I858" s="347" t="s">
        <v>863</v>
      </c>
      <c r="J858" s="694" t="s">
        <v>468</v>
      </c>
      <c r="K858" s="232">
        <v>3817760</v>
      </c>
      <c r="L858" s="698">
        <v>2</v>
      </c>
      <c r="M858" s="185">
        <v>2</v>
      </c>
      <c r="N858" s="717" t="s">
        <v>480</v>
      </c>
      <c r="O858" s="232" t="s">
        <v>685</v>
      </c>
      <c r="P858" s="232">
        <v>25</v>
      </c>
      <c r="Q858" s="347" t="s">
        <v>276</v>
      </c>
      <c r="R858" s="695">
        <v>1120</v>
      </c>
      <c r="S858" s="695"/>
      <c r="T858" s="695">
        <v>8020</v>
      </c>
      <c r="U858" s="695">
        <v>8020</v>
      </c>
      <c r="V858" s="695">
        <v>1120</v>
      </c>
      <c r="W858" s="695">
        <v>1118</v>
      </c>
      <c r="X858" s="232">
        <v>1</v>
      </c>
      <c r="Y858" s="695">
        <v>4000</v>
      </c>
      <c r="Z858" s="232">
        <v>2</v>
      </c>
      <c r="AA858" s="696">
        <v>3960</v>
      </c>
      <c r="AB858" s="696">
        <v>3930</v>
      </c>
      <c r="AC858" s="697" t="s">
        <v>2143</v>
      </c>
      <c r="AD858" s="698" t="s">
        <v>2145</v>
      </c>
      <c r="AE858" s="699">
        <v>0.97916666666666663</v>
      </c>
      <c r="AF858" s="699">
        <v>1.3888888888888888E-2</v>
      </c>
      <c r="AG858" s="699"/>
      <c r="AH858" s="699"/>
      <c r="AI858" s="232"/>
      <c r="AJ858" s="694" t="s">
        <v>862</v>
      </c>
      <c r="AK858" s="694"/>
      <c r="AL858" s="700" t="s">
        <v>18</v>
      </c>
      <c r="AM858" s="694" t="s">
        <v>1721</v>
      </c>
      <c r="AN858" s="694">
        <v>1</v>
      </c>
      <c r="AO858" s="232" t="s">
        <v>2149</v>
      </c>
      <c r="AP858" s="232"/>
      <c r="AQ858" s="232" t="s">
        <v>1979</v>
      </c>
      <c r="AR858" s="232"/>
      <c r="AS858" s="232"/>
      <c r="AT858" s="243">
        <f t="shared" si="75"/>
        <v>3.4722222222222258E-2</v>
      </c>
      <c r="AU858" s="243" t="str">
        <f t="shared" si="76"/>
        <v/>
      </c>
    </row>
    <row r="859" spans="2:47" ht="14.25">
      <c r="B859" s="29">
        <v>2025</v>
      </c>
      <c r="C859" s="29">
        <v>5</v>
      </c>
      <c r="D859" s="29">
        <v>16</v>
      </c>
      <c r="E859" s="247" t="s">
        <v>496</v>
      </c>
      <c r="F859" s="29"/>
      <c r="G859" s="208"/>
      <c r="H859" s="694" t="s">
        <v>467</v>
      </c>
      <c r="I859" s="347"/>
      <c r="J859" s="694"/>
      <c r="K859" s="232"/>
      <c r="L859" s="698"/>
      <c r="M859" s="185"/>
      <c r="N859" s="717"/>
      <c r="O859" s="232"/>
      <c r="P859" s="232"/>
      <c r="Q859" s="347"/>
      <c r="R859" s="695"/>
      <c r="S859" s="695"/>
      <c r="T859" s="695"/>
      <c r="U859" s="695"/>
      <c r="V859" s="695"/>
      <c r="W859" s="695"/>
      <c r="X859" s="232"/>
      <c r="Y859" s="695"/>
      <c r="Z859" s="232"/>
      <c r="AA859" s="696"/>
      <c r="AB859" s="696"/>
      <c r="AC859" s="697"/>
      <c r="AD859" s="698"/>
      <c r="AE859" s="699"/>
      <c r="AF859" s="699"/>
      <c r="AG859" s="699">
        <v>1.3888888888888888E-2</v>
      </c>
      <c r="AH859" s="699">
        <v>3.4722222222222224E-2</v>
      </c>
      <c r="AI859" s="232" t="s">
        <v>5</v>
      </c>
      <c r="AJ859" s="694"/>
      <c r="AK859" s="694"/>
      <c r="AL859" s="700"/>
      <c r="AM859" s="694"/>
      <c r="AN859" s="694"/>
      <c r="AO859" s="232"/>
      <c r="AP859" s="232"/>
      <c r="AQ859" s="232"/>
      <c r="AR859" s="232"/>
      <c r="AS859" s="232"/>
      <c r="AT859" s="243" t="str">
        <f t="shared" si="75"/>
        <v/>
      </c>
      <c r="AU859" s="243">
        <f t="shared" si="76"/>
        <v>2.0833333333333336E-2</v>
      </c>
    </row>
    <row r="860" spans="2:47" ht="14.25">
      <c r="B860" s="29">
        <v>2025</v>
      </c>
      <c r="C860" s="29">
        <v>5</v>
      </c>
      <c r="D860" s="29">
        <v>16</v>
      </c>
      <c r="E860" s="247" t="s">
        <v>496</v>
      </c>
      <c r="F860" s="29">
        <v>3</v>
      </c>
      <c r="G860" s="208" t="s">
        <v>466</v>
      </c>
      <c r="H860" s="694" t="s">
        <v>467</v>
      </c>
      <c r="I860" s="347" t="s">
        <v>863</v>
      </c>
      <c r="J860" s="694" t="s">
        <v>468</v>
      </c>
      <c r="K860" s="232">
        <v>3817760</v>
      </c>
      <c r="L860" s="698">
        <v>1</v>
      </c>
      <c r="M860" s="185">
        <v>2</v>
      </c>
      <c r="N860" s="717" t="s">
        <v>480</v>
      </c>
      <c r="O860" s="232" t="s">
        <v>685</v>
      </c>
      <c r="P860" s="232">
        <v>25</v>
      </c>
      <c r="Q860" s="347" t="s">
        <v>276</v>
      </c>
      <c r="R860" s="695">
        <v>1120</v>
      </c>
      <c r="S860" s="695"/>
      <c r="T860" s="695">
        <v>4000</v>
      </c>
      <c r="U860" s="695">
        <v>4000</v>
      </c>
      <c r="V860" s="695">
        <v>1120</v>
      </c>
      <c r="W860" s="695">
        <v>1118</v>
      </c>
      <c r="X860" s="232">
        <v>1</v>
      </c>
      <c r="Y860" s="695">
        <v>4000</v>
      </c>
      <c r="Z860" s="232">
        <v>1</v>
      </c>
      <c r="AA860" s="696">
        <v>3970</v>
      </c>
      <c r="AB860" s="696">
        <v>3940</v>
      </c>
      <c r="AC860" s="697" t="s">
        <v>2144</v>
      </c>
      <c r="AD860" s="698" t="s">
        <v>2147</v>
      </c>
      <c r="AE860" s="699">
        <v>3.4722222222222224E-2</v>
      </c>
      <c r="AF860" s="699">
        <v>6.25E-2</v>
      </c>
      <c r="AG860" s="699"/>
      <c r="AH860" s="699"/>
      <c r="AI860" s="232"/>
      <c r="AJ860" s="694" t="s">
        <v>862</v>
      </c>
      <c r="AK860" s="694"/>
      <c r="AL860" s="700" t="s">
        <v>18</v>
      </c>
      <c r="AM860" s="694" t="s">
        <v>1721</v>
      </c>
      <c r="AN860" s="694">
        <v>1</v>
      </c>
      <c r="AO860" s="232" t="s">
        <v>2152</v>
      </c>
      <c r="AP860" s="232"/>
      <c r="AQ860" s="232" t="s">
        <v>1979</v>
      </c>
      <c r="AR860" s="232"/>
      <c r="AS860" s="232"/>
      <c r="AT860" s="243">
        <f t="shared" si="75"/>
        <v>2.7777777777777776E-2</v>
      </c>
      <c r="AU860" s="243" t="str">
        <f t="shared" si="76"/>
        <v/>
      </c>
    </row>
    <row r="861" spans="2:47" ht="14.25">
      <c r="B861" s="29">
        <v>2025</v>
      </c>
      <c r="C861" s="29">
        <v>5</v>
      </c>
      <c r="D861" s="29">
        <v>16</v>
      </c>
      <c r="E861" s="247" t="s">
        <v>496</v>
      </c>
      <c r="F861" s="29"/>
      <c r="G861" s="208"/>
      <c r="H861" s="694" t="s">
        <v>467</v>
      </c>
      <c r="I861" s="347"/>
      <c r="J861" s="694"/>
      <c r="K861" s="232"/>
      <c r="L861" s="698"/>
      <c r="M861" s="185"/>
      <c r="N861" s="717"/>
      <c r="O861" s="232"/>
      <c r="P861" s="232"/>
      <c r="Q861" s="347"/>
      <c r="R861" s="695"/>
      <c r="S861" s="695"/>
      <c r="T861" s="695"/>
      <c r="U861" s="695"/>
      <c r="V861" s="695"/>
      <c r="W861" s="695"/>
      <c r="X861" s="232"/>
      <c r="Y861" s="695"/>
      <c r="Z861" s="232"/>
      <c r="AA861" s="696"/>
      <c r="AB861" s="696"/>
      <c r="AC861" s="697"/>
      <c r="AD861" s="698"/>
      <c r="AE861" s="699"/>
      <c r="AF861" s="699"/>
      <c r="AG861" s="699">
        <v>6.25E-2</v>
      </c>
      <c r="AH861" s="699">
        <v>0.16666666666666666</v>
      </c>
      <c r="AI861" s="232" t="s">
        <v>2118</v>
      </c>
      <c r="AJ861" s="694"/>
      <c r="AK861" s="694"/>
      <c r="AL861" s="700"/>
      <c r="AM861" s="694"/>
      <c r="AN861" s="694"/>
      <c r="AO861" s="232" t="s">
        <v>2146</v>
      </c>
      <c r="AP861" s="232"/>
      <c r="AQ861" s="232"/>
      <c r="AR861" s="232"/>
      <c r="AS861" s="232"/>
      <c r="AT861" s="243" t="str">
        <f t="shared" si="75"/>
        <v/>
      </c>
      <c r="AU861" s="243">
        <f t="shared" si="76"/>
        <v>0.10416666666666666</v>
      </c>
    </row>
    <row r="862" spans="2:47" ht="14.25">
      <c r="B862" s="29">
        <v>2025</v>
      </c>
      <c r="C862" s="29">
        <v>5</v>
      </c>
      <c r="D862" s="29">
        <v>16</v>
      </c>
      <c r="E862" s="247" t="s">
        <v>496</v>
      </c>
      <c r="F862" s="29">
        <v>4</v>
      </c>
      <c r="G862" s="208" t="s">
        <v>466</v>
      </c>
      <c r="H862" s="694" t="s">
        <v>2117</v>
      </c>
      <c r="I862" s="347" t="s">
        <v>863</v>
      </c>
      <c r="J862" s="694" t="s">
        <v>468</v>
      </c>
      <c r="K862" s="232">
        <v>3829555</v>
      </c>
      <c r="L862" s="698">
        <v>1</v>
      </c>
      <c r="M862" s="185">
        <v>2</v>
      </c>
      <c r="N862" s="717" t="s">
        <v>573</v>
      </c>
      <c r="O862" s="232" t="s">
        <v>864</v>
      </c>
      <c r="P862" s="232">
        <v>38</v>
      </c>
      <c r="Q862" s="347" t="s">
        <v>269</v>
      </c>
      <c r="R862" s="695">
        <v>1005</v>
      </c>
      <c r="S862" s="695"/>
      <c r="T862" s="695">
        <v>3880</v>
      </c>
      <c r="U862" s="695">
        <v>3880</v>
      </c>
      <c r="V862" s="695">
        <v>1000</v>
      </c>
      <c r="W862" s="695">
        <v>1004</v>
      </c>
      <c r="X862" s="232">
        <v>1</v>
      </c>
      <c r="Y862" s="695">
        <v>4000</v>
      </c>
      <c r="Z862" s="232">
        <v>1</v>
      </c>
      <c r="AA862" s="696">
        <v>3870</v>
      </c>
      <c r="AB862" s="696">
        <v>3850</v>
      </c>
      <c r="AC862" s="697" t="s">
        <v>2150</v>
      </c>
      <c r="AD862" s="698" t="s">
        <v>2151</v>
      </c>
      <c r="AE862" s="699">
        <v>0.16666666666666666</v>
      </c>
      <c r="AF862" s="699">
        <v>0.19097222222222221</v>
      </c>
      <c r="AG862" s="699"/>
      <c r="AH862" s="699"/>
      <c r="AI862" s="232"/>
      <c r="AJ862" s="694" t="s">
        <v>862</v>
      </c>
      <c r="AK862" s="694"/>
      <c r="AL862" s="700" t="s">
        <v>18</v>
      </c>
      <c r="AM862" s="694" t="s">
        <v>470</v>
      </c>
      <c r="AN862" s="694"/>
      <c r="AO862" s="232"/>
      <c r="AP862" s="232"/>
      <c r="AQ862" s="232" t="s">
        <v>1979</v>
      </c>
      <c r="AR862" s="232"/>
      <c r="AS862" s="232"/>
      <c r="AT862" s="243">
        <f t="shared" si="75"/>
        <v>2.4305555555555552E-2</v>
      </c>
      <c r="AU862" s="243" t="str">
        <f t="shared" si="76"/>
        <v/>
      </c>
    </row>
    <row r="863" spans="2:47" ht="14.25">
      <c r="B863" s="29">
        <v>2025</v>
      </c>
      <c r="C863" s="29">
        <v>5</v>
      </c>
      <c r="D863" s="29">
        <v>16</v>
      </c>
      <c r="E863" s="247" t="s">
        <v>496</v>
      </c>
      <c r="F863" s="29"/>
      <c r="G863" s="208"/>
      <c r="H863" s="694" t="s">
        <v>467</v>
      </c>
      <c r="I863" s="347"/>
      <c r="J863" s="694"/>
      <c r="K863" s="232"/>
      <c r="L863" s="698"/>
      <c r="M863" s="185"/>
      <c r="N863" s="717"/>
      <c r="O863" s="232"/>
      <c r="P863" s="232"/>
      <c r="Q863" s="347"/>
      <c r="R863" s="695"/>
      <c r="S863" s="695"/>
      <c r="T863" s="695"/>
      <c r="U863" s="695"/>
      <c r="V863" s="695"/>
      <c r="W863" s="695"/>
      <c r="X863" s="232"/>
      <c r="Y863" s="695"/>
      <c r="Z863" s="232"/>
      <c r="AA863" s="696"/>
      <c r="AB863" s="696"/>
      <c r="AC863" s="697"/>
      <c r="AD863" s="698"/>
      <c r="AE863" s="699"/>
      <c r="AF863" s="699"/>
      <c r="AG863" s="699">
        <v>0.19097222222222221</v>
      </c>
      <c r="AH863" s="699">
        <v>0.21180555555555555</v>
      </c>
      <c r="AI863" s="232" t="s">
        <v>2119</v>
      </c>
      <c r="AJ863" s="694"/>
      <c r="AK863" s="694"/>
      <c r="AL863" s="700"/>
      <c r="AM863" s="694"/>
      <c r="AN863" s="694"/>
      <c r="AO863" s="232"/>
      <c r="AP863" s="232"/>
      <c r="AQ863" s="232"/>
      <c r="AR863" s="232"/>
      <c r="AS863" s="232"/>
      <c r="AT863" s="243" t="str">
        <f t="shared" ref="AT863:AT880" si="77">IF(IF(AE863&gt;AF863,1-AE863+AF863,AF863-AE863)=0,"",IF(AE863&gt;AF863,1-AE863+AF863,AF863-AE863))</f>
        <v/>
      </c>
      <c r="AU863" s="243">
        <f t="shared" ref="AU863:AU880" si="78">IF(IF(AG863&gt;AH863,1-AG863+AH863,AH863-AG863)=0,"",IF(AG863&gt;AH863,1-AG863+AH863,AH863-AG863))</f>
        <v>2.0833333333333343E-2</v>
      </c>
    </row>
    <row r="864" spans="2:47" ht="14.25">
      <c r="B864" s="29">
        <v>2025</v>
      </c>
      <c r="C864" s="29">
        <v>5</v>
      </c>
      <c r="D864" s="29">
        <v>16</v>
      </c>
      <c r="E864" s="247" t="s">
        <v>496</v>
      </c>
      <c r="F864" s="29">
        <v>5</v>
      </c>
      <c r="G864" s="208" t="s">
        <v>466</v>
      </c>
      <c r="H864" s="694" t="s">
        <v>2117</v>
      </c>
      <c r="I864" s="347" t="s">
        <v>863</v>
      </c>
      <c r="J864" s="694" t="s">
        <v>468</v>
      </c>
      <c r="K864" s="232">
        <v>3829555</v>
      </c>
      <c r="L864" s="698">
        <v>2</v>
      </c>
      <c r="M864" s="185">
        <v>2</v>
      </c>
      <c r="N864" s="717" t="s">
        <v>573</v>
      </c>
      <c r="O864" s="232" t="s">
        <v>864</v>
      </c>
      <c r="P864" s="232">
        <v>38</v>
      </c>
      <c r="Q864" s="347" t="s">
        <v>269</v>
      </c>
      <c r="R864" s="695">
        <v>1005</v>
      </c>
      <c r="S864" s="695"/>
      <c r="T864" s="695">
        <v>2940</v>
      </c>
      <c r="U864" s="695">
        <v>2940</v>
      </c>
      <c r="V864" s="695">
        <v>1000</v>
      </c>
      <c r="W864" s="695">
        <v>1004</v>
      </c>
      <c r="X864" s="232">
        <v>1</v>
      </c>
      <c r="Y864" s="695">
        <v>4000</v>
      </c>
      <c r="Z864" s="232">
        <v>1</v>
      </c>
      <c r="AA864" s="696">
        <v>2930</v>
      </c>
      <c r="AB864" s="696">
        <v>2910</v>
      </c>
      <c r="AC864" s="697" t="s">
        <v>2153</v>
      </c>
      <c r="AD864" s="698" t="s">
        <v>2154</v>
      </c>
      <c r="AE864" s="699">
        <v>0.21180555555555555</v>
      </c>
      <c r="AF864" s="699">
        <v>0.22916666666666666</v>
      </c>
      <c r="AG864" s="699"/>
      <c r="AH864" s="699"/>
      <c r="AI864" s="232"/>
      <c r="AJ864" s="694" t="s">
        <v>862</v>
      </c>
      <c r="AK864" s="694"/>
      <c r="AL864" s="700" t="s">
        <v>27</v>
      </c>
      <c r="AM864" s="694" t="s">
        <v>470</v>
      </c>
      <c r="AN864" s="694"/>
      <c r="AO864" s="232"/>
      <c r="AP864" s="232"/>
      <c r="AQ864" s="232" t="s">
        <v>1979</v>
      </c>
      <c r="AR864" s="232"/>
      <c r="AS864" s="232"/>
      <c r="AT864" s="243">
        <f t="shared" si="77"/>
        <v>1.7361111111111105E-2</v>
      </c>
      <c r="AU864" s="243" t="str">
        <f t="shared" si="78"/>
        <v/>
      </c>
    </row>
    <row r="865" spans="2:47" ht="14.25">
      <c r="B865" s="29">
        <v>2025</v>
      </c>
      <c r="C865" s="29">
        <v>5</v>
      </c>
      <c r="D865" s="29">
        <v>16</v>
      </c>
      <c r="E865" s="247" t="s">
        <v>496</v>
      </c>
      <c r="F865" s="29"/>
      <c r="G865" s="208"/>
      <c r="H865" s="694" t="s">
        <v>467</v>
      </c>
      <c r="I865" s="347"/>
      <c r="J865" s="694"/>
      <c r="K865" s="232"/>
      <c r="L865" s="698"/>
      <c r="M865" s="185"/>
      <c r="N865" s="717"/>
      <c r="O865" s="232"/>
      <c r="P865" s="232"/>
      <c r="Q865" s="347"/>
      <c r="R865" s="695"/>
      <c r="S865" s="695"/>
      <c r="T865" s="695"/>
      <c r="U865" s="695"/>
      <c r="V865" s="695"/>
      <c r="W865" s="695"/>
      <c r="X865" s="232"/>
      <c r="Y865" s="695"/>
      <c r="Z865" s="232"/>
      <c r="AA865" s="696"/>
      <c r="AB865" s="696"/>
      <c r="AC865" s="697"/>
      <c r="AD865" s="698"/>
      <c r="AE865" s="699"/>
      <c r="AF865" s="699"/>
      <c r="AG865" s="699">
        <v>0.22916666666666666</v>
      </c>
      <c r="AH865" s="699">
        <v>0.28125</v>
      </c>
      <c r="AI865" s="232" t="s">
        <v>2118</v>
      </c>
      <c r="AJ865" s="694"/>
      <c r="AK865" s="694"/>
      <c r="AL865" s="700"/>
      <c r="AM865" s="694"/>
      <c r="AN865" s="694"/>
      <c r="AO865" s="232" t="s">
        <v>2155</v>
      </c>
      <c r="AP865" s="232"/>
      <c r="AQ865" s="232"/>
      <c r="AR865" s="232"/>
      <c r="AS865" s="232"/>
      <c r="AT865" s="243" t="str">
        <f t="shared" ref="AT865:AT874" si="79">IF(IF(AE865&gt;AF865,1-AE865+AF865,AF865-AE865)=0,"",IF(AE865&gt;AF865,1-AE865+AF865,AF865-AE865))</f>
        <v/>
      </c>
      <c r="AU865" s="243">
        <f t="shared" ref="AU865:AU874" si="80">IF(IF(AG865&gt;AH865,1-AG865+AH865,AH865-AG865)=0,"",IF(AG865&gt;AH865,1-AG865+AH865,AH865-AG865))</f>
        <v>5.2083333333333343E-2</v>
      </c>
    </row>
    <row r="866" spans="2:47" ht="14.25">
      <c r="B866" s="29">
        <v>2025</v>
      </c>
      <c r="C866" s="29">
        <v>5</v>
      </c>
      <c r="D866" s="29">
        <v>19</v>
      </c>
      <c r="E866" s="247" t="s">
        <v>495</v>
      </c>
      <c r="F866" s="29"/>
      <c r="G866" s="208"/>
      <c r="H866" s="694" t="s">
        <v>467</v>
      </c>
      <c r="I866" s="347"/>
      <c r="J866" s="694"/>
      <c r="K866" s="232"/>
      <c r="L866" s="698"/>
      <c r="M866" s="185"/>
      <c r="N866" s="717"/>
      <c r="O866" s="232"/>
      <c r="P866" s="232"/>
      <c r="Q866" s="347"/>
      <c r="R866" s="695"/>
      <c r="S866" s="695"/>
      <c r="T866" s="695"/>
      <c r="U866" s="695"/>
      <c r="V866" s="695"/>
      <c r="W866" s="695"/>
      <c r="X866" s="232"/>
      <c r="Y866" s="695"/>
      <c r="Z866" s="232"/>
      <c r="AA866" s="696"/>
      <c r="AB866" s="696"/>
      <c r="AC866" s="697"/>
      <c r="AD866" s="698"/>
      <c r="AE866" s="699"/>
      <c r="AF866" s="699"/>
      <c r="AG866" s="699">
        <v>0.28125</v>
      </c>
      <c r="AH866" s="699">
        <v>0.58333333333333337</v>
      </c>
      <c r="AI866" s="232" t="s">
        <v>41</v>
      </c>
      <c r="AJ866" s="694"/>
      <c r="AK866" s="694"/>
      <c r="AL866" s="700"/>
      <c r="AM866" s="694"/>
      <c r="AN866" s="694"/>
      <c r="AO866" s="232" t="s">
        <v>2006</v>
      </c>
      <c r="AP866" s="232"/>
      <c r="AQ866" s="232"/>
      <c r="AR866" s="232"/>
      <c r="AS866" s="232"/>
      <c r="AT866" s="243" t="str">
        <f t="shared" si="79"/>
        <v/>
      </c>
      <c r="AU866" s="243">
        <f t="shared" si="80"/>
        <v>0.30208333333333337</v>
      </c>
    </row>
    <row r="867" spans="2:47" ht="14.25">
      <c r="B867" s="29">
        <v>2025</v>
      </c>
      <c r="C867" s="29">
        <v>5</v>
      </c>
      <c r="D867" s="29">
        <v>19</v>
      </c>
      <c r="E867" s="247" t="s">
        <v>496</v>
      </c>
      <c r="F867" s="29"/>
      <c r="G867" s="208"/>
      <c r="H867" s="694" t="s">
        <v>467</v>
      </c>
      <c r="I867" s="347"/>
      <c r="J867" s="694"/>
      <c r="K867" s="232"/>
      <c r="L867" s="698"/>
      <c r="M867" s="185"/>
      <c r="N867" s="717"/>
      <c r="O867" s="232"/>
      <c r="P867" s="232"/>
      <c r="Q867" s="347"/>
      <c r="R867" s="695"/>
      <c r="S867" s="695"/>
      <c r="T867" s="695"/>
      <c r="U867" s="695"/>
      <c r="V867" s="695"/>
      <c r="W867" s="695"/>
      <c r="X867" s="232"/>
      <c r="Y867" s="695"/>
      <c r="Z867" s="232"/>
      <c r="AA867" s="696"/>
      <c r="AB867" s="696"/>
      <c r="AC867" s="697"/>
      <c r="AD867" s="698"/>
      <c r="AE867" s="699"/>
      <c r="AF867" s="699"/>
      <c r="AG867" s="699">
        <v>0.58333333333333337</v>
      </c>
      <c r="AH867" s="699">
        <v>0.63194444444444442</v>
      </c>
      <c r="AI867" s="232" t="s">
        <v>26</v>
      </c>
      <c r="AJ867" s="694"/>
      <c r="AK867" s="694"/>
      <c r="AL867" s="700"/>
      <c r="AM867" s="694"/>
      <c r="AN867" s="694"/>
      <c r="AO867" s="232" t="s">
        <v>2157</v>
      </c>
      <c r="AP867" s="232"/>
      <c r="AQ867" s="232"/>
      <c r="AR867" s="232"/>
      <c r="AS867" s="232"/>
      <c r="AT867" s="243" t="str">
        <f t="shared" si="79"/>
        <v/>
      </c>
      <c r="AU867" s="243">
        <f t="shared" si="80"/>
        <v>4.8611111111111049E-2</v>
      </c>
    </row>
    <row r="868" spans="2:47" ht="14.25">
      <c r="B868" s="29">
        <v>2025</v>
      </c>
      <c r="C868" s="29">
        <v>5</v>
      </c>
      <c r="D868" s="29">
        <v>19</v>
      </c>
      <c r="E868" s="247" t="s">
        <v>496</v>
      </c>
      <c r="F868" s="29">
        <v>1</v>
      </c>
      <c r="G868" s="368" t="s">
        <v>466</v>
      </c>
      <c r="H868" s="694" t="s">
        <v>1682</v>
      </c>
      <c r="I868" s="347" t="s">
        <v>13</v>
      </c>
      <c r="J868" s="694" t="s">
        <v>468</v>
      </c>
      <c r="K868" s="232">
        <v>3824815</v>
      </c>
      <c r="L868" s="698">
        <v>1</v>
      </c>
      <c r="M868" s="185">
        <v>2</v>
      </c>
      <c r="N868" s="717" t="s">
        <v>683</v>
      </c>
      <c r="O868" s="232" t="s">
        <v>685</v>
      </c>
      <c r="P868" s="232">
        <v>50</v>
      </c>
      <c r="Q868" s="347" t="s">
        <v>271</v>
      </c>
      <c r="R868" s="695">
        <v>1120</v>
      </c>
      <c r="S868" s="695"/>
      <c r="T868" s="695">
        <v>1840</v>
      </c>
      <c r="U868" s="695">
        <v>1840</v>
      </c>
      <c r="V868" s="695">
        <v>1120</v>
      </c>
      <c r="W868" s="695">
        <v>1128</v>
      </c>
      <c r="X868" s="232">
        <v>1</v>
      </c>
      <c r="Y868" s="695">
        <v>6000</v>
      </c>
      <c r="Z868" s="232">
        <v>1</v>
      </c>
      <c r="AA868" s="696">
        <v>1810</v>
      </c>
      <c r="AB868" s="696">
        <v>1810</v>
      </c>
      <c r="AC868" s="697" t="s">
        <v>2136</v>
      </c>
      <c r="AD868" s="698"/>
      <c r="AE868" s="699">
        <v>0.63194444444444442</v>
      </c>
      <c r="AF868" s="699">
        <v>0.64236111111111116</v>
      </c>
      <c r="AG868" s="699">
        <v>0.64236111111111116</v>
      </c>
      <c r="AH868" s="699">
        <v>0.67361111111111116</v>
      </c>
      <c r="AI868" s="232" t="s">
        <v>5</v>
      </c>
      <c r="AJ868" s="694" t="s">
        <v>17</v>
      </c>
      <c r="AK868" s="694"/>
      <c r="AL868" s="700" t="s">
        <v>18</v>
      </c>
      <c r="AM868" s="694" t="s">
        <v>1721</v>
      </c>
      <c r="AN868" s="694"/>
      <c r="AO868" s="232" t="s">
        <v>2158</v>
      </c>
      <c r="AP868" s="232"/>
      <c r="AQ868" s="232" t="s">
        <v>1979</v>
      </c>
      <c r="AR868" s="232"/>
      <c r="AS868" s="232"/>
      <c r="AT868" s="243">
        <f t="shared" si="79"/>
        <v>1.0416666666666741E-2</v>
      </c>
      <c r="AU868" s="243">
        <f t="shared" si="80"/>
        <v>3.125E-2</v>
      </c>
    </row>
    <row r="869" spans="2:47" ht="14.25">
      <c r="B869" s="29">
        <v>2025</v>
      </c>
      <c r="C869" s="29">
        <v>5</v>
      </c>
      <c r="D869" s="29">
        <v>19</v>
      </c>
      <c r="E869" s="247" t="s">
        <v>496</v>
      </c>
      <c r="F869" s="29">
        <v>1</v>
      </c>
      <c r="G869" s="368" t="s">
        <v>466</v>
      </c>
      <c r="H869" s="694" t="s">
        <v>1682</v>
      </c>
      <c r="I869" s="347" t="s">
        <v>13</v>
      </c>
      <c r="J869" s="694" t="s">
        <v>468</v>
      </c>
      <c r="K869" s="232">
        <v>3824815</v>
      </c>
      <c r="L869" s="698">
        <v>1</v>
      </c>
      <c r="M869" s="185">
        <v>2</v>
      </c>
      <c r="N869" s="717" t="s">
        <v>683</v>
      </c>
      <c r="O869" s="232" t="s">
        <v>685</v>
      </c>
      <c r="P869" s="232">
        <v>50</v>
      </c>
      <c r="Q869" s="347" t="s">
        <v>271</v>
      </c>
      <c r="R869" s="695">
        <v>1120</v>
      </c>
      <c r="S869" s="695"/>
      <c r="T869" s="695">
        <v>4020</v>
      </c>
      <c r="U869" s="695">
        <v>4020</v>
      </c>
      <c r="V869" s="695">
        <v>1120</v>
      </c>
      <c r="W869" s="695">
        <v>1128</v>
      </c>
      <c r="X869" s="232">
        <v>1</v>
      </c>
      <c r="Y869" s="695">
        <v>6000</v>
      </c>
      <c r="Z869" s="232">
        <v>1</v>
      </c>
      <c r="AA869" s="696" t="s">
        <v>2159</v>
      </c>
      <c r="AB869" s="696">
        <v>5690</v>
      </c>
      <c r="AC869" s="697" t="s">
        <v>2137</v>
      </c>
      <c r="AD869" s="698" t="s">
        <v>2156</v>
      </c>
      <c r="AE869" s="699">
        <v>0.67361111111111116</v>
      </c>
      <c r="AF869" s="699">
        <v>0.69444444444444442</v>
      </c>
      <c r="AG869" s="699"/>
      <c r="AH869" s="699"/>
      <c r="AI869" s="232"/>
      <c r="AJ869" s="694" t="s">
        <v>17</v>
      </c>
      <c r="AK869" s="694"/>
      <c r="AL869" s="700" t="s">
        <v>18</v>
      </c>
      <c r="AM869" s="694" t="s">
        <v>1721</v>
      </c>
      <c r="AN869" s="694">
        <v>1</v>
      </c>
      <c r="AO869" s="232" t="s">
        <v>2161</v>
      </c>
      <c r="AP869" s="232"/>
      <c r="AQ869" s="232" t="s">
        <v>1979</v>
      </c>
      <c r="AR869" s="232"/>
      <c r="AS869" s="232"/>
      <c r="AT869" s="243">
        <f t="shared" si="79"/>
        <v>2.0833333333333259E-2</v>
      </c>
      <c r="AU869" s="243" t="str">
        <f t="shared" si="80"/>
        <v/>
      </c>
    </row>
    <row r="870" spans="2:47" ht="14.25">
      <c r="B870" s="29">
        <v>2025</v>
      </c>
      <c r="C870" s="29">
        <v>5</v>
      </c>
      <c r="D870" s="29">
        <v>19</v>
      </c>
      <c r="E870" s="247" t="s">
        <v>496</v>
      </c>
      <c r="F870" s="29"/>
      <c r="G870" s="208"/>
      <c r="H870" s="694" t="s">
        <v>467</v>
      </c>
      <c r="I870" s="347"/>
      <c r="J870" s="694"/>
      <c r="K870" s="232"/>
      <c r="L870" s="698"/>
      <c r="M870" s="185"/>
      <c r="N870" s="717"/>
      <c r="O870" s="232"/>
      <c r="P870" s="232"/>
      <c r="Q870" s="347"/>
      <c r="R870" s="695"/>
      <c r="S870" s="695"/>
      <c r="T870" s="695"/>
      <c r="U870" s="695"/>
      <c r="V870" s="695"/>
      <c r="W870" s="695"/>
      <c r="X870" s="232"/>
      <c r="Y870" s="695"/>
      <c r="Z870" s="232"/>
      <c r="AA870" s="696"/>
      <c r="AB870" s="696"/>
      <c r="AC870" s="697"/>
      <c r="AD870" s="698"/>
      <c r="AE870" s="699"/>
      <c r="AF870" s="699"/>
      <c r="AG870" s="699">
        <v>0.69444444444444442</v>
      </c>
      <c r="AH870" s="699">
        <v>0.91666666666666663</v>
      </c>
      <c r="AI870" s="232" t="s">
        <v>26</v>
      </c>
      <c r="AJ870" s="694"/>
      <c r="AK870" s="694"/>
      <c r="AL870" s="700"/>
      <c r="AM870" s="694"/>
      <c r="AN870" s="694"/>
      <c r="AO870" s="232" t="s">
        <v>2160</v>
      </c>
      <c r="AP870" s="232"/>
      <c r="AQ870" s="232"/>
      <c r="AR870" s="232"/>
      <c r="AS870" s="232"/>
      <c r="AT870" s="243" t="str">
        <f t="shared" si="79"/>
        <v/>
      </c>
      <c r="AU870" s="243">
        <f t="shared" si="80"/>
        <v>0.22222222222222221</v>
      </c>
    </row>
    <row r="871" spans="2:47" ht="14.25">
      <c r="B871" s="29">
        <v>2025</v>
      </c>
      <c r="C871" s="29">
        <v>5</v>
      </c>
      <c r="D871" s="29">
        <v>19</v>
      </c>
      <c r="E871" s="247" t="s">
        <v>496</v>
      </c>
      <c r="F871" s="29"/>
      <c r="G871" s="208"/>
      <c r="H871" s="694" t="s">
        <v>467</v>
      </c>
      <c r="I871" s="347"/>
      <c r="J871" s="694"/>
      <c r="K871" s="232"/>
      <c r="L871" s="698"/>
      <c r="M871" s="185"/>
      <c r="N871" s="717"/>
      <c r="O871" s="232"/>
      <c r="P871" s="232"/>
      <c r="Q871" s="347"/>
      <c r="R871" s="695"/>
      <c r="S871" s="695"/>
      <c r="T871" s="695"/>
      <c r="U871" s="695"/>
      <c r="V871" s="695"/>
      <c r="W871" s="695"/>
      <c r="X871" s="232"/>
      <c r="Y871" s="695"/>
      <c r="Z871" s="232"/>
      <c r="AA871" s="696"/>
      <c r="AB871" s="696"/>
      <c r="AC871" s="697"/>
      <c r="AD871" s="698"/>
      <c r="AE871" s="699"/>
      <c r="AF871" s="699"/>
      <c r="AG871" s="699"/>
      <c r="AH871" s="699"/>
      <c r="AI871" s="232"/>
      <c r="AJ871" s="694"/>
      <c r="AK871" s="694"/>
      <c r="AL871" s="700"/>
      <c r="AM871" s="694"/>
      <c r="AN871" s="694"/>
      <c r="AO871" s="232" t="s">
        <v>2157</v>
      </c>
      <c r="AP871" s="232"/>
      <c r="AQ871" s="232"/>
      <c r="AR871" s="232"/>
      <c r="AS871" s="232"/>
      <c r="AT871" s="243" t="str">
        <f t="shared" si="79"/>
        <v/>
      </c>
      <c r="AU871" s="243" t="str">
        <f t="shared" si="80"/>
        <v/>
      </c>
    </row>
    <row r="872" spans="2:47" ht="14.25">
      <c r="B872" s="29">
        <v>2025</v>
      </c>
      <c r="C872" s="29">
        <v>5</v>
      </c>
      <c r="D872" s="29">
        <v>19</v>
      </c>
      <c r="E872" s="247" t="s">
        <v>494</v>
      </c>
      <c r="F872" s="29"/>
      <c r="G872" s="208"/>
      <c r="H872" s="694" t="s">
        <v>467</v>
      </c>
      <c r="I872" s="347"/>
      <c r="J872" s="694"/>
      <c r="K872" s="232"/>
      <c r="L872" s="698"/>
      <c r="M872" s="185"/>
      <c r="N872" s="717"/>
      <c r="O872" s="232"/>
      <c r="P872" s="232"/>
      <c r="Q872" s="347"/>
      <c r="R872" s="695"/>
      <c r="S872" s="695"/>
      <c r="T872" s="695"/>
      <c r="U872" s="695"/>
      <c r="V872" s="695"/>
      <c r="W872" s="695"/>
      <c r="X872" s="232"/>
      <c r="Y872" s="695"/>
      <c r="Z872" s="232"/>
      <c r="AA872" s="696"/>
      <c r="AB872" s="696"/>
      <c r="AC872" s="697"/>
      <c r="AD872" s="698"/>
      <c r="AE872" s="699"/>
      <c r="AF872" s="699"/>
      <c r="AG872" s="699">
        <v>0.91666666666666663</v>
      </c>
      <c r="AH872" s="699">
        <v>0.28125</v>
      </c>
      <c r="AI872" s="232" t="s">
        <v>41</v>
      </c>
      <c r="AJ872" s="694"/>
      <c r="AK872" s="694"/>
      <c r="AL872" s="700"/>
      <c r="AM872" s="694"/>
      <c r="AN872" s="694"/>
      <c r="AO872" s="232" t="s">
        <v>2006</v>
      </c>
      <c r="AP872" s="232"/>
      <c r="AQ872" s="232"/>
      <c r="AR872" s="232"/>
      <c r="AS872" s="232"/>
      <c r="AT872" s="243" t="str">
        <f t="shared" si="79"/>
        <v/>
      </c>
      <c r="AU872" s="243">
        <f t="shared" si="80"/>
        <v>0.36458333333333337</v>
      </c>
    </row>
    <row r="873" spans="2:47" ht="14.25">
      <c r="B873" s="29">
        <v>2025</v>
      </c>
      <c r="C873" s="29">
        <v>5</v>
      </c>
      <c r="D873" s="29">
        <v>20</v>
      </c>
      <c r="E873" s="247" t="s">
        <v>495</v>
      </c>
      <c r="F873" s="29"/>
      <c r="G873" s="208"/>
      <c r="H873" s="694" t="s">
        <v>467</v>
      </c>
      <c r="I873" s="347"/>
      <c r="J873" s="694"/>
      <c r="K873" s="232"/>
      <c r="L873" s="698"/>
      <c r="M873" s="185"/>
      <c r="N873" s="717"/>
      <c r="O873" s="232"/>
      <c r="P873" s="232"/>
      <c r="Q873" s="347"/>
      <c r="R873" s="695"/>
      <c r="S873" s="695"/>
      <c r="T873" s="695"/>
      <c r="U873" s="695"/>
      <c r="V873" s="695"/>
      <c r="W873" s="695"/>
      <c r="X873" s="232"/>
      <c r="Y873" s="695"/>
      <c r="Z873" s="232"/>
      <c r="AA873" s="696"/>
      <c r="AB873" s="696"/>
      <c r="AC873" s="697"/>
      <c r="AD873" s="698"/>
      <c r="AE873" s="699"/>
      <c r="AF873" s="699"/>
      <c r="AG873" s="699">
        <v>0.28125</v>
      </c>
      <c r="AH873" s="699">
        <v>0.58333333333333337</v>
      </c>
      <c r="AI873" s="232" t="s">
        <v>41</v>
      </c>
      <c r="AJ873" s="694"/>
      <c r="AK873" s="694"/>
      <c r="AL873" s="700"/>
      <c r="AM873" s="694"/>
      <c r="AN873" s="694"/>
      <c r="AO873" s="232" t="s">
        <v>2006</v>
      </c>
      <c r="AP873" s="232"/>
      <c r="AQ873" s="232"/>
      <c r="AR873" s="232"/>
      <c r="AS873" s="232"/>
      <c r="AT873" s="243" t="str">
        <f t="shared" si="79"/>
        <v/>
      </c>
      <c r="AU873" s="243">
        <f t="shared" si="80"/>
        <v>0.30208333333333337</v>
      </c>
    </row>
    <row r="874" spans="2:47" ht="14.25">
      <c r="B874" s="29">
        <v>2025</v>
      </c>
      <c r="C874" s="29">
        <v>5</v>
      </c>
      <c r="D874" s="29">
        <v>20</v>
      </c>
      <c r="E874" s="247" t="s">
        <v>496</v>
      </c>
      <c r="F874" s="29"/>
      <c r="G874" s="208"/>
      <c r="H874" s="694" t="s">
        <v>467</v>
      </c>
      <c r="I874" s="347"/>
      <c r="J874" s="694"/>
      <c r="K874" s="232"/>
      <c r="L874" s="698"/>
      <c r="M874" s="185"/>
      <c r="N874" s="717"/>
      <c r="O874" s="232"/>
      <c r="P874" s="232"/>
      <c r="Q874" s="347"/>
      <c r="R874" s="695"/>
      <c r="S874" s="695"/>
      <c r="T874" s="695"/>
      <c r="U874" s="695"/>
      <c r="V874" s="695"/>
      <c r="W874" s="695"/>
      <c r="X874" s="232"/>
      <c r="Y874" s="695"/>
      <c r="Z874" s="232"/>
      <c r="AA874" s="696"/>
      <c r="AB874" s="696"/>
      <c r="AC874" s="697"/>
      <c r="AD874" s="698"/>
      <c r="AE874" s="699"/>
      <c r="AF874" s="699"/>
      <c r="AG874" s="699">
        <v>0.58333333333333337</v>
      </c>
      <c r="AH874" s="699">
        <v>0.61111111111111116</v>
      </c>
      <c r="AI874" s="232" t="s">
        <v>5</v>
      </c>
      <c r="AJ874" s="694"/>
      <c r="AK874" s="694"/>
      <c r="AL874" s="700"/>
      <c r="AM874" s="694"/>
      <c r="AN874" s="694"/>
      <c r="AO874" s="232"/>
      <c r="AP874" s="232"/>
      <c r="AQ874" s="232"/>
      <c r="AR874" s="232"/>
      <c r="AS874" s="232"/>
      <c r="AT874" s="243" t="str">
        <f t="shared" si="79"/>
        <v/>
      </c>
      <c r="AU874" s="243">
        <f t="shared" si="80"/>
        <v>2.777777777777779E-2</v>
      </c>
    </row>
    <row r="875" spans="2:47" ht="14.25">
      <c r="B875" s="29">
        <v>2025</v>
      </c>
      <c r="C875" s="29">
        <v>5</v>
      </c>
      <c r="D875" s="29">
        <v>20</v>
      </c>
      <c r="E875" s="247" t="s">
        <v>496</v>
      </c>
      <c r="F875" s="29">
        <v>1</v>
      </c>
      <c r="G875" s="208" t="s">
        <v>466</v>
      </c>
      <c r="H875" s="694" t="s">
        <v>467</v>
      </c>
      <c r="I875" s="347" t="s">
        <v>863</v>
      </c>
      <c r="J875" s="694" t="s">
        <v>468</v>
      </c>
      <c r="K875" s="232">
        <v>3824829</v>
      </c>
      <c r="L875" s="698">
        <v>1</v>
      </c>
      <c r="M875" s="185">
        <v>2</v>
      </c>
      <c r="N875" s="717" t="s">
        <v>750</v>
      </c>
      <c r="O875" s="232" t="s">
        <v>864</v>
      </c>
      <c r="P875" s="232">
        <v>50</v>
      </c>
      <c r="Q875" s="347" t="s">
        <v>271</v>
      </c>
      <c r="R875" s="695">
        <v>1040</v>
      </c>
      <c r="S875" s="695"/>
      <c r="T875" s="695">
        <v>5970</v>
      </c>
      <c r="U875" s="695">
        <v>5970</v>
      </c>
      <c r="V875" s="695">
        <v>1000</v>
      </c>
      <c r="W875" s="695">
        <v>1002</v>
      </c>
      <c r="X875" s="232">
        <v>1</v>
      </c>
      <c r="Y875" s="695">
        <v>3000</v>
      </c>
      <c r="Z875" s="232">
        <v>2</v>
      </c>
      <c r="AA875" s="696">
        <v>3010</v>
      </c>
      <c r="AB875" s="696">
        <v>3000</v>
      </c>
      <c r="AC875" s="697" t="s">
        <v>2162</v>
      </c>
      <c r="AD875" s="698" t="s">
        <v>2163</v>
      </c>
      <c r="AE875" s="699">
        <v>0.61111111111111116</v>
      </c>
      <c r="AF875" s="699">
        <v>0.625</v>
      </c>
      <c r="AG875" s="699">
        <v>0.625</v>
      </c>
      <c r="AH875" s="699">
        <v>0.64583333333333337</v>
      </c>
      <c r="AI875" s="232" t="s">
        <v>1592</v>
      </c>
      <c r="AJ875" s="694" t="s">
        <v>862</v>
      </c>
      <c r="AK875" s="694"/>
      <c r="AL875" s="700" t="s">
        <v>7</v>
      </c>
      <c r="AM875" s="694" t="s">
        <v>1721</v>
      </c>
      <c r="AN875" s="694"/>
      <c r="AO875" s="232"/>
      <c r="AP875" s="232"/>
      <c r="AQ875" s="232" t="s">
        <v>1979</v>
      </c>
      <c r="AR875" s="232"/>
      <c r="AS875" s="232"/>
      <c r="AT875" s="243">
        <f t="shared" ref="AT875:AT879" si="81">IF(IF(AE875&gt;AF875,1-AE875+AF875,AF875-AE875)=0,"",IF(AE875&gt;AF875,1-AE875+AF875,AF875-AE875))</f>
        <v>1.388888888888884E-2</v>
      </c>
      <c r="AU875" s="243">
        <f t="shared" ref="AU875:AU879" si="82">IF(IF(AG875&gt;AH875,1-AG875+AH875,AH875-AG875)=0,"",IF(AG875&gt;AH875,1-AG875+AH875,AH875-AG875))</f>
        <v>2.083333333333337E-2</v>
      </c>
    </row>
    <row r="876" spans="2:47" ht="14.25">
      <c r="B876" s="29">
        <v>2025</v>
      </c>
      <c r="C876" s="29">
        <v>5</v>
      </c>
      <c r="D876" s="29">
        <v>20</v>
      </c>
      <c r="E876" s="247" t="s">
        <v>496</v>
      </c>
      <c r="F876" s="29">
        <v>1</v>
      </c>
      <c r="G876" s="208" t="s">
        <v>466</v>
      </c>
      <c r="H876" s="694" t="s">
        <v>467</v>
      </c>
      <c r="I876" s="347" t="s">
        <v>863</v>
      </c>
      <c r="J876" s="694" t="s">
        <v>468</v>
      </c>
      <c r="K876" s="232">
        <v>3824829</v>
      </c>
      <c r="L876" s="698">
        <v>2</v>
      </c>
      <c r="M876" s="185">
        <v>2</v>
      </c>
      <c r="N876" s="717" t="s">
        <v>750</v>
      </c>
      <c r="O876" s="232" t="s">
        <v>864</v>
      </c>
      <c r="P876" s="232">
        <v>50</v>
      </c>
      <c r="Q876" s="347" t="s">
        <v>271</v>
      </c>
      <c r="R876" s="695">
        <v>1040</v>
      </c>
      <c r="S876" s="695"/>
      <c r="T876" s="695">
        <v>5970</v>
      </c>
      <c r="U876" s="695">
        <v>5970</v>
      </c>
      <c r="V876" s="695">
        <v>1000</v>
      </c>
      <c r="W876" s="695">
        <v>1002</v>
      </c>
      <c r="X876" s="232">
        <v>1</v>
      </c>
      <c r="Y876" s="695">
        <v>3000</v>
      </c>
      <c r="Z876" s="232">
        <v>2</v>
      </c>
      <c r="AA876" s="696">
        <v>2940</v>
      </c>
      <c r="AB876" s="696">
        <v>2920</v>
      </c>
      <c r="AC876" s="697" t="s">
        <v>2162</v>
      </c>
      <c r="AD876" s="698" t="s">
        <v>2164</v>
      </c>
      <c r="AE876" s="699">
        <v>0.64583333333333337</v>
      </c>
      <c r="AF876" s="699">
        <v>0.65972222222222221</v>
      </c>
      <c r="AG876" s="699"/>
      <c r="AH876" s="699"/>
      <c r="AI876" s="232"/>
      <c r="AJ876" s="694" t="s">
        <v>862</v>
      </c>
      <c r="AK876" s="694"/>
      <c r="AL876" s="700" t="s">
        <v>18</v>
      </c>
      <c r="AM876" s="694" t="s">
        <v>1721</v>
      </c>
      <c r="AN876" s="694"/>
      <c r="AO876" s="232"/>
      <c r="AP876" s="232"/>
      <c r="AQ876" s="232" t="s">
        <v>1979</v>
      </c>
      <c r="AR876" s="232"/>
      <c r="AS876" s="232"/>
      <c r="AT876" s="243">
        <f t="shared" si="81"/>
        <v>1.388888888888884E-2</v>
      </c>
      <c r="AU876" s="243" t="str">
        <f t="shared" si="82"/>
        <v/>
      </c>
    </row>
    <row r="877" spans="2:47" ht="14.25">
      <c r="B877" s="29">
        <v>2025</v>
      </c>
      <c r="C877" s="29">
        <v>5</v>
      </c>
      <c r="D877" s="29">
        <v>20</v>
      </c>
      <c r="E877" s="247" t="s">
        <v>496</v>
      </c>
      <c r="F877" s="29"/>
      <c r="G877" s="208"/>
      <c r="H877" s="694" t="s">
        <v>467</v>
      </c>
      <c r="I877" s="347"/>
      <c r="J877" s="694"/>
      <c r="K877" s="232"/>
      <c r="L877" s="698"/>
      <c r="M877" s="185"/>
      <c r="N877" s="717"/>
      <c r="O877" s="232"/>
      <c r="P877" s="232"/>
      <c r="Q877" s="347"/>
      <c r="R877" s="695"/>
      <c r="S877" s="695"/>
      <c r="T877" s="695"/>
      <c r="U877" s="695"/>
      <c r="V877" s="695"/>
      <c r="W877" s="695"/>
      <c r="X877" s="232"/>
      <c r="Y877" s="695"/>
      <c r="Z877" s="232"/>
      <c r="AA877" s="696"/>
      <c r="AB877" s="696"/>
      <c r="AC877" s="697"/>
      <c r="AD877" s="698"/>
      <c r="AE877" s="699"/>
      <c r="AF877" s="699"/>
      <c r="AG877" s="699">
        <v>0.65972222222222221</v>
      </c>
      <c r="AH877" s="699">
        <v>0.68055555555555558</v>
      </c>
      <c r="AI877" s="232" t="s">
        <v>2118</v>
      </c>
      <c r="AJ877" s="694"/>
      <c r="AK877" s="694"/>
      <c r="AL877" s="700"/>
      <c r="AM877" s="694"/>
      <c r="AN877" s="694"/>
      <c r="AO877" s="232" t="s">
        <v>2168</v>
      </c>
      <c r="AP877" s="232"/>
      <c r="AQ877" s="232"/>
      <c r="AR877" s="232"/>
      <c r="AS877" s="232"/>
      <c r="AT877" s="243" t="str">
        <f t="shared" si="81"/>
        <v/>
      </c>
      <c r="AU877" s="243">
        <f t="shared" si="82"/>
        <v>2.083333333333337E-2</v>
      </c>
    </row>
    <row r="878" spans="2:47" ht="14.25">
      <c r="B878" s="29">
        <v>2025</v>
      </c>
      <c r="C878" s="29">
        <v>5</v>
      </c>
      <c r="D878" s="29">
        <v>20</v>
      </c>
      <c r="E878" s="247" t="s">
        <v>496</v>
      </c>
      <c r="F878" s="29">
        <v>2</v>
      </c>
      <c r="G878" s="208" t="s">
        <v>466</v>
      </c>
      <c r="H878" s="694" t="s">
        <v>467</v>
      </c>
      <c r="I878" s="347" t="s">
        <v>863</v>
      </c>
      <c r="J878" s="694" t="s">
        <v>468</v>
      </c>
      <c r="K878" s="232">
        <v>3824834</v>
      </c>
      <c r="L878" s="698">
        <v>1</v>
      </c>
      <c r="M878" s="185">
        <v>2</v>
      </c>
      <c r="N878" s="717" t="s">
        <v>753</v>
      </c>
      <c r="O878" s="232" t="s">
        <v>864</v>
      </c>
      <c r="P878" s="232">
        <v>50</v>
      </c>
      <c r="Q878" s="347" t="s">
        <v>219</v>
      </c>
      <c r="R878" s="695">
        <v>1005</v>
      </c>
      <c r="S878" s="695"/>
      <c r="T878" s="695">
        <v>4030</v>
      </c>
      <c r="U878" s="695">
        <v>4030</v>
      </c>
      <c r="V878" s="695">
        <v>1000</v>
      </c>
      <c r="W878" s="695">
        <v>1005</v>
      </c>
      <c r="X878" s="232">
        <v>1</v>
      </c>
      <c r="Y878" s="695">
        <v>2000</v>
      </c>
      <c r="Z878" s="232">
        <v>2</v>
      </c>
      <c r="AA878" s="696">
        <v>2010</v>
      </c>
      <c r="AB878" s="696">
        <v>2000</v>
      </c>
      <c r="AC878" s="697" t="s">
        <v>2165</v>
      </c>
      <c r="AD878" s="698" t="s">
        <v>2166</v>
      </c>
      <c r="AE878" s="699">
        <v>0.68055555555555558</v>
      </c>
      <c r="AF878" s="699">
        <v>0.69097222222222221</v>
      </c>
      <c r="AG878" s="699">
        <v>0.69097222222222221</v>
      </c>
      <c r="AH878" s="699">
        <v>0.70138888888888884</v>
      </c>
      <c r="AI878" s="232" t="s">
        <v>1592</v>
      </c>
      <c r="AJ878" s="694" t="s">
        <v>862</v>
      </c>
      <c r="AK878" s="694"/>
      <c r="AL878" s="700" t="s">
        <v>7</v>
      </c>
      <c r="AM878" s="694" t="s">
        <v>1721</v>
      </c>
      <c r="AN878" s="694"/>
      <c r="AO878" s="232" t="s">
        <v>2170</v>
      </c>
      <c r="AP878" s="232"/>
      <c r="AQ878" s="232" t="s">
        <v>1979</v>
      </c>
      <c r="AR878" s="232"/>
      <c r="AS878" s="232"/>
      <c r="AT878" s="243">
        <f t="shared" si="81"/>
        <v>1.041666666666663E-2</v>
      </c>
      <c r="AU878" s="243">
        <f t="shared" si="82"/>
        <v>1.041666666666663E-2</v>
      </c>
    </row>
    <row r="879" spans="2:47" ht="14.25">
      <c r="B879" s="29">
        <v>2025</v>
      </c>
      <c r="C879" s="29">
        <v>5</v>
      </c>
      <c r="D879" s="29">
        <v>20</v>
      </c>
      <c r="E879" s="247" t="s">
        <v>496</v>
      </c>
      <c r="F879" s="29">
        <v>2</v>
      </c>
      <c r="G879" s="208" t="s">
        <v>466</v>
      </c>
      <c r="H879" s="694" t="s">
        <v>467</v>
      </c>
      <c r="I879" s="347" t="s">
        <v>863</v>
      </c>
      <c r="J879" s="694" t="s">
        <v>468</v>
      </c>
      <c r="K879" s="232">
        <v>3824834</v>
      </c>
      <c r="L879" s="698">
        <v>2</v>
      </c>
      <c r="M879" s="185">
        <v>2</v>
      </c>
      <c r="N879" s="717" t="s">
        <v>753</v>
      </c>
      <c r="O879" s="232" t="s">
        <v>864</v>
      </c>
      <c r="P879" s="232">
        <v>50</v>
      </c>
      <c r="Q879" s="347" t="s">
        <v>219</v>
      </c>
      <c r="R879" s="695">
        <v>1005</v>
      </c>
      <c r="S879" s="695"/>
      <c r="T879" s="695">
        <v>4030</v>
      </c>
      <c r="U879" s="695">
        <v>4030</v>
      </c>
      <c r="V879" s="695">
        <v>1000</v>
      </c>
      <c r="W879" s="695">
        <v>1005</v>
      </c>
      <c r="X879" s="232">
        <v>1</v>
      </c>
      <c r="Y879" s="695">
        <v>2000</v>
      </c>
      <c r="Z879" s="232">
        <v>2</v>
      </c>
      <c r="AA879" s="696">
        <v>2010</v>
      </c>
      <c r="AB879" s="696">
        <v>1990</v>
      </c>
      <c r="AC879" s="697" t="s">
        <v>2165</v>
      </c>
      <c r="AD879" s="698" t="s">
        <v>2167</v>
      </c>
      <c r="AE879" s="699">
        <v>0.70138888888888884</v>
      </c>
      <c r="AF879" s="699">
        <v>0.71180555555555558</v>
      </c>
      <c r="AG879" s="699"/>
      <c r="AH879" s="699"/>
      <c r="AI879" s="232"/>
      <c r="AJ879" s="694" t="s">
        <v>862</v>
      </c>
      <c r="AK879" s="694"/>
      <c r="AL879" s="700" t="s">
        <v>7</v>
      </c>
      <c r="AM879" s="694" t="s">
        <v>1721</v>
      </c>
      <c r="AN879" s="694"/>
      <c r="AO879" s="232" t="s">
        <v>2170</v>
      </c>
      <c r="AP879" s="232"/>
      <c r="AQ879" s="232" t="s">
        <v>1979</v>
      </c>
      <c r="AR879" s="232"/>
      <c r="AS879" s="232"/>
      <c r="AT879" s="243">
        <f t="shared" si="81"/>
        <v>1.0416666666666741E-2</v>
      </c>
      <c r="AU879" s="243" t="str">
        <f t="shared" si="82"/>
        <v/>
      </c>
    </row>
    <row r="880" spans="2:47" ht="14.25">
      <c r="B880" s="29">
        <v>2025</v>
      </c>
      <c r="C880" s="29">
        <v>5</v>
      </c>
      <c r="D880" s="29">
        <v>20</v>
      </c>
      <c r="E880" s="247" t="s">
        <v>496</v>
      </c>
      <c r="F880" s="29"/>
      <c r="G880" s="208"/>
      <c r="H880" s="694" t="s">
        <v>467</v>
      </c>
      <c r="I880" s="347"/>
      <c r="J880" s="694"/>
      <c r="K880" s="232"/>
      <c r="L880" s="698"/>
      <c r="M880" s="185"/>
      <c r="N880" s="717"/>
      <c r="O880" s="232"/>
      <c r="P880" s="232"/>
      <c r="Q880" s="347"/>
      <c r="R880" s="695"/>
      <c r="S880" s="695"/>
      <c r="T880" s="695"/>
      <c r="U880" s="695"/>
      <c r="V880" s="695"/>
      <c r="W880" s="695"/>
      <c r="X880" s="232"/>
      <c r="Y880" s="695"/>
      <c r="Z880" s="232"/>
      <c r="AA880" s="696"/>
      <c r="AB880" s="696"/>
      <c r="AC880" s="697"/>
      <c r="AD880" s="698"/>
      <c r="AE880" s="699"/>
      <c r="AF880" s="699"/>
      <c r="AG880" s="699">
        <v>0.71180555555555558</v>
      </c>
      <c r="AH880" s="699">
        <v>0.73263888888888884</v>
      </c>
      <c r="AI880" s="232" t="s">
        <v>5</v>
      </c>
      <c r="AJ880" s="694"/>
      <c r="AK880" s="694"/>
      <c r="AL880" s="700"/>
      <c r="AM880" s="694"/>
      <c r="AN880" s="694"/>
      <c r="AO880" s="232"/>
      <c r="AP880" s="232"/>
      <c r="AQ880" s="232"/>
      <c r="AR880" s="232"/>
      <c r="AS880" s="232"/>
      <c r="AT880" s="243" t="str">
        <f t="shared" si="77"/>
        <v/>
      </c>
      <c r="AU880" s="243">
        <f t="shared" si="78"/>
        <v>2.0833333333333259E-2</v>
      </c>
    </row>
    <row r="881" spans="2:47" ht="14.25">
      <c r="B881" s="29">
        <v>2025</v>
      </c>
      <c r="C881" s="29">
        <v>5</v>
      </c>
      <c r="D881" s="29">
        <v>20</v>
      </c>
      <c r="E881" s="247" t="s">
        <v>496</v>
      </c>
      <c r="F881" s="29">
        <v>3</v>
      </c>
      <c r="G881" s="208" t="s">
        <v>466</v>
      </c>
      <c r="H881" s="694" t="s">
        <v>467</v>
      </c>
      <c r="I881" s="347" t="s">
        <v>863</v>
      </c>
      <c r="J881" s="694" t="s">
        <v>468</v>
      </c>
      <c r="K881" s="232">
        <v>3824831</v>
      </c>
      <c r="L881" s="698">
        <v>1</v>
      </c>
      <c r="M881" s="185">
        <v>3</v>
      </c>
      <c r="N881" s="717" t="s">
        <v>2176</v>
      </c>
      <c r="O881" s="232" t="s">
        <v>864</v>
      </c>
      <c r="P881" s="232">
        <v>50</v>
      </c>
      <c r="Q881" s="347" t="s">
        <v>228</v>
      </c>
      <c r="R881" s="695">
        <v>1005</v>
      </c>
      <c r="S881" s="695"/>
      <c r="T881" s="695">
        <v>12060</v>
      </c>
      <c r="U881" s="695">
        <v>12060</v>
      </c>
      <c r="V881" s="695">
        <v>1000</v>
      </c>
      <c r="W881" s="695">
        <v>1005</v>
      </c>
      <c r="X881" s="232">
        <v>1</v>
      </c>
      <c r="Y881" s="695">
        <v>4000</v>
      </c>
      <c r="Z881" s="232">
        <v>3</v>
      </c>
      <c r="AA881" s="696">
        <v>4020</v>
      </c>
      <c r="AB881" s="696">
        <v>4000</v>
      </c>
      <c r="AC881" s="697" t="s">
        <v>2171</v>
      </c>
      <c r="AD881" s="698" t="s">
        <v>2172</v>
      </c>
      <c r="AE881" s="699">
        <v>0.73263888888888884</v>
      </c>
      <c r="AF881" s="699">
        <v>0.75347222222222221</v>
      </c>
      <c r="AG881" s="699">
        <v>0.75347222222222221</v>
      </c>
      <c r="AH881" s="699">
        <v>0.77430555555555558</v>
      </c>
      <c r="AI881" s="232" t="s">
        <v>1592</v>
      </c>
      <c r="AJ881" s="694" t="s">
        <v>862</v>
      </c>
      <c r="AK881" s="694"/>
      <c r="AL881" s="700" t="s">
        <v>7</v>
      </c>
      <c r="AM881" s="694" t="s">
        <v>470</v>
      </c>
      <c r="AN881" s="694"/>
      <c r="AO881" s="232" t="s">
        <v>2170</v>
      </c>
      <c r="AP881" s="232"/>
      <c r="AQ881" s="232" t="s">
        <v>1979</v>
      </c>
      <c r="AR881" s="232"/>
      <c r="AS881" s="232"/>
      <c r="AT881" s="243">
        <f t="shared" si="75"/>
        <v>2.083333333333337E-2</v>
      </c>
      <c r="AU881" s="243">
        <f t="shared" si="76"/>
        <v>2.083333333333337E-2</v>
      </c>
    </row>
    <row r="882" spans="2:47" ht="14.25">
      <c r="B882" s="29">
        <v>2025</v>
      </c>
      <c r="C882" s="29">
        <v>5</v>
      </c>
      <c r="D882" s="29">
        <v>20</v>
      </c>
      <c r="E882" s="247" t="s">
        <v>496</v>
      </c>
      <c r="F882" s="29">
        <v>3</v>
      </c>
      <c r="G882" s="208" t="s">
        <v>466</v>
      </c>
      <c r="H882" s="694" t="s">
        <v>2117</v>
      </c>
      <c r="I882" s="347" t="s">
        <v>863</v>
      </c>
      <c r="J882" s="694" t="s">
        <v>468</v>
      </c>
      <c r="K882" s="232">
        <v>3824831</v>
      </c>
      <c r="L882" s="698">
        <v>2</v>
      </c>
      <c r="M882" s="185">
        <v>3</v>
      </c>
      <c r="N882" s="717" t="s">
        <v>711</v>
      </c>
      <c r="O882" s="232" t="s">
        <v>864</v>
      </c>
      <c r="P882" s="232">
        <v>50</v>
      </c>
      <c r="Q882" s="347" t="s">
        <v>228</v>
      </c>
      <c r="R882" s="695">
        <v>1005</v>
      </c>
      <c r="S882" s="695"/>
      <c r="T882" s="695">
        <v>12060</v>
      </c>
      <c r="U882" s="695">
        <v>12060</v>
      </c>
      <c r="V882" s="695">
        <v>1000</v>
      </c>
      <c r="W882" s="695">
        <v>1005</v>
      </c>
      <c r="X882" s="232">
        <v>1</v>
      </c>
      <c r="Y882" s="695">
        <v>4000</v>
      </c>
      <c r="Z882" s="232">
        <v>3</v>
      </c>
      <c r="AA882" s="696">
        <v>4020</v>
      </c>
      <c r="AB882" s="696">
        <v>4000</v>
      </c>
      <c r="AC882" s="697" t="s">
        <v>2171</v>
      </c>
      <c r="AD882" s="698" t="s">
        <v>2173</v>
      </c>
      <c r="AE882" s="699">
        <v>0.77430555555555558</v>
      </c>
      <c r="AF882" s="699">
        <v>0.79513888888888884</v>
      </c>
      <c r="AG882" s="699">
        <v>0.79513888888888884</v>
      </c>
      <c r="AH882" s="699">
        <v>0.85763888888888884</v>
      </c>
      <c r="AI882" s="232" t="s">
        <v>1592</v>
      </c>
      <c r="AJ882" s="694" t="s">
        <v>862</v>
      </c>
      <c r="AK882" s="694"/>
      <c r="AL882" s="700" t="s">
        <v>7</v>
      </c>
      <c r="AM882" s="694" t="s">
        <v>470</v>
      </c>
      <c r="AN882" s="694"/>
      <c r="AO882" s="232" t="s">
        <v>2170</v>
      </c>
      <c r="AP882" s="232"/>
      <c r="AQ882" s="232" t="s">
        <v>1979</v>
      </c>
      <c r="AR882" s="232"/>
      <c r="AS882" s="232"/>
      <c r="AT882" s="243">
        <f t="shared" si="75"/>
        <v>2.0833333333333259E-2</v>
      </c>
      <c r="AU882" s="243">
        <f t="shared" si="76"/>
        <v>6.25E-2</v>
      </c>
    </row>
    <row r="883" spans="2:47" ht="14.25">
      <c r="B883" s="29">
        <v>2025</v>
      </c>
      <c r="C883" s="29">
        <v>5</v>
      </c>
      <c r="D883" s="29">
        <v>20</v>
      </c>
      <c r="E883" s="247" t="s">
        <v>496</v>
      </c>
      <c r="F883" s="29">
        <v>3</v>
      </c>
      <c r="G883" s="208" t="s">
        <v>466</v>
      </c>
      <c r="H883" s="694" t="s">
        <v>2117</v>
      </c>
      <c r="I883" s="347" t="s">
        <v>863</v>
      </c>
      <c r="J883" s="694" t="s">
        <v>468</v>
      </c>
      <c r="K883" s="232">
        <v>3824831</v>
      </c>
      <c r="L883" s="698">
        <v>3</v>
      </c>
      <c r="M883" s="185">
        <v>3</v>
      </c>
      <c r="N883" s="717" t="s">
        <v>711</v>
      </c>
      <c r="O883" s="232" t="s">
        <v>864</v>
      </c>
      <c r="P883" s="232">
        <v>50</v>
      </c>
      <c r="Q883" s="347" t="s">
        <v>228</v>
      </c>
      <c r="R883" s="695">
        <v>1005</v>
      </c>
      <c r="S883" s="695"/>
      <c r="T883" s="695">
        <v>12060</v>
      </c>
      <c r="U883" s="695">
        <v>12060</v>
      </c>
      <c r="V883" s="695">
        <v>1000</v>
      </c>
      <c r="W883" s="695">
        <v>1004</v>
      </c>
      <c r="X883" s="232">
        <v>1</v>
      </c>
      <c r="Y883" s="695">
        <v>4000</v>
      </c>
      <c r="Z883" s="232">
        <v>3</v>
      </c>
      <c r="AA883" s="696">
        <v>3950</v>
      </c>
      <c r="AB883" s="696">
        <v>3930</v>
      </c>
      <c r="AC883" s="697" t="s">
        <v>2171</v>
      </c>
      <c r="AD883" s="698" t="s">
        <v>2174</v>
      </c>
      <c r="AE883" s="699">
        <v>0.85763888888888884</v>
      </c>
      <c r="AF883" s="699">
        <v>0.87847222222222221</v>
      </c>
      <c r="AG883" s="699"/>
      <c r="AH883" s="699"/>
      <c r="AI883" s="232"/>
      <c r="AJ883" s="694" t="s">
        <v>862</v>
      </c>
      <c r="AK883" s="694"/>
      <c r="AL883" s="700" t="s">
        <v>7</v>
      </c>
      <c r="AM883" s="694" t="s">
        <v>470</v>
      </c>
      <c r="AN883" s="694"/>
      <c r="AO883" s="232" t="s">
        <v>2175</v>
      </c>
      <c r="AP883" s="232"/>
      <c r="AQ883" s="232" t="s">
        <v>1979</v>
      </c>
      <c r="AR883" s="232"/>
      <c r="AS883" s="232"/>
      <c r="AT883" s="243">
        <f t="shared" si="75"/>
        <v>2.083333333333337E-2</v>
      </c>
      <c r="AU883" s="243" t="str">
        <f t="shared" si="76"/>
        <v/>
      </c>
    </row>
    <row r="884" spans="2:47" ht="14.25">
      <c r="B884" s="29">
        <v>2025</v>
      </c>
      <c r="C884" s="29">
        <v>5</v>
      </c>
      <c r="D884" s="29">
        <v>20</v>
      </c>
      <c r="E884" s="247" t="s">
        <v>496</v>
      </c>
      <c r="F884" s="29"/>
      <c r="G884" s="208"/>
      <c r="H884" s="694" t="s">
        <v>467</v>
      </c>
      <c r="I884" s="347"/>
      <c r="J884" s="694"/>
      <c r="K884" s="232"/>
      <c r="L884" s="698"/>
      <c r="M884" s="185"/>
      <c r="N884" s="717"/>
      <c r="O884" s="232"/>
      <c r="P884" s="232"/>
      <c r="Q884" s="347"/>
      <c r="R884" s="695"/>
      <c r="S884" s="695"/>
      <c r="T884" s="695"/>
      <c r="U884" s="695"/>
      <c r="V884" s="695"/>
      <c r="W884" s="695"/>
      <c r="X884" s="232"/>
      <c r="Y884" s="695"/>
      <c r="Z884" s="232"/>
      <c r="AA884" s="696"/>
      <c r="AB884" s="696"/>
      <c r="AC884" s="697"/>
      <c r="AD884" s="698"/>
      <c r="AE884" s="699"/>
      <c r="AF884" s="699"/>
      <c r="AG884" s="699">
        <v>0.87847222222222221</v>
      </c>
      <c r="AH884" s="699">
        <v>0.91666666666666663</v>
      </c>
      <c r="AI884" s="232" t="s">
        <v>16</v>
      </c>
      <c r="AJ884" s="694"/>
      <c r="AK884" s="694"/>
      <c r="AL884" s="700"/>
      <c r="AM884" s="694"/>
      <c r="AN884" s="694"/>
      <c r="AO884" s="232"/>
      <c r="AP884" s="232"/>
      <c r="AQ884" s="232"/>
      <c r="AR884" s="232"/>
      <c r="AS884" s="232"/>
      <c r="AT884" s="243" t="str">
        <f t="shared" si="73"/>
        <v/>
      </c>
      <c r="AU884" s="243">
        <f t="shared" si="74"/>
        <v>3.819444444444442E-2</v>
      </c>
    </row>
    <row r="885" spans="2:47" ht="14.25">
      <c r="B885" s="29">
        <v>2025</v>
      </c>
      <c r="C885" s="29">
        <v>5</v>
      </c>
      <c r="D885" s="29">
        <v>20</v>
      </c>
      <c r="E885" s="247" t="s">
        <v>494</v>
      </c>
      <c r="F885" s="29"/>
      <c r="G885" s="208"/>
      <c r="H885" s="694" t="s">
        <v>467</v>
      </c>
      <c r="I885" s="347"/>
      <c r="J885" s="694"/>
      <c r="K885" s="232"/>
      <c r="L885" s="698"/>
      <c r="M885" s="185"/>
      <c r="N885" s="717"/>
      <c r="O885" s="232"/>
      <c r="P885" s="232"/>
      <c r="Q885" s="347"/>
      <c r="R885" s="695"/>
      <c r="S885" s="695"/>
      <c r="T885" s="695"/>
      <c r="U885" s="695"/>
      <c r="V885" s="695"/>
      <c r="W885" s="695"/>
      <c r="X885" s="232"/>
      <c r="Y885" s="695"/>
      <c r="Z885" s="232"/>
      <c r="AA885" s="696"/>
      <c r="AB885" s="696"/>
      <c r="AC885" s="697"/>
      <c r="AD885" s="698"/>
      <c r="AE885" s="699"/>
      <c r="AF885" s="699"/>
      <c r="AG885" s="699">
        <v>0.91666666666666663</v>
      </c>
      <c r="AH885" s="699">
        <v>0.28125</v>
      </c>
      <c r="AI885" s="232" t="s">
        <v>41</v>
      </c>
      <c r="AJ885" s="694"/>
      <c r="AK885" s="694"/>
      <c r="AL885" s="700"/>
      <c r="AM885" s="694"/>
      <c r="AN885" s="694"/>
      <c r="AO885" s="232" t="s">
        <v>2006</v>
      </c>
      <c r="AP885" s="232"/>
      <c r="AQ885" s="232"/>
      <c r="AR885" s="232"/>
      <c r="AS885" s="232"/>
      <c r="AT885" s="243"/>
      <c r="AU885" s="243">
        <f t="shared" si="74"/>
        <v>0.36458333333333337</v>
      </c>
    </row>
    <row r="886" spans="2:47" ht="14.25">
      <c r="B886" s="29">
        <v>2025</v>
      </c>
      <c r="C886" s="29">
        <v>5</v>
      </c>
      <c r="D886" s="29">
        <v>21</v>
      </c>
      <c r="E886" s="247" t="s">
        <v>495</v>
      </c>
      <c r="F886" s="29"/>
      <c r="G886" s="208"/>
      <c r="H886" s="694" t="s">
        <v>467</v>
      </c>
      <c r="I886" s="347"/>
      <c r="J886" s="694"/>
      <c r="K886" s="232"/>
      <c r="L886" s="698"/>
      <c r="M886" s="185"/>
      <c r="N886" s="717"/>
      <c r="O886" s="232"/>
      <c r="P886" s="232"/>
      <c r="Q886" s="347"/>
      <c r="R886" s="695"/>
      <c r="S886" s="695"/>
      <c r="T886" s="695"/>
      <c r="U886" s="695"/>
      <c r="V886" s="695"/>
      <c r="W886" s="695"/>
      <c r="X886" s="232"/>
      <c r="Y886" s="695"/>
      <c r="Z886" s="232"/>
      <c r="AA886" s="696"/>
      <c r="AB886" s="696"/>
      <c r="AC886" s="697"/>
      <c r="AD886" s="698"/>
      <c r="AE886" s="699"/>
      <c r="AF886" s="699"/>
      <c r="AG886" s="699">
        <v>0.28125</v>
      </c>
      <c r="AH886" s="699">
        <v>0.58333333333333337</v>
      </c>
      <c r="AI886" s="232" t="s">
        <v>41</v>
      </c>
      <c r="AJ886" s="694"/>
      <c r="AK886" s="694"/>
      <c r="AL886" s="700"/>
      <c r="AM886" s="694"/>
      <c r="AN886" s="694"/>
      <c r="AO886" s="232" t="s">
        <v>2006</v>
      </c>
      <c r="AP886" s="232"/>
      <c r="AQ886" s="232"/>
      <c r="AR886" s="232"/>
      <c r="AS886" s="232"/>
      <c r="AT886" s="243"/>
      <c r="AU886" s="243">
        <f t="shared" si="74"/>
        <v>0.30208333333333337</v>
      </c>
    </row>
    <row r="887" spans="2:47" ht="14.25">
      <c r="B887" s="29">
        <v>2025</v>
      </c>
      <c r="C887" s="29">
        <v>5</v>
      </c>
      <c r="D887" s="29">
        <v>21</v>
      </c>
      <c r="E887" s="247" t="s">
        <v>496</v>
      </c>
      <c r="F887" s="29"/>
      <c r="G887" s="208"/>
      <c r="H887" s="694" t="s">
        <v>467</v>
      </c>
      <c r="I887" s="347"/>
      <c r="J887" s="694"/>
      <c r="K887" s="232"/>
      <c r="L887" s="698"/>
      <c r="M887" s="185"/>
      <c r="N887" s="717"/>
      <c r="O887" s="232"/>
      <c r="P887" s="232"/>
      <c r="Q887" s="347"/>
      <c r="R887" s="695"/>
      <c r="S887" s="695"/>
      <c r="T887" s="695"/>
      <c r="U887" s="695"/>
      <c r="V887" s="695"/>
      <c r="W887" s="695"/>
      <c r="X887" s="232"/>
      <c r="Y887" s="695"/>
      <c r="Z887" s="232"/>
      <c r="AA887" s="696"/>
      <c r="AB887" s="696"/>
      <c r="AC887" s="697"/>
      <c r="AD887" s="698"/>
      <c r="AE887" s="699"/>
      <c r="AF887" s="699"/>
      <c r="AG887" s="699">
        <v>0.58333333333333337</v>
      </c>
      <c r="AH887" s="699">
        <v>0.60416666666666663</v>
      </c>
      <c r="AI887" s="232" t="s">
        <v>5</v>
      </c>
      <c r="AJ887" s="694"/>
      <c r="AK887" s="694"/>
      <c r="AL887" s="700"/>
      <c r="AM887" s="694"/>
      <c r="AN887" s="694"/>
      <c r="AO887" s="232"/>
      <c r="AP887" s="232"/>
      <c r="AQ887" s="232"/>
      <c r="AR887" s="232"/>
      <c r="AS887" s="232"/>
      <c r="AT887" s="243"/>
      <c r="AU887" s="243">
        <f t="shared" si="74"/>
        <v>2.0833333333333259E-2</v>
      </c>
    </row>
    <row r="888" spans="2:47" ht="14.25">
      <c r="B888" s="29">
        <v>2025</v>
      </c>
      <c r="C888" s="29">
        <v>5</v>
      </c>
      <c r="D888" s="29">
        <v>21</v>
      </c>
      <c r="E888" s="247" t="s">
        <v>496</v>
      </c>
      <c r="F888" s="29">
        <v>1</v>
      </c>
      <c r="G888" s="208" t="s">
        <v>466</v>
      </c>
      <c r="H888" s="694" t="s">
        <v>467</v>
      </c>
      <c r="I888" s="347" t="s">
        <v>863</v>
      </c>
      <c r="J888" s="694" t="s">
        <v>468</v>
      </c>
      <c r="K888" s="232">
        <v>3824832</v>
      </c>
      <c r="L888" s="698">
        <v>1</v>
      </c>
      <c r="M888" s="185">
        <v>3</v>
      </c>
      <c r="N888" s="717" t="s">
        <v>711</v>
      </c>
      <c r="O888" s="232" t="s">
        <v>864</v>
      </c>
      <c r="P888" s="232">
        <v>50</v>
      </c>
      <c r="Q888" s="347" t="s">
        <v>228</v>
      </c>
      <c r="R888" s="695">
        <v>1005</v>
      </c>
      <c r="S888" s="695"/>
      <c r="T888" s="695">
        <v>11790</v>
      </c>
      <c r="U888" s="695">
        <v>11790</v>
      </c>
      <c r="V888" s="695">
        <v>1000</v>
      </c>
      <c r="W888" s="695">
        <v>1005</v>
      </c>
      <c r="X888" s="232">
        <v>1</v>
      </c>
      <c r="Y888" s="695">
        <v>4000</v>
      </c>
      <c r="Z888" s="232">
        <v>3</v>
      </c>
      <c r="AA888" s="696">
        <v>3880</v>
      </c>
      <c r="AB888" s="696">
        <v>3850</v>
      </c>
      <c r="AC888" s="697" t="s">
        <v>2179</v>
      </c>
      <c r="AD888" s="698" t="s">
        <v>2180</v>
      </c>
      <c r="AE888" s="699">
        <v>0.60416666666666663</v>
      </c>
      <c r="AF888" s="699">
        <v>0.625</v>
      </c>
      <c r="AG888" s="699">
        <v>0.625</v>
      </c>
      <c r="AH888" s="699">
        <v>0.64583333333333337</v>
      </c>
      <c r="AI888" s="232" t="s">
        <v>1592</v>
      </c>
      <c r="AJ888" s="694" t="s">
        <v>862</v>
      </c>
      <c r="AK888" s="694"/>
      <c r="AL888" s="700" t="s">
        <v>7</v>
      </c>
      <c r="AM888" s="694" t="s">
        <v>470</v>
      </c>
      <c r="AN888" s="694">
        <v>1</v>
      </c>
      <c r="AO888" s="232" t="s">
        <v>2187</v>
      </c>
      <c r="AP888" s="232"/>
      <c r="AQ888" s="232" t="s">
        <v>1979</v>
      </c>
      <c r="AR888" s="232"/>
      <c r="AS888" s="232"/>
      <c r="AT888" s="243">
        <f t="shared" si="73"/>
        <v>2.083333333333337E-2</v>
      </c>
      <c r="AU888" s="243">
        <f t="shared" si="74"/>
        <v>2.083333333333337E-2</v>
      </c>
    </row>
    <row r="889" spans="2:47" ht="14.25">
      <c r="B889" s="29">
        <v>2025</v>
      </c>
      <c r="C889" s="29">
        <v>5</v>
      </c>
      <c r="D889" s="29">
        <v>21</v>
      </c>
      <c r="E889" s="247" t="s">
        <v>496</v>
      </c>
      <c r="F889" s="29">
        <v>1</v>
      </c>
      <c r="G889" s="208" t="s">
        <v>466</v>
      </c>
      <c r="H889" s="694" t="s">
        <v>2117</v>
      </c>
      <c r="I889" s="347" t="s">
        <v>863</v>
      </c>
      <c r="J889" s="694" t="s">
        <v>468</v>
      </c>
      <c r="K889" s="232">
        <v>3824832</v>
      </c>
      <c r="L889" s="698">
        <v>2</v>
      </c>
      <c r="M889" s="185">
        <v>3</v>
      </c>
      <c r="N889" s="717" t="s">
        <v>711</v>
      </c>
      <c r="O889" s="232" t="s">
        <v>864</v>
      </c>
      <c r="P889" s="232">
        <v>50</v>
      </c>
      <c r="Q889" s="347" t="s">
        <v>228</v>
      </c>
      <c r="R889" s="695">
        <v>1005</v>
      </c>
      <c r="S889" s="695"/>
      <c r="T889" s="695">
        <v>11790</v>
      </c>
      <c r="U889" s="695">
        <v>11790</v>
      </c>
      <c r="V889" s="695">
        <v>1000</v>
      </c>
      <c r="W889" s="695">
        <v>1005</v>
      </c>
      <c r="X889" s="232">
        <v>1</v>
      </c>
      <c r="Y889" s="695">
        <v>4000</v>
      </c>
      <c r="Z889" s="232">
        <v>3</v>
      </c>
      <c r="AA889" s="696">
        <v>3950</v>
      </c>
      <c r="AB889" s="696">
        <v>3930</v>
      </c>
      <c r="AC889" s="697" t="s">
        <v>2179</v>
      </c>
      <c r="AD889" s="698" t="s">
        <v>2181</v>
      </c>
      <c r="AE889" s="699">
        <v>0.64583333333333337</v>
      </c>
      <c r="AF889" s="699">
        <v>0.66666666666666663</v>
      </c>
      <c r="AG889" s="699">
        <v>0.66666666666666663</v>
      </c>
      <c r="AH889" s="699">
        <v>0.6875</v>
      </c>
      <c r="AI889" s="232" t="s">
        <v>1592</v>
      </c>
      <c r="AJ889" s="694" t="s">
        <v>862</v>
      </c>
      <c r="AK889" s="694"/>
      <c r="AL889" s="700" t="s">
        <v>7</v>
      </c>
      <c r="AM889" s="694" t="s">
        <v>470</v>
      </c>
      <c r="AN889" s="694"/>
      <c r="AO889" s="232" t="s">
        <v>2189</v>
      </c>
      <c r="AP889" s="232"/>
      <c r="AQ889" s="232" t="s">
        <v>1979</v>
      </c>
      <c r="AR889" s="232"/>
      <c r="AS889" s="232"/>
      <c r="AT889" s="243">
        <f t="shared" si="73"/>
        <v>2.0833333333333259E-2</v>
      </c>
      <c r="AU889" s="243">
        <f t="shared" si="74"/>
        <v>2.083333333333337E-2</v>
      </c>
    </row>
    <row r="890" spans="2:47" ht="14.25">
      <c r="B890" s="29">
        <v>2025</v>
      </c>
      <c r="C890" s="29">
        <v>5</v>
      </c>
      <c r="D890" s="29">
        <v>21</v>
      </c>
      <c r="E890" s="247" t="s">
        <v>496</v>
      </c>
      <c r="F890" s="29">
        <v>1</v>
      </c>
      <c r="G890" s="208" t="s">
        <v>466</v>
      </c>
      <c r="H890" s="694" t="s">
        <v>2117</v>
      </c>
      <c r="I890" s="347" t="s">
        <v>863</v>
      </c>
      <c r="J890" s="694" t="s">
        <v>468</v>
      </c>
      <c r="K890" s="232">
        <v>3824832</v>
      </c>
      <c r="L890" s="698">
        <v>3</v>
      </c>
      <c r="M890" s="185">
        <v>3</v>
      </c>
      <c r="N890" s="717" t="s">
        <v>711</v>
      </c>
      <c r="O890" s="232" t="s">
        <v>864</v>
      </c>
      <c r="P890" s="232">
        <v>50</v>
      </c>
      <c r="Q890" s="347" t="s">
        <v>228</v>
      </c>
      <c r="R890" s="695">
        <v>1005</v>
      </c>
      <c r="S890" s="695"/>
      <c r="T890" s="695">
        <v>11790</v>
      </c>
      <c r="U890" s="695">
        <v>11790</v>
      </c>
      <c r="V890" s="695">
        <v>1000</v>
      </c>
      <c r="W890" s="695">
        <v>1005</v>
      </c>
      <c r="X890" s="232">
        <v>1</v>
      </c>
      <c r="Y890" s="695">
        <v>4000</v>
      </c>
      <c r="Z890" s="232">
        <v>3</v>
      </c>
      <c r="AA890" s="696">
        <v>3890</v>
      </c>
      <c r="AB890" s="696">
        <v>3860</v>
      </c>
      <c r="AC890" s="697" t="s">
        <v>2179</v>
      </c>
      <c r="AD890" s="698" t="s">
        <v>2182</v>
      </c>
      <c r="AE890" s="699">
        <v>0.6875</v>
      </c>
      <c r="AF890" s="699">
        <v>0.70833333333333337</v>
      </c>
      <c r="AG890" s="699"/>
      <c r="AH890" s="699"/>
      <c r="AI890" s="232"/>
      <c r="AJ890" s="694" t="s">
        <v>862</v>
      </c>
      <c r="AK890" s="694"/>
      <c r="AL890" s="700" t="s">
        <v>7</v>
      </c>
      <c r="AM890" s="694" t="s">
        <v>470</v>
      </c>
      <c r="AN890" s="694">
        <v>1</v>
      </c>
      <c r="AO890" s="232" t="s">
        <v>2190</v>
      </c>
      <c r="AP890" s="232"/>
      <c r="AQ890" s="232" t="s">
        <v>1979</v>
      </c>
      <c r="AR890" s="232"/>
      <c r="AS890" s="232"/>
      <c r="AT890" s="243">
        <f t="shared" si="73"/>
        <v>2.083333333333337E-2</v>
      </c>
      <c r="AU890" s="243" t="str">
        <f t="shared" si="74"/>
        <v/>
      </c>
    </row>
    <row r="891" spans="2:47" ht="14.25">
      <c r="B891" s="29">
        <v>2025</v>
      </c>
      <c r="C891" s="29">
        <v>5</v>
      </c>
      <c r="D891" s="29">
        <v>21</v>
      </c>
      <c r="E891" s="247" t="s">
        <v>496</v>
      </c>
      <c r="F891" s="29"/>
      <c r="G891" s="208"/>
      <c r="H891" s="694" t="s">
        <v>467</v>
      </c>
      <c r="I891" s="347"/>
      <c r="J891" s="694"/>
      <c r="K891" s="232"/>
      <c r="L891" s="698"/>
      <c r="M891" s="185"/>
      <c r="N891" s="717"/>
      <c r="O891" s="232"/>
      <c r="P891" s="232"/>
      <c r="Q891" s="347"/>
      <c r="R891" s="695"/>
      <c r="S891" s="695"/>
      <c r="T891" s="695"/>
      <c r="U891" s="695"/>
      <c r="V891" s="695"/>
      <c r="W891" s="695"/>
      <c r="X891" s="232"/>
      <c r="Y891" s="695"/>
      <c r="Z891" s="232"/>
      <c r="AA891" s="696"/>
      <c r="AB891" s="696"/>
      <c r="AC891" s="697"/>
      <c r="AD891" s="698"/>
      <c r="AE891" s="699"/>
      <c r="AF891" s="699"/>
      <c r="AG891" s="699">
        <v>0.70833333333333337</v>
      </c>
      <c r="AH891" s="699">
        <v>0.72916666666666663</v>
      </c>
      <c r="AI891" s="232" t="s">
        <v>2118</v>
      </c>
      <c r="AJ891" s="694"/>
      <c r="AK891" s="694"/>
      <c r="AL891" s="700"/>
      <c r="AM891" s="694"/>
      <c r="AN891" s="694"/>
      <c r="AO891" s="232"/>
      <c r="AP891" s="232"/>
      <c r="AQ891" s="232"/>
      <c r="AR891" s="232"/>
      <c r="AS891" s="232"/>
      <c r="AT891" s="243" t="str">
        <f t="shared" si="73"/>
        <v/>
      </c>
      <c r="AU891" s="243">
        <f t="shared" si="74"/>
        <v>2.0833333333333259E-2</v>
      </c>
    </row>
    <row r="892" spans="2:47" ht="14.25">
      <c r="B892" s="29">
        <v>2025</v>
      </c>
      <c r="C892" s="29">
        <v>5</v>
      </c>
      <c r="D892" s="29">
        <v>21</v>
      </c>
      <c r="E892" s="247" t="s">
        <v>496</v>
      </c>
      <c r="F892" s="29">
        <v>2</v>
      </c>
      <c r="G892" s="208" t="s">
        <v>466</v>
      </c>
      <c r="H892" s="694" t="s">
        <v>2117</v>
      </c>
      <c r="I892" s="347" t="s">
        <v>863</v>
      </c>
      <c r="J892" s="694" t="s">
        <v>468</v>
      </c>
      <c r="K892" s="232">
        <v>3824833</v>
      </c>
      <c r="L892" s="698">
        <v>1</v>
      </c>
      <c r="M892" s="185">
        <v>9</v>
      </c>
      <c r="N892" s="717" t="s">
        <v>2197</v>
      </c>
      <c r="O892" s="232" t="s">
        <v>864</v>
      </c>
      <c r="P892" s="232">
        <v>50</v>
      </c>
      <c r="Q892" s="347" t="s">
        <v>228</v>
      </c>
      <c r="R892" s="695">
        <v>1005</v>
      </c>
      <c r="S892" s="695"/>
      <c r="T892" s="695">
        <v>12300</v>
      </c>
      <c r="U892" s="695">
        <v>12300</v>
      </c>
      <c r="V892" s="695">
        <v>1000</v>
      </c>
      <c r="W892" s="695">
        <v>1005</v>
      </c>
      <c r="X892" s="232">
        <v>1</v>
      </c>
      <c r="Y892" s="695">
        <v>4000</v>
      </c>
      <c r="Z892" s="232">
        <v>3</v>
      </c>
      <c r="AA892" s="696">
        <v>4020</v>
      </c>
      <c r="AB892" s="696">
        <v>4000</v>
      </c>
      <c r="AC892" s="697" t="s">
        <v>2183</v>
      </c>
      <c r="AD892" s="698" t="s">
        <v>2184</v>
      </c>
      <c r="AE892" s="699">
        <v>0.72916666666666663</v>
      </c>
      <c r="AF892" s="699">
        <v>0.75</v>
      </c>
      <c r="AG892" s="699">
        <v>0.75</v>
      </c>
      <c r="AH892" s="699">
        <v>0.77083333333333337</v>
      </c>
      <c r="AI892" s="232" t="s">
        <v>1592</v>
      </c>
      <c r="AJ892" s="694" t="s">
        <v>862</v>
      </c>
      <c r="AK892" s="694"/>
      <c r="AL892" s="700" t="s">
        <v>7</v>
      </c>
      <c r="AM892" s="694" t="s">
        <v>470</v>
      </c>
      <c r="AN892" s="694"/>
      <c r="AO892" s="232" t="s">
        <v>2191</v>
      </c>
      <c r="AP892" s="232"/>
      <c r="AQ892" s="232" t="s">
        <v>1979</v>
      </c>
      <c r="AR892" s="232"/>
      <c r="AS892" s="232"/>
      <c r="AT892" s="243">
        <f t="shared" si="73"/>
        <v>2.083333333333337E-2</v>
      </c>
      <c r="AU892" s="243">
        <f t="shared" si="74"/>
        <v>2.083333333333337E-2</v>
      </c>
    </row>
    <row r="893" spans="2:47" ht="14.25">
      <c r="B893" s="29">
        <v>2025</v>
      </c>
      <c r="C893" s="29">
        <v>5</v>
      </c>
      <c r="D893" s="29">
        <v>21</v>
      </c>
      <c r="E893" s="247" t="s">
        <v>496</v>
      </c>
      <c r="F893" s="29">
        <v>2</v>
      </c>
      <c r="G893" s="208" t="s">
        <v>466</v>
      </c>
      <c r="H893" s="694" t="s">
        <v>2117</v>
      </c>
      <c r="I893" s="347" t="s">
        <v>863</v>
      </c>
      <c r="J893" s="694" t="s">
        <v>468</v>
      </c>
      <c r="K893" s="232">
        <v>3824833</v>
      </c>
      <c r="L893" s="698">
        <v>2</v>
      </c>
      <c r="M893" s="185">
        <v>9</v>
      </c>
      <c r="N893" s="717" t="s">
        <v>694</v>
      </c>
      <c r="O893" s="232" t="s">
        <v>864</v>
      </c>
      <c r="P893" s="232">
        <v>50</v>
      </c>
      <c r="Q893" s="347" t="s">
        <v>228</v>
      </c>
      <c r="R893" s="695">
        <v>1005</v>
      </c>
      <c r="S893" s="695"/>
      <c r="T893" s="695">
        <v>12300</v>
      </c>
      <c r="U893" s="695">
        <v>12300</v>
      </c>
      <c r="V893" s="695">
        <v>1000</v>
      </c>
      <c r="W893" s="695">
        <v>1004</v>
      </c>
      <c r="X893" s="232">
        <v>1</v>
      </c>
      <c r="Y893" s="695">
        <v>4000</v>
      </c>
      <c r="Z893" s="232">
        <v>3</v>
      </c>
      <c r="AA893" s="696">
        <v>4020</v>
      </c>
      <c r="AB893" s="696">
        <v>4000</v>
      </c>
      <c r="AC893" s="697" t="s">
        <v>2183</v>
      </c>
      <c r="AD893" s="698" t="s">
        <v>2185</v>
      </c>
      <c r="AE893" s="699">
        <v>0.77083333333333337</v>
      </c>
      <c r="AF893" s="699">
        <v>0.79166666666666663</v>
      </c>
      <c r="AG893" s="699">
        <v>0.79166666666666663</v>
      </c>
      <c r="AH893" s="699">
        <v>0.8125</v>
      </c>
      <c r="AI893" s="232" t="s">
        <v>1592</v>
      </c>
      <c r="AJ893" s="694" t="s">
        <v>862</v>
      </c>
      <c r="AK893" s="694"/>
      <c r="AL893" s="700" t="s">
        <v>7</v>
      </c>
      <c r="AM893" s="694" t="s">
        <v>470</v>
      </c>
      <c r="AN893" s="694"/>
      <c r="AO893" s="232" t="s">
        <v>2170</v>
      </c>
      <c r="AP893" s="232"/>
      <c r="AQ893" s="232" t="s">
        <v>1979</v>
      </c>
      <c r="AR893" s="232"/>
      <c r="AS893" s="232"/>
      <c r="AT893" s="243">
        <f t="shared" si="73"/>
        <v>2.0833333333333259E-2</v>
      </c>
      <c r="AU893" s="243">
        <f t="shared" si="74"/>
        <v>2.083333333333337E-2</v>
      </c>
    </row>
    <row r="894" spans="2:47" ht="14.25">
      <c r="B894" s="29">
        <v>2025</v>
      </c>
      <c r="C894" s="29">
        <v>5</v>
      </c>
      <c r="D894" s="29">
        <v>21</v>
      </c>
      <c r="E894" s="247" t="s">
        <v>496</v>
      </c>
      <c r="F894" s="29">
        <v>2</v>
      </c>
      <c r="G894" s="208" t="s">
        <v>466</v>
      </c>
      <c r="H894" s="694" t="s">
        <v>2117</v>
      </c>
      <c r="I894" s="347" t="s">
        <v>863</v>
      </c>
      <c r="J894" s="694" t="s">
        <v>468</v>
      </c>
      <c r="K894" s="232">
        <v>3824833</v>
      </c>
      <c r="L894" s="698">
        <v>3</v>
      </c>
      <c r="M894" s="185">
        <v>9</v>
      </c>
      <c r="N894" s="717" t="s">
        <v>694</v>
      </c>
      <c r="O894" s="232" t="s">
        <v>864</v>
      </c>
      <c r="P894" s="232">
        <v>50</v>
      </c>
      <c r="Q894" s="347" t="s">
        <v>228</v>
      </c>
      <c r="R894" s="695">
        <v>1005</v>
      </c>
      <c r="S894" s="695"/>
      <c r="T894" s="695">
        <v>12300</v>
      </c>
      <c r="U894" s="695">
        <v>12300</v>
      </c>
      <c r="V894" s="695">
        <v>1000</v>
      </c>
      <c r="W894" s="695">
        <v>1004</v>
      </c>
      <c r="X894" s="232">
        <v>1</v>
      </c>
      <c r="Y894" s="695">
        <v>4000</v>
      </c>
      <c r="Z894" s="232">
        <v>3</v>
      </c>
      <c r="AA894" s="696">
        <v>4000</v>
      </c>
      <c r="AB894" s="696">
        <v>3980</v>
      </c>
      <c r="AC894" s="697" t="s">
        <v>2183</v>
      </c>
      <c r="AD894" s="698" t="s">
        <v>2186</v>
      </c>
      <c r="AE894" s="699">
        <v>0.8125</v>
      </c>
      <c r="AF894" s="699">
        <v>0.83333333333333337</v>
      </c>
      <c r="AG894" s="699"/>
      <c r="AH894" s="699"/>
      <c r="AI894" s="232"/>
      <c r="AJ894" s="694" t="s">
        <v>862</v>
      </c>
      <c r="AK894" s="694"/>
      <c r="AL894" s="700" t="s">
        <v>7</v>
      </c>
      <c r="AM894" s="694" t="s">
        <v>470</v>
      </c>
      <c r="AN894" s="694"/>
      <c r="AO894" s="232" t="s">
        <v>2170</v>
      </c>
      <c r="AP894" s="232"/>
      <c r="AQ894" s="232" t="s">
        <v>1979</v>
      </c>
      <c r="AR894" s="232"/>
      <c r="AS894" s="232"/>
      <c r="AT894" s="243">
        <f t="shared" si="73"/>
        <v>2.083333333333337E-2</v>
      </c>
      <c r="AU894" s="243" t="str">
        <f t="shared" si="74"/>
        <v/>
      </c>
    </row>
    <row r="895" spans="2:47" ht="14.25">
      <c r="B895" s="29">
        <v>2025</v>
      </c>
      <c r="C895" s="29">
        <v>5</v>
      </c>
      <c r="D895" s="29">
        <v>21</v>
      </c>
      <c r="E895" s="247" t="s">
        <v>496</v>
      </c>
      <c r="F895" s="29"/>
      <c r="G895" s="208"/>
      <c r="H895" s="694" t="s">
        <v>467</v>
      </c>
      <c r="I895" s="347"/>
      <c r="J895" s="694"/>
      <c r="K895" s="232"/>
      <c r="L895" s="698"/>
      <c r="M895" s="185"/>
      <c r="N895" s="717"/>
      <c r="O895" s="232"/>
      <c r="P895" s="232"/>
      <c r="Q895" s="347"/>
      <c r="R895" s="695"/>
      <c r="S895" s="695"/>
      <c r="T895" s="695"/>
      <c r="U895" s="695"/>
      <c r="V895" s="695"/>
      <c r="W895" s="695"/>
      <c r="X895" s="232"/>
      <c r="Y895" s="695"/>
      <c r="Z895" s="232"/>
      <c r="AA895" s="696"/>
      <c r="AB895" s="696"/>
      <c r="AC895" s="697"/>
      <c r="AD895" s="698"/>
      <c r="AE895" s="699"/>
      <c r="AF895" s="699"/>
      <c r="AG895" s="699">
        <v>0.83333333333333337</v>
      </c>
      <c r="AH895" s="699">
        <v>0.89583333333333337</v>
      </c>
      <c r="AI895" s="232" t="s">
        <v>560</v>
      </c>
      <c r="AJ895" s="694"/>
      <c r="AK895" s="694"/>
      <c r="AL895" s="700"/>
      <c r="AM895" s="694"/>
      <c r="AN895" s="694"/>
      <c r="AO895" s="232"/>
      <c r="AP895" s="232"/>
      <c r="AQ895" s="232"/>
      <c r="AR895" s="232"/>
      <c r="AS895" s="232"/>
      <c r="AT895" s="243" t="str">
        <f t="shared" si="73"/>
        <v/>
      </c>
      <c r="AU895" s="243">
        <f t="shared" si="74"/>
        <v>6.25E-2</v>
      </c>
    </row>
    <row r="896" spans="2:47" ht="14.25">
      <c r="B896" s="29">
        <v>2025</v>
      </c>
      <c r="C896" s="29">
        <v>5</v>
      </c>
      <c r="D896" s="29">
        <v>21</v>
      </c>
      <c r="E896" s="247" t="s">
        <v>496</v>
      </c>
      <c r="F896" s="29">
        <v>3</v>
      </c>
      <c r="G896" s="208" t="s">
        <v>466</v>
      </c>
      <c r="H896" s="694" t="s">
        <v>2117</v>
      </c>
      <c r="I896" s="347" t="s">
        <v>863</v>
      </c>
      <c r="J896" s="694" t="s">
        <v>468</v>
      </c>
      <c r="K896" s="232">
        <v>3824833</v>
      </c>
      <c r="L896" s="698">
        <v>4</v>
      </c>
      <c r="M896" s="185">
        <v>9</v>
      </c>
      <c r="N896" s="717" t="s">
        <v>694</v>
      </c>
      <c r="O896" s="232" t="s">
        <v>864</v>
      </c>
      <c r="P896" s="232">
        <v>50</v>
      </c>
      <c r="Q896" s="347" t="s">
        <v>228</v>
      </c>
      <c r="R896" s="695">
        <v>1005</v>
      </c>
      <c r="S896" s="695"/>
      <c r="T896" s="695">
        <v>12300</v>
      </c>
      <c r="U896" s="695">
        <v>12300</v>
      </c>
      <c r="V896" s="695">
        <v>1000</v>
      </c>
      <c r="W896" s="695">
        <v>1004</v>
      </c>
      <c r="X896" s="232">
        <v>1</v>
      </c>
      <c r="Y896" s="695">
        <v>4000</v>
      </c>
      <c r="Z896" s="232">
        <v>3</v>
      </c>
      <c r="AA896" s="696">
        <v>4020</v>
      </c>
      <c r="AB896" s="696">
        <v>4000</v>
      </c>
      <c r="AC896" s="697" t="s">
        <v>2192</v>
      </c>
      <c r="AD896" s="698" t="s">
        <v>2193</v>
      </c>
      <c r="AE896" s="699">
        <v>0.89583333333333337</v>
      </c>
      <c r="AF896" s="699">
        <v>0.91666666666666663</v>
      </c>
      <c r="AG896" s="699">
        <v>0.91666666666666663</v>
      </c>
      <c r="AH896" s="699">
        <v>0.9375</v>
      </c>
      <c r="AI896" s="232" t="s">
        <v>1592</v>
      </c>
      <c r="AJ896" s="694" t="s">
        <v>862</v>
      </c>
      <c r="AK896" s="694"/>
      <c r="AL896" s="700" t="s">
        <v>7</v>
      </c>
      <c r="AM896" s="694" t="s">
        <v>470</v>
      </c>
      <c r="AN896" s="694"/>
      <c r="AO896" s="232" t="s">
        <v>2170</v>
      </c>
      <c r="AP896" s="232"/>
      <c r="AQ896" s="232" t="s">
        <v>1979</v>
      </c>
      <c r="AR896" s="232"/>
      <c r="AS896" s="232"/>
      <c r="AT896" s="243">
        <f t="shared" ref="AT896:AT935" si="83">IF(IF(AE896&gt;AF896,1-AE896+AF896,AF896-AE896)=0,"",IF(AE896&gt;AF896,1-AE896+AF896,AF896-AE896))</f>
        <v>2.0833333333333259E-2</v>
      </c>
      <c r="AU896" s="243">
        <f t="shared" ref="AU896:AU935" si="84">IF(IF(AG896&gt;AH896,1-AG896+AH896,AH896-AG896)=0,"",IF(AG896&gt;AH896,1-AG896+AH896,AH896-AG896))</f>
        <v>2.083333333333337E-2</v>
      </c>
    </row>
    <row r="897" spans="2:47" ht="14.25">
      <c r="B897" s="29">
        <v>2025</v>
      </c>
      <c r="C897" s="29">
        <v>5</v>
      </c>
      <c r="D897" s="29">
        <v>21</v>
      </c>
      <c r="E897" s="247" t="s">
        <v>496</v>
      </c>
      <c r="F897" s="29">
        <v>3</v>
      </c>
      <c r="G897" s="208" t="s">
        <v>466</v>
      </c>
      <c r="H897" s="694" t="s">
        <v>2117</v>
      </c>
      <c r="I897" s="347" t="s">
        <v>863</v>
      </c>
      <c r="J897" s="694" t="s">
        <v>468</v>
      </c>
      <c r="K897" s="232">
        <v>3824833</v>
      </c>
      <c r="L897" s="698">
        <v>5</v>
      </c>
      <c r="M897" s="185">
        <v>9</v>
      </c>
      <c r="N897" s="717" t="s">
        <v>694</v>
      </c>
      <c r="O897" s="232" t="s">
        <v>864</v>
      </c>
      <c r="P897" s="232">
        <v>50</v>
      </c>
      <c r="Q897" s="347" t="s">
        <v>228</v>
      </c>
      <c r="R897" s="695">
        <v>1005</v>
      </c>
      <c r="S897" s="695"/>
      <c r="T897" s="695">
        <v>12300</v>
      </c>
      <c r="U897" s="695">
        <v>12300</v>
      </c>
      <c r="V897" s="695">
        <v>1000</v>
      </c>
      <c r="W897" s="695">
        <v>1005</v>
      </c>
      <c r="X897" s="232">
        <v>1</v>
      </c>
      <c r="Y897" s="695">
        <v>4000</v>
      </c>
      <c r="Z897" s="232">
        <v>3</v>
      </c>
      <c r="AA897" s="696">
        <v>4000</v>
      </c>
      <c r="AB897" s="696">
        <v>3980</v>
      </c>
      <c r="AC897" s="697" t="s">
        <v>2192</v>
      </c>
      <c r="AD897" s="698" t="s">
        <v>2194</v>
      </c>
      <c r="AE897" s="699">
        <v>0.9375</v>
      </c>
      <c r="AF897" s="699">
        <v>0.95833333333333337</v>
      </c>
      <c r="AG897" s="699">
        <v>0.95833333333333337</v>
      </c>
      <c r="AH897" s="699">
        <v>0.97916666666666663</v>
      </c>
      <c r="AI897" s="232" t="s">
        <v>1592</v>
      </c>
      <c r="AJ897" s="694" t="s">
        <v>862</v>
      </c>
      <c r="AK897" s="694"/>
      <c r="AL897" s="700" t="s">
        <v>7</v>
      </c>
      <c r="AM897" s="694" t="s">
        <v>470</v>
      </c>
      <c r="AN897" s="694"/>
      <c r="AO897" s="232" t="s">
        <v>2196</v>
      </c>
      <c r="AP897" s="232"/>
      <c r="AQ897" s="232" t="s">
        <v>1979</v>
      </c>
      <c r="AR897" s="232"/>
      <c r="AS897" s="232"/>
      <c r="AT897" s="243">
        <f t="shared" si="83"/>
        <v>2.083333333333337E-2</v>
      </c>
      <c r="AU897" s="243">
        <f t="shared" si="84"/>
        <v>2.0833333333333259E-2</v>
      </c>
    </row>
    <row r="898" spans="2:47" ht="14.25">
      <c r="B898" s="29">
        <v>2025</v>
      </c>
      <c r="C898" s="29">
        <v>5</v>
      </c>
      <c r="D898" s="29">
        <v>21</v>
      </c>
      <c r="E898" s="247" t="s">
        <v>496</v>
      </c>
      <c r="F898" s="29">
        <v>3</v>
      </c>
      <c r="G898" s="208" t="s">
        <v>466</v>
      </c>
      <c r="H898" s="694" t="s">
        <v>2117</v>
      </c>
      <c r="I898" s="347" t="s">
        <v>863</v>
      </c>
      <c r="J898" s="694" t="s">
        <v>468</v>
      </c>
      <c r="K898" s="232">
        <v>3824833</v>
      </c>
      <c r="L898" s="698">
        <v>6</v>
      </c>
      <c r="M898" s="185">
        <v>9</v>
      </c>
      <c r="N898" s="717" t="s">
        <v>694</v>
      </c>
      <c r="O898" s="232" t="s">
        <v>864</v>
      </c>
      <c r="P898" s="232">
        <v>50</v>
      </c>
      <c r="Q898" s="347" t="s">
        <v>228</v>
      </c>
      <c r="R898" s="695">
        <v>1005</v>
      </c>
      <c r="S898" s="695"/>
      <c r="T898" s="695">
        <v>12300</v>
      </c>
      <c r="U898" s="695">
        <v>12300</v>
      </c>
      <c r="V898" s="695">
        <v>1000</v>
      </c>
      <c r="W898" s="695">
        <v>1004</v>
      </c>
      <c r="X898" s="232">
        <v>1</v>
      </c>
      <c r="Y898" s="695">
        <v>4000</v>
      </c>
      <c r="Z898" s="232">
        <v>3</v>
      </c>
      <c r="AA898" s="696">
        <v>3990</v>
      </c>
      <c r="AB898" s="696">
        <v>3970</v>
      </c>
      <c r="AC898" s="697" t="s">
        <v>2192</v>
      </c>
      <c r="AD898" s="698" t="s">
        <v>2195</v>
      </c>
      <c r="AE898" s="699">
        <v>0.97916666666666663</v>
      </c>
      <c r="AF898" s="699">
        <v>0</v>
      </c>
      <c r="AG898" s="699"/>
      <c r="AH898" s="699"/>
      <c r="AI898" s="232"/>
      <c r="AJ898" s="694" t="s">
        <v>862</v>
      </c>
      <c r="AK898" s="694"/>
      <c r="AL898" s="700" t="s">
        <v>7</v>
      </c>
      <c r="AM898" s="694" t="s">
        <v>470</v>
      </c>
      <c r="AN898" s="694"/>
      <c r="AO898" s="232" t="s">
        <v>2170</v>
      </c>
      <c r="AP898" s="232"/>
      <c r="AQ898" s="232" t="s">
        <v>1979</v>
      </c>
      <c r="AR898" s="232"/>
      <c r="AS898" s="232"/>
      <c r="AT898" s="243">
        <f t="shared" si="83"/>
        <v>2.083333333333337E-2</v>
      </c>
      <c r="AU898" s="243" t="str">
        <f t="shared" si="84"/>
        <v/>
      </c>
    </row>
    <row r="899" spans="2:47" ht="14.25">
      <c r="B899" s="29">
        <v>2025</v>
      </c>
      <c r="C899" s="29">
        <v>5</v>
      </c>
      <c r="D899" s="29">
        <v>21</v>
      </c>
      <c r="E899" s="247" t="s">
        <v>496</v>
      </c>
      <c r="F899" s="29"/>
      <c r="G899" s="208"/>
      <c r="H899" s="694" t="s">
        <v>467</v>
      </c>
      <c r="I899" s="347"/>
      <c r="J899" s="694"/>
      <c r="K899" s="232"/>
      <c r="L899" s="698"/>
      <c r="M899" s="185"/>
      <c r="N899" s="717"/>
      <c r="O899" s="232"/>
      <c r="P899" s="232"/>
      <c r="Q899" s="347"/>
      <c r="R899" s="695"/>
      <c r="S899" s="695"/>
      <c r="T899" s="695"/>
      <c r="U899" s="695"/>
      <c r="V899" s="695"/>
      <c r="W899" s="695"/>
      <c r="X899" s="232"/>
      <c r="Y899" s="695"/>
      <c r="Z899" s="232"/>
      <c r="AA899" s="696"/>
      <c r="AB899" s="696"/>
      <c r="AC899" s="697"/>
      <c r="AD899" s="698"/>
      <c r="AE899" s="699"/>
      <c r="AF899" s="699"/>
      <c r="AG899" s="699">
        <v>0</v>
      </c>
      <c r="AH899" s="699">
        <v>1.0416666666666666E-2</v>
      </c>
      <c r="AI899" s="232" t="s">
        <v>16</v>
      </c>
      <c r="AJ899" s="694"/>
      <c r="AK899" s="694"/>
      <c r="AL899" s="700"/>
      <c r="AM899" s="694"/>
      <c r="AN899" s="694"/>
      <c r="AO899" s="232"/>
      <c r="AP899" s="232"/>
      <c r="AQ899" s="232"/>
      <c r="AR899" s="232"/>
      <c r="AS899" s="232"/>
      <c r="AT899" s="243" t="str">
        <f t="shared" si="83"/>
        <v/>
      </c>
      <c r="AU899" s="243">
        <f t="shared" si="84"/>
        <v>1.0416666666666666E-2</v>
      </c>
    </row>
    <row r="900" spans="2:47" ht="14.25">
      <c r="B900" s="29">
        <v>2025</v>
      </c>
      <c r="C900" s="29">
        <v>5</v>
      </c>
      <c r="D900" s="29">
        <v>21</v>
      </c>
      <c r="E900" s="247" t="s">
        <v>494</v>
      </c>
      <c r="F900" s="29"/>
      <c r="G900" s="208"/>
      <c r="H900" s="694" t="s">
        <v>467</v>
      </c>
      <c r="I900" s="347"/>
      <c r="J900" s="694"/>
      <c r="K900" s="232"/>
      <c r="L900" s="698"/>
      <c r="M900" s="185"/>
      <c r="N900" s="717"/>
      <c r="O900" s="232"/>
      <c r="P900" s="232"/>
      <c r="Q900" s="347"/>
      <c r="R900" s="695"/>
      <c r="S900" s="695"/>
      <c r="T900" s="695"/>
      <c r="U900" s="695"/>
      <c r="V900" s="695"/>
      <c r="W900" s="695"/>
      <c r="X900" s="232"/>
      <c r="Y900" s="695"/>
      <c r="Z900" s="232"/>
      <c r="AA900" s="696"/>
      <c r="AB900" s="696"/>
      <c r="AC900" s="697"/>
      <c r="AD900" s="698"/>
      <c r="AE900" s="699"/>
      <c r="AF900" s="699"/>
      <c r="AG900" s="699">
        <v>0.91666666666666663</v>
      </c>
      <c r="AH900" s="699">
        <v>0.28125</v>
      </c>
      <c r="AI900" s="232" t="s">
        <v>41</v>
      </c>
      <c r="AJ900" s="694"/>
      <c r="AK900" s="694"/>
      <c r="AL900" s="700"/>
      <c r="AM900" s="694"/>
      <c r="AN900" s="694"/>
      <c r="AO900" s="232" t="s">
        <v>2006</v>
      </c>
      <c r="AP900" s="232"/>
      <c r="AQ900" s="232"/>
      <c r="AR900" s="232"/>
      <c r="AS900" s="232"/>
      <c r="AT900" s="243" t="str">
        <f t="shared" si="83"/>
        <v/>
      </c>
      <c r="AU900" s="243">
        <f t="shared" si="84"/>
        <v>0.36458333333333337</v>
      </c>
    </row>
    <row r="901" spans="2:47" ht="14.25">
      <c r="B901" s="29">
        <v>2025</v>
      </c>
      <c r="C901" s="29">
        <v>5</v>
      </c>
      <c r="D901" s="29">
        <v>22</v>
      </c>
      <c r="E901" s="247" t="s">
        <v>495</v>
      </c>
      <c r="F901" s="29"/>
      <c r="G901" s="208"/>
      <c r="H901" s="694" t="s">
        <v>467</v>
      </c>
      <c r="I901" s="347"/>
      <c r="J901" s="694"/>
      <c r="K901" s="232"/>
      <c r="L901" s="698"/>
      <c r="M901" s="185"/>
      <c r="N901" s="717"/>
      <c r="O901" s="232"/>
      <c r="P901" s="232"/>
      <c r="Q901" s="347"/>
      <c r="R901" s="695"/>
      <c r="S901" s="695"/>
      <c r="T901" s="695"/>
      <c r="U901" s="695"/>
      <c r="V901" s="695"/>
      <c r="W901" s="695"/>
      <c r="X901" s="232"/>
      <c r="Y901" s="695"/>
      <c r="Z901" s="232"/>
      <c r="AA901" s="696"/>
      <c r="AB901" s="696"/>
      <c r="AC901" s="697"/>
      <c r="AD901" s="698"/>
      <c r="AE901" s="699"/>
      <c r="AF901" s="699"/>
      <c r="AG901" s="699">
        <v>0.28125</v>
      </c>
      <c r="AH901" s="699">
        <v>0.58333333333333337</v>
      </c>
      <c r="AI901" s="232" t="s">
        <v>41</v>
      </c>
      <c r="AJ901" s="694"/>
      <c r="AK901" s="694"/>
      <c r="AL901" s="700"/>
      <c r="AM901" s="694"/>
      <c r="AN901" s="694"/>
      <c r="AO901" s="232" t="s">
        <v>2006</v>
      </c>
      <c r="AP901" s="232"/>
      <c r="AQ901" s="232"/>
      <c r="AR901" s="232"/>
      <c r="AS901" s="232"/>
      <c r="AT901" s="243" t="str">
        <f t="shared" si="83"/>
        <v/>
      </c>
      <c r="AU901" s="243">
        <f t="shared" si="84"/>
        <v>0.30208333333333337</v>
      </c>
    </row>
    <row r="902" spans="2:47" ht="14.25">
      <c r="B902" s="29">
        <v>2025</v>
      </c>
      <c r="C902" s="29">
        <v>5</v>
      </c>
      <c r="D902" s="29">
        <v>22</v>
      </c>
      <c r="E902" s="247" t="s">
        <v>496</v>
      </c>
      <c r="F902" s="29"/>
      <c r="G902" s="208"/>
      <c r="H902" s="694" t="s">
        <v>467</v>
      </c>
      <c r="I902" s="347"/>
      <c r="J902" s="694"/>
      <c r="K902" s="232"/>
      <c r="L902" s="698"/>
      <c r="M902" s="185"/>
      <c r="N902" s="717"/>
      <c r="O902" s="232"/>
      <c r="P902" s="232"/>
      <c r="Q902" s="347"/>
      <c r="R902" s="695"/>
      <c r="S902" s="695"/>
      <c r="T902" s="695"/>
      <c r="U902" s="695"/>
      <c r="V902" s="695"/>
      <c r="W902" s="695"/>
      <c r="X902" s="232"/>
      <c r="Y902" s="695"/>
      <c r="Z902" s="232"/>
      <c r="AA902" s="696"/>
      <c r="AB902" s="696"/>
      <c r="AC902" s="697"/>
      <c r="AD902" s="698"/>
      <c r="AE902" s="699"/>
      <c r="AF902" s="699"/>
      <c r="AG902" s="699">
        <v>0.58333333333333337</v>
      </c>
      <c r="AH902" s="699">
        <v>0.60416666666666663</v>
      </c>
      <c r="AI902" s="232" t="s">
        <v>560</v>
      </c>
      <c r="AJ902" s="694"/>
      <c r="AK902" s="694"/>
      <c r="AL902" s="700"/>
      <c r="AM902" s="694"/>
      <c r="AN902" s="694"/>
      <c r="AO902" s="232"/>
      <c r="AP902" s="232"/>
      <c r="AQ902" s="232"/>
      <c r="AR902" s="232"/>
      <c r="AS902" s="232"/>
      <c r="AT902" s="243" t="str">
        <f t="shared" si="83"/>
        <v/>
      </c>
      <c r="AU902" s="243">
        <f t="shared" si="84"/>
        <v>2.0833333333333259E-2</v>
      </c>
    </row>
    <row r="903" spans="2:47" ht="14.25">
      <c r="B903" s="29">
        <v>2025</v>
      </c>
      <c r="C903" s="29">
        <v>5</v>
      </c>
      <c r="D903" s="29">
        <v>22</v>
      </c>
      <c r="E903" s="247" t="s">
        <v>496</v>
      </c>
      <c r="F903" s="29">
        <v>1</v>
      </c>
      <c r="G903" s="208" t="s">
        <v>466</v>
      </c>
      <c r="H903" s="694" t="s">
        <v>467</v>
      </c>
      <c r="I903" s="347" t="s">
        <v>863</v>
      </c>
      <c r="J903" s="694" t="s">
        <v>468</v>
      </c>
      <c r="K903" s="232">
        <v>3824833</v>
      </c>
      <c r="L903" s="698">
        <v>7</v>
      </c>
      <c r="M903" s="185">
        <v>9</v>
      </c>
      <c r="N903" s="717" t="s">
        <v>694</v>
      </c>
      <c r="O903" s="232" t="s">
        <v>864</v>
      </c>
      <c r="P903" s="232">
        <v>50</v>
      </c>
      <c r="Q903" s="347" t="s">
        <v>228</v>
      </c>
      <c r="R903" s="695">
        <v>1005</v>
      </c>
      <c r="S903" s="695"/>
      <c r="T903" s="695">
        <v>12300</v>
      </c>
      <c r="U903" s="695">
        <v>12300</v>
      </c>
      <c r="V903" s="695">
        <v>1000</v>
      </c>
      <c r="W903" s="695">
        <v>1005</v>
      </c>
      <c r="X903" s="232">
        <v>1</v>
      </c>
      <c r="Y903" s="695">
        <v>4000</v>
      </c>
      <c r="Z903" s="232">
        <v>3</v>
      </c>
      <c r="AA903" s="696">
        <v>4020</v>
      </c>
      <c r="AB903" s="696">
        <v>4000</v>
      </c>
      <c r="AC903" s="697" t="s">
        <v>2198</v>
      </c>
      <c r="AD903" s="698" t="s">
        <v>2199</v>
      </c>
      <c r="AE903" s="699">
        <v>0.60416666666666663</v>
      </c>
      <c r="AF903" s="699">
        <v>0.625</v>
      </c>
      <c r="AG903" s="699">
        <v>0.625</v>
      </c>
      <c r="AH903" s="699">
        <v>0.64583333333333337</v>
      </c>
      <c r="AI903" s="232" t="s">
        <v>1592</v>
      </c>
      <c r="AJ903" s="694" t="s">
        <v>862</v>
      </c>
      <c r="AK903" s="694"/>
      <c r="AL903" s="700" t="s">
        <v>36</v>
      </c>
      <c r="AM903" s="694" t="s">
        <v>470</v>
      </c>
      <c r="AN903" s="694"/>
      <c r="AO903" s="232" t="s">
        <v>2202</v>
      </c>
      <c r="AP903" s="232"/>
      <c r="AQ903" s="232" t="s">
        <v>1979</v>
      </c>
      <c r="AR903" s="232"/>
      <c r="AS903" s="232"/>
      <c r="AT903" s="243">
        <f t="shared" si="83"/>
        <v>2.083333333333337E-2</v>
      </c>
      <c r="AU903" s="243">
        <f t="shared" si="84"/>
        <v>2.083333333333337E-2</v>
      </c>
    </row>
    <row r="904" spans="2:47" ht="14.25">
      <c r="B904" s="29">
        <v>2025</v>
      </c>
      <c r="C904" s="29">
        <v>5</v>
      </c>
      <c r="D904" s="29">
        <v>22</v>
      </c>
      <c r="E904" s="247" t="s">
        <v>496</v>
      </c>
      <c r="F904" s="29">
        <v>1</v>
      </c>
      <c r="G904" s="208" t="s">
        <v>466</v>
      </c>
      <c r="H904" s="694" t="s">
        <v>467</v>
      </c>
      <c r="I904" s="347" t="s">
        <v>863</v>
      </c>
      <c r="J904" s="694" t="s">
        <v>468</v>
      </c>
      <c r="K904" s="232">
        <v>3824833</v>
      </c>
      <c r="L904" s="698">
        <v>8</v>
      </c>
      <c r="M904" s="185">
        <v>9</v>
      </c>
      <c r="N904" s="717" t="s">
        <v>694</v>
      </c>
      <c r="O904" s="232" t="s">
        <v>864</v>
      </c>
      <c r="P904" s="232">
        <v>50</v>
      </c>
      <c r="Q904" s="347" t="s">
        <v>228</v>
      </c>
      <c r="R904" s="695">
        <v>1005</v>
      </c>
      <c r="S904" s="695"/>
      <c r="T904" s="695">
        <v>12300</v>
      </c>
      <c r="U904" s="695">
        <v>12300</v>
      </c>
      <c r="V904" s="695">
        <v>1000</v>
      </c>
      <c r="W904" s="695">
        <v>1004</v>
      </c>
      <c r="X904" s="232">
        <v>1</v>
      </c>
      <c r="Y904" s="695">
        <v>4000</v>
      </c>
      <c r="Z904" s="232">
        <v>3</v>
      </c>
      <c r="AA904" s="696">
        <v>4020</v>
      </c>
      <c r="AB904" s="696">
        <v>4000</v>
      </c>
      <c r="AC904" s="697" t="s">
        <v>2198</v>
      </c>
      <c r="AD904" s="698" t="s">
        <v>2200</v>
      </c>
      <c r="AE904" s="699">
        <v>0.64583333333333337</v>
      </c>
      <c r="AF904" s="699">
        <v>0.66666666666666663</v>
      </c>
      <c r="AG904" s="699">
        <v>0.66666666666666663</v>
      </c>
      <c r="AH904" s="699">
        <v>0.6875</v>
      </c>
      <c r="AI904" s="232" t="s">
        <v>1592</v>
      </c>
      <c r="AJ904" s="694" t="s">
        <v>862</v>
      </c>
      <c r="AK904" s="694"/>
      <c r="AL904" s="700" t="s">
        <v>36</v>
      </c>
      <c r="AM904" s="694" t="s">
        <v>470</v>
      </c>
      <c r="AN904" s="694"/>
      <c r="AO904" s="232" t="s">
        <v>2170</v>
      </c>
      <c r="AP904" s="232"/>
      <c r="AQ904" s="232" t="s">
        <v>1979</v>
      </c>
      <c r="AR904" s="232"/>
      <c r="AS904" s="232"/>
      <c r="AT904" s="243">
        <f t="shared" si="83"/>
        <v>2.0833333333333259E-2</v>
      </c>
      <c r="AU904" s="243">
        <f t="shared" si="84"/>
        <v>2.083333333333337E-2</v>
      </c>
    </row>
    <row r="905" spans="2:47" ht="14.25">
      <c r="B905" s="29">
        <v>2025</v>
      </c>
      <c r="C905" s="29">
        <v>5</v>
      </c>
      <c r="D905" s="29">
        <v>22</v>
      </c>
      <c r="E905" s="247" t="s">
        <v>496</v>
      </c>
      <c r="F905" s="29">
        <v>1</v>
      </c>
      <c r="G905" s="208" t="s">
        <v>466</v>
      </c>
      <c r="H905" s="694" t="s">
        <v>467</v>
      </c>
      <c r="I905" s="347" t="s">
        <v>863</v>
      </c>
      <c r="J905" s="694" t="s">
        <v>468</v>
      </c>
      <c r="K905" s="232">
        <v>3824833</v>
      </c>
      <c r="L905" s="698">
        <v>9</v>
      </c>
      <c r="M905" s="185">
        <v>9</v>
      </c>
      <c r="N905" s="717" t="s">
        <v>694</v>
      </c>
      <c r="O905" s="232" t="s">
        <v>864</v>
      </c>
      <c r="P905" s="232">
        <v>50</v>
      </c>
      <c r="Q905" s="347" t="s">
        <v>228</v>
      </c>
      <c r="R905" s="695">
        <v>1005</v>
      </c>
      <c r="S905" s="695"/>
      <c r="T905" s="695">
        <v>12300</v>
      </c>
      <c r="U905" s="695">
        <v>12300</v>
      </c>
      <c r="V905" s="695">
        <v>1000</v>
      </c>
      <c r="W905" s="695">
        <v>1004</v>
      </c>
      <c r="X905" s="232">
        <v>1</v>
      </c>
      <c r="Y905" s="695">
        <v>4000</v>
      </c>
      <c r="Z905" s="232">
        <v>3</v>
      </c>
      <c r="AA905" s="696">
        <v>3980</v>
      </c>
      <c r="AB905" s="696">
        <v>3950</v>
      </c>
      <c r="AC905" s="697" t="s">
        <v>2198</v>
      </c>
      <c r="AD905" s="698" t="s">
        <v>2201</v>
      </c>
      <c r="AE905" s="699">
        <v>0.6875</v>
      </c>
      <c r="AF905" s="699">
        <v>0.70833333333333337</v>
      </c>
      <c r="AG905" s="699"/>
      <c r="AH905" s="699"/>
      <c r="AI905" s="232"/>
      <c r="AJ905" s="694" t="s">
        <v>862</v>
      </c>
      <c r="AK905" s="694"/>
      <c r="AL905" s="700" t="s">
        <v>36</v>
      </c>
      <c r="AM905" s="694" t="s">
        <v>470</v>
      </c>
      <c r="AN905" s="694">
        <v>1</v>
      </c>
      <c r="AO905" s="232" t="s">
        <v>2211</v>
      </c>
      <c r="AP905" s="232"/>
      <c r="AQ905" s="232" t="s">
        <v>1979</v>
      </c>
      <c r="AR905" s="232"/>
      <c r="AS905" s="232"/>
      <c r="AT905" s="243">
        <f t="shared" si="83"/>
        <v>2.083333333333337E-2</v>
      </c>
      <c r="AU905" s="243" t="str">
        <f t="shared" si="84"/>
        <v/>
      </c>
    </row>
    <row r="906" spans="2:47" ht="14.25">
      <c r="B906" s="29">
        <v>2025</v>
      </c>
      <c r="C906" s="29">
        <v>5</v>
      </c>
      <c r="D906" s="29">
        <v>22</v>
      </c>
      <c r="E906" s="247" t="s">
        <v>496</v>
      </c>
      <c r="F906" s="29"/>
      <c r="G906" s="208"/>
      <c r="H906" s="694" t="s">
        <v>467</v>
      </c>
      <c r="I906" s="347"/>
      <c r="J906" s="694"/>
      <c r="K906" s="232"/>
      <c r="L906" s="698"/>
      <c r="M906" s="185"/>
      <c r="N906" s="717"/>
      <c r="O906" s="232"/>
      <c r="P906" s="232"/>
      <c r="Q906" s="347"/>
      <c r="R906" s="695"/>
      <c r="S906" s="695"/>
      <c r="T906" s="695"/>
      <c r="U906" s="695"/>
      <c r="V906" s="695"/>
      <c r="W906" s="695"/>
      <c r="X906" s="232"/>
      <c r="Y906" s="695"/>
      <c r="Z906" s="232"/>
      <c r="AA906" s="696"/>
      <c r="AB906" s="696"/>
      <c r="AC906" s="697"/>
      <c r="AD906" s="698"/>
      <c r="AE906" s="699"/>
      <c r="AF906" s="699"/>
      <c r="AG906" s="699">
        <v>0.70833333333333337</v>
      </c>
      <c r="AH906" s="699">
        <v>0.72916666666666663</v>
      </c>
      <c r="AI906" s="232" t="s">
        <v>5</v>
      </c>
      <c r="AJ906" s="694"/>
      <c r="AK906" s="694"/>
      <c r="AL906" s="700"/>
      <c r="AM906" s="694"/>
      <c r="AN906" s="694"/>
      <c r="AO906" s="232"/>
      <c r="AP906" s="232"/>
      <c r="AQ906" s="232"/>
      <c r="AR906" s="232"/>
      <c r="AS906" s="232"/>
      <c r="AT906" s="243" t="str">
        <f t="shared" si="83"/>
        <v/>
      </c>
      <c r="AU906" s="243">
        <f t="shared" si="84"/>
        <v>2.0833333333333259E-2</v>
      </c>
    </row>
    <row r="907" spans="2:47" ht="14.25">
      <c r="B907" s="29">
        <v>2025</v>
      </c>
      <c r="C907" s="29">
        <v>5</v>
      </c>
      <c r="D907" s="29">
        <v>22</v>
      </c>
      <c r="E907" s="247" t="s">
        <v>496</v>
      </c>
      <c r="F907" s="29">
        <v>2</v>
      </c>
      <c r="G907" s="208" t="s">
        <v>466</v>
      </c>
      <c r="H907" s="694" t="s">
        <v>2117</v>
      </c>
      <c r="I907" s="347" t="s">
        <v>23</v>
      </c>
      <c r="J907" s="694" t="s">
        <v>1553</v>
      </c>
      <c r="K907" s="232">
        <v>3817776</v>
      </c>
      <c r="L907" s="698"/>
      <c r="M907" s="185"/>
      <c r="N907" s="717" t="s">
        <v>695</v>
      </c>
      <c r="O907" s="232" t="s">
        <v>864</v>
      </c>
      <c r="P907" s="232">
        <v>50</v>
      </c>
      <c r="Q907" s="347" t="s">
        <v>2203</v>
      </c>
      <c r="R907" s="695">
        <v>1000</v>
      </c>
      <c r="S907" s="695"/>
      <c r="T907" s="695">
        <v>3930</v>
      </c>
      <c r="U907" s="695">
        <v>3930</v>
      </c>
      <c r="V907" s="695">
        <v>1000</v>
      </c>
      <c r="W907" s="695">
        <v>1007</v>
      </c>
      <c r="X907" s="232">
        <v>1</v>
      </c>
      <c r="Y907" s="695">
        <v>4000</v>
      </c>
      <c r="Z907" s="232">
        <v>1</v>
      </c>
      <c r="AA907" s="696">
        <v>3850</v>
      </c>
      <c r="AB907" s="696">
        <v>3830</v>
      </c>
      <c r="AC907" s="697" t="s">
        <v>2204</v>
      </c>
      <c r="AD907" s="698" t="s">
        <v>2205</v>
      </c>
      <c r="AE907" s="699">
        <v>0.72916666666666663</v>
      </c>
      <c r="AF907" s="699">
        <v>0.75</v>
      </c>
      <c r="AG907" s="699"/>
      <c r="AH907" s="699"/>
      <c r="AI907" s="232"/>
      <c r="AJ907" s="694" t="s">
        <v>862</v>
      </c>
      <c r="AK907" s="694"/>
      <c r="AL907" s="700" t="s">
        <v>36</v>
      </c>
      <c r="AM907" s="694" t="s">
        <v>1721</v>
      </c>
      <c r="AN907" s="694"/>
      <c r="AO907" s="232" t="s">
        <v>2222</v>
      </c>
      <c r="AP907" s="232"/>
      <c r="AQ907" s="232"/>
      <c r="AR907" s="232"/>
      <c r="AS907" s="232"/>
      <c r="AT907" s="243">
        <f t="shared" ref="AT907" si="85">IF(IF(AE907&gt;AF907,1-AE907+AF907,AF907-AE907)=0,"",IF(AE907&gt;AF907,1-AE907+AF907,AF907-AE907))</f>
        <v>2.083333333333337E-2</v>
      </c>
      <c r="AU907" s="243" t="str">
        <f t="shared" ref="AU907" si="86">IF(IF(AG907&gt;AH907,1-AG907+AH907,AH907-AG907)=0,"",IF(AG907&gt;AH907,1-AG907+AH907,AH907-AG907))</f>
        <v/>
      </c>
    </row>
    <row r="908" spans="2:47" ht="14.25">
      <c r="B908" s="29">
        <v>2025</v>
      </c>
      <c r="C908" s="29">
        <v>5</v>
      </c>
      <c r="D908" s="29">
        <v>22</v>
      </c>
      <c r="E908" s="247" t="s">
        <v>496</v>
      </c>
      <c r="F908" s="29"/>
      <c r="G908" s="208"/>
      <c r="H908" s="694" t="s">
        <v>467</v>
      </c>
      <c r="I908" s="347"/>
      <c r="J908" s="694"/>
      <c r="K908" s="232"/>
      <c r="L908" s="698"/>
      <c r="M908" s="185"/>
      <c r="N908" s="717"/>
      <c r="O908" s="232"/>
      <c r="P908" s="232"/>
      <c r="Q908" s="347"/>
      <c r="R908" s="695"/>
      <c r="S908" s="695"/>
      <c r="T908" s="695"/>
      <c r="U908" s="695"/>
      <c r="V908" s="695"/>
      <c r="W908" s="695"/>
      <c r="X908" s="232"/>
      <c r="Y908" s="695"/>
      <c r="Z908" s="232"/>
      <c r="AA908" s="696"/>
      <c r="AB908" s="696"/>
      <c r="AC908" s="697"/>
      <c r="AD908" s="698"/>
      <c r="AE908" s="699"/>
      <c r="AF908" s="699"/>
      <c r="AG908" s="699">
        <v>0.75</v>
      </c>
      <c r="AH908" s="699">
        <v>0.77083333333333337</v>
      </c>
      <c r="AI908" s="232" t="s">
        <v>5</v>
      </c>
      <c r="AJ908" s="694"/>
      <c r="AK908" s="694"/>
      <c r="AL908" s="700"/>
      <c r="AM908" s="694"/>
      <c r="AN908" s="694"/>
      <c r="AO908" s="232"/>
      <c r="AP908" s="232"/>
      <c r="AQ908" s="232"/>
      <c r="AR908" s="232"/>
      <c r="AS908" s="232"/>
      <c r="AT908" s="243"/>
      <c r="AU908" s="243"/>
    </row>
    <row r="909" spans="2:47" ht="14.25">
      <c r="B909" s="29">
        <v>2025</v>
      </c>
      <c r="C909" s="29">
        <v>5</v>
      </c>
      <c r="D909" s="29">
        <v>22</v>
      </c>
      <c r="E909" s="247" t="s">
        <v>496</v>
      </c>
      <c r="F909" s="29">
        <v>3</v>
      </c>
      <c r="G909" s="208" t="s">
        <v>466</v>
      </c>
      <c r="H909" s="694" t="s">
        <v>467</v>
      </c>
      <c r="I909" s="347" t="s">
        <v>863</v>
      </c>
      <c r="J909" s="694" t="s">
        <v>1553</v>
      </c>
      <c r="K909" s="232">
        <v>3817778</v>
      </c>
      <c r="L909" s="698">
        <v>1</v>
      </c>
      <c r="M909" s="185">
        <v>4</v>
      </c>
      <c r="N909" s="717" t="s">
        <v>720</v>
      </c>
      <c r="O909" s="232" t="s">
        <v>864</v>
      </c>
      <c r="P909" s="232">
        <v>50</v>
      </c>
      <c r="Q909" s="347" t="s">
        <v>605</v>
      </c>
      <c r="R909" s="695">
        <v>1005</v>
      </c>
      <c r="S909" s="695"/>
      <c r="T909" s="695">
        <v>8000</v>
      </c>
      <c r="U909" s="695">
        <v>8000</v>
      </c>
      <c r="V909" s="695">
        <v>1000</v>
      </c>
      <c r="W909" s="695">
        <v>1004</v>
      </c>
      <c r="X909" s="232">
        <v>1</v>
      </c>
      <c r="Y909" s="695">
        <v>2000</v>
      </c>
      <c r="Z909" s="232">
        <v>4</v>
      </c>
      <c r="AA909" s="696">
        <v>2010</v>
      </c>
      <c r="AB909" s="696">
        <v>2000</v>
      </c>
      <c r="AC909" s="697" t="s">
        <v>2206</v>
      </c>
      <c r="AD909" s="698" t="s">
        <v>2207</v>
      </c>
      <c r="AE909" s="699">
        <v>0.77083333333333337</v>
      </c>
      <c r="AF909" s="699">
        <v>0.78125</v>
      </c>
      <c r="AG909" s="699">
        <v>0.78125</v>
      </c>
      <c r="AH909" s="699">
        <v>0.79166666666666663</v>
      </c>
      <c r="AI909" s="232" t="s">
        <v>1592</v>
      </c>
      <c r="AJ909" s="694" t="s">
        <v>862</v>
      </c>
      <c r="AK909" s="694"/>
      <c r="AL909" s="700" t="s">
        <v>7</v>
      </c>
      <c r="AM909" s="694" t="s">
        <v>1721</v>
      </c>
      <c r="AN909" s="694"/>
      <c r="AO909" s="232" t="s">
        <v>2213</v>
      </c>
      <c r="AP909" s="232"/>
      <c r="AQ909" s="232" t="s">
        <v>1979</v>
      </c>
      <c r="AR909" s="232"/>
      <c r="AS909" s="232"/>
      <c r="AT909" s="243">
        <f t="shared" si="83"/>
        <v>1.041666666666663E-2</v>
      </c>
      <c r="AU909" s="243">
        <f t="shared" si="84"/>
        <v>1.041666666666663E-2</v>
      </c>
    </row>
    <row r="910" spans="2:47" ht="14.25">
      <c r="B910" s="29">
        <v>2025</v>
      </c>
      <c r="C910" s="29">
        <v>5</v>
      </c>
      <c r="D910" s="29">
        <v>22</v>
      </c>
      <c r="E910" s="247" t="s">
        <v>496</v>
      </c>
      <c r="F910" s="29">
        <v>3</v>
      </c>
      <c r="G910" s="208" t="s">
        <v>466</v>
      </c>
      <c r="H910" s="694" t="s">
        <v>467</v>
      </c>
      <c r="I910" s="347" t="s">
        <v>863</v>
      </c>
      <c r="J910" s="694" t="s">
        <v>1553</v>
      </c>
      <c r="K910" s="232">
        <v>3817778</v>
      </c>
      <c r="L910" s="698">
        <v>2</v>
      </c>
      <c r="M910" s="185">
        <v>4</v>
      </c>
      <c r="N910" s="717" t="s">
        <v>720</v>
      </c>
      <c r="O910" s="232" t="s">
        <v>864</v>
      </c>
      <c r="P910" s="232">
        <v>50</v>
      </c>
      <c r="Q910" s="347" t="s">
        <v>605</v>
      </c>
      <c r="R910" s="695">
        <v>1005</v>
      </c>
      <c r="S910" s="695"/>
      <c r="T910" s="695">
        <v>8000</v>
      </c>
      <c r="U910" s="695">
        <v>8000</v>
      </c>
      <c r="V910" s="695">
        <v>1000</v>
      </c>
      <c r="W910" s="695">
        <v>1004</v>
      </c>
      <c r="X910" s="232">
        <v>1</v>
      </c>
      <c r="Y910" s="695">
        <v>2000</v>
      </c>
      <c r="Z910" s="232">
        <v>4</v>
      </c>
      <c r="AA910" s="696">
        <v>1990</v>
      </c>
      <c r="AB910" s="696">
        <v>1970</v>
      </c>
      <c r="AC910" s="697" t="s">
        <v>2206</v>
      </c>
      <c r="AD910" s="698" t="s">
        <v>2208</v>
      </c>
      <c r="AE910" s="699">
        <v>0.79166666666666663</v>
      </c>
      <c r="AF910" s="699">
        <v>0.80208333333333337</v>
      </c>
      <c r="AG910" s="699">
        <v>0.80208333333333337</v>
      </c>
      <c r="AH910" s="699">
        <v>0.86458333333333337</v>
      </c>
      <c r="AI910" s="232" t="s">
        <v>1592</v>
      </c>
      <c r="AJ910" s="694" t="s">
        <v>862</v>
      </c>
      <c r="AK910" s="694"/>
      <c r="AL910" s="700" t="s">
        <v>7</v>
      </c>
      <c r="AM910" s="694" t="s">
        <v>1721</v>
      </c>
      <c r="AN910" s="694"/>
      <c r="AO910" s="232" t="s">
        <v>2170</v>
      </c>
      <c r="AP910" s="232"/>
      <c r="AQ910" s="232" t="s">
        <v>1979</v>
      </c>
      <c r="AR910" s="232"/>
      <c r="AS910" s="232"/>
      <c r="AT910" s="243">
        <f t="shared" si="83"/>
        <v>1.0416666666666741E-2</v>
      </c>
      <c r="AU910" s="243">
        <f t="shared" si="84"/>
        <v>6.25E-2</v>
      </c>
    </row>
    <row r="911" spans="2:47" ht="14.25">
      <c r="B911" s="29">
        <v>2025</v>
      </c>
      <c r="C911" s="29">
        <v>5</v>
      </c>
      <c r="D911" s="29">
        <v>22</v>
      </c>
      <c r="E911" s="247" t="s">
        <v>496</v>
      </c>
      <c r="F911" s="29">
        <v>3</v>
      </c>
      <c r="G911" s="208" t="s">
        <v>466</v>
      </c>
      <c r="H911" s="694" t="s">
        <v>467</v>
      </c>
      <c r="I911" s="347" t="s">
        <v>863</v>
      </c>
      <c r="J911" s="694" t="s">
        <v>1553</v>
      </c>
      <c r="K911" s="232">
        <v>3817778</v>
      </c>
      <c r="L911" s="698">
        <v>3</v>
      </c>
      <c r="M911" s="185">
        <v>4</v>
      </c>
      <c r="N911" s="717" t="s">
        <v>720</v>
      </c>
      <c r="O911" s="232" t="s">
        <v>864</v>
      </c>
      <c r="P911" s="232">
        <v>50</v>
      </c>
      <c r="Q911" s="347" t="s">
        <v>605</v>
      </c>
      <c r="R911" s="695">
        <v>1005</v>
      </c>
      <c r="S911" s="695"/>
      <c r="T911" s="695">
        <v>8000</v>
      </c>
      <c r="U911" s="695">
        <v>8000</v>
      </c>
      <c r="V911" s="695">
        <v>1000</v>
      </c>
      <c r="W911" s="695">
        <v>1005</v>
      </c>
      <c r="X911" s="232">
        <v>1</v>
      </c>
      <c r="Y911" s="695">
        <v>2000</v>
      </c>
      <c r="Z911" s="232">
        <v>4</v>
      </c>
      <c r="AA911" s="696">
        <v>2010</v>
      </c>
      <c r="AB911" s="696">
        <v>2000</v>
      </c>
      <c r="AC911" s="697" t="s">
        <v>2206</v>
      </c>
      <c r="AD911" s="698" t="s">
        <v>2209</v>
      </c>
      <c r="AE911" s="699">
        <v>0.86458333333333337</v>
      </c>
      <c r="AF911" s="699">
        <v>0.875</v>
      </c>
      <c r="AG911" s="699">
        <v>0.875</v>
      </c>
      <c r="AH911" s="699">
        <v>0.88541666666666663</v>
      </c>
      <c r="AI911" s="232" t="s">
        <v>1592</v>
      </c>
      <c r="AJ911" s="694" t="s">
        <v>862</v>
      </c>
      <c r="AK911" s="694"/>
      <c r="AL911" s="700" t="s">
        <v>7</v>
      </c>
      <c r="AM911" s="694" t="s">
        <v>1721</v>
      </c>
      <c r="AN911" s="694"/>
      <c r="AO911" s="232" t="s">
        <v>2213</v>
      </c>
      <c r="AP911" s="232"/>
      <c r="AQ911" s="232" t="s">
        <v>1979</v>
      </c>
      <c r="AR911" s="232"/>
      <c r="AS911" s="232"/>
      <c r="AT911" s="243">
        <f t="shared" si="83"/>
        <v>1.041666666666663E-2</v>
      </c>
      <c r="AU911" s="243">
        <f t="shared" si="84"/>
        <v>1.041666666666663E-2</v>
      </c>
    </row>
    <row r="912" spans="2:47" ht="14.25">
      <c r="B912" s="29">
        <v>2025</v>
      </c>
      <c r="C912" s="29">
        <v>5</v>
      </c>
      <c r="D912" s="29">
        <v>22</v>
      </c>
      <c r="E912" s="247" t="s">
        <v>496</v>
      </c>
      <c r="F912" s="29">
        <v>3</v>
      </c>
      <c r="G912" s="208" t="s">
        <v>466</v>
      </c>
      <c r="H912" s="694" t="s">
        <v>2117</v>
      </c>
      <c r="I912" s="347" t="s">
        <v>863</v>
      </c>
      <c r="J912" s="694" t="s">
        <v>1553</v>
      </c>
      <c r="K912" s="232">
        <v>3817778</v>
      </c>
      <c r="L912" s="698">
        <v>4</v>
      </c>
      <c r="M912" s="185">
        <v>4</v>
      </c>
      <c r="N912" s="717" t="s">
        <v>720</v>
      </c>
      <c r="O912" s="232" t="s">
        <v>864</v>
      </c>
      <c r="P912" s="232">
        <v>50</v>
      </c>
      <c r="Q912" s="347" t="s">
        <v>605</v>
      </c>
      <c r="R912" s="695">
        <v>1005</v>
      </c>
      <c r="S912" s="695"/>
      <c r="T912" s="695">
        <v>8000</v>
      </c>
      <c r="U912" s="695">
        <v>8000</v>
      </c>
      <c r="V912" s="695">
        <v>1000</v>
      </c>
      <c r="W912" s="695">
        <v>1005</v>
      </c>
      <c r="X912" s="232">
        <v>1</v>
      </c>
      <c r="Y912" s="695">
        <v>2000</v>
      </c>
      <c r="Z912" s="232">
        <v>4</v>
      </c>
      <c r="AA912" s="696">
        <v>1950</v>
      </c>
      <c r="AB912" s="696">
        <v>1930</v>
      </c>
      <c r="AC912" s="697" t="s">
        <v>2206</v>
      </c>
      <c r="AD912" s="698" t="s">
        <v>2210</v>
      </c>
      <c r="AE912" s="699">
        <v>0.88541666666666663</v>
      </c>
      <c r="AF912" s="699">
        <v>0.89583333333333337</v>
      </c>
      <c r="AG912" s="699"/>
      <c r="AH912" s="699"/>
      <c r="AI912" s="232"/>
      <c r="AJ912" s="694" t="s">
        <v>862</v>
      </c>
      <c r="AK912" s="694"/>
      <c r="AL912" s="700" t="s">
        <v>7</v>
      </c>
      <c r="AM912" s="694" t="s">
        <v>1721</v>
      </c>
      <c r="AN912" s="694"/>
      <c r="AO912" s="232" t="s">
        <v>2213</v>
      </c>
      <c r="AP912" s="232"/>
      <c r="AQ912" s="232" t="s">
        <v>1979</v>
      </c>
      <c r="AR912" s="232"/>
      <c r="AS912" s="232"/>
      <c r="AT912" s="243">
        <f t="shared" si="83"/>
        <v>1.0416666666666741E-2</v>
      </c>
      <c r="AU912" s="243" t="str">
        <f t="shared" si="84"/>
        <v/>
      </c>
    </row>
    <row r="913" spans="2:47" ht="14.25">
      <c r="B913" s="29">
        <v>2025</v>
      </c>
      <c r="C913" s="29">
        <v>5</v>
      </c>
      <c r="D913" s="29">
        <v>22</v>
      </c>
      <c r="E913" s="247" t="s">
        <v>496</v>
      </c>
      <c r="F913" s="29"/>
      <c r="G913" s="208"/>
      <c r="H913" s="694" t="s">
        <v>467</v>
      </c>
      <c r="I913" s="347"/>
      <c r="J913" s="694"/>
      <c r="K913" s="232"/>
      <c r="L913" s="698"/>
      <c r="M913" s="185"/>
      <c r="N913" s="717"/>
      <c r="O913" s="232"/>
      <c r="P913" s="232"/>
      <c r="Q913" s="347"/>
      <c r="R913" s="695"/>
      <c r="S913" s="695"/>
      <c r="T913" s="695"/>
      <c r="U913" s="695"/>
      <c r="V913" s="695"/>
      <c r="W913" s="695"/>
      <c r="X913" s="232"/>
      <c r="Y913" s="695"/>
      <c r="Z913" s="232"/>
      <c r="AA913" s="696"/>
      <c r="AB913" s="696"/>
      <c r="AC913" s="697"/>
      <c r="AD913" s="698"/>
      <c r="AE913" s="699"/>
      <c r="AF913" s="699"/>
      <c r="AG913" s="699">
        <v>0.89583333333333337</v>
      </c>
      <c r="AH913" s="699">
        <v>0.91666666666666663</v>
      </c>
      <c r="AI913" s="232" t="s">
        <v>16</v>
      </c>
      <c r="AJ913" s="694"/>
      <c r="AK913" s="694"/>
      <c r="AL913" s="700"/>
      <c r="AM913" s="694"/>
      <c r="AN913" s="694"/>
      <c r="AO913" s="232" t="s">
        <v>2212</v>
      </c>
      <c r="AP913" s="232"/>
      <c r="AQ913" s="232"/>
      <c r="AR913" s="232"/>
      <c r="AS913" s="232"/>
      <c r="AT913" s="243" t="str">
        <f t="shared" si="83"/>
        <v/>
      </c>
      <c r="AU913" s="243">
        <f t="shared" si="84"/>
        <v>2.0833333333333259E-2</v>
      </c>
    </row>
    <row r="914" spans="2:47" ht="14.25">
      <c r="B914" s="29">
        <v>2025</v>
      </c>
      <c r="C914" s="29">
        <v>5</v>
      </c>
      <c r="D914" s="29">
        <v>22</v>
      </c>
      <c r="E914" s="247" t="s">
        <v>494</v>
      </c>
      <c r="F914" s="29"/>
      <c r="G914" s="208"/>
      <c r="H914" s="694" t="s">
        <v>467</v>
      </c>
      <c r="I914" s="347"/>
      <c r="J914" s="694"/>
      <c r="K914" s="232"/>
      <c r="L914" s="698"/>
      <c r="M914" s="185"/>
      <c r="N914" s="717"/>
      <c r="O914" s="232"/>
      <c r="P914" s="232"/>
      <c r="Q914" s="347"/>
      <c r="R914" s="695"/>
      <c r="S914" s="695"/>
      <c r="T914" s="695"/>
      <c r="U914" s="695"/>
      <c r="V914" s="695"/>
      <c r="W914" s="695"/>
      <c r="X914" s="232"/>
      <c r="Y914" s="695"/>
      <c r="Z914" s="232"/>
      <c r="AA914" s="696"/>
      <c r="AB914" s="696"/>
      <c r="AC914" s="697"/>
      <c r="AD914" s="698"/>
      <c r="AE914" s="699"/>
      <c r="AF914" s="699"/>
      <c r="AG914" s="699">
        <v>0.91666666666666663</v>
      </c>
      <c r="AH914" s="699">
        <v>0.28125</v>
      </c>
      <c r="AI914" s="232" t="s">
        <v>41</v>
      </c>
      <c r="AJ914" s="694"/>
      <c r="AK914" s="694"/>
      <c r="AL914" s="700"/>
      <c r="AM914" s="694"/>
      <c r="AN914" s="694"/>
      <c r="AO914" s="232" t="s">
        <v>2006</v>
      </c>
      <c r="AP914" s="232"/>
      <c r="AQ914" s="232"/>
      <c r="AR914" s="232"/>
      <c r="AS914" s="232"/>
      <c r="AT914" s="243" t="str">
        <f t="shared" si="83"/>
        <v/>
      </c>
      <c r="AU914" s="243">
        <f t="shared" si="84"/>
        <v>0.36458333333333337</v>
      </c>
    </row>
    <row r="915" spans="2:47" ht="14.25">
      <c r="B915" s="29">
        <v>2025</v>
      </c>
      <c r="C915" s="29">
        <v>5</v>
      </c>
      <c r="D915" s="29">
        <v>23</v>
      </c>
      <c r="E915" s="247" t="s">
        <v>495</v>
      </c>
      <c r="F915" s="29"/>
      <c r="G915" s="208"/>
      <c r="H915" s="694" t="s">
        <v>467</v>
      </c>
      <c r="I915" s="347"/>
      <c r="J915" s="694"/>
      <c r="K915" s="232"/>
      <c r="L915" s="698"/>
      <c r="M915" s="185"/>
      <c r="N915" s="717"/>
      <c r="O915" s="232"/>
      <c r="P915" s="232"/>
      <c r="Q915" s="347"/>
      <c r="R915" s="695"/>
      <c r="S915" s="695"/>
      <c r="T915" s="695"/>
      <c r="U915" s="695"/>
      <c r="V915" s="695"/>
      <c r="W915" s="695"/>
      <c r="X915" s="232"/>
      <c r="Y915" s="695"/>
      <c r="Z915" s="232"/>
      <c r="AA915" s="696"/>
      <c r="AB915" s="696"/>
      <c r="AC915" s="697"/>
      <c r="AD915" s="698"/>
      <c r="AE915" s="699"/>
      <c r="AF915" s="699"/>
      <c r="AG915" s="699">
        <v>0.28125</v>
      </c>
      <c r="AH915" s="699">
        <v>0.58333333333333337</v>
      </c>
      <c r="AI915" s="232" t="s">
        <v>41</v>
      </c>
      <c r="AJ915" s="694"/>
      <c r="AK915" s="694"/>
      <c r="AL915" s="700"/>
      <c r="AM915" s="694"/>
      <c r="AN915" s="694"/>
      <c r="AO915" s="232" t="s">
        <v>2006</v>
      </c>
      <c r="AP915" s="232"/>
      <c r="AQ915" s="232"/>
      <c r="AR915" s="232"/>
      <c r="AS915" s="232"/>
      <c r="AT915" s="243" t="str">
        <f t="shared" si="83"/>
        <v/>
      </c>
      <c r="AU915" s="243">
        <f t="shared" si="84"/>
        <v>0.30208333333333337</v>
      </c>
    </row>
    <row r="916" spans="2:47" ht="14.25">
      <c r="B916" s="29">
        <v>2025</v>
      </c>
      <c r="C916" s="29">
        <v>5</v>
      </c>
      <c r="D916" s="29">
        <v>23</v>
      </c>
      <c r="E916" s="247" t="s">
        <v>496</v>
      </c>
      <c r="F916" s="29"/>
      <c r="G916" s="208"/>
      <c r="H916" s="694" t="s">
        <v>467</v>
      </c>
      <c r="I916" s="347"/>
      <c r="J916" s="694"/>
      <c r="K916" s="232"/>
      <c r="L916" s="698"/>
      <c r="M916" s="185"/>
      <c r="N916" s="717"/>
      <c r="O916" s="232"/>
      <c r="P916" s="232"/>
      <c r="Q916" s="347"/>
      <c r="R916" s="695"/>
      <c r="S916" s="695"/>
      <c r="T916" s="695"/>
      <c r="U916" s="695"/>
      <c r="V916" s="695"/>
      <c r="W916" s="695"/>
      <c r="X916" s="232"/>
      <c r="Y916" s="695"/>
      <c r="Z916" s="232"/>
      <c r="AA916" s="696"/>
      <c r="AB916" s="696"/>
      <c r="AC916" s="697"/>
      <c r="AD916" s="698"/>
      <c r="AE916" s="699"/>
      <c r="AF916" s="699"/>
      <c r="AG916" s="699">
        <v>0.58333333333333337</v>
      </c>
      <c r="AH916" s="699">
        <v>0.625</v>
      </c>
      <c r="AI916" s="232" t="s">
        <v>26</v>
      </c>
      <c r="AJ916" s="694"/>
      <c r="AK916" s="694"/>
      <c r="AL916" s="700"/>
      <c r="AM916" s="694"/>
      <c r="AN916" s="694"/>
      <c r="AO916" s="232" t="s">
        <v>2004</v>
      </c>
      <c r="AP916" s="232"/>
      <c r="AQ916" s="232"/>
      <c r="AR916" s="232"/>
      <c r="AS916" s="232"/>
      <c r="AT916" s="243" t="str">
        <f t="shared" si="83"/>
        <v/>
      </c>
      <c r="AU916" s="243">
        <f t="shared" si="84"/>
        <v>4.166666666666663E-2</v>
      </c>
    </row>
    <row r="917" spans="2:47" ht="14.25">
      <c r="B917" s="29">
        <v>2025</v>
      </c>
      <c r="C917" s="29">
        <v>5</v>
      </c>
      <c r="D917" s="29">
        <v>23</v>
      </c>
      <c r="E917" s="247" t="s">
        <v>496</v>
      </c>
      <c r="F917" s="29">
        <v>1</v>
      </c>
      <c r="G917" s="208" t="s">
        <v>485</v>
      </c>
      <c r="H917" s="694" t="s">
        <v>2117</v>
      </c>
      <c r="I917" s="347" t="s">
        <v>863</v>
      </c>
      <c r="J917" s="694" t="s">
        <v>468</v>
      </c>
      <c r="K917" s="232">
        <v>3824820</v>
      </c>
      <c r="L917" s="698">
        <v>1</v>
      </c>
      <c r="M917" s="185">
        <v>24</v>
      </c>
      <c r="N917" s="717" t="s">
        <v>714</v>
      </c>
      <c r="O917" s="232" t="s">
        <v>864</v>
      </c>
      <c r="P917" s="232">
        <v>50</v>
      </c>
      <c r="Q917" s="347" t="s">
        <v>715</v>
      </c>
      <c r="R917" s="695">
        <v>1120</v>
      </c>
      <c r="S917" s="695"/>
      <c r="T917" s="695">
        <v>12000</v>
      </c>
      <c r="U917" s="695">
        <v>12000</v>
      </c>
      <c r="V917" s="695">
        <v>1120</v>
      </c>
      <c r="W917" s="695">
        <v>1120</v>
      </c>
      <c r="X917" s="232">
        <v>1</v>
      </c>
      <c r="Y917" s="695">
        <v>4000</v>
      </c>
      <c r="Z917" s="232">
        <v>3</v>
      </c>
      <c r="AA917" s="696">
        <v>4020</v>
      </c>
      <c r="AB917" s="696">
        <v>4000</v>
      </c>
      <c r="AC917" s="697" t="s">
        <v>2214</v>
      </c>
      <c r="AD917" s="698" t="s">
        <v>2215</v>
      </c>
      <c r="AE917" s="699">
        <v>0.625</v>
      </c>
      <c r="AF917" s="699">
        <v>0.64583333333333337</v>
      </c>
      <c r="AG917" s="699">
        <v>0.64583333333333337</v>
      </c>
      <c r="AH917" s="699">
        <v>0.66666666666666663</v>
      </c>
      <c r="AI917" s="232" t="s">
        <v>1592</v>
      </c>
      <c r="AJ917" s="694"/>
      <c r="AK917" s="694" t="s">
        <v>712</v>
      </c>
      <c r="AL917" s="700" t="s">
        <v>7</v>
      </c>
      <c r="AM917" s="694" t="s">
        <v>470</v>
      </c>
      <c r="AN917" s="694"/>
      <c r="AO917" s="232"/>
      <c r="AP917" s="232"/>
      <c r="AQ917" s="232" t="s">
        <v>1979</v>
      </c>
      <c r="AR917" s="232"/>
      <c r="AS917" s="232"/>
      <c r="AT917" s="243">
        <f t="shared" si="83"/>
        <v>2.083333333333337E-2</v>
      </c>
      <c r="AU917" s="243">
        <f t="shared" si="84"/>
        <v>2.0833333333333259E-2</v>
      </c>
    </row>
    <row r="918" spans="2:47" ht="14.25">
      <c r="B918" s="29">
        <v>2025</v>
      </c>
      <c r="C918" s="29">
        <v>5</v>
      </c>
      <c r="D918" s="29">
        <v>23</v>
      </c>
      <c r="E918" s="247" t="s">
        <v>496</v>
      </c>
      <c r="F918" s="29">
        <v>1</v>
      </c>
      <c r="G918" s="208" t="s">
        <v>485</v>
      </c>
      <c r="H918" s="694" t="s">
        <v>2117</v>
      </c>
      <c r="I918" s="347" t="s">
        <v>863</v>
      </c>
      <c r="J918" s="694" t="s">
        <v>468</v>
      </c>
      <c r="K918" s="232">
        <v>3824820</v>
      </c>
      <c r="L918" s="698">
        <v>2</v>
      </c>
      <c r="M918" s="185">
        <v>24</v>
      </c>
      <c r="N918" s="717" t="s">
        <v>714</v>
      </c>
      <c r="O918" s="232" t="s">
        <v>864</v>
      </c>
      <c r="P918" s="232">
        <v>50</v>
      </c>
      <c r="Q918" s="347" t="s">
        <v>715</v>
      </c>
      <c r="R918" s="695">
        <v>1120</v>
      </c>
      <c r="S918" s="695"/>
      <c r="T918" s="695">
        <v>12000</v>
      </c>
      <c r="U918" s="695">
        <v>12000</v>
      </c>
      <c r="V918" s="695">
        <v>1120</v>
      </c>
      <c r="W918" s="695">
        <v>1120</v>
      </c>
      <c r="X918" s="232">
        <v>1</v>
      </c>
      <c r="Y918" s="695">
        <v>4000</v>
      </c>
      <c r="Z918" s="232">
        <v>3</v>
      </c>
      <c r="AA918" s="696">
        <v>4020</v>
      </c>
      <c r="AB918" s="696">
        <v>4000</v>
      </c>
      <c r="AC918" s="697" t="s">
        <v>2214</v>
      </c>
      <c r="AD918" s="698" t="s">
        <v>2216</v>
      </c>
      <c r="AE918" s="699">
        <v>0.66666666666666663</v>
      </c>
      <c r="AF918" s="699">
        <v>0.6875</v>
      </c>
      <c r="AG918" s="699">
        <v>0.6875</v>
      </c>
      <c r="AH918" s="699">
        <v>0.70833333333333337</v>
      </c>
      <c r="AI918" s="232" t="s">
        <v>1592</v>
      </c>
      <c r="AJ918" s="694"/>
      <c r="AK918" s="694" t="s">
        <v>712</v>
      </c>
      <c r="AL918" s="700" t="s">
        <v>7</v>
      </c>
      <c r="AM918" s="694" t="s">
        <v>470</v>
      </c>
      <c r="AN918" s="694"/>
      <c r="AO918" s="232"/>
      <c r="AP918" s="232"/>
      <c r="AQ918" s="232" t="s">
        <v>1979</v>
      </c>
      <c r="AR918" s="232"/>
      <c r="AS918" s="232"/>
      <c r="AT918" s="243">
        <f t="shared" si="83"/>
        <v>2.083333333333337E-2</v>
      </c>
      <c r="AU918" s="243">
        <f t="shared" si="84"/>
        <v>2.083333333333337E-2</v>
      </c>
    </row>
    <row r="919" spans="2:47" ht="14.25">
      <c r="B919" s="29">
        <v>2025</v>
      </c>
      <c r="C919" s="29">
        <v>5</v>
      </c>
      <c r="D919" s="29">
        <v>23</v>
      </c>
      <c r="E919" s="247" t="s">
        <v>496</v>
      </c>
      <c r="F919" s="29">
        <v>1</v>
      </c>
      <c r="G919" s="208" t="s">
        <v>485</v>
      </c>
      <c r="H919" s="694" t="s">
        <v>2117</v>
      </c>
      <c r="I919" s="347" t="s">
        <v>863</v>
      </c>
      <c r="J919" s="694" t="s">
        <v>468</v>
      </c>
      <c r="K919" s="232">
        <v>3824820</v>
      </c>
      <c r="L919" s="698">
        <v>3</v>
      </c>
      <c r="M919" s="185">
        <v>24</v>
      </c>
      <c r="N919" s="717" t="s">
        <v>714</v>
      </c>
      <c r="O919" s="232" t="s">
        <v>864</v>
      </c>
      <c r="P919" s="232">
        <v>50</v>
      </c>
      <c r="Q919" s="347" t="s">
        <v>715</v>
      </c>
      <c r="R919" s="695">
        <v>1120</v>
      </c>
      <c r="S919" s="695"/>
      <c r="T919" s="695">
        <v>12000</v>
      </c>
      <c r="U919" s="695">
        <v>12000</v>
      </c>
      <c r="V919" s="695">
        <v>1120</v>
      </c>
      <c r="W919" s="695">
        <v>1120</v>
      </c>
      <c r="X919" s="232">
        <v>1</v>
      </c>
      <c r="Y919" s="695">
        <v>4000</v>
      </c>
      <c r="Z919" s="232">
        <v>3</v>
      </c>
      <c r="AA919" s="696">
        <v>4020</v>
      </c>
      <c r="AB919" s="696">
        <v>4000</v>
      </c>
      <c r="AC919" s="697" t="s">
        <v>2214</v>
      </c>
      <c r="AD919" s="698" t="s">
        <v>2217</v>
      </c>
      <c r="AE919" s="699">
        <v>0.70833333333333337</v>
      </c>
      <c r="AF919" s="699">
        <v>0.72916666666666663</v>
      </c>
      <c r="AG919" s="699"/>
      <c r="AH919" s="699"/>
      <c r="AI919" s="232"/>
      <c r="AJ919" s="694"/>
      <c r="AK919" s="694" t="s">
        <v>712</v>
      </c>
      <c r="AL919" s="700" t="s">
        <v>7</v>
      </c>
      <c r="AM919" s="694" t="s">
        <v>470</v>
      </c>
      <c r="AN919" s="694"/>
      <c r="AO919" s="232"/>
      <c r="AP919" s="232"/>
      <c r="AQ919" s="232" t="s">
        <v>1979</v>
      </c>
      <c r="AR919" s="232"/>
      <c r="AS919" s="232"/>
      <c r="AT919" s="243">
        <f t="shared" si="83"/>
        <v>2.0833333333333259E-2</v>
      </c>
      <c r="AU919" s="243" t="str">
        <f t="shared" si="84"/>
        <v/>
      </c>
    </row>
    <row r="920" spans="2:47" ht="14.25">
      <c r="B920" s="29">
        <v>2025</v>
      </c>
      <c r="C920" s="29">
        <v>5</v>
      </c>
      <c r="D920" s="29">
        <v>23</v>
      </c>
      <c r="E920" s="247" t="s">
        <v>496</v>
      </c>
      <c r="F920" s="29"/>
      <c r="G920" s="208"/>
      <c r="H920" s="694" t="s">
        <v>467</v>
      </c>
      <c r="I920" s="347"/>
      <c r="J920" s="694"/>
      <c r="K920" s="232"/>
      <c r="L920" s="698"/>
      <c r="M920" s="185"/>
      <c r="N920" s="717"/>
      <c r="O920" s="232"/>
      <c r="P920" s="232"/>
      <c r="Q920" s="347"/>
      <c r="R920" s="695"/>
      <c r="S920" s="695"/>
      <c r="T920" s="695"/>
      <c r="U920" s="695"/>
      <c r="V920" s="695"/>
      <c r="W920" s="695"/>
      <c r="X920" s="232"/>
      <c r="Y920" s="695"/>
      <c r="Z920" s="232"/>
      <c r="AA920" s="696"/>
      <c r="AB920" s="696"/>
      <c r="AC920" s="697"/>
      <c r="AD920" s="698"/>
      <c r="AE920" s="699"/>
      <c r="AF920" s="699"/>
      <c r="AG920" s="699">
        <v>0.72916666666666663</v>
      </c>
      <c r="AH920" s="699">
        <v>0.79166666666666663</v>
      </c>
      <c r="AI920" s="232" t="s">
        <v>560</v>
      </c>
      <c r="AJ920" s="694"/>
      <c r="AK920" s="694"/>
      <c r="AL920" s="700"/>
      <c r="AM920" s="694"/>
      <c r="AN920" s="694"/>
      <c r="AO920" s="232"/>
      <c r="AP920" s="232"/>
      <c r="AQ920" s="232"/>
      <c r="AR920" s="232"/>
      <c r="AS920" s="232"/>
      <c r="AT920" s="243" t="str">
        <f t="shared" si="83"/>
        <v/>
      </c>
      <c r="AU920" s="243">
        <f t="shared" si="84"/>
        <v>6.25E-2</v>
      </c>
    </row>
    <row r="921" spans="2:47" ht="14.25">
      <c r="B921" s="29">
        <v>2025</v>
      </c>
      <c r="C921" s="29">
        <v>5</v>
      </c>
      <c r="D921" s="29">
        <v>23</v>
      </c>
      <c r="E921" s="247" t="s">
        <v>496</v>
      </c>
      <c r="F921" s="29">
        <v>2</v>
      </c>
      <c r="G921" s="208" t="s">
        <v>485</v>
      </c>
      <c r="H921" s="694" t="s">
        <v>2117</v>
      </c>
      <c r="I921" s="347" t="s">
        <v>863</v>
      </c>
      <c r="J921" s="694" t="s">
        <v>468</v>
      </c>
      <c r="K921" s="232">
        <v>3824820</v>
      </c>
      <c r="L921" s="698">
        <v>4</v>
      </c>
      <c r="M921" s="185">
        <v>24</v>
      </c>
      <c r="N921" s="717" t="s">
        <v>714</v>
      </c>
      <c r="O921" s="232" t="s">
        <v>864</v>
      </c>
      <c r="P921" s="232">
        <v>50</v>
      </c>
      <c r="Q921" s="347" t="s">
        <v>715</v>
      </c>
      <c r="R921" s="695">
        <v>1120</v>
      </c>
      <c r="S921" s="695"/>
      <c r="T921" s="695">
        <v>12000</v>
      </c>
      <c r="U921" s="695">
        <v>12000</v>
      </c>
      <c r="V921" s="695">
        <v>1120</v>
      </c>
      <c r="W921" s="695">
        <v>1120</v>
      </c>
      <c r="X921" s="232">
        <v>1</v>
      </c>
      <c r="Y921" s="695">
        <v>4000</v>
      </c>
      <c r="Z921" s="232">
        <v>3</v>
      </c>
      <c r="AA921" s="696">
        <v>4020</v>
      </c>
      <c r="AB921" s="696">
        <v>4000</v>
      </c>
      <c r="AC921" s="697" t="s">
        <v>2218</v>
      </c>
      <c r="AD921" s="698" t="s">
        <v>2219</v>
      </c>
      <c r="AE921" s="699">
        <v>0.79166666666666663</v>
      </c>
      <c r="AF921" s="699">
        <v>0.8125</v>
      </c>
      <c r="AG921" s="699">
        <v>0.8125</v>
      </c>
      <c r="AH921" s="699">
        <v>0.83333333333333337</v>
      </c>
      <c r="AI921" s="232" t="s">
        <v>1592</v>
      </c>
      <c r="AJ921" s="694"/>
      <c r="AK921" s="694" t="s">
        <v>712</v>
      </c>
      <c r="AL921" s="700" t="s">
        <v>7</v>
      </c>
      <c r="AM921" s="694" t="s">
        <v>470</v>
      </c>
      <c r="AN921" s="694"/>
      <c r="AO921" s="232"/>
      <c r="AP921" s="232"/>
      <c r="AQ921" s="232" t="s">
        <v>1979</v>
      </c>
      <c r="AR921" s="232"/>
      <c r="AS921" s="232"/>
      <c r="AT921" s="243">
        <f t="shared" si="83"/>
        <v>2.083333333333337E-2</v>
      </c>
      <c r="AU921" s="243">
        <f t="shared" si="84"/>
        <v>2.083333333333337E-2</v>
      </c>
    </row>
    <row r="922" spans="2:47" ht="14.25">
      <c r="B922" s="29">
        <v>2025</v>
      </c>
      <c r="C922" s="29">
        <v>5</v>
      </c>
      <c r="D922" s="29">
        <v>23</v>
      </c>
      <c r="E922" s="247" t="s">
        <v>496</v>
      </c>
      <c r="F922" s="29">
        <v>2</v>
      </c>
      <c r="G922" s="208" t="s">
        <v>485</v>
      </c>
      <c r="H922" s="694" t="s">
        <v>2117</v>
      </c>
      <c r="I922" s="347" t="s">
        <v>863</v>
      </c>
      <c r="J922" s="694" t="s">
        <v>468</v>
      </c>
      <c r="K922" s="232">
        <v>3824820</v>
      </c>
      <c r="L922" s="698">
        <v>5</v>
      </c>
      <c r="M922" s="185">
        <v>24</v>
      </c>
      <c r="N922" s="717" t="s">
        <v>714</v>
      </c>
      <c r="O922" s="232" t="s">
        <v>864</v>
      </c>
      <c r="P922" s="232">
        <v>50</v>
      </c>
      <c r="Q922" s="347" t="s">
        <v>715</v>
      </c>
      <c r="R922" s="695">
        <v>1120</v>
      </c>
      <c r="S922" s="695"/>
      <c r="T922" s="695">
        <v>12000</v>
      </c>
      <c r="U922" s="695">
        <v>12000</v>
      </c>
      <c r="V922" s="695">
        <v>1120</v>
      </c>
      <c r="W922" s="695">
        <v>1120</v>
      </c>
      <c r="X922" s="232">
        <v>1</v>
      </c>
      <c r="Y922" s="695">
        <v>4000</v>
      </c>
      <c r="Z922" s="232">
        <v>3</v>
      </c>
      <c r="AA922" s="696">
        <v>4020</v>
      </c>
      <c r="AB922" s="696">
        <v>4000</v>
      </c>
      <c r="AC922" s="697" t="s">
        <v>2218</v>
      </c>
      <c r="AD922" s="698" t="s">
        <v>2220</v>
      </c>
      <c r="AE922" s="699">
        <v>0.83333333333333337</v>
      </c>
      <c r="AF922" s="699">
        <v>0.85416666666666663</v>
      </c>
      <c r="AG922" s="699">
        <v>0.85416666666666663</v>
      </c>
      <c r="AH922" s="699">
        <v>0.875</v>
      </c>
      <c r="AI922" s="232" t="s">
        <v>1592</v>
      </c>
      <c r="AJ922" s="694"/>
      <c r="AK922" s="694" t="s">
        <v>712</v>
      </c>
      <c r="AL922" s="700" t="s">
        <v>7</v>
      </c>
      <c r="AM922" s="694" t="s">
        <v>470</v>
      </c>
      <c r="AN922" s="694"/>
      <c r="AO922" s="232"/>
      <c r="AP922" s="232"/>
      <c r="AQ922" s="232" t="s">
        <v>1979</v>
      </c>
      <c r="AR922" s="232"/>
      <c r="AS922" s="232"/>
      <c r="AT922" s="243">
        <f t="shared" si="83"/>
        <v>2.0833333333333259E-2</v>
      </c>
      <c r="AU922" s="243">
        <f t="shared" si="84"/>
        <v>2.083333333333337E-2</v>
      </c>
    </row>
    <row r="923" spans="2:47" ht="14.25">
      <c r="B923" s="29">
        <v>2025</v>
      </c>
      <c r="C923" s="29">
        <v>5</v>
      </c>
      <c r="D923" s="29">
        <v>23</v>
      </c>
      <c r="E923" s="247" t="s">
        <v>496</v>
      </c>
      <c r="F923" s="29">
        <v>2</v>
      </c>
      <c r="G923" s="208" t="s">
        <v>485</v>
      </c>
      <c r="H923" s="694" t="s">
        <v>2117</v>
      </c>
      <c r="I923" s="347" t="s">
        <v>863</v>
      </c>
      <c r="J923" s="694" t="s">
        <v>468</v>
      </c>
      <c r="K923" s="232">
        <v>3824820</v>
      </c>
      <c r="L923" s="698">
        <v>6</v>
      </c>
      <c r="M923" s="185">
        <v>24</v>
      </c>
      <c r="N923" s="717" t="s">
        <v>714</v>
      </c>
      <c r="O923" s="232" t="s">
        <v>864</v>
      </c>
      <c r="P923" s="232">
        <v>50</v>
      </c>
      <c r="Q923" s="347" t="s">
        <v>715</v>
      </c>
      <c r="R923" s="695">
        <v>1120</v>
      </c>
      <c r="S923" s="695"/>
      <c r="T923" s="695">
        <v>12000</v>
      </c>
      <c r="U923" s="695">
        <v>12000</v>
      </c>
      <c r="V923" s="695">
        <v>1120</v>
      </c>
      <c r="W923" s="695">
        <v>1120</v>
      </c>
      <c r="X923" s="232">
        <v>1</v>
      </c>
      <c r="Y923" s="695">
        <v>4000</v>
      </c>
      <c r="Z923" s="232">
        <v>3</v>
      </c>
      <c r="AA923" s="696">
        <v>4020</v>
      </c>
      <c r="AB923" s="696">
        <v>4000</v>
      </c>
      <c r="AC923" s="697" t="s">
        <v>2218</v>
      </c>
      <c r="AD923" s="698" t="s">
        <v>2221</v>
      </c>
      <c r="AE923" s="699">
        <v>0.875</v>
      </c>
      <c r="AF923" s="699">
        <v>0.89583333333333337</v>
      </c>
      <c r="AG923" s="699"/>
      <c r="AH923" s="699"/>
      <c r="AI923" s="232"/>
      <c r="AJ923" s="694"/>
      <c r="AK923" s="694" t="s">
        <v>712</v>
      </c>
      <c r="AL923" s="700" t="s">
        <v>7</v>
      </c>
      <c r="AM923" s="694" t="s">
        <v>470</v>
      </c>
      <c r="AN923" s="694"/>
      <c r="AO923" s="232"/>
      <c r="AP923" s="232"/>
      <c r="AQ923" s="232" t="s">
        <v>1979</v>
      </c>
      <c r="AR923" s="232"/>
      <c r="AS923" s="232"/>
      <c r="AT923" s="243">
        <f t="shared" si="83"/>
        <v>2.083333333333337E-2</v>
      </c>
      <c r="AU923" s="243" t="str">
        <f t="shared" si="84"/>
        <v/>
      </c>
    </row>
    <row r="924" spans="2:47" ht="14.25">
      <c r="B924" s="29">
        <v>2025</v>
      </c>
      <c r="C924" s="29">
        <v>5</v>
      </c>
      <c r="D924" s="29">
        <v>23</v>
      </c>
      <c r="E924" s="247" t="s">
        <v>496</v>
      </c>
      <c r="F924" s="29"/>
      <c r="G924" s="208"/>
      <c r="H924" s="694" t="s">
        <v>467</v>
      </c>
      <c r="I924" s="347"/>
      <c r="J924" s="694"/>
      <c r="K924" s="232"/>
      <c r="L924" s="698"/>
      <c r="M924" s="185"/>
      <c r="N924" s="717"/>
      <c r="O924" s="232"/>
      <c r="P924" s="232"/>
      <c r="Q924" s="347"/>
      <c r="R924" s="695"/>
      <c r="S924" s="695"/>
      <c r="T924" s="695"/>
      <c r="U924" s="695"/>
      <c r="V924" s="695"/>
      <c r="W924" s="695"/>
      <c r="X924" s="232"/>
      <c r="Y924" s="695"/>
      <c r="Z924" s="232"/>
      <c r="AA924" s="696"/>
      <c r="AB924" s="696"/>
      <c r="AC924" s="697"/>
      <c r="AD924" s="698"/>
      <c r="AE924" s="699"/>
      <c r="AF924" s="699"/>
      <c r="AG924" s="699">
        <v>0.89583333333333337</v>
      </c>
      <c r="AH924" s="699">
        <v>0.91666666666666663</v>
      </c>
      <c r="AI924" s="232" t="s">
        <v>16</v>
      </c>
      <c r="AJ924" s="694"/>
      <c r="AK924" s="694"/>
      <c r="AL924" s="700"/>
      <c r="AM924" s="694"/>
      <c r="AN924" s="694"/>
      <c r="AO924" s="232"/>
      <c r="AP924" s="232"/>
      <c r="AQ924" s="232"/>
      <c r="AR924" s="232"/>
      <c r="AS924" s="232"/>
      <c r="AT924" s="243" t="str">
        <f t="shared" si="83"/>
        <v/>
      </c>
      <c r="AU924" s="243">
        <f t="shared" si="84"/>
        <v>2.0833333333333259E-2</v>
      </c>
    </row>
    <row r="925" spans="2:47" ht="14.25">
      <c r="B925" s="29">
        <v>2025</v>
      </c>
      <c r="C925" s="29">
        <v>5</v>
      </c>
      <c r="D925" s="29">
        <v>26</v>
      </c>
      <c r="E925" s="247" t="s">
        <v>496</v>
      </c>
      <c r="F925" s="29"/>
      <c r="G925" s="208"/>
      <c r="H925" s="694" t="s">
        <v>467</v>
      </c>
      <c r="I925" s="347"/>
      <c r="J925" s="694"/>
      <c r="K925" s="232"/>
      <c r="L925" s="698"/>
      <c r="M925" s="185"/>
      <c r="N925" s="717"/>
      <c r="O925" s="232"/>
      <c r="P925" s="232"/>
      <c r="Q925" s="347"/>
      <c r="R925" s="695"/>
      <c r="S925" s="695"/>
      <c r="T925" s="695"/>
      <c r="U925" s="695"/>
      <c r="V925" s="695"/>
      <c r="W925" s="695"/>
      <c r="X925" s="232"/>
      <c r="Y925" s="695"/>
      <c r="Z925" s="232"/>
      <c r="AA925" s="696"/>
      <c r="AB925" s="696"/>
      <c r="AC925" s="697"/>
      <c r="AD925" s="698"/>
      <c r="AE925" s="699"/>
      <c r="AF925" s="699"/>
      <c r="AG925" s="699">
        <v>0.28125</v>
      </c>
      <c r="AH925" s="699">
        <v>0.30208333333333331</v>
      </c>
      <c r="AI925" s="232" t="s">
        <v>5</v>
      </c>
      <c r="AJ925" s="694"/>
      <c r="AK925" s="694"/>
      <c r="AL925" s="700"/>
      <c r="AM925" s="694"/>
      <c r="AN925" s="694"/>
      <c r="AO925" s="232"/>
      <c r="AP925" s="232"/>
      <c r="AQ925" s="232"/>
      <c r="AR925" s="232"/>
      <c r="AS925" s="232"/>
      <c r="AT925" s="243"/>
      <c r="AU925" s="243">
        <f t="shared" si="84"/>
        <v>2.0833333333333315E-2</v>
      </c>
    </row>
    <row r="926" spans="2:47" ht="14.25">
      <c r="B926" s="29">
        <v>2025</v>
      </c>
      <c r="C926" s="29">
        <v>5</v>
      </c>
      <c r="D926" s="29">
        <v>26</v>
      </c>
      <c r="E926" s="247" t="s">
        <v>496</v>
      </c>
      <c r="F926" s="29">
        <v>1</v>
      </c>
      <c r="G926" s="208" t="s">
        <v>485</v>
      </c>
      <c r="H926" s="694" t="s">
        <v>467</v>
      </c>
      <c r="I926" s="347" t="s">
        <v>863</v>
      </c>
      <c r="J926" s="694" t="s">
        <v>468</v>
      </c>
      <c r="K926" s="232">
        <v>3824820</v>
      </c>
      <c r="L926" s="698">
        <v>7</v>
      </c>
      <c r="M926" s="185">
        <v>24</v>
      </c>
      <c r="N926" s="717" t="s">
        <v>714</v>
      </c>
      <c r="O926" s="232" t="s">
        <v>864</v>
      </c>
      <c r="P926" s="232">
        <v>50</v>
      </c>
      <c r="Q926" s="347" t="s">
        <v>715</v>
      </c>
      <c r="R926" s="695">
        <v>1120</v>
      </c>
      <c r="S926" s="695"/>
      <c r="T926" s="695">
        <v>12000</v>
      </c>
      <c r="U926" s="695">
        <v>12000</v>
      </c>
      <c r="V926" s="695">
        <v>1120</v>
      </c>
      <c r="W926" s="695">
        <v>1120</v>
      </c>
      <c r="X926" s="232">
        <v>1</v>
      </c>
      <c r="Y926" s="695">
        <v>4000</v>
      </c>
      <c r="Z926" s="232">
        <v>3</v>
      </c>
      <c r="AA926" s="696">
        <v>4020</v>
      </c>
      <c r="AB926" s="696">
        <v>4000</v>
      </c>
      <c r="AC926" s="697" t="s">
        <v>2223</v>
      </c>
      <c r="AD926" s="698" t="s">
        <v>2224</v>
      </c>
      <c r="AE926" s="699">
        <v>0.30208333333333331</v>
      </c>
      <c r="AF926" s="699">
        <v>0.32291666666666669</v>
      </c>
      <c r="AG926" s="699">
        <v>0.32291666666666669</v>
      </c>
      <c r="AH926" s="699">
        <v>0.34375</v>
      </c>
      <c r="AI926" s="232" t="s">
        <v>1592</v>
      </c>
      <c r="AJ926" s="694"/>
      <c r="AK926" s="694" t="s">
        <v>712</v>
      </c>
      <c r="AL926" s="700" t="s">
        <v>7</v>
      </c>
      <c r="AM926" s="694" t="s">
        <v>470</v>
      </c>
      <c r="AN926" s="694"/>
      <c r="AO926" s="232"/>
      <c r="AP926" s="232"/>
      <c r="AQ926" s="232" t="s">
        <v>1979</v>
      </c>
      <c r="AR926" s="232"/>
      <c r="AS926" s="232"/>
      <c r="AT926" s="243">
        <f t="shared" si="83"/>
        <v>2.083333333333337E-2</v>
      </c>
      <c r="AU926" s="243">
        <f t="shared" si="84"/>
        <v>2.0833333333333315E-2</v>
      </c>
    </row>
    <row r="927" spans="2:47" ht="14.25">
      <c r="B927" s="29">
        <v>2025</v>
      </c>
      <c r="C927" s="29">
        <v>5</v>
      </c>
      <c r="D927" s="29">
        <v>26</v>
      </c>
      <c r="E927" s="247" t="s">
        <v>496</v>
      </c>
      <c r="F927" s="29">
        <v>1</v>
      </c>
      <c r="G927" s="208" t="s">
        <v>485</v>
      </c>
      <c r="H927" s="694" t="s">
        <v>467</v>
      </c>
      <c r="I927" s="347" t="s">
        <v>863</v>
      </c>
      <c r="J927" s="694" t="s">
        <v>468</v>
      </c>
      <c r="K927" s="232">
        <v>3824820</v>
      </c>
      <c r="L927" s="698">
        <v>8</v>
      </c>
      <c r="M927" s="185">
        <v>24</v>
      </c>
      <c r="N927" s="717" t="s">
        <v>714</v>
      </c>
      <c r="O927" s="232" t="s">
        <v>864</v>
      </c>
      <c r="P927" s="232">
        <v>50</v>
      </c>
      <c r="Q927" s="347" t="s">
        <v>715</v>
      </c>
      <c r="R927" s="695">
        <v>1120</v>
      </c>
      <c r="S927" s="695"/>
      <c r="T927" s="695">
        <v>12000</v>
      </c>
      <c r="U927" s="695">
        <v>12000</v>
      </c>
      <c r="V927" s="695">
        <v>1120</v>
      </c>
      <c r="W927" s="695">
        <v>1120</v>
      </c>
      <c r="X927" s="232">
        <v>1</v>
      </c>
      <c r="Y927" s="695">
        <v>4000</v>
      </c>
      <c r="Z927" s="232">
        <v>3</v>
      </c>
      <c r="AA927" s="696">
        <v>4020</v>
      </c>
      <c r="AB927" s="696">
        <v>4000</v>
      </c>
      <c r="AC927" s="697" t="s">
        <v>2223</v>
      </c>
      <c r="AD927" s="698" t="s">
        <v>2225</v>
      </c>
      <c r="AE927" s="699">
        <v>0.34375</v>
      </c>
      <c r="AF927" s="699">
        <v>0.36458333333333331</v>
      </c>
      <c r="AG927" s="699">
        <v>0.36458333333333331</v>
      </c>
      <c r="AH927" s="699">
        <v>0.38541666666666669</v>
      </c>
      <c r="AI927" s="232" t="s">
        <v>1592</v>
      </c>
      <c r="AJ927" s="694"/>
      <c r="AK927" s="694" t="s">
        <v>712</v>
      </c>
      <c r="AL927" s="700" t="s">
        <v>7</v>
      </c>
      <c r="AM927" s="694" t="s">
        <v>470</v>
      </c>
      <c r="AN927" s="694"/>
      <c r="AO927" s="232"/>
      <c r="AP927" s="232"/>
      <c r="AQ927" s="232" t="s">
        <v>1979</v>
      </c>
      <c r="AR927" s="232"/>
      <c r="AS927" s="232"/>
      <c r="AT927" s="243">
        <f t="shared" si="83"/>
        <v>2.0833333333333315E-2</v>
      </c>
      <c r="AU927" s="243">
        <f t="shared" si="84"/>
        <v>2.083333333333337E-2</v>
      </c>
    </row>
    <row r="928" spans="2:47" ht="14.25">
      <c r="B928" s="29">
        <v>2025</v>
      </c>
      <c r="C928" s="29">
        <v>5</v>
      </c>
      <c r="D928" s="29">
        <v>26</v>
      </c>
      <c r="E928" s="247" t="s">
        <v>496</v>
      </c>
      <c r="F928" s="29">
        <v>1</v>
      </c>
      <c r="G928" s="208" t="s">
        <v>485</v>
      </c>
      <c r="H928" s="694" t="s">
        <v>467</v>
      </c>
      <c r="I928" s="347" t="s">
        <v>863</v>
      </c>
      <c r="J928" s="694" t="s">
        <v>468</v>
      </c>
      <c r="K928" s="232">
        <v>3824820</v>
      </c>
      <c r="L928" s="698">
        <v>9</v>
      </c>
      <c r="M928" s="185">
        <v>24</v>
      </c>
      <c r="N928" s="717" t="s">
        <v>714</v>
      </c>
      <c r="O928" s="232" t="s">
        <v>864</v>
      </c>
      <c r="P928" s="232">
        <v>50</v>
      </c>
      <c r="Q928" s="347" t="s">
        <v>715</v>
      </c>
      <c r="R928" s="695">
        <v>1120</v>
      </c>
      <c r="S928" s="695"/>
      <c r="T928" s="695">
        <v>12000</v>
      </c>
      <c r="U928" s="695">
        <v>12000</v>
      </c>
      <c r="V928" s="695">
        <v>1120</v>
      </c>
      <c r="W928" s="695">
        <v>1120</v>
      </c>
      <c r="X928" s="232">
        <v>1</v>
      </c>
      <c r="Y928" s="695">
        <v>4000</v>
      </c>
      <c r="Z928" s="232">
        <v>3</v>
      </c>
      <c r="AA928" s="696">
        <v>4020</v>
      </c>
      <c r="AB928" s="696">
        <v>4000</v>
      </c>
      <c r="AC928" s="697" t="s">
        <v>2223</v>
      </c>
      <c r="AD928" s="698" t="s">
        <v>2226</v>
      </c>
      <c r="AE928" s="699">
        <v>0.38541666666666669</v>
      </c>
      <c r="AF928" s="699">
        <v>0.40625</v>
      </c>
      <c r="AG928" s="699"/>
      <c r="AH928" s="699"/>
      <c r="AI928" s="232"/>
      <c r="AJ928" s="694"/>
      <c r="AK928" s="694" t="s">
        <v>712</v>
      </c>
      <c r="AL928" s="700" t="s">
        <v>7</v>
      </c>
      <c r="AM928" s="694" t="s">
        <v>470</v>
      </c>
      <c r="AN928" s="694"/>
      <c r="AO928" s="232"/>
      <c r="AP928" s="232"/>
      <c r="AQ928" s="232" t="s">
        <v>1979</v>
      </c>
      <c r="AR928" s="232"/>
      <c r="AS928" s="232"/>
      <c r="AT928" s="243">
        <f t="shared" si="83"/>
        <v>2.0833333333333315E-2</v>
      </c>
      <c r="AU928" s="243" t="str">
        <f t="shared" si="84"/>
        <v/>
      </c>
    </row>
    <row r="929" spans="2:47" ht="14.25">
      <c r="B929" s="29">
        <v>2025</v>
      </c>
      <c r="C929" s="29">
        <v>5</v>
      </c>
      <c r="D929" s="29">
        <v>26</v>
      </c>
      <c r="E929" s="247" t="s">
        <v>496</v>
      </c>
      <c r="F929" s="29"/>
      <c r="G929" s="208"/>
      <c r="H929" s="694" t="s">
        <v>467</v>
      </c>
      <c r="I929" s="347"/>
      <c r="J929" s="694"/>
      <c r="K929" s="232"/>
      <c r="L929" s="698"/>
      <c r="M929" s="185"/>
      <c r="N929" s="717"/>
      <c r="O929" s="232"/>
      <c r="P929" s="232"/>
      <c r="Q929" s="347"/>
      <c r="R929" s="695"/>
      <c r="S929" s="695"/>
      <c r="T929" s="695"/>
      <c r="U929" s="695"/>
      <c r="V929" s="695"/>
      <c r="W929" s="695"/>
      <c r="X929" s="232"/>
      <c r="Y929" s="695"/>
      <c r="Z929" s="232"/>
      <c r="AA929" s="696"/>
      <c r="AB929" s="696"/>
      <c r="AC929" s="697"/>
      <c r="AD929" s="698"/>
      <c r="AE929" s="699"/>
      <c r="AF929" s="699"/>
      <c r="AG929" s="699">
        <v>0.40625</v>
      </c>
      <c r="AH929" s="699">
        <v>0.42708333333333331</v>
      </c>
      <c r="AI929" s="232" t="s">
        <v>560</v>
      </c>
      <c r="AJ929" s="694"/>
      <c r="AK929" s="694"/>
      <c r="AL929" s="700"/>
      <c r="AM929" s="694"/>
      <c r="AN929" s="694"/>
      <c r="AO929" s="232"/>
      <c r="AP929" s="232"/>
      <c r="AQ929" s="232"/>
      <c r="AR929" s="232"/>
      <c r="AS929" s="232"/>
      <c r="AT929" s="243" t="str">
        <f t="shared" si="83"/>
        <v/>
      </c>
      <c r="AU929" s="243">
        <f t="shared" si="84"/>
        <v>2.0833333333333315E-2</v>
      </c>
    </row>
    <row r="930" spans="2:47" ht="14.25">
      <c r="B930" s="29">
        <v>2025</v>
      </c>
      <c r="C930" s="29">
        <v>5</v>
      </c>
      <c r="D930" s="29">
        <v>26</v>
      </c>
      <c r="E930" s="247" t="s">
        <v>496</v>
      </c>
      <c r="F930" s="29">
        <v>2</v>
      </c>
      <c r="G930" s="208" t="s">
        <v>485</v>
      </c>
      <c r="H930" s="694" t="s">
        <v>2117</v>
      </c>
      <c r="I930" s="347" t="s">
        <v>863</v>
      </c>
      <c r="J930" s="694" t="s">
        <v>468</v>
      </c>
      <c r="K930" s="232">
        <v>3824820</v>
      </c>
      <c r="L930" s="698">
        <v>10</v>
      </c>
      <c r="M930" s="185">
        <v>24</v>
      </c>
      <c r="N930" s="717" t="s">
        <v>714</v>
      </c>
      <c r="O930" s="232" t="s">
        <v>864</v>
      </c>
      <c r="P930" s="232">
        <v>50</v>
      </c>
      <c r="Q930" s="347" t="s">
        <v>715</v>
      </c>
      <c r="R930" s="695">
        <v>1120</v>
      </c>
      <c r="S930" s="695"/>
      <c r="T930" s="695">
        <v>12000</v>
      </c>
      <c r="U930" s="695">
        <v>12000</v>
      </c>
      <c r="V930" s="695">
        <v>1120</v>
      </c>
      <c r="W930" s="695">
        <v>1121</v>
      </c>
      <c r="X930" s="232">
        <v>1</v>
      </c>
      <c r="Y930" s="695">
        <v>4000</v>
      </c>
      <c r="Z930" s="232">
        <v>3</v>
      </c>
      <c r="AA930" s="696">
        <v>4020</v>
      </c>
      <c r="AB930" s="696">
        <v>4000</v>
      </c>
      <c r="AC930" s="697" t="s">
        <v>2227</v>
      </c>
      <c r="AD930" s="698" t="s">
        <v>2228</v>
      </c>
      <c r="AE930" s="699">
        <v>0.42708333333333331</v>
      </c>
      <c r="AF930" s="699">
        <v>0.44791666666666669</v>
      </c>
      <c r="AG930" s="699">
        <v>0.44791666666666669</v>
      </c>
      <c r="AH930" s="699">
        <v>0.51041666666666663</v>
      </c>
      <c r="AI930" s="232" t="s">
        <v>1592</v>
      </c>
      <c r="AJ930" s="694"/>
      <c r="AK930" s="694" t="s">
        <v>712</v>
      </c>
      <c r="AL930" s="700" t="s">
        <v>7</v>
      </c>
      <c r="AM930" s="694" t="s">
        <v>470</v>
      </c>
      <c r="AN930" s="694"/>
      <c r="AO930" s="232"/>
      <c r="AP930" s="232"/>
      <c r="AQ930" s="232" t="s">
        <v>1979</v>
      </c>
      <c r="AR930" s="232"/>
      <c r="AS930" s="232"/>
      <c r="AT930" s="243">
        <f t="shared" si="83"/>
        <v>2.083333333333337E-2</v>
      </c>
      <c r="AU930" s="243">
        <f t="shared" si="84"/>
        <v>6.2499999999999944E-2</v>
      </c>
    </row>
    <row r="931" spans="2:47" ht="14.25">
      <c r="B931" s="29">
        <v>2025</v>
      </c>
      <c r="C931" s="29">
        <v>5</v>
      </c>
      <c r="D931" s="29">
        <v>26</v>
      </c>
      <c r="E931" s="247" t="s">
        <v>496</v>
      </c>
      <c r="F931" s="29">
        <v>2</v>
      </c>
      <c r="G931" s="208" t="s">
        <v>485</v>
      </c>
      <c r="H931" s="694" t="s">
        <v>2117</v>
      </c>
      <c r="I931" s="347" t="s">
        <v>863</v>
      </c>
      <c r="J931" s="694" t="s">
        <v>468</v>
      </c>
      <c r="K931" s="232">
        <v>3824820</v>
      </c>
      <c r="L931" s="698">
        <v>11</v>
      </c>
      <c r="M931" s="185">
        <v>24</v>
      </c>
      <c r="N931" s="717" t="s">
        <v>714</v>
      </c>
      <c r="O931" s="232" t="s">
        <v>864</v>
      </c>
      <c r="P931" s="232">
        <v>50</v>
      </c>
      <c r="Q931" s="347" t="s">
        <v>715</v>
      </c>
      <c r="R931" s="695">
        <v>1120</v>
      </c>
      <c r="S931" s="695"/>
      <c r="T931" s="695">
        <v>12000</v>
      </c>
      <c r="U931" s="695">
        <v>12000</v>
      </c>
      <c r="V931" s="695">
        <v>1120</v>
      </c>
      <c r="W931" s="695">
        <v>1121</v>
      </c>
      <c r="X931" s="232">
        <v>1</v>
      </c>
      <c r="Y931" s="695">
        <v>4000</v>
      </c>
      <c r="Z931" s="232">
        <v>3</v>
      </c>
      <c r="AA931" s="696">
        <v>4020</v>
      </c>
      <c r="AB931" s="696">
        <v>4000</v>
      </c>
      <c r="AC931" s="697" t="s">
        <v>2227</v>
      </c>
      <c r="AD931" s="698" t="s">
        <v>2229</v>
      </c>
      <c r="AE931" s="699">
        <v>0.51041666666666663</v>
      </c>
      <c r="AF931" s="699">
        <v>0.53125</v>
      </c>
      <c r="AG931" s="699">
        <v>0.53125</v>
      </c>
      <c r="AH931" s="699">
        <v>0.55208333333333337</v>
      </c>
      <c r="AI931" s="232" t="s">
        <v>1592</v>
      </c>
      <c r="AJ931" s="694"/>
      <c r="AK931" s="694" t="s">
        <v>712</v>
      </c>
      <c r="AL931" s="700" t="s">
        <v>7</v>
      </c>
      <c r="AM931" s="694" t="s">
        <v>470</v>
      </c>
      <c r="AN931" s="694"/>
      <c r="AO931" s="232"/>
      <c r="AP931" s="232"/>
      <c r="AQ931" s="232" t="s">
        <v>1979</v>
      </c>
      <c r="AR931" s="232"/>
      <c r="AS931" s="232"/>
      <c r="AT931" s="243">
        <f t="shared" si="83"/>
        <v>2.083333333333337E-2</v>
      </c>
      <c r="AU931" s="243">
        <f t="shared" si="84"/>
        <v>2.083333333333337E-2</v>
      </c>
    </row>
    <row r="932" spans="2:47" ht="14.25">
      <c r="B932" s="29">
        <v>2025</v>
      </c>
      <c r="C932" s="29">
        <v>5</v>
      </c>
      <c r="D932" s="29">
        <v>26</v>
      </c>
      <c r="E932" s="247" t="s">
        <v>496</v>
      </c>
      <c r="F932" s="29">
        <v>2</v>
      </c>
      <c r="G932" s="208" t="s">
        <v>485</v>
      </c>
      <c r="H932" s="694" t="s">
        <v>2117</v>
      </c>
      <c r="I932" s="347" t="s">
        <v>863</v>
      </c>
      <c r="J932" s="694" t="s">
        <v>468</v>
      </c>
      <c r="K932" s="232">
        <v>3824820</v>
      </c>
      <c r="L932" s="698">
        <v>12</v>
      </c>
      <c r="M932" s="185">
        <v>24</v>
      </c>
      <c r="N932" s="717" t="s">
        <v>714</v>
      </c>
      <c r="O932" s="232" t="s">
        <v>864</v>
      </c>
      <c r="P932" s="232">
        <v>50</v>
      </c>
      <c r="Q932" s="347" t="s">
        <v>715</v>
      </c>
      <c r="R932" s="695">
        <v>1120</v>
      </c>
      <c r="S932" s="695"/>
      <c r="T932" s="695">
        <v>12000</v>
      </c>
      <c r="U932" s="695">
        <v>12000</v>
      </c>
      <c r="V932" s="695">
        <v>1120</v>
      </c>
      <c r="W932" s="695">
        <v>1120</v>
      </c>
      <c r="X932" s="232">
        <v>1</v>
      </c>
      <c r="Y932" s="695">
        <v>4000</v>
      </c>
      <c r="Z932" s="232">
        <v>3</v>
      </c>
      <c r="AA932" s="696">
        <v>4020</v>
      </c>
      <c r="AB932" s="696">
        <v>4000</v>
      </c>
      <c r="AC932" s="697" t="s">
        <v>2227</v>
      </c>
      <c r="AD932" s="698" t="s">
        <v>2230</v>
      </c>
      <c r="AE932" s="699">
        <v>0.55208333333333337</v>
      </c>
      <c r="AF932" s="699">
        <v>0.57291666666666663</v>
      </c>
      <c r="AG932" s="699"/>
      <c r="AH932" s="699"/>
      <c r="AI932" s="232"/>
      <c r="AJ932" s="694"/>
      <c r="AK932" s="694" t="s">
        <v>712</v>
      </c>
      <c r="AL932" s="700" t="s">
        <v>7</v>
      </c>
      <c r="AM932" s="694" t="s">
        <v>470</v>
      </c>
      <c r="AN932" s="694"/>
      <c r="AO932" s="232"/>
      <c r="AP932" s="232"/>
      <c r="AQ932" s="232" t="s">
        <v>1979</v>
      </c>
      <c r="AR932" s="232"/>
      <c r="AS932" s="232"/>
      <c r="AT932" s="243">
        <f t="shared" si="83"/>
        <v>2.0833333333333259E-2</v>
      </c>
      <c r="AU932" s="243" t="str">
        <f t="shared" si="84"/>
        <v/>
      </c>
    </row>
    <row r="933" spans="2:47" ht="14.25">
      <c r="B933" s="29">
        <v>2025</v>
      </c>
      <c r="C933" s="29">
        <v>5</v>
      </c>
      <c r="D933" s="29">
        <v>26</v>
      </c>
      <c r="E933" s="247" t="s">
        <v>496</v>
      </c>
      <c r="F933" s="29"/>
      <c r="G933" s="208"/>
      <c r="H933" s="694" t="s">
        <v>467</v>
      </c>
      <c r="I933" s="347"/>
      <c r="J933" s="694"/>
      <c r="K933" s="232"/>
      <c r="L933" s="698"/>
      <c r="M933" s="185"/>
      <c r="N933" s="717"/>
      <c r="O933" s="232"/>
      <c r="P933" s="232"/>
      <c r="Q933" s="347"/>
      <c r="R933" s="695"/>
      <c r="S933" s="695"/>
      <c r="T933" s="695"/>
      <c r="U933" s="695"/>
      <c r="V933" s="695"/>
      <c r="W933" s="695"/>
      <c r="X933" s="232"/>
      <c r="Y933" s="695"/>
      <c r="Z933" s="232"/>
      <c r="AA933" s="696"/>
      <c r="AB933" s="696"/>
      <c r="AC933" s="697"/>
      <c r="AD933" s="698"/>
      <c r="AE933" s="699"/>
      <c r="AF933" s="699"/>
      <c r="AG933" s="699">
        <v>0.57291666666666663</v>
      </c>
      <c r="AH933" s="699">
        <v>0.59375</v>
      </c>
      <c r="AI933" s="232" t="s">
        <v>2119</v>
      </c>
      <c r="AJ933" s="694"/>
      <c r="AK933" s="694"/>
      <c r="AL933" s="700"/>
      <c r="AM933" s="694"/>
      <c r="AN933" s="694"/>
      <c r="AO933" s="232"/>
      <c r="AP933" s="232"/>
      <c r="AQ933" s="232"/>
      <c r="AR933" s="232"/>
      <c r="AS933" s="232"/>
      <c r="AT933" s="243" t="str">
        <f t="shared" si="83"/>
        <v/>
      </c>
      <c r="AU933" s="243">
        <f t="shared" si="84"/>
        <v>2.083333333333337E-2</v>
      </c>
    </row>
    <row r="934" spans="2:47" ht="14.25">
      <c r="B934" s="29">
        <v>2025</v>
      </c>
      <c r="C934" s="29">
        <v>5</v>
      </c>
      <c r="D934" s="29">
        <v>26</v>
      </c>
      <c r="E934" s="247" t="s">
        <v>496</v>
      </c>
      <c r="F934" s="29">
        <v>3</v>
      </c>
      <c r="G934" s="208" t="s">
        <v>485</v>
      </c>
      <c r="H934" s="694" t="s">
        <v>2117</v>
      </c>
      <c r="I934" s="347" t="s">
        <v>863</v>
      </c>
      <c r="J934" s="694" t="s">
        <v>468</v>
      </c>
      <c r="K934" s="232">
        <v>3824820</v>
      </c>
      <c r="L934" s="698">
        <v>13</v>
      </c>
      <c r="M934" s="185">
        <v>24</v>
      </c>
      <c r="N934" s="717" t="s">
        <v>714</v>
      </c>
      <c r="O934" s="232" t="s">
        <v>864</v>
      </c>
      <c r="P934" s="232">
        <v>50</v>
      </c>
      <c r="Q934" s="347" t="s">
        <v>715</v>
      </c>
      <c r="R934" s="695">
        <v>1120</v>
      </c>
      <c r="S934" s="695"/>
      <c r="T934" s="695">
        <v>12000</v>
      </c>
      <c r="U934" s="695">
        <v>12000</v>
      </c>
      <c r="V934" s="695">
        <v>1120</v>
      </c>
      <c r="W934" s="695">
        <v>1120</v>
      </c>
      <c r="X934" s="232">
        <v>1</v>
      </c>
      <c r="Y934" s="695">
        <v>4000</v>
      </c>
      <c r="Z934" s="232">
        <v>3</v>
      </c>
      <c r="AA934" s="696">
        <v>4020</v>
      </c>
      <c r="AB934" s="696">
        <v>4000</v>
      </c>
      <c r="AC934" s="697" t="s">
        <v>2231</v>
      </c>
      <c r="AD934" s="698" t="s">
        <v>2232</v>
      </c>
      <c r="AE934" s="699">
        <v>0.59375</v>
      </c>
      <c r="AF934" s="699">
        <v>0.61458333333333337</v>
      </c>
      <c r="AG934" s="699">
        <v>0.61458333333333337</v>
      </c>
      <c r="AH934" s="699">
        <v>0.63541666666666663</v>
      </c>
      <c r="AI934" s="232" t="s">
        <v>1592</v>
      </c>
      <c r="AJ934" s="694"/>
      <c r="AK934" s="694" t="s">
        <v>712</v>
      </c>
      <c r="AL934" s="700" t="s">
        <v>7</v>
      </c>
      <c r="AM934" s="694" t="s">
        <v>470</v>
      </c>
      <c r="AN934" s="694"/>
      <c r="AO934" s="232"/>
      <c r="AP934" s="232"/>
      <c r="AQ934" s="232" t="s">
        <v>1979</v>
      </c>
      <c r="AR934" s="232"/>
      <c r="AS934" s="232"/>
      <c r="AT934" s="243">
        <f t="shared" si="83"/>
        <v>2.083333333333337E-2</v>
      </c>
      <c r="AU934" s="243">
        <f t="shared" si="84"/>
        <v>2.0833333333333259E-2</v>
      </c>
    </row>
    <row r="935" spans="2:47" ht="14.25">
      <c r="B935" s="29">
        <v>2025</v>
      </c>
      <c r="C935" s="29">
        <v>5</v>
      </c>
      <c r="D935" s="29">
        <v>26</v>
      </c>
      <c r="E935" s="247" t="s">
        <v>496</v>
      </c>
      <c r="F935" s="29">
        <v>3</v>
      </c>
      <c r="G935" s="208" t="s">
        <v>485</v>
      </c>
      <c r="H935" s="694" t="s">
        <v>2117</v>
      </c>
      <c r="I935" s="347" t="s">
        <v>863</v>
      </c>
      <c r="J935" s="694" t="s">
        <v>468</v>
      </c>
      <c r="K935" s="232">
        <v>3824820</v>
      </c>
      <c r="L935" s="698">
        <v>14</v>
      </c>
      <c r="M935" s="185">
        <v>24</v>
      </c>
      <c r="N935" s="717" t="s">
        <v>714</v>
      </c>
      <c r="O935" s="232" t="s">
        <v>864</v>
      </c>
      <c r="P935" s="232">
        <v>50</v>
      </c>
      <c r="Q935" s="347" t="s">
        <v>715</v>
      </c>
      <c r="R935" s="695">
        <v>1120</v>
      </c>
      <c r="S935" s="695"/>
      <c r="T935" s="695">
        <v>12000</v>
      </c>
      <c r="U935" s="695">
        <v>12000</v>
      </c>
      <c r="V935" s="695">
        <v>1120</v>
      </c>
      <c r="W935" s="695">
        <v>1121</v>
      </c>
      <c r="X935" s="232">
        <v>1</v>
      </c>
      <c r="Y935" s="695">
        <v>4000</v>
      </c>
      <c r="Z935" s="232">
        <v>3</v>
      </c>
      <c r="AA935" s="696">
        <v>4020</v>
      </c>
      <c r="AB935" s="696">
        <v>4000</v>
      </c>
      <c r="AC935" s="697" t="s">
        <v>2231</v>
      </c>
      <c r="AD935" s="698" t="s">
        <v>2233</v>
      </c>
      <c r="AE935" s="699">
        <v>0.63541666666666663</v>
      </c>
      <c r="AF935" s="699">
        <v>0.65625</v>
      </c>
      <c r="AG935" s="699">
        <v>0.65625</v>
      </c>
      <c r="AH935" s="699">
        <v>0.67708333333333337</v>
      </c>
      <c r="AI935" s="232" t="s">
        <v>1592</v>
      </c>
      <c r="AJ935" s="694"/>
      <c r="AK935" s="694" t="s">
        <v>712</v>
      </c>
      <c r="AL935" s="700" t="s">
        <v>7</v>
      </c>
      <c r="AM935" s="694" t="s">
        <v>470</v>
      </c>
      <c r="AN935" s="694"/>
      <c r="AO935" s="232"/>
      <c r="AP935" s="232"/>
      <c r="AQ935" s="232" t="s">
        <v>1979</v>
      </c>
      <c r="AR935" s="232"/>
      <c r="AS935" s="232"/>
      <c r="AT935" s="243">
        <f t="shared" si="83"/>
        <v>2.083333333333337E-2</v>
      </c>
      <c r="AU935" s="243">
        <f t="shared" si="84"/>
        <v>2.083333333333337E-2</v>
      </c>
    </row>
    <row r="936" spans="2:47" ht="14.25">
      <c r="B936" s="29">
        <v>2025</v>
      </c>
      <c r="C936" s="29">
        <v>5</v>
      </c>
      <c r="D936" s="29">
        <v>26</v>
      </c>
      <c r="E936" s="247" t="s">
        <v>496</v>
      </c>
      <c r="F936" s="29">
        <v>3</v>
      </c>
      <c r="G936" s="208" t="s">
        <v>485</v>
      </c>
      <c r="H936" s="694" t="s">
        <v>2117</v>
      </c>
      <c r="I936" s="347" t="s">
        <v>863</v>
      </c>
      <c r="J936" s="694" t="s">
        <v>468</v>
      </c>
      <c r="K936" s="232">
        <v>3824820</v>
      </c>
      <c r="L936" s="698">
        <v>15</v>
      </c>
      <c r="M936" s="185">
        <v>24</v>
      </c>
      <c r="N936" s="717" t="s">
        <v>714</v>
      </c>
      <c r="O936" s="232" t="s">
        <v>864</v>
      </c>
      <c r="P936" s="232">
        <v>50</v>
      </c>
      <c r="Q936" s="347" t="s">
        <v>715</v>
      </c>
      <c r="R936" s="695">
        <v>1120</v>
      </c>
      <c r="S936" s="695"/>
      <c r="T936" s="695">
        <v>12000</v>
      </c>
      <c r="U936" s="695">
        <v>12000</v>
      </c>
      <c r="V936" s="695">
        <v>1120</v>
      </c>
      <c r="W936" s="695">
        <v>1121</v>
      </c>
      <c r="X936" s="232">
        <v>1</v>
      </c>
      <c r="Y936" s="695">
        <v>4000</v>
      </c>
      <c r="Z936" s="232">
        <v>3</v>
      </c>
      <c r="AA936" s="696">
        <v>4020</v>
      </c>
      <c r="AB936" s="696">
        <v>4000</v>
      </c>
      <c r="AC936" s="697" t="s">
        <v>2231</v>
      </c>
      <c r="AD936" s="698" t="s">
        <v>2234</v>
      </c>
      <c r="AE936" s="699">
        <v>0.67708333333333337</v>
      </c>
      <c r="AF936" s="699">
        <v>0.69791666666666663</v>
      </c>
      <c r="AG936" s="699"/>
      <c r="AH936" s="699"/>
      <c r="AI936" s="232"/>
      <c r="AJ936" s="694"/>
      <c r="AK936" s="694" t="s">
        <v>712</v>
      </c>
      <c r="AL936" s="700" t="s">
        <v>7</v>
      </c>
      <c r="AM936" s="694" t="s">
        <v>470</v>
      </c>
      <c r="AN936" s="694"/>
      <c r="AO936" s="232"/>
      <c r="AP936" s="232"/>
      <c r="AQ936" s="232" t="s">
        <v>1979</v>
      </c>
      <c r="AR936" s="232"/>
      <c r="AS936" s="232"/>
      <c r="AT936" s="243">
        <f t="shared" ref="AT936:AT959" si="87">IF(IF(AE936&gt;AF936,1-AE936+AF936,AF936-AE936)=0,"",IF(AE936&gt;AF936,1-AE936+AF936,AF936-AE936))</f>
        <v>2.0833333333333259E-2</v>
      </c>
      <c r="AU936" s="243" t="str">
        <f t="shared" ref="AU936:AU959" si="88">IF(IF(AG936&gt;AH936,1-AG936+AH936,AH936-AG936)=0,"",IF(AG936&gt;AH936,1-AG936+AH936,AH936-AG936))</f>
        <v/>
      </c>
    </row>
    <row r="937" spans="2:47" ht="14.25">
      <c r="B937" s="29">
        <v>2025</v>
      </c>
      <c r="C937" s="29">
        <v>5</v>
      </c>
      <c r="D937" s="29">
        <v>26</v>
      </c>
      <c r="E937" s="247" t="s">
        <v>496</v>
      </c>
      <c r="F937" s="29"/>
      <c r="G937" s="208"/>
      <c r="H937" s="694" t="s">
        <v>467</v>
      </c>
      <c r="I937" s="347"/>
      <c r="J937" s="694"/>
      <c r="K937" s="232"/>
      <c r="L937" s="698"/>
      <c r="M937" s="185"/>
      <c r="N937" s="717"/>
      <c r="O937" s="232"/>
      <c r="P937" s="232"/>
      <c r="Q937" s="347"/>
      <c r="R937" s="695"/>
      <c r="S937" s="695"/>
      <c r="T937" s="695"/>
      <c r="U937" s="695"/>
      <c r="V937" s="695"/>
      <c r="W937" s="695"/>
      <c r="X937" s="232"/>
      <c r="Y937" s="695"/>
      <c r="Z937" s="232"/>
      <c r="AA937" s="696"/>
      <c r="AB937" s="696"/>
      <c r="AC937" s="697"/>
      <c r="AD937" s="698"/>
      <c r="AE937" s="699"/>
      <c r="AF937" s="699"/>
      <c r="AG937" s="699">
        <v>0.69791666666666663</v>
      </c>
      <c r="AH937" s="699">
        <v>0.71875</v>
      </c>
      <c r="AI937" s="232" t="s">
        <v>560</v>
      </c>
      <c r="AJ937" s="694"/>
      <c r="AK937" s="694"/>
      <c r="AL937" s="700"/>
      <c r="AM937" s="694"/>
      <c r="AN937" s="694"/>
      <c r="AO937" s="232"/>
      <c r="AP937" s="232"/>
      <c r="AQ937" s="232"/>
      <c r="AR937" s="232"/>
      <c r="AS937" s="232"/>
      <c r="AT937" s="243" t="str">
        <f t="shared" si="87"/>
        <v/>
      </c>
      <c r="AU937" s="243">
        <f t="shared" si="88"/>
        <v>2.083333333333337E-2</v>
      </c>
    </row>
    <row r="938" spans="2:47" ht="14.25">
      <c r="B938" s="29">
        <v>2025</v>
      </c>
      <c r="C938" s="29">
        <v>5</v>
      </c>
      <c r="D938" s="29">
        <v>26</v>
      </c>
      <c r="E938" s="247" t="s">
        <v>496</v>
      </c>
      <c r="F938" s="29">
        <v>4</v>
      </c>
      <c r="G938" s="208" t="s">
        <v>485</v>
      </c>
      <c r="H938" s="694" t="s">
        <v>2117</v>
      </c>
      <c r="I938" s="347" t="s">
        <v>863</v>
      </c>
      <c r="J938" s="694" t="s">
        <v>468</v>
      </c>
      <c r="K938" s="232">
        <v>3824820</v>
      </c>
      <c r="L938" s="698">
        <v>16</v>
      </c>
      <c r="M938" s="185">
        <v>24</v>
      </c>
      <c r="N938" s="717" t="s">
        <v>714</v>
      </c>
      <c r="O938" s="232" t="s">
        <v>864</v>
      </c>
      <c r="P938" s="232">
        <v>50</v>
      </c>
      <c r="Q938" s="347" t="s">
        <v>715</v>
      </c>
      <c r="R938" s="695">
        <v>1120</v>
      </c>
      <c r="S938" s="695"/>
      <c r="T938" s="695">
        <v>12000</v>
      </c>
      <c r="U938" s="695">
        <v>12000</v>
      </c>
      <c r="V938" s="695">
        <v>1120</v>
      </c>
      <c r="W938" s="695">
        <v>1120</v>
      </c>
      <c r="X938" s="232">
        <v>1</v>
      </c>
      <c r="Y938" s="695">
        <v>4000</v>
      </c>
      <c r="Z938" s="232">
        <v>3</v>
      </c>
      <c r="AA938" s="696">
        <v>3920</v>
      </c>
      <c r="AB938" s="696">
        <v>3900</v>
      </c>
      <c r="AC938" s="697" t="s">
        <v>2235</v>
      </c>
      <c r="AD938" s="698" t="s">
        <v>2236</v>
      </c>
      <c r="AE938" s="699">
        <v>0.71875</v>
      </c>
      <c r="AF938" s="699">
        <v>0.73958333333333337</v>
      </c>
      <c r="AG938" s="699">
        <v>0.73958333333333337</v>
      </c>
      <c r="AH938" s="699">
        <v>0.76041666666666663</v>
      </c>
      <c r="AI938" s="232" t="s">
        <v>1592</v>
      </c>
      <c r="AJ938" s="694"/>
      <c r="AK938" s="694" t="s">
        <v>712</v>
      </c>
      <c r="AL938" s="700" t="s">
        <v>18</v>
      </c>
      <c r="AM938" s="694" t="s">
        <v>470</v>
      </c>
      <c r="AN938" s="694"/>
      <c r="AO938" s="232" t="s">
        <v>2243</v>
      </c>
      <c r="AP938" s="232"/>
      <c r="AQ938" s="232" t="s">
        <v>1979</v>
      </c>
      <c r="AR938" s="232"/>
      <c r="AS938" s="232"/>
      <c r="AT938" s="243">
        <f t="shared" si="87"/>
        <v>2.083333333333337E-2</v>
      </c>
      <c r="AU938" s="243">
        <f t="shared" si="88"/>
        <v>2.0833333333333259E-2</v>
      </c>
    </row>
    <row r="939" spans="2:47" ht="14.25">
      <c r="B939" s="29">
        <v>2025</v>
      </c>
      <c r="C939" s="29">
        <v>5</v>
      </c>
      <c r="D939" s="29">
        <v>26</v>
      </c>
      <c r="E939" s="247" t="s">
        <v>495</v>
      </c>
      <c r="F939" s="29">
        <v>4</v>
      </c>
      <c r="G939" s="208" t="s">
        <v>485</v>
      </c>
      <c r="H939" s="694" t="s">
        <v>2117</v>
      </c>
      <c r="I939" s="347" t="s">
        <v>863</v>
      </c>
      <c r="J939" s="694" t="s">
        <v>468</v>
      </c>
      <c r="K939" s="232">
        <v>3824820</v>
      </c>
      <c r="L939" s="698">
        <v>17</v>
      </c>
      <c r="M939" s="185">
        <v>24</v>
      </c>
      <c r="N939" s="717" t="s">
        <v>714</v>
      </c>
      <c r="O939" s="232" t="s">
        <v>864</v>
      </c>
      <c r="P939" s="232">
        <v>50</v>
      </c>
      <c r="Q939" s="347" t="s">
        <v>715</v>
      </c>
      <c r="R939" s="695">
        <v>1120</v>
      </c>
      <c r="S939" s="695"/>
      <c r="T939" s="695">
        <v>12000</v>
      </c>
      <c r="U939" s="695">
        <v>12000</v>
      </c>
      <c r="V939" s="695">
        <v>1120</v>
      </c>
      <c r="W939" s="695">
        <v>1120</v>
      </c>
      <c r="X939" s="232">
        <v>1</v>
      </c>
      <c r="Y939" s="695">
        <v>4000</v>
      </c>
      <c r="Z939" s="232">
        <v>3</v>
      </c>
      <c r="AA939" s="696">
        <v>4020</v>
      </c>
      <c r="AB939" s="696">
        <v>4000</v>
      </c>
      <c r="AC939" s="697" t="s">
        <v>2235</v>
      </c>
      <c r="AD939" s="698" t="s">
        <v>2237</v>
      </c>
      <c r="AE939" s="699">
        <v>0.76041666666666663</v>
      </c>
      <c r="AF939" s="699">
        <v>0.78125</v>
      </c>
      <c r="AG939" s="699">
        <v>0.78125</v>
      </c>
      <c r="AH939" s="699">
        <v>0.80208333333333337</v>
      </c>
      <c r="AI939" s="232" t="s">
        <v>1592</v>
      </c>
      <c r="AJ939" s="694"/>
      <c r="AK939" s="694" t="s">
        <v>712</v>
      </c>
      <c r="AL939" s="700" t="s">
        <v>7</v>
      </c>
      <c r="AM939" s="694" t="s">
        <v>470</v>
      </c>
      <c r="AN939" s="694"/>
      <c r="AO939" s="232"/>
      <c r="AP939" s="232"/>
      <c r="AQ939" s="232" t="s">
        <v>1979</v>
      </c>
      <c r="AR939" s="232"/>
      <c r="AS939" s="232"/>
      <c r="AT939" s="243">
        <f t="shared" si="87"/>
        <v>2.083333333333337E-2</v>
      </c>
      <c r="AU939" s="243">
        <f t="shared" si="88"/>
        <v>2.083333333333337E-2</v>
      </c>
    </row>
    <row r="940" spans="2:47" ht="14.25">
      <c r="B940" s="29">
        <v>2025</v>
      </c>
      <c r="C940" s="29">
        <v>5</v>
      </c>
      <c r="D940" s="29">
        <v>26</v>
      </c>
      <c r="E940" s="247" t="s">
        <v>495</v>
      </c>
      <c r="F940" s="29">
        <v>4</v>
      </c>
      <c r="G940" s="208" t="s">
        <v>485</v>
      </c>
      <c r="H940" s="694" t="s">
        <v>2117</v>
      </c>
      <c r="I940" s="347" t="s">
        <v>863</v>
      </c>
      <c r="J940" s="694" t="s">
        <v>468</v>
      </c>
      <c r="K940" s="232">
        <v>3824820</v>
      </c>
      <c r="L940" s="698">
        <v>18</v>
      </c>
      <c r="M940" s="185">
        <v>24</v>
      </c>
      <c r="N940" s="717" t="s">
        <v>714</v>
      </c>
      <c r="O940" s="232" t="s">
        <v>864</v>
      </c>
      <c r="P940" s="232">
        <v>50</v>
      </c>
      <c r="Q940" s="347" t="s">
        <v>715</v>
      </c>
      <c r="R940" s="695">
        <v>1120</v>
      </c>
      <c r="S940" s="695"/>
      <c r="T940" s="695">
        <v>12000</v>
      </c>
      <c r="U940" s="695">
        <v>12000</v>
      </c>
      <c r="V940" s="695">
        <v>1120</v>
      </c>
      <c r="W940" s="695">
        <v>1120</v>
      </c>
      <c r="X940" s="232">
        <v>1</v>
      </c>
      <c r="Y940" s="695">
        <v>4000</v>
      </c>
      <c r="Z940" s="232">
        <v>3</v>
      </c>
      <c r="AA940" s="696">
        <v>4020</v>
      </c>
      <c r="AB940" s="696">
        <v>4000</v>
      </c>
      <c r="AC940" s="697" t="s">
        <v>2235</v>
      </c>
      <c r="AD940" s="698" t="s">
        <v>2238</v>
      </c>
      <c r="AE940" s="699">
        <v>0.80208333333333337</v>
      </c>
      <c r="AF940" s="699">
        <v>0.82291666666666663</v>
      </c>
      <c r="AG940" s="699"/>
      <c r="AH940" s="699"/>
      <c r="AI940" s="232"/>
      <c r="AJ940" s="694"/>
      <c r="AK940" s="694" t="s">
        <v>712</v>
      </c>
      <c r="AL940" s="700" t="s">
        <v>7</v>
      </c>
      <c r="AM940" s="694" t="s">
        <v>470</v>
      </c>
      <c r="AN940" s="694"/>
      <c r="AO940" s="232"/>
      <c r="AP940" s="232"/>
      <c r="AQ940" s="232" t="s">
        <v>1979</v>
      </c>
      <c r="AR940" s="232"/>
      <c r="AS940" s="232"/>
      <c r="AT940" s="243">
        <f t="shared" si="87"/>
        <v>2.0833333333333259E-2</v>
      </c>
      <c r="AU940" s="243" t="str">
        <f t="shared" si="88"/>
        <v/>
      </c>
    </row>
    <row r="941" spans="2:47" ht="14.25">
      <c r="B941" s="29">
        <v>2025</v>
      </c>
      <c r="C941" s="29">
        <v>5</v>
      </c>
      <c r="D941" s="29">
        <v>26</v>
      </c>
      <c r="E941" s="247" t="s">
        <v>495</v>
      </c>
      <c r="F941" s="29"/>
      <c r="G941" s="208"/>
      <c r="H941" s="694" t="s">
        <v>467</v>
      </c>
      <c r="I941" s="347"/>
      <c r="J941" s="694"/>
      <c r="K941" s="232"/>
      <c r="L941" s="698"/>
      <c r="M941" s="185"/>
      <c r="N941" s="717"/>
      <c r="O941" s="232"/>
      <c r="P941" s="232"/>
      <c r="Q941" s="347"/>
      <c r="R941" s="695"/>
      <c r="S941" s="695"/>
      <c r="T941" s="695"/>
      <c r="U941" s="695"/>
      <c r="V941" s="695"/>
      <c r="W941" s="695"/>
      <c r="X941" s="232"/>
      <c r="Y941" s="695"/>
      <c r="Z941" s="232"/>
      <c r="AA941" s="696"/>
      <c r="AB941" s="696"/>
      <c r="AC941" s="697"/>
      <c r="AD941" s="698"/>
      <c r="AE941" s="699"/>
      <c r="AF941" s="699"/>
      <c r="AG941" s="699">
        <v>0.82291666666666663</v>
      </c>
      <c r="AH941" s="699">
        <v>0.84375</v>
      </c>
      <c r="AI941" s="232" t="s">
        <v>2119</v>
      </c>
      <c r="AJ941" s="694"/>
      <c r="AK941" s="694"/>
      <c r="AL941" s="700"/>
      <c r="AM941" s="694"/>
      <c r="AN941" s="694"/>
      <c r="AO941" s="232"/>
      <c r="AP941" s="232"/>
      <c r="AQ941" s="232"/>
      <c r="AR941" s="232"/>
      <c r="AS941" s="232"/>
      <c r="AT941" s="243" t="str">
        <f t="shared" si="87"/>
        <v/>
      </c>
      <c r="AU941" s="243">
        <f t="shared" si="88"/>
        <v>2.083333333333337E-2</v>
      </c>
    </row>
    <row r="942" spans="2:47" ht="14.25">
      <c r="B942" s="29">
        <v>2025</v>
      </c>
      <c r="C942" s="29">
        <v>5</v>
      </c>
      <c r="D942" s="29">
        <v>26</v>
      </c>
      <c r="E942" s="247" t="s">
        <v>495</v>
      </c>
      <c r="F942" s="29">
        <v>5</v>
      </c>
      <c r="G942" s="208" t="s">
        <v>485</v>
      </c>
      <c r="H942" s="694" t="s">
        <v>2117</v>
      </c>
      <c r="I942" s="347" t="s">
        <v>863</v>
      </c>
      <c r="J942" s="694" t="s">
        <v>468</v>
      </c>
      <c r="K942" s="232">
        <v>3824820</v>
      </c>
      <c r="L942" s="698">
        <v>19</v>
      </c>
      <c r="M942" s="185">
        <v>24</v>
      </c>
      <c r="N942" s="717" t="s">
        <v>714</v>
      </c>
      <c r="O942" s="232" t="s">
        <v>864</v>
      </c>
      <c r="P942" s="232">
        <v>50</v>
      </c>
      <c r="Q942" s="347" t="s">
        <v>715</v>
      </c>
      <c r="R942" s="695">
        <v>1120</v>
      </c>
      <c r="S942" s="695"/>
      <c r="T942" s="695">
        <v>12000</v>
      </c>
      <c r="U942" s="695">
        <v>12000</v>
      </c>
      <c r="V942" s="695">
        <v>1120</v>
      </c>
      <c r="W942" s="695">
        <v>1121</v>
      </c>
      <c r="X942" s="232">
        <v>1</v>
      </c>
      <c r="Y942" s="695">
        <v>4000</v>
      </c>
      <c r="Z942" s="232">
        <v>3</v>
      </c>
      <c r="AA942" s="696">
        <v>4010</v>
      </c>
      <c r="AB942" s="696">
        <v>3990</v>
      </c>
      <c r="AC942" s="697" t="s">
        <v>2239</v>
      </c>
      <c r="AD942" s="698" t="s">
        <v>2240</v>
      </c>
      <c r="AE942" s="699">
        <v>0.84375</v>
      </c>
      <c r="AF942" s="699">
        <v>0.86458333333333337</v>
      </c>
      <c r="AG942" s="699">
        <v>0.86458333333333337</v>
      </c>
      <c r="AH942" s="699">
        <v>0.88541666666666663</v>
      </c>
      <c r="AI942" s="232" t="s">
        <v>1592</v>
      </c>
      <c r="AJ942" s="694"/>
      <c r="AK942" s="694" t="s">
        <v>712</v>
      </c>
      <c r="AL942" s="700" t="s">
        <v>18</v>
      </c>
      <c r="AM942" s="694" t="s">
        <v>470</v>
      </c>
      <c r="AN942" s="694"/>
      <c r="AO942" s="232"/>
      <c r="AP942" s="232"/>
      <c r="AQ942" s="232" t="s">
        <v>1979</v>
      </c>
      <c r="AR942" s="232"/>
      <c r="AS942" s="232"/>
      <c r="AT942" s="243">
        <f t="shared" si="87"/>
        <v>2.083333333333337E-2</v>
      </c>
      <c r="AU942" s="243">
        <f t="shared" si="88"/>
        <v>2.0833333333333259E-2</v>
      </c>
    </row>
    <row r="943" spans="2:47" ht="14.25">
      <c r="B943" s="29">
        <v>2025</v>
      </c>
      <c r="C943" s="29">
        <v>5</v>
      </c>
      <c r="D943" s="29">
        <v>26</v>
      </c>
      <c r="E943" s="247" t="s">
        <v>495</v>
      </c>
      <c r="F943" s="29">
        <v>5</v>
      </c>
      <c r="G943" s="208" t="s">
        <v>485</v>
      </c>
      <c r="H943" s="694" t="s">
        <v>2117</v>
      </c>
      <c r="I943" s="347" t="s">
        <v>863</v>
      </c>
      <c r="J943" s="694" t="s">
        <v>468</v>
      </c>
      <c r="K943" s="232">
        <v>3824820</v>
      </c>
      <c r="L943" s="698">
        <v>20</v>
      </c>
      <c r="M943" s="185">
        <v>24</v>
      </c>
      <c r="N943" s="717" t="s">
        <v>714</v>
      </c>
      <c r="O943" s="232" t="s">
        <v>864</v>
      </c>
      <c r="P943" s="232">
        <v>50</v>
      </c>
      <c r="Q943" s="347" t="s">
        <v>715</v>
      </c>
      <c r="R943" s="695">
        <v>1120</v>
      </c>
      <c r="S943" s="695"/>
      <c r="T943" s="695">
        <v>12000</v>
      </c>
      <c r="U943" s="695">
        <v>12000</v>
      </c>
      <c r="V943" s="695">
        <v>1120</v>
      </c>
      <c r="W943" s="695">
        <v>1121</v>
      </c>
      <c r="X943" s="232">
        <v>1</v>
      </c>
      <c r="Y943" s="695">
        <v>4000</v>
      </c>
      <c r="Z943" s="232">
        <v>3</v>
      </c>
      <c r="AA943" s="696">
        <v>4020</v>
      </c>
      <c r="AB943" s="696">
        <v>4000</v>
      </c>
      <c r="AC943" s="697" t="s">
        <v>2239</v>
      </c>
      <c r="AD943" s="698" t="s">
        <v>2241</v>
      </c>
      <c r="AE943" s="699">
        <v>0.88541666666666663</v>
      </c>
      <c r="AF943" s="699">
        <v>0.90625</v>
      </c>
      <c r="AG943" s="699">
        <v>0.90625</v>
      </c>
      <c r="AH943" s="699">
        <v>0.92708333333333337</v>
      </c>
      <c r="AI943" s="232" t="s">
        <v>1592</v>
      </c>
      <c r="AJ943" s="694"/>
      <c r="AK943" s="694" t="s">
        <v>712</v>
      </c>
      <c r="AL943" s="700" t="s">
        <v>7</v>
      </c>
      <c r="AM943" s="694" t="s">
        <v>470</v>
      </c>
      <c r="AN943" s="694"/>
      <c r="AO943" s="232"/>
      <c r="AP943" s="232"/>
      <c r="AQ943" s="232" t="s">
        <v>1979</v>
      </c>
      <c r="AR943" s="232"/>
      <c r="AS943" s="232"/>
      <c r="AT943" s="243">
        <f t="shared" si="87"/>
        <v>2.083333333333337E-2</v>
      </c>
      <c r="AU943" s="243">
        <f t="shared" si="88"/>
        <v>2.083333333333337E-2</v>
      </c>
    </row>
    <row r="944" spans="2:47" ht="14.25">
      <c r="B944" s="29">
        <v>2025</v>
      </c>
      <c r="C944" s="29">
        <v>5</v>
      </c>
      <c r="D944" s="29">
        <v>26</v>
      </c>
      <c r="E944" s="247" t="s">
        <v>495</v>
      </c>
      <c r="F944" s="29">
        <v>5</v>
      </c>
      <c r="G944" s="208" t="s">
        <v>485</v>
      </c>
      <c r="H944" s="694" t="s">
        <v>2117</v>
      </c>
      <c r="I944" s="347" t="s">
        <v>863</v>
      </c>
      <c r="J944" s="694" t="s">
        <v>468</v>
      </c>
      <c r="K944" s="232">
        <v>3824820</v>
      </c>
      <c r="L944" s="698">
        <v>21</v>
      </c>
      <c r="M944" s="185">
        <v>24</v>
      </c>
      <c r="N944" s="717" t="s">
        <v>714</v>
      </c>
      <c r="O944" s="232" t="s">
        <v>864</v>
      </c>
      <c r="P944" s="232">
        <v>50</v>
      </c>
      <c r="Q944" s="347" t="s">
        <v>715</v>
      </c>
      <c r="R944" s="695">
        <v>1120</v>
      </c>
      <c r="S944" s="695"/>
      <c r="T944" s="695">
        <v>12000</v>
      </c>
      <c r="U944" s="695">
        <v>12000</v>
      </c>
      <c r="V944" s="695">
        <v>1120</v>
      </c>
      <c r="W944" s="695">
        <v>1121</v>
      </c>
      <c r="X944" s="232">
        <v>1</v>
      </c>
      <c r="Y944" s="695">
        <v>4000</v>
      </c>
      <c r="Z944" s="232">
        <v>3</v>
      </c>
      <c r="AA944" s="696">
        <v>4020</v>
      </c>
      <c r="AB944" s="696">
        <v>4000</v>
      </c>
      <c r="AC944" s="697" t="s">
        <v>2239</v>
      </c>
      <c r="AD944" s="698" t="s">
        <v>2242</v>
      </c>
      <c r="AE944" s="699">
        <v>0.92708333333333337</v>
      </c>
      <c r="AF944" s="699">
        <v>0.94791666666666663</v>
      </c>
      <c r="AG944" s="699"/>
      <c r="AH944" s="699"/>
      <c r="AI944" s="232"/>
      <c r="AJ944" s="694"/>
      <c r="AK944" s="694" t="s">
        <v>712</v>
      </c>
      <c r="AL944" s="700" t="s">
        <v>7</v>
      </c>
      <c r="AM944" s="694" t="s">
        <v>470</v>
      </c>
      <c r="AN944" s="694"/>
      <c r="AO944" s="232"/>
      <c r="AP944" s="232"/>
      <c r="AQ944" s="232" t="s">
        <v>1979</v>
      </c>
      <c r="AR944" s="232"/>
      <c r="AS944" s="232"/>
      <c r="AT944" s="243">
        <f t="shared" si="87"/>
        <v>2.0833333333333259E-2</v>
      </c>
      <c r="AU944" s="243" t="str">
        <f t="shared" si="88"/>
        <v/>
      </c>
    </row>
    <row r="945" spans="2:47" ht="14.25">
      <c r="B945" s="29">
        <v>2025</v>
      </c>
      <c r="C945" s="29">
        <v>5</v>
      </c>
      <c r="D945" s="29">
        <v>26</v>
      </c>
      <c r="E945" s="247" t="s">
        <v>495</v>
      </c>
      <c r="F945" s="29"/>
      <c r="G945" s="208"/>
      <c r="H945" s="694" t="s">
        <v>467</v>
      </c>
      <c r="I945" s="347"/>
      <c r="J945" s="694"/>
      <c r="K945" s="232"/>
      <c r="L945" s="698"/>
      <c r="M945" s="185"/>
      <c r="N945" s="717"/>
      <c r="O945" s="232"/>
      <c r="P945" s="232"/>
      <c r="Q945" s="347"/>
      <c r="R945" s="695"/>
      <c r="S945" s="695"/>
      <c r="T945" s="695"/>
      <c r="U945" s="695"/>
      <c r="V945" s="695"/>
      <c r="W945" s="695"/>
      <c r="X945" s="232"/>
      <c r="Y945" s="695"/>
      <c r="Z945" s="232"/>
      <c r="AA945" s="696"/>
      <c r="AB945" s="696"/>
      <c r="AC945" s="697"/>
      <c r="AD945" s="698"/>
      <c r="AE945" s="699"/>
      <c r="AF945" s="699"/>
      <c r="AG945" s="699">
        <v>0.94791666666666663</v>
      </c>
      <c r="AH945" s="699">
        <v>0.96875</v>
      </c>
      <c r="AI945" s="232" t="s">
        <v>560</v>
      </c>
      <c r="AJ945" s="694"/>
      <c r="AK945" s="694"/>
      <c r="AL945" s="700"/>
      <c r="AM945" s="694"/>
      <c r="AN945" s="694"/>
      <c r="AO945" s="232"/>
      <c r="AP945" s="232"/>
      <c r="AQ945" s="232"/>
      <c r="AR945" s="232"/>
      <c r="AS945" s="232"/>
      <c r="AT945" s="243" t="str">
        <f t="shared" si="87"/>
        <v/>
      </c>
      <c r="AU945" s="243">
        <f t="shared" si="88"/>
        <v>2.083333333333337E-2</v>
      </c>
    </row>
    <row r="946" spans="2:47" ht="14.25">
      <c r="B946" s="29">
        <v>2025</v>
      </c>
      <c r="C946" s="29">
        <v>5</v>
      </c>
      <c r="D946" s="29">
        <v>26</v>
      </c>
      <c r="E946" s="247" t="s">
        <v>495</v>
      </c>
      <c r="F946" s="29">
        <v>6</v>
      </c>
      <c r="G946" s="208" t="s">
        <v>485</v>
      </c>
      <c r="H946" s="694" t="s">
        <v>2117</v>
      </c>
      <c r="I946" s="347" t="s">
        <v>863</v>
      </c>
      <c r="J946" s="694" t="s">
        <v>468</v>
      </c>
      <c r="K946" s="232">
        <v>3824820</v>
      </c>
      <c r="L946" s="698">
        <v>22</v>
      </c>
      <c r="M946" s="185">
        <v>24</v>
      </c>
      <c r="N946" s="717" t="s">
        <v>714</v>
      </c>
      <c r="O946" s="232" t="s">
        <v>864</v>
      </c>
      <c r="P946" s="232">
        <v>50</v>
      </c>
      <c r="Q946" s="347" t="s">
        <v>715</v>
      </c>
      <c r="R946" s="695">
        <v>1120</v>
      </c>
      <c r="S946" s="695"/>
      <c r="T946" s="695">
        <v>12000</v>
      </c>
      <c r="U946" s="695">
        <v>12000</v>
      </c>
      <c r="V946" s="695">
        <v>1120</v>
      </c>
      <c r="W946" s="695">
        <v>1120</v>
      </c>
      <c r="X946" s="232">
        <v>1</v>
      </c>
      <c r="Y946" s="695">
        <v>4000</v>
      </c>
      <c r="Z946" s="232">
        <v>3</v>
      </c>
      <c r="AA946" s="696">
        <v>4020</v>
      </c>
      <c r="AB946" s="696">
        <v>4000</v>
      </c>
      <c r="AC946" s="697" t="s">
        <v>2245</v>
      </c>
      <c r="AD946" s="698" t="s">
        <v>2246</v>
      </c>
      <c r="AE946" s="699">
        <v>0.96875</v>
      </c>
      <c r="AF946" s="699">
        <v>0.98958333333333337</v>
      </c>
      <c r="AG946" s="699">
        <v>0.98958333333333337</v>
      </c>
      <c r="AH946" s="699">
        <v>1.0416666666666666E-2</v>
      </c>
      <c r="AI946" s="232" t="s">
        <v>1592</v>
      </c>
      <c r="AJ946" s="694"/>
      <c r="AK946" s="694" t="s">
        <v>712</v>
      </c>
      <c r="AL946" s="700" t="s">
        <v>7</v>
      </c>
      <c r="AM946" s="694" t="s">
        <v>470</v>
      </c>
      <c r="AN946" s="694"/>
      <c r="AO946" s="232"/>
      <c r="AP946" s="232"/>
      <c r="AQ946" s="232" t="s">
        <v>1979</v>
      </c>
      <c r="AR946" s="232"/>
      <c r="AS946" s="232"/>
      <c r="AT946" s="243">
        <f t="shared" si="87"/>
        <v>2.083333333333337E-2</v>
      </c>
      <c r="AU946" s="243">
        <f t="shared" si="88"/>
        <v>2.0833333333333294E-2</v>
      </c>
    </row>
    <row r="947" spans="2:47" ht="14.25">
      <c r="B947" s="29">
        <v>2025</v>
      </c>
      <c r="C947" s="29">
        <v>5</v>
      </c>
      <c r="D947" s="29">
        <v>26</v>
      </c>
      <c r="E947" s="247" t="s">
        <v>495</v>
      </c>
      <c r="F947" s="29">
        <v>6</v>
      </c>
      <c r="G947" s="208" t="s">
        <v>485</v>
      </c>
      <c r="H947" s="694" t="s">
        <v>2117</v>
      </c>
      <c r="I947" s="347" t="s">
        <v>863</v>
      </c>
      <c r="J947" s="694" t="s">
        <v>468</v>
      </c>
      <c r="K947" s="232">
        <v>3824820</v>
      </c>
      <c r="L947" s="698">
        <v>23</v>
      </c>
      <c r="M947" s="185">
        <v>24</v>
      </c>
      <c r="N947" s="717" t="s">
        <v>714</v>
      </c>
      <c r="O947" s="232" t="s">
        <v>864</v>
      </c>
      <c r="P947" s="232">
        <v>50</v>
      </c>
      <c r="Q947" s="347" t="s">
        <v>715</v>
      </c>
      <c r="R947" s="695">
        <v>1120</v>
      </c>
      <c r="S947" s="695"/>
      <c r="T947" s="695">
        <v>12000</v>
      </c>
      <c r="U947" s="695">
        <v>12000</v>
      </c>
      <c r="V947" s="695">
        <v>1120</v>
      </c>
      <c r="W947" s="695">
        <v>1121</v>
      </c>
      <c r="X947" s="232">
        <v>1</v>
      </c>
      <c r="Y947" s="695">
        <v>4000</v>
      </c>
      <c r="Z947" s="232">
        <v>3</v>
      </c>
      <c r="AA947" s="696">
        <v>4020</v>
      </c>
      <c r="AB947" s="696">
        <v>4000</v>
      </c>
      <c r="AC947" s="697" t="s">
        <v>2245</v>
      </c>
      <c r="AD947" s="698" t="s">
        <v>2247</v>
      </c>
      <c r="AE947" s="699">
        <v>1.0416666666666666E-2</v>
      </c>
      <c r="AF947" s="699">
        <v>3.125E-2</v>
      </c>
      <c r="AG947" s="699">
        <v>3.125E-2</v>
      </c>
      <c r="AH947" s="699">
        <v>5.2083333333333336E-2</v>
      </c>
      <c r="AI947" s="232" t="s">
        <v>1592</v>
      </c>
      <c r="AJ947" s="694"/>
      <c r="AK947" s="694" t="s">
        <v>712</v>
      </c>
      <c r="AL947" s="700" t="s">
        <v>7</v>
      </c>
      <c r="AM947" s="694" t="s">
        <v>470</v>
      </c>
      <c r="AN947" s="694"/>
      <c r="AO947" s="232"/>
      <c r="AP947" s="232"/>
      <c r="AQ947" s="232" t="s">
        <v>1979</v>
      </c>
      <c r="AR947" s="232"/>
      <c r="AS947" s="232"/>
      <c r="AT947" s="243">
        <f t="shared" si="87"/>
        <v>2.0833333333333336E-2</v>
      </c>
      <c r="AU947" s="243">
        <f t="shared" si="88"/>
        <v>2.0833333333333336E-2</v>
      </c>
    </row>
    <row r="948" spans="2:47" ht="14.25">
      <c r="B948" s="29">
        <v>2025</v>
      </c>
      <c r="C948" s="29">
        <v>5</v>
      </c>
      <c r="D948" s="29">
        <v>26</v>
      </c>
      <c r="E948" s="247" t="s">
        <v>495</v>
      </c>
      <c r="F948" s="29">
        <v>6</v>
      </c>
      <c r="G948" s="208" t="s">
        <v>485</v>
      </c>
      <c r="H948" s="694" t="s">
        <v>2117</v>
      </c>
      <c r="I948" s="347" t="s">
        <v>863</v>
      </c>
      <c r="J948" s="694" t="s">
        <v>468</v>
      </c>
      <c r="K948" s="232">
        <v>3824820</v>
      </c>
      <c r="L948" s="698">
        <v>24</v>
      </c>
      <c r="M948" s="185">
        <v>24</v>
      </c>
      <c r="N948" s="717" t="s">
        <v>714</v>
      </c>
      <c r="O948" s="232" t="s">
        <v>864</v>
      </c>
      <c r="P948" s="232">
        <v>50</v>
      </c>
      <c r="Q948" s="347" t="s">
        <v>715</v>
      </c>
      <c r="R948" s="695">
        <v>1120</v>
      </c>
      <c r="S948" s="695"/>
      <c r="T948" s="695">
        <v>12000</v>
      </c>
      <c r="U948" s="695">
        <v>12000</v>
      </c>
      <c r="V948" s="695">
        <v>1120</v>
      </c>
      <c r="W948" s="695">
        <v>1120</v>
      </c>
      <c r="X948" s="232">
        <v>1</v>
      </c>
      <c r="Y948" s="695">
        <v>4000</v>
      </c>
      <c r="Z948" s="232">
        <v>3</v>
      </c>
      <c r="AA948" s="696">
        <v>4020</v>
      </c>
      <c r="AB948" s="696">
        <v>4000</v>
      </c>
      <c r="AC948" s="697" t="s">
        <v>2245</v>
      </c>
      <c r="AD948" s="698" t="s">
        <v>2248</v>
      </c>
      <c r="AE948" s="699">
        <v>5.2083333333333336E-2</v>
      </c>
      <c r="AF948" s="699">
        <v>7.2916666666666671E-2</v>
      </c>
      <c r="AG948" s="699"/>
      <c r="AH948" s="699"/>
      <c r="AI948" s="232"/>
      <c r="AJ948" s="694"/>
      <c r="AK948" s="694" t="s">
        <v>712</v>
      </c>
      <c r="AL948" s="700" t="s">
        <v>7</v>
      </c>
      <c r="AM948" s="694" t="s">
        <v>470</v>
      </c>
      <c r="AN948" s="694"/>
      <c r="AO948" s="232"/>
      <c r="AP948" s="232"/>
      <c r="AQ948" s="232" t="s">
        <v>1979</v>
      </c>
      <c r="AR948" s="232"/>
      <c r="AS948" s="232"/>
      <c r="AT948" s="243">
        <f t="shared" si="87"/>
        <v>2.0833333333333336E-2</v>
      </c>
      <c r="AU948" s="243" t="str">
        <f t="shared" si="88"/>
        <v/>
      </c>
    </row>
    <row r="949" spans="2:47" ht="14.25">
      <c r="B949" s="29">
        <v>2025</v>
      </c>
      <c r="C949" s="29">
        <v>5</v>
      </c>
      <c r="D949" s="29">
        <v>26</v>
      </c>
      <c r="E949" s="247" t="s">
        <v>495</v>
      </c>
      <c r="F949" s="29"/>
      <c r="G949" s="208"/>
      <c r="H949" s="694" t="s">
        <v>467</v>
      </c>
      <c r="I949" s="347"/>
      <c r="J949" s="694"/>
      <c r="K949" s="232"/>
      <c r="L949" s="698"/>
      <c r="M949" s="185"/>
      <c r="N949" s="717"/>
      <c r="O949" s="232"/>
      <c r="P949" s="232"/>
      <c r="Q949" s="347"/>
      <c r="R949" s="695"/>
      <c r="S949" s="695"/>
      <c r="T949" s="695"/>
      <c r="U949" s="695"/>
      <c r="V949" s="695"/>
      <c r="W949" s="695"/>
      <c r="X949" s="232"/>
      <c r="Y949" s="695"/>
      <c r="Z949" s="232"/>
      <c r="AA949" s="696"/>
      <c r="AB949" s="696"/>
      <c r="AC949" s="697"/>
      <c r="AD949" s="698"/>
      <c r="AE949" s="699"/>
      <c r="AF949" s="699"/>
      <c r="AG949" s="699">
        <v>7.2916666666666671E-2</v>
      </c>
      <c r="AH949" s="699">
        <v>0.28125</v>
      </c>
      <c r="AI949" s="232" t="s">
        <v>41</v>
      </c>
      <c r="AJ949" s="694"/>
      <c r="AK949" s="694"/>
      <c r="AL949" s="700"/>
      <c r="AM949" s="694"/>
      <c r="AN949" s="694"/>
      <c r="AO949" s="232" t="s">
        <v>2244</v>
      </c>
      <c r="AP949" s="232"/>
      <c r="AQ949" s="232"/>
      <c r="AR949" s="232"/>
      <c r="AS949" s="232"/>
      <c r="AT949" s="243" t="str">
        <f t="shared" si="87"/>
        <v/>
      </c>
      <c r="AU949" s="243">
        <f t="shared" si="88"/>
        <v>0.20833333333333331</v>
      </c>
    </row>
    <row r="950" spans="2:47" ht="14.25">
      <c r="B950" s="29">
        <v>2025</v>
      </c>
      <c r="C950" s="29">
        <v>5</v>
      </c>
      <c r="D950" s="29">
        <v>27</v>
      </c>
      <c r="E950" s="247" t="s">
        <v>496</v>
      </c>
      <c r="F950" s="29"/>
      <c r="G950" s="208"/>
      <c r="H950" s="694" t="s">
        <v>467</v>
      </c>
      <c r="I950" s="347"/>
      <c r="J950" s="694"/>
      <c r="K950" s="232"/>
      <c r="L950" s="698"/>
      <c r="M950" s="185"/>
      <c r="N950" s="717"/>
      <c r="O950" s="232"/>
      <c r="P950" s="232"/>
      <c r="Q950" s="347"/>
      <c r="R950" s="695"/>
      <c r="S950" s="695"/>
      <c r="T950" s="695"/>
      <c r="U950" s="695"/>
      <c r="V950" s="695"/>
      <c r="W950" s="695"/>
      <c r="X950" s="232"/>
      <c r="Y950" s="695"/>
      <c r="Z950" s="232"/>
      <c r="AA950" s="696"/>
      <c r="AB950" s="696"/>
      <c r="AC950" s="697"/>
      <c r="AD950" s="698"/>
      <c r="AE950" s="699"/>
      <c r="AF950" s="699"/>
      <c r="AG950" s="699">
        <v>0.28125</v>
      </c>
      <c r="AH950" s="699">
        <v>0.33333333333333331</v>
      </c>
      <c r="AI950" s="232" t="s">
        <v>26</v>
      </c>
      <c r="AJ950" s="694"/>
      <c r="AK950" s="694"/>
      <c r="AL950" s="700"/>
      <c r="AM950" s="694"/>
      <c r="AN950" s="694"/>
      <c r="AO950" s="232" t="s">
        <v>2252</v>
      </c>
      <c r="AP950" s="232"/>
      <c r="AQ950" s="232"/>
      <c r="AR950" s="232"/>
      <c r="AS950" s="232"/>
      <c r="AT950" s="243" t="str">
        <f t="shared" ref="AT950" si="89">IF(IF(AE950&gt;AF950,1-AE950+AF950,AF950-AE950)=0,"",IF(AE950&gt;AF950,1-AE950+AF950,AF950-AE950))</f>
        <v/>
      </c>
      <c r="AU950" s="243">
        <f t="shared" ref="AU950" si="90">IF(IF(AG950&gt;AH950,1-AG950+AH950,AH950-AG950)=0,"",IF(AG950&gt;AH950,1-AG950+AH950,AH950-AG950))</f>
        <v>5.2083333333333315E-2</v>
      </c>
    </row>
    <row r="951" spans="2:47" ht="14.25">
      <c r="B951" s="29">
        <v>2025</v>
      </c>
      <c r="C951" s="29">
        <v>5</v>
      </c>
      <c r="D951" s="29">
        <v>27</v>
      </c>
      <c r="E951" s="247" t="s">
        <v>496</v>
      </c>
      <c r="F951" s="29"/>
      <c r="G951" s="208"/>
      <c r="H951" s="694" t="s">
        <v>467</v>
      </c>
      <c r="I951" s="347"/>
      <c r="J951" s="694"/>
      <c r="K951" s="232"/>
      <c r="L951" s="698"/>
      <c r="M951" s="185"/>
      <c r="N951" s="717"/>
      <c r="O951" s="232"/>
      <c r="P951" s="232"/>
      <c r="Q951" s="347"/>
      <c r="R951" s="695"/>
      <c r="S951" s="695"/>
      <c r="T951" s="695"/>
      <c r="U951" s="695"/>
      <c r="V951" s="695"/>
      <c r="W951" s="695"/>
      <c r="X951" s="232"/>
      <c r="Y951" s="695"/>
      <c r="Z951" s="232"/>
      <c r="AA951" s="696"/>
      <c r="AB951" s="696"/>
      <c r="AC951" s="697"/>
      <c r="AD951" s="698"/>
      <c r="AE951" s="699"/>
      <c r="AF951" s="699"/>
      <c r="AG951" s="699"/>
      <c r="AH951" s="699"/>
      <c r="AI951" s="232"/>
      <c r="AJ951" s="694"/>
      <c r="AK951" s="694"/>
      <c r="AL951" s="700"/>
      <c r="AM951" s="694"/>
      <c r="AN951" s="694"/>
      <c r="AO951" s="232" t="s">
        <v>2266</v>
      </c>
      <c r="AP951" s="232"/>
      <c r="AQ951" s="232"/>
      <c r="AR951" s="232"/>
      <c r="AS951" s="232"/>
      <c r="AT951" s="243"/>
      <c r="AU951" s="243"/>
    </row>
    <row r="952" spans="2:47" ht="14.25">
      <c r="B952" s="29">
        <v>2025</v>
      </c>
      <c r="C952" s="29">
        <v>5</v>
      </c>
      <c r="D952" s="29">
        <v>27</v>
      </c>
      <c r="E952" s="247" t="s">
        <v>496</v>
      </c>
      <c r="F952" s="29"/>
      <c r="G952" s="208"/>
      <c r="H952" s="694" t="s">
        <v>467</v>
      </c>
      <c r="I952" s="347" t="s">
        <v>39</v>
      </c>
      <c r="J952" s="694"/>
      <c r="K952" s="232"/>
      <c r="L952" s="698"/>
      <c r="M952" s="185"/>
      <c r="N952" s="717" t="s">
        <v>2124</v>
      </c>
      <c r="O952" s="232"/>
      <c r="P952" s="232">
        <v>25</v>
      </c>
      <c r="Q952" s="347"/>
      <c r="R952" s="695">
        <v>1325</v>
      </c>
      <c r="S952" s="695"/>
      <c r="T952" s="695">
        <v>4000</v>
      </c>
      <c r="U952" s="695">
        <v>4000</v>
      </c>
      <c r="V952" s="695">
        <v>1120</v>
      </c>
      <c r="W952" s="695">
        <v>1122</v>
      </c>
      <c r="X952" s="232">
        <v>1</v>
      </c>
      <c r="Y952" s="695">
        <v>4020</v>
      </c>
      <c r="Z952" s="232">
        <v>1</v>
      </c>
      <c r="AA952" s="696">
        <v>4150</v>
      </c>
      <c r="AB952" s="696">
        <v>4150</v>
      </c>
      <c r="AC952" s="697"/>
      <c r="AD952" s="698" t="s">
        <v>756</v>
      </c>
      <c r="AE952" s="699">
        <v>0.33333333333333331</v>
      </c>
      <c r="AF952" s="699">
        <v>0.3576388888888889</v>
      </c>
      <c r="AG952" s="699">
        <v>0.3576388888888889</v>
      </c>
      <c r="AH952" s="699">
        <v>0.37152777777777779</v>
      </c>
      <c r="AI952" s="232"/>
      <c r="AJ952" s="694"/>
      <c r="AK952" s="694"/>
      <c r="AL952" s="700"/>
      <c r="AM952" s="694" t="s">
        <v>470</v>
      </c>
      <c r="AN952" s="694"/>
      <c r="AO952" s="232"/>
      <c r="AP952" s="232"/>
      <c r="AQ952" s="232"/>
      <c r="AR952" s="232"/>
      <c r="AS952" s="232"/>
      <c r="AT952" s="243">
        <f t="shared" si="87"/>
        <v>2.430555555555558E-2</v>
      </c>
      <c r="AU952" s="243">
        <f t="shared" si="88"/>
        <v>1.3888888888888895E-2</v>
      </c>
    </row>
    <row r="953" spans="2:47" ht="14.25">
      <c r="B953" s="29">
        <v>2025</v>
      </c>
      <c r="C953" s="29">
        <v>5</v>
      </c>
      <c r="D953" s="29">
        <v>27</v>
      </c>
      <c r="E953" s="247" t="s">
        <v>496</v>
      </c>
      <c r="F953" s="29"/>
      <c r="G953" s="208"/>
      <c r="H953" s="694" t="s">
        <v>467</v>
      </c>
      <c r="I953" s="347" t="s">
        <v>39</v>
      </c>
      <c r="J953" s="694"/>
      <c r="K953" s="232"/>
      <c r="L953" s="698"/>
      <c r="M953" s="185"/>
      <c r="N953" s="717" t="s">
        <v>2124</v>
      </c>
      <c r="O953" s="232"/>
      <c r="P953" s="232">
        <v>25</v>
      </c>
      <c r="Q953" s="347" t="s">
        <v>2125</v>
      </c>
      <c r="R953" s="695">
        <v>1330</v>
      </c>
      <c r="S953" s="695"/>
      <c r="T953" s="695">
        <v>8000</v>
      </c>
      <c r="U953" s="695">
        <v>8000</v>
      </c>
      <c r="V953" s="695">
        <v>1110</v>
      </c>
      <c r="W953" s="695">
        <v>1112</v>
      </c>
      <c r="X953" s="232">
        <v>1</v>
      </c>
      <c r="Y953" s="695">
        <v>8000</v>
      </c>
      <c r="Z953" s="232">
        <v>1</v>
      </c>
      <c r="AA953" s="696">
        <v>8170</v>
      </c>
      <c r="AB953" s="696">
        <v>8170</v>
      </c>
      <c r="AC953" s="697" t="s">
        <v>2249</v>
      </c>
      <c r="AD953" s="698" t="s">
        <v>876</v>
      </c>
      <c r="AE953" s="699">
        <v>0.37152777777777779</v>
      </c>
      <c r="AF953" s="699">
        <v>0.4201388888888889</v>
      </c>
      <c r="AG953" s="699">
        <v>0.4201388888888889</v>
      </c>
      <c r="AH953" s="699">
        <v>0.43402777777777779</v>
      </c>
      <c r="AI953" s="232"/>
      <c r="AJ953" s="694"/>
      <c r="AK953" s="694"/>
      <c r="AL953" s="700"/>
      <c r="AM953" s="694" t="s">
        <v>470</v>
      </c>
      <c r="AN953" s="694"/>
      <c r="AO953" s="232"/>
      <c r="AP953" s="232"/>
      <c r="AQ953" s="232"/>
      <c r="AR953" s="232"/>
      <c r="AS953" s="232"/>
      <c r="AT953" s="243">
        <f t="shared" si="87"/>
        <v>4.8611111111111105E-2</v>
      </c>
      <c r="AU953" s="243">
        <f t="shared" si="88"/>
        <v>1.3888888888888895E-2</v>
      </c>
    </row>
    <row r="954" spans="2:47" ht="14.25">
      <c r="B954" s="29">
        <v>2025</v>
      </c>
      <c r="C954" s="29">
        <v>5</v>
      </c>
      <c r="D954" s="29">
        <v>27</v>
      </c>
      <c r="E954" s="247" t="s">
        <v>496</v>
      </c>
      <c r="F954" s="29"/>
      <c r="G954" s="208"/>
      <c r="H954" s="694" t="s">
        <v>467</v>
      </c>
      <c r="I954" s="347" t="s">
        <v>39</v>
      </c>
      <c r="J954" s="694"/>
      <c r="K954" s="232"/>
      <c r="L954" s="698"/>
      <c r="M954" s="185"/>
      <c r="N954" s="717" t="s">
        <v>2124</v>
      </c>
      <c r="O954" s="232"/>
      <c r="P954" s="232">
        <v>25</v>
      </c>
      <c r="Q954" s="347" t="s">
        <v>2125</v>
      </c>
      <c r="R954" s="695">
        <v>1330</v>
      </c>
      <c r="S954" s="695"/>
      <c r="T954" s="695">
        <v>8000</v>
      </c>
      <c r="U954" s="695">
        <v>8000</v>
      </c>
      <c r="V954" s="695">
        <v>1110</v>
      </c>
      <c r="W954" s="695">
        <v>1112</v>
      </c>
      <c r="X954" s="232">
        <v>1</v>
      </c>
      <c r="Y954" s="695">
        <v>8000</v>
      </c>
      <c r="Z954" s="232">
        <v>1</v>
      </c>
      <c r="AA954" s="696" t="s">
        <v>2254</v>
      </c>
      <c r="AB954" s="696">
        <v>16370</v>
      </c>
      <c r="AC954" s="697" t="s">
        <v>2251</v>
      </c>
      <c r="AD954" s="698" t="s">
        <v>876</v>
      </c>
      <c r="AE954" s="699">
        <v>0.43402777777777779</v>
      </c>
      <c r="AF954" s="699">
        <v>0.4826388888888889</v>
      </c>
      <c r="AG954" s="699">
        <v>0.4826388888888889</v>
      </c>
      <c r="AH954" s="699">
        <v>0.49652777777777779</v>
      </c>
      <c r="AI954" s="232"/>
      <c r="AJ954" s="694"/>
      <c r="AK954" s="694"/>
      <c r="AL954" s="700"/>
      <c r="AM954" s="694" t="s">
        <v>470</v>
      </c>
      <c r="AN954" s="694">
        <v>1</v>
      </c>
      <c r="AO954" s="232" t="s">
        <v>2250</v>
      </c>
      <c r="AP954" s="232"/>
      <c r="AQ954" s="232"/>
      <c r="AR954" s="232"/>
      <c r="AS954" s="232"/>
      <c r="AT954" s="243">
        <f t="shared" si="87"/>
        <v>4.8611111111111105E-2</v>
      </c>
      <c r="AU954" s="243">
        <f t="shared" si="88"/>
        <v>1.3888888888888895E-2</v>
      </c>
    </row>
    <row r="955" spans="2:47" ht="14.25">
      <c r="B955" s="29">
        <v>2025</v>
      </c>
      <c r="C955" s="29">
        <v>5</v>
      </c>
      <c r="D955" s="29">
        <v>27</v>
      </c>
      <c r="E955" s="247" t="s">
        <v>496</v>
      </c>
      <c r="F955" s="29"/>
      <c r="G955" s="208"/>
      <c r="H955" s="694" t="s">
        <v>467</v>
      </c>
      <c r="I955" s="347" t="s">
        <v>39</v>
      </c>
      <c r="J955" s="694"/>
      <c r="K955" s="232"/>
      <c r="L955" s="698"/>
      <c r="M955" s="185"/>
      <c r="N955" s="717" t="s">
        <v>2124</v>
      </c>
      <c r="O955" s="232"/>
      <c r="P955" s="232">
        <v>25</v>
      </c>
      <c r="Q955" s="347" t="s">
        <v>2125</v>
      </c>
      <c r="R955" s="695">
        <v>1330</v>
      </c>
      <c r="S955" s="695"/>
      <c r="T955" s="695">
        <v>8000</v>
      </c>
      <c r="U955" s="695">
        <v>8000</v>
      </c>
      <c r="V955" s="695">
        <v>1110</v>
      </c>
      <c r="W955" s="695">
        <v>1112</v>
      </c>
      <c r="X955" s="232">
        <v>1</v>
      </c>
      <c r="Y955" s="695">
        <v>8000</v>
      </c>
      <c r="Z955" s="232">
        <v>1</v>
      </c>
      <c r="AA955" s="696" t="s">
        <v>2256</v>
      </c>
      <c r="AB955" s="696">
        <v>24550</v>
      </c>
      <c r="AC955" s="697" t="s">
        <v>2253</v>
      </c>
      <c r="AD955" s="698" t="s">
        <v>876</v>
      </c>
      <c r="AE955" s="699">
        <v>0.49652777777777779</v>
      </c>
      <c r="AF955" s="699">
        <v>0.54513888888888884</v>
      </c>
      <c r="AG955" s="699">
        <v>0.54513888888888884</v>
      </c>
      <c r="AH955" s="699">
        <v>0.56597222222222221</v>
      </c>
      <c r="AI955" s="232"/>
      <c r="AJ955" s="694"/>
      <c r="AK955" s="694"/>
      <c r="AL955" s="700"/>
      <c r="AM955" s="694" t="s">
        <v>470</v>
      </c>
      <c r="AN955" s="694">
        <v>1</v>
      </c>
      <c r="AO955" s="232" t="s">
        <v>2250</v>
      </c>
      <c r="AP955" s="232"/>
      <c r="AQ955" s="232"/>
      <c r="AR955" s="232"/>
      <c r="AS955" s="232"/>
      <c r="AT955" s="243">
        <f t="shared" si="87"/>
        <v>4.8611111111111049E-2</v>
      </c>
      <c r="AU955" s="243">
        <f t="shared" si="88"/>
        <v>2.083333333333337E-2</v>
      </c>
    </row>
    <row r="956" spans="2:47" ht="14.25">
      <c r="B956" s="29">
        <v>2025</v>
      </c>
      <c r="C956" s="29">
        <v>5</v>
      </c>
      <c r="D956" s="29">
        <v>27</v>
      </c>
      <c r="E956" s="247" t="s">
        <v>496</v>
      </c>
      <c r="F956" s="29"/>
      <c r="G956" s="208"/>
      <c r="H956" s="694" t="s">
        <v>467</v>
      </c>
      <c r="I956" s="347" t="s">
        <v>39</v>
      </c>
      <c r="J956" s="694"/>
      <c r="K956" s="232"/>
      <c r="L956" s="698"/>
      <c r="M956" s="185"/>
      <c r="N956" s="717" t="s">
        <v>2124</v>
      </c>
      <c r="O956" s="232"/>
      <c r="P956" s="232">
        <v>25</v>
      </c>
      <c r="Q956" s="347" t="s">
        <v>2125</v>
      </c>
      <c r="R956" s="695">
        <v>1330</v>
      </c>
      <c r="S956" s="695"/>
      <c r="T956" s="695">
        <v>8000</v>
      </c>
      <c r="U956" s="695">
        <v>8000</v>
      </c>
      <c r="V956" s="695">
        <v>1100</v>
      </c>
      <c r="W956" s="695">
        <v>1102</v>
      </c>
      <c r="X956" s="232">
        <v>1</v>
      </c>
      <c r="Y956" s="695">
        <v>2550</v>
      </c>
      <c r="Z956" s="232">
        <v>1</v>
      </c>
      <c r="AA956" s="696">
        <v>2600</v>
      </c>
      <c r="AB956" s="696">
        <v>2600</v>
      </c>
      <c r="AC956" s="697" t="s">
        <v>2255</v>
      </c>
      <c r="AD956" s="698" t="s">
        <v>928</v>
      </c>
      <c r="AE956" s="699">
        <v>0.56597222222222221</v>
      </c>
      <c r="AF956" s="699">
        <v>0.58333333333333337</v>
      </c>
      <c r="AG956" s="699">
        <v>0.58333333333333337</v>
      </c>
      <c r="AH956" s="699">
        <v>0.59722222222222221</v>
      </c>
      <c r="AI956" s="232"/>
      <c r="AJ956" s="694"/>
      <c r="AK956" s="694"/>
      <c r="AL956" s="700"/>
      <c r="AM956" s="694" t="s">
        <v>470</v>
      </c>
      <c r="AN956" s="694"/>
      <c r="AO956" s="232"/>
      <c r="AP956" s="232"/>
      <c r="AQ956" s="232"/>
      <c r="AR956" s="232"/>
      <c r="AS956" s="232"/>
      <c r="AT956" s="243">
        <f t="shared" si="87"/>
        <v>1.736111111111116E-2</v>
      </c>
      <c r="AU956" s="243">
        <f t="shared" si="88"/>
        <v>1.388888888888884E-2</v>
      </c>
    </row>
    <row r="957" spans="2:47" ht="14.25">
      <c r="B957" s="29">
        <v>2025</v>
      </c>
      <c r="C957" s="29">
        <v>5</v>
      </c>
      <c r="D957" s="29">
        <v>27</v>
      </c>
      <c r="E957" s="247" t="s">
        <v>496</v>
      </c>
      <c r="F957" s="29"/>
      <c r="G957" s="208"/>
      <c r="H957" s="694" t="s">
        <v>467</v>
      </c>
      <c r="I957" s="347" t="s">
        <v>39</v>
      </c>
      <c r="J957" s="694"/>
      <c r="K957" s="232"/>
      <c r="L957" s="698"/>
      <c r="M957" s="185"/>
      <c r="N957" s="717" t="s">
        <v>2124</v>
      </c>
      <c r="O957" s="232"/>
      <c r="P957" s="232">
        <v>25</v>
      </c>
      <c r="Q957" s="347" t="s">
        <v>2125</v>
      </c>
      <c r="R957" s="695">
        <v>1330</v>
      </c>
      <c r="S957" s="695"/>
      <c r="T957" s="695">
        <v>8000</v>
      </c>
      <c r="U957" s="695">
        <v>8000</v>
      </c>
      <c r="V957" s="695">
        <v>1020</v>
      </c>
      <c r="W957" s="695">
        <v>1022</v>
      </c>
      <c r="X957" s="232">
        <v>1</v>
      </c>
      <c r="Y957" s="695">
        <v>850</v>
      </c>
      <c r="Z957" s="232">
        <v>1</v>
      </c>
      <c r="AA957" s="696">
        <v>900</v>
      </c>
      <c r="AB957" s="696">
        <v>900</v>
      </c>
      <c r="AC957" s="697" t="s">
        <v>2255</v>
      </c>
      <c r="AD957" s="698" t="s">
        <v>910</v>
      </c>
      <c r="AE957" s="699">
        <v>0.59722222222222221</v>
      </c>
      <c r="AF957" s="699">
        <v>0.60416666666666663</v>
      </c>
      <c r="AG957" s="699">
        <v>0.60416666666666663</v>
      </c>
      <c r="AH957" s="699">
        <v>0.61805555555555558</v>
      </c>
      <c r="AI957" s="232"/>
      <c r="AJ957" s="694"/>
      <c r="AK957" s="694"/>
      <c r="AL957" s="700"/>
      <c r="AM957" s="694" t="s">
        <v>470</v>
      </c>
      <c r="AN957" s="694"/>
      <c r="AO957" s="232"/>
      <c r="AP957" s="232"/>
      <c r="AQ957" s="232"/>
      <c r="AR957" s="232"/>
      <c r="AS957" s="232"/>
      <c r="AT957" s="243">
        <f t="shared" si="87"/>
        <v>6.9444444444444198E-3</v>
      </c>
      <c r="AU957" s="243">
        <f t="shared" si="88"/>
        <v>1.3888888888888951E-2</v>
      </c>
    </row>
    <row r="958" spans="2:47" ht="14.25">
      <c r="B958" s="29">
        <v>2025</v>
      </c>
      <c r="C958" s="29">
        <v>5</v>
      </c>
      <c r="D958" s="29">
        <v>27</v>
      </c>
      <c r="E958" s="247" t="s">
        <v>496</v>
      </c>
      <c r="F958" s="29"/>
      <c r="G958" s="208"/>
      <c r="H958" s="694" t="s">
        <v>467</v>
      </c>
      <c r="I958" s="347" t="s">
        <v>39</v>
      </c>
      <c r="J958" s="694"/>
      <c r="K958" s="232"/>
      <c r="L958" s="698"/>
      <c r="M958" s="185"/>
      <c r="N958" s="717" t="s">
        <v>2124</v>
      </c>
      <c r="O958" s="232"/>
      <c r="P958" s="232">
        <v>25</v>
      </c>
      <c r="Q958" s="347" t="s">
        <v>2125</v>
      </c>
      <c r="R958" s="695">
        <v>1330</v>
      </c>
      <c r="S958" s="695"/>
      <c r="T958" s="695">
        <v>8000</v>
      </c>
      <c r="U958" s="695">
        <v>8000</v>
      </c>
      <c r="V958" s="695">
        <v>1005</v>
      </c>
      <c r="W958" s="695">
        <v>1008</v>
      </c>
      <c r="X958" s="232">
        <v>1</v>
      </c>
      <c r="Y958" s="695">
        <v>4580</v>
      </c>
      <c r="Z958" s="232">
        <v>1</v>
      </c>
      <c r="AA958" s="696">
        <v>4650</v>
      </c>
      <c r="AB958" s="696">
        <v>4650</v>
      </c>
      <c r="AC958" s="697" t="s">
        <v>2255</v>
      </c>
      <c r="AD958" s="698" t="s">
        <v>766</v>
      </c>
      <c r="AE958" s="699">
        <v>0.61805555555555558</v>
      </c>
      <c r="AF958" s="699">
        <v>0.64583333333333337</v>
      </c>
      <c r="AG958" s="699">
        <v>0.64583333333333337</v>
      </c>
      <c r="AH958" s="699">
        <v>0.65972222222222221</v>
      </c>
      <c r="AI958" s="232"/>
      <c r="AJ958" s="694"/>
      <c r="AK958" s="694"/>
      <c r="AL958" s="700"/>
      <c r="AM958" s="694" t="s">
        <v>470</v>
      </c>
      <c r="AN958" s="694"/>
      <c r="AO958" s="232"/>
      <c r="AP958" s="232"/>
      <c r="AQ958" s="232"/>
      <c r="AR958" s="232"/>
      <c r="AS958" s="232"/>
      <c r="AT958" s="243">
        <f t="shared" si="87"/>
        <v>2.777777777777779E-2</v>
      </c>
      <c r="AU958" s="243">
        <f t="shared" si="88"/>
        <v>1.388888888888884E-2</v>
      </c>
    </row>
    <row r="959" spans="2:47" ht="14.25">
      <c r="B959" s="29">
        <v>2025</v>
      </c>
      <c r="C959" s="29">
        <v>5</v>
      </c>
      <c r="D959" s="29">
        <v>27</v>
      </c>
      <c r="E959" s="247" t="s">
        <v>496</v>
      </c>
      <c r="F959" s="29"/>
      <c r="G959" s="208"/>
      <c r="H959" s="694" t="s">
        <v>467</v>
      </c>
      <c r="I959" s="347" t="s">
        <v>39</v>
      </c>
      <c r="J959" s="694"/>
      <c r="K959" s="232"/>
      <c r="L959" s="698"/>
      <c r="M959" s="185"/>
      <c r="N959" s="717" t="s">
        <v>2124</v>
      </c>
      <c r="O959" s="232"/>
      <c r="P959" s="232">
        <v>25</v>
      </c>
      <c r="Q959" s="347" t="s">
        <v>2125</v>
      </c>
      <c r="R959" s="695">
        <v>1330</v>
      </c>
      <c r="S959" s="695"/>
      <c r="T959" s="695">
        <v>8000</v>
      </c>
      <c r="U959" s="695">
        <v>8000</v>
      </c>
      <c r="V959" s="695">
        <v>1000</v>
      </c>
      <c r="W959" s="695">
        <v>1002</v>
      </c>
      <c r="X959" s="232">
        <v>1</v>
      </c>
      <c r="Y959" s="695">
        <v>4730</v>
      </c>
      <c r="Z959" s="232">
        <v>1</v>
      </c>
      <c r="AA959" s="696">
        <v>4800</v>
      </c>
      <c r="AB959" s="696">
        <v>4800</v>
      </c>
      <c r="AC959" s="697" t="s">
        <v>2257</v>
      </c>
      <c r="AD959" s="698" t="s">
        <v>914</v>
      </c>
      <c r="AE959" s="699">
        <v>0.65972222222222221</v>
      </c>
      <c r="AF959" s="699">
        <v>0.6875</v>
      </c>
      <c r="AG959" s="699"/>
      <c r="AH959" s="699"/>
      <c r="AI959" s="232"/>
      <c r="AJ959" s="694"/>
      <c r="AK959" s="694"/>
      <c r="AL959" s="700"/>
      <c r="AM959" s="694" t="s">
        <v>470</v>
      </c>
      <c r="AN959" s="694"/>
      <c r="AO959" s="232"/>
      <c r="AP959" s="232"/>
      <c r="AQ959" s="232"/>
      <c r="AR959" s="232"/>
      <c r="AS959" s="232"/>
      <c r="AT959" s="243">
        <f t="shared" si="87"/>
        <v>2.777777777777779E-2</v>
      </c>
      <c r="AU959" s="243" t="str">
        <f t="shared" si="88"/>
        <v/>
      </c>
    </row>
    <row r="960" spans="2:47" ht="14.25">
      <c r="B960" s="29">
        <v>2025</v>
      </c>
      <c r="C960" s="29">
        <v>5</v>
      </c>
      <c r="D960" s="29">
        <v>27</v>
      </c>
      <c r="E960" s="247" t="s">
        <v>496</v>
      </c>
      <c r="F960" s="29"/>
      <c r="G960" s="208"/>
      <c r="H960" s="694" t="s">
        <v>467</v>
      </c>
      <c r="I960" s="347"/>
      <c r="J960" s="694"/>
      <c r="K960" s="232"/>
      <c r="L960" s="698"/>
      <c r="M960" s="185"/>
      <c r="N960" s="717"/>
      <c r="O960" s="232"/>
      <c r="P960" s="232"/>
      <c r="Q960" s="347"/>
      <c r="R960" s="695"/>
      <c r="S960" s="695"/>
      <c r="T960" s="695"/>
      <c r="U960" s="695"/>
      <c r="V960" s="695"/>
      <c r="W960" s="695"/>
      <c r="X960" s="232"/>
      <c r="Y960" s="695"/>
      <c r="Z960" s="232"/>
      <c r="AA960" s="696"/>
      <c r="AB960" s="696"/>
      <c r="AC960" s="697"/>
      <c r="AD960" s="698"/>
      <c r="AE960" s="699"/>
      <c r="AF960" s="699"/>
      <c r="AG960" s="699">
        <v>0.6875</v>
      </c>
      <c r="AH960" s="699">
        <v>0.69791666666666663</v>
      </c>
      <c r="AI960" s="232" t="s">
        <v>16</v>
      </c>
      <c r="AJ960" s="694"/>
      <c r="AK960" s="694"/>
      <c r="AL960" s="700"/>
      <c r="AM960" s="694"/>
      <c r="AN960" s="694"/>
      <c r="AO960" s="232" t="s">
        <v>2258</v>
      </c>
      <c r="AP960" s="232"/>
      <c r="AQ960" s="232"/>
      <c r="AR960" s="232"/>
      <c r="AS960" s="232"/>
      <c r="AT960" s="243" t="str">
        <f t="shared" ref="AT960:AT1023" si="91">IF(IF(AE960&gt;AF960,1-AE960+AF960,AF960-AE960)=0,"",IF(AE960&gt;AF960,1-AE960+AF960,AF960-AE960))</f>
        <v/>
      </c>
      <c r="AU960" s="243">
        <f t="shared" ref="AU960:AU1023" si="92">IF(IF(AG960&gt;AH960,1-AG960+AH960,AH960-AG960)=0,"",IF(AG960&gt;AH960,1-AG960+AH960,AH960-AG960))</f>
        <v>1.041666666666663E-2</v>
      </c>
    </row>
    <row r="961" spans="1:47" ht="14.25">
      <c r="B961" s="29">
        <v>2025</v>
      </c>
      <c r="C961" s="29">
        <v>5</v>
      </c>
      <c r="D961" s="29">
        <v>27</v>
      </c>
      <c r="E961" s="247" t="s">
        <v>494</v>
      </c>
      <c r="F961" s="29"/>
      <c r="G961" s="208"/>
      <c r="H961" s="694" t="s">
        <v>467</v>
      </c>
      <c r="I961" s="347"/>
      <c r="J961" s="694"/>
      <c r="K961" s="232"/>
      <c r="L961" s="698"/>
      <c r="M961" s="185"/>
      <c r="N961" s="717"/>
      <c r="O961" s="232"/>
      <c r="P961" s="232"/>
      <c r="Q961" s="347"/>
      <c r="R961" s="695"/>
      <c r="S961" s="695"/>
      <c r="T961" s="695"/>
      <c r="U961" s="695"/>
      <c r="V961" s="695"/>
      <c r="W961" s="695"/>
      <c r="X961" s="232"/>
      <c r="Y961" s="695"/>
      <c r="Z961" s="232"/>
      <c r="AA961" s="696"/>
      <c r="AB961" s="696"/>
      <c r="AC961" s="697"/>
      <c r="AD961" s="698"/>
      <c r="AE961" s="699"/>
      <c r="AF961" s="699"/>
      <c r="AG961" s="699">
        <v>0.58333333333333337</v>
      </c>
      <c r="AH961" s="699">
        <v>0.91666666666666663</v>
      </c>
      <c r="AI961" s="232" t="s">
        <v>41</v>
      </c>
      <c r="AJ961" s="694"/>
      <c r="AK961" s="694"/>
      <c r="AL961" s="700"/>
      <c r="AM961" s="694"/>
      <c r="AN961" s="694"/>
      <c r="AO961" s="232" t="s">
        <v>1717</v>
      </c>
      <c r="AP961" s="232"/>
      <c r="AQ961" s="232"/>
      <c r="AR961" s="232"/>
      <c r="AS961" s="232"/>
      <c r="AT961" s="243" t="str">
        <f t="shared" si="91"/>
        <v/>
      </c>
      <c r="AU961" s="243">
        <f t="shared" si="92"/>
        <v>0.33333333333333326</v>
      </c>
    </row>
    <row r="962" spans="1:47" ht="14.25">
      <c r="B962" s="29">
        <v>2025</v>
      </c>
      <c r="C962" s="29">
        <v>5</v>
      </c>
      <c r="D962" s="29">
        <v>27</v>
      </c>
      <c r="E962" s="247" t="s">
        <v>495</v>
      </c>
      <c r="F962" s="29"/>
      <c r="G962" s="208"/>
      <c r="H962" s="694" t="s">
        <v>467</v>
      </c>
      <c r="I962" s="347"/>
      <c r="J962" s="694"/>
      <c r="K962" s="232"/>
      <c r="L962" s="698"/>
      <c r="M962" s="185"/>
      <c r="N962" s="717"/>
      <c r="O962" s="232"/>
      <c r="P962" s="232"/>
      <c r="Q962" s="347"/>
      <c r="R962" s="695"/>
      <c r="S962" s="695"/>
      <c r="T962" s="695"/>
      <c r="U962" s="695"/>
      <c r="V962" s="695"/>
      <c r="W962" s="695"/>
      <c r="X962" s="232"/>
      <c r="Y962" s="695"/>
      <c r="Z962" s="232"/>
      <c r="AA962" s="696"/>
      <c r="AB962" s="696"/>
      <c r="AC962" s="697"/>
      <c r="AD962" s="698"/>
      <c r="AE962" s="699"/>
      <c r="AF962" s="699"/>
      <c r="AG962" s="699">
        <v>0.91666666666666663</v>
      </c>
      <c r="AH962" s="699">
        <v>0.28125</v>
      </c>
      <c r="AI962" s="232" t="s">
        <v>41</v>
      </c>
      <c r="AJ962" s="694"/>
      <c r="AK962" s="694"/>
      <c r="AL962" s="700"/>
      <c r="AM962" s="694"/>
      <c r="AN962" s="694"/>
      <c r="AO962" s="232" t="s">
        <v>1717</v>
      </c>
      <c r="AP962" s="232"/>
      <c r="AQ962" s="232"/>
      <c r="AR962" s="232"/>
      <c r="AS962" s="232"/>
      <c r="AT962" s="243" t="str">
        <f t="shared" si="91"/>
        <v/>
      </c>
      <c r="AU962" s="243">
        <f t="shared" si="92"/>
        <v>0.36458333333333337</v>
      </c>
    </row>
    <row r="963" spans="1:47" ht="14.25">
      <c r="B963" s="29">
        <v>2025</v>
      </c>
      <c r="C963" s="29">
        <v>5</v>
      </c>
      <c r="D963" s="29">
        <v>28</v>
      </c>
      <c r="E963" s="247" t="s">
        <v>496</v>
      </c>
      <c r="F963" s="29"/>
      <c r="G963" s="208"/>
      <c r="H963" s="694" t="s">
        <v>467</v>
      </c>
      <c r="I963" s="347"/>
      <c r="J963" s="694"/>
      <c r="K963" s="232"/>
      <c r="L963" s="698"/>
      <c r="M963" s="185"/>
      <c r="N963" s="717"/>
      <c r="O963" s="232"/>
      <c r="P963" s="232"/>
      <c r="Q963" s="347"/>
      <c r="R963" s="695"/>
      <c r="S963" s="695"/>
      <c r="T963" s="695"/>
      <c r="U963" s="695"/>
      <c r="V963" s="695"/>
      <c r="W963" s="695"/>
      <c r="X963" s="232"/>
      <c r="Y963" s="695"/>
      <c r="Z963" s="232"/>
      <c r="AA963" s="696"/>
      <c r="AB963" s="696"/>
      <c r="AC963" s="697"/>
      <c r="AD963" s="698"/>
      <c r="AE963" s="699"/>
      <c r="AF963" s="699"/>
      <c r="AG963" s="699">
        <v>0.28125</v>
      </c>
      <c r="AH963" s="699">
        <v>0.3125</v>
      </c>
      <c r="AI963" s="232"/>
      <c r="AJ963" s="694"/>
      <c r="AK963" s="694"/>
      <c r="AL963" s="700"/>
      <c r="AM963" s="694"/>
      <c r="AN963" s="694"/>
      <c r="AO963" s="232" t="s">
        <v>2265</v>
      </c>
      <c r="AP963" s="232"/>
      <c r="AQ963" s="232"/>
      <c r="AR963" s="232"/>
      <c r="AS963" s="232"/>
      <c r="AT963" s="243" t="str">
        <f t="shared" ref="AT963:AT974" si="93">IF(IF(AE963&gt;AF963,1-AE963+AF963,AF963-AE963)=0,"",IF(AE963&gt;AF963,1-AE963+AF963,AF963-AE963))</f>
        <v/>
      </c>
      <c r="AU963" s="243">
        <f t="shared" ref="AU963:AU974" si="94">IF(IF(AG963&gt;AH963,1-AG963+AH963,AH963-AG963)=0,"",IF(AG963&gt;AH963,1-AG963+AH963,AH963-AG963))</f>
        <v>3.125E-2</v>
      </c>
    </row>
    <row r="964" spans="1:47" ht="14.25">
      <c r="B964" s="29">
        <v>2025</v>
      </c>
      <c r="C964" s="29">
        <v>5</v>
      </c>
      <c r="D964" s="29">
        <v>28</v>
      </c>
      <c r="E964" s="247" t="s">
        <v>496</v>
      </c>
      <c r="F964" s="29"/>
      <c r="G964" s="208"/>
      <c r="H964" s="694" t="s">
        <v>467</v>
      </c>
      <c r="I964" s="347" t="s">
        <v>39</v>
      </c>
      <c r="J964" s="694"/>
      <c r="K964" s="232"/>
      <c r="L964" s="698"/>
      <c r="M964" s="185"/>
      <c r="N964" s="717" t="s">
        <v>2123</v>
      </c>
      <c r="O964" s="232"/>
      <c r="P964" s="232">
        <v>12</v>
      </c>
      <c r="Q964" s="347"/>
      <c r="R964" s="695">
        <v>1120</v>
      </c>
      <c r="S964" s="695"/>
      <c r="T964" s="695">
        <v>1120</v>
      </c>
      <c r="U964" s="695">
        <v>12120</v>
      </c>
      <c r="V964" s="695">
        <v>1120</v>
      </c>
      <c r="W964" s="695">
        <v>1120</v>
      </c>
      <c r="X964" s="232">
        <v>1</v>
      </c>
      <c r="Y964" s="695">
        <v>200</v>
      </c>
      <c r="Z964" s="232">
        <v>27</v>
      </c>
      <c r="AA964" s="696">
        <v>5400</v>
      </c>
      <c r="AB964" s="696">
        <v>5400</v>
      </c>
      <c r="AC964" s="697"/>
      <c r="AD964" s="698" t="s">
        <v>1774</v>
      </c>
      <c r="AE964" s="699">
        <v>0.3125</v>
      </c>
      <c r="AF964" s="699">
        <v>0.5625</v>
      </c>
      <c r="AG964" s="699"/>
      <c r="AH964" s="699"/>
      <c r="AI964" s="232"/>
      <c r="AJ964" s="694"/>
      <c r="AK964" s="694"/>
      <c r="AL964" s="700"/>
      <c r="AM964" s="694" t="s">
        <v>486</v>
      </c>
      <c r="AN964" s="694"/>
      <c r="AO964" s="232" t="s">
        <v>2259</v>
      </c>
      <c r="AP964" s="232"/>
      <c r="AQ964" s="232"/>
      <c r="AR964" s="232"/>
      <c r="AS964" s="232"/>
      <c r="AT964" s="243">
        <f t="shared" si="93"/>
        <v>0.25</v>
      </c>
      <c r="AU964" s="243" t="str">
        <f t="shared" si="94"/>
        <v/>
      </c>
    </row>
    <row r="965" spans="1:47" ht="14.25">
      <c r="B965" s="29">
        <v>2025</v>
      </c>
      <c r="C965" s="29">
        <v>5</v>
      </c>
      <c r="D965" s="29">
        <v>28</v>
      </c>
      <c r="E965" s="247" t="s">
        <v>496</v>
      </c>
      <c r="F965" s="29"/>
      <c r="G965" s="208"/>
      <c r="H965" s="694" t="s">
        <v>919</v>
      </c>
      <c r="I965" s="347" t="s">
        <v>39</v>
      </c>
      <c r="J965" s="694"/>
      <c r="K965" s="232"/>
      <c r="L965" s="698"/>
      <c r="M965" s="185"/>
      <c r="N965" s="717" t="s">
        <v>2123</v>
      </c>
      <c r="O965" s="232"/>
      <c r="P965" s="232">
        <v>12</v>
      </c>
      <c r="Q965" s="347"/>
      <c r="R965" s="695">
        <v>1100</v>
      </c>
      <c r="S965" s="695"/>
      <c r="T965" s="695">
        <v>1100</v>
      </c>
      <c r="U965" s="695">
        <v>2300</v>
      </c>
      <c r="V965" s="695">
        <v>1100</v>
      </c>
      <c r="W965" s="695">
        <v>1100</v>
      </c>
      <c r="X965" s="232">
        <v>1</v>
      </c>
      <c r="Y965" s="695">
        <v>200</v>
      </c>
      <c r="Z965" s="232">
        <v>5</v>
      </c>
      <c r="AA965" s="696">
        <v>1000</v>
      </c>
      <c r="AB965" s="696">
        <v>1000</v>
      </c>
      <c r="AC965" s="697"/>
      <c r="AD965" s="698" t="s">
        <v>2263</v>
      </c>
      <c r="AE965" s="699"/>
      <c r="AF965" s="699"/>
      <c r="AG965" s="699"/>
      <c r="AH965" s="699"/>
      <c r="AI965" s="232"/>
      <c r="AJ965" s="694"/>
      <c r="AK965" s="694"/>
      <c r="AL965" s="700"/>
      <c r="AM965" s="694" t="s">
        <v>486</v>
      </c>
      <c r="AN965" s="694"/>
      <c r="AO965" s="232" t="s">
        <v>2261</v>
      </c>
      <c r="AP965" s="232"/>
      <c r="AQ965" s="232"/>
      <c r="AR965" s="232"/>
      <c r="AS965" s="232"/>
      <c r="AT965" s="243" t="str">
        <f t="shared" si="93"/>
        <v/>
      </c>
      <c r="AU965" s="243" t="str">
        <f t="shared" si="94"/>
        <v/>
      </c>
    </row>
    <row r="966" spans="1:47" ht="14.25">
      <c r="B966" s="29">
        <v>2025</v>
      </c>
      <c r="C966" s="29">
        <v>5</v>
      </c>
      <c r="D966" s="29">
        <v>28</v>
      </c>
      <c r="E966" s="247" t="s">
        <v>496</v>
      </c>
      <c r="F966" s="29"/>
      <c r="G966" s="208"/>
      <c r="H966" s="694" t="s">
        <v>2260</v>
      </c>
      <c r="I966" s="347" t="s">
        <v>39</v>
      </c>
      <c r="J966" s="694"/>
      <c r="K966" s="232"/>
      <c r="L966" s="698"/>
      <c r="M966" s="185"/>
      <c r="N966" s="717" t="s">
        <v>2123</v>
      </c>
      <c r="O966" s="232"/>
      <c r="P966" s="232">
        <v>12</v>
      </c>
      <c r="Q966" s="347"/>
      <c r="R966" s="695">
        <v>1005</v>
      </c>
      <c r="S966" s="695"/>
      <c r="T966" s="695">
        <v>1005</v>
      </c>
      <c r="U966" s="695">
        <v>11260</v>
      </c>
      <c r="V966" s="695">
        <v>1005</v>
      </c>
      <c r="W966" s="695">
        <v>1005</v>
      </c>
      <c r="X966" s="232">
        <v>1</v>
      </c>
      <c r="Y966" s="695">
        <v>200</v>
      </c>
      <c r="Z966" s="232">
        <v>10</v>
      </c>
      <c r="AA966" s="696">
        <v>2000</v>
      </c>
      <c r="AB966" s="696">
        <v>2000</v>
      </c>
      <c r="AC966" s="697"/>
      <c r="AD966" s="698" t="s">
        <v>2264</v>
      </c>
      <c r="AE966" s="699"/>
      <c r="AF966" s="699"/>
      <c r="AG966" s="699"/>
      <c r="AH966" s="699"/>
      <c r="AI966" s="232"/>
      <c r="AJ966" s="694"/>
      <c r="AK966" s="694"/>
      <c r="AL966" s="700"/>
      <c r="AM966" s="694" t="s">
        <v>486</v>
      </c>
      <c r="AN966" s="694"/>
      <c r="AO966" s="232" t="s">
        <v>2262</v>
      </c>
      <c r="AP966" s="232"/>
      <c r="AQ966" s="232"/>
      <c r="AR966" s="232"/>
      <c r="AS966" s="232"/>
      <c r="AT966" s="243" t="str">
        <f t="shared" si="93"/>
        <v/>
      </c>
      <c r="AU966" s="243" t="str">
        <f t="shared" si="94"/>
        <v/>
      </c>
    </row>
    <row r="967" spans="1:47" ht="14.25">
      <c r="B967" s="29">
        <v>2025</v>
      </c>
      <c r="C967" s="29">
        <v>5</v>
      </c>
      <c r="D967" s="29">
        <v>28</v>
      </c>
      <c r="E967" s="247" t="s">
        <v>496</v>
      </c>
      <c r="F967" s="29"/>
      <c r="G967" s="208"/>
      <c r="H967" s="694" t="s">
        <v>467</v>
      </c>
      <c r="I967" s="347"/>
      <c r="J967" s="694"/>
      <c r="K967" s="232"/>
      <c r="L967" s="698"/>
      <c r="M967" s="185"/>
      <c r="N967" s="717"/>
      <c r="O967" s="232"/>
      <c r="P967" s="232"/>
      <c r="Q967" s="347"/>
      <c r="R967" s="695"/>
      <c r="S967" s="695"/>
      <c r="T967" s="695"/>
      <c r="U967" s="695"/>
      <c r="V967" s="695"/>
      <c r="W967" s="695"/>
      <c r="X967" s="232"/>
      <c r="Y967" s="695"/>
      <c r="Z967" s="232"/>
      <c r="AA967" s="696"/>
      <c r="AB967" s="696"/>
      <c r="AC967" s="697"/>
      <c r="AD967" s="698"/>
      <c r="AE967" s="699"/>
      <c r="AF967" s="699"/>
      <c r="AG967" s="699">
        <v>0.5625</v>
      </c>
      <c r="AH967" s="699">
        <v>0.58333333333333337</v>
      </c>
      <c r="AI967" s="232" t="s">
        <v>16</v>
      </c>
      <c r="AJ967" s="694"/>
      <c r="AK967" s="694"/>
      <c r="AL967" s="700"/>
      <c r="AM967" s="694"/>
      <c r="AN967" s="694"/>
      <c r="AO967" s="232" t="s">
        <v>2267</v>
      </c>
      <c r="AP967" s="232"/>
      <c r="AQ967" s="232"/>
      <c r="AR967" s="232"/>
      <c r="AS967" s="232"/>
      <c r="AT967" s="243" t="str">
        <f t="shared" si="93"/>
        <v/>
      </c>
      <c r="AU967" s="243">
        <f t="shared" si="94"/>
        <v>2.083333333333337E-2</v>
      </c>
    </row>
    <row r="968" spans="1:47" ht="14.25">
      <c r="B968" s="29">
        <v>2025</v>
      </c>
      <c r="C968" s="29">
        <v>5</v>
      </c>
      <c r="D968" s="29">
        <v>28</v>
      </c>
      <c r="E968" s="247" t="s">
        <v>494</v>
      </c>
      <c r="F968" s="29"/>
      <c r="G968" s="208"/>
      <c r="H968" s="694" t="s">
        <v>467</v>
      </c>
      <c r="I968" s="347"/>
      <c r="J968" s="694"/>
      <c r="K968" s="232"/>
      <c r="L968" s="698"/>
      <c r="M968" s="185"/>
      <c r="N968" s="717"/>
      <c r="O968" s="232"/>
      <c r="P968" s="232"/>
      <c r="Q968" s="347"/>
      <c r="R968" s="695"/>
      <c r="S968" s="695"/>
      <c r="T968" s="695"/>
      <c r="U968" s="695"/>
      <c r="V968" s="695"/>
      <c r="W968" s="695"/>
      <c r="X968" s="232"/>
      <c r="Y968" s="695"/>
      <c r="Z968" s="232"/>
      <c r="AA968" s="696"/>
      <c r="AB968" s="696"/>
      <c r="AC968" s="697"/>
      <c r="AD968" s="698"/>
      <c r="AE968" s="699"/>
      <c r="AF968" s="699"/>
      <c r="AG968" s="699">
        <v>0.58333333333333337</v>
      </c>
      <c r="AH968" s="699">
        <v>0.625</v>
      </c>
      <c r="AI968" s="232" t="s">
        <v>26</v>
      </c>
      <c r="AJ968" s="694"/>
      <c r="AK968" s="694"/>
      <c r="AL968" s="700"/>
      <c r="AM968" s="694"/>
      <c r="AN968" s="694"/>
      <c r="AO968" s="232" t="s">
        <v>2271</v>
      </c>
      <c r="AP968" s="232"/>
      <c r="AQ968" s="232"/>
      <c r="AR968" s="232"/>
      <c r="AS968" s="232"/>
      <c r="AT968" s="243" t="str">
        <f t="shared" si="93"/>
        <v/>
      </c>
      <c r="AU968" s="243">
        <f t="shared" si="94"/>
        <v>4.166666666666663E-2</v>
      </c>
    </row>
    <row r="969" spans="1:47" ht="14.25">
      <c r="B969" s="29">
        <v>2025</v>
      </c>
      <c r="C969" s="29">
        <v>5</v>
      </c>
      <c r="D969" s="29">
        <v>28</v>
      </c>
      <c r="E969" s="247" t="s">
        <v>494</v>
      </c>
      <c r="F969" s="29">
        <v>1</v>
      </c>
      <c r="G969" s="31" t="s">
        <v>485</v>
      </c>
      <c r="H969" s="694" t="s">
        <v>467</v>
      </c>
      <c r="I969" s="347" t="s">
        <v>23</v>
      </c>
      <c r="J969" s="694" t="s">
        <v>468</v>
      </c>
      <c r="K969" s="232">
        <v>3824837</v>
      </c>
      <c r="L969" s="698">
        <v>1</v>
      </c>
      <c r="M969" s="185">
        <v>2</v>
      </c>
      <c r="N969" s="717" t="s">
        <v>2268</v>
      </c>
      <c r="O969" s="232" t="s">
        <v>15</v>
      </c>
      <c r="P969" s="232">
        <v>25</v>
      </c>
      <c r="Q969" s="347" t="s">
        <v>2269</v>
      </c>
      <c r="R969" s="695">
        <v>1120</v>
      </c>
      <c r="S969" s="695"/>
      <c r="T969" s="695">
        <v>6870</v>
      </c>
      <c r="U969" s="695">
        <v>6870</v>
      </c>
      <c r="V969" s="695">
        <v>1120</v>
      </c>
      <c r="W969" s="695">
        <v>1121</v>
      </c>
      <c r="X969" s="232">
        <v>1</v>
      </c>
      <c r="Y969" s="695">
        <v>8000</v>
      </c>
      <c r="Z969" s="232">
        <v>1</v>
      </c>
      <c r="AA969" s="696">
        <v>6800</v>
      </c>
      <c r="AB969" s="696">
        <v>6780</v>
      </c>
      <c r="AC969" s="697" t="s">
        <v>2270</v>
      </c>
      <c r="AD969" s="698" t="s">
        <v>2272</v>
      </c>
      <c r="AE969" s="699">
        <v>0.625</v>
      </c>
      <c r="AF969" s="699">
        <v>0.65625</v>
      </c>
      <c r="AG969" s="699"/>
      <c r="AH969" s="699"/>
      <c r="AI969" s="232"/>
      <c r="AJ969" s="694"/>
      <c r="AK969" s="694" t="s">
        <v>6</v>
      </c>
      <c r="AL969" s="700" t="s">
        <v>27</v>
      </c>
      <c r="AM969" s="694" t="s">
        <v>470</v>
      </c>
      <c r="AN969" s="694"/>
      <c r="AO969" s="232" t="s">
        <v>2275</v>
      </c>
      <c r="AP969" s="232"/>
      <c r="AQ969" s="232" t="s">
        <v>2274</v>
      </c>
      <c r="AR969" s="232"/>
      <c r="AS969" s="232"/>
      <c r="AT969" s="243">
        <f t="shared" si="93"/>
        <v>3.125E-2</v>
      </c>
      <c r="AU969" s="243" t="str">
        <f t="shared" si="94"/>
        <v/>
      </c>
    </row>
    <row r="970" spans="1:47" ht="14.25">
      <c r="B970" s="29">
        <v>2025</v>
      </c>
      <c r="C970" s="29">
        <v>5</v>
      </c>
      <c r="D970" s="29">
        <v>28</v>
      </c>
      <c r="E970" s="247" t="s">
        <v>494</v>
      </c>
      <c r="F970" s="29"/>
      <c r="G970" s="208"/>
      <c r="H970" s="694" t="s">
        <v>467</v>
      </c>
      <c r="I970" s="347"/>
      <c r="J970" s="694"/>
      <c r="K970" s="232"/>
      <c r="L970" s="698"/>
      <c r="M970" s="185"/>
      <c r="N970" s="717"/>
      <c r="O970" s="232"/>
      <c r="P970" s="232"/>
      <c r="Q970" s="347"/>
      <c r="R970" s="695"/>
      <c r="S970" s="695"/>
      <c r="T970" s="695"/>
      <c r="U970" s="695"/>
      <c r="V970" s="695"/>
      <c r="W970" s="695"/>
      <c r="X970" s="232"/>
      <c r="Y970" s="695"/>
      <c r="Z970" s="232"/>
      <c r="AA970" s="696"/>
      <c r="AB970" s="696"/>
      <c r="AC970" s="697"/>
      <c r="AD970" s="698"/>
      <c r="AE970" s="699"/>
      <c r="AF970" s="699"/>
      <c r="AG970" s="699">
        <v>0.65625</v>
      </c>
      <c r="AH970" s="699">
        <v>0.6875</v>
      </c>
      <c r="AI970" s="232" t="s">
        <v>5</v>
      </c>
      <c r="AJ970" s="694"/>
      <c r="AK970" s="694"/>
      <c r="AL970" s="700"/>
      <c r="AM970" s="694"/>
      <c r="AN970" s="694"/>
      <c r="AO970" s="232"/>
      <c r="AP970" s="232"/>
      <c r="AQ970" s="232"/>
      <c r="AR970" s="232"/>
      <c r="AS970" s="232"/>
      <c r="AT970" s="243" t="str">
        <f t="shared" si="93"/>
        <v/>
      </c>
      <c r="AU970" s="243">
        <f t="shared" si="94"/>
        <v>3.125E-2</v>
      </c>
    </row>
    <row r="971" spans="1:47" ht="14.25">
      <c r="B971" s="29">
        <v>2025</v>
      </c>
      <c r="C971" s="29">
        <v>5</v>
      </c>
      <c r="D971" s="29">
        <v>28</v>
      </c>
      <c r="E971" s="247" t="s">
        <v>494</v>
      </c>
      <c r="F971" s="29">
        <v>2</v>
      </c>
      <c r="G971" s="31" t="s">
        <v>485</v>
      </c>
      <c r="H971" s="694" t="s">
        <v>467</v>
      </c>
      <c r="I971" s="347" t="s">
        <v>23</v>
      </c>
      <c r="J971" s="694" t="s">
        <v>468</v>
      </c>
      <c r="K971" s="232">
        <v>3824837</v>
      </c>
      <c r="L971" s="698">
        <v>1</v>
      </c>
      <c r="M971" s="185">
        <v>2</v>
      </c>
      <c r="N971" s="717" t="s">
        <v>2268</v>
      </c>
      <c r="O971" s="232" t="s">
        <v>15</v>
      </c>
      <c r="P971" s="232">
        <v>25</v>
      </c>
      <c r="Q971" s="347" t="s">
        <v>2269</v>
      </c>
      <c r="R971" s="695">
        <v>1120</v>
      </c>
      <c r="S971" s="695"/>
      <c r="T971" s="695">
        <v>7820</v>
      </c>
      <c r="U971" s="695">
        <v>7820</v>
      </c>
      <c r="V971" s="695">
        <v>1120</v>
      </c>
      <c r="W971" s="695">
        <v>1121</v>
      </c>
      <c r="X971" s="232">
        <v>1</v>
      </c>
      <c r="Y971" s="695">
        <v>8000</v>
      </c>
      <c r="Z971" s="232">
        <v>1</v>
      </c>
      <c r="AA971" s="696">
        <v>7470</v>
      </c>
      <c r="AB971" s="696">
        <v>7450</v>
      </c>
      <c r="AC971" s="697" t="s">
        <v>2276</v>
      </c>
      <c r="AD971" s="698" t="s">
        <v>2277</v>
      </c>
      <c r="AE971" s="699">
        <v>0.6875</v>
      </c>
      <c r="AF971" s="699">
        <v>0.72222222222222221</v>
      </c>
      <c r="AG971" s="699"/>
      <c r="AH971" s="699"/>
      <c r="AI971" s="232"/>
      <c r="AJ971" s="694"/>
      <c r="AK971" s="694" t="s">
        <v>6</v>
      </c>
      <c r="AL971" s="700" t="s">
        <v>27</v>
      </c>
      <c r="AM971" s="694" t="s">
        <v>470</v>
      </c>
      <c r="AN971" s="694"/>
      <c r="AO971" s="232" t="s">
        <v>2279</v>
      </c>
      <c r="AP971" s="232"/>
      <c r="AQ971" s="232" t="s">
        <v>2274</v>
      </c>
      <c r="AR971" s="232"/>
      <c r="AS971" s="232"/>
      <c r="AT971" s="243">
        <f t="shared" si="93"/>
        <v>3.472222222222221E-2</v>
      </c>
      <c r="AU971" s="243" t="str">
        <f t="shared" si="94"/>
        <v/>
      </c>
    </row>
    <row r="972" spans="1:47" ht="14.25">
      <c r="B972" s="29">
        <v>2025</v>
      </c>
      <c r="C972" s="29">
        <v>5</v>
      </c>
      <c r="D972" s="29">
        <v>28</v>
      </c>
      <c r="E972" s="247" t="s">
        <v>494</v>
      </c>
      <c r="F972" s="29"/>
      <c r="G972" s="208"/>
      <c r="H972" s="694" t="s">
        <v>467</v>
      </c>
      <c r="I972" s="347"/>
      <c r="J972" s="694"/>
      <c r="K972" s="232"/>
      <c r="L972" s="698"/>
      <c r="M972" s="185"/>
      <c r="N972" s="717"/>
      <c r="O972" s="232"/>
      <c r="P972" s="232"/>
      <c r="Q972" s="347"/>
      <c r="R972" s="695"/>
      <c r="S972" s="695"/>
      <c r="T972" s="695"/>
      <c r="U972" s="695"/>
      <c r="V972" s="695"/>
      <c r="W972" s="695"/>
      <c r="X972" s="232"/>
      <c r="Y972" s="695"/>
      <c r="Z972" s="232"/>
      <c r="AA972" s="696"/>
      <c r="AB972" s="696"/>
      <c r="AC972" s="697"/>
      <c r="AD972" s="698"/>
      <c r="AE972" s="699"/>
      <c r="AF972" s="699"/>
      <c r="AG972" s="699">
        <v>0.72222222222222221</v>
      </c>
      <c r="AH972" s="699">
        <v>0.91666666666666663</v>
      </c>
      <c r="AI972" s="232" t="s">
        <v>41</v>
      </c>
      <c r="AJ972" s="694"/>
      <c r="AK972" s="694"/>
      <c r="AL972" s="700"/>
      <c r="AM972" s="694"/>
      <c r="AN972" s="694"/>
      <c r="AO972" s="232" t="s">
        <v>2273</v>
      </c>
      <c r="AP972" s="232"/>
      <c r="AQ972" s="232"/>
      <c r="AR972" s="232"/>
      <c r="AS972" s="232"/>
      <c r="AT972" s="243" t="str">
        <f t="shared" si="93"/>
        <v/>
      </c>
      <c r="AU972" s="243">
        <f t="shared" si="94"/>
        <v>0.19444444444444442</v>
      </c>
    </row>
    <row r="973" spans="1:47" ht="14.25">
      <c r="B973" s="29">
        <v>2025</v>
      </c>
      <c r="C973" s="29">
        <v>5</v>
      </c>
      <c r="D973" s="29">
        <v>28</v>
      </c>
      <c r="E973" s="247" t="s">
        <v>495</v>
      </c>
      <c r="F973" s="29"/>
      <c r="G973" s="208"/>
      <c r="H973" s="694" t="s">
        <v>467</v>
      </c>
      <c r="I973" s="347"/>
      <c r="J973" s="694"/>
      <c r="K973" s="232"/>
      <c r="L973" s="698"/>
      <c r="M973" s="185"/>
      <c r="N973" s="717"/>
      <c r="O973" s="232"/>
      <c r="P973" s="232"/>
      <c r="Q973" s="347"/>
      <c r="R973" s="695"/>
      <c r="S973" s="695"/>
      <c r="T973" s="695"/>
      <c r="U973" s="695"/>
      <c r="V973" s="695"/>
      <c r="W973" s="695"/>
      <c r="X973" s="232"/>
      <c r="Y973" s="695"/>
      <c r="Z973" s="232"/>
      <c r="AA973" s="696"/>
      <c r="AB973" s="696"/>
      <c r="AC973" s="697"/>
      <c r="AD973" s="698"/>
      <c r="AE973" s="699"/>
      <c r="AF973" s="699"/>
      <c r="AG973" s="699">
        <v>0.91666666666666663</v>
      </c>
      <c r="AH973" s="699">
        <v>0</v>
      </c>
      <c r="AI973" s="232" t="s">
        <v>26</v>
      </c>
      <c r="AJ973" s="694"/>
      <c r="AK973" s="694"/>
      <c r="AL973" s="700"/>
      <c r="AM973" s="694"/>
      <c r="AN973" s="694"/>
      <c r="AO973" s="232" t="s">
        <v>2278</v>
      </c>
      <c r="AP973" s="232"/>
      <c r="AQ973" s="232"/>
      <c r="AR973" s="232"/>
      <c r="AS973" s="232"/>
      <c r="AT973" s="243" t="str">
        <f t="shared" si="93"/>
        <v/>
      </c>
      <c r="AU973" s="243">
        <f t="shared" si="94"/>
        <v>8.333333333333337E-2</v>
      </c>
    </row>
    <row r="974" spans="1:47" ht="14.25">
      <c r="B974" s="29">
        <v>2025</v>
      </c>
      <c r="C974" s="29">
        <v>5</v>
      </c>
      <c r="D974" s="29">
        <v>28</v>
      </c>
      <c r="E974" s="247" t="s">
        <v>495</v>
      </c>
      <c r="F974" s="29"/>
      <c r="G974" s="31"/>
      <c r="H974" s="694" t="s">
        <v>467</v>
      </c>
      <c r="I974" s="347" t="s">
        <v>58</v>
      </c>
      <c r="J974" s="694" t="s">
        <v>468</v>
      </c>
      <c r="K974" s="232"/>
      <c r="L974" s="698"/>
      <c r="M974" s="185"/>
      <c r="N974" s="717"/>
      <c r="O974" s="232"/>
      <c r="P974" s="232">
        <v>12</v>
      </c>
      <c r="Q974" s="347" t="s">
        <v>483</v>
      </c>
      <c r="R974" s="695">
        <v>1120</v>
      </c>
      <c r="S974" s="695"/>
      <c r="T974" s="695" t="s">
        <v>30</v>
      </c>
      <c r="U974" s="695">
        <v>200</v>
      </c>
      <c r="V974" s="695">
        <v>1120</v>
      </c>
      <c r="W974" s="695">
        <v>1120</v>
      </c>
      <c r="X974" s="232">
        <v>1</v>
      </c>
      <c r="Y974" s="695">
        <v>200</v>
      </c>
      <c r="Z974" s="232">
        <v>1</v>
      </c>
      <c r="AA974" s="696">
        <v>200</v>
      </c>
      <c r="AB974" s="696"/>
      <c r="AC974" s="697"/>
      <c r="AD974" s="698"/>
      <c r="AE974" s="699"/>
      <c r="AF974" s="699"/>
      <c r="AG974" s="699"/>
      <c r="AH974" s="699"/>
      <c r="AI974" s="232"/>
      <c r="AJ974" s="694"/>
      <c r="AK974" s="694"/>
      <c r="AL974" s="700"/>
      <c r="AM974" s="694"/>
      <c r="AN974" s="694"/>
      <c r="AO974" s="232"/>
      <c r="AP974" s="232"/>
      <c r="AQ974" s="232"/>
      <c r="AR974" s="232"/>
      <c r="AS974" s="232"/>
      <c r="AT974" s="243" t="str">
        <f t="shared" si="93"/>
        <v/>
      </c>
      <c r="AU974" s="243" t="str">
        <f t="shared" si="94"/>
        <v/>
      </c>
    </row>
    <row r="975" spans="1:47" ht="14.25">
      <c r="A975" s="182">
        <v>1</v>
      </c>
      <c r="B975" s="29">
        <v>2025</v>
      </c>
      <c r="C975" s="29">
        <v>5</v>
      </c>
      <c r="D975" s="29">
        <v>28</v>
      </c>
      <c r="E975" s="247" t="s">
        <v>495</v>
      </c>
      <c r="F975" s="29">
        <v>3</v>
      </c>
      <c r="G975" s="31" t="s">
        <v>485</v>
      </c>
      <c r="H975" s="694" t="s">
        <v>467</v>
      </c>
      <c r="I975" s="347" t="s">
        <v>47</v>
      </c>
      <c r="J975" s="694" t="s">
        <v>468</v>
      </c>
      <c r="K975" s="232">
        <v>3832371</v>
      </c>
      <c r="L975" s="698">
        <v>1</v>
      </c>
      <c r="M975" s="185">
        <v>2</v>
      </c>
      <c r="N975" s="717" t="s">
        <v>499</v>
      </c>
      <c r="O975" s="232" t="s">
        <v>15</v>
      </c>
      <c r="P975" s="232">
        <v>50</v>
      </c>
      <c r="Q975" s="347" t="s">
        <v>356</v>
      </c>
      <c r="R975" s="695">
        <v>1120</v>
      </c>
      <c r="S975" s="695"/>
      <c r="T975" s="695">
        <v>5000</v>
      </c>
      <c r="U975" s="695">
        <v>5000</v>
      </c>
      <c r="V975" s="695">
        <v>1120</v>
      </c>
      <c r="W975" s="695">
        <v>1121</v>
      </c>
      <c r="X975" s="232">
        <v>1</v>
      </c>
      <c r="Y975" s="695">
        <v>5000</v>
      </c>
      <c r="Z975" s="232">
        <v>1</v>
      </c>
      <c r="AA975" s="696">
        <v>5000</v>
      </c>
      <c r="AB975" s="696">
        <v>5050</v>
      </c>
      <c r="AC975" s="697" t="s">
        <v>2280</v>
      </c>
      <c r="AD975" s="698"/>
      <c r="AE975" s="699">
        <v>0</v>
      </c>
      <c r="AF975" s="699">
        <v>2.4305555555555556E-2</v>
      </c>
      <c r="AG975" s="699">
        <v>2.4305555555555556E-2</v>
      </c>
      <c r="AH975" s="699">
        <v>3.125E-2</v>
      </c>
      <c r="AI975" s="232" t="s">
        <v>5</v>
      </c>
      <c r="AJ975" s="694"/>
      <c r="AK975" s="694" t="s">
        <v>6</v>
      </c>
      <c r="AL975" s="700" t="s">
        <v>662</v>
      </c>
      <c r="AM975" s="694" t="s">
        <v>486</v>
      </c>
      <c r="AN975" s="694">
        <v>1</v>
      </c>
      <c r="AO975" s="232" t="s">
        <v>2285</v>
      </c>
      <c r="AP975" s="232" t="s">
        <v>396</v>
      </c>
      <c r="AQ975" s="232" t="s">
        <v>2274</v>
      </c>
      <c r="AR975" s="232"/>
      <c r="AS975" s="232"/>
      <c r="AT975" s="243">
        <f t="shared" si="91"/>
        <v>2.4305555555555556E-2</v>
      </c>
      <c r="AU975" s="243">
        <f t="shared" si="92"/>
        <v>6.9444444444444441E-3</v>
      </c>
    </row>
    <row r="976" spans="1:47" ht="14.25">
      <c r="B976" s="29">
        <v>2025</v>
      </c>
      <c r="C976" s="29">
        <v>5</v>
      </c>
      <c r="D976" s="29">
        <v>28</v>
      </c>
      <c r="E976" s="247" t="s">
        <v>495</v>
      </c>
      <c r="F976" s="29">
        <v>3</v>
      </c>
      <c r="G976" s="31" t="s">
        <v>485</v>
      </c>
      <c r="H976" s="694" t="s">
        <v>467</v>
      </c>
      <c r="I976" s="347" t="s">
        <v>47</v>
      </c>
      <c r="J976" s="694" t="s">
        <v>468</v>
      </c>
      <c r="K976" s="232">
        <v>3832371</v>
      </c>
      <c r="L976" s="698">
        <v>2</v>
      </c>
      <c r="M976" s="185">
        <v>2</v>
      </c>
      <c r="N976" s="717" t="s">
        <v>499</v>
      </c>
      <c r="O976" s="232" t="s">
        <v>15</v>
      </c>
      <c r="P976" s="232">
        <v>50</v>
      </c>
      <c r="Q976" s="347" t="s">
        <v>356</v>
      </c>
      <c r="R976" s="695">
        <v>1120</v>
      </c>
      <c r="S976" s="695"/>
      <c r="T976" s="695">
        <v>5000</v>
      </c>
      <c r="U976" s="695">
        <v>5000</v>
      </c>
      <c r="V976" s="695">
        <v>1120</v>
      </c>
      <c r="W976" s="695">
        <v>1122</v>
      </c>
      <c r="X976" s="232">
        <v>1</v>
      </c>
      <c r="Y976" s="695">
        <v>5000</v>
      </c>
      <c r="Z976" s="232">
        <v>1</v>
      </c>
      <c r="AA976" s="696">
        <v>5000</v>
      </c>
      <c r="AB976" s="696">
        <v>5050</v>
      </c>
      <c r="AC976" s="697" t="s">
        <v>2282</v>
      </c>
      <c r="AD976" s="698" t="s">
        <v>2281</v>
      </c>
      <c r="AE976" s="699">
        <v>3.125E-2</v>
      </c>
      <c r="AF976" s="699">
        <v>5.5555555555555552E-2</v>
      </c>
      <c r="AG976" s="699">
        <v>5.5555555555555552E-2</v>
      </c>
      <c r="AH976" s="699">
        <v>0.10416666666666667</v>
      </c>
      <c r="AI976" s="232" t="s">
        <v>5</v>
      </c>
      <c r="AJ976" s="694"/>
      <c r="AK976" s="694" t="s">
        <v>6</v>
      </c>
      <c r="AL976" s="700" t="s">
        <v>662</v>
      </c>
      <c r="AM976" s="694" t="s">
        <v>486</v>
      </c>
      <c r="AN976" s="694">
        <v>1</v>
      </c>
      <c r="AO976" s="232"/>
      <c r="AP976" s="232" t="s">
        <v>394</v>
      </c>
      <c r="AQ976" s="232"/>
      <c r="AR976" s="232"/>
      <c r="AS976" s="232"/>
      <c r="AT976" s="243">
        <f t="shared" si="91"/>
        <v>2.4305555555555552E-2</v>
      </c>
      <c r="AU976" s="243">
        <f t="shared" si="92"/>
        <v>4.8611111111111119E-2</v>
      </c>
    </row>
    <row r="977" spans="1:47" ht="14.25">
      <c r="B977" s="29">
        <v>2025</v>
      </c>
      <c r="C977" s="29">
        <v>5</v>
      </c>
      <c r="D977" s="29">
        <v>28</v>
      </c>
      <c r="E977" s="247" t="s">
        <v>495</v>
      </c>
      <c r="F977" s="29"/>
      <c r="G977" s="208"/>
      <c r="H977" s="694" t="s">
        <v>467</v>
      </c>
      <c r="I977" s="347" t="s">
        <v>43</v>
      </c>
      <c r="J977" s="694" t="s">
        <v>468</v>
      </c>
      <c r="K977" s="232"/>
      <c r="L977" s="698"/>
      <c r="M977" s="185"/>
      <c r="N977" s="717"/>
      <c r="O977" s="232"/>
      <c r="P977" s="232">
        <v>25</v>
      </c>
      <c r="Q977" s="347" t="s">
        <v>483</v>
      </c>
      <c r="R977" s="695">
        <v>1120</v>
      </c>
      <c r="S977" s="695"/>
      <c r="T977" s="695" t="s">
        <v>30</v>
      </c>
      <c r="U977" s="695">
        <v>350</v>
      </c>
      <c r="V977" s="695">
        <v>1120</v>
      </c>
      <c r="W977" s="695">
        <v>1120</v>
      </c>
      <c r="X977" s="232">
        <v>1</v>
      </c>
      <c r="Y977" s="695"/>
      <c r="Z977" s="232">
        <v>1</v>
      </c>
      <c r="AA977" s="696">
        <v>350</v>
      </c>
      <c r="AB977" s="696">
        <v>10550</v>
      </c>
      <c r="AC977" s="697" t="s">
        <v>756</v>
      </c>
      <c r="AD977" s="698" t="s">
        <v>2281</v>
      </c>
      <c r="AE977" s="699">
        <v>0.10416666666666667</v>
      </c>
      <c r="AF977" s="699">
        <v>0.1076388888888889</v>
      </c>
      <c r="AG977" s="699"/>
      <c r="AH977" s="699"/>
      <c r="AI977" s="232"/>
      <c r="AJ977" s="694"/>
      <c r="AK977" s="694" t="s">
        <v>6</v>
      </c>
      <c r="AL977" s="700" t="s">
        <v>662</v>
      </c>
      <c r="AM977" s="694" t="s">
        <v>486</v>
      </c>
      <c r="AN977" s="694">
        <v>1</v>
      </c>
      <c r="AO977" s="232"/>
      <c r="AP977" s="232"/>
      <c r="AQ977" s="232"/>
      <c r="AR977" s="232"/>
      <c r="AS977" s="232"/>
      <c r="AT977" s="243">
        <f t="shared" si="91"/>
        <v>3.4722222222222238E-3</v>
      </c>
      <c r="AU977" s="243" t="str">
        <f t="shared" si="92"/>
        <v/>
      </c>
    </row>
    <row r="978" spans="1:47" ht="14.25">
      <c r="B978" s="29">
        <v>2025</v>
      </c>
      <c r="C978" s="29">
        <v>5</v>
      </c>
      <c r="D978" s="29">
        <v>28</v>
      </c>
      <c r="E978" s="247" t="s">
        <v>495</v>
      </c>
      <c r="F978" s="29"/>
      <c r="G978" s="208"/>
      <c r="H978" s="694" t="s">
        <v>467</v>
      </c>
      <c r="I978" s="347"/>
      <c r="J978" s="694"/>
      <c r="K978" s="232"/>
      <c r="L978" s="698"/>
      <c r="M978" s="185"/>
      <c r="N978" s="717"/>
      <c r="O978" s="232"/>
      <c r="P978" s="232"/>
      <c r="Q978" s="347"/>
      <c r="R978" s="695"/>
      <c r="S978" s="695"/>
      <c r="T978" s="695"/>
      <c r="U978" s="695"/>
      <c r="V978" s="695"/>
      <c r="W978" s="695"/>
      <c r="X978" s="232"/>
      <c r="Y978" s="695"/>
      <c r="Z978" s="232"/>
      <c r="AA978" s="696"/>
      <c r="AB978" s="696"/>
      <c r="AC978" s="697"/>
      <c r="AD978" s="698"/>
      <c r="AE978" s="699"/>
      <c r="AF978" s="699"/>
      <c r="AG978" s="699">
        <v>0.1076388888888889</v>
      </c>
      <c r="AH978" s="699">
        <v>0.12847222222222221</v>
      </c>
      <c r="AI978" s="232" t="s">
        <v>689</v>
      </c>
      <c r="AJ978" s="694"/>
      <c r="AK978" s="694"/>
      <c r="AL978" s="700"/>
      <c r="AM978" s="694"/>
      <c r="AN978" s="694"/>
      <c r="AO978" s="232"/>
      <c r="AP978" s="232"/>
      <c r="AQ978" s="232"/>
      <c r="AR978" s="232"/>
      <c r="AS978" s="232"/>
      <c r="AT978" s="243" t="str">
        <f t="shared" si="91"/>
        <v/>
      </c>
      <c r="AU978" s="243">
        <f t="shared" si="92"/>
        <v>2.0833333333333315E-2</v>
      </c>
    </row>
    <row r="979" spans="1:47" ht="14.25">
      <c r="B979" s="29">
        <v>2025</v>
      </c>
      <c r="C979" s="29">
        <v>5</v>
      </c>
      <c r="D979" s="29">
        <v>28</v>
      </c>
      <c r="E979" s="247" t="s">
        <v>495</v>
      </c>
      <c r="F979" s="29"/>
      <c r="G979" s="31"/>
      <c r="H979" s="694" t="s">
        <v>467</v>
      </c>
      <c r="I979" s="347" t="s">
        <v>58</v>
      </c>
      <c r="J979" s="694" t="s">
        <v>468</v>
      </c>
      <c r="K979" s="232"/>
      <c r="L979" s="698"/>
      <c r="M979" s="185"/>
      <c r="N979" s="717"/>
      <c r="O979" s="232"/>
      <c r="P979" s="232">
        <v>12</v>
      </c>
      <c r="Q979" s="347" t="s">
        <v>483</v>
      </c>
      <c r="R979" s="695">
        <v>1120</v>
      </c>
      <c r="S979" s="695"/>
      <c r="T979" s="695" t="s">
        <v>30</v>
      </c>
      <c r="U979" s="695">
        <v>200</v>
      </c>
      <c r="V979" s="695">
        <v>1120</v>
      </c>
      <c r="W979" s="695">
        <v>1120</v>
      </c>
      <c r="X979" s="232">
        <v>1</v>
      </c>
      <c r="Y979" s="695">
        <v>200</v>
      </c>
      <c r="Z979" s="232">
        <v>1</v>
      </c>
      <c r="AA979" s="696">
        <v>200</v>
      </c>
      <c r="AB979" s="696"/>
      <c r="AC979" s="697" t="s">
        <v>488</v>
      </c>
      <c r="AD979" s="698" t="s">
        <v>489</v>
      </c>
      <c r="AE979" s="699"/>
      <c r="AF979" s="699"/>
      <c r="AG979" s="699"/>
      <c r="AH979" s="699"/>
      <c r="AI979" s="232"/>
      <c r="AJ979" s="694"/>
      <c r="AK979" s="694"/>
      <c r="AL979" s="700"/>
      <c r="AM979" s="694"/>
      <c r="AN979" s="694"/>
      <c r="AO979" s="232"/>
      <c r="AP979" s="232"/>
      <c r="AQ979" s="232"/>
      <c r="AR979" s="232"/>
      <c r="AS979" s="232"/>
      <c r="AT979" s="243" t="str">
        <f t="shared" si="91"/>
        <v/>
      </c>
      <c r="AU979" s="243" t="str">
        <f t="shared" si="92"/>
        <v/>
      </c>
    </row>
    <row r="980" spans="1:47" ht="14.25">
      <c r="A980" s="182">
        <v>1</v>
      </c>
      <c r="B980" s="29">
        <v>2025</v>
      </c>
      <c r="C980" s="29">
        <v>5</v>
      </c>
      <c r="D980" s="29">
        <v>28</v>
      </c>
      <c r="E980" s="247" t="s">
        <v>495</v>
      </c>
      <c r="F980" s="29">
        <v>4</v>
      </c>
      <c r="G980" s="31" t="s">
        <v>485</v>
      </c>
      <c r="H980" s="694" t="s">
        <v>467</v>
      </c>
      <c r="I980" s="347" t="s">
        <v>47</v>
      </c>
      <c r="J980" s="694" t="s">
        <v>468</v>
      </c>
      <c r="K980" s="232">
        <v>3824817</v>
      </c>
      <c r="L980" s="698">
        <v>1</v>
      </c>
      <c r="M980" s="185">
        <v>12</v>
      </c>
      <c r="N980" s="717" t="s">
        <v>490</v>
      </c>
      <c r="O980" s="232" t="s">
        <v>34</v>
      </c>
      <c r="P980" s="232">
        <v>50</v>
      </c>
      <c r="Q980" s="347" t="s">
        <v>337</v>
      </c>
      <c r="R980" s="695">
        <v>1120</v>
      </c>
      <c r="S980" s="695"/>
      <c r="T980" s="695">
        <v>4050</v>
      </c>
      <c r="U980" s="695">
        <v>4050</v>
      </c>
      <c r="V980" s="695">
        <v>1120</v>
      </c>
      <c r="W980" s="695">
        <v>1120</v>
      </c>
      <c r="X980" s="232">
        <v>1</v>
      </c>
      <c r="Y980" s="695">
        <v>4000</v>
      </c>
      <c r="Z980" s="232">
        <v>1</v>
      </c>
      <c r="AA980" s="696">
        <v>4000</v>
      </c>
      <c r="AB980" s="696">
        <v>4050</v>
      </c>
      <c r="AC980" s="697" t="s">
        <v>2284</v>
      </c>
      <c r="AD980" s="698"/>
      <c r="AE980" s="699">
        <v>0.12847222222222221</v>
      </c>
      <c r="AF980" s="699">
        <v>0.14930555555555555</v>
      </c>
      <c r="AG980" s="699">
        <v>0.14930555555555555</v>
      </c>
      <c r="AH980" s="699">
        <v>0.15625</v>
      </c>
      <c r="AI980" s="232" t="s">
        <v>5</v>
      </c>
      <c r="AJ980" s="694"/>
      <c r="AK980" s="694" t="s">
        <v>17</v>
      </c>
      <c r="AL980" s="700" t="s">
        <v>662</v>
      </c>
      <c r="AM980" s="694" t="s">
        <v>486</v>
      </c>
      <c r="AN980" s="694">
        <v>1</v>
      </c>
      <c r="AO980" s="232"/>
      <c r="AP980" s="232" t="s">
        <v>394</v>
      </c>
      <c r="AQ980" s="232" t="s">
        <v>860</v>
      </c>
      <c r="AR980" s="232"/>
      <c r="AS980" s="232"/>
      <c r="AT980" s="243">
        <f t="shared" si="91"/>
        <v>2.0833333333333343E-2</v>
      </c>
      <c r="AU980" s="243">
        <f t="shared" si="92"/>
        <v>6.9444444444444475E-3</v>
      </c>
    </row>
    <row r="981" spans="1:47" ht="14.25">
      <c r="B981" s="29">
        <v>2025</v>
      </c>
      <c r="C981" s="29">
        <v>5</v>
      </c>
      <c r="D981" s="29">
        <v>28</v>
      </c>
      <c r="E981" s="247" t="s">
        <v>495</v>
      </c>
      <c r="F981" s="29">
        <v>4</v>
      </c>
      <c r="G981" s="31" t="s">
        <v>485</v>
      </c>
      <c r="H981" s="694" t="s">
        <v>467</v>
      </c>
      <c r="I981" s="347" t="s">
        <v>47</v>
      </c>
      <c r="J981" s="694" t="s">
        <v>468</v>
      </c>
      <c r="K981" s="232">
        <v>3824817</v>
      </c>
      <c r="L981" s="698">
        <v>2</v>
      </c>
      <c r="M981" s="185">
        <v>12</v>
      </c>
      <c r="N981" s="717" t="s">
        <v>490</v>
      </c>
      <c r="O981" s="232" t="s">
        <v>34</v>
      </c>
      <c r="P981" s="232">
        <v>50</v>
      </c>
      <c r="Q981" s="347" t="s">
        <v>337</v>
      </c>
      <c r="R981" s="695">
        <v>1120</v>
      </c>
      <c r="S981" s="695"/>
      <c r="T981" s="695">
        <v>4050</v>
      </c>
      <c r="U981" s="695">
        <v>4050</v>
      </c>
      <c r="V981" s="695">
        <v>1120</v>
      </c>
      <c r="W981" s="695">
        <v>1123</v>
      </c>
      <c r="X981" s="232">
        <v>1</v>
      </c>
      <c r="Y981" s="695">
        <v>4000</v>
      </c>
      <c r="Z981" s="232">
        <v>1</v>
      </c>
      <c r="AA981" s="696">
        <v>4000</v>
      </c>
      <c r="AB981" s="696">
        <v>4050</v>
      </c>
      <c r="AC981" s="697" t="s">
        <v>2287</v>
      </c>
      <c r="AD981" s="698"/>
      <c r="AE981" s="699">
        <v>0.15625</v>
      </c>
      <c r="AF981" s="699">
        <v>0.17708333333333334</v>
      </c>
      <c r="AG981" s="699">
        <v>0.17708333333333334</v>
      </c>
      <c r="AH981" s="699">
        <v>0.18402777777777779</v>
      </c>
      <c r="AI981" s="232" t="s">
        <v>5</v>
      </c>
      <c r="AJ981" s="694"/>
      <c r="AK981" s="694" t="s">
        <v>17</v>
      </c>
      <c r="AL981" s="700" t="s">
        <v>662</v>
      </c>
      <c r="AM981" s="694" t="s">
        <v>486</v>
      </c>
      <c r="AN981" s="694">
        <v>1</v>
      </c>
      <c r="AO981" s="232"/>
      <c r="AP981" s="232" t="s">
        <v>394</v>
      </c>
      <c r="AQ981" s="232"/>
      <c r="AR981" s="232"/>
      <c r="AS981" s="232"/>
      <c r="AT981" s="243">
        <f t="shared" si="91"/>
        <v>2.0833333333333343E-2</v>
      </c>
      <c r="AU981" s="243">
        <f t="shared" si="92"/>
        <v>6.9444444444444475E-3</v>
      </c>
    </row>
    <row r="982" spans="1:47" ht="14.25">
      <c r="B982" s="29">
        <v>2025</v>
      </c>
      <c r="C982" s="29">
        <v>5</v>
      </c>
      <c r="D982" s="29">
        <v>28</v>
      </c>
      <c r="E982" s="247" t="s">
        <v>495</v>
      </c>
      <c r="F982" s="29">
        <v>4</v>
      </c>
      <c r="G982" s="31" t="s">
        <v>485</v>
      </c>
      <c r="H982" s="694" t="s">
        <v>467</v>
      </c>
      <c r="I982" s="347" t="s">
        <v>47</v>
      </c>
      <c r="J982" s="694" t="s">
        <v>468</v>
      </c>
      <c r="K982" s="232">
        <v>3824817</v>
      </c>
      <c r="L982" s="698">
        <v>3</v>
      </c>
      <c r="M982" s="185">
        <v>12</v>
      </c>
      <c r="N982" s="717" t="s">
        <v>490</v>
      </c>
      <c r="O982" s="232" t="s">
        <v>34</v>
      </c>
      <c r="P982" s="232">
        <v>50</v>
      </c>
      <c r="Q982" s="347" t="s">
        <v>337</v>
      </c>
      <c r="R982" s="695">
        <v>1120</v>
      </c>
      <c r="S982" s="695"/>
      <c r="T982" s="695">
        <v>4060</v>
      </c>
      <c r="U982" s="695">
        <v>4060</v>
      </c>
      <c r="V982" s="695">
        <v>1120</v>
      </c>
      <c r="W982" s="695">
        <v>1121</v>
      </c>
      <c r="X982" s="232">
        <v>1</v>
      </c>
      <c r="Y982" s="695">
        <v>4000</v>
      </c>
      <c r="Z982" s="232">
        <v>1</v>
      </c>
      <c r="AA982" s="696">
        <v>4000</v>
      </c>
      <c r="AB982" s="696">
        <v>4060</v>
      </c>
      <c r="AC982" s="697" t="s">
        <v>2286</v>
      </c>
      <c r="AD982" s="698" t="s">
        <v>2283</v>
      </c>
      <c r="AE982" s="699">
        <v>0.18402777777777779</v>
      </c>
      <c r="AF982" s="699">
        <v>0.2048611111111111</v>
      </c>
      <c r="AG982" s="699">
        <v>0.2048611111111111</v>
      </c>
      <c r="AH982" s="699">
        <v>0.21180555555555555</v>
      </c>
      <c r="AI982" s="232" t="s">
        <v>5</v>
      </c>
      <c r="AJ982" s="694"/>
      <c r="AK982" s="694" t="s">
        <v>17</v>
      </c>
      <c r="AL982" s="700" t="s">
        <v>662</v>
      </c>
      <c r="AM982" s="694" t="s">
        <v>486</v>
      </c>
      <c r="AN982" s="694">
        <v>1</v>
      </c>
      <c r="AO982" s="232"/>
      <c r="AP982" s="232" t="s">
        <v>394</v>
      </c>
      <c r="AQ982" s="232"/>
      <c r="AR982" s="232"/>
      <c r="AS982" s="232"/>
      <c r="AT982" s="243">
        <f t="shared" si="91"/>
        <v>2.0833333333333315E-2</v>
      </c>
      <c r="AU982" s="243">
        <f t="shared" si="92"/>
        <v>6.9444444444444475E-3</v>
      </c>
    </row>
    <row r="983" spans="1:47" ht="14.25">
      <c r="B983" s="29">
        <v>2025</v>
      </c>
      <c r="C983" s="29">
        <v>5</v>
      </c>
      <c r="D983" s="29">
        <v>28</v>
      </c>
      <c r="E983" s="247" t="s">
        <v>495</v>
      </c>
      <c r="F983" s="29"/>
      <c r="G983" s="31"/>
      <c r="H983" s="694" t="s">
        <v>467</v>
      </c>
      <c r="I983" s="347" t="s">
        <v>43</v>
      </c>
      <c r="J983" s="694" t="s">
        <v>468</v>
      </c>
      <c r="K983" s="232"/>
      <c r="L983" s="698"/>
      <c r="M983" s="185"/>
      <c r="N983" s="717"/>
      <c r="O983" s="232"/>
      <c r="P983" s="232">
        <v>25</v>
      </c>
      <c r="Q983" s="347" t="s">
        <v>483</v>
      </c>
      <c r="R983" s="695">
        <v>1120</v>
      </c>
      <c r="S983" s="695"/>
      <c r="T983" s="695" t="s">
        <v>30</v>
      </c>
      <c r="U983" s="695">
        <v>350</v>
      </c>
      <c r="V983" s="695">
        <v>1120</v>
      </c>
      <c r="W983" s="695">
        <v>1120</v>
      </c>
      <c r="X983" s="232">
        <v>1</v>
      </c>
      <c r="Y983" s="695"/>
      <c r="Z983" s="232">
        <v>1</v>
      </c>
      <c r="AA983" s="696">
        <v>350</v>
      </c>
      <c r="AB983" s="696">
        <v>12550</v>
      </c>
      <c r="AC983" s="697" t="s">
        <v>756</v>
      </c>
      <c r="AD983" s="698" t="s">
        <v>2283</v>
      </c>
      <c r="AE983" s="699">
        <v>0.21180555555555555</v>
      </c>
      <c r="AF983" s="699">
        <v>0.21527777777777779</v>
      </c>
      <c r="AG983" s="699"/>
      <c r="AH983" s="699"/>
      <c r="AI983" s="232"/>
      <c r="AJ983" s="694"/>
      <c r="AK983" s="694" t="s">
        <v>17</v>
      </c>
      <c r="AL983" s="700" t="s">
        <v>662</v>
      </c>
      <c r="AM983" s="694" t="s">
        <v>486</v>
      </c>
      <c r="AN983" s="694">
        <v>1</v>
      </c>
      <c r="AO983" s="232"/>
      <c r="AP983" s="232"/>
      <c r="AQ983" s="232"/>
      <c r="AR983" s="232"/>
      <c r="AS983" s="232"/>
      <c r="AT983" s="243">
        <f t="shared" si="91"/>
        <v>3.4722222222222376E-3</v>
      </c>
      <c r="AU983" s="243" t="str">
        <f t="shared" si="92"/>
        <v/>
      </c>
    </row>
    <row r="984" spans="1:47" ht="14.25">
      <c r="B984" s="29">
        <v>2025</v>
      </c>
      <c r="C984" s="29">
        <v>5</v>
      </c>
      <c r="D984" s="29">
        <v>29</v>
      </c>
      <c r="E984" s="247" t="s">
        <v>495</v>
      </c>
      <c r="F984" s="29"/>
      <c r="G984" s="208"/>
      <c r="H984" s="694" t="s">
        <v>467</v>
      </c>
      <c r="I984" s="347"/>
      <c r="J984" s="694"/>
      <c r="K984" s="232"/>
      <c r="L984" s="698"/>
      <c r="M984" s="185"/>
      <c r="N984" s="717"/>
      <c r="O984" s="232"/>
      <c r="P984" s="232"/>
      <c r="Q984" s="347"/>
      <c r="R984" s="695"/>
      <c r="S984" s="695"/>
      <c r="T984" s="695"/>
      <c r="U984" s="695"/>
      <c r="V984" s="695"/>
      <c r="W984" s="695"/>
      <c r="X984" s="232"/>
      <c r="Y984" s="695"/>
      <c r="Z984" s="232"/>
      <c r="AA984" s="696"/>
      <c r="AB984" s="696"/>
      <c r="AC984" s="697"/>
      <c r="AD984" s="698"/>
      <c r="AE984" s="699"/>
      <c r="AF984" s="699"/>
      <c r="AG984" s="699">
        <v>0.21527777777777779</v>
      </c>
      <c r="AH984" s="699">
        <v>0.2361111111111111</v>
      </c>
      <c r="AI984" s="232" t="s">
        <v>560</v>
      </c>
      <c r="AJ984" s="694"/>
      <c r="AK984" s="694"/>
      <c r="AL984" s="700"/>
      <c r="AM984" s="694"/>
      <c r="AN984" s="694"/>
      <c r="AO984" s="232"/>
      <c r="AP984" s="232"/>
      <c r="AQ984" s="232"/>
      <c r="AR984" s="232"/>
      <c r="AS984" s="232"/>
      <c r="AT984" s="243" t="str">
        <f t="shared" si="91"/>
        <v/>
      </c>
      <c r="AU984" s="243">
        <f t="shared" si="92"/>
        <v>2.0833333333333315E-2</v>
      </c>
    </row>
    <row r="985" spans="1:47" ht="14.25">
      <c r="B985" s="29">
        <v>2025</v>
      </c>
      <c r="C985" s="29">
        <v>5</v>
      </c>
      <c r="D985" s="29">
        <v>29</v>
      </c>
      <c r="E985" s="247" t="s">
        <v>495</v>
      </c>
      <c r="F985" s="29"/>
      <c r="G985" s="31"/>
      <c r="H985" s="694" t="s">
        <v>467</v>
      </c>
      <c r="I985" s="347" t="s">
        <v>58</v>
      </c>
      <c r="J985" s="694" t="s">
        <v>468</v>
      </c>
      <c r="K985" s="232"/>
      <c r="L985" s="698"/>
      <c r="M985" s="185"/>
      <c r="N985" s="717"/>
      <c r="O985" s="232"/>
      <c r="P985" s="232">
        <v>12</v>
      </c>
      <c r="Q985" s="347" t="s">
        <v>483</v>
      </c>
      <c r="R985" s="695">
        <v>1120</v>
      </c>
      <c r="S985" s="695"/>
      <c r="T985" s="695" t="s">
        <v>30</v>
      </c>
      <c r="U985" s="695">
        <v>200</v>
      </c>
      <c r="V985" s="695">
        <v>1120</v>
      </c>
      <c r="W985" s="695">
        <v>1120</v>
      </c>
      <c r="X985" s="232">
        <v>1</v>
      </c>
      <c r="Y985" s="695">
        <v>200</v>
      </c>
      <c r="Z985" s="232">
        <v>1</v>
      </c>
      <c r="AA985" s="696">
        <v>200</v>
      </c>
      <c r="AB985" s="696"/>
      <c r="AC985" s="697" t="s">
        <v>488</v>
      </c>
      <c r="AD985" s="698" t="s">
        <v>489</v>
      </c>
      <c r="AE985" s="699"/>
      <c r="AF985" s="699"/>
      <c r="AG985" s="699"/>
      <c r="AH985" s="699"/>
      <c r="AI985" s="232"/>
      <c r="AJ985" s="694"/>
      <c r="AK985" s="694"/>
      <c r="AL985" s="700"/>
      <c r="AM985" s="694"/>
      <c r="AN985" s="694"/>
      <c r="AO985" s="232"/>
      <c r="AP985" s="232"/>
      <c r="AQ985" s="232"/>
      <c r="AR985" s="232"/>
      <c r="AS985" s="232"/>
      <c r="AT985" s="243" t="str">
        <f t="shared" si="91"/>
        <v/>
      </c>
      <c r="AU985" s="243" t="str">
        <f t="shared" si="92"/>
        <v/>
      </c>
    </row>
    <row r="986" spans="1:47" ht="14.25">
      <c r="A986" s="182">
        <v>1</v>
      </c>
      <c r="B986" s="29">
        <v>2025</v>
      </c>
      <c r="C986" s="29">
        <v>5</v>
      </c>
      <c r="D986" s="29">
        <v>29</v>
      </c>
      <c r="E986" s="247" t="s">
        <v>495</v>
      </c>
      <c r="F986" s="29">
        <v>1</v>
      </c>
      <c r="G986" s="31" t="s">
        <v>485</v>
      </c>
      <c r="H986" s="694" t="s">
        <v>467</v>
      </c>
      <c r="I986" s="347" t="s">
        <v>47</v>
      </c>
      <c r="J986" s="694" t="s">
        <v>468</v>
      </c>
      <c r="K986" s="232">
        <v>3824817</v>
      </c>
      <c r="L986" s="698">
        <v>4</v>
      </c>
      <c r="M986" s="185">
        <v>12</v>
      </c>
      <c r="N986" s="717" t="s">
        <v>490</v>
      </c>
      <c r="O986" s="232" t="s">
        <v>34</v>
      </c>
      <c r="P986" s="232">
        <v>50</v>
      </c>
      <c r="Q986" s="347" t="s">
        <v>337</v>
      </c>
      <c r="R986" s="695">
        <v>1120</v>
      </c>
      <c r="S986" s="695"/>
      <c r="T986" s="695">
        <v>4000</v>
      </c>
      <c r="U986" s="695">
        <v>4000</v>
      </c>
      <c r="V986" s="695">
        <v>1120</v>
      </c>
      <c r="W986" s="695">
        <v>1122</v>
      </c>
      <c r="X986" s="232">
        <v>1</v>
      </c>
      <c r="Y986" s="695">
        <v>4000</v>
      </c>
      <c r="Z986" s="232">
        <v>1</v>
      </c>
      <c r="AA986" s="696">
        <v>4000</v>
      </c>
      <c r="AB986" s="696">
        <v>4000</v>
      </c>
      <c r="AC986" s="697" t="s">
        <v>2289</v>
      </c>
      <c r="AD986" s="698"/>
      <c r="AE986" s="699">
        <v>0.2361111111111111</v>
      </c>
      <c r="AF986" s="699">
        <v>0.25694444444444442</v>
      </c>
      <c r="AG986" s="699">
        <v>0.25694444444444442</v>
      </c>
      <c r="AH986" s="699">
        <v>0.2638888888888889</v>
      </c>
      <c r="AI986" s="232" t="s">
        <v>5</v>
      </c>
      <c r="AJ986" s="694"/>
      <c r="AK986" s="694" t="s">
        <v>17</v>
      </c>
      <c r="AL986" s="700" t="s">
        <v>662</v>
      </c>
      <c r="AM986" s="694" t="s">
        <v>486</v>
      </c>
      <c r="AN986" s="694">
        <v>1</v>
      </c>
      <c r="AO986" s="232"/>
      <c r="AP986" s="232" t="s">
        <v>394</v>
      </c>
      <c r="AQ986" s="232"/>
      <c r="AR986" s="232"/>
      <c r="AS986" s="232"/>
      <c r="AT986" s="243">
        <f t="shared" si="91"/>
        <v>2.0833333333333315E-2</v>
      </c>
      <c r="AU986" s="243">
        <f t="shared" si="92"/>
        <v>6.9444444444444753E-3</v>
      </c>
    </row>
    <row r="987" spans="1:47" ht="14.25">
      <c r="B987" s="29">
        <v>2025</v>
      </c>
      <c r="C987" s="29">
        <v>5</v>
      </c>
      <c r="D987" s="29">
        <v>29</v>
      </c>
      <c r="E987" s="247" t="s">
        <v>495</v>
      </c>
      <c r="F987" s="29">
        <v>1</v>
      </c>
      <c r="G987" s="31" t="s">
        <v>485</v>
      </c>
      <c r="H987" s="694" t="s">
        <v>467</v>
      </c>
      <c r="I987" s="347" t="s">
        <v>47</v>
      </c>
      <c r="J987" s="694" t="s">
        <v>468</v>
      </c>
      <c r="K987" s="232">
        <v>3824817</v>
      </c>
      <c r="L987" s="698">
        <v>5</v>
      </c>
      <c r="M987" s="185">
        <v>12</v>
      </c>
      <c r="N987" s="717" t="s">
        <v>490</v>
      </c>
      <c r="O987" s="232" t="s">
        <v>34</v>
      </c>
      <c r="P987" s="232">
        <v>50</v>
      </c>
      <c r="Q987" s="347" t="s">
        <v>337</v>
      </c>
      <c r="R987" s="695">
        <v>1120</v>
      </c>
      <c r="S987" s="695"/>
      <c r="T987" s="695">
        <v>4020</v>
      </c>
      <c r="U987" s="695">
        <v>4020</v>
      </c>
      <c r="V987" s="695">
        <v>1120</v>
      </c>
      <c r="W987" s="695">
        <v>1122</v>
      </c>
      <c r="X987" s="232">
        <v>1</v>
      </c>
      <c r="Y987" s="695">
        <v>4000</v>
      </c>
      <c r="Z987" s="232">
        <v>1</v>
      </c>
      <c r="AA987" s="696">
        <v>4000</v>
      </c>
      <c r="AB987" s="696">
        <v>4020</v>
      </c>
      <c r="AC987" s="697" t="s">
        <v>2290</v>
      </c>
      <c r="AD987" s="698"/>
      <c r="AE987" s="699">
        <v>0.2638888888888889</v>
      </c>
      <c r="AF987" s="699">
        <v>0.28472222222222221</v>
      </c>
      <c r="AG987" s="699">
        <v>0.28472222222222221</v>
      </c>
      <c r="AH987" s="699">
        <v>0.29166666666666669</v>
      </c>
      <c r="AI987" s="232" t="s">
        <v>5</v>
      </c>
      <c r="AJ987" s="694"/>
      <c r="AK987" s="694" t="s">
        <v>17</v>
      </c>
      <c r="AL987" s="700" t="s">
        <v>662</v>
      </c>
      <c r="AM987" s="694" t="s">
        <v>486</v>
      </c>
      <c r="AN987" s="694">
        <v>1</v>
      </c>
      <c r="AO987" s="232"/>
      <c r="AP987" s="232" t="s">
        <v>394</v>
      </c>
      <c r="AQ987" s="232"/>
      <c r="AR987" s="232"/>
      <c r="AS987" s="232"/>
      <c r="AT987" s="243">
        <f t="shared" si="91"/>
        <v>2.0833333333333315E-2</v>
      </c>
      <c r="AU987" s="243">
        <f t="shared" si="92"/>
        <v>6.9444444444444753E-3</v>
      </c>
    </row>
    <row r="988" spans="1:47" ht="14.25">
      <c r="B988" s="29">
        <v>2025</v>
      </c>
      <c r="C988" s="29">
        <v>5</v>
      </c>
      <c r="D988" s="29">
        <v>29</v>
      </c>
      <c r="E988" s="247" t="s">
        <v>496</v>
      </c>
      <c r="F988" s="29">
        <v>1</v>
      </c>
      <c r="G988" s="31" t="s">
        <v>485</v>
      </c>
      <c r="H988" s="694" t="s">
        <v>467</v>
      </c>
      <c r="I988" s="347" t="s">
        <v>47</v>
      </c>
      <c r="J988" s="694" t="s">
        <v>468</v>
      </c>
      <c r="K988" s="232">
        <v>3824817</v>
      </c>
      <c r="L988" s="698">
        <v>6</v>
      </c>
      <c r="M988" s="185">
        <v>12</v>
      </c>
      <c r="N988" s="717" t="s">
        <v>490</v>
      </c>
      <c r="O988" s="232" t="s">
        <v>34</v>
      </c>
      <c r="P988" s="232">
        <v>50</v>
      </c>
      <c r="Q988" s="347" t="s">
        <v>337</v>
      </c>
      <c r="R988" s="695">
        <v>1120</v>
      </c>
      <c r="S988" s="695"/>
      <c r="T988" s="695">
        <v>4030</v>
      </c>
      <c r="U988" s="695">
        <v>4030</v>
      </c>
      <c r="V988" s="695">
        <v>1120</v>
      </c>
      <c r="W988" s="695">
        <v>1121</v>
      </c>
      <c r="X988" s="232">
        <v>1</v>
      </c>
      <c r="Y988" s="695">
        <v>4000</v>
      </c>
      <c r="Z988" s="232">
        <v>1</v>
      </c>
      <c r="AA988" s="696">
        <v>4000</v>
      </c>
      <c r="AB988" s="696">
        <v>4040</v>
      </c>
      <c r="AC988" s="697" t="s">
        <v>2291</v>
      </c>
      <c r="AD988" s="698" t="s">
        <v>2288</v>
      </c>
      <c r="AE988" s="699">
        <v>0.29166666666666669</v>
      </c>
      <c r="AF988" s="699">
        <v>0.3125</v>
      </c>
      <c r="AG988" s="699">
        <v>0.3125</v>
      </c>
      <c r="AH988" s="699">
        <v>0.31944444444444442</v>
      </c>
      <c r="AI988" s="232" t="s">
        <v>5</v>
      </c>
      <c r="AJ988" s="694"/>
      <c r="AK988" s="694" t="s">
        <v>17</v>
      </c>
      <c r="AL988" s="700" t="s">
        <v>662</v>
      </c>
      <c r="AM988" s="694" t="s">
        <v>486</v>
      </c>
      <c r="AN988" s="694">
        <v>1</v>
      </c>
      <c r="AO988" s="232"/>
      <c r="AP988" s="232" t="s">
        <v>394</v>
      </c>
      <c r="AQ988" s="232" t="s">
        <v>2296</v>
      </c>
      <c r="AR988" s="232"/>
      <c r="AS988" s="232"/>
      <c r="AT988" s="243">
        <f t="shared" si="91"/>
        <v>2.0833333333333315E-2</v>
      </c>
      <c r="AU988" s="243">
        <f t="shared" si="92"/>
        <v>6.9444444444444198E-3</v>
      </c>
    </row>
    <row r="989" spans="1:47" ht="14.25">
      <c r="B989" s="29">
        <v>2025</v>
      </c>
      <c r="C989" s="29">
        <v>5</v>
      </c>
      <c r="D989" s="29">
        <v>29</v>
      </c>
      <c r="E989" s="247" t="s">
        <v>496</v>
      </c>
      <c r="F989" s="29"/>
      <c r="G989" s="31"/>
      <c r="H989" s="694" t="s">
        <v>467</v>
      </c>
      <c r="I989" s="347" t="s">
        <v>43</v>
      </c>
      <c r="J989" s="694" t="s">
        <v>468</v>
      </c>
      <c r="K989" s="232"/>
      <c r="L989" s="698"/>
      <c r="M989" s="185"/>
      <c r="N989" s="717"/>
      <c r="O989" s="232"/>
      <c r="P989" s="232">
        <v>25</v>
      </c>
      <c r="Q989" s="347" t="s">
        <v>483</v>
      </c>
      <c r="R989" s="695">
        <v>1120</v>
      </c>
      <c r="S989" s="695"/>
      <c r="T989" s="695" t="s">
        <v>30</v>
      </c>
      <c r="U989" s="695">
        <v>350</v>
      </c>
      <c r="V989" s="695">
        <v>1120</v>
      </c>
      <c r="W989" s="695">
        <v>1120</v>
      </c>
      <c r="X989" s="232">
        <v>1</v>
      </c>
      <c r="Y989" s="695"/>
      <c r="Z989" s="232">
        <v>1</v>
      </c>
      <c r="AA989" s="696">
        <v>350</v>
      </c>
      <c r="AB989" s="696">
        <v>12550</v>
      </c>
      <c r="AC989" s="697" t="s">
        <v>756</v>
      </c>
      <c r="AD989" s="698" t="s">
        <v>2288</v>
      </c>
      <c r="AE989" s="699">
        <v>0.31944444444444442</v>
      </c>
      <c r="AF989" s="699">
        <v>0.32291666666666669</v>
      </c>
      <c r="AG989" s="699"/>
      <c r="AH989" s="699"/>
      <c r="AI989" s="232"/>
      <c r="AJ989" s="694"/>
      <c r="AK989" s="694" t="s">
        <v>17</v>
      </c>
      <c r="AL989" s="700" t="s">
        <v>662</v>
      </c>
      <c r="AM989" s="694" t="s">
        <v>486</v>
      </c>
      <c r="AN989" s="694">
        <v>1</v>
      </c>
      <c r="AO989" s="232"/>
      <c r="AP989" s="232"/>
      <c r="AQ989" s="232"/>
      <c r="AR989" s="232"/>
      <c r="AS989" s="232"/>
      <c r="AT989" s="243">
        <f t="shared" si="91"/>
        <v>3.4722222222222654E-3</v>
      </c>
      <c r="AU989" s="243" t="str">
        <f t="shared" si="92"/>
        <v/>
      </c>
    </row>
    <row r="990" spans="1:47" ht="14.25">
      <c r="B990" s="29">
        <v>2025</v>
      </c>
      <c r="C990" s="29">
        <v>5</v>
      </c>
      <c r="D990" s="29">
        <v>29</v>
      </c>
      <c r="E990" s="247" t="s">
        <v>496</v>
      </c>
      <c r="F990" s="29"/>
      <c r="G990" s="208"/>
      <c r="H990" s="694" t="s">
        <v>467</v>
      </c>
      <c r="I990" s="347"/>
      <c r="J990" s="694"/>
      <c r="K990" s="232"/>
      <c r="L990" s="698"/>
      <c r="M990" s="185"/>
      <c r="N990" s="717"/>
      <c r="O990" s="232"/>
      <c r="P990" s="232"/>
      <c r="Q990" s="347"/>
      <c r="R990" s="695"/>
      <c r="S990" s="695"/>
      <c r="T990" s="695"/>
      <c r="U990" s="695"/>
      <c r="V990" s="695"/>
      <c r="W990" s="695"/>
      <c r="X990" s="232"/>
      <c r="Y990" s="695"/>
      <c r="Z990" s="232"/>
      <c r="AA990" s="696"/>
      <c r="AB990" s="696"/>
      <c r="AC990" s="697"/>
      <c r="AD990" s="698"/>
      <c r="AE990" s="699"/>
      <c r="AF990" s="699"/>
      <c r="AG990" s="699">
        <v>0.32291666666666669</v>
      </c>
      <c r="AH990" s="699">
        <v>0.34375</v>
      </c>
      <c r="AI990" s="232" t="s">
        <v>560</v>
      </c>
      <c r="AJ990" s="694"/>
      <c r="AK990" s="694"/>
      <c r="AL990" s="700"/>
      <c r="AM990" s="694"/>
      <c r="AN990" s="694"/>
      <c r="AO990" s="232"/>
      <c r="AP990" s="232"/>
      <c r="AQ990" s="232"/>
      <c r="AR990" s="232"/>
      <c r="AS990" s="232"/>
      <c r="AT990" s="243" t="str">
        <f t="shared" si="91"/>
        <v/>
      </c>
      <c r="AU990" s="243">
        <f t="shared" si="92"/>
        <v>2.0833333333333315E-2</v>
      </c>
    </row>
    <row r="991" spans="1:47" ht="14.25">
      <c r="B991" s="29">
        <v>2025</v>
      </c>
      <c r="C991" s="29">
        <v>5</v>
      </c>
      <c r="D991" s="29">
        <v>29</v>
      </c>
      <c r="E991" s="247" t="s">
        <v>496</v>
      </c>
      <c r="F991" s="29"/>
      <c r="G991" s="31"/>
      <c r="H991" s="694" t="s">
        <v>467</v>
      </c>
      <c r="I991" s="347" t="s">
        <v>58</v>
      </c>
      <c r="J991" s="694" t="s">
        <v>468</v>
      </c>
      <c r="K991" s="232"/>
      <c r="L991" s="698"/>
      <c r="M991" s="185"/>
      <c r="N991" s="717"/>
      <c r="O991" s="232"/>
      <c r="P991" s="232">
        <v>12</v>
      </c>
      <c r="Q991" s="347" t="s">
        <v>483</v>
      </c>
      <c r="R991" s="695">
        <v>1120</v>
      </c>
      <c r="S991" s="695"/>
      <c r="T991" s="695" t="s">
        <v>30</v>
      </c>
      <c r="U991" s="695">
        <v>200</v>
      </c>
      <c r="V991" s="695">
        <v>1120</v>
      </c>
      <c r="W991" s="695">
        <v>1120</v>
      </c>
      <c r="X991" s="232">
        <v>1</v>
      </c>
      <c r="Y991" s="695">
        <v>200</v>
      </c>
      <c r="Z991" s="232">
        <v>1</v>
      </c>
      <c r="AA991" s="696">
        <v>200</v>
      </c>
      <c r="AB991" s="696"/>
      <c r="AC991" s="697" t="s">
        <v>488</v>
      </c>
      <c r="AD991" s="698" t="s">
        <v>489</v>
      </c>
      <c r="AE991" s="699"/>
      <c r="AF991" s="699"/>
      <c r="AG991" s="699"/>
      <c r="AH991" s="699"/>
      <c r="AI991" s="232"/>
      <c r="AJ991" s="694"/>
      <c r="AK991" s="694"/>
      <c r="AL991" s="700"/>
      <c r="AM991" s="694"/>
      <c r="AN991" s="694"/>
      <c r="AO991" s="232"/>
      <c r="AP991" s="232"/>
      <c r="AQ991" s="232"/>
      <c r="AR991" s="232"/>
      <c r="AS991" s="232"/>
      <c r="AT991" s="243" t="str">
        <f t="shared" si="91"/>
        <v/>
      </c>
      <c r="AU991" s="243" t="str">
        <f t="shared" si="92"/>
        <v/>
      </c>
    </row>
    <row r="992" spans="1:47" ht="14.25">
      <c r="A992" s="182">
        <v>1</v>
      </c>
      <c r="B992" s="29">
        <v>2025</v>
      </c>
      <c r="C992" s="29">
        <v>5</v>
      </c>
      <c r="D992" s="29">
        <v>29</v>
      </c>
      <c r="E992" s="247" t="s">
        <v>496</v>
      </c>
      <c r="F992" s="29">
        <v>2</v>
      </c>
      <c r="G992" s="31" t="s">
        <v>485</v>
      </c>
      <c r="H992" s="694" t="s">
        <v>467</v>
      </c>
      <c r="I992" s="347" t="s">
        <v>47</v>
      </c>
      <c r="J992" s="694" t="s">
        <v>468</v>
      </c>
      <c r="K992" s="232">
        <v>3824817</v>
      </c>
      <c r="L992" s="698">
        <v>7</v>
      </c>
      <c r="M992" s="185">
        <v>12</v>
      </c>
      <c r="N992" s="717" t="s">
        <v>490</v>
      </c>
      <c r="O992" s="232" t="s">
        <v>34</v>
      </c>
      <c r="P992" s="232">
        <v>50</v>
      </c>
      <c r="Q992" s="347" t="s">
        <v>337</v>
      </c>
      <c r="R992" s="695">
        <v>1120</v>
      </c>
      <c r="S992" s="695"/>
      <c r="T992" s="695">
        <v>4030</v>
      </c>
      <c r="U992" s="695">
        <v>4030</v>
      </c>
      <c r="V992" s="695">
        <v>1120</v>
      </c>
      <c r="W992" s="695">
        <v>1122</v>
      </c>
      <c r="X992" s="232">
        <v>1</v>
      </c>
      <c r="Y992" s="695">
        <v>4000</v>
      </c>
      <c r="Z992" s="232">
        <v>1</v>
      </c>
      <c r="AA992" s="696">
        <v>4000</v>
      </c>
      <c r="AB992" s="696">
        <v>4030</v>
      </c>
      <c r="AC992" s="697" t="s">
        <v>2297</v>
      </c>
      <c r="AD992" s="698"/>
      <c r="AE992" s="699">
        <v>0.34375</v>
      </c>
      <c r="AF992" s="699">
        <v>0.36458333333333331</v>
      </c>
      <c r="AG992" s="699">
        <v>0.36458333333333331</v>
      </c>
      <c r="AH992" s="699">
        <v>0.37152777777777779</v>
      </c>
      <c r="AI992" s="232" t="s">
        <v>5</v>
      </c>
      <c r="AJ992" s="694"/>
      <c r="AK992" s="694" t="s">
        <v>17</v>
      </c>
      <c r="AL992" s="700" t="s">
        <v>662</v>
      </c>
      <c r="AM992" s="694" t="s">
        <v>486</v>
      </c>
      <c r="AN992" s="694">
        <v>1</v>
      </c>
      <c r="AO992" s="232"/>
      <c r="AP992" s="232" t="s">
        <v>394</v>
      </c>
      <c r="AQ992" s="232"/>
      <c r="AR992" s="232"/>
      <c r="AS992" s="232"/>
      <c r="AT992" s="243">
        <f t="shared" si="91"/>
        <v>2.0833333333333315E-2</v>
      </c>
      <c r="AU992" s="243">
        <f t="shared" si="92"/>
        <v>6.9444444444444753E-3</v>
      </c>
    </row>
    <row r="993" spans="1:47" ht="14.25">
      <c r="B993" s="29">
        <v>2025</v>
      </c>
      <c r="C993" s="29">
        <v>5</v>
      </c>
      <c r="D993" s="29">
        <v>29</v>
      </c>
      <c r="E993" s="247" t="s">
        <v>496</v>
      </c>
      <c r="F993" s="29">
        <v>2</v>
      </c>
      <c r="G993" s="31" t="s">
        <v>485</v>
      </c>
      <c r="H993" s="694" t="s">
        <v>467</v>
      </c>
      <c r="I993" s="347" t="s">
        <v>47</v>
      </c>
      <c r="J993" s="694" t="s">
        <v>468</v>
      </c>
      <c r="K993" s="232">
        <v>3824817</v>
      </c>
      <c r="L993" s="698">
        <v>8</v>
      </c>
      <c r="M993" s="185">
        <v>12</v>
      </c>
      <c r="N993" s="717" t="s">
        <v>490</v>
      </c>
      <c r="O993" s="232" t="s">
        <v>34</v>
      </c>
      <c r="P993" s="232">
        <v>50</v>
      </c>
      <c r="Q993" s="347" t="s">
        <v>337</v>
      </c>
      <c r="R993" s="695">
        <v>1120</v>
      </c>
      <c r="S993" s="695"/>
      <c r="T993" s="695">
        <v>4030</v>
      </c>
      <c r="U993" s="695">
        <v>4030</v>
      </c>
      <c r="V993" s="695">
        <v>1120</v>
      </c>
      <c r="W993" s="695">
        <v>1122</v>
      </c>
      <c r="X993" s="232">
        <v>1</v>
      </c>
      <c r="Y993" s="695">
        <v>4000</v>
      </c>
      <c r="Z993" s="232">
        <v>1</v>
      </c>
      <c r="AA993" s="696">
        <v>4000</v>
      </c>
      <c r="AB993" s="696">
        <v>4030</v>
      </c>
      <c r="AC993" s="697" t="s">
        <v>2298</v>
      </c>
      <c r="AD993" s="698"/>
      <c r="AE993" s="699">
        <v>0.37152777777777779</v>
      </c>
      <c r="AF993" s="699">
        <v>0.3923611111111111</v>
      </c>
      <c r="AG993" s="699">
        <v>0.3923611111111111</v>
      </c>
      <c r="AH993" s="699">
        <v>0.39930555555555558</v>
      </c>
      <c r="AI993" s="232" t="s">
        <v>5</v>
      </c>
      <c r="AJ993" s="694"/>
      <c r="AK993" s="694" t="s">
        <v>17</v>
      </c>
      <c r="AL993" s="700" t="s">
        <v>662</v>
      </c>
      <c r="AM993" s="694" t="s">
        <v>486</v>
      </c>
      <c r="AN993" s="694">
        <v>1</v>
      </c>
      <c r="AO993" s="232"/>
      <c r="AP993" s="232" t="s">
        <v>394</v>
      </c>
      <c r="AQ993" s="232"/>
      <c r="AR993" s="232"/>
      <c r="AS993" s="232"/>
      <c r="AT993" s="243">
        <f t="shared" si="91"/>
        <v>2.0833333333333315E-2</v>
      </c>
      <c r="AU993" s="243">
        <f t="shared" si="92"/>
        <v>6.9444444444444753E-3</v>
      </c>
    </row>
    <row r="994" spans="1:47" ht="14.25">
      <c r="B994" s="29">
        <v>2025</v>
      </c>
      <c r="C994" s="29">
        <v>5</v>
      </c>
      <c r="D994" s="29">
        <v>29</v>
      </c>
      <c r="E994" s="247" t="s">
        <v>496</v>
      </c>
      <c r="F994" s="29">
        <v>2</v>
      </c>
      <c r="G994" s="31" t="s">
        <v>485</v>
      </c>
      <c r="H994" s="694" t="s">
        <v>467</v>
      </c>
      <c r="I994" s="347" t="s">
        <v>47</v>
      </c>
      <c r="J994" s="694" t="s">
        <v>468</v>
      </c>
      <c r="K994" s="232">
        <v>3824817</v>
      </c>
      <c r="L994" s="698">
        <v>9</v>
      </c>
      <c r="M994" s="185">
        <v>12</v>
      </c>
      <c r="N994" s="717" t="s">
        <v>490</v>
      </c>
      <c r="O994" s="232" t="s">
        <v>34</v>
      </c>
      <c r="P994" s="232">
        <v>50</v>
      </c>
      <c r="Q994" s="347" t="s">
        <v>337</v>
      </c>
      <c r="R994" s="695">
        <v>1120</v>
      </c>
      <c r="S994" s="695"/>
      <c r="T994" s="695">
        <v>4030</v>
      </c>
      <c r="U994" s="695">
        <v>4030</v>
      </c>
      <c r="V994" s="695">
        <v>1120</v>
      </c>
      <c r="W994" s="695">
        <v>1121</v>
      </c>
      <c r="X994" s="232">
        <v>1</v>
      </c>
      <c r="Y994" s="695">
        <v>4000</v>
      </c>
      <c r="Z994" s="232">
        <v>1</v>
      </c>
      <c r="AA994" s="696">
        <v>4000</v>
      </c>
      <c r="AB994" s="696">
        <v>4040</v>
      </c>
      <c r="AC994" s="697" t="s">
        <v>2299</v>
      </c>
      <c r="AD994" s="698" t="s">
        <v>2292</v>
      </c>
      <c r="AE994" s="699">
        <v>0.39930555555555558</v>
      </c>
      <c r="AF994" s="699">
        <v>0.4201388888888889</v>
      </c>
      <c r="AG994" s="699">
        <v>0.4201388888888889</v>
      </c>
      <c r="AH994" s="699">
        <v>0.42708333333333331</v>
      </c>
      <c r="AI994" s="232" t="s">
        <v>5</v>
      </c>
      <c r="AJ994" s="694"/>
      <c r="AK994" s="694" t="s">
        <v>17</v>
      </c>
      <c r="AL994" s="700" t="s">
        <v>662</v>
      </c>
      <c r="AM994" s="694" t="s">
        <v>486</v>
      </c>
      <c r="AN994" s="694">
        <v>1</v>
      </c>
      <c r="AO994" s="232"/>
      <c r="AP994" s="232" t="s">
        <v>394</v>
      </c>
      <c r="AQ994" s="232"/>
      <c r="AR994" s="232"/>
      <c r="AS994" s="232"/>
      <c r="AT994" s="243">
        <f t="shared" si="91"/>
        <v>2.0833333333333315E-2</v>
      </c>
      <c r="AU994" s="243">
        <f t="shared" si="92"/>
        <v>6.9444444444444198E-3</v>
      </c>
    </row>
    <row r="995" spans="1:47" ht="14.25">
      <c r="B995" s="29">
        <v>2025</v>
      </c>
      <c r="C995" s="29">
        <v>5</v>
      </c>
      <c r="D995" s="29">
        <v>29</v>
      </c>
      <c r="E995" s="247" t="s">
        <v>496</v>
      </c>
      <c r="F995" s="29"/>
      <c r="G995" s="31"/>
      <c r="H995" s="694" t="s">
        <v>467</v>
      </c>
      <c r="I995" s="347" t="s">
        <v>43</v>
      </c>
      <c r="J995" s="694" t="s">
        <v>468</v>
      </c>
      <c r="K995" s="232"/>
      <c r="L995" s="698"/>
      <c r="M995" s="185"/>
      <c r="N995" s="717"/>
      <c r="O995" s="232"/>
      <c r="P995" s="232">
        <v>25</v>
      </c>
      <c r="Q995" s="347" t="s">
        <v>483</v>
      </c>
      <c r="R995" s="695">
        <v>1120</v>
      </c>
      <c r="S995" s="695"/>
      <c r="T995" s="695" t="s">
        <v>30</v>
      </c>
      <c r="U995" s="695">
        <v>350</v>
      </c>
      <c r="V995" s="695">
        <v>1120</v>
      </c>
      <c r="W995" s="695">
        <v>1120</v>
      </c>
      <c r="X995" s="232">
        <v>1</v>
      </c>
      <c r="Y995" s="695"/>
      <c r="Z995" s="232">
        <v>1</v>
      </c>
      <c r="AA995" s="696">
        <v>350</v>
      </c>
      <c r="AB995" s="696">
        <v>12550</v>
      </c>
      <c r="AC995" s="697" t="s">
        <v>756</v>
      </c>
      <c r="AD995" s="698" t="s">
        <v>2292</v>
      </c>
      <c r="AE995" s="699">
        <v>0.42708333333333331</v>
      </c>
      <c r="AF995" s="699">
        <v>0.43055555555555558</v>
      </c>
      <c r="AG995" s="699"/>
      <c r="AH995" s="699"/>
      <c r="AI995" s="232"/>
      <c r="AJ995" s="694"/>
      <c r="AK995" s="694" t="s">
        <v>17</v>
      </c>
      <c r="AL995" s="700" t="s">
        <v>662</v>
      </c>
      <c r="AM995" s="694" t="s">
        <v>486</v>
      </c>
      <c r="AN995" s="694">
        <v>1</v>
      </c>
      <c r="AO995" s="232"/>
      <c r="AP995" s="232"/>
      <c r="AQ995" s="232"/>
      <c r="AR995" s="232"/>
      <c r="AS995" s="232"/>
      <c r="AT995" s="243">
        <f t="shared" si="91"/>
        <v>3.4722222222222654E-3</v>
      </c>
      <c r="AU995" s="243" t="str">
        <f t="shared" si="92"/>
        <v/>
      </c>
    </row>
    <row r="996" spans="1:47" ht="14.25">
      <c r="B996" s="29">
        <v>2025</v>
      </c>
      <c r="C996" s="29">
        <v>5</v>
      </c>
      <c r="D996" s="29">
        <v>29</v>
      </c>
      <c r="E996" s="247" t="s">
        <v>496</v>
      </c>
      <c r="F996" s="29"/>
      <c r="G996" s="208"/>
      <c r="H996" s="694" t="s">
        <v>467</v>
      </c>
      <c r="I996" s="347"/>
      <c r="J996" s="694"/>
      <c r="K996" s="232"/>
      <c r="L996" s="698"/>
      <c r="M996" s="185"/>
      <c r="N996" s="717"/>
      <c r="O996" s="232"/>
      <c r="P996" s="232"/>
      <c r="Q996" s="347"/>
      <c r="R996" s="695"/>
      <c r="S996" s="695"/>
      <c r="T996" s="695"/>
      <c r="U996" s="695"/>
      <c r="V996" s="695"/>
      <c r="W996" s="695"/>
      <c r="X996" s="232"/>
      <c r="Y996" s="695"/>
      <c r="Z996" s="232"/>
      <c r="AA996" s="696"/>
      <c r="AB996" s="696"/>
      <c r="AC996" s="697"/>
      <c r="AD996" s="698"/>
      <c r="AE996" s="699"/>
      <c r="AF996" s="699"/>
      <c r="AG996" s="699">
        <v>0.43055555555555558</v>
      </c>
      <c r="AH996" s="699">
        <v>0.49305555555555558</v>
      </c>
      <c r="AI996" s="232" t="s">
        <v>560</v>
      </c>
      <c r="AJ996" s="694"/>
      <c r="AK996" s="694"/>
      <c r="AL996" s="700"/>
      <c r="AM996" s="694"/>
      <c r="AN996" s="694"/>
      <c r="AO996" s="232"/>
      <c r="AP996" s="232"/>
      <c r="AQ996" s="232"/>
      <c r="AR996" s="232"/>
      <c r="AS996" s="232"/>
      <c r="AT996" s="243" t="str">
        <f t="shared" si="91"/>
        <v/>
      </c>
      <c r="AU996" s="243">
        <f t="shared" si="92"/>
        <v>6.25E-2</v>
      </c>
    </row>
    <row r="997" spans="1:47" ht="14.25">
      <c r="B997" s="29">
        <v>2025</v>
      </c>
      <c r="C997" s="29">
        <v>5</v>
      </c>
      <c r="D997" s="29">
        <v>29</v>
      </c>
      <c r="E997" s="247" t="s">
        <v>496</v>
      </c>
      <c r="F997" s="29"/>
      <c r="G997" s="31"/>
      <c r="H997" s="694" t="s">
        <v>467</v>
      </c>
      <c r="I997" s="347" t="s">
        <v>58</v>
      </c>
      <c r="J997" s="694" t="s">
        <v>468</v>
      </c>
      <c r="K997" s="232"/>
      <c r="L997" s="698"/>
      <c r="M997" s="185"/>
      <c r="N997" s="717"/>
      <c r="O997" s="232"/>
      <c r="P997" s="232">
        <v>12</v>
      </c>
      <c r="Q997" s="347" t="s">
        <v>483</v>
      </c>
      <c r="R997" s="695">
        <v>1120</v>
      </c>
      <c r="S997" s="695"/>
      <c r="T997" s="695" t="s">
        <v>30</v>
      </c>
      <c r="U997" s="695">
        <v>200</v>
      </c>
      <c r="V997" s="695">
        <v>1120</v>
      </c>
      <c r="W997" s="695">
        <v>1120</v>
      </c>
      <c r="X997" s="232">
        <v>1</v>
      </c>
      <c r="Y997" s="695">
        <v>200</v>
      </c>
      <c r="Z997" s="232">
        <v>1</v>
      </c>
      <c r="AA997" s="696">
        <v>200</v>
      </c>
      <c r="AB997" s="696"/>
      <c r="AC997" s="697" t="s">
        <v>488</v>
      </c>
      <c r="AD997" s="698" t="s">
        <v>489</v>
      </c>
      <c r="AE997" s="699"/>
      <c r="AF997" s="699"/>
      <c r="AG997" s="699"/>
      <c r="AH997" s="699"/>
      <c r="AI997" s="232"/>
      <c r="AJ997" s="694"/>
      <c r="AK997" s="694"/>
      <c r="AL997" s="700"/>
      <c r="AM997" s="694"/>
      <c r="AN997" s="694"/>
      <c r="AO997" s="232"/>
      <c r="AP997" s="232"/>
      <c r="AQ997" s="232"/>
      <c r="AR997" s="232"/>
      <c r="AS997" s="232"/>
      <c r="AT997" s="243" t="str">
        <f t="shared" si="91"/>
        <v/>
      </c>
      <c r="AU997" s="243" t="str">
        <f t="shared" si="92"/>
        <v/>
      </c>
    </row>
    <row r="998" spans="1:47" ht="14.25">
      <c r="A998" s="182">
        <v>1</v>
      </c>
      <c r="B998" s="29">
        <v>2025</v>
      </c>
      <c r="C998" s="29">
        <v>5</v>
      </c>
      <c r="D998" s="29">
        <v>29</v>
      </c>
      <c r="E998" s="247" t="s">
        <v>496</v>
      </c>
      <c r="F998" s="29">
        <v>3</v>
      </c>
      <c r="G998" s="31" t="s">
        <v>485</v>
      </c>
      <c r="H998" s="694" t="s">
        <v>467</v>
      </c>
      <c r="I998" s="347" t="s">
        <v>47</v>
      </c>
      <c r="J998" s="694" t="s">
        <v>468</v>
      </c>
      <c r="K998" s="232">
        <v>3824817</v>
      </c>
      <c r="L998" s="698">
        <v>10</v>
      </c>
      <c r="M998" s="185">
        <v>12</v>
      </c>
      <c r="N998" s="717" t="s">
        <v>490</v>
      </c>
      <c r="O998" s="232" t="s">
        <v>34</v>
      </c>
      <c r="P998" s="232">
        <v>50</v>
      </c>
      <c r="Q998" s="347" t="s">
        <v>337</v>
      </c>
      <c r="R998" s="695">
        <v>1120</v>
      </c>
      <c r="S998" s="695"/>
      <c r="T998" s="695">
        <v>4070</v>
      </c>
      <c r="U998" s="695">
        <v>4070</v>
      </c>
      <c r="V998" s="695">
        <v>1120</v>
      </c>
      <c r="W998" s="695">
        <v>1121</v>
      </c>
      <c r="X998" s="232">
        <v>1</v>
      </c>
      <c r="Y998" s="695">
        <v>4000</v>
      </c>
      <c r="Z998" s="232">
        <v>1</v>
      </c>
      <c r="AA998" s="696">
        <v>4000</v>
      </c>
      <c r="AB998" s="696">
        <v>4070</v>
      </c>
      <c r="AC998" s="697" t="s">
        <v>2300</v>
      </c>
      <c r="AD998" s="698"/>
      <c r="AE998" s="699">
        <v>0.49305555555555558</v>
      </c>
      <c r="AF998" s="699">
        <v>0.51388888888888884</v>
      </c>
      <c r="AG998" s="699">
        <v>0.51388888888888884</v>
      </c>
      <c r="AH998" s="699">
        <v>0.52083333333333337</v>
      </c>
      <c r="AI998" s="232" t="s">
        <v>5</v>
      </c>
      <c r="AJ998" s="694"/>
      <c r="AK998" s="694" t="s">
        <v>17</v>
      </c>
      <c r="AL998" s="700" t="s">
        <v>662</v>
      </c>
      <c r="AM998" s="694" t="s">
        <v>486</v>
      </c>
      <c r="AN998" s="694">
        <v>1</v>
      </c>
      <c r="AO998" s="232"/>
      <c r="AP998" s="232" t="s">
        <v>394</v>
      </c>
      <c r="AQ998" s="232"/>
      <c r="AR998" s="232"/>
      <c r="AS998" s="232"/>
      <c r="AT998" s="243">
        <f t="shared" si="91"/>
        <v>2.0833333333333259E-2</v>
      </c>
      <c r="AU998" s="243">
        <f t="shared" si="92"/>
        <v>6.9444444444445308E-3</v>
      </c>
    </row>
    <row r="999" spans="1:47" ht="14.25">
      <c r="B999" s="29">
        <v>2025</v>
      </c>
      <c r="C999" s="29">
        <v>5</v>
      </c>
      <c r="D999" s="29">
        <v>29</v>
      </c>
      <c r="E999" s="247" t="s">
        <v>496</v>
      </c>
      <c r="F999" s="29">
        <v>3</v>
      </c>
      <c r="G999" s="31" t="s">
        <v>485</v>
      </c>
      <c r="H999" s="694" t="s">
        <v>467</v>
      </c>
      <c r="I999" s="347" t="s">
        <v>47</v>
      </c>
      <c r="J999" s="694" t="s">
        <v>468</v>
      </c>
      <c r="K999" s="232">
        <v>3824817</v>
      </c>
      <c r="L999" s="698">
        <v>11</v>
      </c>
      <c r="M999" s="185">
        <v>12</v>
      </c>
      <c r="N999" s="717" t="s">
        <v>490</v>
      </c>
      <c r="O999" s="232" t="s">
        <v>34</v>
      </c>
      <c r="P999" s="232">
        <v>50</v>
      </c>
      <c r="Q999" s="347" t="s">
        <v>337</v>
      </c>
      <c r="R999" s="695">
        <v>1120</v>
      </c>
      <c r="S999" s="695"/>
      <c r="T999" s="695">
        <v>4050</v>
      </c>
      <c r="U999" s="695">
        <v>4050</v>
      </c>
      <c r="V999" s="695">
        <v>1120</v>
      </c>
      <c r="W999" s="695">
        <v>1121</v>
      </c>
      <c r="X999" s="232">
        <v>1</v>
      </c>
      <c r="Y999" s="695">
        <v>4000</v>
      </c>
      <c r="Z999" s="232">
        <v>1</v>
      </c>
      <c r="AA999" s="696">
        <v>4000</v>
      </c>
      <c r="AB999" s="696">
        <v>4050</v>
      </c>
      <c r="AC999" s="697" t="s">
        <v>2301</v>
      </c>
      <c r="AD999" s="698"/>
      <c r="AE999" s="699">
        <v>0.52083333333333337</v>
      </c>
      <c r="AF999" s="699">
        <v>0.54166666666666663</v>
      </c>
      <c r="AG999" s="699">
        <v>0.54166666666666663</v>
      </c>
      <c r="AH999" s="699">
        <v>0.54861111111111116</v>
      </c>
      <c r="AI999" s="232" t="s">
        <v>5</v>
      </c>
      <c r="AJ999" s="694"/>
      <c r="AK999" s="694" t="s">
        <v>17</v>
      </c>
      <c r="AL999" s="700" t="s">
        <v>662</v>
      </c>
      <c r="AM999" s="694" t="s">
        <v>486</v>
      </c>
      <c r="AN999" s="694">
        <v>1</v>
      </c>
      <c r="AO999" s="232"/>
      <c r="AP999" s="232" t="s">
        <v>394</v>
      </c>
      <c r="AQ999" s="232"/>
      <c r="AR999" s="232"/>
      <c r="AS999" s="232"/>
      <c r="AT999" s="243">
        <f t="shared" si="91"/>
        <v>2.0833333333333259E-2</v>
      </c>
      <c r="AU999" s="243">
        <f t="shared" si="92"/>
        <v>6.9444444444445308E-3</v>
      </c>
    </row>
    <row r="1000" spans="1:47" ht="14.25">
      <c r="B1000" s="29">
        <v>2025</v>
      </c>
      <c r="C1000" s="29">
        <v>5</v>
      </c>
      <c r="D1000" s="29">
        <v>29</v>
      </c>
      <c r="E1000" s="247" t="s">
        <v>496</v>
      </c>
      <c r="F1000" s="29">
        <v>3</v>
      </c>
      <c r="G1000" s="31" t="s">
        <v>485</v>
      </c>
      <c r="H1000" s="694" t="s">
        <v>467</v>
      </c>
      <c r="I1000" s="347" t="s">
        <v>47</v>
      </c>
      <c r="J1000" s="694" t="s">
        <v>468</v>
      </c>
      <c r="K1000" s="232">
        <v>3824817</v>
      </c>
      <c r="L1000" s="698">
        <v>12</v>
      </c>
      <c r="M1000" s="185">
        <v>12</v>
      </c>
      <c r="N1000" s="717" t="s">
        <v>490</v>
      </c>
      <c r="O1000" s="232" t="s">
        <v>34</v>
      </c>
      <c r="P1000" s="232">
        <v>50</v>
      </c>
      <c r="Q1000" s="347" t="s">
        <v>337</v>
      </c>
      <c r="R1000" s="695">
        <v>1120</v>
      </c>
      <c r="S1000" s="695"/>
      <c r="T1000" s="695">
        <v>4070</v>
      </c>
      <c r="U1000" s="695">
        <v>4070</v>
      </c>
      <c r="V1000" s="695">
        <v>1120</v>
      </c>
      <c r="W1000" s="695">
        <v>1121</v>
      </c>
      <c r="X1000" s="232">
        <v>1</v>
      </c>
      <c r="Y1000" s="695">
        <v>4000</v>
      </c>
      <c r="Z1000" s="232">
        <v>1</v>
      </c>
      <c r="AA1000" s="696">
        <v>4000</v>
      </c>
      <c r="AB1000" s="696">
        <v>4070</v>
      </c>
      <c r="AC1000" s="697" t="s">
        <v>2302</v>
      </c>
      <c r="AD1000" s="698" t="s">
        <v>2293</v>
      </c>
      <c r="AE1000" s="699">
        <v>0.54861111111111116</v>
      </c>
      <c r="AF1000" s="699">
        <v>0.56944444444444442</v>
      </c>
      <c r="AG1000" s="699">
        <v>0.56944444444444442</v>
      </c>
      <c r="AH1000" s="699">
        <v>0.57638888888888884</v>
      </c>
      <c r="AI1000" s="232" t="s">
        <v>5</v>
      </c>
      <c r="AJ1000" s="694"/>
      <c r="AK1000" s="694" t="s">
        <v>17</v>
      </c>
      <c r="AL1000" s="700" t="s">
        <v>662</v>
      </c>
      <c r="AM1000" s="694" t="s">
        <v>486</v>
      </c>
      <c r="AN1000" s="694">
        <v>1</v>
      </c>
      <c r="AO1000" s="232"/>
      <c r="AP1000" s="232" t="s">
        <v>394</v>
      </c>
      <c r="AQ1000" s="232"/>
      <c r="AR1000" s="232"/>
      <c r="AS1000" s="232"/>
      <c r="AT1000" s="243">
        <f t="shared" si="91"/>
        <v>2.0833333333333259E-2</v>
      </c>
      <c r="AU1000" s="243">
        <f t="shared" si="92"/>
        <v>6.9444444444444198E-3</v>
      </c>
    </row>
    <row r="1001" spans="1:47" ht="14.25">
      <c r="B1001" s="29">
        <v>2025</v>
      </c>
      <c r="C1001" s="29">
        <v>5</v>
      </c>
      <c r="D1001" s="29">
        <v>29</v>
      </c>
      <c r="E1001" s="247" t="s">
        <v>496</v>
      </c>
      <c r="F1001" s="29"/>
      <c r="G1001" s="31"/>
      <c r="H1001" s="694" t="s">
        <v>467</v>
      </c>
      <c r="I1001" s="347" t="s">
        <v>43</v>
      </c>
      <c r="J1001" s="694" t="s">
        <v>468</v>
      </c>
      <c r="K1001" s="232"/>
      <c r="L1001" s="698"/>
      <c r="M1001" s="185"/>
      <c r="N1001" s="717"/>
      <c r="O1001" s="232"/>
      <c r="P1001" s="232">
        <v>25</v>
      </c>
      <c r="Q1001" s="347" t="s">
        <v>483</v>
      </c>
      <c r="R1001" s="695">
        <v>1120</v>
      </c>
      <c r="S1001" s="695"/>
      <c r="T1001" s="695" t="s">
        <v>30</v>
      </c>
      <c r="U1001" s="695">
        <v>350</v>
      </c>
      <c r="V1001" s="695">
        <v>1120</v>
      </c>
      <c r="W1001" s="695">
        <v>1120</v>
      </c>
      <c r="X1001" s="232">
        <v>1</v>
      </c>
      <c r="Y1001" s="695"/>
      <c r="Z1001" s="232">
        <v>1</v>
      </c>
      <c r="AA1001" s="696">
        <v>350</v>
      </c>
      <c r="AB1001" s="696">
        <v>12550</v>
      </c>
      <c r="AC1001" s="697" t="s">
        <v>756</v>
      </c>
      <c r="AD1001" s="698" t="s">
        <v>2293</v>
      </c>
      <c r="AE1001" s="699">
        <v>0.57638888888888884</v>
      </c>
      <c r="AF1001" s="699">
        <v>0.57986111111111116</v>
      </c>
      <c r="AG1001" s="699"/>
      <c r="AH1001" s="699"/>
      <c r="AI1001" s="232"/>
      <c r="AJ1001" s="694"/>
      <c r="AK1001" s="694" t="s">
        <v>17</v>
      </c>
      <c r="AL1001" s="700" t="s">
        <v>662</v>
      </c>
      <c r="AM1001" s="694" t="s">
        <v>486</v>
      </c>
      <c r="AN1001" s="694">
        <v>1</v>
      </c>
      <c r="AO1001" s="232"/>
      <c r="AP1001" s="232"/>
      <c r="AQ1001" s="232"/>
      <c r="AR1001" s="232"/>
      <c r="AS1001" s="232"/>
      <c r="AT1001" s="243">
        <f t="shared" si="91"/>
        <v>3.4722222222223209E-3</v>
      </c>
      <c r="AU1001" s="243" t="str">
        <f t="shared" si="92"/>
        <v/>
      </c>
    </row>
    <row r="1002" spans="1:47" ht="14.25">
      <c r="B1002" s="29">
        <v>2025</v>
      </c>
      <c r="C1002" s="29">
        <v>5</v>
      </c>
      <c r="D1002" s="29">
        <v>29</v>
      </c>
      <c r="E1002" s="247" t="s">
        <v>494</v>
      </c>
      <c r="F1002" s="29"/>
      <c r="G1002" s="208"/>
      <c r="H1002" s="694" t="s">
        <v>467</v>
      </c>
      <c r="I1002" s="347"/>
      <c r="J1002" s="694"/>
      <c r="K1002" s="232"/>
      <c r="L1002" s="698"/>
      <c r="M1002" s="185"/>
      <c r="N1002" s="717"/>
      <c r="O1002" s="232"/>
      <c r="P1002" s="232"/>
      <c r="Q1002" s="347"/>
      <c r="R1002" s="695"/>
      <c r="S1002" s="695"/>
      <c r="T1002" s="695"/>
      <c r="U1002" s="695"/>
      <c r="V1002" s="695"/>
      <c r="W1002" s="695"/>
      <c r="X1002" s="232"/>
      <c r="Y1002" s="695"/>
      <c r="Z1002" s="232"/>
      <c r="AA1002" s="696"/>
      <c r="AB1002" s="696"/>
      <c r="AC1002" s="697"/>
      <c r="AD1002" s="698"/>
      <c r="AE1002" s="699"/>
      <c r="AF1002" s="699"/>
      <c r="AG1002" s="699">
        <v>0.57986111111111116</v>
      </c>
      <c r="AH1002" s="699">
        <v>0.60069444444444442</v>
      </c>
      <c r="AI1002" s="232" t="s">
        <v>560</v>
      </c>
      <c r="AJ1002" s="694"/>
      <c r="AK1002" s="694"/>
      <c r="AL1002" s="700"/>
      <c r="AM1002" s="694"/>
      <c r="AN1002" s="694"/>
      <c r="AO1002" s="232"/>
      <c r="AP1002" s="232"/>
      <c r="AQ1002" s="232"/>
      <c r="AR1002" s="232"/>
      <c r="AS1002" s="232"/>
      <c r="AT1002" s="243" t="str">
        <f t="shared" si="91"/>
        <v/>
      </c>
      <c r="AU1002" s="243">
        <f t="shared" si="92"/>
        <v>2.0833333333333259E-2</v>
      </c>
    </row>
    <row r="1003" spans="1:47" ht="14.25">
      <c r="B1003" s="29">
        <v>2025</v>
      </c>
      <c r="C1003" s="29">
        <v>5</v>
      </c>
      <c r="D1003" s="29">
        <v>29</v>
      </c>
      <c r="E1003" s="247" t="s">
        <v>494</v>
      </c>
      <c r="F1003" s="29"/>
      <c r="G1003" s="31"/>
      <c r="H1003" s="694" t="s">
        <v>467</v>
      </c>
      <c r="I1003" s="347" t="s">
        <v>58</v>
      </c>
      <c r="J1003" s="694" t="s">
        <v>468</v>
      </c>
      <c r="K1003" s="232"/>
      <c r="L1003" s="698"/>
      <c r="M1003" s="185"/>
      <c r="N1003" s="717"/>
      <c r="O1003" s="232"/>
      <c r="P1003" s="232">
        <v>12</v>
      </c>
      <c r="Q1003" s="347" t="s">
        <v>483</v>
      </c>
      <c r="R1003" s="695">
        <v>1120</v>
      </c>
      <c r="S1003" s="695"/>
      <c r="T1003" s="695" t="s">
        <v>30</v>
      </c>
      <c r="U1003" s="695">
        <v>200</v>
      </c>
      <c r="V1003" s="695">
        <v>1120</v>
      </c>
      <c r="W1003" s="695">
        <v>1120</v>
      </c>
      <c r="X1003" s="232">
        <v>1</v>
      </c>
      <c r="Y1003" s="695">
        <v>200</v>
      </c>
      <c r="Z1003" s="232">
        <v>1</v>
      </c>
      <c r="AA1003" s="696">
        <v>200</v>
      </c>
      <c r="AB1003" s="696"/>
      <c r="AC1003" s="697" t="s">
        <v>488</v>
      </c>
      <c r="AD1003" s="698" t="s">
        <v>489</v>
      </c>
      <c r="AE1003" s="699"/>
      <c r="AF1003" s="699"/>
      <c r="AG1003" s="699"/>
      <c r="AH1003" s="699"/>
      <c r="AI1003" s="232"/>
      <c r="AJ1003" s="694"/>
      <c r="AK1003" s="694"/>
      <c r="AL1003" s="700"/>
      <c r="AM1003" s="694"/>
      <c r="AN1003" s="694"/>
      <c r="AO1003" s="232"/>
      <c r="AP1003" s="232"/>
      <c r="AQ1003" s="232"/>
      <c r="AR1003" s="232"/>
      <c r="AS1003" s="232"/>
      <c r="AT1003" s="243" t="str">
        <f t="shared" si="91"/>
        <v/>
      </c>
      <c r="AU1003" s="243" t="str">
        <f t="shared" si="92"/>
        <v/>
      </c>
    </row>
    <row r="1004" spans="1:47" ht="14.25">
      <c r="A1004" s="182">
        <v>1</v>
      </c>
      <c r="B1004" s="29">
        <v>2025</v>
      </c>
      <c r="C1004" s="29">
        <v>5</v>
      </c>
      <c r="D1004" s="29">
        <v>29</v>
      </c>
      <c r="E1004" s="247" t="s">
        <v>494</v>
      </c>
      <c r="F1004" s="29">
        <v>4</v>
      </c>
      <c r="G1004" s="31" t="s">
        <v>485</v>
      </c>
      <c r="H1004" s="694" t="s">
        <v>467</v>
      </c>
      <c r="I1004" s="347" t="s">
        <v>47</v>
      </c>
      <c r="J1004" s="694" t="s">
        <v>468</v>
      </c>
      <c r="K1004" s="232">
        <v>3824816</v>
      </c>
      <c r="L1004" s="698">
        <v>1</v>
      </c>
      <c r="M1004" s="185">
        <v>2</v>
      </c>
      <c r="N1004" s="717" t="s">
        <v>490</v>
      </c>
      <c r="O1004" s="232" t="s">
        <v>34</v>
      </c>
      <c r="P1004" s="232">
        <v>25</v>
      </c>
      <c r="Q1004" s="347" t="s">
        <v>337</v>
      </c>
      <c r="R1004" s="695">
        <v>1120</v>
      </c>
      <c r="S1004" s="695"/>
      <c r="T1004" s="695">
        <v>4090</v>
      </c>
      <c r="U1004" s="695">
        <v>4090</v>
      </c>
      <c r="V1004" s="695">
        <v>1120</v>
      </c>
      <c r="W1004" s="695">
        <v>1120</v>
      </c>
      <c r="X1004" s="232">
        <v>1</v>
      </c>
      <c r="Y1004" s="695">
        <v>4000</v>
      </c>
      <c r="Z1004" s="232">
        <v>1</v>
      </c>
      <c r="AA1004" s="696">
        <v>4000</v>
      </c>
      <c r="AB1004" s="696">
        <v>4090</v>
      </c>
      <c r="AC1004" s="697" t="s">
        <v>2303</v>
      </c>
      <c r="AD1004" s="698"/>
      <c r="AE1004" s="699">
        <v>0.60069444444444442</v>
      </c>
      <c r="AF1004" s="699">
        <v>0.62152777777777779</v>
      </c>
      <c r="AG1004" s="699">
        <v>0.62152777777777779</v>
      </c>
      <c r="AH1004" s="699">
        <v>0.62847222222222221</v>
      </c>
      <c r="AI1004" s="232" t="s">
        <v>5</v>
      </c>
      <c r="AJ1004" s="694"/>
      <c r="AK1004" s="694" t="s">
        <v>17</v>
      </c>
      <c r="AL1004" s="700" t="s">
        <v>662</v>
      </c>
      <c r="AM1004" s="694" t="s">
        <v>486</v>
      </c>
      <c r="AN1004" s="694">
        <v>1</v>
      </c>
      <c r="AO1004" s="232"/>
      <c r="AP1004" s="232" t="s">
        <v>394</v>
      </c>
      <c r="AQ1004" s="232" t="s">
        <v>2296</v>
      </c>
      <c r="AR1004" s="232"/>
      <c r="AS1004" s="232"/>
      <c r="AT1004" s="243">
        <f t="shared" si="91"/>
        <v>2.083333333333337E-2</v>
      </c>
      <c r="AU1004" s="243">
        <f t="shared" si="92"/>
        <v>6.9444444444444198E-3</v>
      </c>
    </row>
    <row r="1005" spans="1:47" ht="14.25">
      <c r="B1005" s="29">
        <v>2025</v>
      </c>
      <c r="C1005" s="29">
        <v>5</v>
      </c>
      <c r="D1005" s="29">
        <v>29</v>
      </c>
      <c r="E1005" s="247" t="s">
        <v>494</v>
      </c>
      <c r="F1005" s="29">
        <v>4</v>
      </c>
      <c r="G1005" s="31" t="s">
        <v>485</v>
      </c>
      <c r="H1005" s="694" t="s">
        <v>467</v>
      </c>
      <c r="I1005" s="347" t="s">
        <v>47</v>
      </c>
      <c r="J1005" s="694" t="s">
        <v>468</v>
      </c>
      <c r="K1005" s="232">
        <v>3824816</v>
      </c>
      <c r="L1005" s="698">
        <v>2</v>
      </c>
      <c r="M1005" s="185">
        <v>2</v>
      </c>
      <c r="N1005" s="717" t="s">
        <v>490</v>
      </c>
      <c r="O1005" s="232" t="s">
        <v>34</v>
      </c>
      <c r="P1005" s="232">
        <v>25</v>
      </c>
      <c r="Q1005" s="347" t="s">
        <v>337</v>
      </c>
      <c r="R1005" s="695">
        <v>1120</v>
      </c>
      <c r="S1005" s="695"/>
      <c r="T1005" s="695">
        <v>3800</v>
      </c>
      <c r="U1005" s="695">
        <v>3800</v>
      </c>
      <c r="V1005" s="695">
        <v>1120</v>
      </c>
      <c r="W1005" s="695">
        <v>1120</v>
      </c>
      <c r="X1005" s="232">
        <v>1</v>
      </c>
      <c r="Y1005" s="695">
        <v>4000</v>
      </c>
      <c r="Z1005" s="232">
        <v>1</v>
      </c>
      <c r="AA1005" s="696">
        <v>4000</v>
      </c>
      <c r="AB1005" s="696">
        <v>3810</v>
      </c>
      <c r="AC1005" s="697" t="s">
        <v>2305</v>
      </c>
      <c r="AD1005" s="698" t="s">
        <v>2294</v>
      </c>
      <c r="AE1005" s="699">
        <v>0.62847222222222221</v>
      </c>
      <c r="AF1005" s="699">
        <v>0.64930555555555558</v>
      </c>
      <c r="AG1005" s="699">
        <v>0.64930555555555558</v>
      </c>
      <c r="AH1005" s="699">
        <v>0.65625</v>
      </c>
      <c r="AI1005" s="232" t="s">
        <v>5</v>
      </c>
      <c r="AJ1005" s="694"/>
      <c r="AK1005" s="694" t="s">
        <v>17</v>
      </c>
      <c r="AL1005" s="700" t="s">
        <v>858</v>
      </c>
      <c r="AM1005" s="694" t="s">
        <v>486</v>
      </c>
      <c r="AN1005" s="694">
        <v>1</v>
      </c>
      <c r="AO1005" s="232"/>
      <c r="AP1005" s="232" t="s">
        <v>394</v>
      </c>
      <c r="AQ1005" s="232"/>
      <c r="AR1005" s="232"/>
      <c r="AS1005" s="232"/>
      <c r="AT1005" s="243">
        <f t="shared" si="91"/>
        <v>2.083333333333337E-2</v>
      </c>
      <c r="AU1005" s="243">
        <f t="shared" si="92"/>
        <v>6.9444444444444198E-3</v>
      </c>
    </row>
    <row r="1006" spans="1:47" ht="14.25">
      <c r="B1006" s="29">
        <v>2025</v>
      </c>
      <c r="C1006" s="29">
        <v>5</v>
      </c>
      <c r="D1006" s="29">
        <v>29</v>
      </c>
      <c r="E1006" s="247" t="s">
        <v>494</v>
      </c>
      <c r="F1006" s="29">
        <v>4</v>
      </c>
      <c r="G1006" s="208"/>
      <c r="H1006" s="694" t="s">
        <v>467</v>
      </c>
      <c r="I1006" s="347" t="s">
        <v>43</v>
      </c>
      <c r="J1006" s="694" t="s">
        <v>468</v>
      </c>
      <c r="K1006" s="232"/>
      <c r="L1006" s="698"/>
      <c r="M1006" s="185"/>
      <c r="N1006" s="717"/>
      <c r="O1006" s="232"/>
      <c r="P1006" s="232">
        <v>25</v>
      </c>
      <c r="Q1006" s="347" t="s">
        <v>483</v>
      </c>
      <c r="R1006" s="695">
        <v>1120</v>
      </c>
      <c r="S1006" s="695"/>
      <c r="T1006" s="695" t="s">
        <v>30</v>
      </c>
      <c r="U1006" s="695">
        <v>350</v>
      </c>
      <c r="V1006" s="695">
        <v>1120</v>
      </c>
      <c r="W1006" s="695">
        <v>1120</v>
      </c>
      <c r="X1006" s="232">
        <v>1</v>
      </c>
      <c r="Y1006" s="695"/>
      <c r="Z1006" s="232">
        <v>1</v>
      </c>
      <c r="AA1006" s="696">
        <v>350</v>
      </c>
      <c r="AB1006" s="696">
        <v>8550</v>
      </c>
      <c r="AC1006" s="697" t="s">
        <v>756</v>
      </c>
      <c r="AD1006" s="698" t="s">
        <v>2294</v>
      </c>
      <c r="AE1006" s="699">
        <v>0.65625</v>
      </c>
      <c r="AF1006" s="699">
        <v>0.65972222222222221</v>
      </c>
      <c r="AG1006" s="699"/>
      <c r="AH1006" s="699"/>
      <c r="AI1006" s="232"/>
      <c r="AJ1006" s="694"/>
      <c r="AK1006" s="694" t="s">
        <v>17</v>
      </c>
      <c r="AL1006" s="700" t="s">
        <v>858</v>
      </c>
      <c r="AM1006" s="694" t="s">
        <v>486</v>
      </c>
      <c r="AN1006" s="694">
        <v>1</v>
      </c>
      <c r="AO1006" s="232"/>
      <c r="AP1006" s="232"/>
      <c r="AQ1006" s="232"/>
      <c r="AR1006" s="232"/>
      <c r="AS1006" s="232"/>
      <c r="AT1006" s="243">
        <f t="shared" si="91"/>
        <v>3.4722222222222099E-3</v>
      </c>
      <c r="AU1006" s="243" t="str">
        <f t="shared" si="92"/>
        <v/>
      </c>
    </row>
    <row r="1007" spans="1:47" ht="14.25">
      <c r="B1007" s="29">
        <v>2025</v>
      </c>
      <c r="C1007" s="29">
        <v>5</v>
      </c>
      <c r="D1007" s="29">
        <v>29</v>
      </c>
      <c r="E1007" s="247" t="s">
        <v>494</v>
      </c>
      <c r="F1007" s="29"/>
      <c r="G1007" s="208"/>
      <c r="H1007" s="694" t="s">
        <v>467</v>
      </c>
      <c r="I1007" s="347"/>
      <c r="J1007" s="694"/>
      <c r="K1007" s="232"/>
      <c r="L1007" s="698"/>
      <c r="M1007" s="185"/>
      <c r="N1007" s="717"/>
      <c r="O1007" s="232"/>
      <c r="P1007" s="232"/>
      <c r="Q1007" s="347"/>
      <c r="R1007" s="695"/>
      <c r="S1007" s="695"/>
      <c r="T1007" s="695"/>
      <c r="U1007" s="695"/>
      <c r="V1007" s="695"/>
      <c r="W1007" s="695"/>
      <c r="X1007" s="232"/>
      <c r="Y1007" s="695"/>
      <c r="Z1007" s="232"/>
      <c r="AA1007" s="696"/>
      <c r="AB1007" s="696"/>
      <c r="AC1007" s="697"/>
      <c r="AD1007" s="698"/>
      <c r="AE1007" s="699"/>
      <c r="AF1007" s="699"/>
      <c r="AG1007" s="699">
        <v>0.65972222222222221</v>
      </c>
      <c r="AH1007" s="699">
        <v>0.68055555555555558</v>
      </c>
      <c r="AI1007" s="232" t="s">
        <v>689</v>
      </c>
      <c r="AJ1007" s="694"/>
      <c r="AK1007" s="694"/>
      <c r="AL1007" s="700"/>
      <c r="AM1007" s="694"/>
      <c r="AN1007" s="694"/>
      <c r="AO1007" s="232" t="s">
        <v>2304</v>
      </c>
      <c r="AP1007" s="232"/>
      <c r="AQ1007" s="232"/>
      <c r="AR1007" s="232"/>
      <c r="AS1007" s="232"/>
      <c r="AT1007" s="243" t="str">
        <f t="shared" si="91"/>
        <v/>
      </c>
      <c r="AU1007" s="243">
        <f t="shared" si="92"/>
        <v>2.083333333333337E-2</v>
      </c>
    </row>
    <row r="1008" spans="1:47" ht="14.25">
      <c r="A1008" s="182">
        <v>1</v>
      </c>
      <c r="B1008" s="29">
        <v>2025</v>
      </c>
      <c r="C1008" s="29">
        <v>5</v>
      </c>
      <c r="D1008" s="29">
        <v>29</v>
      </c>
      <c r="E1008" s="247" t="s">
        <v>494</v>
      </c>
      <c r="F1008" s="29">
        <v>5</v>
      </c>
      <c r="G1008" s="31" t="s">
        <v>485</v>
      </c>
      <c r="H1008" s="694" t="s">
        <v>467</v>
      </c>
      <c r="I1008" s="347" t="s">
        <v>47</v>
      </c>
      <c r="J1008" s="694" t="s">
        <v>468</v>
      </c>
      <c r="K1008" s="232">
        <v>3832348</v>
      </c>
      <c r="L1008" s="698">
        <v>1</v>
      </c>
      <c r="M1008" s="185">
        <v>4</v>
      </c>
      <c r="N1008" s="717" t="s">
        <v>516</v>
      </c>
      <c r="O1008" s="232" t="s">
        <v>415</v>
      </c>
      <c r="P1008" s="232">
        <v>50</v>
      </c>
      <c r="Q1008" s="347" t="s">
        <v>284</v>
      </c>
      <c r="R1008" s="695">
        <v>1020</v>
      </c>
      <c r="S1008" s="695"/>
      <c r="T1008" s="695">
        <v>4000</v>
      </c>
      <c r="U1008" s="695">
        <v>4000</v>
      </c>
      <c r="V1008" s="695">
        <v>1020</v>
      </c>
      <c r="W1008" s="695">
        <v>1021</v>
      </c>
      <c r="X1008" s="232">
        <v>1</v>
      </c>
      <c r="Y1008" s="695">
        <v>4000</v>
      </c>
      <c r="Z1008" s="232">
        <v>1</v>
      </c>
      <c r="AA1008" s="696">
        <v>4000</v>
      </c>
      <c r="AB1008" s="696">
        <v>4000</v>
      </c>
      <c r="AC1008" s="697" t="s">
        <v>2306</v>
      </c>
      <c r="AD1008" s="698"/>
      <c r="AE1008" s="699"/>
      <c r="AF1008" s="699"/>
      <c r="AG1008" s="699"/>
      <c r="AH1008" s="699"/>
      <c r="AI1008" s="232"/>
      <c r="AJ1008" s="694"/>
      <c r="AK1008" s="694" t="s">
        <v>6</v>
      </c>
      <c r="AL1008" s="700" t="s">
        <v>662</v>
      </c>
      <c r="AM1008" s="694" t="s">
        <v>470</v>
      </c>
      <c r="AN1008" s="694"/>
      <c r="AO1008" s="232"/>
      <c r="AP1008" s="232"/>
      <c r="AQ1008" s="232"/>
      <c r="AR1008" s="232"/>
      <c r="AS1008" s="232"/>
      <c r="AT1008" s="243" t="str">
        <f t="shared" si="91"/>
        <v/>
      </c>
      <c r="AU1008" s="243" t="str">
        <f t="shared" si="92"/>
        <v/>
      </c>
    </row>
    <row r="1009" spans="1:47" ht="14.25">
      <c r="B1009" s="29">
        <v>2025</v>
      </c>
      <c r="C1009" s="29">
        <v>5</v>
      </c>
      <c r="D1009" s="29">
        <v>29</v>
      </c>
      <c r="E1009" s="247" t="s">
        <v>494</v>
      </c>
      <c r="F1009" s="29">
        <v>5</v>
      </c>
      <c r="G1009" s="31" t="s">
        <v>485</v>
      </c>
      <c r="H1009" s="694" t="s">
        <v>467</v>
      </c>
      <c r="I1009" s="347" t="s">
        <v>47</v>
      </c>
      <c r="J1009" s="694" t="s">
        <v>468</v>
      </c>
      <c r="K1009" s="232">
        <v>3832348</v>
      </c>
      <c r="L1009" s="698">
        <v>2</v>
      </c>
      <c r="M1009" s="185">
        <v>4</v>
      </c>
      <c r="N1009" s="717" t="s">
        <v>516</v>
      </c>
      <c r="O1009" s="232" t="s">
        <v>415</v>
      </c>
      <c r="P1009" s="232">
        <v>50</v>
      </c>
      <c r="Q1009" s="347" t="s">
        <v>284</v>
      </c>
      <c r="R1009" s="695">
        <v>1020</v>
      </c>
      <c r="S1009" s="695"/>
      <c r="T1009" s="695">
        <v>4000</v>
      </c>
      <c r="U1009" s="695">
        <v>4000</v>
      </c>
      <c r="V1009" s="695">
        <v>1020</v>
      </c>
      <c r="W1009" s="695">
        <v>1021</v>
      </c>
      <c r="X1009" s="232">
        <v>1</v>
      </c>
      <c r="Y1009" s="695">
        <v>4000</v>
      </c>
      <c r="Z1009" s="232">
        <v>1</v>
      </c>
      <c r="AA1009" s="696">
        <v>4000</v>
      </c>
      <c r="AB1009" s="696">
        <v>4060</v>
      </c>
      <c r="AC1009" s="697" t="s">
        <v>2307</v>
      </c>
      <c r="AD1009" s="698" t="s">
        <v>2295</v>
      </c>
      <c r="AE1009" s="699">
        <v>0.68055555555555558</v>
      </c>
      <c r="AF1009" s="699">
        <v>0.69791666666666663</v>
      </c>
      <c r="AG1009" s="699">
        <v>0.69791666666666663</v>
      </c>
      <c r="AH1009" s="699">
        <v>0.70486111111111116</v>
      </c>
      <c r="AI1009" s="232" t="s">
        <v>5</v>
      </c>
      <c r="AJ1009" s="694"/>
      <c r="AK1009" s="694" t="s">
        <v>6</v>
      </c>
      <c r="AL1009" s="700" t="s">
        <v>662</v>
      </c>
      <c r="AM1009" s="694" t="s">
        <v>470</v>
      </c>
      <c r="AN1009" s="694">
        <v>1</v>
      </c>
      <c r="AO1009" s="232"/>
      <c r="AP1009" s="232" t="s">
        <v>394</v>
      </c>
      <c r="AQ1009" s="232"/>
      <c r="AR1009" s="232"/>
      <c r="AS1009" s="232"/>
      <c r="AT1009" s="243">
        <f t="shared" si="91"/>
        <v>1.7361111111111049E-2</v>
      </c>
      <c r="AU1009" s="243">
        <f t="shared" si="92"/>
        <v>6.9444444444445308E-3</v>
      </c>
    </row>
    <row r="1010" spans="1:47" ht="14.25">
      <c r="B1010" s="29">
        <v>2025</v>
      </c>
      <c r="C1010" s="29">
        <v>5</v>
      </c>
      <c r="D1010" s="29">
        <v>29</v>
      </c>
      <c r="E1010" s="247" t="s">
        <v>494</v>
      </c>
      <c r="F1010" s="29"/>
      <c r="G1010" s="208"/>
      <c r="H1010" s="694" t="s">
        <v>467</v>
      </c>
      <c r="I1010" s="347" t="s">
        <v>43</v>
      </c>
      <c r="J1010" s="694" t="s">
        <v>468</v>
      </c>
      <c r="K1010" s="232"/>
      <c r="L1010" s="698"/>
      <c r="M1010" s="185"/>
      <c r="N1010" s="717"/>
      <c r="O1010" s="232"/>
      <c r="P1010" s="232">
        <v>25</v>
      </c>
      <c r="Q1010" s="347" t="s">
        <v>483</v>
      </c>
      <c r="R1010" s="695">
        <v>1020</v>
      </c>
      <c r="S1010" s="695"/>
      <c r="T1010" s="695" t="s">
        <v>30</v>
      </c>
      <c r="U1010" s="695">
        <v>350</v>
      </c>
      <c r="V1010" s="695">
        <v>1020</v>
      </c>
      <c r="W1010" s="695">
        <v>1020</v>
      </c>
      <c r="X1010" s="232">
        <v>1</v>
      </c>
      <c r="Y1010" s="695"/>
      <c r="Z1010" s="232">
        <v>1</v>
      </c>
      <c r="AA1010" s="696">
        <v>350</v>
      </c>
      <c r="AB1010" s="696">
        <v>8350</v>
      </c>
      <c r="AC1010" s="697" t="s">
        <v>910</v>
      </c>
      <c r="AD1010" s="698" t="s">
        <v>2295</v>
      </c>
      <c r="AE1010" s="699">
        <v>0.70486111111111116</v>
      </c>
      <c r="AF1010" s="699">
        <v>0.70833333333333337</v>
      </c>
      <c r="AG1010" s="699"/>
      <c r="AH1010" s="699"/>
      <c r="AI1010" s="232"/>
      <c r="AJ1010" s="694"/>
      <c r="AK1010" s="694" t="s">
        <v>6</v>
      </c>
      <c r="AL1010" s="700" t="s">
        <v>662</v>
      </c>
      <c r="AM1010" s="694" t="s">
        <v>470</v>
      </c>
      <c r="AN1010" s="694">
        <v>1</v>
      </c>
      <c r="AO1010" s="232"/>
      <c r="AP1010" s="232"/>
      <c r="AQ1010" s="232"/>
      <c r="AR1010" s="232"/>
      <c r="AS1010" s="232"/>
      <c r="AT1010" s="243">
        <f t="shared" si="91"/>
        <v>3.4722222222222099E-3</v>
      </c>
      <c r="AU1010" s="243" t="str">
        <f t="shared" si="92"/>
        <v/>
      </c>
    </row>
    <row r="1011" spans="1:47" ht="14.25">
      <c r="B1011" s="29">
        <v>2025</v>
      </c>
      <c r="C1011" s="29">
        <v>5</v>
      </c>
      <c r="D1011" s="29">
        <v>29</v>
      </c>
      <c r="E1011" s="247" t="s">
        <v>494</v>
      </c>
      <c r="F1011" s="29"/>
      <c r="G1011" s="208"/>
      <c r="H1011" s="694" t="s">
        <v>467</v>
      </c>
      <c r="I1011" s="347"/>
      <c r="J1011" s="694"/>
      <c r="K1011" s="232"/>
      <c r="L1011" s="698"/>
      <c r="M1011" s="185"/>
      <c r="N1011" s="717"/>
      <c r="O1011" s="232"/>
      <c r="P1011" s="232"/>
      <c r="Q1011" s="347"/>
      <c r="R1011" s="695"/>
      <c r="S1011" s="695"/>
      <c r="T1011" s="695"/>
      <c r="U1011" s="695"/>
      <c r="V1011" s="695"/>
      <c r="W1011" s="695"/>
      <c r="X1011" s="232"/>
      <c r="Y1011" s="695"/>
      <c r="Z1011" s="232"/>
      <c r="AA1011" s="696"/>
      <c r="AB1011" s="696"/>
      <c r="AC1011" s="697"/>
      <c r="AD1011" s="698"/>
      <c r="AE1011" s="699"/>
      <c r="AF1011" s="699"/>
      <c r="AG1011" s="699">
        <v>0.70833333333333337</v>
      </c>
      <c r="AH1011" s="699">
        <v>0.77083333333333337</v>
      </c>
      <c r="AI1011" s="232" t="s">
        <v>689</v>
      </c>
      <c r="AJ1011" s="694"/>
      <c r="AK1011" s="694"/>
      <c r="AL1011" s="700"/>
      <c r="AM1011" s="694"/>
      <c r="AN1011" s="694"/>
      <c r="AO1011" s="232" t="s">
        <v>2304</v>
      </c>
      <c r="AP1011" s="232"/>
      <c r="AQ1011" s="232"/>
      <c r="AR1011" s="232"/>
      <c r="AS1011" s="232"/>
      <c r="AT1011" s="243" t="str">
        <f t="shared" si="91"/>
        <v/>
      </c>
      <c r="AU1011" s="243">
        <f t="shared" si="92"/>
        <v>6.25E-2</v>
      </c>
    </row>
    <row r="1012" spans="1:47" ht="14.25">
      <c r="B1012" s="29">
        <v>2025</v>
      </c>
      <c r="C1012" s="29">
        <v>5</v>
      </c>
      <c r="D1012" s="29">
        <v>29</v>
      </c>
      <c r="E1012" s="247" t="s">
        <v>494</v>
      </c>
      <c r="F1012" s="29"/>
      <c r="G1012" s="31"/>
      <c r="H1012" s="694" t="s">
        <v>467</v>
      </c>
      <c r="I1012" s="347" t="s">
        <v>58</v>
      </c>
      <c r="J1012" s="694" t="s">
        <v>468</v>
      </c>
      <c r="K1012" s="232"/>
      <c r="L1012" s="698"/>
      <c r="M1012" s="185"/>
      <c r="N1012" s="717"/>
      <c r="O1012" s="232"/>
      <c r="P1012" s="232">
        <v>12</v>
      </c>
      <c r="Q1012" s="347" t="s">
        <v>483</v>
      </c>
      <c r="R1012" s="695">
        <v>1000</v>
      </c>
      <c r="S1012" s="695"/>
      <c r="T1012" s="695" t="s">
        <v>30</v>
      </c>
      <c r="U1012" s="695">
        <v>200</v>
      </c>
      <c r="V1012" s="695">
        <v>1000</v>
      </c>
      <c r="W1012" s="695">
        <v>1000</v>
      </c>
      <c r="X1012" s="232">
        <v>1</v>
      </c>
      <c r="Y1012" s="695">
        <v>200</v>
      </c>
      <c r="Z1012" s="232">
        <v>1</v>
      </c>
      <c r="AA1012" s="696">
        <v>200</v>
      </c>
      <c r="AB1012" s="696"/>
      <c r="AC1012" s="697"/>
      <c r="AD1012" s="698"/>
      <c r="AE1012" s="699"/>
      <c r="AF1012" s="699"/>
      <c r="AG1012" s="699"/>
      <c r="AH1012" s="699"/>
      <c r="AI1012" s="232"/>
      <c r="AJ1012" s="694"/>
      <c r="AK1012" s="694"/>
      <c r="AL1012" s="700"/>
      <c r="AM1012" s="694"/>
      <c r="AN1012" s="694"/>
      <c r="AO1012" s="232"/>
      <c r="AP1012" s="232"/>
      <c r="AQ1012" s="232"/>
      <c r="AR1012" s="232"/>
      <c r="AS1012" s="232"/>
      <c r="AT1012" s="243" t="str">
        <f t="shared" si="91"/>
        <v/>
      </c>
      <c r="AU1012" s="243" t="str">
        <f t="shared" si="92"/>
        <v/>
      </c>
    </row>
    <row r="1013" spans="1:47" ht="14.25">
      <c r="A1013" s="182">
        <v>1</v>
      </c>
      <c r="B1013" s="29">
        <v>2025</v>
      </c>
      <c r="C1013" s="29">
        <v>5</v>
      </c>
      <c r="D1013" s="29">
        <v>29</v>
      </c>
      <c r="E1013" s="247" t="s">
        <v>494</v>
      </c>
      <c r="F1013" s="29">
        <v>6</v>
      </c>
      <c r="G1013" s="31" t="s">
        <v>485</v>
      </c>
      <c r="H1013" s="694" t="s">
        <v>467</v>
      </c>
      <c r="I1013" s="347" t="s">
        <v>47</v>
      </c>
      <c r="J1013" s="694" t="s">
        <v>468</v>
      </c>
      <c r="K1013" s="232">
        <v>3832365</v>
      </c>
      <c r="L1013" s="698">
        <v>1</v>
      </c>
      <c r="M1013" s="185">
        <v>9</v>
      </c>
      <c r="N1013" s="717" t="s">
        <v>498</v>
      </c>
      <c r="O1013" s="232" t="s">
        <v>469</v>
      </c>
      <c r="P1013" s="232">
        <v>25</v>
      </c>
      <c r="Q1013" s="347" t="s">
        <v>344</v>
      </c>
      <c r="R1013" s="695">
        <v>1000</v>
      </c>
      <c r="S1013" s="695"/>
      <c r="T1013" s="695">
        <v>6000</v>
      </c>
      <c r="U1013" s="695">
        <v>6000</v>
      </c>
      <c r="V1013" s="695">
        <v>1000</v>
      </c>
      <c r="W1013" s="695">
        <v>1001</v>
      </c>
      <c r="X1013" s="232">
        <v>1</v>
      </c>
      <c r="Y1013" s="695">
        <v>6000</v>
      </c>
      <c r="Z1013" s="232">
        <v>1</v>
      </c>
      <c r="AA1013" s="696">
        <v>6000</v>
      </c>
      <c r="AB1013" s="696">
        <v>6050</v>
      </c>
      <c r="AC1013" s="697" t="s">
        <v>2312</v>
      </c>
      <c r="AD1013" s="698"/>
      <c r="AE1013" s="699">
        <v>0.77083333333333337</v>
      </c>
      <c r="AF1013" s="699">
        <v>0.79861111111111116</v>
      </c>
      <c r="AG1013" s="699">
        <v>0.79861111111111116</v>
      </c>
      <c r="AH1013" s="699">
        <v>0.80555555555555558</v>
      </c>
      <c r="AI1013" s="232" t="s">
        <v>5</v>
      </c>
      <c r="AJ1013" s="694"/>
      <c r="AK1013" s="694" t="s">
        <v>6</v>
      </c>
      <c r="AL1013" s="700" t="s">
        <v>662</v>
      </c>
      <c r="AM1013" s="694" t="s">
        <v>486</v>
      </c>
      <c r="AN1013" s="694">
        <v>1</v>
      </c>
      <c r="AO1013" s="232"/>
      <c r="AP1013" s="232" t="s">
        <v>394</v>
      </c>
      <c r="AQ1013" s="232"/>
      <c r="AR1013" s="232"/>
      <c r="AS1013" s="232"/>
      <c r="AT1013" s="243">
        <f t="shared" si="91"/>
        <v>2.777777777777779E-2</v>
      </c>
      <c r="AU1013" s="243">
        <f t="shared" si="92"/>
        <v>6.9444444444444198E-3</v>
      </c>
    </row>
    <row r="1014" spans="1:47" ht="14.25">
      <c r="B1014" s="29">
        <v>2025</v>
      </c>
      <c r="C1014" s="29">
        <v>5</v>
      </c>
      <c r="D1014" s="29">
        <v>29</v>
      </c>
      <c r="E1014" s="247" t="s">
        <v>494</v>
      </c>
      <c r="F1014" s="29">
        <v>6</v>
      </c>
      <c r="G1014" s="31" t="s">
        <v>485</v>
      </c>
      <c r="H1014" s="694" t="s">
        <v>467</v>
      </c>
      <c r="I1014" s="347" t="s">
        <v>47</v>
      </c>
      <c r="J1014" s="694" t="s">
        <v>468</v>
      </c>
      <c r="K1014" s="232">
        <v>3832365</v>
      </c>
      <c r="L1014" s="698">
        <v>2</v>
      </c>
      <c r="M1014" s="185">
        <v>9</v>
      </c>
      <c r="N1014" s="717" t="s">
        <v>498</v>
      </c>
      <c r="O1014" s="232" t="s">
        <v>469</v>
      </c>
      <c r="P1014" s="232">
        <v>25</v>
      </c>
      <c r="Q1014" s="347" t="s">
        <v>344</v>
      </c>
      <c r="R1014" s="695">
        <v>1000</v>
      </c>
      <c r="S1014" s="695"/>
      <c r="T1014" s="695">
        <v>6000</v>
      </c>
      <c r="U1014" s="695">
        <v>6000</v>
      </c>
      <c r="V1014" s="695">
        <v>1000</v>
      </c>
      <c r="W1014" s="695">
        <v>1000</v>
      </c>
      <c r="X1014" s="232">
        <v>1</v>
      </c>
      <c r="Y1014" s="695">
        <v>6000</v>
      </c>
      <c r="Z1014" s="232">
        <v>1</v>
      </c>
      <c r="AA1014" s="696">
        <v>6000</v>
      </c>
      <c r="AB1014" s="696">
        <v>6050</v>
      </c>
      <c r="AC1014" s="697" t="s">
        <v>2313</v>
      </c>
      <c r="AD1014" s="698"/>
      <c r="AE1014" s="699">
        <v>0.80555555555555558</v>
      </c>
      <c r="AF1014" s="699">
        <v>0.83333333333333337</v>
      </c>
      <c r="AG1014" s="699">
        <v>0.83333333333333337</v>
      </c>
      <c r="AH1014" s="699">
        <v>0.84027777777777779</v>
      </c>
      <c r="AI1014" s="232" t="s">
        <v>5</v>
      </c>
      <c r="AJ1014" s="694"/>
      <c r="AK1014" s="694" t="s">
        <v>6</v>
      </c>
      <c r="AL1014" s="700" t="s">
        <v>662</v>
      </c>
      <c r="AM1014" s="694" t="s">
        <v>486</v>
      </c>
      <c r="AN1014" s="694">
        <v>1</v>
      </c>
      <c r="AO1014" s="232"/>
      <c r="AP1014" s="232" t="s">
        <v>394</v>
      </c>
      <c r="AQ1014" s="232"/>
      <c r="AR1014" s="232"/>
      <c r="AS1014" s="232"/>
      <c r="AT1014" s="243">
        <f t="shared" si="91"/>
        <v>2.777777777777779E-2</v>
      </c>
      <c r="AU1014" s="243">
        <f t="shared" si="92"/>
        <v>6.9444444444444198E-3</v>
      </c>
    </row>
    <row r="1015" spans="1:47" ht="14.25">
      <c r="B1015" s="29">
        <v>2025</v>
      </c>
      <c r="C1015" s="29">
        <v>5</v>
      </c>
      <c r="D1015" s="29">
        <v>29</v>
      </c>
      <c r="E1015" s="247" t="s">
        <v>494</v>
      </c>
      <c r="F1015" s="29">
        <v>6</v>
      </c>
      <c r="G1015" s="31" t="s">
        <v>485</v>
      </c>
      <c r="H1015" s="694" t="s">
        <v>467</v>
      </c>
      <c r="I1015" s="347" t="s">
        <v>47</v>
      </c>
      <c r="J1015" s="694" t="s">
        <v>468</v>
      </c>
      <c r="K1015" s="232">
        <v>3832365</v>
      </c>
      <c r="L1015" s="698">
        <v>3</v>
      </c>
      <c r="M1015" s="185">
        <v>9</v>
      </c>
      <c r="N1015" s="717" t="s">
        <v>498</v>
      </c>
      <c r="O1015" s="232" t="s">
        <v>469</v>
      </c>
      <c r="P1015" s="232">
        <v>25</v>
      </c>
      <c r="Q1015" s="347" t="s">
        <v>344</v>
      </c>
      <c r="R1015" s="695">
        <v>1000</v>
      </c>
      <c r="S1015" s="695"/>
      <c r="T1015" s="695">
        <v>6000</v>
      </c>
      <c r="U1015" s="695">
        <v>6000</v>
      </c>
      <c r="V1015" s="695">
        <v>1000</v>
      </c>
      <c r="W1015" s="695">
        <v>1000</v>
      </c>
      <c r="X1015" s="232">
        <v>1</v>
      </c>
      <c r="Y1015" s="695">
        <v>6000</v>
      </c>
      <c r="Z1015" s="232">
        <v>1</v>
      </c>
      <c r="AA1015" s="696">
        <v>6000</v>
      </c>
      <c r="AB1015" s="696">
        <v>6050</v>
      </c>
      <c r="AC1015" s="697" t="s">
        <v>2314</v>
      </c>
      <c r="AD1015" s="698" t="s">
        <v>2308</v>
      </c>
      <c r="AE1015" s="699">
        <v>0.84027777777777779</v>
      </c>
      <c r="AF1015" s="699">
        <v>0.86805555555555558</v>
      </c>
      <c r="AG1015" s="699">
        <v>0.86805555555555558</v>
      </c>
      <c r="AH1015" s="699">
        <v>0.875</v>
      </c>
      <c r="AI1015" s="232" t="s">
        <v>5</v>
      </c>
      <c r="AJ1015" s="694"/>
      <c r="AK1015" s="694" t="s">
        <v>6</v>
      </c>
      <c r="AL1015" s="700" t="s">
        <v>662</v>
      </c>
      <c r="AM1015" s="694" t="s">
        <v>486</v>
      </c>
      <c r="AN1015" s="694">
        <v>1</v>
      </c>
      <c r="AO1015" s="232"/>
      <c r="AP1015" s="232" t="s">
        <v>394</v>
      </c>
      <c r="AQ1015" s="232"/>
      <c r="AR1015" s="232"/>
      <c r="AS1015" s="232"/>
      <c r="AT1015" s="243">
        <f t="shared" si="91"/>
        <v>2.777777777777779E-2</v>
      </c>
      <c r="AU1015" s="243">
        <f t="shared" si="92"/>
        <v>6.9444444444444198E-3</v>
      </c>
    </row>
    <row r="1016" spans="1:47" ht="14.25">
      <c r="B1016" s="29">
        <v>2025</v>
      </c>
      <c r="C1016" s="29">
        <v>5</v>
      </c>
      <c r="D1016" s="29">
        <v>29</v>
      </c>
      <c r="E1016" s="247" t="s">
        <v>494</v>
      </c>
      <c r="F1016" s="29"/>
      <c r="G1016" s="31"/>
      <c r="H1016" s="694" t="s">
        <v>467</v>
      </c>
      <c r="I1016" s="347" t="s">
        <v>43</v>
      </c>
      <c r="J1016" s="694" t="s">
        <v>468</v>
      </c>
      <c r="K1016" s="232"/>
      <c r="L1016" s="698"/>
      <c r="M1016" s="185"/>
      <c r="N1016" s="717"/>
      <c r="O1016" s="232"/>
      <c r="P1016" s="232">
        <v>25</v>
      </c>
      <c r="Q1016" s="347" t="s">
        <v>483</v>
      </c>
      <c r="R1016" s="695">
        <v>1000</v>
      </c>
      <c r="S1016" s="695"/>
      <c r="T1016" s="695" t="s">
        <v>30</v>
      </c>
      <c r="U1016" s="695">
        <v>500</v>
      </c>
      <c r="V1016" s="695">
        <v>1000</v>
      </c>
      <c r="W1016" s="695">
        <v>1000</v>
      </c>
      <c r="X1016" s="232">
        <v>1</v>
      </c>
      <c r="Y1016" s="695"/>
      <c r="Z1016" s="232">
        <v>1</v>
      </c>
      <c r="AA1016" s="696">
        <v>500</v>
      </c>
      <c r="AB1016" s="696">
        <v>18700</v>
      </c>
      <c r="AC1016" s="697" t="s">
        <v>914</v>
      </c>
      <c r="AD1016" s="698" t="s">
        <v>2308</v>
      </c>
      <c r="AE1016" s="699">
        <v>0.875</v>
      </c>
      <c r="AF1016" s="699">
        <v>0.87847222222222221</v>
      </c>
      <c r="AG1016" s="699"/>
      <c r="AH1016" s="699"/>
      <c r="AI1016" s="232"/>
      <c r="AJ1016" s="694"/>
      <c r="AK1016" s="694" t="s">
        <v>6</v>
      </c>
      <c r="AL1016" s="700" t="s">
        <v>662</v>
      </c>
      <c r="AM1016" s="694" t="s">
        <v>486</v>
      </c>
      <c r="AN1016" s="694">
        <v>1</v>
      </c>
      <c r="AO1016" s="232" t="s">
        <v>1408</v>
      </c>
      <c r="AP1016" s="232"/>
      <c r="AQ1016" s="232"/>
      <c r="AR1016" s="232"/>
      <c r="AS1016" s="232"/>
      <c r="AT1016" s="243">
        <f t="shared" si="91"/>
        <v>3.4722222222222099E-3</v>
      </c>
      <c r="AU1016" s="243" t="str">
        <f t="shared" si="92"/>
        <v/>
      </c>
    </row>
    <row r="1017" spans="1:47" ht="14.25">
      <c r="B1017" s="29">
        <v>2025</v>
      </c>
      <c r="C1017" s="29">
        <v>5</v>
      </c>
      <c r="D1017" s="29">
        <v>29</v>
      </c>
      <c r="E1017" s="247" t="s">
        <v>494</v>
      </c>
      <c r="F1017" s="29"/>
      <c r="G1017" s="208"/>
      <c r="H1017" s="694" t="s">
        <v>467</v>
      </c>
      <c r="I1017" s="347"/>
      <c r="J1017" s="694"/>
      <c r="K1017" s="232"/>
      <c r="L1017" s="698"/>
      <c r="M1017" s="185"/>
      <c r="N1017" s="717"/>
      <c r="O1017" s="232"/>
      <c r="P1017" s="232"/>
      <c r="Q1017" s="347"/>
      <c r="R1017" s="695"/>
      <c r="S1017" s="695"/>
      <c r="T1017" s="695"/>
      <c r="U1017" s="695"/>
      <c r="V1017" s="695"/>
      <c r="W1017" s="695"/>
      <c r="X1017" s="232"/>
      <c r="Y1017" s="695"/>
      <c r="Z1017" s="232"/>
      <c r="AA1017" s="696"/>
      <c r="AB1017" s="696"/>
      <c r="AC1017" s="697"/>
      <c r="AD1017" s="698"/>
      <c r="AE1017" s="699"/>
      <c r="AF1017" s="699"/>
      <c r="AG1017" s="699">
        <v>0.87847222222222221</v>
      </c>
      <c r="AH1017" s="699">
        <v>0.89930555555555558</v>
      </c>
      <c r="AI1017" s="232" t="s">
        <v>560</v>
      </c>
      <c r="AJ1017" s="694"/>
      <c r="AK1017" s="694"/>
      <c r="AL1017" s="700"/>
      <c r="AM1017" s="694"/>
      <c r="AN1017" s="694"/>
      <c r="AO1017" s="232"/>
      <c r="AP1017" s="232"/>
      <c r="AQ1017" s="232"/>
      <c r="AR1017" s="232"/>
      <c r="AS1017" s="232"/>
      <c r="AT1017" s="243" t="str">
        <f t="shared" si="91"/>
        <v/>
      </c>
      <c r="AU1017" s="243">
        <f t="shared" si="92"/>
        <v>2.083333333333337E-2</v>
      </c>
    </row>
    <row r="1018" spans="1:47" ht="14.25">
      <c r="B1018" s="29">
        <v>2025</v>
      </c>
      <c r="C1018" s="29">
        <v>5</v>
      </c>
      <c r="D1018" s="29">
        <v>29</v>
      </c>
      <c r="E1018" s="247" t="s">
        <v>495</v>
      </c>
      <c r="F1018" s="29"/>
      <c r="G1018" s="31"/>
      <c r="H1018" s="694" t="s">
        <v>467</v>
      </c>
      <c r="I1018" s="347" t="s">
        <v>58</v>
      </c>
      <c r="J1018" s="694" t="s">
        <v>468</v>
      </c>
      <c r="K1018" s="232"/>
      <c r="L1018" s="698"/>
      <c r="M1018" s="185"/>
      <c r="N1018" s="717"/>
      <c r="O1018" s="232"/>
      <c r="P1018" s="232">
        <v>12</v>
      </c>
      <c r="Q1018" s="347" t="s">
        <v>483</v>
      </c>
      <c r="R1018" s="695">
        <v>1000</v>
      </c>
      <c r="S1018" s="695"/>
      <c r="T1018" s="695" t="s">
        <v>30</v>
      </c>
      <c r="U1018" s="695">
        <v>200</v>
      </c>
      <c r="V1018" s="695">
        <v>1000</v>
      </c>
      <c r="W1018" s="695">
        <v>1000</v>
      </c>
      <c r="X1018" s="232">
        <v>1</v>
      </c>
      <c r="Y1018" s="695">
        <v>200</v>
      </c>
      <c r="Z1018" s="232">
        <v>1</v>
      </c>
      <c r="AA1018" s="696">
        <v>200</v>
      </c>
      <c r="AB1018" s="696"/>
      <c r="AC1018" s="697"/>
      <c r="AD1018" s="698"/>
      <c r="AE1018" s="699"/>
      <c r="AF1018" s="699"/>
      <c r="AG1018" s="699"/>
      <c r="AH1018" s="699"/>
      <c r="AI1018" s="232"/>
      <c r="AJ1018" s="694"/>
      <c r="AK1018" s="694"/>
      <c r="AL1018" s="700"/>
      <c r="AM1018" s="694"/>
      <c r="AN1018" s="694"/>
      <c r="AO1018" s="232"/>
      <c r="AP1018" s="232"/>
      <c r="AQ1018" s="232"/>
      <c r="AR1018" s="232"/>
      <c r="AS1018" s="232"/>
      <c r="AT1018" s="243" t="str">
        <f t="shared" si="91"/>
        <v/>
      </c>
      <c r="AU1018" s="243" t="str">
        <f t="shared" si="92"/>
        <v/>
      </c>
    </row>
    <row r="1019" spans="1:47" ht="14.25">
      <c r="A1019" s="182">
        <v>1</v>
      </c>
      <c r="B1019" s="29">
        <v>2025</v>
      </c>
      <c r="C1019" s="29">
        <v>5</v>
      </c>
      <c r="D1019" s="29">
        <v>29</v>
      </c>
      <c r="E1019" s="247" t="s">
        <v>495</v>
      </c>
      <c r="F1019" s="29">
        <v>7</v>
      </c>
      <c r="G1019" s="31" t="s">
        <v>485</v>
      </c>
      <c r="H1019" s="694" t="s">
        <v>467</v>
      </c>
      <c r="I1019" s="347" t="s">
        <v>47</v>
      </c>
      <c r="J1019" s="694" t="s">
        <v>468</v>
      </c>
      <c r="K1019" s="232">
        <v>3832365</v>
      </c>
      <c r="L1019" s="698">
        <v>4</v>
      </c>
      <c r="M1019" s="185">
        <v>9</v>
      </c>
      <c r="N1019" s="717" t="s">
        <v>498</v>
      </c>
      <c r="O1019" s="232" t="s">
        <v>469</v>
      </c>
      <c r="P1019" s="232">
        <v>25</v>
      </c>
      <c r="Q1019" s="347" t="s">
        <v>344</v>
      </c>
      <c r="R1019" s="695">
        <v>1000</v>
      </c>
      <c r="S1019" s="695"/>
      <c r="T1019" s="695">
        <v>6000</v>
      </c>
      <c r="U1019" s="695">
        <v>6000</v>
      </c>
      <c r="V1019" s="695">
        <v>1000</v>
      </c>
      <c r="W1019" s="695">
        <v>1000</v>
      </c>
      <c r="X1019" s="232">
        <v>1</v>
      </c>
      <c r="Y1019" s="695">
        <v>6000</v>
      </c>
      <c r="Z1019" s="232">
        <v>1</v>
      </c>
      <c r="AA1019" s="696">
        <v>6000</v>
      </c>
      <c r="AB1019" s="696">
        <v>6050</v>
      </c>
      <c r="AC1019" s="697" t="s">
        <v>2315</v>
      </c>
      <c r="AD1019" s="698"/>
      <c r="AE1019" s="699">
        <v>0.89930555555555558</v>
      </c>
      <c r="AF1019" s="699">
        <v>0.92708333333333337</v>
      </c>
      <c r="AG1019" s="699">
        <v>0.92708333333333337</v>
      </c>
      <c r="AH1019" s="699">
        <v>0.93402777777777779</v>
      </c>
      <c r="AI1019" s="232" t="s">
        <v>5</v>
      </c>
      <c r="AJ1019" s="694"/>
      <c r="AK1019" s="694" t="s">
        <v>6</v>
      </c>
      <c r="AL1019" s="700" t="s">
        <v>662</v>
      </c>
      <c r="AM1019" s="694" t="s">
        <v>486</v>
      </c>
      <c r="AN1019" s="694">
        <v>1</v>
      </c>
      <c r="AO1019" s="232"/>
      <c r="AP1019" s="232" t="s">
        <v>394</v>
      </c>
      <c r="AQ1019" s="232"/>
      <c r="AR1019" s="232"/>
      <c r="AS1019" s="232"/>
      <c r="AT1019" s="243">
        <f t="shared" si="91"/>
        <v>2.777777777777779E-2</v>
      </c>
      <c r="AU1019" s="243">
        <f t="shared" si="92"/>
        <v>6.9444444444444198E-3</v>
      </c>
    </row>
    <row r="1020" spans="1:47" ht="14.25">
      <c r="B1020" s="29">
        <v>2025</v>
      </c>
      <c r="C1020" s="29">
        <v>5</v>
      </c>
      <c r="D1020" s="29">
        <v>29</v>
      </c>
      <c r="E1020" s="247" t="s">
        <v>495</v>
      </c>
      <c r="F1020" s="29">
        <v>7</v>
      </c>
      <c r="G1020" s="31" t="s">
        <v>485</v>
      </c>
      <c r="H1020" s="694" t="s">
        <v>467</v>
      </c>
      <c r="I1020" s="347" t="s">
        <v>47</v>
      </c>
      <c r="J1020" s="694" t="s">
        <v>468</v>
      </c>
      <c r="K1020" s="232">
        <v>3832365</v>
      </c>
      <c r="L1020" s="698">
        <v>5</v>
      </c>
      <c r="M1020" s="185">
        <v>9</v>
      </c>
      <c r="N1020" s="717" t="s">
        <v>498</v>
      </c>
      <c r="O1020" s="232" t="s">
        <v>469</v>
      </c>
      <c r="P1020" s="232">
        <v>25</v>
      </c>
      <c r="Q1020" s="347" t="s">
        <v>344</v>
      </c>
      <c r="R1020" s="695">
        <v>1000</v>
      </c>
      <c r="S1020" s="695"/>
      <c r="T1020" s="695">
        <v>6000</v>
      </c>
      <c r="U1020" s="695">
        <v>6000</v>
      </c>
      <c r="V1020" s="695">
        <v>1000</v>
      </c>
      <c r="W1020" s="695">
        <v>1000</v>
      </c>
      <c r="X1020" s="232">
        <v>1</v>
      </c>
      <c r="Y1020" s="695">
        <v>6000</v>
      </c>
      <c r="Z1020" s="232">
        <v>1</v>
      </c>
      <c r="AA1020" s="696">
        <v>6000</v>
      </c>
      <c r="AB1020" s="696">
        <v>6050</v>
      </c>
      <c r="AC1020" s="697" t="s">
        <v>2316</v>
      </c>
      <c r="AD1020" s="698"/>
      <c r="AE1020" s="699">
        <v>0.93402777777777779</v>
      </c>
      <c r="AF1020" s="699">
        <v>0.96180555555555558</v>
      </c>
      <c r="AG1020" s="699">
        <v>0.96180555555555558</v>
      </c>
      <c r="AH1020" s="699">
        <v>0.96875</v>
      </c>
      <c r="AI1020" s="232" t="s">
        <v>5</v>
      </c>
      <c r="AJ1020" s="694"/>
      <c r="AK1020" s="694" t="s">
        <v>6</v>
      </c>
      <c r="AL1020" s="700" t="s">
        <v>662</v>
      </c>
      <c r="AM1020" s="694" t="s">
        <v>486</v>
      </c>
      <c r="AN1020" s="694">
        <v>1</v>
      </c>
      <c r="AO1020" s="232"/>
      <c r="AP1020" s="232" t="s">
        <v>394</v>
      </c>
      <c r="AQ1020" s="232"/>
      <c r="AR1020" s="232"/>
      <c r="AS1020" s="232"/>
      <c r="AT1020" s="243">
        <f t="shared" si="91"/>
        <v>2.777777777777779E-2</v>
      </c>
      <c r="AU1020" s="243">
        <f t="shared" si="92"/>
        <v>6.9444444444444198E-3</v>
      </c>
    </row>
    <row r="1021" spans="1:47" ht="14.25">
      <c r="B1021" s="29">
        <v>2025</v>
      </c>
      <c r="C1021" s="29">
        <v>5</v>
      </c>
      <c r="D1021" s="29">
        <v>29</v>
      </c>
      <c r="E1021" s="247" t="s">
        <v>495</v>
      </c>
      <c r="F1021" s="29">
        <v>7</v>
      </c>
      <c r="G1021" s="31" t="s">
        <v>485</v>
      </c>
      <c r="H1021" s="694" t="s">
        <v>467</v>
      </c>
      <c r="I1021" s="347" t="s">
        <v>47</v>
      </c>
      <c r="J1021" s="694" t="s">
        <v>468</v>
      </c>
      <c r="K1021" s="232">
        <v>3832365</v>
      </c>
      <c r="L1021" s="698">
        <v>6</v>
      </c>
      <c r="M1021" s="185">
        <v>9</v>
      </c>
      <c r="N1021" s="717" t="s">
        <v>498</v>
      </c>
      <c r="O1021" s="232" t="s">
        <v>469</v>
      </c>
      <c r="P1021" s="232">
        <v>25</v>
      </c>
      <c r="Q1021" s="347" t="s">
        <v>344</v>
      </c>
      <c r="R1021" s="695">
        <v>1000</v>
      </c>
      <c r="S1021" s="695"/>
      <c r="T1021" s="695">
        <v>6000</v>
      </c>
      <c r="U1021" s="695">
        <v>6000</v>
      </c>
      <c r="V1021" s="695">
        <v>1000</v>
      </c>
      <c r="W1021" s="695">
        <v>1000</v>
      </c>
      <c r="X1021" s="232">
        <v>1</v>
      </c>
      <c r="Y1021" s="695">
        <v>6000</v>
      </c>
      <c r="Z1021" s="232">
        <v>1</v>
      </c>
      <c r="AA1021" s="696">
        <v>6000</v>
      </c>
      <c r="AB1021" s="696">
        <v>6050</v>
      </c>
      <c r="AC1021" s="697" t="s">
        <v>2317</v>
      </c>
      <c r="AD1021" s="698" t="s">
        <v>2309</v>
      </c>
      <c r="AE1021" s="699">
        <v>0.96875</v>
      </c>
      <c r="AF1021" s="699">
        <v>0.99652777777777779</v>
      </c>
      <c r="AG1021" s="699">
        <v>0.99652777777777779</v>
      </c>
      <c r="AH1021" s="699">
        <v>3.472222222222222E-3</v>
      </c>
      <c r="AI1021" s="232" t="s">
        <v>5</v>
      </c>
      <c r="AJ1021" s="694"/>
      <c r="AK1021" s="694" t="s">
        <v>6</v>
      </c>
      <c r="AL1021" s="700" t="s">
        <v>662</v>
      </c>
      <c r="AM1021" s="694" t="s">
        <v>486</v>
      </c>
      <c r="AN1021" s="694">
        <v>1</v>
      </c>
      <c r="AO1021" s="232"/>
      <c r="AP1021" s="232" t="s">
        <v>394</v>
      </c>
      <c r="AQ1021" s="232"/>
      <c r="AR1021" s="232"/>
      <c r="AS1021" s="232"/>
      <c r="AT1021" s="243">
        <f t="shared" si="91"/>
        <v>2.777777777777779E-2</v>
      </c>
      <c r="AU1021" s="243">
        <f t="shared" si="92"/>
        <v>6.9444444444444319E-3</v>
      </c>
    </row>
    <row r="1022" spans="1:47" ht="14.25">
      <c r="B1022" s="29">
        <v>2025</v>
      </c>
      <c r="C1022" s="29">
        <v>5</v>
      </c>
      <c r="D1022" s="29">
        <v>29</v>
      </c>
      <c r="E1022" s="247" t="s">
        <v>495</v>
      </c>
      <c r="F1022" s="29"/>
      <c r="G1022" s="31"/>
      <c r="H1022" s="694" t="s">
        <v>467</v>
      </c>
      <c r="I1022" s="347" t="s">
        <v>43</v>
      </c>
      <c r="J1022" s="694" t="s">
        <v>468</v>
      </c>
      <c r="K1022" s="232"/>
      <c r="L1022" s="698"/>
      <c r="M1022" s="185"/>
      <c r="N1022" s="717"/>
      <c r="O1022" s="232"/>
      <c r="P1022" s="232">
        <v>25</v>
      </c>
      <c r="Q1022" s="347" t="s">
        <v>483</v>
      </c>
      <c r="R1022" s="695">
        <v>1000</v>
      </c>
      <c r="S1022" s="695"/>
      <c r="T1022" s="695" t="s">
        <v>30</v>
      </c>
      <c r="U1022" s="695">
        <v>500</v>
      </c>
      <c r="V1022" s="695">
        <v>1000</v>
      </c>
      <c r="W1022" s="695">
        <v>1000</v>
      </c>
      <c r="X1022" s="232">
        <v>1</v>
      </c>
      <c r="Y1022" s="695"/>
      <c r="Z1022" s="232">
        <v>1</v>
      </c>
      <c r="AA1022" s="696">
        <v>500</v>
      </c>
      <c r="AB1022" s="696">
        <v>18700</v>
      </c>
      <c r="AC1022" s="697" t="s">
        <v>914</v>
      </c>
      <c r="AD1022" s="698" t="s">
        <v>2309</v>
      </c>
      <c r="AE1022" s="699">
        <v>3.472222222222222E-3</v>
      </c>
      <c r="AF1022" s="699">
        <v>6.9444444444444441E-3</v>
      </c>
      <c r="AG1022" s="699"/>
      <c r="AH1022" s="699"/>
      <c r="AI1022" s="232"/>
      <c r="AJ1022" s="694"/>
      <c r="AK1022" s="694" t="s">
        <v>6</v>
      </c>
      <c r="AL1022" s="700" t="s">
        <v>662</v>
      </c>
      <c r="AM1022" s="694" t="s">
        <v>486</v>
      </c>
      <c r="AN1022" s="694">
        <v>1</v>
      </c>
      <c r="AO1022" s="232" t="s">
        <v>1408</v>
      </c>
      <c r="AP1022" s="232"/>
      <c r="AQ1022" s="232"/>
      <c r="AR1022" s="232"/>
      <c r="AS1022" s="232"/>
      <c r="AT1022" s="243">
        <f t="shared" si="91"/>
        <v>3.472222222222222E-3</v>
      </c>
      <c r="AU1022" s="243" t="str">
        <f t="shared" si="92"/>
        <v/>
      </c>
    </row>
    <row r="1023" spans="1:47" ht="14.25">
      <c r="B1023" s="29">
        <v>2025</v>
      </c>
      <c r="C1023" s="29">
        <v>5</v>
      </c>
      <c r="D1023" s="29">
        <v>29</v>
      </c>
      <c r="E1023" s="247" t="s">
        <v>495</v>
      </c>
      <c r="F1023" s="29"/>
      <c r="G1023" s="208"/>
      <c r="H1023" s="694" t="s">
        <v>467</v>
      </c>
      <c r="I1023" s="347"/>
      <c r="J1023" s="694"/>
      <c r="K1023" s="232"/>
      <c r="L1023" s="698"/>
      <c r="M1023" s="185"/>
      <c r="N1023" s="717"/>
      <c r="O1023" s="232"/>
      <c r="P1023" s="232"/>
      <c r="Q1023" s="347"/>
      <c r="R1023" s="695"/>
      <c r="S1023" s="695"/>
      <c r="T1023" s="695"/>
      <c r="U1023" s="695"/>
      <c r="V1023" s="695"/>
      <c r="W1023" s="695"/>
      <c r="X1023" s="232"/>
      <c r="Y1023" s="695"/>
      <c r="Z1023" s="232"/>
      <c r="AA1023" s="696"/>
      <c r="AB1023" s="696"/>
      <c r="AC1023" s="697"/>
      <c r="AD1023" s="698"/>
      <c r="AE1023" s="699"/>
      <c r="AF1023" s="699"/>
      <c r="AG1023" s="699">
        <v>6.9444444444444441E-3</v>
      </c>
      <c r="AH1023" s="699">
        <v>2.7777777777777776E-2</v>
      </c>
      <c r="AI1023" s="232" t="s">
        <v>560</v>
      </c>
      <c r="AJ1023" s="694"/>
      <c r="AK1023" s="694"/>
      <c r="AL1023" s="700"/>
      <c r="AM1023" s="694"/>
      <c r="AN1023" s="694"/>
      <c r="AO1023" s="232"/>
      <c r="AP1023" s="232"/>
      <c r="AQ1023" s="232"/>
      <c r="AR1023" s="232"/>
      <c r="AS1023" s="232"/>
      <c r="AT1023" s="243" t="str">
        <f t="shared" si="91"/>
        <v/>
      </c>
      <c r="AU1023" s="243">
        <f t="shared" si="92"/>
        <v>2.0833333333333332E-2</v>
      </c>
    </row>
    <row r="1024" spans="1:47" ht="14.25">
      <c r="B1024" s="29">
        <v>2025</v>
      </c>
      <c r="C1024" s="29">
        <v>5</v>
      </c>
      <c r="D1024" s="29">
        <v>29</v>
      </c>
      <c r="E1024" s="247" t="s">
        <v>495</v>
      </c>
      <c r="F1024" s="29"/>
      <c r="G1024" s="31"/>
      <c r="H1024" s="694" t="s">
        <v>467</v>
      </c>
      <c r="I1024" s="347" t="s">
        <v>58</v>
      </c>
      <c r="J1024" s="694" t="s">
        <v>468</v>
      </c>
      <c r="K1024" s="232"/>
      <c r="L1024" s="698"/>
      <c r="M1024" s="185"/>
      <c r="N1024" s="717"/>
      <c r="O1024" s="232"/>
      <c r="P1024" s="232">
        <v>12</v>
      </c>
      <c r="Q1024" s="347" t="s">
        <v>483</v>
      </c>
      <c r="R1024" s="695">
        <v>1000</v>
      </c>
      <c r="S1024" s="695"/>
      <c r="T1024" s="695" t="s">
        <v>30</v>
      </c>
      <c r="U1024" s="695">
        <v>200</v>
      </c>
      <c r="V1024" s="695">
        <v>1000</v>
      </c>
      <c r="W1024" s="695">
        <v>1000</v>
      </c>
      <c r="X1024" s="232">
        <v>1</v>
      </c>
      <c r="Y1024" s="695">
        <v>200</v>
      </c>
      <c r="Z1024" s="232">
        <v>1</v>
      </c>
      <c r="AA1024" s="696">
        <v>200</v>
      </c>
      <c r="AB1024" s="696"/>
      <c r="AC1024" s="697"/>
      <c r="AD1024" s="698"/>
      <c r="AE1024" s="699"/>
      <c r="AF1024" s="699"/>
      <c r="AG1024" s="699"/>
      <c r="AH1024" s="699"/>
      <c r="AI1024" s="232"/>
      <c r="AJ1024" s="694"/>
      <c r="AK1024" s="694"/>
      <c r="AL1024" s="700"/>
      <c r="AM1024" s="694"/>
      <c r="AN1024" s="694"/>
      <c r="AO1024" s="232"/>
      <c r="AP1024" s="232"/>
      <c r="AQ1024" s="232"/>
      <c r="AR1024" s="232"/>
      <c r="AS1024" s="232"/>
      <c r="AT1024" s="243" t="str">
        <f t="shared" ref="AT1024:AT1087" si="95">IF(IF(AE1024&gt;AF1024,1-AE1024+AF1024,AF1024-AE1024)=0,"",IF(AE1024&gt;AF1024,1-AE1024+AF1024,AF1024-AE1024))</f>
        <v/>
      </c>
      <c r="AU1024" s="243" t="str">
        <f t="shared" ref="AU1024:AU1088" si="96">IF(IF(AG1024&gt;AH1024,1-AG1024+AH1024,AH1024-AG1024)=0,"",IF(AG1024&gt;AH1024,1-AG1024+AH1024,AH1024-AG1024))</f>
        <v/>
      </c>
    </row>
    <row r="1025" spans="1:47" ht="14.25">
      <c r="A1025" s="182">
        <v>1</v>
      </c>
      <c r="B1025" s="29">
        <v>2025</v>
      </c>
      <c r="C1025" s="29">
        <v>5</v>
      </c>
      <c r="D1025" s="29">
        <v>29</v>
      </c>
      <c r="E1025" s="247" t="s">
        <v>495</v>
      </c>
      <c r="F1025" s="29">
        <v>8</v>
      </c>
      <c r="G1025" s="31" t="s">
        <v>485</v>
      </c>
      <c r="H1025" s="694" t="s">
        <v>467</v>
      </c>
      <c r="I1025" s="347" t="s">
        <v>47</v>
      </c>
      <c r="J1025" s="694" t="s">
        <v>468</v>
      </c>
      <c r="K1025" s="232">
        <v>3832365</v>
      </c>
      <c r="L1025" s="698">
        <v>7</v>
      </c>
      <c r="M1025" s="185">
        <v>9</v>
      </c>
      <c r="N1025" s="717" t="s">
        <v>498</v>
      </c>
      <c r="O1025" s="232" t="s">
        <v>469</v>
      </c>
      <c r="P1025" s="232">
        <v>25</v>
      </c>
      <c r="Q1025" s="347" t="s">
        <v>344</v>
      </c>
      <c r="R1025" s="695">
        <v>1000</v>
      </c>
      <c r="S1025" s="695"/>
      <c r="T1025" s="695">
        <v>6000</v>
      </c>
      <c r="U1025" s="695">
        <v>6000</v>
      </c>
      <c r="V1025" s="695">
        <v>1000</v>
      </c>
      <c r="W1025" s="695">
        <v>1000</v>
      </c>
      <c r="X1025" s="232">
        <v>1</v>
      </c>
      <c r="Y1025" s="695">
        <v>6000</v>
      </c>
      <c r="Z1025" s="232">
        <v>1</v>
      </c>
      <c r="AA1025" s="696">
        <v>6000</v>
      </c>
      <c r="AB1025" s="696">
        <v>6050</v>
      </c>
      <c r="AC1025" s="697" t="s">
        <v>2318</v>
      </c>
      <c r="AD1025" s="698"/>
      <c r="AE1025" s="699">
        <v>2.7777777777777776E-2</v>
      </c>
      <c r="AF1025" s="699">
        <v>5.5555555555555552E-2</v>
      </c>
      <c r="AG1025" s="699">
        <v>5.5555555555555552E-2</v>
      </c>
      <c r="AH1025" s="699">
        <v>0.10416666666666667</v>
      </c>
      <c r="AI1025" s="232" t="s">
        <v>5</v>
      </c>
      <c r="AJ1025" s="694"/>
      <c r="AK1025" s="694" t="s">
        <v>6</v>
      </c>
      <c r="AL1025" s="700" t="s">
        <v>662</v>
      </c>
      <c r="AM1025" s="694" t="s">
        <v>486</v>
      </c>
      <c r="AN1025" s="694">
        <v>1</v>
      </c>
      <c r="AO1025" s="232"/>
      <c r="AP1025" s="232" t="s">
        <v>394</v>
      </c>
      <c r="AQ1025" s="232"/>
      <c r="AR1025" s="232"/>
      <c r="AS1025" s="232"/>
      <c r="AT1025" s="243">
        <f t="shared" si="95"/>
        <v>2.7777777777777776E-2</v>
      </c>
      <c r="AU1025" s="243">
        <f t="shared" si="96"/>
        <v>4.8611111111111119E-2</v>
      </c>
    </row>
    <row r="1026" spans="1:47" ht="14.25">
      <c r="B1026" s="29">
        <v>2025</v>
      </c>
      <c r="C1026" s="29">
        <v>5</v>
      </c>
      <c r="D1026" s="29">
        <v>29</v>
      </c>
      <c r="E1026" s="247" t="s">
        <v>495</v>
      </c>
      <c r="F1026" s="29">
        <v>8</v>
      </c>
      <c r="G1026" s="31" t="s">
        <v>485</v>
      </c>
      <c r="H1026" s="694" t="s">
        <v>467</v>
      </c>
      <c r="I1026" s="347" t="s">
        <v>47</v>
      </c>
      <c r="J1026" s="694" t="s">
        <v>468</v>
      </c>
      <c r="K1026" s="232">
        <v>3832365</v>
      </c>
      <c r="L1026" s="698">
        <v>8</v>
      </c>
      <c r="M1026" s="185">
        <v>9</v>
      </c>
      <c r="N1026" s="717" t="s">
        <v>498</v>
      </c>
      <c r="O1026" s="232" t="s">
        <v>469</v>
      </c>
      <c r="P1026" s="232">
        <v>25</v>
      </c>
      <c r="Q1026" s="347" t="s">
        <v>344</v>
      </c>
      <c r="R1026" s="695">
        <v>1000</v>
      </c>
      <c r="S1026" s="695"/>
      <c r="T1026" s="695">
        <v>6000</v>
      </c>
      <c r="U1026" s="695">
        <v>6000</v>
      </c>
      <c r="V1026" s="695">
        <v>1000</v>
      </c>
      <c r="W1026" s="695">
        <v>1000</v>
      </c>
      <c r="X1026" s="232">
        <v>1</v>
      </c>
      <c r="Y1026" s="695">
        <v>6000</v>
      </c>
      <c r="Z1026" s="232">
        <v>1</v>
      </c>
      <c r="AA1026" s="696">
        <v>6000</v>
      </c>
      <c r="AB1026" s="696">
        <v>6050</v>
      </c>
      <c r="AC1026" s="697" t="s">
        <v>2319</v>
      </c>
      <c r="AD1026" s="698"/>
      <c r="AE1026" s="699">
        <v>0.10416666666666667</v>
      </c>
      <c r="AF1026" s="699">
        <v>0.13194444444444445</v>
      </c>
      <c r="AG1026" s="699">
        <v>0.13194444444444445</v>
      </c>
      <c r="AH1026" s="699">
        <v>0.1388888888888889</v>
      </c>
      <c r="AI1026" s="232" t="s">
        <v>5</v>
      </c>
      <c r="AJ1026" s="694"/>
      <c r="AK1026" s="694" t="s">
        <v>6</v>
      </c>
      <c r="AL1026" s="700" t="s">
        <v>662</v>
      </c>
      <c r="AM1026" s="694" t="s">
        <v>486</v>
      </c>
      <c r="AN1026" s="694">
        <v>1</v>
      </c>
      <c r="AO1026" s="232"/>
      <c r="AP1026" s="232" t="s">
        <v>394</v>
      </c>
      <c r="AQ1026" s="232"/>
      <c r="AR1026" s="232"/>
      <c r="AS1026" s="232"/>
      <c r="AT1026" s="243">
        <f t="shared" si="95"/>
        <v>2.7777777777777776E-2</v>
      </c>
      <c r="AU1026" s="243">
        <f t="shared" si="96"/>
        <v>6.9444444444444475E-3</v>
      </c>
    </row>
    <row r="1027" spans="1:47" ht="14.25">
      <c r="B1027" s="29">
        <v>2025</v>
      </c>
      <c r="C1027" s="29">
        <v>5</v>
      </c>
      <c r="D1027" s="29">
        <v>29</v>
      </c>
      <c r="E1027" s="247" t="s">
        <v>495</v>
      </c>
      <c r="F1027" s="29">
        <v>8</v>
      </c>
      <c r="G1027" s="31" t="s">
        <v>485</v>
      </c>
      <c r="H1027" s="694" t="s">
        <v>467</v>
      </c>
      <c r="I1027" s="347" t="s">
        <v>47</v>
      </c>
      <c r="J1027" s="694" t="s">
        <v>468</v>
      </c>
      <c r="K1027" s="232">
        <v>3832365</v>
      </c>
      <c r="L1027" s="698">
        <v>9</v>
      </c>
      <c r="M1027" s="185">
        <v>9</v>
      </c>
      <c r="N1027" s="717" t="s">
        <v>498</v>
      </c>
      <c r="O1027" s="232" t="s">
        <v>469</v>
      </c>
      <c r="P1027" s="232">
        <v>25</v>
      </c>
      <c r="Q1027" s="347" t="s">
        <v>344</v>
      </c>
      <c r="R1027" s="695">
        <v>1000</v>
      </c>
      <c r="S1027" s="695"/>
      <c r="T1027" s="695">
        <v>6000</v>
      </c>
      <c r="U1027" s="695">
        <v>6000</v>
      </c>
      <c r="V1027" s="695">
        <v>1000</v>
      </c>
      <c r="W1027" s="695">
        <v>1000</v>
      </c>
      <c r="X1027" s="232">
        <v>1</v>
      </c>
      <c r="Y1027" s="695">
        <v>6000</v>
      </c>
      <c r="Z1027" s="232">
        <v>1</v>
      </c>
      <c r="AA1027" s="696">
        <v>6000</v>
      </c>
      <c r="AB1027" s="696">
        <v>6050</v>
      </c>
      <c r="AC1027" s="697" t="s">
        <v>2320</v>
      </c>
      <c r="AD1027" s="698" t="s">
        <v>2310</v>
      </c>
      <c r="AE1027" s="699">
        <v>0.1388888888888889</v>
      </c>
      <c r="AF1027" s="699">
        <v>0.16666666666666666</v>
      </c>
      <c r="AG1027" s="699">
        <v>0.16666666666666666</v>
      </c>
      <c r="AH1027" s="699">
        <v>0.1736111111111111</v>
      </c>
      <c r="AI1027" s="232" t="s">
        <v>5</v>
      </c>
      <c r="AJ1027" s="694"/>
      <c r="AK1027" s="694" t="s">
        <v>6</v>
      </c>
      <c r="AL1027" s="700" t="s">
        <v>662</v>
      </c>
      <c r="AM1027" s="694" t="s">
        <v>486</v>
      </c>
      <c r="AN1027" s="694">
        <v>1</v>
      </c>
      <c r="AO1027" s="232"/>
      <c r="AP1027" s="232" t="s">
        <v>394</v>
      </c>
      <c r="AQ1027" s="232"/>
      <c r="AR1027" s="232"/>
      <c r="AS1027" s="232"/>
      <c r="AT1027" s="243">
        <f t="shared" si="95"/>
        <v>2.7777777777777762E-2</v>
      </c>
      <c r="AU1027" s="243">
        <f t="shared" si="96"/>
        <v>6.9444444444444475E-3</v>
      </c>
    </row>
    <row r="1028" spans="1:47" ht="14.25">
      <c r="B1028" s="29">
        <v>2025</v>
      </c>
      <c r="C1028" s="29">
        <v>5</v>
      </c>
      <c r="D1028" s="29">
        <v>29</v>
      </c>
      <c r="E1028" s="247" t="s">
        <v>495</v>
      </c>
      <c r="F1028" s="29"/>
      <c r="G1028" s="31"/>
      <c r="H1028" s="694" t="s">
        <v>467</v>
      </c>
      <c r="I1028" s="347" t="s">
        <v>43</v>
      </c>
      <c r="J1028" s="694" t="s">
        <v>468</v>
      </c>
      <c r="K1028" s="232"/>
      <c r="L1028" s="698"/>
      <c r="M1028" s="185"/>
      <c r="N1028" s="717"/>
      <c r="O1028" s="232"/>
      <c r="P1028" s="232">
        <v>25</v>
      </c>
      <c r="Q1028" s="347" t="s">
        <v>483</v>
      </c>
      <c r="R1028" s="695">
        <v>1000</v>
      </c>
      <c r="S1028" s="695"/>
      <c r="T1028" s="695" t="s">
        <v>30</v>
      </c>
      <c r="U1028" s="695">
        <v>500</v>
      </c>
      <c r="V1028" s="695">
        <v>1000</v>
      </c>
      <c r="W1028" s="695">
        <v>1000</v>
      </c>
      <c r="X1028" s="232">
        <v>1</v>
      </c>
      <c r="Y1028" s="695"/>
      <c r="Z1028" s="232">
        <v>1</v>
      </c>
      <c r="AA1028" s="696">
        <v>500</v>
      </c>
      <c r="AB1028" s="696">
        <v>18700</v>
      </c>
      <c r="AC1028" s="697" t="s">
        <v>914</v>
      </c>
      <c r="AD1028" s="698" t="s">
        <v>2310</v>
      </c>
      <c r="AE1028" s="699">
        <v>0.1736111111111111</v>
      </c>
      <c r="AF1028" s="699">
        <v>0.17708333333333334</v>
      </c>
      <c r="AG1028" s="699"/>
      <c r="AH1028" s="699"/>
      <c r="AI1028" s="232"/>
      <c r="AJ1028" s="694"/>
      <c r="AK1028" s="694" t="s">
        <v>6</v>
      </c>
      <c r="AL1028" s="700" t="s">
        <v>662</v>
      </c>
      <c r="AM1028" s="694" t="s">
        <v>486</v>
      </c>
      <c r="AN1028" s="694">
        <v>1</v>
      </c>
      <c r="AO1028" s="232" t="s">
        <v>1408</v>
      </c>
      <c r="AP1028" s="232"/>
      <c r="AQ1028" s="232"/>
      <c r="AR1028" s="232"/>
      <c r="AS1028" s="232"/>
      <c r="AT1028" s="243">
        <f t="shared" si="95"/>
        <v>3.4722222222222376E-3</v>
      </c>
      <c r="AU1028" s="243" t="str">
        <f t="shared" si="96"/>
        <v/>
      </c>
    </row>
    <row r="1029" spans="1:47" ht="14.25">
      <c r="B1029" s="29">
        <v>2025</v>
      </c>
      <c r="C1029" s="29">
        <v>5</v>
      </c>
      <c r="D1029" s="29">
        <v>29</v>
      </c>
      <c r="E1029" s="247" t="s">
        <v>495</v>
      </c>
      <c r="F1029" s="29"/>
      <c r="G1029" s="208"/>
      <c r="H1029" s="694" t="s">
        <v>467</v>
      </c>
      <c r="I1029" s="347"/>
      <c r="J1029" s="694"/>
      <c r="K1029" s="232"/>
      <c r="L1029" s="698"/>
      <c r="M1029" s="185"/>
      <c r="N1029" s="717"/>
      <c r="O1029" s="232"/>
      <c r="P1029" s="232"/>
      <c r="Q1029" s="347"/>
      <c r="R1029" s="695"/>
      <c r="S1029" s="695"/>
      <c r="T1029" s="695"/>
      <c r="U1029" s="695"/>
      <c r="V1029" s="695"/>
      <c r="W1029" s="695"/>
      <c r="X1029" s="232"/>
      <c r="Y1029" s="695"/>
      <c r="Z1029" s="232"/>
      <c r="AA1029" s="696"/>
      <c r="AB1029" s="696"/>
      <c r="AC1029" s="697"/>
      <c r="AD1029" s="698"/>
      <c r="AE1029" s="699"/>
      <c r="AF1029" s="699"/>
      <c r="AG1029" s="699">
        <v>0.17708333333333334</v>
      </c>
      <c r="AH1029" s="699">
        <v>0.19791666666666666</v>
      </c>
      <c r="AI1029" s="232" t="s">
        <v>5</v>
      </c>
      <c r="AJ1029" s="694"/>
      <c r="AK1029" s="694"/>
      <c r="AL1029" s="700"/>
      <c r="AM1029" s="694"/>
      <c r="AN1029" s="694"/>
      <c r="AO1029" s="232"/>
      <c r="AP1029" s="232"/>
      <c r="AQ1029" s="232"/>
      <c r="AR1029" s="232"/>
      <c r="AS1029" s="232"/>
      <c r="AT1029" s="243" t="str">
        <f t="shared" si="95"/>
        <v/>
      </c>
      <c r="AU1029" s="243">
        <f t="shared" si="96"/>
        <v>2.0833333333333315E-2</v>
      </c>
    </row>
    <row r="1030" spans="1:47" ht="14.25">
      <c r="A1030" s="182">
        <v>1</v>
      </c>
      <c r="B1030" s="29">
        <v>2025</v>
      </c>
      <c r="C1030" s="29">
        <v>5</v>
      </c>
      <c r="D1030" s="29">
        <v>29</v>
      </c>
      <c r="E1030" s="247" t="s">
        <v>495</v>
      </c>
      <c r="F1030" s="29">
        <v>9</v>
      </c>
      <c r="G1030" s="31" t="s">
        <v>485</v>
      </c>
      <c r="H1030" s="694" t="s">
        <v>467</v>
      </c>
      <c r="I1030" s="347" t="s">
        <v>660</v>
      </c>
      <c r="J1030" s="694" t="s">
        <v>468</v>
      </c>
      <c r="K1030" s="232">
        <v>3832353</v>
      </c>
      <c r="L1030" s="698">
        <v>1</v>
      </c>
      <c r="M1030" s="185">
        <v>1</v>
      </c>
      <c r="N1030" s="717" t="s">
        <v>661</v>
      </c>
      <c r="O1030" s="232" t="s">
        <v>469</v>
      </c>
      <c r="P1030" s="232">
        <v>16</v>
      </c>
      <c r="Q1030" s="347" t="s">
        <v>269</v>
      </c>
      <c r="R1030" s="695">
        <v>1005</v>
      </c>
      <c r="S1030" s="695"/>
      <c r="T1030" s="695">
        <v>3120</v>
      </c>
      <c r="U1030" s="695">
        <v>3120</v>
      </c>
      <c r="V1030" s="695">
        <v>1005</v>
      </c>
      <c r="W1030" s="695">
        <v>1005</v>
      </c>
      <c r="X1030" s="232">
        <v>1</v>
      </c>
      <c r="Y1030" s="695">
        <v>3200</v>
      </c>
      <c r="Z1030" s="232">
        <v>1</v>
      </c>
      <c r="AA1030" s="696">
        <v>3200</v>
      </c>
      <c r="AB1030" s="696">
        <v>3120</v>
      </c>
      <c r="AC1030" s="697" t="s">
        <v>2321</v>
      </c>
      <c r="AD1030" s="698" t="s">
        <v>488</v>
      </c>
      <c r="AE1030" s="699"/>
      <c r="AF1030" s="699"/>
      <c r="AG1030" s="699"/>
      <c r="AH1030" s="699"/>
      <c r="AI1030" s="232" t="s">
        <v>560</v>
      </c>
      <c r="AJ1030" s="694"/>
      <c r="AK1030" s="694" t="s">
        <v>17</v>
      </c>
      <c r="AL1030" s="700" t="s">
        <v>18</v>
      </c>
      <c r="AM1030" s="694" t="s">
        <v>470</v>
      </c>
      <c r="AN1030" s="694"/>
      <c r="AO1030" s="232"/>
      <c r="AP1030" s="232"/>
      <c r="AQ1030" s="232"/>
      <c r="AR1030" s="232"/>
      <c r="AS1030" s="232"/>
      <c r="AT1030" s="243" t="str">
        <f>IF(IF(AE1030&gt;AF1030,1-AE1030+AF1030,AF1030-AE1030)=0,"",IF(AE1030&gt;AF1030,1-AE1030+AF1030,AF1030-AE1030))</f>
        <v/>
      </c>
      <c r="AU1030" s="243" t="str">
        <f>IF(IF(AG1030&gt;AH1030,1-AG1030+AH1030,AH1030-AG1030)=0,"",IF(AG1030&gt;AH1030,1-AG1030+AH1030,AH1030-AG1030))</f>
        <v/>
      </c>
    </row>
    <row r="1031" spans="1:47" ht="14.25">
      <c r="B1031" s="29">
        <v>2025</v>
      </c>
      <c r="C1031" s="29">
        <v>5</v>
      </c>
      <c r="D1031" s="29">
        <v>29</v>
      </c>
      <c r="E1031" s="247" t="s">
        <v>495</v>
      </c>
      <c r="F1031" s="29"/>
      <c r="G1031" s="702"/>
      <c r="H1031" s="694" t="s">
        <v>467</v>
      </c>
      <c r="I1031" s="347" t="s">
        <v>658</v>
      </c>
      <c r="J1031" s="694" t="s">
        <v>468</v>
      </c>
      <c r="K1031" s="232"/>
      <c r="L1031" s="698"/>
      <c r="M1031" s="185"/>
      <c r="N1031" s="717"/>
      <c r="O1031" s="232"/>
      <c r="P1031" s="232">
        <v>25</v>
      </c>
      <c r="Q1031" s="347" t="s">
        <v>593</v>
      </c>
      <c r="R1031" s="695">
        <v>1005</v>
      </c>
      <c r="S1031" s="695"/>
      <c r="T1031" s="695" t="s">
        <v>659</v>
      </c>
      <c r="U1031" s="695">
        <v>350</v>
      </c>
      <c r="V1031" s="695">
        <v>1005</v>
      </c>
      <c r="W1031" s="695">
        <v>1005</v>
      </c>
      <c r="X1031" s="232">
        <v>1</v>
      </c>
      <c r="Y1031" s="695"/>
      <c r="Z1031" s="232">
        <v>1</v>
      </c>
      <c r="AA1031" s="696">
        <v>350</v>
      </c>
      <c r="AB1031" s="696">
        <v>3550</v>
      </c>
      <c r="AC1031" s="697" t="s">
        <v>766</v>
      </c>
      <c r="AD1031" s="698" t="s">
        <v>2311</v>
      </c>
      <c r="AE1031" s="699">
        <v>0.19791666666666666</v>
      </c>
      <c r="AF1031" s="699">
        <v>0.2013888888888889</v>
      </c>
      <c r="AG1031" s="699"/>
      <c r="AH1031" s="699"/>
      <c r="AI1031" s="232"/>
      <c r="AJ1031" s="694"/>
      <c r="AK1031" s="694" t="s">
        <v>17</v>
      </c>
      <c r="AL1031" s="700" t="s">
        <v>18</v>
      </c>
      <c r="AM1031" s="694" t="s">
        <v>470</v>
      </c>
      <c r="AN1031" s="694">
        <v>1</v>
      </c>
      <c r="AO1031" s="232"/>
      <c r="AP1031" s="232"/>
      <c r="AQ1031" s="232"/>
      <c r="AR1031" s="232"/>
      <c r="AS1031" s="232"/>
      <c r="AT1031" s="243">
        <f>IF(IF(AE1031&gt;AF1031,1-AE1031+AF1031,AF1031-AE1031)=0,"",IF(AE1031&gt;AF1031,1-AE1031+AF1031,AF1031-AE1031))</f>
        <v>3.4722222222222376E-3</v>
      </c>
      <c r="AU1031" s="243" t="str">
        <f>IF(IF(AG1031&gt;AH1031,1-AG1031+AH1031,AH1031-AG1031)=0,"",IF(AG1031&gt;AH1031,1-AG1031+AH1031,AH1031-AG1031))</f>
        <v/>
      </c>
    </row>
    <row r="1032" spans="1:47" ht="14.25">
      <c r="B1032" s="29">
        <v>2025</v>
      </c>
      <c r="C1032" s="29">
        <v>5</v>
      </c>
      <c r="D1032" s="29">
        <v>29</v>
      </c>
      <c r="E1032" s="247" t="s">
        <v>495</v>
      </c>
      <c r="F1032" s="29"/>
      <c r="G1032" s="208"/>
      <c r="H1032" s="694" t="s">
        <v>467</v>
      </c>
      <c r="I1032" s="347"/>
      <c r="J1032" s="694"/>
      <c r="K1032" s="232"/>
      <c r="L1032" s="698"/>
      <c r="M1032" s="185"/>
      <c r="N1032" s="717"/>
      <c r="O1032" s="232"/>
      <c r="P1032" s="232"/>
      <c r="Q1032" s="347"/>
      <c r="R1032" s="695"/>
      <c r="S1032" s="695"/>
      <c r="T1032" s="695"/>
      <c r="U1032" s="695"/>
      <c r="V1032" s="695"/>
      <c r="W1032" s="695"/>
      <c r="X1032" s="232"/>
      <c r="Y1032" s="695"/>
      <c r="Z1032" s="232"/>
      <c r="AA1032" s="696"/>
      <c r="AB1032" s="696"/>
      <c r="AC1032" s="697"/>
      <c r="AD1032" s="698"/>
      <c r="AE1032" s="699"/>
      <c r="AF1032" s="699"/>
      <c r="AG1032" s="699">
        <v>0.2013888888888889</v>
      </c>
      <c r="AH1032" s="699">
        <v>0.24305555555555555</v>
      </c>
      <c r="AI1032" s="232" t="s">
        <v>26</v>
      </c>
      <c r="AJ1032" s="694"/>
      <c r="AK1032" s="694"/>
      <c r="AL1032" s="700"/>
      <c r="AM1032" s="694"/>
      <c r="AN1032" s="694"/>
      <c r="AO1032" s="232" t="s">
        <v>2323</v>
      </c>
      <c r="AP1032" s="232"/>
      <c r="AQ1032" s="232"/>
      <c r="AR1032" s="232"/>
      <c r="AS1032" s="232"/>
      <c r="AT1032" s="243" t="str">
        <f t="shared" si="95"/>
        <v/>
      </c>
      <c r="AU1032" s="243">
        <f t="shared" si="96"/>
        <v>4.1666666666666657E-2</v>
      </c>
    </row>
    <row r="1033" spans="1:47" ht="14.25">
      <c r="B1033" s="29">
        <v>2025</v>
      </c>
      <c r="C1033" s="29">
        <v>5</v>
      </c>
      <c r="D1033" s="29">
        <v>29</v>
      </c>
      <c r="E1033" s="247" t="s">
        <v>495</v>
      </c>
      <c r="F1033" s="29"/>
      <c r="G1033" s="208"/>
      <c r="H1033" s="694" t="s">
        <v>467</v>
      </c>
      <c r="I1033" s="347" t="s">
        <v>39</v>
      </c>
      <c r="J1033" s="694"/>
      <c r="K1033" s="232"/>
      <c r="L1033" s="698"/>
      <c r="M1033" s="185"/>
      <c r="N1033" s="717" t="s">
        <v>2124</v>
      </c>
      <c r="O1033" s="232"/>
      <c r="P1033" s="232">
        <v>25</v>
      </c>
      <c r="Q1033" s="347"/>
      <c r="R1033" s="695">
        <v>1150</v>
      </c>
      <c r="S1033" s="695"/>
      <c r="T1033" s="695">
        <v>2200</v>
      </c>
      <c r="U1033" s="695">
        <v>2200</v>
      </c>
      <c r="V1033" s="695">
        <v>1020</v>
      </c>
      <c r="W1033" s="695">
        <v>1020</v>
      </c>
      <c r="X1033" s="232">
        <v>1</v>
      </c>
      <c r="Y1033" s="695">
        <v>550</v>
      </c>
      <c r="Z1033" s="232">
        <v>1</v>
      </c>
      <c r="AA1033" s="696">
        <v>510</v>
      </c>
      <c r="AB1033" s="696" t="s">
        <v>2322</v>
      </c>
      <c r="AC1033" s="697"/>
      <c r="AD1033" s="698" t="s">
        <v>910</v>
      </c>
      <c r="AE1033" s="699">
        <v>0.24305555555555555</v>
      </c>
      <c r="AF1033" s="699">
        <v>0.25</v>
      </c>
      <c r="AG1033" s="699"/>
      <c r="AH1033" s="699"/>
      <c r="AI1033" s="232"/>
      <c r="AJ1033" s="694"/>
      <c r="AK1033" s="694"/>
      <c r="AL1033" s="700"/>
      <c r="AM1033" s="694" t="s">
        <v>470</v>
      </c>
      <c r="AN1033" s="694"/>
      <c r="AO1033" s="232"/>
      <c r="AP1033" s="232"/>
      <c r="AQ1033" s="232"/>
      <c r="AR1033" s="232"/>
      <c r="AS1033" s="232"/>
      <c r="AT1033" s="243">
        <f t="shared" si="95"/>
        <v>6.9444444444444475E-3</v>
      </c>
      <c r="AU1033" s="243" t="str">
        <f t="shared" si="96"/>
        <v/>
      </c>
    </row>
    <row r="1034" spans="1:47" ht="14.25">
      <c r="B1034" s="29">
        <v>2025</v>
      </c>
      <c r="C1034" s="29">
        <v>5</v>
      </c>
      <c r="D1034" s="29">
        <v>29</v>
      </c>
      <c r="E1034" s="247" t="s">
        <v>495</v>
      </c>
      <c r="F1034" s="29"/>
      <c r="G1034" s="208"/>
      <c r="H1034" s="694" t="s">
        <v>467</v>
      </c>
      <c r="I1034" s="347"/>
      <c r="J1034" s="694"/>
      <c r="K1034" s="232"/>
      <c r="L1034" s="698"/>
      <c r="M1034" s="185"/>
      <c r="N1034" s="717"/>
      <c r="O1034" s="232"/>
      <c r="P1034" s="232"/>
      <c r="Q1034" s="347"/>
      <c r="R1034" s="695"/>
      <c r="S1034" s="695"/>
      <c r="T1034" s="695"/>
      <c r="U1034" s="695"/>
      <c r="V1034" s="695"/>
      <c r="W1034" s="695"/>
      <c r="X1034" s="232"/>
      <c r="Y1034" s="695"/>
      <c r="Z1034" s="232"/>
      <c r="AA1034" s="696"/>
      <c r="AB1034" s="696"/>
      <c r="AC1034" s="697"/>
      <c r="AD1034" s="698"/>
      <c r="AE1034" s="699"/>
      <c r="AF1034" s="699"/>
      <c r="AG1034" s="699">
        <v>0.25</v>
      </c>
      <c r="AH1034" s="699">
        <v>0.28125</v>
      </c>
      <c r="AI1034" s="232" t="s">
        <v>41</v>
      </c>
      <c r="AJ1034" s="694"/>
      <c r="AK1034" s="694"/>
      <c r="AL1034" s="700"/>
      <c r="AM1034" s="694"/>
      <c r="AN1034" s="694"/>
      <c r="AO1034" s="232" t="s">
        <v>2324</v>
      </c>
      <c r="AP1034" s="232"/>
      <c r="AQ1034" s="232"/>
      <c r="AR1034" s="232"/>
      <c r="AS1034" s="232"/>
      <c r="AT1034" s="243" t="str">
        <f t="shared" si="95"/>
        <v/>
      </c>
      <c r="AU1034" s="243">
        <f t="shared" si="96"/>
        <v>3.125E-2</v>
      </c>
    </row>
    <row r="1035" spans="1:47" ht="14.25">
      <c r="B1035" s="29">
        <v>2025</v>
      </c>
      <c r="C1035" s="29">
        <v>5</v>
      </c>
      <c r="D1035" s="29">
        <v>30</v>
      </c>
      <c r="E1035" s="247" t="s">
        <v>496</v>
      </c>
      <c r="F1035" s="29"/>
      <c r="G1035" s="208"/>
      <c r="H1035" s="694" t="s">
        <v>467</v>
      </c>
      <c r="I1035" s="347"/>
      <c r="J1035" s="694"/>
      <c r="K1035" s="232"/>
      <c r="L1035" s="698"/>
      <c r="M1035" s="185"/>
      <c r="N1035" s="717"/>
      <c r="O1035" s="232"/>
      <c r="P1035" s="232"/>
      <c r="Q1035" s="347"/>
      <c r="R1035" s="695"/>
      <c r="S1035" s="695"/>
      <c r="T1035" s="695"/>
      <c r="U1035" s="695"/>
      <c r="V1035" s="695"/>
      <c r="W1035" s="695"/>
      <c r="X1035" s="232"/>
      <c r="Y1035" s="695"/>
      <c r="Z1035" s="232"/>
      <c r="AA1035" s="696"/>
      <c r="AB1035" s="696"/>
      <c r="AC1035" s="697"/>
      <c r="AD1035" s="698"/>
      <c r="AE1035" s="699"/>
      <c r="AF1035" s="699"/>
      <c r="AG1035" s="699">
        <v>0.28125</v>
      </c>
      <c r="AH1035" s="699">
        <v>0.58333333333333337</v>
      </c>
      <c r="AI1035" s="232" t="s">
        <v>41</v>
      </c>
      <c r="AJ1035" s="694"/>
      <c r="AK1035" s="694"/>
      <c r="AL1035" s="700"/>
      <c r="AM1035" s="694"/>
      <c r="AN1035" s="694"/>
      <c r="AO1035" s="232" t="s">
        <v>2325</v>
      </c>
      <c r="AP1035" s="232"/>
      <c r="AQ1035" s="232"/>
      <c r="AR1035" s="232"/>
      <c r="AS1035" s="232"/>
      <c r="AT1035" s="243" t="str">
        <f t="shared" si="95"/>
        <v/>
      </c>
      <c r="AU1035" s="243">
        <f t="shared" si="96"/>
        <v>0.30208333333333337</v>
      </c>
    </row>
    <row r="1036" spans="1:47" ht="14.25">
      <c r="B1036" s="29">
        <v>2025</v>
      </c>
      <c r="C1036" s="29">
        <v>5</v>
      </c>
      <c r="D1036" s="29">
        <v>30</v>
      </c>
      <c r="E1036" s="247" t="s">
        <v>494</v>
      </c>
      <c r="F1036" s="29"/>
      <c r="G1036" s="208"/>
      <c r="H1036" s="694" t="s">
        <v>467</v>
      </c>
      <c r="I1036" s="347"/>
      <c r="J1036" s="694"/>
      <c r="K1036" s="232"/>
      <c r="L1036" s="698"/>
      <c r="M1036" s="185"/>
      <c r="N1036" s="717"/>
      <c r="O1036" s="232"/>
      <c r="P1036" s="232"/>
      <c r="Q1036" s="347"/>
      <c r="R1036" s="695"/>
      <c r="S1036" s="695"/>
      <c r="T1036" s="695"/>
      <c r="U1036" s="695"/>
      <c r="V1036" s="695"/>
      <c r="W1036" s="695"/>
      <c r="X1036" s="232"/>
      <c r="Y1036" s="695"/>
      <c r="Z1036" s="232"/>
      <c r="AA1036" s="696"/>
      <c r="AB1036" s="696"/>
      <c r="AC1036" s="697"/>
      <c r="AD1036" s="698"/>
      <c r="AE1036" s="699"/>
      <c r="AF1036" s="699"/>
      <c r="AG1036" s="699">
        <v>0.58333333333333337</v>
      </c>
      <c r="AH1036" s="699">
        <v>0.91666666666666663</v>
      </c>
      <c r="AI1036" s="232" t="s">
        <v>41</v>
      </c>
      <c r="AJ1036" s="694"/>
      <c r="AK1036" s="694"/>
      <c r="AL1036" s="700"/>
      <c r="AM1036" s="694"/>
      <c r="AN1036" s="694"/>
      <c r="AO1036" s="232" t="s">
        <v>2326</v>
      </c>
      <c r="AP1036" s="232"/>
      <c r="AQ1036" s="232"/>
      <c r="AR1036" s="232"/>
      <c r="AS1036" s="232"/>
      <c r="AT1036" s="243" t="str">
        <f t="shared" si="95"/>
        <v/>
      </c>
      <c r="AU1036" s="243">
        <f t="shared" si="96"/>
        <v>0.33333333333333326</v>
      </c>
    </row>
    <row r="1037" spans="1:47" ht="14.25">
      <c r="B1037" s="29">
        <v>2025</v>
      </c>
      <c r="C1037" s="29">
        <v>5</v>
      </c>
      <c r="D1037" s="29">
        <v>30</v>
      </c>
      <c r="E1037" s="247" t="s">
        <v>495</v>
      </c>
      <c r="F1037" s="29"/>
      <c r="G1037" s="208"/>
      <c r="H1037" s="694" t="s">
        <v>467</v>
      </c>
      <c r="I1037" s="347"/>
      <c r="J1037" s="694"/>
      <c r="K1037" s="232"/>
      <c r="L1037" s="698"/>
      <c r="M1037" s="185"/>
      <c r="N1037" s="717"/>
      <c r="O1037" s="232"/>
      <c r="P1037" s="232"/>
      <c r="Q1037" s="347"/>
      <c r="R1037" s="695"/>
      <c r="S1037" s="695"/>
      <c r="T1037" s="695"/>
      <c r="U1037" s="695"/>
      <c r="V1037" s="695"/>
      <c r="W1037" s="695"/>
      <c r="X1037" s="232"/>
      <c r="Y1037" s="695"/>
      <c r="Z1037" s="232"/>
      <c r="AA1037" s="696"/>
      <c r="AB1037" s="696"/>
      <c r="AC1037" s="697"/>
      <c r="AD1037" s="698"/>
      <c r="AE1037" s="699"/>
      <c r="AF1037" s="699"/>
      <c r="AG1037" s="699">
        <v>0.91666666666666663</v>
      </c>
      <c r="AH1037" s="699">
        <v>0.28125</v>
      </c>
      <c r="AI1037" s="232" t="s">
        <v>41</v>
      </c>
      <c r="AJ1037" s="694"/>
      <c r="AK1037" s="694"/>
      <c r="AL1037" s="700"/>
      <c r="AM1037" s="694"/>
      <c r="AN1037" s="694"/>
      <c r="AO1037" s="232" t="s">
        <v>2328</v>
      </c>
      <c r="AP1037" s="232"/>
      <c r="AQ1037" s="232"/>
      <c r="AR1037" s="232"/>
      <c r="AS1037" s="232"/>
      <c r="AT1037" s="243"/>
      <c r="AU1037" s="243">
        <f t="shared" si="96"/>
        <v>0.36458333333333337</v>
      </c>
    </row>
    <row r="1038" spans="1:47" ht="14.25">
      <c r="B1038" s="29">
        <v>2025</v>
      </c>
      <c r="C1038" s="29">
        <v>6</v>
      </c>
      <c r="D1038" s="29">
        <v>2</v>
      </c>
      <c r="E1038" s="247" t="s">
        <v>494</v>
      </c>
      <c r="F1038" s="29"/>
      <c r="G1038" s="208"/>
      <c r="H1038" s="694" t="s">
        <v>467</v>
      </c>
      <c r="I1038" s="347"/>
      <c r="J1038" s="694"/>
      <c r="K1038" s="232"/>
      <c r="L1038" s="698"/>
      <c r="M1038" s="185"/>
      <c r="N1038" s="717"/>
      <c r="O1038" s="232"/>
      <c r="P1038" s="232"/>
      <c r="Q1038" s="347"/>
      <c r="R1038" s="695"/>
      <c r="S1038" s="695"/>
      <c r="T1038" s="695"/>
      <c r="U1038" s="695"/>
      <c r="V1038" s="695"/>
      <c r="W1038" s="695"/>
      <c r="X1038" s="232"/>
      <c r="Y1038" s="695"/>
      <c r="Z1038" s="232"/>
      <c r="AA1038" s="696"/>
      <c r="AB1038" s="696"/>
      <c r="AC1038" s="697"/>
      <c r="AD1038" s="698"/>
      <c r="AE1038" s="699"/>
      <c r="AF1038" s="699"/>
      <c r="AG1038" s="699">
        <v>0.28125</v>
      </c>
      <c r="AH1038" s="699">
        <v>0.58333333333333337</v>
      </c>
      <c r="AI1038" s="232" t="s">
        <v>41</v>
      </c>
      <c r="AJ1038" s="694"/>
      <c r="AK1038" s="694"/>
      <c r="AL1038" s="700"/>
      <c r="AM1038" s="694"/>
      <c r="AN1038" s="694"/>
      <c r="AO1038" s="232" t="s">
        <v>2327</v>
      </c>
      <c r="AP1038" s="232"/>
      <c r="AQ1038" s="232"/>
      <c r="AR1038" s="232"/>
      <c r="AS1038" s="232"/>
      <c r="AT1038" s="243" t="str">
        <f t="shared" si="95"/>
        <v/>
      </c>
      <c r="AU1038" s="243">
        <f t="shared" si="96"/>
        <v>0.30208333333333337</v>
      </c>
    </row>
    <row r="1039" spans="1:47" ht="14.25">
      <c r="B1039" s="29">
        <v>2025</v>
      </c>
      <c r="C1039" s="29">
        <v>6</v>
      </c>
      <c r="D1039" s="29">
        <v>2</v>
      </c>
      <c r="E1039" s="247" t="s">
        <v>495</v>
      </c>
      <c r="F1039" s="29"/>
      <c r="G1039" s="31"/>
      <c r="H1039" s="694" t="s">
        <v>467</v>
      </c>
      <c r="I1039" s="347"/>
      <c r="J1039" s="694"/>
      <c r="K1039" s="232"/>
      <c r="L1039" s="698"/>
      <c r="M1039" s="185"/>
      <c r="N1039" s="717"/>
      <c r="O1039" s="232"/>
      <c r="P1039" s="232"/>
      <c r="Q1039" s="347"/>
      <c r="R1039" s="695"/>
      <c r="S1039" s="695"/>
      <c r="T1039" s="695"/>
      <c r="U1039" s="695"/>
      <c r="V1039" s="695"/>
      <c r="W1039" s="695"/>
      <c r="X1039" s="232"/>
      <c r="Y1039" s="695"/>
      <c r="Z1039" s="232"/>
      <c r="AA1039" s="696"/>
      <c r="AB1039" s="696"/>
      <c r="AC1039" s="697"/>
      <c r="AD1039" s="698"/>
      <c r="AE1039" s="699"/>
      <c r="AF1039" s="699"/>
      <c r="AG1039" s="699">
        <v>0.58333333333333337</v>
      </c>
      <c r="AH1039" s="699">
        <v>0.64583333333333337</v>
      </c>
      <c r="AI1039" s="232" t="s">
        <v>26</v>
      </c>
      <c r="AJ1039" s="694"/>
      <c r="AK1039" s="694"/>
      <c r="AL1039" s="700"/>
      <c r="AM1039" s="694"/>
      <c r="AN1039" s="694"/>
      <c r="AO1039" s="232" t="s">
        <v>2278</v>
      </c>
      <c r="AP1039" s="232"/>
      <c r="AQ1039" s="232"/>
      <c r="AR1039" s="232"/>
      <c r="AS1039" s="232"/>
      <c r="AT1039" s="243"/>
      <c r="AU1039" s="243">
        <f t="shared" si="96"/>
        <v>6.25E-2</v>
      </c>
    </row>
    <row r="1040" spans="1:47" ht="14.25">
      <c r="B1040" s="29">
        <v>2025</v>
      </c>
      <c r="C1040" s="29">
        <v>6</v>
      </c>
      <c r="D1040" s="29">
        <v>2</v>
      </c>
      <c r="E1040" s="247" t="s">
        <v>495</v>
      </c>
      <c r="F1040" s="29"/>
      <c r="G1040" s="31"/>
      <c r="H1040" s="694" t="s">
        <v>467</v>
      </c>
      <c r="I1040" s="347" t="s">
        <v>58</v>
      </c>
      <c r="J1040" s="694" t="s">
        <v>468</v>
      </c>
      <c r="K1040" s="232"/>
      <c r="L1040" s="698"/>
      <c r="M1040" s="185"/>
      <c r="N1040" s="717"/>
      <c r="O1040" s="232"/>
      <c r="P1040" s="232">
        <v>12</v>
      </c>
      <c r="Q1040" s="347" t="s">
        <v>483</v>
      </c>
      <c r="R1040" s="695">
        <v>1120</v>
      </c>
      <c r="S1040" s="695"/>
      <c r="T1040" s="695" t="s">
        <v>30</v>
      </c>
      <c r="U1040" s="695">
        <v>200</v>
      </c>
      <c r="V1040" s="695">
        <v>1120</v>
      </c>
      <c r="W1040" s="695">
        <v>1120</v>
      </c>
      <c r="X1040" s="232">
        <v>1</v>
      </c>
      <c r="Y1040" s="695">
        <v>200</v>
      </c>
      <c r="Z1040" s="232">
        <v>1</v>
      </c>
      <c r="AA1040" s="696">
        <v>200</v>
      </c>
      <c r="AB1040" s="696"/>
      <c r="AC1040" s="697"/>
      <c r="AD1040" s="698"/>
      <c r="AE1040" s="699"/>
      <c r="AF1040" s="699"/>
      <c r="AG1040" s="699"/>
      <c r="AH1040" s="699"/>
      <c r="AI1040" s="232"/>
      <c r="AJ1040" s="694"/>
      <c r="AK1040" s="694"/>
      <c r="AL1040" s="700"/>
      <c r="AM1040" s="694"/>
      <c r="AN1040" s="694"/>
      <c r="AO1040" s="232"/>
      <c r="AP1040" s="232"/>
      <c r="AQ1040" s="232"/>
      <c r="AR1040" s="232"/>
      <c r="AS1040" s="232"/>
      <c r="AT1040" s="243" t="str">
        <f t="shared" si="95"/>
        <v/>
      </c>
      <c r="AU1040" s="243" t="str">
        <f t="shared" si="96"/>
        <v/>
      </c>
    </row>
    <row r="1041" spans="1:47" ht="14.25">
      <c r="A1041" s="182">
        <v>1</v>
      </c>
      <c r="B1041" s="29">
        <v>2025</v>
      </c>
      <c r="C1041" s="29">
        <v>6</v>
      </c>
      <c r="D1041" s="29">
        <v>2</v>
      </c>
      <c r="E1041" s="247" t="s">
        <v>495</v>
      </c>
      <c r="F1041" s="29">
        <v>1</v>
      </c>
      <c r="G1041" s="31" t="s">
        <v>485</v>
      </c>
      <c r="H1041" s="694" t="s">
        <v>467</v>
      </c>
      <c r="I1041" s="347" t="s">
        <v>47</v>
      </c>
      <c r="J1041" s="694" t="s">
        <v>468</v>
      </c>
      <c r="K1041" s="232">
        <v>3832369</v>
      </c>
      <c r="L1041" s="698">
        <v>1</v>
      </c>
      <c r="M1041" s="185">
        <v>4</v>
      </c>
      <c r="N1041" s="717" t="s">
        <v>499</v>
      </c>
      <c r="O1041" s="232" t="s">
        <v>15</v>
      </c>
      <c r="P1041" s="232">
        <v>50</v>
      </c>
      <c r="Q1041" s="347" t="s">
        <v>356</v>
      </c>
      <c r="R1041" s="695">
        <v>1120</v>
      </c>
      <c r="S1041" s="695"/>
      <c r="T1041" s="695">
        <v>5000</v>
      </c>
      <c r="U1041" s="695">
        <v>5000</v>
      </c>
      <c r="V1041" s="695">
        <v>1120</v>
      </c>
      <c r="W1041" s="695">
        <v>1121</v>
      </c>
      <c r="X1041" s="232">
        <v>1</v>
      </c>
      <c r="Y1041" s="695">
        <v>5000</v>
      </c>
      <c r="Z1041" s="232">
        <v>1</v>
      </c>
      <c r="AA1041" s="696">
        <v>5000</v>
      </c>
      <c r="AB1041" s="696">
        <v>5050</v>
      </c>
      <c r="AC1041" s="697" t="s">
        <v>2330</v>
      </c>
      <c r="AD1041" s="698"/>
      <c r="AE1041" s="699">
        <v>0.64583333333333337</v>
      </c>
      <c r="AF1041" s="699">
        <v>0.67013888888888884</v>
      </c>
      <c r="AG1041" s="699">
        <v>0.67013888888888884</v>
      </c>
      <c r="AH1041" s="699">
        <v>0.67708333333333337</v>
      </c>
      <c r="AI1041" s="232" t="s">
        <v>5</v>
      </c>
      <c r="AJ1041" s="694"/>
      <c r="AK1041" s="694" t="s">
        <v>6</v>
      </c>
      <c r="AL1041" s="700" t="s">
        <v>662</v>
      </c>
      <c r="AM1041" s="694" t="s">
        <v>486</v>
      </c>
      <c r="AN1041" s="694">
        <v>1</v>
      </c>
      <c r="AO1041" s="232"/>
      <c r="AP1041" s="232" t="s">
        <v>394</v>
      </c>
      <c r="AQ1041" s="232" t="s">
        <v>2332</v>
      </c>
      <c r="AR1041" s="232"/>
      <c r="AS1041" s="232"/>
      <c r="AT1041" s="243">
        <f t="shared" si="95"/>
        <v>2.4305555555555469E-2</v>
      </c>
      <c r="AU1041" s="243">
        <f t="shared" si="96"/>
        <v>6.9444444444445308E-3</v>
      </c>
    </row>
    <row r="1042" spans="1:47" ht="14.25">
      <c r="B1042" s="29">
        <v>2025</v>
      </c>
      <c r="C1042" s="29">
        <v>6</v>
      </c>
      <c r="D1042" s="29">
        <v>2</v>
      </c>
      <c r="E1042" s="247" t="s">
        <v>495</v>
      </c>
      <c r="F1042" s="29">
        <v>1</v>
      </c>
      <c r="G1042" s="31" t="s">
        <v>485</v>
      </c>
      <c r="H1042" s="694" t="s">
        <v>467</v>
      </c>
      <c r="I1042" s="347" t="s">
        <v>47</v>
      </c>
      <c r="J1042" s="694" t="s">
        <v>468</v>
      </c>
      <c r="K1042" s="232">
        <v>3832369</v>
      </c>
      <c r="L1042" s="698">
        <v>2</v>
      </c>
      <c r="M1042" s="185">
        <v>4</v>
      </c>
      <c r="N1042" s="717" t="s">
        <v>499</v>
      </c>
      <c r="O1042" s="232" t="s">
        <v>15</v>
      </c>
      <c r="P1042" s="232">
        <v>50</v>
      </c>
      <c r="Q1042" s="347" t="s">
        <v>356</v>
      </c>
      <c r="R1042" s="695">
        <v>1120</v>
      </c>
      <c r="S1042" s="695"/>
      <c r="T1042" s="695">
        <v>5000</v>
      </c>
      <c r="U1042" s="695">
        <v>5000</v>
      </c>
      <c r="V1042" s="695">
        <v>1120</v>
      </c>
      <c r="W1042" s="695">
        <v>1122</v>
      </c>
      <c r="X1042" s="232">
        <v>1</v>
      </c>
      <c r="Y1042" s="695">
        <v>5000</v>
      </c>
      <c r="Z1042" s="232">
        <v>1</v>
      </c>
      <c r="AA1042" s="696">
        <v>5000</v>
      </c>
      <c r="AB1042" s="696">
        <v>5050</v>
      </c>
      <c r="AC1042" s="697" t="s">
        <v>2336</v>
      </c>
      <c r="AD1042" s="698" t="s">
        <v>2331</v>
      </c>
      <c r="AE1042" s="699">
        <v>0.67708333333333337</v>
      </c>
      <c r="AF1042" s="699">
        <v>0.70138888888888884</v>
      </c>
      <c r="AG1042" s="699">
        <v>0.70138888888888884</v>
      </c>
      <c r="AH1042" s="699">
        <v>0.70833333333333337</v>
      </c>
      <c r="AI1042" s="232" t="s">
        <v>5</v>
      </c>
      <c r="AJ1042" s="694"/>
      <c r="AK1042" s="694" t="s">
        <v>6</v>
      </c>
      <c r="AL1042" s="700" t="s">
        <v>662</v>
      </c>
      <c r="AM1042" s="694" t="s">
        <v>486</v>
      </c>
      <c r="AN1042" s="694">
        <v>1</v>
      </c>
      <c r="AO1042" s="232"/>
      <c r="AP1042" s="232" t="s">
        <v>394</v>
      </c>
      <c r="AQ1042" s="232"/>
      <c r="AR1042" s="232"/>
      <c r="AS1042" s="232"/>
      <c r="AT1042" s="243">
        <f t="shared" si="95"/>
        <v>2.4305555555555469E-2</v>
      </c>
      <c r="AU1042" s="243">
        <f t="shared" si="96"/>
        <v>6.9444444444445308E-3</v>
      </c>
    </row>
    <row r="1043" spans="1:47" ht="14.25">
      <c r="B1043" s="29">
        <v>2025</v>
      </c>
      <c r="C1043" s="29">
        <v>6</v>
      </c>
      <c r="D1043" s="29">
        <v>2</v>
      </c>
      <c r="E1043" s="247" t="s">
        <v>495</v>
      </c>
      <c r="F1043" s="29"/>
      <c r="G1043" s="208"/>
      <c r="H1043" s="694" t="s">
        <v>467</v>
      </c>
      <c r="I1043" s="347" t="s">
        <v>43</v>
      </c>
      <c r="J1043" s="694" t="s">
        <v>468</v>
      </c>
      <c r="K1043" s="232"/>
      <c r="L1043" s="698"/>
      <c r="M1043" s="185"/>
      <c r="N1043" s="717"/>
      <c r="O1043" s="232"/>
      <c r="P1043" s="232">
        <v>25</v>
      </c>
      <c r="Q1043" s="347" t="s">
        <v>483</v>
      </c>
      <c r="R1043" s="695">
        <v>1120</v>
      </c>
      <c r="S1043" s="695"/>
      <c r="T1043" s="695" t="s">
        <v>30</v>
      </c>
      <c r="U1043" s="695">
        <v>350</v>
      </c>
      <c r="V1043" s="695">
        <v>1120</v>
      </c>
      <c r="W1043" s="695">
        <v>1120</v>
      </c>
      <c r="X1043" s="232">
        <v>1</v>
      </c>
      <c r="Y1043" s="695"/>
      <c r="Z1043" s="232">
        <v>1</v>
      </c>
      <c r="AA1043" s="696">
        <v>350</v>
      </c>
      <c r="AB1043" s="696">
        <v>10550</v>
      </c>
      <c r="AC1043" s="697" t="s">
        <v>756</v>
      </c>
      <c r="AD1043" s="698" t="s">
        <v>2331</v>
      </c>
      <c r="AE1043" s="699">
        <v>0.70833333333333337</v>
      </c>
      <c r="AF1043" s="699">
        <v>0.71180555555555558</v>
      </c>
      <c r="AG1043" s="699"/>
      <c r="AH1043" s="699"/>
      <c r="AI1043" s="232"/>
      <c r="AJ1043" s="694"/>
      <c r="AK1043" s="694" t="s">
        <v>6</v>
      </c>
      <c r="AL1043" s="700" t="s">
        <v>662</v>
      </c>
      <c r="AM1043" s="694" t="s">
        <v>486</v>
      </c>
      <c r="AN1043" s="694">
        <v>1</v>
      </c>
      <c r="AO1043" s="232"/>
      <c r="AP1043" s="232"/>
      <c r="AQ1043" s="232"/>
      <c r="AR1043" s="232"/>
      <c r="AS1043" s="232"/>
      <c r="AT1043" s="243">
        <f t="shared" si="95"/>
        <v>3.4722222222222099E-3</v>
      </c>
      <c r="AU1043" s="243" t="str">
        <f t="shared" si="96"/>
        <v/>
      </c>
    </row>
    <row r="1044" spans="1:47" ht="14.25">
      <c r="B1044" s="29">
        <v>2025</v>
      </c>
      <c r="C1044" s="29">
        <v>6</v>
      </c>
      <c r="D1044" s="29">
        <v>2</v>
      </c>
      <c r="E1044" s="247" t="s">
        <v>495</v>
      </c>
      <c r="F1044" s="29"/>
      <c r="G1044" s="208"/>
      <c r="H1044" s="694" t="s">
        <v>467</v>
      </c>
      <c r="I1044" s="347"/>
      <c r="J1044" s="694"/>
      <c r="K1044" s="232"/>
      <c r="L1044" s="698"/>
      <c r="M1044" s="185"/>
      <c r="N1044" s="717"/>
      <c r="O1044" s="232"/>
      <c r="P1044" s="232"/>
      <c r="Q1044" s="347"/>
      <c r="R1044" s="695"/>
      <c r="S1044" s="695"/>
      <c r="T1044" s="695"/>
      <c r="U1044" s="695"/>
      <c r="V1044" s="695"/>
      <c r="W1044" s="695"/>
      <c r="X1044" s="232"/>
      <c r="Y1044" s="695"/>
      <c r="Z1044" s="232"/>
      <c r="AA1044" s="696"/>
      <c r="AB1044" s="696"/>
      <c r="AC1044" s="697"/>
      <c r="AD1044" s="698"/>
      <c r="AE1044" s="699"/>
      <c r="AF1044" s="699"/>
      <c r="AG1044" s="699">
        <v>0.71180555555555558</v>
      </c>
      <c r="AH1044" s="699">
        <v>0.77430555555555558</v>
      </c>
      <c r="AI1044" s="232" t="s">
        <v>560</v>
      </c>
      <c r="AJ1044" s="694"/>
      <c r="AK1044" s="694"/>
      <c r="AL1044" s="700"/>
      <c r="AM1044" s="694"/>
      <c r="AN1044" s="694"/>
      <c r="AO1044" s="232"/>
      <c r="AP1044" s="232"/>
      <c r="AQ1044" s="232"/>
      <c r="AR1044" s="232"/>
      <c r="AS1044" s="232"/>
      <c r="AT1044" s="243" t="str">
        <f t="shared" si="95"/>
        <v/>
      </c>
      <c r="AU1044" s="243">
        <f t="shared" si="96"/>
        <v>6.25E-2</v>
      </c>
    </row>
    <row r="1045" spans="1:47" ht="14.25">
      <c r="B1045" s="29">
        <v>2025</v>
      </c>
      <c r="C1045" s="29">
        <v>6</v>
      </c>
      <c r="D1045" s="29">
        <v>2</v>
      </c>
      <c r="E1045" s="247" t="s">
        <v>495</v>
      </c>
      <c r="F1045" s="29"/>
      <c r="G1045" s="31"/>
      <c r="H1045" s="694" t="s">
        <v>467</v>
      </c>
      <c r="I1045" s="347" t="s">
        <v>58</v>
      </c>
      <c r="J1045" s="694" t="s">
        <v>468</v>
      </c>
      <c r="K1045" s="232"/>
      <c r="L1045" s="698"/>
      <c r="M1045" s="185"/>
      <c r="N1045" s="717"/>
      <c r="O1045" s="232"/>
      <c r="P1045" s="232">
        <v>12</v>
      </c>
      <c r="Q1045" s="347" t="s">
        <v>483</v>
      </c>
      <c r="R1045" s="695">
        <v>1120</v>
      </c>
      <c r="S1045" s="695"/>
      <c r="T1045" s="695" t="s">
        <v>30</v>
      </c>
      <c r="U1045" s="695">
        <v>200</v>
      </c>
      <c r="V1045" s="695">
        <v>1120</v>
      </c>
      <c r="W1045" s="695">
        <v>1120</v>
      </c>
      <c r="X1045" s="232">
        <v>1</v>
      </c>
      <c r="Y1045" s="695">
        <v>200</v>
      </c>
      <c r="Z1045" s="232">
        <v>1</v>
      </c>
      <c r="AA1045" s="696">
        <v>200</v>
      </c>
      <c r="AB1045" s="696"/>
      <c r="AC1045" s="697"/>
      <c r="AD1045" s="698"/>
      <c r="AE1045" s="699"/>
      <c r="AF1045" s="699"/>
      <c r="AG1045" s="699"/>
      <c r="AH1045" s="699"/>
      <c r="AI1045" s="232"/>
      <c r="AJ1045" s="694"/>
      <c r="AK1045" s="694"/>
      <c r="AL1045" s="700"/>
      <c r="AM1045" s="694"/>
      <c r="AN1045" s="694"/>
      <c r="AO1045" s="232"/>
      <c r="AP1045" s="232"/>
      <c r="AQ1045" s="232"/>
      <c r="AR1045" s="232"/>
      <c r="AS1045" s="232"/>
      <c r="AT1045" s="243" t="str">
        <f t="shared" si="95"/>
        <v/>
      </c>
      <c r="AU1045" s="243" t="str">
        <f t="shared" si="96"/>
        <v/>
      </c>
    </row>
    <row r="1046" spans="1:47" ht="14.25">
      <c r="A1046" s="182">
        <v>1</v>
      </c>
      <c r="B1046" s="29">
        <v>2025</v>
      </c>
      <c r="C1046" s="29">
        <v>6</v>
      </c>
      <c r="D1046" s="29">
        <v>2</v>
      </c>
      <c r="E1046" s="247" t="s">
        <v>495</v>
      </c>
      <c r="F1046" s="29">
        <v>2</v>
      </c>
      <c r="G1046" s="31" t="s">
        <v>485</v>
      </c>
      <c r="H1046" s="694" t="s">
        <v>467</v>
      </c>
      <c r="I1046" s="347" t="s">
        <v>47</v>
      </c>
      <c r="J1046" s="694" t="s">
        <v>468</v>
      </c>
      <c r="K1046" s="232">
        <v>3832369</v>
      </c>
      <c r="L1046" s="698">
        <v>3</v>
      </c>
      <c r="M1046" s="185">
        <v>4</v>
      </c>
      <c r="N1046" s="717" t="s">
        <v>499</v>
      </c>
      <c r="O1046" s="232" t="s">
        <v>15</v>
      </c>
      <c r="P1046" s="232">
        <v>50</v>
      </c>
      <c r="Q1046" s="347" t="s">
        <v>356</v>
      </c>
      <c r="R1046" s="695">
        <v>1120</v>
      </c>
      <c r="S1046" s="695"/>
      <c r="T1046" s="695">
        <v>5000</v>
      </c>
      <c r="U1046" s="695">
        <v>5000</v>
      </c>
      <c r="V1046" s="695">
        <v>1120</v>
      </c>
      <c r="W1046" s="695">
        <v>1122</v>
      </c>
      <c r="X1046" s="232">
        <v>1</v>
      </c>
      <c r="Y1046" s="695">
        <v>5000</v>
      </c>
      <c r="Z1046" s="232">
        <v>1</v>
      </c>
      <c r="AA1046" s="696">
        <v>5000</v>
      </c>
      <c r="AB1046" s="696">
        <v>5050</v>
      </c>
      <c r="AC1046" s="697" t="s">
        <v>2337</v>
      </c>
      <c r="AD1046" s="698"/>
      <c r="AE1046" s="699">
        <v>0.77430555555555558</v>
      </c>
      <c r="AF1046" s="699">
        <v>0.79861111111111116</v>
      </c>
      <c r="AG1046" s="699">
        <v>0.79861111111111116</v>
      </c>
      <c r="AH1046" s="699">
        <v>0.80555555555555558</v>
      </c>
      <c r="AI1046" s="232" t="s">
        <v>5</v>
      </c>
      <c r="AJ1046" s="694"/>
      <c r="AK1046" s="694" t="s">
        <v>6</v>
      </c>
      <c r="AL1046" s="700" t="s">
        <v>662</v>
      </c>
      <c r="AM1046" s="694" t="s">
        <v>486</v>
      </c>
      <c r="AN1046" s="694">
        <v>1</v>
      </c>
      <c r="AO1046" s="232"/>
      <c r="AP1046" s="232" t="s">
        <v>394</v>
      </c>
      <c r="AQ1046" s="232"/>
      <c r="AR1046" s="232"/>
      <c r="AS1046" s="232"/>
      <c r="AT1046" s="243">
        <f t="shared" si="95"/>
        <v>2.430555555555558E-2</v>
      </c>
      <c r="AU1046" s="243">
        <f t="shared" si="96"/>
        <v>6.9444444444444198E-3</v>
      </c>
    </row>
    <row r="1047" spans="1:47" ht="14.25">
      <c r="B1047" s="29">
        <v>2025</v>
      </c>
      <c r="C1047" s="29">
        <v>6</v>
      </c>
      <c r="D1047" s="29">
        <v>2</v>
      </c>
      <c r="E1047" s="247" t="s">
        <v>495</v>
      </c>
      <c r="F1047" s="29">
        <v>2</v>
      </c>
      <c r="G1047" s="31" t="s">
        <v>485</v>
      </c>
      <c r="H1047" s="694" t="s">
        <v>467</v>
      </c>
      <c r="I1047" s="347" t="s">
        <v>47</v>
      </c>
      <c r="J1047" s="694" t="s">
        <v>468</v>
      </c>
      <c r="K1047" s="232">
        <v>3832369</v>
      </c>
      <c r="L1047" s="698">
        <v>4</v>
      </c>
      <c r="M1047" s="185">
        <v>4</v>
      </c>
      <c r="N1047" s="717" t="s">
        <v>499</v>
      </c>
      <c r="O1047" s="232" t="s">
        <v>15</v>
      </c>
      <c r="P1047" s="232">
        <v>50</v>
      </c>
      <c r="Q1047" s="347" t="s">
        <v>356</v>
      </c>
      <c r="R1047" s="695">
        <v>1120</v>
      </c>
      <c r="S1047" s="695"/>
      <c r="T1047" s="695">
        <v>5000</v>
      </c>
      <c r="U1047" s="695">
        <v>5000</v>
      </c>
      <c r="V1047" s="695">
        <v>1120</v>
      </c>
      <c r="W1047" s="695">
        <v>1121</v>
      </c>
      <c r="X1047" s="232">
        <v>1</v>
      </c>
      <c r="Y1047" s="695">
        <v>5000</v>
      </c>
      <c r="Z1047" s="232">
        <v>1</v>
      </c>
      <c r="AA1047" s="696">
        <v>5000</v>
      </c>
      <c r="AB1047" s="696">
        <v>5050</v>
      </c>
      <c r="AC1047" s="697" t="s">
        <v>2338</v>
      </c>
      <c r="AD1047" s="698" t="s">
        <v>2333</v>
      </c>
      <c r="AE1047" s="699">
        <v>0.80555555555555558</v>
      </c>
      <c r="AF1047" s="699">
        <v>0.82986111111111116</v>
      </c>
      <c r="AG1047" s="699">
        <v>0.82986111111111116</v>
      </c>
      <c r="AH1047" s="699">
        <v>0.83680555555555558</v>
      </c>
      <c r="AI1047" s="232" t="s">
        <v>5</v>
      </c>
      <c r="AJ1047" s="694"/>
      <c r="AK1047" s="694" t="s">
        <v>6</v>
      </c>
      <c r="AL1047" s="700" t="s">
        <v>662</v>
      </c>
      <c r="AM1047" s="694" t="s">
        <v>486</v>
      </c>
      <c r="AN1047" s="694">
        <v>1</v>
      </c>
      <c r="AO1047" s="232"/>
      <c r="AP1047" s="232" t="s">
        <v>394</v>
      </c>
      <c r="AQ1047" s="232"/>
      <c r="AR1047" s="232"/>
      <c r="AS1047" s="232"/>
      <c r="AT1047" s="243">
        <f t="shared" si="95"/>
        <v>2.430555555555558E-2</v>
      </c>
      <c r="AU1047" s="243">
        <f t="shared" si="96"/>
        <v>6.9444444444444198E-3</v>
      </c>
    </row>
    <row r="1048" spans="1:47" ht="14.25">
      <c r="B1048" s="29">
        <v>2025</v>
      </c>
      <c r="C1048" s="29">
        <v>6</v>
      </c>
      <c r="D1048" s="29">
        <v>2</v>
      </c>
      <c r="E1048" s="247" t="s">
        <v>495</v>
      </c>
      <c r="F1048" s="29"/>
      <c r="G1048" s="208"/>
      <c r="H1048" s="694" t="s">
        <v>467</v>
      </c>
      <c r="I1048" s="347" t="s">
        <v>43</v>
      </c>
      <c r="J1048" s="694" t="s">
        <v>468</v>
      </c>
      <c r="K1048" s="232"/>
      <c r="L1048" s="698"/>
      <c r="M1048" s="185"/>
      <c r="N1048" s="717"/>
      <c r="O1048" s="232"/>
      <c r="P1048" s="232">
        <v>25</v>
      </c>
      <c r="Q1048" s="347" t="s">
        <v>483</v>
      </c>
      <c r="R1048" s="695">
        <v>1120</v>
      </c>
      <c r="S1048" s="695"/>
      <c r="T1048" s="695" t="s">
        <v>30</v>
      </c>
      <c r="U1048" s="695">
        <v>350</v>
      </c>
      <c r="V1048" s="695">
        <v>1120</v>
      </c>
      <c r="W1048" s="695">
        <v>1120</v>
      </c>
      <c r="X1048" s="232">
        <v>1</v>
      </c>
      <c r="Y1048" s="695"/>
      <c r="Z1048" s="232">
        <v>1</v>
      </c>
      <c r="AA1048" s="696">
        <v>350</v>
      </c>
      <c r="AB1048" s="696">
        <v>10550</v>
      </c>
      <c r="AC1048" s="697" t="s">
        <v>756</v>
      </c>
      <c r="AD1048" s="698" t="s">
        <v>2333</v>
      </c>
      <c r="AE1048" s="699">
        <v>0.83680555555555558</v>
      </c>
      <c r="AF1048" s="699">
        <v>0.84027777777777779</v>
      </c>
      <c r="AG1048" s="699"/>
      <c r="AH1048" s="699"/>
      <c r="AI1048" s="232"/>
      <c r="AJ1048" s="694"/>
      <c r="AK1048" s="694" t="s">
        <v>6</v>
      </c>
      <c r="AL1048" s="700" t="s">
        <v>662</v>
      </c>
      <c r="AM1048" s="694" t="s">
        <v>486</v>
      </c>
      <c r="AN1048" s="694">
        <v>1</v>
      </c>
      <c r="AO1048" s="232"/>
      <c r="AP1048" s="232"/>
      <c r="AQ1048" s="232"/>
      <c r="AR1048" s="232"/>
      <c r="AS1048" s="232"/>
      <c r="AT1048" s="243">
        <f t="shared" si="95"/>
        <v>3.4722222222222099E-3</v>
      </c>
      <c r="AU1048" s="243" t="str">
        <f t="shared" si="96"/>
        <v/>
      </c>
    </row>
    <row r="1049" spans="1:47" ht="14.25">
      <c r="B1049" s="29">
        <v>2025</v>
      </c>
      <c r="C1049" s="29">
        <v>6</v>
      </c>
      <c r="D1049" s="29">
        <v>2</v>
      </c>
      <c r="E1049" s="247" t="s">
        <v>495</v>
      </c>
      <c r="F1049" s="29"/>
      <c r="G1049" s="208"/>
      <c r="H1049" s="694" t="s">
        <v>467</v>
      </c>
      <c r="I1049" s="347"/>
      <c r="J1049" s="694"/>
      <c r="K1049" s="232"/>
      <c r="L1049" s="698"/>
      <c r="M1049" s="185"/>
      <c r="N1049" s="717"/>
      <c r="O1049" s="232"/>
      <c r="P1049" s="232"/>
      <c r="Q1049" s="347"/>
      <c r="R1049" s="695"/>
      <c r="S1049" s="695"/>
      <c r="T1049" s="695"/>
      <c r="U1049" s="695"/>
      <c r="V1049" s="695"/>
      <c r="W1049" s="695"/>
      <c r="X1049" s="232"/>
      <c r="Y1049" s="695"/>
      <c r="Z1049" s="232"/>
      <c r="AA1049" s="696"/>
      <c r="AB1049" s="696"/>
      <c r="AC1049" s="697"/>
      <c r="AD1049" s="698"/>
      <c r="AE1049" s="699"/>
      <c r="AF1049" s="699"/>
      <c r="AG1049" s="699">
        <v>0.84027777777777779</v>
      </c>
      <c r="AH1049" s="699">
        <v>0.91666666666666663</v>
      </c>
      <c r="AI1049" s="232" t="s">
        <v>41</v>
      </c>
      <c r="AJ1049" s="694"/>
      <c r="AK1049" s="694"/>
      <c r="AL1049" s="700"/>
      <c r="AM1049" s="694"/>
      <c r="AN1049" s="694"/>
      <c r="AO1049" s="232" t="s">
        <v>2339</v>
      </c>
      <c r="AP1049" s="232"/>
      <c r="AQ1049" s="232"/>
      <c r="AR1049" s="232"/>
      <c r="AS1049" s="232"/>
      <c r="AT1049" s="243" t="str">
        <f t="shared" si="95"/>
        <v/>
      </c>
      <c r="AU1049" s="243">
        <f t="shared" si="96"/>
        <v>7.638888888888884E-2</v>
      </c>
    </row>
    <row r="1050" spans="1:47" ht="14.25">
      <c r="B1050" s="29">
        <v>2025</v>
      </c>
      <c r="C1050" s="29">
        <v>6</v>
      </c>
      <c r="D1050" s="29">
        <v>2</v>
      </c>
      <c r="E1050" s="247" t="s">
        <v>496</v>
      </c>
      <c r="F1050" s="29"/>
      <c r="G1050" s="208"/>
      <c r="H1050" s="694" t="s">
        <v>467</v>
      </c>
      <c r="I1050" s="347"/>
      <c r="J1050" s="694"/>
      <c r="K1050" s="232"/>
      <c r="L1050" s="698"/>
      <c r="M1050" s="185"/>
      <c r="N1050" s="717"/>
      <c r="O1050" s="232"/>
      <c r="P1050" s="232"/>
      <c r="Q1050" s="347"/>
      <c r="R1050" s="695"/>
      <c r="S1050" s="695"/>
      <c r="T1050" s="695"/>
      <c r="U1050" s="695"/>
      <c r="V1050" s="695"/>
      <c r="W1050" s="695"/>
      <c r="X1050" s="232"/>
      <c r="Y1050" s="695"/>
      <c r="Z1050" s="232"/>
      <c r="AA1050" s="696"/>
      <c r="AB1050" s="696"/>
      <c r="AC1050" s="697"/>
      <c r="AD1050" s="698"/>
      <c r="AE1050" s="699"/>
      <c r="AF1050" s="699"/>
      <c r="AG1050" s="699">
        <v>0.91666666666666663</v>
      </c>
      <c r="AH1050" s="699">
        <v>0.9375</v>
      </c>
      <c r="AI1050" s="232" t="s">
        <v>560</v>
      </c>
      <c r="AJ1050" s="694"/>
      <c r="AK1050" s="694"/>
      <c r="AL1050" s="700"/>
      <c r="AM1050" s="694"/>
      <c r="AN1050" s="694"/>
      <c r="AO1050" s="232"/>
      <c r="AP1050" s="232"/>
      <c r="AQ1050" s="232"/>
      <c r="AR1050" s="232"/>
      <c r="AS1050" s="232"/>
      <c r="AT1050" s="243" t="str">
        <f t="shared" ref="AT1050" si="97">IF(IF(AE1050&gt;AF1050,1-AE1050+AF1050,AF1050-AE1050)=0,"",IF(AE1050&gt;AF1050,1-AE1050+AF1050,AF1050-AE1050))</f>
        <v/>
      </c>
      <c r="AU1050" s="243">
        <f t="shared" ref="AU1050" si="98">IF(IF(AG1050&gt;AH1050,1-AG1050+AH1050,AH1050-AG1050)=0,"",IF(AG1050&gt;AH1050,1-AG1050+AH1050,AH1050-AG1050))</f>
        <v>2.083333333333337E-2</v>
      </c>
    </row>
    <row r="1051" spans="1:47" ht="14.25">
      <c r="B1051" s="29">
        <v>2025</v>
      </c>
      <c r="C1051" s="29">
        <v>6</v>
      </c>
      <c r="D1051" s="29">
        <v>2</v>
      </c>
      <c r="E1051" s="247" t="s">
        <v>496</v>
      </c>
      <c r="F1051" s="29"/>
      <c r="G1051" s="31"/>
      <c r="H1051" s="694" t="s">
        <v>467</v>
      </c>
      <c r="I1051" s="347" t="s">
        <v>58</v>
      </c>
      <c r="J1051" s="694" t="s">
        <v>468</v>
      </c>
      <c r="K1051" s="232"/>
      <c r="L1051" s="698"/>
      <c r="M1051" s="185"/>
      <c r="N1051" s="717"/>
      <c r="O1051" s="232"/>
      <c r="P1051" s="232">
        <v>12</v>
      </c>
      <c r="Q1051" s="347" t="s">
        <v>483</v>
      </c>
      <c r="R1051" s="695">
        <v>1120</v>
      </c>
      <c r="S1051" s="695"/>
      <c r="T1051" s="695" t="s">
        <v>30</v>
      </c>
      <c r="U1051" s="695">
        <v>200</v>
      </c>
      <c r="V1051" s="695">
        <v>1120</v>
      </c>
      <c r="W1051" s="695">
        <v>1120</v>
      </c>
      <c r="X1051" s="232">
        <v>1</v>
      </c>
      <c r="Y1051" s="695">
        <v>200</v>
      </c>
      <c r="Z1051" s="232">
        <v>1</v>
      </c>
      <c r="AA1051" s="696">
        <v>200</v>
      </c>
      <c r="AB1051" s="696"/>
      <c r="AC1051" s="697"/>
      <c r="AD1051" s="698"/>
      <c r="AE1051" s="699"/>
      <c r="AF1051" s="699"/>
      <c r="AG1051" s="699"/>
      <c r="AH1051" s="699"/>
      <c r="AI1051" s="232"/>
      <c r="AJ1051" s="694"/>
      <c r="AK1051" s="694"/>
      <c r="AL1051" s="700"/>
      <c r="AM1051" s="694"/>
      <c r="AN1051" s="694"/>
      <c r="AO1051" s="232"/>
      <c r="AP1051" s="232"/>
      <c r="AQ1051" s="232"/>
      <c r="AR1051" s="232"/>
      <c r="AS1051" s="232"/>
      <c r="AT1051" s="243" t="str">
        <f t="shared" si="95"/>
        <v/>
      </c>
      <c r="AU1051" s="243" t="str">
        <f t="shared" si="96"/>
        <v/>
      </c>
    </row>
    <row r="1052" spans="1:47" ht="14.25">
      <c r="A1052" s="182">
        <v>1</v>
      </c>
      <c r="B1052" s="29">
        <v>2025</v>
      </c>
      <c r="C1052" s="29">
        <v>6</v>
      </c>
      <c r="D1052" s="29">
        <v>2</v>
      </c>
      <c r="E1052" s="247" t="s">
        <v>496</v>
      </c>
      <c r="F1052" s="29">
        <v>3</v>
      </c>
      <c r="G1052" s="31" t="s">
        <v>485</v>
      </c>
      <c r="H1052" s="694" t="s">
        <v>467</v>
      </c>
      <c r="I1052" s="347" t="s">
        <v>47</v>
      </c>
      <c r="J1052" s="694" t="s">
        <v>468</v>
      </c>
      <c r="K1052" s="232">
        <v>3832370</v>
      </c>
      <c r="L1052" s="698">
        <v>1</v>
      </c>
      <c r="M1052" s="185">
        <v>4</v>
      </c>
      <c r="N1052" s="717" t="s">
        <v>499</v>
      </c>
      <c r="O1052" s="232" t="s">
        <v>15</v>
      </c>
      <c r="P1052" s="232">
        <v>50</v>
      </c>
      <c r="Q1052" s="347" t="s">
        <v>356</v>
      </c>
      <c r="R1052" s="695">
        <v>1120</v>
      </c>
      <c r="S1052" s="695"/>
      <c r="T1052" s="695">
        <v>5000</v>
      </c>
      <c r="U1052" s="695">
        <v>5000</v>
      </c>
      <c r="V1052" s="695">
        <v>1120</v>
      </c>
      <c r="W1052" s="695">
        <v>1121</v>
      </c>
      <c r="X1052" s="232">
        <v>1</v>
      </c>
      <c r="Y1052" s="695">
        <v>5000</v>
      </c>
      <c r="Z1052" s="232">
        <v>1</v>
      </c>
      <c r="AA1052" s="696">
        <v>5000</v>
      </c>
      <c r="AB1052" s="696">
        <v>5050</v>
      </c>
      <c r="AC1052" s="697" t="s">
        <v>2340</v>
      </c>
      <c r="AD1052" s="698"/>
      <c r="AE1052" s="699">
        <v>0.9375</v>
      </c>
      <c r="AF1052" s="699">
        <v>0.96180555555555558</v>
      </c>
      <c r="AG1052" s="699">
        <v>0.96180555555555558</v>
      </c>
      <c r="AH1052" s="699">
        <v>0.96875</v>
      </c>
      <c r="AI1052" s="232" t="s">
        <v>5</v>
      </c>
      <c r="AJ1052" s="694"/>
      <c r="AK1052" s="694" t="s">
        <v>6</v>
      </c>
      <c r="AL1052" s="700" t="s">
        <v>662</v>
      </c>
      <c r="AM1052" s="694" t="s">
        <v>486</v>
      </c>
      <c r="AN1052" s="694">
        <v>1</v>
      </c>
      <c r="AO1052" s="232"/>
      <c r="AP1052" s="232" t="s">
        <v>394</v>
      </c>
      <c r="AQ1052" s="232"/>
      <c r="AR1052" s="232"/>
      <c r="AS1052" s="232"/>
      <c r="AT1052" s="243">
        <f t="shared" si="95"/>
        <v>2.430555555555558E-2</v>
      </c>
      <c r="AU1052" s="243">
        <f t="shared" si="96"/>
        <v>6.9444444444444198E-3</v>
      </c>
    </row>
    <row r="1053" spans="1:47" ht="14.25">
      <c r="B1053" s="29">
        <v>2025</v>
      </c>
      <c r="C1053" s="29">
        <v>6</v>
      </c>
      <c r="D1053" s="29">
        <v>2</v>
      </c>
      <c r="E1053" s="247" t="s">
        <v>496</v>
      </c>
      <c r="F1053" s="29">
        <v>3</v>
      </c>
      <c r="G1053" s="31" t="s">
        <v>485</v>
      </c>
      <c r="H1053" s="694" t="s">
        <v>467</v>
      </c>
      <c r="I1053" s="347" t="s">
        <v>47</v>
      </c>
      <c r="J1053" s="694" t="s">
        <v>468</v>
      </c>
      <c r="K1053" s="232">
        <v>3832370</v>
      </c>
      <c r="L1053" s="698">
        <v>2</v>
      </c>
      <c r="M1053" s="185">
        <v>4</v>
      </c>
      <c r="N1053" s="717" t="s">
        <v>499</v>
      </c>
      <c r="O1053" s="232" t="s">
        <v>15</v>
      </c>
      <c r="P1053" s="232">
        <v>50</v>
      </c>
      <c r="Q1053" s="347" t="s">
        <v>356</v>
      </c>
      <c r="R1053" s="695">
        <v>1120</v>
      </c>
      <c r="S1053" s="695"/>
      <c r="T1053" s="695">
        <v>5000</v>
      </c>
      <c r="U1053" s="695">
        <v>5000</v>
      </c>
      <c r="V1053" s="695">
        <v>1120</v>
      </c>
      <c r="W1053" s="695">
        <v>1122</v>
      </c>
      <c r="X1053" s="232">
        <v>1</v>
      </c>
      <c r="Y1053" s="695">
        <v>5000</v>
      </c>
      <c r="Z1053" s="232">
        <v>1</v>
      </c>
      <c r="AA1053" s="696">
        <v>5000</v>
      </c>
      <c r="AB1053" s="696">
        <v>5050</v>
      </c>
      <c r="AC1053" s="697" t="s">
        <v>2341</v>
      </c>
      <c r="AD1053" s="698" t="s">
        <v>2334</v>
      </c>
      <c r="AE1053" s="699">
        <v>0.96875</v>
      </c>
      <c r="AF1053" s="699">
        <v>0.99305555555555558</v>
      </c>
      <c r="AG1053" s="699">
        <v>0.99305555555555558</v>
      </c>
      <c r="AH1053" s="699">
        <v>0</v>
      </c>
      <c r="AI1053" s="232" t="s">
        <v>5</v>
      </c>
      <c r="AJ1053" s="694"/>
      <c r="AK1053" s="694" t="s">
        <v>6</v>
      </c>
      <c r="AL1053" s="700" t="s">
        <v>662</v>
      </c>
      <c r="AM1053" s="694" t="s">
        <v>486</v>
      </c>
      <c r="AN1053" s="694">
        <v>1</v>
      </c>
      <c r="AO1053" s="232"/>
      <c r="AP1053" s="232" t="s">
        <v>394</v>
      </c>
      <c r="AQ1053" s="232"/>
      <c r="AR1053" s="232"/>
      <c r="AS1053" s="232"/>
      <c r="AT1053" s="243">
        <f t="shared" si="95"/>
        <v>2.430555555555558E-2</v>
      </c>
      <c r="AU1053" s="243">
        <f t="shared" si="96"/>
        <v>6.9444444444444198E-3</v>
      </c>
    </row>
    <row r="1054" spans="1:47" ht="14.25">
      <c r="B1054" s="29">
        <v>2025</v>
      </c>
      <c r="C1054" s="29">
        <v>6</v>
      </c>
      <c r="D1054" s="29">
        <v>2</v>
      </c>
      <c r="E1054" s="247" t="s">
        <v>496</v>
      </c>
      <c r="F1054" s="29"/>
      <c r="G1054" s="208"/>
      <c r="H1054" s="694" t="s">
        <v>467</v>
      </c>
      <c r="I1054" s="347" t="s">
        <v>43</v>
      </c>
      <c r="J1054" s="694" t="s">
        <v>468</v>
      </c>
      <c r="K1054" s="232"/>
      <c r="L1054" s="698"/>
      <c r="M1054" s="185"/>
      <c r="N1054" s="717"/>
      <c r="O1054" s="232"/>
      <c r="P1054" s="232">
        <v>25</v>
      </c>
      <c r="Q1054" s="347" t="s">
        <v>483</v>
      </c>
      <c r="R1054" s="695">
        <v>1120</v>
      </c>
      <c r="S1054" s="695"/>
      <c r="T1054" s="695" t="s">
        <v>30</v>
      </c>
      <c r="U1054" s="695">
        <v>350</v>
      </c>
      <c r="V1054" s="695">
        <v>1120</v>
      </c>
      <c r="W1054" s="695">
        <v>1120</v>
      </c>
      <c r="X1054" s="232">
        <v>1</v>
      </c>
      <c r="Y1054" s="695"/>
      <c r="Z1054" s="232">
        <v>1</v>
      </c>
      <c r="AA1054" s="696">
        <v>350</v>
      </c>
      <c r="AB1054" s="696">
        <v>10550</v>
      </c>
      <c r="AC1054" s="697" t="s">
        <v>756</v>
      </c>
      <c r="AD1054" s="698" t="s">
        <v>2334</v>
      </c>
      <c r="AE1054" s="699">
        <v>0</v>
      </c>
      <c r="AF1054" s="699">
        <v>3.472222222222222E-3</v>
      </c>
      <c r="AG1054" s="699"/>
      <c r="AH1054" s="699"/>
      <c r="AI1054" s="232"/>
      <c r="AJ1054" s="694"/>
      <c r="AK1054" s="694" t="s">
        <v>6</v>
      </c>
      <c r="AL1054" s="700" t="s">
        <v>662</v>
      </c>
      <c r="AM1054" s="694" t="s">
        <v>486</v>
      </c>
      <c r="AN1054" s="694">
        <v>1</v>
      </c>
      <c r="AO1054" s="232"/>
      <c r="AP1054" s="232"/>
      <c r="AQ1054" s="232"/>
      <c r="AR1054" s="232"/>
      <c r="AS1054" s="232"/>
      <c r="AT1054" s="243">
        <f t="shared" si="95"/>
        <v>3.472222222222222E-3</v>
      </c>
      <c r="AU1054" s="243" t="str">
        <f t="shared" si="96"/>
        <v/>
      </c>
    </row>
    <row r="1055" spans="1:47" ht="14.25">
      <c r="B1055" s="29">
        <v>2025</v>
      </c>
      <c r="C1055" s="29">
        <v>6</v>
      </c>
      <c r="D1055" s="29">
        <v>2</v>
      </c>
      <c r="E1055" s="247" t="s">
        <v>496</v>
      </c>
      <c r="F1055" s="29"/>
      <c r="G1055" s="208"/>
      <c r="H1055" s="694" t="s">
        <v>467</v>
      </c>
      <c r="I1055" s="347"/>
      <c r="J1055" s="694"/>
      <c r="K1055" s="232"/>
      <c r="L1055" s="698"/>
      <c r="M1055" s="185"/>
      <c r="N1055" s="717"/>
      <c r="O1055" s="232"/>
      <c r="P1055" s="232"/>
      <c r="Q1055" s="347"/>
      <c r="R1055" s="695"/>
      <c r="S1055" s="695"/>
      <c r="T1055" s="695"/>
      <c r="U1055" s="695"/>
      <c r="V1055" s="695"/>
      <c r="W1055" s="695"/>
      <c r="X1055" s="232"/>
      <c r="Y1055" s="695"/>
      <c r="Z1055" s="232"/>
      <c r="AA1055" s="696"/>
      <c r="AB1055" s="696"/>
      <c r="AC1055" s="697"/>
      <c r="AD1055" s="698"/>
      <c r="AE1055" s="699"/>
      <c r="AF1055" s="699"/>
      <c r="AG1055" s="699">
        <v>3.472222222222222E-3</v>
      </c>
      <c r="AH1055" s="699">
        <v>2.4305555555555556E-2</v>
      </c>
      <c r="AI1055" s="232" t="s">
        <v>560</v>
      </c>
      <c r="AJ1055" s="694"/>
      <c r="AK1055" s="694"/>
      <c r="AL1055" s="700"/>
      <c r="AM1055" s="694"/>
      <c r="AN1055" s="694"/>
      <c r="AO1055" s="232"/>
      <c r="AP1055" s="232"/>
      <c r="AQ1055" s="232"/>
      <c r="AR1055" s="232"/>
      <c r="AS1055" s="232"/>
      <c r="AT1055" s="243" t="str">
        <f t="shared" si="95"/>
        <v/>
      </c>
      <c r="AU1055" s="243">
        <f t="shared" si="96"/>
        <v>2.0833333333333336E-2</v>
      </c>
    </row>
    <row r="1056" spans="1:47" ht="14.25">
      <c r="B1056" s="29">
        <v>2025</v>
      </c>
      <c r="C1056" s="29">
        <v>6</v>
      </c>
      <c r="D1056" s="29">
        <v>2</v>
      </c>
      <c r="E1056" s="247" t="s">
        <v>496</v>
      </c>
      <c r="F1056" s="29"/>
      <c r="G1056" s="31"/>
      <c r="H1056" s="694" t="s">
        <v>467</v>
      </c>
      <c r="I1056" s="347" t="s">
        <v>58</v>
      </c>
      <c r="J1056" s="694" t="s">
        <v>468</v>
      </c>
      <c r="K1056" s="232"/>
      <c r="L1056" s="698"/>
      <c r="M1056" s="185"/>
      <c r="N1056" s="717"/>
      <c r="O1056" s="232"/>
      <c r="P1056" s="232">
        <v>12</v>
      </c>
      <c r="Q1056" s="347" t="s">
        <v>483</v>
      </c>
      <c r="R1056" s="695">
        <v>1120</v>
      </c>
      <c r="S1056" s="695"/>
      <c r="T1056" s="695" t="s">
        <v>30</v>
      </c>
      <c r="U1056" s="695">
        <v>200</v>
      </c>
      <c r="V1056" s="695">
        <v>1120</v>
      </c>
      <c r="W1056" s="695">
        <v>1120</v>
      </c>
      <c r="X1056" s="232">
        <v>1</v>
      </c>
      <c r="Y1056" s="695">
        <v>200</v>
      </c>
      <c r="Z1056" s="232">
        <v>1</v>
      </c>
      <c r="AA1056" s="696">
        <v>200</v>
      </c>
      <c r="AB1056" s="696"/>
      <c r="AC1056" s="697"/>
      <c r="AD1056" s="698"/>
      <c r="AE1056" s="699"/>
      <c r="AF1056" s="699"/>
      <c r="AG1056" s="699"/>
      <c r="AH1056" s="699"/>
      <c r="AI1056" s="232"/>
      <c r="AJ1056" s="694"/>
      <c r="AK1056" s="694"/>
      <c r="AL1056" s="700"/>
      <c r="AM1056" s="694"/>
      <c r="AN1056" s="694"/>
      <c r="AO1056" s="232"/>
      <c r="AP1056" s="232"/>
      <c r="AQ1056" s="232"/>
      <c r="AR1056" s="232"/>
      <c r="AS1056" s="232"/>
      <c r="AT1056" s="243" t="str">
        <f t="shared" si="95"/>
        <v/>
      </c>
      <c r="AU1056" s="243" t="str">
        <f t="shared" si="96"/>
        <v/>
      </c>
    </row>
    <row r="1057" spans="1:47" ht="14.25">
      <c r="A1057" s="182">
        <v>1</v>
      </c>
      <c r="B1057" s="29">
        <v>2025</v>
      </c>
      <c r="C1057" s="29">
        <v>6</v>
      </c>
      <c r="D1057" s="29">
        <v>2</v>
      </c>
      <c r="E1057" s="247" t="s">
        <v>496</v>
      </c>
      <c r="F1057" s="29">
        <v>4</v>
      </c>
      <c r="G1057" s="31" t="s">
        <v>485</v>
      </c>
      <c r="H1057" s="694" t="s">
        <v>467</v>
      </c>
      <c r="I1057" s="347" t="s">
        <v>47</v>
      </c>
      <c r="J1057" s="694" t="s">
        <v>468</v>
      </c>
      <c r="K1057" s="232">
        <v>3832370</v>
      </c>
      <c r="L1057" s="698">
        <v>3</v>
      </c>
      <c r="M1057" s="185">
        <v>4</v>
      </c>
      <c r="N1057" s="717" t="s">
        <v>499</v>
      </c>
      <c r="O1057" s="232" t="s">
        <v>15</v>
      </c>
      <c r="P1057" s="232">
        <v>50</v>
      </c>
      <c r="Q1057" s="347" t="s">
        <v>356</v>
      </c>
      <c r="R1057" s="695">
        <v>1120</v>
      </c>
      <c r="S1057" s="695"/>
      <c r="T1057" s="695">
        <v>5000</v>
      </c>
      <c r="U1057" s="695">
        <v>5000</v>
      </c>
      <c r="V1057" s="695">
        <v>1120</v>
      </c>
      <c r="W1057" s="695">
        <v>1122</v>
      </c>
      <c r="X1057" s="232">
        <v>1</v>
      </c>
      <c r="Y1057" s="695">
        <v>5000</v>
      </c>
      <c r="Z1057" s="232">
        <v>1</v>
      </c>
      <c r="AA1057" s="696">
        <v>5000</v>
      </c>
      <c r="AB1057" s="696">
        <v>5050</v>
      </c>
      <c r="AC1057" s="697" t="s">
        <v>2342</v>
      </c>
      <c r="AD1057" s="698"/>
      <c r="AE1057" s="699">
        <v>2.4305555555555556E-2</v>
      </c>
      <c r="AF1057" s="699">
        <v>4.8611111111111112E-2</v>
      </c>
      <c r="AG1057" s="699">
        <v>4.8611111111111112E-2</v>
      </c>
      <c r="AH1057" s="699">
        <v>5.5555555555555552E-2</v>
      </c>
      <c r="AI1057" s="232" t="s">
        <v>5</v>
      </c>
      <c r="AJ1057" s="694"/>
      <c r="AK1057" s="694" t="s">
        <v>6</v>
      </c>
      <c r="AL1057" s="700" t="s">
        <v>662</v>
      </c>
      <c r="AM1057" s="694" t="s">
        <v>486</v>
      </c>
      <c r="AN1057" s="694">
        <v>1</v>
      </c>
      <c r="AO1057" s="232" t="s">
        <v>2344</v>
      </c>
      <c r="AP1057" s="232" t="s">
        <v>396</v>
      </c>
      <c r="AQ1057" s="232"/>
      <c r="AR1057" s="232"/>
      <c r="AS1057" s="232"/>
      <c r="AT1057" s="243">
        <f t="shared" si="95"/>
        <v>2.4305555555555556E-2</v>
      </c>
      <c r="AU1057" s="243">
        <f t="shared" si="96"/>
        <v>6.9444444444444406E-3</v>
      </c>
    </row>
    <row r="1058" spans="1:47" ht="14.25">
      <c r="B1058" s="29">
        <v>2025</v>
      </c>
      <c r="C1058" s="29">
        <v>6</v>
      </c>
      <c r="D1058" s="29">
        <v>2</v>
      </c>
      <c r="E1058" s="247" t="s">
        <v>496</v>
      </c>
      <c r="F1058" s="29">
        <v>4</v>
      </c>
      <c r="G1058" s="31" t="s">
        <v>485</v>
      </c>
      <c r="H1058" s="694" t="s">
        <v>467</v>
      </c>
      <c r="I1058" s="347" t="s">
        <v>47</v>
      </c>
      <c r="J1058" s="694" t="s">
        <v>468</v>
      </c>
      <c r="K1058" s="232">
        <v>3832370</v>
      </c>
      <c r="L1058" s="698">
        <v>4</v>
      </c>
      <c r="M1058" s="185">
        <v>4</v>
      </c>
      <c r="N1058" s="717" t="s">
        <v>499</v>
      </c>
      <c r="O1058" s="232" t="s">
        <v>15</v>
      </c>
      <c r="P1058" s="232">
        <v>50</v>
      </c>
      <c r="Q1058" s="347" t="s">
        <v>356</v>
      </c>
      <c r="R1058" s="695">
        <v>1120</v>
      </c>
      <c r="S1058" s="695"/>
      <c r="T1058" s="695">
        <v>5000</v>
      </c>
      <c r="U1058" s="695">
        <v>5000</v>
      </c>
      <c r="V1058" s="695">
        <v>1120</v>
      </c>
      <c r="W1058" s="695">
        <v>1122</v>
      </c>
      <c r="X1058" s="232">
        <v>1</v>
      </c>
      <c r="Y1058" s="695">
        <v>5000</v>
      </c>
      <c r="Z1058" s="232">
        <v>1</v>
      </c>
      <c r="AA1058" s="696">
        <v>5000</v>
      </c>
      <c r="AB1058" s="696">
        <v>5050</v>
      </c>
      <c r="AC1058" s="697" t="s">
        <v>2343</v>
      </c>
      <c r="AD1058" s="698" t="s">
        <v>2335</v>
      </c>
      <c r="AE1058" s="699">
        <v>5.5555555555555552E-2</v>
      </c>
      <c r="AF1058" s="699">
        <v>7.9861111111111105E-2</v>
      </c>
      <c r="AG1058" s="699">
        <v>7.9861111111111105E-2</v>
      </c>
      <c r="AH1058" s="699">
        <v>0.12847222222222221</v>
      </c>
      <c r="AI1058" s="232" t="s">
        <v>5</v>
      </c>
      <c r="AJ1058" s="694"/>
      <c r="AK1058" s="694" t="s">
        <v>6</v>
      </c>
      <c r="AL1058" s="700" t="s">
        <v>662</v>
      </c>
      <c r="AM1058" s="694" t="s">
        <v>486</v>
      </c>
      <c r="AN1058" s="694">
        <v>1</v>
      </c>
      <c r="AO1058" s="232"/>
      <c r="AP1058" s="232" t="s">
        <v>394</v>
      </c>
      <c r="AQ1058" s="232"/>
      <c r="AR1058" s="232"/>
      <c r="AS1058" s="232"/>
      <c r="AT1058" s="243">
        <f t="shared" si="95"/>
        <v>2.4305555555555552E-2</v>
      </c>
      <c r="AU1058" s="243">
        <f t="shared" si="96"/>
        <v>4.8611111111111105E-2</v>
      </c>
    </row>
    <row r="1059" spans="1:47" ht="14.25">
      <c r="B1059" s="29">
        <v>2025</v>
      </c>
      <c r="C1059" s="29">
        <v>6</v>
      </c>
      <c r="D1059" s="29">
        <v>2</v>
      </c>
      <c r="E1059" s="247" t="s">
        <v>496</v>
      </c>
      <c r="F1059" s="29"/>
      <c r="G1059" s="208"/>
      <c r="H1059" s="694" t="s">
        <v>467</v>
      </c>
      <c r="I1059" s="347" t="s">
        <v>43</v>
      </c>
      <c r="J1059" s="694" t="s">
        <v>468</v>
      </c>
      <c r="K1059" s="232"/>
      <c r="L1059" s="698"/>
      <c r="M1059" s="185"/>
      <c r="N1059" s="717"/>
      <c r="O1059" s="232"/>
      <c r="P1059" s="232">
        <v>25</v>
      </c>
      <c r="Q1059" s="347" t="s">
        <v>483</v>
      </c>
      <c r="R1059" s="695">
        <v>1120</v>
      </c>
      <c r="S1059" s="695"/>
      <c r="T1059" s="695" t="s">
        <v>30</v>
      </c>
      <c r="U1059" s="695">
        <v>350</v>
      </c>
      <c r="V1059" s="695">
        <v>1120</v>
      </c>
      <c r="W1059" s="695">
        <v>1120</v>
      </c>
      <c r="X1059" s="232">
        <v>1</v>
      </c>
      <c r="Y1059" s="695"/>
      <c r="Z1059" s="232">
        <v>1</v>
      </c>
      <c r="AA1059" s="696">
        <v>350</v>
      </c>
      <c r="AB1059" s="696">
        <v>10550</v>
      </c>
      <c r="AC1059" s="697" t="s">
        <v>756</v>
      </c>
      <c r="AD1059" s="698" t="s">
        <v>2335</v>
      </c>
      <c r="AE1059" s="699">
        <v>0.12847222222222221</v>
      </c>
      <c r="AF1059" s="699">
        <v>0.13194444444444445</v>
      </c>
      <c r="AG1059" s="699"/>
      <c r="AH1059" s="699"/>
      <c r="AI1059" s="232"/>
      <c r="AJ1059" s="694"/>
      <c r="AK1059" s="694" t="s">
        <v>6</v>
      </c>
      <c r="AL1059" s="700" t="s">
        <v>662</v>
      </c>
      <c r="AM1059" s="694" t="s">
        <v>486</v>
      </c>
      <c r="AN1059" s="694">
        <v>1</v>
      </c>
      <c r="AO1059" s="232"/>
      <c r="AP1059" s="232"/>
      <c r="AQ1059" s="232"/>
      <c r="AR1059" s="232"/>
      <c r="AS1059" s="232"/>
      <c r="AT1059" s="243">
        <f t="shared" si="95"/>
        <v>3.4722222222222376E-3</v>
      </c>
      <c r="AU1059" s="243" t="str">
        <f t="shared" si="96"/>
        <v/>
      </c>
    </row>
    <row r="1060" spans="1:47" ht="14.25">
      <c r="B1060" s="29">
        <v>2025</v>
      </c>
      <c r="C1060" s="29">
        <v>6</v>
      </c>
      <c r="D1060" s="29">
        <v>2</v>
      </c>
      <c r="E1060" s="247" t="s">
        <v>496</v>
      </c>
      <c r="F1060" s="29"/>
      <c r="G1060" s="208"/>
      <c r="H1060" s="694" t="s">
        <v>467</v>
      </c>
      <c r="I1060" s="347"/>
      <c r="J1060" s="694"/>
      <c r="K1060" s="232"/>
      <c r="L1060" s="698"/>
      <c r="M1060" s="185"/>
      <c r="N1060" s="717"/>
      <c r="O1060" s="232"/>
      <c r="P1060" s="232"/>
      <c r="Q1060" s="347"/>
      <c r="R1060" s="695"/>
      <c r="S1060" s="695"/>
      <c r="T1060" s="695"/>
      <c r="U1060" s="695"/>
      <c r="V1060" s="695"/>
      <c r="W1060" s="695"/>
      <c r="X1060" s="232"/>
      <c r="Y1060" s="695"/>
      <c r="Z1060" s="232"/>
      <c r="AA1060" s="696"/>
      <c r="AB1060" s="696"/>
      <c r="AC1060" s="697"/>
      <c r="AD1060" s="698"/>
      <c r="AE1060" s="699"/>
      <c r="AF1060" s="699"/>
      <c r="AG1060" s="699">
        <v>0.13194444444444445</v>
      </c>
      <c r="AH1060" s="699">
        <v>0.28125</v>
      </c>
      <c r="AI1060" s="232" t="s">
        <v>41</v>
      </c>
      <c r="AJ1060" s="694"/>
      <c r="AK1060" s="694"/>
      <c r="AL1060" s="700"/>
      <c r="AM1060" s="694"/>
      <c r="AN1060" s="694"/>
      <c r="AO1060" s="232" t="s">
        <v>2345</v>
      </c>
      <c r="AP1060" s="232"/>
      <c r="AQ1060" s="232"/>
      <c r="AR1060" s="232"/>
      <c r="AS1060" s="232"/>
      <c r="AT1060" s="243" t="str">
        <f t="shared" ref="AT1060" si="99">IF(IF(AE1060&gt;AF1060,1-AE1060+AF1060,AF1060-AE1060)=0,"",IF(AE1060&gt;AF1060,1-AE1060+AF1060,AF1060-AE1060))</f>
        <v/>
      </c>
      <c r="AU1060" s="243">
        <f t="shared" ref="AU1060:AU1063" si="100">IF(IF(AG1060&gt;AH1060,1-AG1060+AH1060,AH1060-AG1060)=0,"",IF(AG1060&gt;AH1060,1-AG1060+AH1060,AH1060-AG1060))</f>
        <v>0.14930555555555555</v>
      </c>
    </row>
    <row r="1061" spans="1:47" ht="14.25">
      <c r="B1061" s="29">
        <v>2025</v>
      </c>
      <c r="C1061" s="29">
        <v>6</v>
      </c>
      <c r="D1061" s="29">
        <v>3</v>
      </c>
      <c r="E1061" s="247" t="s">
        <v>494</v>
      </c>
      <c r="F1061" s="29"/>
      <c r="G1061" s="208"/>
      <c r="H1061" s="694" t="s">
        <v>467</v>
      </c>
      <c r="I1061" s="347"/>
      <c r="J1061" s="694"/>
      <c r="K1061" s="232"/>
      <c r="L1061" s="698"/>
      <c r="M1061" s="185"/>
      <c r="N1061" s="717"/>
      <c r="O1061" s="232"/>
      <c r="P1061" s="232"/>
      <c r="Q1061" s="347"/>
      <c r="R1061" s="695"/>
      <c r="S1061" s="695"/>
      <c r="T1061" s="695"/>
      <c r="U1061" s="695"/>
      <c r="V1061" s="695"/>
      <c r="W1061" s="695"/>
      <c r="X1061" s="232"/>
      <c r="Y1061" s="695"/>
      <c r="Z1061" s="232"/>
      <c r="AA1061" s="696"/>
      <c r="AB1061" s="696"/>
      <c r="AC1061" s="697"/>
      <c r="AD1061" s="698"/>
      <c r="AE1061" s="699"/>
      <c r="AF1061" s="699"/>
      <c r="AG1061" s="699">
        <v>0.28125</v>
      </c>
      <c r="AH1061" s="699">
        <v>0.58333333333333337</v>
      </c>
      <c r="AI1061" s="232" t="s">
        <v>41</v>
      </c>
      <c r="AJ1061" s="694"/>
      <c r="AK1061" s="694"/>
      <c r="AL1061" s="700"/>
      <c r="AM1061" s="694"/>
      <c r="AN1061" s="694"/>
      <c r="AO1061" s="232" t="s">
        <v>2339</v>
      </c>
      <c r="AP1061" s="232"/>
      <c r="AQ1061" s="232"/>
      <c r="AR1061" s="232"/>
      <c r="AS1061" s="232"/>
      <c r="AT1061" s="243"/>
      <c r="AU1061" s="243">
        <f t="shared" si="100"/>
        <v>0.30208333333333337</v>
      </c>
    </row>
    <row r="1062" spans="1:47" ht="14.25">
      <c r="B1062" s="29">
        <v>2025</v>
      </c>
      <c r="C1062" s="29">
        <v>6</v>
      </c>
      <c r="D1062" s="29">
        <v>3</v>
      </c>
      <c r="E1062" s="247" t="s">
        <v>495</v>
      </c>
      <c r="F1062" s="29"/>
      <c r="G1062" s="208"/>
      <c r="H1062" s="694" t="s">
        <v>467</v>
      </c>
      <c r="I1062" s="347"/>
      <c r="J1062" s="694"/>
      <c r="K1062" s="232"/>
      <c r="L1062" s="698"/>
      <c r="M1062" s="185"/>
      <c r="N1062" s="717"/>
      <c r="O1062" s="232"/>
      <c r="P1062" s="232"/>
      <c r="Q1062" s="347"/>
      <c r="R1062" s="695"/>
      <c r="S1062" s="695"/>
      <c r="T1062" s="695"/>
      <c r="U1062" s="695"/>
      <c r="V1062" s="695"/>
      <c r="W1062" s="695"/>
      <c r="X1062" s="232"/>
      <c r="Y1062" s="695"/>
      <c r="Z1062" s="232"/>
      <c r="AA1062" s="696"/>
      <c r="AB1062" s="696"/>
      <c r="AC1062" s="697"/>
      <c r="AD1062" s="698"/>
      <c r="AE1062" s="699"/>
      <c r="AF1062" s="699"/>
      <c r="AG1062" s="699">
        <v>0.58333333333333337</v>
      </c>
      <c r="AH1062" s="699">
        <v>0.71527777777777779</v>
      </c>
      <c r="AI1062" s="232" t="s">
        <v>41</v>
      </c>
      <c r="AJ1062" s="694"/>
      <c r="AK1062" s="694"/>
      <c r="AL1062" s="700"/>
      <c r="AM1062" s="694"/>
      <c r="AN1062" s="694"/>
      <c r="AO1062" s="232" t="s">
        <v>2339</v>
      </c>
      <c r="AP1062" s="232"/>
      <c r="AQ1062" s="232"/>
      <c r="AR1062" s="232"/>
      <c r="AS1062" s="232"/>
      <c r="AT1062" s="243"/>
      <c r="AU1062" s="243">
        <f t="shared" ref="AU1062" si="101">IF(IF(AG1062&gt;AH1062,1-AG1062+AH1062,AH1062-AG1062)=0,"",IF(AG1062&gt;AH1062,1-AG1062+AH1062,AH1062-AG1062))</f>
        <v>0.13194444444444442</v>
      </c>
    </row>
    <row r="1063" spans="1:47" ht="14.25">
      <c r="B1063" s="29">
        <v>2025</v>
      </c>
      <c r="C1063" s="29">
        <v>6</v>
      </c>
      <c r="D1063" s="29">
        <v>3</v>
      </c>
      <c r="E1063" s="247" t="s">
        <v>495</v>
      </c>
      <c r="F1063" s="29"/>
      <c r="G1063" s="208"/>
      <c r="H1063" s="694" t="s">
        <v>467</v>
      </c>
      <c r="I1063" s="347"/>
      <c r="J1063" s="694"/>
      <c r="K1063" s="232"/>
      <c r="L1063" s="698"/>
      <c r="M1063" s="185"/>
      <c r="N1063" s="717"/>
      <c r="O1063" s="232"/>
      <c r="P1063" s="232"/>
      <c r="Q1063" s="347"/>
      <c r="R1063" s="695"/>
      <c r="S1063" s="695"/>
      <c r="T1063" s="695"/>
      <c r="U1063" s="695"/>
      <c r="V1063" s="695"/>
      <c r="W1063" s="695"/>
      <c r="X1063" s="232"/>
      <c r="Y1063" s="695"/>
      <c r="Z1063" s="232"/>
      <c r="AA1063" s="696"/>
      <c r="AB1063" s="696"/>
      <c r="AC1063" s="697"/>
      <c r="AD1063" s="698"/>
      <c r="AE1063" s="699"/>
      <c r="AF1063" s="699"/>
      <c r="AG1063" s="699">
        <v>0.71527777777777779</v>
      </c>
      <c r="AH1063" s="699">
        <v>0.75</v>
      </c>
      <c r="AI1063" s="232" t="s">
        <v>5</v>
      </c>
      <c r="AJ1063" s="694"/>
      <c r="AK1063" s="694"/>
      <c r="AL1063" s="700"/>
      <c r="AM1063" s="694"/>
      <c r="AN1063" s="694"/>
      <c r="AO1063" s="232"/>
      <c r="AP1063" s="232"/>
      <c r="AQ1063" s="232"/>
      <c r="AR1063" s="232"/>
      <c r="AS1063" s="232"/>
      <c r="AT1063" s="243"/>
      <c r="AU1063" s="243">
        <f t="shared" si="100"/>
        <v>3.472222222222221E-2</v>
      </c>
    </row>
    <row r="1064" spans="1:47" ht="14.25">
      <c r="B1064" s="29">
        <v>2025</v>
      </c>
      <c r="C1064" s="29">
        <v>6</v>
      </c>
      <c r="D1064" s="29">
        <v>3</v>
      </c>
      <c r="E1064" s="247" t="s">
        <v>495</v>
      </c>
      <c r="F1064" s="29"/>
      <c r="G1064" s="31"/>
      <c r="H1064" s="694" t="s">
        <v>467</v>
      </c>
      <c r="I1064" s="347" t="s">
        <v>58</v>
      </c>
      <c r="J1064" s="694" t="s">
        <v>468</v>
      </c>
      <c r="K1064" s="232"/>
      <c r="L1064" s="698"/>
      <c r="M1064" s="185"/>
      <c r="N1064" s="717"/>
      <c r="O1064" s="232"/>
      <c r="P1064" s="232">
        <v>12</v>
      </c>
      <c r="Q1064" s="347" t="s">
        <v>483</v>
      </c>
      <c r="R1064" s="695">
        <v>1120</v>
      </c>
      <c r="S1064" s="695"/>
      <c r="T1064" s="695" t="s">
        <v>30</v>
      </c>
      <c r="U1064" s="695">
        <v>200</v>
      </c>
      <c r="V1064" s="695">
        <v>1120</v>
      </c>
      <c r="W1064" s="695">
        <v>1120</v>
      </c>
      <c r="X1064" s="232">
        <v>1</v>
      </c>
      <c r="Y1064" s="695">
        <v>200</v>
      </c>
      <c r="Z1064" s="232">
        <v>1</v>
      </c>
      <c r="AA1064" s="696">
        <v>200</v>
      </c>
      <c r="AB1064" s="696"/>
      <c r="AC1064" s="697"/>
      <c r="AD1064" s="698" t="s">
        <v>488</v>
      </c>
      <c r="AE1064" s="699"/>
      <c r="AF1064" s="699"/>
      <c r="AG1064" s="699"/>
      <c r="AH1064" s="699"/>
      <c r="AI1064" s="232"/>
      <c r="AJ1064" s="694"/>
      <c r="AK1064" s="694"/>
      <c r="AL1064" s="700"/>
      <c r="AM1064" s="694"/>
      <c r="AN1064" s="694"/>
      <c r="AO1064" s="232"/>
      <c r="AP1064" s="232"/>
      <c r="AQ1064" s="232"/>
      <c r="AR1064" s="232"/>
      <c r="AS1064" s="232"/>
      <c r="AT1064" s="243" t="str">
        <f t="shared" si="95"/>
        <v/>
      </c>
      <c r="AU1064" s="243" t="str">
        <f t="shared" si="96"/>
        <v/>
      </c>
    </row>
    <row r="1065" spans="1:47" ht="14.25">
      <c r="A1065" s="182">
        <v>1</v>
      </c>
      <c r="B1065" s="29">
        <v>2025</v>
      </c>
      <c r="C1065" s="29">
        <v>6</v>
      </c>
      <c r="D1065" s="29">
        <v>3</v>
      </c>
      <c r="E1065" s="247" t="s">
        <v>495</v>
      </c>
      <c r="F1065" s="29">
        <v>1</v>
      </c>
      <c r="G1065" s="31" t="s">
        <v>485</v>
      </c>
      <c r="H1065" s="694" t="s">
        <v>467</v>
      </c>
      <c r="I1065" s="347" t="s">
        <v>47</v>
      </c>
      <c r="J1065" s="694" t="s">
        <v>468</v>
      </c>
      <c r="K1065" s="232">
        <v>3832374</v>
      </c>
      <c r="L1065" s="698">
        <v>1</v>
      </c>
      <c r="M1065" s="185">
        <v>2</v>
      </c>
      <c r="N1065" s="717" t="s">
        <v>1401</v>
      </c>
      <c r="O1065" s="232" t="s">
        <v>469</v>
      </c>
      <c r="P1065" s="232">
        <v>25</v>
      </c>
      <c r="Q1065" s="347" t="s">
        <v>360</v>
      </c>
      <c r="R1065" s="695">
        <v>1120</v>
      </c>
      <c r="S1065" s="695"/>
      <c r="T1065" s="695">
        <v>7980</v>
      </c>
      <c r="U1065" s="695">
        <v>7980</v>
      </c>
      <c r="V1065" s="695">
        <v>1120</v>
      </c>
      <c r="W1065" s="695">
        <v>1120</v>
      </c>
      <c r="X1065" s="232">
        <v>1</v>
      </c>
      <c r="Y1065" s="695">
        <v>8000</v>
      </c>
      <c r="Z1065" s="232">
        <v>1</v>
      </c>
      <c r="AA1065" s="696">
        <v>8000</v>
      </c>
      <c r="AB1065" s="696">
        <v>7980</v>
      </c>
      <c r="AC1065" s="697" t="s">
        <v>2354</v>
      </c>
      <c r="AD1065" s="698" t="s">
        <v>2346</v>
      </c>
      <c r="AE1065" s="699">
        <v>0.75</v>
      </c>
      <c r="AF1065" s="699">
        <v>0.78819444444444442</v>
      </c>
      <c r="AG1065" s="699">
        <v>0.78819444444444442</v>
      </c>
      <c r="AH1065" s="699">
        <v>0.81944444444444442</v>
      </c>
      <c r="AI1065" s="232" t="s">
        <v>5</v>
      </c>
      <c r="AJ1065" s="694"/>
      <c r="AK1065" s="694" t="s">
        <v>17</v>
      </c>
      <c r="AL1065" s="700" t="s">
        <v>18</v>
      </c>
      <c r="AM1065" s="694" t="s">
        <v>486</v>
      </c>
      <c r="AN1065" s="694">
        <v>2</v>
      </c>
      <c r="AO1065" s="232" t="s">
        <v>2355</v>
      </c>
      <c r="AP1065" s="232" t="s">
        <v>394</v>
      </c>
      <c r="AQ1065" s="232" t="s">
        <v>2332</v>
      </c>
      <c r="AR1065" s="232"/>
      <c r="AS1065" s="232"/>
      <c r="AT1065" s="243">
        <f t="shared" si="95"/>
        <v>3.819444444444442E-2</v>
      </c>
      <c r="AU1065" s="243">
        <f t="shared" si="96"/>
        <v>3.125E-2</v>
      </c>
    </row>
    <row r="1066" spans="1:47" ht="14.25">
      <c r="B1066" s="29">
        <v>2025</v>
      </c>
      <c r="C1066" s="29">
        <v>6</v>
      </c>
      <c r="D1066" s="29">
        <v>3</v>
      </c>
      <c r="E1066" s="247" t="s">
        <v>495</v>
      </c>
      <c r="F1066" s="29"/>
      <c r="G1066" s="208"/>
      <c r="H1066" s="694" t="s">
        <v>467</v>
      </c>
      <c r="I1066" s="347" t="s">
        <v>43</v>
      </c>
      <c r="J1066" s="694" t="s">
        <v>468</v>
      </c>
      <c r="K1066" s="232"/>
      <c r="L1066" s="698"/>
      <c r="M1066" s="185"/>
      <c r="N1066" s="717"/>
      <c r="O1066" s="232"/>
      <c r="P1066" s="232">
        <v>25</v>
      </c>
      <c r="Q1066" s="347" t="s">
        <v>483</v>
      </c>
      <c r="R1066" s="695">
        <v>1120</v>
      </c>
      <c r="S1066" s="695"/>
      <c r="T1066" s="695" t="s">
        <v>30</v>
      </c>
      <c r="U1066" s="695">
        <v>500</v>
      </c>
      <c r="V1066" s="695">
        <v>1120</v>
      </c>
      <c r="W1066" s="695">
        <v>1120</v>
      </c>
      <c r="X1066" s="232">
        <v>1</v>
      </c>
      <c r="Y1066" s="695"/>
      <c r="Z1066" s="232">
        <v>1</v>
      </c>
      <c r="AA1066" s="696">
        <v>500</v>
      </c>
      <c r="AB1066" s="696">
        <v>8700</v>
      </c>
      <c r="AC1066" s="697" t="s">
        <v>756</v>
      </c>
      <c r="AD1066" s="698" t="s">
        <v>2346</v>
      </c>
      <c r="AE1066" s="699">
        <v>0.81944444444444442</v>
      </c>
      <c r="AF1066" s="699">
        <v>0.82291666666666663</v>
      </c>
      <c r="AG1066" s="699"/>
      <c r="AH1066" s="699"/>
      <c r="AI1066" s="232"/>
      <c r="AJ1066" s="694"/>
      <c r="AK1066" s="694" t="s">
        <v>17</v>
      </c>
      <c r="AL1066" s="700" t="s">
        <v>18</v>
      </c>
      <c r="AM1066" s="694" t="s">
        <v>486</v>
      </c>
      <c r="AN1066" s="694">
        <v>1</v>
      </c>
      <c r="AO1066" s="232"/>
      <c r="AP1066" s="232"/>
      <c r="AQ1066" s="232"/>
      <c r="AR1066" s="232"/>
      <c r="AS1066" s="232"/>
      <c r="AT1066" s="243">
        <f t="shared" si="95"/>
        <v>3.4722222222222099E-3</v>
      </c>
      <c r="AU1066" s="243" t="str">
        <f t="shared" si="96"/>
        <v/>
      </c>
    </row>
    <row r="1067" spans="1:47" ht="14.25">
      <c r="B1067" s="29">
        <v>2025</v>
      </c>
      <c r="C1067" s="29">
        <v>6</v>
      </c>
      <c r="D1067" s="29">
        <v>3</v>
      </c>
      <c r="E1067" s="247" t="s">
        <v>495</v>
      </c>
      <c r="F1067" s="29"/>
      <c r="G1067" s="208"/>
      <c r="H1067" s="694" t="s">
        <v>467</v>
      </c>
      <c r="I1067" s="347"/>
      <c r="J1067" s="694"/>
      <c r="K1067" s="232"/>
      <c r="L1067" s="698"/>
      <c r="M1067" s="185"/>
      <c r="N1067" s="717"/>
      <c r="O1067" s="232"/>
      <c r="P1067" s="232"/>
      <c r="Q1067" s="347"/>
      <c r="R1067" s="695"/>
      <c r="S1067" s="695"/>
      <c r="T1067" s="695"/>
      <c r="U1067" s="695"/>
      <c r="V1067" s="695"/>
      <c r="W1067" s="695"/>
      <c r="X1067" s="232"/>
      <c r="Y1067" s="695"/>
      <c r="Z1067" s="232"/>
      <c r="AA1067" s="696"/>
      <c r="AB1067" s="696"/>
      <c r="AC1067" s="697"/>
      <c r="AD1067" s="698"/>
      <c r="AE1067" s="699"/>
      <c r="AF1067" s="699"/>
      <c r="AG1067" s="699">
        <v>0.82291666666666663</v>
      </c>
      <c r="AH1067" s="699">
        <v>0.84375</v>
      </c>
      <c r="AI1067" s="232" t="s">
        <v>560</v>
      </c>
      <c r="AJ1067" s="694"/>
      <c r="AK1067" s="694"/>
      <c r="AL1067" s="700"/>
      <c r="AM1067" s="694"/>
      <c r="AN1067" s="694"/>
      <c r="AO1067" s="232"/>
      <c r="AP1067" s="232"/>
      <c r="AQ1067" s="232"/>
      <c r="AR1067" s="232"/>
      <c r="AS1067" s="232"/>
      <c r="AT1067" s="243" t="str">
        <f t="shared" si="95"/>
        <v/>
      </c>
      <c r="AU1067" s="243">
        <f t="shared" si="96"/>
        <v>2.083333333333337E-2</v>
      </c>
    </row>
    <row r="1068" spans="1:47" ht="14.25">
      <c r="B1068" s="29">
        <v>2025</v>
      </c>
      <c r="C1068" s="29">
        <v>6</v>
      </c>
      <c r="D1068" s="29">
        <v>3</v>
      </c>
      <c r="E1068" s="247" t="s">
        <v>495</v>
      </c>
      <c r="F1068" s="29"/>
      <c r="G1068" s="31"/>
      <c r="H1068" s="694" t="s">
        <v>467</v>
      </c>
      <c r="I1068" s="347" t="s">
        <v>58</v>
      </c>
      <c r="J1068" s="694" t="s">
        <v>468</v>
      </c>
      <c r="K1068" s="232"/>
      <c r="L1068" s="698"/>
      <c r="M1068" s="185"/>
      <c r="N1068" s="717"/>
      <c r="O1068" s="232"/>
      <c r="P1068" s="232">
        <v>12</v>
      </c>
      <c r="Q1068" s="347" t="s">
        <v>483</v>
      </c>
      <c r="R1068" s="695">
        <v>1120</v>
      </c>
      <c r="S1068" s="695"/>
      <c r="T1068" s="695" t="s">
        <v>30</v>
      </c>
      <c r="U1068" s="695">
        <v>200</v>
      </c>
      <c r="V1068" s="695">
        <v>1120</v>
      </c>
      <c r="W1068" s="695">
        <v>1120</v>
      </c>
      <c r="X1068" s="232">
        <v>1</v>
      </c>
      <c r="Y1068" s="695">
        <v>200</v>
      </c>
      <c r="Z1068" s="232">
        <v>1</v>
      </c>
      <c r="AA1068" s="696">
        <v>200</v>
      </c>
      <c r="AB1068" s="696"/>
      <c r="AC1068" s="697"/>
      <c r="AD1068" s="698" t="s">
        <v>488</v>
      </c>
      <c r="AE1068" s="699"/>
      <c r="AF1068" s="699"/>
      <c r="AG1068" s="699"/>
      <c r="AH1068" s="699"/>
      <c r="AI1068" s="232"/>
      <c r="AJ1068" s="694"/>
      <c r="AK1068" s="694"/>
      <c r="AL1068" s="700"/>
      <c r="AM1068" s="694"/>
      <c r="AN1068" s="694"/>
      <c r="AO1068" s="232"/>
      <c r="AP1068" s="232"/>
      <c r="AQ1068" s="232"/>
      <c r="AR1068" s="232"/>
      <c r="AS1068" s="232"/>
      <c r="AT1068" s="243" t="str">
        <f t="shared" si="95"/>
        <v/>
      </c>
      <c r="AU1068" s="243" t="str">
        <f t="shared" si="96"/>
        <v/>
      </c>
    </row>
    <row r="1069" spans="1:47" ht="14.25">
      <c r="A1069" s="182">
        <v>1</v>
      </c>
      <c r="B1069" s="29">
        <v>2025</v>
      </c>
      <c r="C1069" s="29">
        <v>6</v>
      </c>
      <c r="D1069" s="29">
        <v>3</v>
      </c>
      <c r="E1069" s="247" t="s">
        <v>495</v>
      </c>
      <c r="F1069" s="29">
        <v>2</v>
      </c>
      <c r="G1069" s="31" t="s">
        <v>485</v>
      </c>
      <c r="H1069" s="694" t="s">
        <v>467</v>
      </c>
      <c r="I1069" s="347" t="s">
        <v>47</v>
      </c>
      <c r="J1069" s="694" t="s">
        <v>468</v>
      </c>
      <c r="K1069" s="232">
        <v>3832374</v>
      </c>
      <c r="L1069" s="698">
        <v>2</v>
      </c>
      <c r="M1069" s="185">
        <v>2</v>
      </c>
      <c r="N1069" s="717" t="s">
        <v>1401</v>
      </c>
      <c r="O1069" s="232" t="s">
        <v>469</v>
      </c>
      <c r="P1069" s="232">
        <v>25</v>
      </c>
      <c r="Q1069" s="347" t="s">
        <v>360</v>
      </c>
      <c r="R1069" s="695">
        <v>1120</v>
      </c>
      <c r="S1069" s="695"/>
      <c r="T1069" s="695">
        <v>8000</v>
      </c>
      <c r="U1069" s="695">
        <v>8000</v>
      </c>
      <c r="V1069" s="695">
        <v>1120</v>
      </c>
      <c r="W1069" s="695">
        <v>1120</v>
      </c>
      <c r="X1069" s="232">
        <v>1</v>
      </c>
      <c r="Y1069" s="695">
        <v>8000</v>
      </c>
      <c r="Z1069" s="232">
        <v>1</v>
      </c>
      <c r="AA1069" s="696">
        <v>8000</v>
      </c>
      <c r="AB1069" s="696">
        <v>8020</v>
      </c>
      <c r="AC1069" s="697" t="s">
        <v>2356</v>
      </c>
      <c r="AD1069" s="698" t="s">
        <v>2347</v>
      </c>
      <c r="AE1069" s="699">
        <v>0.84375</v>
      </c>
      <c r="AF1069" s="699">
        <v>0.88194444444444442</v>
      </c>
      <c r="AG1069" s="699">
        <v>0.88194444444444442</v>
      </c>
      <c r="AH1069" s="699">
        <v>0.88888888888888884</v>
      </c>
      <c r="AI1069" s="232" t="s">
        <v>5</v>
      </c>
      <c r="AJ1069" s="694"/>
      <c r="AK1069" s="694" t="s">
        <v>17</v>
      </c>
      <c r="AL1069" s="700" t="s">
        <v>7</v>
      </c>
      <c r="AM1069" s="694" t="s">
        <v>486</v>
      </c>
      <c r="AN1069" s="694">
        <v>1</v>
      </c>
      <c r="AO1069" s="232"/>
      <c r="AP1069" s="232" t="s">
        <v>394</v>
      </c>
      <c r="AQ1069" s="232"/>
      <c r="AR1069" s="232"/>
      <c r="AS1069" s="232"/>
      <c r="AT1069" s="243">
        <f t="shared" si="95"/>
        <v>3.819444444444442E-2</v>
      </c>
      <c r="AU1069" s="243">
        <f t="shared" si="96"/>
        <v>6.9444444444444198E-3</v>
      </c>
    </row>
    <row r="1070" spans="1:47" ht="14.25">
      <c r="B1070" s="29">
        <v>2025</v>
      </c>
      <c r="C1070" s="29">
        <v>6</v>
      </c>
      <c r="D1070" s="29">
        <v>3</v>
      </c>
      <c r="E1070" s="247" t="s">
        <v>495</v>
      </c>
      <c r="F1070" s="29"/>
      <c r="G1070" s="208"/>
      <c r="H1070" s="694" t="s">
        <v>467</v>
      </c>
      <c r="I1070" s="347" t="s">
        <v>43</v>
      </c>
      <c r="J1070" s="694" t="s">
        <v>468</v>
      </c>
      <c r="K1070" s="232"/>
      <c r="L1070" s="698"/>
      <c r="M1070" s="185"/>
      <c r="N1070" s="717"/>
      <c r="O1070" s="232"/>
      <c r="P1070" s="232">
        <v>25</v>
      </c>
      <c r="Q1070" s="347" t="s">
        <v>483</v>
      </c>
      <c r="R1070" s="695">
        <v>1120</v>
      </c>
      <c r="S1070" s="695"/>
      <c r="T1070" s="695" t="s">
        <v>30</v>
      </c>
      <c r="U1070" s="695">
        <v>500</v>
      </c>
      <c r="V1070" s="695">
        <v>1120</v>
      </c>
      <c r="W1070" s="695">
        <v>1120</v>
      </c>
      <c r="X1070" s="232">
        <v>1</v>
      </c>
      <c r="Y1070" s="695"/>
      <c r="Z1070" s="232">
        <v>1</v>
      </c>
      <c r="AA1070" s="696">
        <v>500</v>
      </c>
      <c r="AB1070" s="696">
        <v>8700</v>
      </c>
      <c r="AC1070" s="697" t="s">
        <v>756</v>
      </c>
      <c r="AD1070" s="698" t="s">
        <v>2347</v>
      </c>
      <c r="AE1070" s="699">
        <v>0.88888888888888884</v>
      </c>
      <c r="AF1070" s="699">
        <v>0.89236111111111116</v>
      </c>
      <c r="AG1070" s="699"/>
      <c r="AH1070" s="699"/>
      <c r="AI1070" s="232"/>
      <c r="AJ1070" s="694"/>
      <c r="AK1070" s="694" t="s">
        <v>17</v>
      </c>
      <c r="AL1070" s="700" t="s">
        <v>7</v>
      </c>
      <c r="AM1070" s="694" t="s">
        <v>486</v>
      </c>
      <c r="AN1070" s="694">
        <v>1</v>
      </c>
      <c r="AO1070" s="232"/>
      <c r="AP1070" s="232"/>
      <c r="AQ1070" s="232"/>
      <c r="AR1070" s="232"/>
      <c r="AS1070" s="232"/>
      <c r="AT1070" s="243">
        <f t="shared" si="95"/>
        <v>3.4722222222223209E-3</v>
      </c>
      <c r="AU1070" s="243" t="str">
        <f t="shared" si="96"/>
        <v/>
      </c>
    </row>
    <row r="1071" spans="1:47" ht="14.25">
      <c r="B1071" s="29">
        <v>2025</v>
      </c>
      <c r="C1071" s="29">
        <v>6</v>
      </c>
      <c r="D1071" s="29">
        <v>3</v>
      </c>
      <c r="E1071" s="247" t="s">
        <v>495</v>
      </c>
      <c r="F1071" s="29"/>
      <c r="G1071" s="208"/>
      <c r="H1071" s="694" t="s">
        <v>467</v>
      </c>
      <c r="I1071" s="347"/>
      <c r="J1071" s="694"/>
      <c r="K1071" s="232"/>
      <c r="L1071" s="698"/>
      <c r="M1071" s="185"/>
      <c r="N1071" s="717"/>
      <c r="O1071" s="232"/>
      <c r="P1071" s="232"/>
      <c r="Q1071" s="347"/>
      <c r="R1071" s="695"/>
      <c r="S1071" s="695"/>
      <c r="T1071" s="695"/>
      <c r="U1071" s="695"/>
      <c r="V1071" s="695"/>
      <c r="W1071" s="695"/>
      <c r="X1071" s="232"/>
      <c r="Y1071" s="695"/>
      <c r="Z1071" s="232"/>
      <c r="AA1071" s="696"/>
      <c r="AB1071" s="696"/>
      <c r="AC1071" s="697"/>
      <c r="AD1071" s="698"/>
      <c r="AE1071" s="699"/>
      <c r="AF1071" s="699"/>
      <c r="AG1071" s="699">
        <v>0.89236111111111116</v>
      </c>
      <c r="AH1071" s="699">
        <v>0.91319444444444442</v>
      </c>
      <c r="AI1071" s="232" t="s">
        <v>560</v>
      </c>
      <c r="AJ1071" s="694"/>
      <c r="AK1071" s="694"/>
      <c r="AL1071" s="700"/>
      <c r="AM1071" s="694"/>
      <c r="AN1071" s="694"/>
      <c r="AO1071" s="232"/>
      <c r="AP1071" s="232"/>
      <c r="AQ1071" s="232"/>
      <c r="AR1071" s="232"/>
      <c r="AS1071" s="232"/>
      <c r="AT1071" s="243" t="str">
        <f t="shared" si="95"/>
        <v/>
      </c>
      <c r="AU1071" s="243">
        <f t="shared" si="96"/>
        <v>2.0833333333333259E-2</v>
      </c>
    </row>
    <row r="1072" spans="1:47" ht="14.25">
      <c r="B1072" s="29">
        <v>2025</v>
      </c>
      <c r="C1072" s="29">
        <v>6</v>
      </c>
      <c r="D1072" s="29">
        <v>3</v>
      </c>
      <c r="E1072" s="247" t="s">
        <v>496</v>
      </c>
      <c r="F1072" s="29"/>
      <c r="G1072" s="31"/>
      <c r="H1072" s="694" t="s">
        <v>467</v>
      </c>
      <c r="I1072" s="347" t="s">
        <v>58</v>
      </c>
      <c r="J1072" s="694" t="s">
        <v>468</v>
      </c>
      <c r="K1072" s="232"/>
      <c r="L1072" s="698"/>
      <c r="M1072" s="185"/>
      <c r="N1072" s="717"/>
      <c r="O1072" s="232"/>
      <c r="P1072" s="232">
        <v>12</v>
      </c>
      <c r="Q1072" s="347" t="s">
        <v>483</v>
      </c>
      <c r="R1072" s="695">
        <v>1120</v>
      </c>
      <c r="S1072" s="695"/>
      <c r="T1072" s="695" t="s">
        <v>30</v>
      </c>
      <c r="U1072" s="695">
        <v>200</v>
      </c>
      <c r="V1072" s="695">
        <v>1120</v>
      </c>
      <c r="W1072" s="695">
        <v>1120</v>
      </c>
      <c r="X1072" s="232">
        <v>1</v>
      </c>
      <c r="Y1072" s="695">
        <v>200</v>
      </c>
      <c r="Z1072" s="232">
        <v>1</v>
      </c>
      <c r="AA1072" s="696">
        <v>200</v>
      </c>
      <c r="AB1072" s="696"/>
      <c r="AC1072" s="697"/>
      <c r="AD1072" s="698" t="s">
        <v>488</v>
      </c>
      <c r="AE1072" s="699"/>
      <c r="AF1072" s="699"/>
      <c r="AG1072" s="699"/>
      <c r="AH1072" s="699"/>
      <c r="AI1072" s="232"/>
      <c r="AJ1072" s="694"/>
      <c r="AK1072" s="694"/>
      <c r="AL1072" s="700"/>
      <c r="AM1072" s="694"/>
      <c r="AN1072" s="694"/>
      <c r="AO1072" s="232"/>
      <c r="AP1072" s="232"/>
      <c r="AQ1072" s="232"/>
      <c r="AR1072" s="232"/>
      <c r="AS1072" s="232"/>
      <c r="AT1072" s="243" t="str">
        <f t="shared" si="95"/>
        <v/>
      </c>
      <c r="AU1072" s="243" t="str">
        <f t="shared" si="96"/>
        <v/>
      </c>
    </row>
    <row r="1073" spans="1:47" ht="14.25">
      <c r="A1073" s="182">
        <v>1</v>
      </c>
      <c r="B1073" s="29">
        <v>2025</v>
      </c>
      <c r="C1073" s="29">
        <v>6</v>
      </c>
      <c r="D1073" s="29">
        <v>3</v>
      </c>
      <c r="E1073" s="247" t="s">
        <v>496</v>
      </c>
      <c r="F1073" s="29">
        <v>3</v>
      </c>
      <c r="G1073" s="31" t="s">
        <v>485</v>
      </c>
      <c r="H1073" s="694" t="s">
        <v>467</v>
      </c>
      <c r="I1073" s="347" t="s">
        <v>47</v>
      </c>
      <c r="J1073" s="694" t="s">
        <v>468</v>
      </c>
      <c r="K1073" s="232">
        <v>3832375</v>
      </c>
      <c r="L1073" s="698">
        <v>1</v>
      </c>
      <c r="M1073" s="185">
        <v>4</v>
      </c>
      <c r="N1073" s="717" t="s">
        <v>1401</v>
      </c>
      <c r="O1073" s="232" t="s">
        <v>469</v>
      </c>
      <c r="P1073" s="232">
        <v>25</v>
      </c>
      <c r="Q1073" s="347" t="s">
        <v>360</v>
      </c>
      <c r="R1073" s="695">
        <v>1120</v>
      </c>
      <c r="S1073" s="695"/>
      <c r="T1073" s="695">
        <v>7930</v>
      </c>
      <c r="U1073" s="695">
        <v>7930</v>
      </c>
      <c r="V1073" s="695">
        <v>1120</v>
      </c>
      <c r="W1073" s="695">
        <v>1120</v>
      </c>
      <c r="X1073" s="232">
        <v>1</v>
      </c>
      <c r="Y1073" s="695">
        <v>8000</v>
      </c>
      <c r="Z1073" s="232">
        <v>1</v>
      </c>
      <c r="AA1073" s="696">
        <v>8000</v>
      </c>
      <c r="AB1073" s="696">
        <v>7930</v>
      </c>
      <c r="AC1073" s="697" t="s">
        <v>2357</v>
      </c>
      <c r="AD1073" s="698" t="s">
        <v>2348</v>
      </c>
      <c r="AE1073" s="699">
        <v>0.91319444444444442</v>
      </c>
      <c r="AF1073" s="699">
        <v>0.95138888888888884</v>
      </c>
      <c r="AG1073" s="699">
        <v>0.95138888888888884</v>
      </c>
      <c r="AH1073" s="699">
        <v>0.95833333333333337</v>
      </c>
      <c r="AI1073" s="232" t="s">
        <v>5</v>
      </c>
      <c r="AJ1073" s="694"/>
      <c r="AK1073" s="694" t="s">
        <v>17</v>
      </c>
      <c r="AL1073" s="700" t="s">
        <v>18</v>
      </c>
      <c r="AM1073" s="694" t="s">
        <v>486</v>
      </c>
      <c r="AN1073" s="694">
        <v>1</v>
      </c>
      <c r="AO1073" s="232"/>
      <c r="AP1073" s="232" t="s">
        <v>394</v>
      </c>
      <c r="AQ1073" s="232"/>
      <c r="AR1073" s="232"/>
      <c r="AS1073" s="232"/>
      <c r="AT1073" s="243">
        <f t="shared" si="95"/>
        <v>3.819444444444442E-2</v>
      </c>
      <c r="AU1073" s="243">
        <f t="shared" si="96"/>
        <v>6.9444444444445308E-3</v>
      </c>
    </row>
    <row r="1074" spans="1:47" ht="14.25">
      <c r="B1074" s="29">
        <v>2025</v>
      </c>
      <c r="C1074" s="29">
        <v>6</v>
      </c>
      <c r="D1074" s="29">
        <v>3</v>
      </c>
      <c r="E1074" s="247" t="s">
        <v>496</v>
      </c>
      <c r="F1074" s="29"/>
      <c r="G1074" s="208"/>
      <c r="H1074" s="694" t="s">
        <v>467</v>
      </c>
      <c r="I1074" s="347" t="s">
        <v>43</v>
      </c>
      <c r="J1074" s="694" t="s">
        <v>468</v>
      </c>
      <c r="K1074" s="232"/>
      <c r="L1074" s="698"/>
      <c r="M1074" s="185"/>
      <c r="N1074" s="717"/>
      <c r="O1074" s="232"/>
      <c r="P1074" s="232">
        <v>25</v>
      </c>
      <c r="Q1074" s="347" t="s">
        <v>483</v>
      </c>
      <c r="R1074" s="695">
        <v>1120</v>
      </c>
      <c r="S1074" s="695"/>
      <c r="T1074" s="695" t="s">
        <v>30</v>
      </c>
      <c r="U1074" s="695">
        <v>500</v>
      </c>
      <c r="V1074" s="695">
        <v>1120</v>
      </c>
      <c r="W1074" s="695">
        <v>1120</v>
      </c>
      <c r="X1074" s="232">
        <v>1</v>
      </c>
      <c r="Y1074" s="695"/>
      <c r="Z1074" s="232">
        <v>1</v>
      </c>
      <c r="AA1074" s="696">
        <v>500</v>
      </c>
      <c r="AB1074" s="696">
        <v>8700</v>
      </c>
      <c r="AC1074" s="697" t="s">
        <v>756</v>
      </c>
      <c r="AD1074" s="698" t="s">
        <v>2348</v>
      </c>
      <c r="AE1074" s="699">
        <v>0.95833333333333337</v>
      </c>
      <c r="AF1074" s="699">
        <v>0.96180555555555558</v>
      </c>
      <c r="AG1074" s="699"/>
      <c r="AH1074" s="699"/>
      <c r="AI1074" s="232"/>
      <c r="AJ1074" s="694"/>
      <c r="AK1074" s="694" t="s">
        <v>17</v>
      </c>
      <c r="AL1074" s="700" t="s">
        <v>18</v>
      </c>
      <c r="AM1074" s="694" t="s">
        <v>486</v>
      </c>
      <c r="AN1074" s="694">
        <v>2</v>
      </c>
      <c r="AO1074" s="232"/>
      <c r="AP1074" s="232"/>
      <c r="AQ1074" s="232"/>
      <c r="AR1074" s="232"/>
      <c r="AS1074" s="232"/>
      <c r="AT1074" s="243">
        <f t="shared" si="95"/>
        <v>3.4722222222222099E-3</v>
      </c>
      <c r="AU1074" s="243" t="str">
        <f t="shared" si="96"/>
        <v/>
      </c>
    </row>
    <row r="1075" spans="1:47" ht="14.25">
      <c r="B1075" s="29">
        <v>2025</v>
      </c>
      <c r="C1075" s="29">
        <v>6</v>
      </c>
      <c r="D1075" s="29">
        <v>3</v>
      </c>
      <c r="E1075" s="247" t="s">
        <v>496</v>
      </c>
      <c r="F1075" s="29"/>
      <c r="G1075" s="208"/>
      <c r="H1075" s="694" t="s">
        <v>467</v>
      </c>
      <c r="I1075" s="347"/>
      <c r="J1075" s="694"/>
      <c r="K1075" s="232"/>
      <c r="L1075" s="698"/>
      <c r="M1075" s="185"/>
      <c r="N1075" s="717"/>
      <c r="O1075" s="232"/>
      <c r="P1075" s="232"/>
      <c r="Q1075" s="347"/>
      <c r="R1075" s="695"/>
      <c r="S1075" s="695"/>
      <c r="T1075" s="695"/>
      <c r="U1075" s="695"/>
      <c r="V1075" s="695"/>
      <c r="W1075" s="695"/>
      <c r="X1075" s="232"/>
      <c r="Y1075" s="695"/>
      <c r="Z1075" s="232"/>
      <c r="AA1075" s="696"/>
      <c r="AB1075" s="696"/>
      <c r="AC1075" s="697"/>
      <c r="AD1075" s="698"/>
      <c r="AE1075" s="699"/>
      <c r="AF1075" s="699"/>
      <c r="AG1075" s="699">
        <v>0.96180555555555558</v>
      </c>
      <c r="AH1075" s="699">
        <v>0.98263888888888884</v>
      </c>
      <c r="AI1075" s="232" t="s">
        <v>560</v>
      </c>
      <c r="AJ1075" s="694"/>
      <c r="AK1075" s="694"/>
      <c r="AL1075" s="700"/>
      <c r="AM1075" s="694"/>
      <c r="AN1075" s="694"/>
      <c r="AO1075" s="232"/>
      <c r="AP1075" s="232"/>
      <c r="AQ1075" s="232"/>
      <c r="AR1075" s="232"/>
      <c r="AS1075" s="232"/>
      <c r="AT1075" s="243" t="str">
        <f t="shared" si="95"/>
        <v/>
      </c>
      <c r="AU1075" s="243">
        <f t="shared" si="96"/>
        <v>2.0833333333333259E-2</v>
      </c>
    </row>
    <row r="1076" spans="1:47" ht="14.25">
      <c r="B1076" s="29">
        <v>2025</v>
      </c>
      <c r="C1076" s="29">
        <v>6</v>
      </c>
      <c r="D1076" s="29">
        <v>3</v>
      </c>
      <c r="E1076" s="247" t="s">
        <v>496</v>
      </c>
      <c r="F1076" s="29"/>
      <c r="G1076" s="31"/>
      <c r="H1076" s="694" t="s">
        <v>467</v>
      </c>
      <c r="I1076" s="347" t="s">
        <v>58</v>
      </c>
      <c r="J1076" s="694" t="s">
        <v>468</v>
      </c>
      <c r="K1076" s="232"/>
      <c r="L1076" s="698"/>
      <c r="M1076" s="185"/>
      <c r="N1076" s="717"/>
      <c r="O1076" s="232"/>
      <c r="P1076" s="232">
        <v>12</v>
      </c>
      <c r="Q1076" s="347" t="s">
        <v>483</v>
      </c>
      <c r="R1076" s="695">
        <v>1120</v>
      </c>
      <c r="S1076" s="695"/>
      <c r="T1076" s="695" t="s">
        <v>30</v>
      </c>
      <c r="U1076" s="695">
        <v>200</v>
      </c>
      <c r="V1076" s="695">
        <v>1120</v>
      </c>
      <c r="W1076" s="695">
        <v>1120</v>
      </c>
      <c r="X1076" s="232">
        <v>1</v>
      </c>
      <c r="Y1076" s="695">
        <v>200</v>
      </c>
      <c r="Z1076" s="232">
        <v>1</v>
      </c>
      <c r="AA1076" s="696">
        <v>200</v>
      </c>
      <c r="AB1076" s="696"/>
      <c r="AC1076" s="697"/>
      <c r="AD1076" s="698" t="s">
        <v>488</v>
      </c>
      <c r="AE1076" s="699"/>
      <c r="AF1076" s="699"/>
      <c r="AG1076" s="699"/>
      <c r="AH1076" s="699"/>
      <c r="AI1076" s="232"/>
      <c r="AJ1076" s="694"/>
      <c r="AK1076" s="694"/>
      <c r="AL1076" s="700"/>
      <c r="AM1076" s="694"/>
      <c r="AN1076" s="694"/>
      <c r="AO1076" s="232"/>
      <c r="AP1076" s="232"/>
      <c r="AQ1076" s="232"/>
      <c r="AR1076" s="232"/>
      <c r="AS1076" s="232"/>
      <c r="AT1076" s="243" t="str">
        <f t="shared" si="95"/>
        <v/>
      </c>
      <c r="AU1076" s="243" t="str">
        <f t="shared" si="96"/>
        <v/>
      </c>
    </row>
    <row r="1077" spans="1:47" ht="14.25">
      <c r="A1077" s="182">
        <v>1</v>
      </c>
      <c r="B1077" s="29">
        <v>2025</v>
      </c>
      <c r="C1077" s="29">
        <v>6</v>
      </c>
      <c r="D1077" s="29">
        <v>3</v>
      </c>
      <c r="E1077" s="247" t="s">
        <v>496</v>
      </c>
      <c r="F1077" s="29">
        <v>4</v>
      </c>
      <c r="G1077" s="31" t="s">
        <v>485</v>
      </c>
      <c r="H1077" s="694" t="s">
        <v>467</v>
      </c>
      <c r="I1077" s="347" t="s">
        <v>47</v>
      </c>
      <c r="J1077" s="694" t="s">
        <v>468</v>
      </c>
      <c r="K1077" s="232">
        <v>3832375</v>
      </c>
      <c r="L1077" s="698">
        <v>2</v>
      </c>
      <c r="M1077" s="185">
        <v>4</v>
      </c>
      <c r="N1077" s="717" t="s">
        <v>1401</v>
      </c>
      <c r="O1077" s="232" t="s">
        <v>469</v>
      </c>
      <c r="P1077" s="232">
        <v>25</v>
      </c>
      <c r="Q1077" s="347" t="s">
        <v>360</v>
      </c>
      <c r="R1077" s="695">
        <v>1120</v>
      </c>
      <c r="S1077" s="695"/>
      <c r="T1077" s="695">
        <v>8000</v>
      </c>
      <c r="U1077" s="695">
        <v>8000</v>
      </c>
      <c r="V1077" s="695">
        <v>1120</v>
      </c>
      <c r="W1077" s="695">
        <v>1120</v>
      </c>
      <c r="X1077" s="232">
        <v>1</v>
      </c>
      <c r="Y1077" s="695">
        <v>8000</v>
      </c>
      <c r="Z1077" s="232">
        <v>1</v>
      </c>
      <c r="AA1077" s="696">
        <v>8000</v>
      </c>
      <c r="AB1077" s="696">
        <v>8050</v>
      </c>
      <c r="AC1077" s="697" t="s">
        <v>2358</v>
      </c>
      <c r="AD1077" s="698" t="s">
        <v>2349</v>
      </c>
      <c r="AE1077" s="699">
        <v>0.98263888888888884</v>
      </c>
      <c r="AF1077" s="699">
        <v>2.0833333333333332E-2</v>
      </c>
      <c r="AG1077" s="699">
        <v>2.0833333333333332E-2</v>
      </c>
      <c r="AH1077" s="699">
        <v>2.7777777777777776E-2</v>
      </c>
      <c r="AI1077" s="232" t="s">
        <v>5</v>
      </c>
      <c r="AJ1077" s="694"/>
      <c r="AK1077" s="694" t="s">
        <v>17</v>
      </c>
      <c r="AL1077" s="700" t="s">
        <v>7</v>
      </c>
      <c r="AM1077" s="694" t="s">
        <v>486</v>
      </c>
      <c r="AN1077" s="694">
        <v>3</v>
      </c>
      <c r="AO1077" s="232" t="s">
        <v>2361</v>
      </c>
      <c r="AP1077" s="232" t="s">
        <v>394</v>
      </c>
      <c r="AQ1077" s="232"/>
      <c r="AR1077" s="232"/>
      <c r="AS1077" s="232"/>
      <c r="AT1077" s="243">
        <f t="shared" si="95"/>
        <v>3.8194444444444489E-2</v>
      </c>
      <c r="AU1077" s="243">
        <f t="shared" si="96"/>
        <v>6.9444444444444441E-3</v>
      </c>
    </row>
    <row r="1078" spans="1:47" ht="14.25">
      <c r="B1078" s="29">
        <v>2025</v>
      </c>
      <c r="C1078" s="29">
        <v>6</v>
      </c>
      <c r="D1078" s="29">
        <v>3</v>
      </c>
      <c r="E1078" s="247" t="s">
        <v>496</v>
      </c>
      <c r="F1078" s="29"/>
      <c r="G1078" s="208"/>
      <c r="H1078" s="694" t="s">
        <v>467</v>
      </c>
      <c r="I1078" s="347" t="s">
        <v>43</v>
      </c>
      <c r="J1078" s="694" t="s">
        <v>468</v>
      </c>
      <c r="K1078" s="232"/>
      <c r="L1078" s="698"/>
      <c r="M1078" s="185"/>
      <c r="N1078" s="717"/>
      <c r="O1078" s="232"/>
      <c r="P1078" s="232">
        <v>25</v>
      </c>
      <c r="Q1078" s="347" t="s">
        <v>483</v>
      </c>
      <c r="R1078" s="695">
        <v>1120</v>
      </c>
      <c r="S1078" s="695"/>
      <c r="T1078" s="695" t="s">
        <v>30</v>
      </c>
      <c r="U1078" s="695">
        <v>500</v>
      </c>
      <c r="V1078" s="695">
        <v>1120</v>
      </c>
      <c r="W1078" s="695">
        <v>1120</v>
      </c>
      <c r="X1078" s="232">
        <v>1</v>
      </c>
      <c r="Y1078" s="695"/>
      <c r="Z1078" s="232">
        <v>1</v>
      </c>
      <c r="AA1078" s="696">
        <v>500</v>
      </c>
      <c r="AB1078" s="696">
        <v>8700</v>
      </c>
      <c r="AC1078" s="697" t="s">
        <v>756</v>
      </c>
      <c r="AD1078" s="698" t="s">
        <v>2349</v>
      </c>
      <c r="AE1078" s="699">
        <v>2.7777777777777776E-2</v>
      </c>
      <c r="AF1078" s="699">
        <v>3.125E-2</v>
      </c>
      <c r="AG1078" s="699"/>
      <c r="AH1078" s="699"/>
      <c r="AI1078" s="232"/>
      <c r="AJ1078" s="694"/>
      <c r="AK1078" s="694" t="s">
        <v>17</v>
      </c>
      <c r="AL1078" s="700" t="s">
        <v>7</v>
      </c>
      <c r="AM1078" s="694" t="s">
        <v>486</v>
      </c>
      <c r="AN1078" s="694">
        <v>1</v>
      </c>
      <c r="AO1078" s="232"/>
      <c r="AP1078" s="232"/>
      <c r="AQ1078" s="232"/>
      <c r="AR1078" s="232"/>
      <c r="AS1078" s="232"/>
      <c r="AT1078" s="243">
        <f t="shared" si="95"/>
        <v>3.4722222222222238E-3</v>
      </c>
      <c r="AU1078" s="243" t="str">
        <f t="shared" si="96"/>
        <v/>
      </c>
    </row>
    <row r="1079" spans="1:47" ht="14.25">
      <c r="B1079" s="29">
        <v>2025</v>
      </c>
      <c r="C1079" s="29">
        <v>6</v>
      </c>
      <c r="D1079" s="29">
        <v>3</v>
      </c>
      <c r="E1079" s="247" t="s">
        <v>496</v>
      </c>
      <c r="F1079" s="29"/>
      <c r="G1079" s="208"/>
      <c r="H1079" s="694" t="s">
        <v>467</v>
      </c>
      <c r="I1079" s="347"/>
      <c r="J1079" s="694"/>
      <c r="K1079" s="232"/>
      <c r="L1079" s="698"/>
      <c r="M1079" s="185"/>
      <c r="N1079" s="717"/>
      <c r="O1079" s="232"/>
      <c r="P1079" s="232"/>
      <c r="Q1079" s="347"/>
      <c r="R1079" s="695"/>
      <c r="S1079" s="695"/>
      <c r="T1079" s="695"/>
      <c r="U1079" s="695"/>
      <c r="V1079" s="695"/>
      <c r="W1079" s="695"/>
      <c r="X1079" s="232"/>
      <c r="Y1079" s="695"/>
      <c r="Z1079" s="232"/>
      <c r="AA1079" s="696"/>
      <c r="AB1079" s="696"/>
      <c r="AC1079" s="697"/>
      <c r="AD1079" s="698"/>
      <c r="AE1079" s="699"/>
      <c r="AF1079" s="699"/>
      <c r="AG1079" s="699">
        <v>3.125E-2</v>
      </c>
      <c r="AH1079" s="699">
        <v>5.2083333333333336E-2</v>
      </c>
      <c r="AI1079" s="232" t="s">
        <v>560</v>
      </c>
      <c r="AJ1079" s="694"/>
      <c r="AK1079" s="694"/>
      <c r="AL1079" s="700"/>
      <c r="AM1079" s="694"/>
      <c r="AN1079" s="694"/>
      <c r="AO1079" s="232"/>
      <c r="AP1079" s="232"/>
      <c r="AQ1079" s="232"/>
      <c r="AR1079" s="232"/>
      <c r="AS1079" s="232"/>
      <c r="AT1079" s="243" t="str">
        <f t="shared" si="95"/>
        <v/>
      </c>
      <c r="AU1079" s="243">
        <f t="shared" si="96"/>
        <v>2.0833333333333336E-2</v>
      </c>
    </row>
    <row r="1080" spans="1:47" ht="14.25">
      <c r="B1080" s="29">
        <v>2025</v>
      </c>
      <c r="C1080" s="29">
        <v>6</v>
      </c>
      <c r="D1080" s="29">
        <v>3</v>
      </c>
      <c r="E1080" s="247" t="s">
        <v>496</v>
      </c>
      <c r="F1080" s="29"/>
      <c r="G1080" s="31"/>
      <c r="H1080" s="694" t="s">
        <v>467</v>
      </c>
      <c r="I1080" s="347" t="s">
        <v>58</v>
      </c>
      <c r="J1080" s="694" t="s">
        <v>468</v>
      </c>
      <c r="K1080" s="232"/>
      <c r="L1080" s="698"/>
      <c r="M1080" s="185"/>
      <c r="N1080" s="717"/>
      <c r="O1080" s="232"/>
      <c r="P1080" s="232">
        <v>12</v>
      </c>
      <c r="Q1080" s="347" t="s">
        <v>483</v>
      </c>
      <c r="R1080" s="695">
        <v>1120</v>
      </c>
      <c r="S1080" s="695"/>
      <c r="T1080" s="695" t="s">
        <v>30</v>
      </c>
      <c r="U1080" s="695">
        <v>200</v>
      </c>
      <c r="V1080" s="695">
        <v>1120</v>
      </c>
      <c r="W1080" s="695">
        <v>1120</v>
      </c>
      <c r="X1080" s="232">
        <v>1</v>
      </c>
      <c r="Y1080" s="695">
        <v>200</v>
      </c>
      <c r="Z1080" s="232">
        <v>1</v>
      </c>
      <c r="AA1080" s="696">
        <v>200</v>
      </c>
      <c r="AB1080" s="696"/>
      <c r="AC1080" s="697"/>
      <c r="AD1080" s="698" t="s">
        <v>488</v>
      </c>
      <c r="AE1080" s="699"/>
      <c r="AF1080" s="699"/>
      <c r="AG1080" s="699"/>
      <c r="AH1080" s="699"/>
      <c r="AI1080" s="232"/>
      <c r="AJ1080" s="694"/>
      <c r="AK1080" s="694"/>
      <c r="AL1080" s="700"/>
      <c r="AM1080" s="694"/>
      <c r="AN1080" s="694"/>
      <c r="AO1080" s="232"/>
      <c r="AP1080" s="232"/>
      <c r="AQ1080" s="232"/>
      <c r="AR1080" s="232"/>
      <c r="AS1080" s="232"/>
      <c r="AT1080" s="243" t="str">
        <f t="shared" si="95"/>
        <v/>
      </c>
      <c r="AU1080" s="243" t="str">
        <f t="shared" si="96"/>
        <v/>
      </c>
    </row>
    <row r="1081" spans="1:47" ht="14.25">
      <c r="A1081" s="182">
        <v>1</v>
      </c>
      <c r="B1081" s="29">
        <v>2025</v>
      </c>
      <c r="C1081" s="29">
        <v>6</v>
      </c>
      <c r="D1081" s="29">
        <v>3</v>
      </c>
      <c r="E1081" s="247" t="s">
        <v>496</v>
      </c>
      <c r="F1081" s="29">
        <v>5</v>
      </c>
      <c r="G1081" s="31" t="s">
        <v>485</v>
      </c>
      <c r="H1081" s="694" t="s">
        <v>467</v>
      </c>
      <c r="I1081" s="347" t="s">
        <v>47</v>
      </c>
      <c r="J1081" s="694" t="s">
        <v>468</v>
      </c>
      <c r="K1081" s="232">
        <v>3832375</v>
      </c>
      <c r="L1081" s="698">
        <v>3</v>
      </c>
      <c r="M1081" s="185">
        <v>4</v>
      </c>
      <c r="N1081" s="717" t="s">
        <v>1401</v>
      </c>
      <c r="O1081" s="232" t="s">
        <v>469</v>
      </c>
      <c r="P1081" s="232">
        <v>25</v>
      </c>
      <c r="Q1081" s="347" t="s">
        <v>360</v>
      </c>
      <c r="R1081" s="695">
        <v>1120</v>
      </c>
      <c r="S1081" s="695"/>
      <c r="T1081" s="695">
        <v>7990</v>
      </c>
      <c r="U1081" s="695">
        <v>7990</v>
      </c>
      <c r="V1081" s="695">
        <v>1120</v>
      </c>
      <c r="W1081" s="695">
        <v>1121</v>
      </c>
      <c r="X1081" s="232">
        <v>1</v>
      </c>
      <c r="Y1081" s="695">
        <v>8000</v>
      </c>
      <c r="Z1081" s="232">
        <v>1</v>
      </c>
      <c r="AA1081" s="696">
        <v>8000</v>
      </c>
      <c r="AB1081" s="696">
        <v>7990</v>
      </c>
      <c r="AC1081" s="697" t="s">
        <v>2359</v>
      </c>
      <c r="AD1081" s="698" t="s">
        <v>2350</v>
      </c>
      <c r="AE1081" s="699">
        <v>5.2083333333333336E-2</v>
      </c>
      <c r="AF1081" s="699">
        <v>9.0277777777777776E-2</v>
      </c>
      <c r="AG1081" s="699">
        <v>9.0277777777777776E-2</v>
      </c>
      <c r="AH1081" s="699">
        <v>9.7222222222222224E-2</v>
      </c>
      <c r="AI1081" s="232" t="s">
        <v>5</v>
      </c>
      <c r="AJ1081" s="694"/>
      <c r="AK1081" s="694" t="s">
        <v>17</v>
      </c>
      <c r="AL1081" s="700" t="s">
        <v>18</v>
      </c>
      <c r="AM1081" s="694" t="s">
        <v>486</v>
      </c>
      <c r="AN1081" s="694">
        <v>2</v>
      </c>
      <c r="AO1081" s="232" t="s">
        <v>2362</v>
      </c>
      <c r="AP1081" s="232" t="s">
        <v>394</v>
      </c>
      <c r="AQ1081" s="232"/>
      <c r="AR1081" s="232"/>
      <c r="AS1081" s="232"/>
      <c r="AT1081" s="243">
        <f t="shared" si="95"/>
        <v>3.8194444444444441E-2</v>
      </c>
      <c r="AU1081" s="243">
        <f t="shared" si="96"/>
        <v>6.9444444444444475E-3</v>
      </c>
    </row>
    <row r="1082" spans="1:47" ht="14.25">
      <c r="B1082" s="29">
        <v>2025</v>
      </c>
      <c r="C1082" s="29">
        <v>6</v>
      </c>
      <c r="D1082" s="29">
        <v>3</v>
      </c>
      <c r="E1082" s="247" t="s">
        <v>496</v>
      </c>
      <c r="F1082" s="29"/>
      <c r="G1082" s="208"/>
      <c r="H1082" s="694" t="s">
        <v>467</v>
      </c>
      <c r="I1082" s="347" t="s">
        <v>43</v>
      </c>
      <c r="J1082" s="694" t="s">
        <v>468</v>
      </c>
      <c r="K1082" s="232"/>
      <c r="L1082" s="698"/>
      <c r="M1082" s="185"/>
      <c r="N1082" s="717"/>
      <c r="O1082" s="232"/>
      <c r="P1082" s="232">
        <v>25</v>
      </c>
      <c r="Q1082" s="347" t="s">
        <v>483</v>
      </c>
      <c r="R1082" s="695">
        <v>1120</v>
      </c>
      <c r="S1082" s="695"/>
      <c r="T1082" s="695" t="s">
        <v>30</v>
      </c>
      <c r="U1082" s="695">
        <v>500</v>
      </c>
      <c r="V1082" s="695">
        <v>1120</v>
      </c>
      <c r="W1082" s="695">
        <v>1120</v>
      </c>
      <c r="X1082" s="232">
        <v>1</v>
      </c>
      <c r="Y1082" s="695"/>
      <c r="Z1082" s="232">
        <v>1</v>
      </c>
      <c r="AA1082" s="696">
        <v>500</v>
      </c>
      <c r="AB1082" s="696">
        <v>8700</v>
      </c>
      <c r="AC1082" s="697" t="s">
        <v>756</v>
      </c>
      <c r="AD1082" s="698" t="s">
        <v>2350</v>
      </c>
      <c r="AE1082" s="699">
        <v>9.7222222222222224E-2</v>
      </c>
      <c r="AF1082" s="699">
        <v>0.10069444444444445</v>
      </c>
      <c r="AG1082" s="699"/>
      <c r="AH1082" s="699"/>
      <c r="AI1082" s="232"/>
      <c r="AJ1082" s="694"/>
      <c r="AK1082" s="694" t="s">
        <v>17</v>
      </c>
      <c r="AL1082" s="700" t="s">
        <v>18</v>
      </c>
      <c r="AM1082" s="694" t="s">
        <v>486</v>
      </c>
      <c r="AN1082" s="694">
        <v>2</v>
      </c>
      <c r="AO1082" s="232"/>
      <c r="AP1082" s="232"/>
      <c r="AQ1082" s="232"/>
      <c r="AR1082" s="232"/>
      <c r="AS1082" s="232"/>
      <c r="AT1082" s="243">
        <f t="shared" si="95"/>
        <v>3.4722222222222238E-3</v>
      </c>
      <c r="AU1082" s="243" t="str">
        <f t="shared" si="96"/>
        <v/>
      </c>
    </row>
    <row r="1083" spans="1:47" ht="14.25">
      <c r="B1083" s="29">
        <v>2025</v>
      </c>
      <c r="C1083" s="29">
        <v>6</v>
      </c>
      <c r="D1083" s="29">
        <v>3</v>
      </c>
      <c r="E1083" s="247" t="s">
        <v>496</v>
      </c>
      <c r="F1083" s="29"/>
      <c r="G1083" s="208"/>
      <c r="H1083" s="694" t="s">
        <v>467</v>
      </c>
      <c r="I1083" s="347"/>
      <c r="J1083" s="694"/>
      <c r="K1083" s="232"/>
      <c r="L1083" s="698"/>
      <c r="M1083" s="185"/>
      <c r="N1083" s="717"/>
      <c r="O1083" s="232"/>
      <c r="P1083" s="232"/>
      <c r="Q1083" s="347"/>
      <c r="R1083" s="695"/>
      <c r="S1083" s="695"/>
      <c r="T1083" s="695"/>
      <c r="U1083" s="695"/>
      <c r="V1083" s="695"/>
      <c r="W1083" s="695"/>
      <c r="X1083" s="232"/>
      <c r="Y1083" s="695"/>
      <c r="Z1083" s="232"/>
      <c r="AA1083" s="696"/>
      <c r="AB1083" s="696"/>
      <c r="AC1083" s="697"/>
      <c r="AD1083" s="698"/>
      <c r="AE1083" s="699"/>
      <c r="AF1083" s="699"/>
      <c r="AG1083" s="699">
        <v>0.10069444444444445</v>
      </c>
      <c r="AH1083" s="699">
        <v>0.16319444444444445</v>
      </c>
      <c r="AI1083" s="232" t="s">
        <v>560</v>
      </c>
      <c r="AJ1083" s="694"/>
      <c r="AK1083" s="694"/>
      <c r="AL1083" s="700"/>
      <c r="AM1083" s="694"/>
      <c r="AN1083" s="694"/>
      <c r="AO1083" s="232"/>
      <c r="AP1083" s="232"/>
      <c r="AQ1083" s="232"/>
      <c r="AR1083" s="232"/>
      <c r="AS1083" s="232"/>
      <c r="AT1083" s="243" t="str">
        <f t="shared" si="95"/>
        <v/>
      </c>
      <c r="AU1083" s="243">
        <f t="shared" si="96"/>
        <v>6.25E-2</v>
      </c>
    </row>
    <row r="1084" spans="1:47" ht="14.25">
      <c r="B1084" s="29">
        <v>2025</v>
      </c>
      <c r="C1084" s="29">
        <v>6</v>
      </c>
      <c r="D1084" s="29">
        <v>3</v>
      </c>
      <c r="E1084" s="247" t="s">
        <v>496</v>
      </c>
      <c r="F1084" s="29"/>
      <c r="G1084" s="31"/>
      <c r="H1084" s="694" t="s">
        <v>467</v>
      </c>
      <c r="I1084" s="347" t="s">
        <v>58</v>
      </c>
      <c r="J1084" s="694" t="s">
        <v>468</v>
      </c>
      <c r="K1084" s="232"/>
      <c r="L1084" s="698"/>
      <c r="M1084" s="185"/>
      <c r="N1084" s="717"/>
      <c r="O1084" s="232"/>
      <c r="P1084" s="232">
        <v>12</v>
      </c>
      <c r="Q1084" s="347" t="s">
        <v>483</v>
      </c>
      <c r="R1084" s="695">
        <v>1120</v>
      </c>
      <c r="S1084" s="695"/>
      <c r="T1084" s="695" t="s">
        <v>30</v>
      </c>
      <c r="U1084" s="695">
        <v>200</v>
      </c>
      <c r="V1084" s="695">
        <v>1120</v>
      </c>
      <c r="W1084" s="695">
        <v>1120</v>
      </c>
      <c r="X1084" s="232">
        <v>1</v>
      </c>
      <c r="Y1084" s="695">
        <v>200</v>
      </c>
      <c r="Z1084" s="232">
        <v>1</v>
      </c>
      <c r="AA1084" s="696">
        <v>200</v>
      </c>
      <c r="AB1084" s="696"/>
      <c r="AC1084" s="697"/>
      <c r="AD1084" s="698" t="s">
        <v>488</v>
      </c>
      <c r="AE1084" s="699"/>
      <c r="AF1084" s="699"/>
      <c r="AG1084" s="699"/>
      <c r="AH1084" s="699"/>
      <c r="AI1084" s="232"/>
      <c r="AJ1084" s="694"/>
      <c r="AK1084" s="694"/>
      <c r="AL1084" s="700"/>
      <c r="AM1084" s="694"/>
      <c r="AN1084" s="694"/>
      <c r="AO1084" s="232"/>
      <c r="AP1084" s="232"/>
      <c r="AQ1084" s="232"/>
      <c r="AR1084" s="232"/>
      <c r="AS1084" s="232"/>
      <c r="AT1084" s="243" t="str">
        <f t="shared" si="95"/>
        <v/>
      </c>
      <c r="AU1084" s="243" t="str">
        <f t="shared" si="96"/>
        <v/>
      </c>
    </row>
    <row r="1085" spans="1:47" ht="14.25">
      <c r="A1085" s="182">
        <v>1</v>
      </c>
      <c r="B1085" s="29">
        <v>2025</v>
      </c>
      <c r="C1085" s="29">
        <v>6</v>
      </c>
      <c r="D1085" s="29">
        <v>3</v>
      </c>
      <c r="E1085" s="247" t="s">
        <v>496</v>
      </c>
      <c r="F1085" s="29">
        <v>6</v>
      </c>
      <c r="G1085" s="31" t="s">
        <v>485</v>
      </c>
      <c r="H1085" s="694" t="s">
        <v>467</v>
      </c>
      <c r="I1085" s="347" t="s">
        <v>47</v>
      </c>
      <c r="J1085" s="694" t="s">
        <v>468</v>
      </c>
      <c r="K1085" s="232">
        <v>3832375</v>
      </c>
      <c r="L1085" s="698">
        <v>4</v>
      </c>
      <c r="M1085" s="185">
        <v>4</v>
      </c>
      <c r="N1085" s="717" t="s">
        <v>1401</v>
      </c>
      <c r="O1085" s="232" t="s">
        <v>469</v>
      </c>
      <c r="P1085" s="232">
        <v>25</v>
      </c>
      <c r="Q1085" s="347" t="s">
        <v>360</v>
      </c>
      <c r="R1085" s="695">
        <v>1120</v>
      </c>
      <c r="S1085" s="695"/>
      <c r="T1085" s="695">
        <v>8000</v>
      </c>
      <c r="U1085" s="695">
        <v>8000</v>
      </c>
      <c r="V1085" s="695">
        <v>1120</v>
      </c>
      <c r="W1085" s="695">
        <v>1120</v>
      </c>
      <c r="X1085" s="232">
        <v>1</v>
      </c>
      <c r="Y1085" s="695">
        <v>8000</v>
      </c>
      <c r="Z1085" s="232">
        <v>1</v>
      </c>
      <c r="AA1085" s="696">
        <v>8000</v>
      </c>
      <c r="AB1085" s="696">
        <v>8010</v>
      </c>
      <c r="AC1085" s="697" t="s">
        <v>2360</v>
      </c>
      <c r="AD1085" s="698" t="s">
        <v>2351</v>
      </c>
      <c r="AE1085" s="699">
        <v>0.16319444444444445</v>
      </c>
      <c r="AF1085" s="699">
        <v>0.2013888888888889</v>
      </c>
      <c r="AG1085" s="699">
        <v>0.2013888888888889</v>
      </c>
      <c r="AH1085" s="699">
        <v>0.20833333333333334</v>
      </c>
      <c r="AI1085" s="232" t="s">
        <v>5</v>
      </c>
      <c r="AJ1085" s="694"/>
      <c r="AK1085" s="694" t="s">
        <v>17</v>
      </c>
      <c r="AL1085" s="700" t="s">
        <v>7</v>
      </c>
      <c r="AM1085" s="694" t="s">
        <v>486</v>
      </c>
      <c r="AN1085" s="694">
        <v>3</v>
      </c>
      <c r="AO1085" s="232" t="s">
        <v>2363</v>
      </c>
      <c r="AP1085" s="232" t="s">
        <v>394</v>
      </c>
      <c r="AQ1085" s="232"/>
      <c r="AR1085" s="232"/>
      <c r="AS1085" s="232"/>
      <c r="AT1085" s="243">
        <f t="shared" si="95"/>
        <v>3.8194444444444448E-2</v>
      </c>
      <c r="AU1085" s="243">
        <f t="shared" si="96"/>
        <v>6.9444444444444475E-3</v>
      </c>
    </row>
    <row r="1086" spans="1:47" ht="14.25">
      <c r="B1086" s="29">
        <v>2025</v>
      </c>
      <c r="C1086" s="29">
        <v>6</v>
      </c>
      <c r="D1086" s="29">
        <v>3</v>
      </c>
      <c r="E1086" s="247" t="s">
        <v>496</v>
      </c>
      <c r="F1086" s="29"/>
      <c r="G1086" s="208"/>
      <c r="H1086" s="694" t="s">
        <v>467</v>
      </c>
      <c r="I1086" s="347" t="s">
        <v>43</v>
      </c>
      <c r="J1086" s="694" t="s">
        <v>468</v>
      </c>
      <c r="K1086" s="232"/>
      <c r="L1086" s="698"/>
      <c r="M1086" s="185"/>
      <c r="N1086" s="717"/>
      <c r="O1086" s="232"/>
      <c r="P1086" s="232">
        <v>25</v>
      </c>
      <c r="Q1086" s="347" t="s">
        <v>483</v>
      </c>
      <c r="R1086" s="695">
        <v>1120</v>
      </c>
      <c r="S1086" s="695"/>
      <c r="T1086" s="695" t="s">
        <v>30</v>
      </c>
      <c r="U1086" s="695">
        <v>500</v>
      </c>
      <c r="V1086" s="695">
        <v>1120</v>
      </c>
      <c r="W1086" s="695">
        <v>1120</v>
      </c>
      <c r="X1086" s="232">
        <v>1</v>
      </c>
      <c r="Y1086" s="695"/>
      <c r="Z1086" s="232">
        <v>1</v>
      </c>
      <c r="AA1086" s="696">
        <v>500</v>
      </c>
      <c r="AB1086" s="696">
        <v>8700</v>
      </c>
      <c r="AC1086" s="697" t="s">
        <v>756</v>
      </c>
      <c r="AD1086" s="698" t="s">
        <v>2351</v>
      </c>
      <c r="AE1086" s="699">
        <v>0.20833333333333334</v>
      </c>
      <c r="AF1086" s="699">
        <v>0.21180555555555555</v>
      </c>
      <c r="AG1086" s="699"/>
      <c r="AH1086" s="699"/>
      <c r="AI1086" s="232"/>
      <c r="AJ1086" s="694"/>
      <c r="AK1086" s="694" t="s">
        <v>17</v>
      </c>
      <c r="AL1086" s="700" t="s">
        <v>7</v>
      </c>
      <c r="AM1086" s="694" t="s">
        <v>486</v>
      </c>
      <c r="AN1086" s="694">
        <v>1</v>
      </c>
      <c r="AO1086" s="232"/>
      <c r="AP1086" s="232"/>
      <c r="AQ1086" s="232"/>
      <c r="AR1086" s="232"/>
      <c r="AS1086" s="232"/>
      <c r="AT1086" s="243">
        <f t="shared" si="95"/>
        <v>3.4722222222222099E-3</v>
      </c>
      <c r="AU1086" s="243" t="str">
        <f t="shared" si="96"/>
        <v/>
      </c>
    </row>
    <row r="1087" spans="1:47" ht="14.25">
      <c r="B1087" s="29">
        <v>2025</v>
      </c>
      <c r="C1087" s="29">
        <v>6</v>
      </c>
      <c r="D1087" s="29">
        <v>3</v>
      </c>
      <c r="E1087" s="247" t="s">
        <v>496</v>
      </c>
      <c r="F1087" s="29"/>
      <c r="G1087" s="208"/>
      <c r="H1087" s="694" t="s">
        <v>467</v>
      </c>
      <c r="I1087" s="347"/>
      <c r="J1087" s="694"/>
      <c r="K1087" s="232"/>
      <c r="L1087" s="698"/>
      <c r="M1087" s="185"/>
      <c r="N1087" s="717"/>
      <c r="O1087" s="232"/>
      <c r="P1087" s="232"/>
      <c r="Q1087" s="347"/>
      <c r="R1087" s="695"/>
      <c r="S1087" s="695"/>
      <c r="T1087" s="695"/>
      <c r="U1087" s="695"/>
      <c r="V1087" s="695"/>
      <c r="W1087" s="695"/>
      <c r="X1087" s="232"/>
      <c r="Y1087" s="695"/>
      <c r="Z1087" s="232"/>
      <c r="AA1087" s="696"/>
      <c r="AB1087" s="696"/>
      <c r="AC1087" s="697"/>
      <c r="AD1087" s="698"/>
      <c r="AE1087" s="699"/>
      <c r="AF1087" s="699"/>
      <c r="AG1087" s="699">
        <v>0.21180555555555555</v>
      </c>
      <c r="AH1087" s="699">
        <v>0.28125</v>
      </c>
      <c r="AI1087" s="232" t="s">
        <v>16</v>
      </c>
      <c r="AJ1087" s="694"/>
      <c r="AK1087" s="694"/>
      <c r="AL1087" s="700"/>
      <c r="AM1087" s="694"/>
      <c r="AN1087" s="694"/>
      <c r="AO1087" s="232" t="s">
        <v>2364</v>
      </c>
      <c r="AP1087" s="232"/>
      <c r="AQ1087" s="232"/>
      <c r="AR1087" s="232"/>
      <c r="AS1087" s="232"/>
      <c r="AT1087" s="243" t="str">
        <f t="shared" si="95"/>
        <v/>
      </c>
      <c r="AU1087" s="243">
        <f t="shared" si="96"/>
        <v>6.9444444444444448E-2</v>
      </c>
    </row>
    <row r="1088" spans="1:47" ht="14.25">
      <c r="B1088" s="29">
        <v>2025</v>
      </c>
      <c r="C1088" s="29">
        <v>6</v>
      </c>
      <c r="D1088" s="29">
        <v>4</v>
      </c>
      <c r="E1088" s="247" t="s">
        <v>494</v>
      </c>
      <c r="F1088" s="29"/>
      <c r="G1088" s="31"/>
      <c r="H1088" s="694" t="s">
        <v>467</v>
      </c>
      <c r="I1088" s="347"/>
      <c r="J1088" s="694"/>
      <c r="K1088" s="232"/>
      <c r="L1088" s="698"/>
      <c r="M1088" s="185"/>
      <c r="N1088" s="717"/>
      <c r="O1088" s="232"/>
      <c r="P1088" s="232"/>
      <c r="Q1088" s="347"/>
      <c r="R1088" s="695"/>
      <c r="S1088" s="695"/>
      <c r="T1088" s="695"/>
      <c r="U1088" s="695"/>
      <c r="V1088" s="695"/>
      <c r="W1088" s="695"/>
      <c r="X1088" s="232"/>
      <c r="Y1088" s="695"/>
      <c r="Z1088" s="232"/>
      <c r="AA1088" s="696"/>
      <c r="AB1088" s="696"/>
      <c r="AC1088" s="697"/>
      <c r="AD1088" s="698"/>
      <c r="AE1088" s="699"/>
      <c r="AF1088" s="699"/>
      <c r="AG1088" s="699">
        <v>0.28125</v>
      </c>
      <c r="AH1088" s="699">
        <v>0.58333333333333337</v>
      </c>
      <c r="AI1088" s="232" t="s">
        <v>41</v>
      </c>
      <c r="AJ1088" s="694"/>
      <c r="AK1088" s="694"/>
      <c r="AL1088" s="700"/>
      <c r="AM1088" s="694"/>
      <c r="AN1088" s="694"/>
      <c r="AO1088" s="232" t="s">
        <v>1717</v>
      </c>
      <c r="AP1088" s="232"/>
      <c r="AQ1088" s="232"/>
      <c r="AR1088" s="232"/>
      <c r="AS1088" s="232"/>
      <c r="AT1088" s="243"/>
      <c r="AU1088" s="243">
        <f t="shared" si="96"/>
        <v>0.30208333333333337</v>
      </c>
    </row>
    <row r="1089" spans="1:47" ht="14.25">
      <c r="B1089" s="29">
        <v>2025</v>
      </c>
      <c r="C1089" s="29">
        <v>6</v>
      </c>
      <c r="D1089" s="29">
        <v>4</v>
      </c>
      <c r="E1089" s="247" t="s">
        <v>495</v>
      </c>
      <c r="F1089" s="29"/>
      <c r="G1089" s="31"/>
      <c r="H1089" s="694"/>
      <c r="I1089" s="347"/>
      <c r="J1089" s="694"/>
      <c r="K1089" s="232"/>
      <c r="L1089" s="698"/>
      <c r="M1089" s="185"/>
      <c r="N1089" s="717"/>
      <c r="O1089" s="232"/>
      <c r="P1089" s="232"/>
      <c r="Q1089" s="347"/>
      <c r="R1089" s="695"/>
      <c r="S1089" s="695"/>
      <c r="T1089" s="695"/>
      <c r="U1089" s="695"/>
      <c r="V1089" s="695"/>
      <c r="W1089" s="695"/>
      <c r="X1089" s="232"/>
      <c r="Y1089" s="695"/>
      <c r="Z1089" s="232"/>
      <c r="AA1089" s="696"/>
      <c r="AB1089" s="696"/>
      <c r="AC1089" s="697"/>
      <c r="AD1089" s="698"/>
      <c r="AE1089" s="699"/>
      <c r="AF1089" s="699"/>
      <c r="AG1089" s="699">
        <v>0.58333333333333337</v>
      </c>
      <c r="AH1089" s="699"/>
      <c r="AI1089" s="232" t="s">
        <v>5</v>
      </c>
      <c r="AJ1089" s="694"/>
      <c r="AK1089" s="694"/>
      <c r="AL1089" s="700"/>
      <c r="AM1089" s="694"/>
      <c r="AN1089" s="694"/>
      <c r="AO1089" s="232" t="s">
        <v>1898</v>
      </c>
      <c r="AP1089" s="232"/>
      <c r="AQ1089" s="232"/>
      <c r="AR1089" s="232"/>
      <c r="AS1089" s="232"/>
      <c r="AT1089" s="243"/>
      <c r="AU1089" s="243"/>
    </row>
    <row r="1090" spans="1:47" ht="14.25">
      <c r="A1090" s="182">
        <v>1</v>
      </c>
      <c r="B1090" s="29">
        <v>2025</v>
      </c>
      <c r="C1090" s="29">
        <v>6</v>
      </c>
      <c r="D1090" s="29">
        <v>4</v>
      </c>
      <c r="E1090" s="247" t="s">
        <v>495</v>
      </c>
      <c r="F1090" s="29">
        <v>1</v>
      </c>
      <c r="G1090" s="31" t="s">
        <v>485</v>
      </c>
      <c r="H1090" s="694" t="s">
        <v>467</v>
      </c>
      <c r="I1090" s="347" t="s">
        <v>47</v>
      </c>
      <c r="J1090" s="694" t="s">
        <v>1553</v>
      </c>
      <c r="K1090" s="232">
        <v>3832345</v>
      </c>
      <c r="L1090" s="698">
        <v>1</v>
      </c>
      <c r="M1090" s="185">
        <v>31</v>
      </c>
      <c r="N1090" s="717" t="s">
        <v>875</v>
      </c>
      <c r="O1090" s="232" t="s">
        <v>52</v>
      </c>
      <c r="P1090" s="232">
        <v>25</v>
      </c>
      <c r="Q1090" s="347" t="s">
        <v>477</v>
      </c>
      <c r="R1090" s="695">
        <v>1110</v>
      </c>
      <c r="S1090" s="695"/>
      <c r="T1090" s="695">
        <v>12100</v>
      </c>
      <c r="U1090" s="695">
        <v>12100</v>
      </c>
      <c r="V1090" s="695">
        <v>1110</v>
      </c>
      <c r="W1090" s="695">
        <v>1110</v>
      </c>
      <c r="X1090" s="232">
        <v>1</v>
      </c>
      <c r="Y1090" s="695">
        <v>12100</v>
      </c>
      <c r="Z1090" s="232">
        <v>1</v>
      </c>
      <c r="AA1090" s="696">
        <v>12100</v>
      </c>
      <c r="AB1090" s="696">
        <v>12100</v>
      </c>
      <c r="AC1090" s="697" t="s">
        <v>2365</v>
      </c>
      <c r="AD1090" s="698" t="s">
        <v>2367</v>
      </c>
      <c r="AE1090" s="699"/>
      <c r="AF1090" s="699"/>
      <c r="AG1090" s="699"/>
      <c r="AH1090" s="699"/>
      <c r="AI1090" s="232" t="s">
        <v>5</v>
      </c>
      <c r="AJ1090" s="694"/>
      <c r="AK1090" s="694" t="s">
        <v>6</v>
      </c>
      <c r="AL1090" s="700" t="s">
        <v>662</v>
      </c>
      <c r="AM1090" s="694" t="s">
        <v>486</v>
      </c>
      <c r="AN1090" s="694"/>
      <c r="AO1090" s="232"/>
      <c r="AP1090" s="232"/>
      <c r="AQ1090" s="232"/>
      <c r="AR1090" s="232"/>
      <c r="AS1090" s="232"/>
      <c r="AT1090" s="243" t="str">
        <f t="shared" ref="AT1090:AT1163" si="102">IF(IF(AE1090&gt;AF1090,1-AE1090+AF1090,AF1090-AE1090)=0,"",IF(AE1090&gt;AF1090,1-AE1090+AF1090,AF1090-AE1090))</f>
        <v/>
      </c>
      <c r="AU1090" s="243" t="str">
        <f t="shared" ref="AU1090:AU1163" si="103">IF(IF(AG1090&gt;AH1090,1-AG1090+AH1090,AH1090-AG1090)=0,"",IF(AG1090&gt;AH1090,1-AG1090+AH1090,AH1090-AG1090))</f>
        <v/>
      </c>
    </row>
    <row r="1091" spans="1:47" ht="14.25">
      <c r="B1091" s="29">
        <v>2025</v>
      </c>
      <c r="C1091" s="29">
        <v>6</v>
      </c>
      <c r="D1091" s="29">
        <v>4</v>
      </c>
      <c r="E1091" s="247" t="s">
        <v>495</v>
      </c>
      <c r="F1091" s="29"/>
      <c r="G1091" s="368"/>
      <c r="H1091" s="694" t="s">
        <v>467</v>
      </c>
      <c r="I1091" s="347" t="s">
        <v>43</v>
      </c>
      <c r="J1091" s="694" t="s">
        <v>1553</v>
      </c>
      <c r="K1091" s="232"/>
      <c r="L1091" s="698"/>
      <c r="M1091" s="185"/>
      <c r="N1091" s="717"/>
      <c r="O1091" s="232"/>
      <c r="P1091" s="232">
        <v>25</v>
      </c>
      <c r="Q1091" s="347" t="s">
        <v>2390</v>
      </c>
      <c r="R1091" s="695">
        <v>1110</v>
      </c>
      <c r="S1091" s="695"/>
      <c r="T1091" s="695">
        <v>1000</v>
      </c>
      <c r="U1091" s="695">
        <v>1000</v>
      </c>
      <c r="V1091" s="695">
        <v>1110</v>
      </c>
      <c r="W1091" s="695">
        <v>1110</v>
      </c>
      <c r="X1091" s="232">
        <v>1</v>
      </c>
      <c r="Y1091" s="695">
        <v>1000</v>
      </c>
      <c r="Z1091" s="232">
        <v>1</v>
      </c>
      <c r="AA1091" s="696">
        <v>1000</v>
      </c>
      <c r="AB1091" s="696">
        <v>13100</v>
      </c>
      <c r="AC1091" s="697" t="s">
        <v>876</v>
      </c>
      <c r="AD1091" s="698" t="s">
        <v>2367</v>
      </c>
      <c r="AE1091" s="699">
        <v>0.625</v>
      </c>
      <c r="AF1091" s="699">
        <v>0.63541666666666663</v>
      </c>
      <c r="AG1091" s="699"/>
      <c r="AH1091" s="699"/>
      <c r="AI1091" s="232"/>
      <c r="AJ1091" s="694"/>
      <c r="AK1091" s="694" t="s">
        <v>6</v>
      </c>
      <c r="AL1091" s="700" t="s">
        <v>662</v>
      </c>
      <c r="AM1091" s="694" t="s">
        <v>486</v>
      </c>
      <c r="AN1091" s="694">
        <v>1</v>
      </c>
      <c r="AO1091" s="232"/>
      <c r="AP1091" s="232"/>
      <c r="AQ1091" s="232"/>
      <c r="AR1091" s="232"/>
      <c r="AS1091" s="232"/>
      <c r="AT1091" s="243">
        <f t="shared" si="102"/>
        <v>1.041666666666663E-2</v>
      </c>
      <c r="AU1091" s="243" t="str">
        <f t="shared" si="103"/>
        <v/>
      </c>
    </row>
    <row r="1092" spans="1:47" ht="14.25">
      <c r="B1092" s="29">
        <v>2025</v>
      </c>
      <c r="C1092" s="29">
        <v>6</v>
      </c>
      <c r="D1092" s="29">
        <v>4</v>
      </c>
      <c r="E1092" s="247" t="s">
        <v>495</v>
      </c>
      <c r="F1092" s="29"/>
      <c r="G1092" s="31"/>
      <c r="H1092" s="694" t="s">
        <v>467</v>
      </c>
      <c r="I1092" s="347"/>
      <c r="J1092" s="694"/>
      <c r="K1092" s="232"/>
      <c r="L1092" s="698"/>
      <c r="M1092" s="185"/>
      <c r="N1092" s="717"/>
      <c r="O1092" s="232"/>
      <c r="P1092" s="232"/>
      <c r="Q1092" s="347"/>
      <c r="R1092" s="695"/>
      <c r="S1092" s="695"/>
      <c r="T1092" s="695"/>
      <c r="U1092" s="695"/>
      <c r="V1092" s="695"/>
      <c r="W1092" s="695"/>
      <c r="X1092" s="232"/>
      <c r="Y1092" s="695"/>
      <c r="Z1092" s="232"/>
      <c r="AA1092" s="696"/>
      <c r="AB1092" s="696"/>
      <c r="AC1092" s="697"/>
      <c r="AD1092" s="698"/>
      <c r="AE1092" s="699"/>
      <c r="AF1092" s="699"/>
      <c r="AG1092" s="699">
        <v>0.63541666666666663</v>
      </c>
      <c r="AH1092" s="699">
        <v>0.65625</v>
      </c>
      <c r="AI1092" s="232" t="s">
        <v>560</v>
      </c>
      <c r="AJ1092" s="694"/>
      <c r="AK1092" s="694"/>
      <c r="AL1092" s="700"/>
      <c r="AM1092" s="694"/>
      <c r="AN1092" s="694"/>
      <c r="AO1092" s="232"/>
      <c r="AP1092" s="232"/>
      <c r="AQ1092" s="232"/>
      <c r="AR1092" s="232"/>
      <c r="AS1092" s="232"/>
      <c r="AT1092" s="243" t="str">
        <f t="shared" si="102"/>
        <v/>
      </c>
      <c r="AU1092" s="243">
        <f t="shared" si="103"/>
        <v>2.083333333333337E-2</v>
      </c>
    </row>
    <row r="1093" spans="1:47" ht="14.25">
      <c r="A1093" s="182">
        <v>1</v>
      </c>
      <c r="B1093" s="29">
        <v>2025</v>
      </c>
      <c r="C1093" s="29">
        <v>6</v>
      </c>
      <c r="D1093" s="29">
        <v>4</v>
      </c>
      <c r="E1093" s="247" t="s">
        <v>495</v>
      </c>
      <c r="F1093" s="29">
        <v>2</v>
      </c>
      <c r="G1093" s="31" t="s">
        <v>485</v>
      </c>
      <c r="H1093" s="694" t="s">
        <v>467</v>
      </c>
      <c r="I1093" s="347" t="s">
        <v>47</v>
      </c>
      <c r="J1093" s="694" t="s">
        <v>1553</v>
      </c>
      <c r="K1093" s="232">
        <v>3832345</v>
      </c>
      <c r="L1093" s="698">
        <v>2</v>
      </c>
      <c r="M1093" s="185">
        <v>31</v>
      </c>
      <c r="N1093" s="717" t="s">
        <v>875</v>
      </c>
      <c r="O1093" s="232" t="s">
        <v>52</v>
      </c>
      <c r="P1093" s="232">
        <v>25</v>
      </c>
      <c r="Q1093" s="347" t="s">
        <v>477</v>
      </c>
      <c r="R1093" s="695">
        <v>1110</v>
      </c>
      <c r="S1093" s="695"/>
      <c r="T1093" s="695">
        <v>12100</v>
      </c>
      <c r="U1093" s="695">
        <v>12100</v>
      </c>
      <c r="V1093" s="695">
        <v>1110</v>
      </c>
      <c r="W1093" s="695">
        <v>1110</v>
      </c>
      <c r="X1093" s="232">
        <v>1</v>
      </c>
      <c r="Y1093" s="695">
        <v>12100</v>
      </c>
      <c r="Z1093" s="232">
        <v>1</v>
      </c>
      <c r="AA1093" s="696">
        <v>12100</v>
      </c>
      <c r="AB1093" s="696">
        <v>12100</v>
      </c>
      <c r="AC1093" s="697" t="s">
        <v>2366</v>
      </c>
      <c r="AD1093" s="698" t="s">
        <v>2368</v>
      </c>
      <c r="AE1093" s="699"/>
      <c r="AF1093" s="699"/>
      <c r="AG1093" s="699"/>
      <c r="AH1093" s="699"/>
      <c r="AI1093" s="232" t="s">
        <v>5</v>
      </c>
      <c r="AJ1093" s="694"/>
      <c r="AK1093" s="694" t="s">
        <v>6</v>
      </c>
      <c r="AL1093" s="700" t="s">
        <v>662</v>
      </c>
      <c r="AM1093" s="694" t="s">
        <v>486</v>
      </c>
      <c r="AN1093" s="694"/>
      <c r="AO1093" s="232"/>
      <c r="AP1093" s="232"/>
      <c r="AQ1093" s="232"/>
      <c r="AR1093" s="232"/>
      <c r="AS1093" s="232"/>
      <c r="AT1093" s="243" t="str">
        <f t="shared" si="102"/>
        <v/>
      </c>
      <c r="AU1093" s="243" t="str">
        <f t="shared" si="103"/>
        <v/>
      </c>
    </row>
    <row r="1094" spans="1:47" ht="14.25">
      <c r="B1094" s="29">
        <v>2025</v>
      </c>
      <c r="C1094" s="29">
        <v>6</v>
      </c>
      <c r="D1094" s="29">
        <v>4</v>
      </c>
      <c r="E1094" s="247" t="s">
        <v>495</v>
      </c>
      <c r="F1094" s="29"/>
      <c r="G1094" s="368"/>
      <c r="H1094" s="694" t="s">
        <v>467</v>
      </c>
      <c r="I1094" s="347" t="s">
        <v>43</v>
      </c>
      <c r="J1094" s="694" t="s">
        <v>1553</v>
      </c>
      <c r="K1094" s="232"/>
      <c r="L1094" s="698"/>
      <c r="M1094" s="185"/>
      <c r="N1094" s="717"/>
      <c r="O1094" s="232"/>
      <c r="P1094" s="232">
        <v>25</v>
      </c>
      <c r="Q1094" s="347" t="s">
        <v>2390</v>
      </c>
      <c r="R1094" s="695">
        <v>1110</v>
      </c>
      <c r="S1094" s="695"/>
      <c r="T1094" s="695">
        <v>12100</v>
      </c>
      <c r="U1094" s="695">
        <v>1000</v>
      </c>
      <c r="V1094" s="695">
        <v>1110</v>
      </c>
      <c r="W1094" s="695">
        <v>1110</v>
      </c>
      <c r="X1094" s="232">
        <v>1</v>
      </c>
      <c r="Y1094" s="695">
        <v>1000</v>
      </c>
      <c r="Z1094" s="232">
        <v>1</v>
      </c>
      <c r="AA1094" s="696">
        <v>1000</v>
      </c>
      <c r="AB1094" s="696">
        <v>13100</v>
      </c>
      <c r="AC1094" s="697" t="s">
        <v>876</v>
      </c>
      <c r="AD1094" s="698" t="s">
        <v>2368</v>
      </c>
      <c r="AE1094" s="699">
        <v>0.65625</v>
      </c>
      <c r="AF1094" s="699">
        <v>0.66666666666666663</v>
      </c>
      <c r="AG1094" s="699"/>
      <c r="AH1094" s="699"/>
      <c r="AI1094" s="232"/>
      <c r="AJ1094" s="694"/>
      <c r="AK1094" s="694" t="s">
        <v>6</v>
      </c>
      <c r="AL1094" s="700" t="s">
        <v>662</v>
      </c>
      <c r="AM1094" s="694" t="s">
        <v>486</v>
      </c>
      <c r="AN1094" s="694">
        <v>1</v>
      </c>
      <c r="AO1094" s="232"/>
      <c r="AP1094" s="232"/>
      <c r="AQ1094" s="232"/>
      <c r="AR1094" s="232"/>
      <c r="AS1094" s="232"/>
      <c r="AT1094" s="243">
        <f t="shared" si="102"/>
        <v>1.041666666666663E-2</v>
      </c>
      <c r="AU1094" s="243" t="str">
        <f t="shared" si="103"/>
        <v/>
      </c>
    </row>
    <row r="1095" spans="1:47" ht="14.25">
      <c r="B1095" s="29">
        <v>2025</v>
      </c>
      <c r="C1095" s="29">
        <v>6</v>
      </c>
      <c r="D1095" s="29">
        <v>4</v>
      </c>
      <c r="E1095" s="247" t="s">
        <v>495</v>
      </c>
      <c r="F1095" s="29"/>
      <c r="G1095" s="31"/>
      <c r="H1095" s="694" t="s">
        <v>467</v>
      </c>
      <c r="I1095" s="347"/>
      <c r="J1095" s="694"/>
      <c r="K1095" s="232"/>
      <c r="L1095" s="698"/>
      <c r="M1095" s="185"/>
      <c r="N1095" s="717"/>
      <c r="O1095" s="232"/>
      <c r="P1095" s="232"/>
      <c r="Q1095" s="347"/>
      <c r="R1095" s="695"/>
      <c r="S1095" s="695"/>
      <c r="T1095" s="695"/>
      <c r="U1095" s="695"/>
      <c r="V1095" s="695"/>
      <c r="W1095" s="695"/>
      <c r="X1095" s="232"/>
      <c r="Y1095" s="695"/>
      <c r="Z1095" s="232"/>
      <c r="AA1095" s="696"/>
      <c r="AB1095" s="696"/>
      <c r="AC1095" s="697"/>
      <c r="AD1095" s="698"/>
      <c r="AE1095" s="699"/>
      <c r="AF1095" s="699"/>
      <c r="AG1095" s="699">
        <v>0.66666666666666663</v>
      </c>
      <c r="AH1095" s="699">
        <v>0.6875</v>
      </c>
      <c r="AI1095" s="232" t="s">
        <v>560</v>
      </c>
      <c r="AJ1095" s="694"/>
      <c r="AK1095" s="694"/>
      <c r="AL1095" s="700"/>
      <c r="AM1095" s="694"/>
      <c r="AN1095" s="694"/>
      <c r="AO1095" s="232"/>
      <c r="AP1095" s="232"/>
      <c r="AQ1095" s="232"/>
      <c r="AR1095" s="232"/>
      <c r="AS1095" s="232"/>
      <c r="AT1095" s="243" t="str">
        <f t="shared" si="102"/>
        <v/>
      </c>
      <c r="AU1095" s="243">
        <f t="shared" si="103"/>
        <v>2.083333333333337E-2</v>
      </c>
    </row>
    <row r="1096" spans="1:47" ht="14.25">
      <c r="A1096" s="182">
        <v>1</v>
      </c>
      <c r="B1096" s="29">
        <v>2025</v>
      </c>
      <c r="C1096" s="29">
        <v>6</v>
      </c>
      <c r="D1096" s="29">
        <v>4</v>
      </c>
      <c r="E1096" s="247" t="s">
        <v>495</v>
      </c>
      <c r="F1096" s="29">
        <v>3</v>
      </c>
      <c r="G1096" s="31" t="s">
        <v>485</v>
      </c>
      <c r="H1096" s="694" t="s">
        <v>467</v>
      </c>
      <c r="I1096" s="347" t="s">
        <v>47</v>
      </c>
      <c r="J1096" s="694" t="s">
        <v>1553</v>
      </c>
      <c r="K1096" s="232">
        <v>3832345</v>
      </c>
      <c r="L1096" s="698">
        <v>3</v>
      </c>
      <c r="M1096" s="185">
        <v>31</v>
      </c>
      <c r="N1096" s="717" t="s">
        <v>875</v>
      </c>
      <c r="O1096" s="232" t="s">
        <v>52</v>
      </c>
      <c r="P1096" s="232">
        <v>25</v>
      </c>
      <c r="Q1096" s="347" t="s">
        <v>477</v>
      </c>
      <c r="R1096" s="695">
        <v>1110</v>
      </c>
      <c r="S1096" s="695"/>
      <c r="T1096" s="695">
        <v>12100</v>
      </c>
      <c r="U1096" s="695">
        <v>12100</v>
      </c>
      <c r="V1096" s="695">
        <v>1110</v>
      </c>
      <c r="W1096" s="695">
        <v>1110</v>
      </c>
      <c r="X1096" s="232">
        <v>1</v>
      </c>
      <c r="Y1096" s="695">
        <v>12100</v>
      </c>
      <c r="Z1096" s="232">
        <v>1</v>
      </c>
      <c r="AA1096" s="696">
        <v>12100</v>
      </c>
      <c r="AB1096" s="696">
        <v>12100</v>
      </c>
      <c r="AC1096" s="697" t="s">
        <v>2376</v>
      </c>
      <c r="AD1096" s="698" t="s">
        <v>2369</v>
      </c>
      <c r="AE1096" s="699"/>
      <c r="AF1096" s="699"/>
      <c r="AG1096" s="699"/>
      <c r="AH1096" s="699"/>
      <c r="AI1096" s="232" t="s">
        <v>5</v>
      </c>
      <c r="AJ1096" s="694"/>
      <c r="AK1096" s="694" t="s">
        <v>6</v>
      </c>
      <c r="AL1096" s="700" t="s">
        <v>662</v>
      </c>
      <c r="AM1096" s="694" t="s">
        <v>486</v>
      </c>
      <c r="AN1096" s="694"/>
      <c r="AO1096" s="232"/>
      <c r="AP1096" s="232"/>
      <c r="AQ1096" s="232"/>
      <c r="AR1096" s="232"/>
      <c r="AS1096" s="232"/>
      <c r="AT1096" s="243" t="str">
        <f t="shared" si="102"/>
        <v/>
      </c>
      <c r="AU1096" s="243" t="str">
        <f t="shared" si="103"/>
        <v/>
      </c>
    </row>
    <row r="1097" spans="1:47" ht="14.25">
      <c r="B1097" s="29">
        <v>2025</v>
      </c>
      <c r="C1097" s="29">
        <v>6</v>
      </c>
      <c r="D1097" s="29">
        <v>4</v>
      </c>
      <c r="E1097" s="247" t="s">
        <v>495</v>
      </c>
      <c r="F1097" s="29"/>
      <c r="G1097" s="368"/>
      <c r="H1097" s="694" t="s">
        <v>467</v>
      </c>
      <c r="I1097" s="347" t="s">
        <v>43</v>
      </c>
      <c r="J1097" s="694" t="s">
        <v>1553</v>
      </c>
      <c r="K1097" s="232"/>
      <c r="L1097" s="698"/>
      <c r="M1097" s="185"/>
      <c r="N1097" s="717"/>
      <c r="O1097" s="232"/>
      <c r="P1097" s="232">
        <v>25</v>
      </c>
      <c r="Q1097" s="347" t="s">
        <v>2390</v>
      </c>
      <c r="R1097" s="695">
        <v>1110</v>
      </c>
      <c r="S1097" s="695"/>
      <c r="T1097" s="695">
        <v>12100</v>
      </c>
      <c r="U1097" s="695">
        <v>1000</v>
      </c>
      <c r="V1097" s="695">
        <v>1110</v>
      </c>
      <c r="W1097" s="695">
        <v>1110</v>
      </c>
      <c r="X1097" s="232">
        <v>1</v>
      </c>
      <c r="Y1097" s="695">
        <v>1000</v>
      </c>
      <c r="Z1097" s="232">
        <v>1</v>
      </c>
      <c r="AA1097" s="696">
        <v>1000</v>
      </c>
      <c r="AB1097" s="696">
        <v>13100</v>
      </c>
      <c r="AC1097" s="697" t="s">
        <v>876</v>
      </c>
      <c r="AD1097" s="698" t="s">
        <v>2369</v>
      </c>
      <c r="AE1097" s="699">
        <v>0.6875</v>
      </c>
      <c r="AF1097" s="699">
        <v>0.69791666666666663</v>
      </c>
      <c r="AG1097" s="699"/>
      <c r="AH1097" s="699"/>
      <c r="AI1097" s="232"/>
      <c r="AJ1097" s="694"/>
      <c r="AK1097" s="694" t="s">
        <v>6</v>
      </c>
      <c r="AL1097" s="700" t="s">
        <v>662</v>
      </c>
      <c r="AM1097" s="694" t="s">
        <v>486</v>
      </c>
      <c r="AN1097" s="694">
        <v>1</v>
      </c>
      <c r="AO1097" s="232"/>
      <c r="AP1097" s="232"/>
      <c r="AQ1097" s="232"/>
      <c r="AR1097" s="232"/>
      <c r="AS1097" s="232"/>
      <c r="AT1097" s="243">
        <f t="shared" si="102"/>
        <v>1.041666666666663E-2</v>
      </c>
      <c r="AU1097" s="243" t="str">
        <f t="shared" si="103"/>
        <v/>
      </c>
    </row>
    <row r="1098" spans="1:47" ht="14.25">
      <c r="B1098" s="29">
        <v>2025</v>
      </c>
      <c r="C1098" s="29">
        <v>6</v>
      </c>
      <c r="D1098" s="29">
        <v>4</v>
      </c>
      <c r="E1098" s="247" t="s">
        <v>495</v>
      </c>
      <c r="F1098" s="29"/>
      <c r="G1098" s="31"/>
      <c r="H1098" s="694" t="s">
        <v>467</v>
      </c>
      <c r="I1098" s="347"/>
      <c r="J1098" s="694"/>
      <c r="K1098" s="232"/>
      <c r="L1098" s="698"/>
      <c r="M1098" s="185"/>
      <c r="N1098" s="717"/>
      <c r="O1098" s="232"/>
      <c r="P1098" s="232"/>
      <c r="Q1098" s="347"/>
      <c r="R1098" s="695"/>
      <c r="S1098" s="695"/>
      <c r="T1098" s="695"/>
      <c r="U1098" s="695"/>
      <c r="V1098" s="695"/>
      <c r="W1098" s="695"/>
      <c r="X1098" s="232"/>
      <c r="Y1098" s="695"/>
      <c r="Z1098" s="232"/>
      <c r="AA1098" s="696"/>
      <c r="AB1098" s="696"/>
      <c r="AC1098" s="697"/>
      <c r="AD1098" s="698"/>
      <c r="AE1098" s="699"/>
      <c r="AF1098" s="699"/>
      <c r="AG1098" s="699">
        <v>0.69791666666666663</v>
      </c>
      <c r="AH1098" s="699">
        <v>0.71875</v>
      </c>
      <c r="AI1098" s="232" t="s">
        <v>560</v>
      </c>
      <c r="AJ1098" s="694"/>
      <c r="AK1098" s="694"/>
      <c r="AL1098" s="700"/>
      <c r="AM1098" s="694"/>
      <c r="AN1098" s="694"/>
      <c r="AO1098" s="232"/>
      <c r="AP1098" s="232"/>
      <c r="AQ1098" s="232"/>
      <c r="AR1098" s="232"/>
      <c r="AS1098" s="232"/>
      <c r="AT1098" s="243" t="str">
        <f t="shared" si="102"/>
        <v/>
      </c>
      <c r="AU1098" s="243">
        <f t="shared" si="103"/>
        <v>2.083333333333337E-2</v>
      </c>
    </row>
    <row r="1099" spans="1:47" ht="14.25">
      <c r="A1099" s="182">
        <v>1</v>
      </c>
      <c r="B1099" s="29">
        <v>2025</v>
      </c>
      <c r="C1099" s="29">
        <v>6</v>
      </c>
      <c r="D1099" s="29">
        <v>4</v>
      </c>
      <c r="E1099" s="247" t="s">
        <v>495</v>
      </c>
      <c r="F1099" s="29">
        <v>4</v>
      </c>
      <c r="G1099" s="31" t="s">
        <v>485</v>
      </c>
      <c r="H1099" s="694" t="s">
        <v>467</v>
      </c>
      <c r="I1099" s="347" t="s">
        <v>47</v>
      </c>
      <c r="J1099" s="694" t="s">
        <v>1553</v>
      </c>
      <c r="K1099" s="232">
        <v>3832345</v>
      </c>
      <c r="L1099" s="698">
        <v>4</v>
      </c>
      <c r="M1099" s="185">
        <v>31</v>
      </c>
      <c r="N1099" s="717" t="s">
        <v>875</v>
      </c>
      <c r="O1099" s="232" t="s">
        <v>52</v>
      </c>
      <c r="P1099" s="232">
        <v>25</v>
      </c>
      <c r="Q1099" s="347" t="s">
        <v>477</v>
      </c>
      <c r="R1099" s="695">
        <v>1110</v>
      </c>
      <c r="S1099" s="695"/>
      <c r="T1099" s="695">
        <v>12100</v>
      </c>
      <c r="U1099" s="695">
        <v>12100</v>
      </c>
      <c r="V1099" s="695">
        <v>1110</v>
      </c>
      <c r="W1099" s="695">
        <v>1110</v>
      </c>
      <c r="X1099" s="232">
        <v>1</v>
      </c>
      <c r="Y1099" s="695">
        <v>12100</v>
      </c>
      <c r="Z1099" s="232">
        <v>1</v>
      </c>
      <c r="AA1099" s="696">
        <v>12100</v>
      </c>
      <c r="AB1099" s="696">
        <v>12100</v>
      </c>
      <c r="AC1099" s="697" t="s">
        <v>2377</v>
      </c>
      <c r="AD1099" s="698" t="s">
        <v>2370</v>
      </c>
      <c r="AE1099" s="699"/>
      <c r="AF1099" s="699"/>
      <c r="AG1099" s="699"/>
      <c r="AH1099" s="699"/>
      <c r="AI1099" s="232" t="s">
        <v>5</v>
      </c>
      <c r="AJ1099" s="694"/>
      <c r="AK1099" s="694" t="s">
        <v>6</v>
      </c>
      <c r="AL1099" s="700" t="s">
        <v>662</v>
      </c>
      <c r="AM1099" s="694" t="s">
        <v>486</v>
      </c>
      <c r="AN1099" s="694"/>
      <c r="AO1099" s="232"/>
      <c r="AP1099" s="232"/>
      <c r="AQ1099" s="232"/>
      <c r="AR1099" s="232"/>
      <c r="AS1099" s="232"/>
      <c r="AT1099" s="243" t="str">
        <f t="shared" si="102"/>
        <v/>
      </c>
      <c r="AU1099" s="243" t="str">
        <f t="shared" si="103"/>
        <v/>
      </c>
    </row>
    <row r="1100" spans="1:47" ht="14.25">
      <c r="B1100" s="29">
        <v>2025</v>
      </c>
      <c r="C1100" s="29">
        <v>6</v>
      </c>
      <c r="D1100" s="29">
        <v>4</v>
      </c>
      <c r="E1100" s="247" t="s">
        <v>495</v>
      </c>
      <c r="F1100" s="29"/>
      <c r="G1100" s="368"/>
      <c r="H1100" s="694" t="s">
        <v>467</v>
      </c>
      <c r="I1100" s="347" t="s">
        <v>43</v>
      </c>
      <c r="J1100" s="694" t="s">
        <v>1553</v>
      </c>
      <c r="K1100" s="232"/>
      <c r="L1100" s="698"/>
      <c r="M1100" s="185"/>
      <c r="N1100" s="717"/>
      <c r="O1100" s="232"/>
      <c r="P1100" s="232">
        <v>25</v>
      </c>
      <c r="Q1100" s="347" t="s">
        <v>2390</v>
      </c>
      <c r="R1100" s="695">
        <v>1110</v>
      </c>
      <c r="S1100" s="695"/>
      <c r="T1100" s="695">
        <v>12100</v>
      </c>
      <c r="U1100" s="695">
        <v>1000</v>
      </c>
      <c r="V1100" s="695">
        <v>1110</v>
      </c>
      <c r="W1100" s="695">
        <v>1110</v>
      </c>
      <c r="X1100" s="232">
        <v>1</v>
      </c>
      <c r="Y1100" s="695">
        <v>1000</v>
      </c>
      <c r="Z1100" s="232">
        <v>1</v>
      </c>
      <c r="AA1100" s="696">
        <v>1000</v>
      </c>
      <c r="AB1100" s="696">
        <v>13100</v>
      </c>
      <c r="AC1100" s="697" t="s">
        <v>876</v>
      </c>
      <c r="AD1100" s="698" t="s">
        <v>2370</v>
      </c>
      <c r="AE1100" s="699">
        <v>0.71875</v>
      </c>
      <c r="AF1100" s="699">
        <v>0.72916666666666663</v>
      </c>
      <c r="AG1100" s="699"/>
      <c r="AH1100" s="699"/>
      <c r="AI1100" s="232"/>
      <c r="AJ1100" s="694"/>
      <c r="AK1100" s="694" t="s">
        <v>6</v>
      </c>
      <c r="AL1100" s="700" t="s">
        <v>662</v>
      </c>
      <c r="AM1100" s="694" t="s">
        <v>486</v>
      </c>
      <c r="AN1100" s="694">
        <v>1</v>
      </c>
      <c r="AO1100" s="232"/>
      <c r="AP1100" s="232"/>
      <c r="AQ1100" s="232"/>
      <c r="AR1100" s="232"/>
      <c r="AS1100" s="232"/>
      <c r="AT1100" s="243">
        <f t="shared" si="102"/>
        <v>1.041666666666663E-2</v>
      </c>
      <c r="AU1100" s="243" t="str">
        <f t="shared" si="103"/>
        <v/>
      </c>
    </row>
    <row r="1101" spans="1:47" ht="14.25">
      <c r="B1101" s="29">
        <v>2025</v>
      </c>
      <c r="C1101" s="29">
        <v>6</v>
      </c>
      <c r="D1101" s="29">
        <v>4</v>
      </c>
      <c r="E1101" s="247" t="s">
        <v>495</v>
      </c>
      <c r="F1101" s="29"/>
      <c r="G1101" s="31"/>
      <c r="H1101" s="694" t="s">
        <v>467</v>
      </c>
      <c r="I1101" s="347"/>
      <c r="J1101" s="694"/>
      <c r="K1101" s="232"/>
      <c r="L1101" s="698"/>
      <c r="M1101" s="185"/>
      <c r="N1101" s="717"/>
      <c r="O1101" s="232"/>
      <c r="P1101" s="232"/>
      <c r="Q1101" s="347"/>
      <c r="R1101" s="695"/>
      <c r="S1101" s="695"/>
      <c r="T1101" s="695"/>
      <c r="U1101" s="695"/>
      <c r="V1101" s="695"/>
      <c r="W1101" s="695"/>
      <c r="X1101" s="232"/>
      <c r="Y1101" s="695"/>
      <c r="Z1101" s="232"/>
      <c r="AA1101" s="696"/>
      <c r="AB1101" s="696"/>
      <c r="AC1101" s="697"/>
      <c r="AD1101" s="698"/>
      <c r="AE1101" s="699"/>
      <c r="AF1101" s="699"/>
      <c r="AG1101" s="699">
        <v>0.72916666666666663</v>
      </c>
      <c r="AH1101" s="699">
        <v>0.75</v>
      </c>
      <c r="AI1101" s="232" t="s">
        <v>560</v>
      </c>
      <c r="AJ1101" s="694"/>
      <c r="AK1101" s="694"/>
      <c r="AL1101" s="700"/>
      <c r="AM1101" s="694"/>
      <c r="AN1101" s="694"/>
      <c r="AO1101" s="232"/>
      <c r="AP1101" s="232"/>
      <c r="AQ1101" s="232"/>
      <c r="AR1101" s="232"/>
      <c r="AS1101" s="232"/>
      <c r="AT1101" s="243" t="str">
        <f t="shared" si="102"/>
        <v/>
      </c>
      <c r="AU1101" s="243">
        <f t="shared" si="103"/>
        <v>2.083333333333337E-2</v>
      </c>
    </row>
    <row r="1102" spans="1:47" ht="14.25">
      <c r="A1102" s="182">
        <v>1</v>
      </c>
      <c r="B1102" s="29">
        <v>2025</v>
      </c>
      <c r="C1102" s="29">
        <v>6</v>
      </c>
      <c r="D1102" s="29">
        <v>4</v>
      </c>
      <c r="E1102" s="247" t="s">
        <v>495</v>
      </c>
      <c r="F1102" s="29">
        <v>5</v>
      </c>
      <c r="G1102" s="31" t="s">
        <v>485</v>
      </c>
      <c r="H1102" s="694" t="s">
        <v>467</v>
      </c>
      <c r="I1102" s="347" t="s">
        <v>47</v>
      </c>
      <c r="J1102" s="694" t="s">
        <v>1553</v>
      </c>
      <c r="K1102" s="232">
        <v>3832345</v>
      </c>
      <c r="L1102" s="698">
        <v>5</v>
      </c>
      <c r="M1102" s="185">
        <v>31</v>
      </c>
      <c r="N1102" s="717" t="s">
        <v>875</v>
      </c>
      <c r="O1102" s="232" t="s">
        <v>52</v>
      </c>
      <c r="P1102" s="232">
        <v>25</v>
      </c>
      <c r="Q1102" s="347" t="s">
        <v>477</v>
      </c>
      <c r="R1102" s="695">
        <v>1110</v>
      </c>
      <c r="S1102" s="695"/>
      <c r="T1102" s="695">
        <v>12100</v>
      </c>
      <c r="U1102" s="695">
        <v>12100</v>
      </c>
      <c r="V1102" s="695">
        <v>1110</v>
      </c>
      <c r="W1102" s="695">
        <v>1110</v>
      </c>
      <c r="X1102" s="232">
        <v>1</v>
      </c>
      <c r="Y1102" s="695">
        <v>12100</v>
      </c>
      <c r="Z1102" s="232">
        <v>1</v>
      </c>
      <c r="AA1102" s="696">
        <v>12100</v>
      </c>
      <c r="AB1102" s="696">
        <v>12100</v>
      </c>
      <c r="AC1102" s="697" t="s">
        <v>2378</v>
      </c>
      <c r="AD1102" s="698" t="s">
        <v>2371</v>
      </c>
      <c r="AE1102" s="699"/>
      <c r="AF1102" s="699"/>
      <c r="AG1102" s="699"/>
      <c r="AH1102" s="699"/>
      <c r="AI1102" s="232" t="s">
        <v>5</v>
      </c>
      <c r="AJ1102" s="694"/>
      <c r="AK1102" s="694" t="s">
        <v>6</v>
      </c>
      <c r="AL1102" s="700" t="s">
        <v>662</v>
      </c>
      <c r="AM1102" s="694" t="s">
        <v>486</v>
      </c>
      <c r="AN1102" s="694"/>
      <c r="AO1102" s="232"/>
      <c r="AP1102" s="232"/>
      <c r="AQ1102" s="232"/>
      <c r="AR1102" s="232"/>
      <c r="AS1102" s="232"/>
      <c r="AT1102" s="243" t="str">
        <f t="shared" si="102"/>
        <v/>
      </c>
      <c r="AU1102" s="243" t="str">
        <f t="shared" si="103"/>
        <v/>
      </c>
    </row>
    <row r="1103" spans="1:47" ht="14.25">
      <c r="B1103" s="29">
        <v>2025</v>
      </c>
      <c r="C1103" s="29">
        <v>6</v>
      </c>
      <c r="D1103" s="29">
        <v>4</v>
      </c>
      <c r="E1103" s="247" t="s">
        <v>495</v>
      </c>
      <c r="F1103" s="29"/>
      <c r="G1103" s="368"/>
      <c r="H1103" s="694" t="s">
        <v>467</v>
      </c>
      <c r="I1103" s="347" t="s">
        <v>43</v>
      </c>
      <c r="J1103" s="694" t="s">
        <v>1553</v>
      </c>
      <c r="K1103" s="232"/>
      <c r="L1103" s="698"/>
      <c r="M1103" s="185"/>
      <c r="N1103" s="717"/>
      <c r="O1103" s="232"/>
      <c r="P1103" s="232">
        <v>25</v>
      </c>
      <c r="Q1103" s="347" t="s">
        <v>2390</v>
      </c>
      <c r="R1103" s="695">
        <v>1110</v>
      </c>
      <c r="S1103" s="695"/>
      <c r="T1103" s="695">
        <v>12100</v>
      </c>
      <c r="U1103" s="695">
        <v>1000</v>
      </c>
      <c r="V1103" s="695">
        <v>1110</v>
      </c>
      <c r="W1103" s="695">
        <v>1110</v>
      </c>
      <c r="X1103" s="232">
        <v>1</v>
      </c>
      <c r="Y1103" s="695">
        <v>1000</v>
      </c>
      <c r="Z1103" s="232">
        <v>1</v>
      </c>
      <c r="AA1103" s="696">
        <v>1000</v>
      </c>
      <c r="AB1103" s="696">
        <v>13100</v>
      </c>
      <c r="AC1103" s="697" t="s">
        <v>876</v>
      </c>
      <c r="AD1103" s="698" t="s">
        <v>2371</v>
      </c>
      <c r="AE1103" s="699">
        <v>0.75</v>
      </c>
      <c r="AF1103" s="699">
        <v>0.76041666666666663</v>
      </c>
      <c r="AG1103" s="699"/>
      <c r="AH1103" s="699"/>
      <c r="AI1103" s="232"/>
      <c r="AJ1103" s="694"/>
      <c r="AK1103" s="694" t="s">
        <v>6</v>
      </c>
      <c r="AL1103" s="700" t="s">
        <v>662</v>
      </c>
      <c r="AM1103" s="694" t="s">
        <v>486</v>
      </c>
      <c r="AN1103" s="694">
        <v>1</v>
      </c>
      <c r="AO1103" s="232"/>
      <c r="AP1103" s="232"/>
      <c r="AQ1103" s="232"/>
      <c r="AR1103" s="232"/>
      <c r="AS1103" s="232"/>
      <c r="AT1103" s="243">
        <f t="shared" si="102"/>
        <v>1.041666666666663E-2</v>
      </c>
      <c r="AU1103" s="243" t="str">
        <f t="shared" si="103"/>
        <v/>
      </c>
    </row>
    <row r="1104" spans="1:47" ht="14.25">
      <c r="B1104" s="29">
        <v>2025</v>
      </c>
      <c r="C1104" s="29">
        <v>6</v>
      </c>
      <c r="D1104" s="29">
        <v>4</v>
      </c>
      <c r="E1104" s="247" t="s">
        <v>495</v>
      </c>
      <c r="F1104" s="29"/>
      <c r="G1104" s="31"/>
      <c r="H1104" s="694" t="s">
        <v>467</v>
      </c>
      <c r="I1104" s="347"/>
      <c r="J1104" s="694"/>
      <c r="K1104" s="232"/>
      <c r="L1104" s="698"/>
      <c r="M1104" s="185"/>
      <c r="N1104" s="717"/>
      <c r="O1104" s="232"/>
      <c r="P1104" s="232"/>
      <c r="Q1104" s="347"/>
      <c r="R1104" s="695"/>
      <c r="S1104" s="695"/>
      <c r="T1104" s="695"/>
      <c r="U1104" s="695"/>
      <c r="V1104" s="695"/>
      <c r="W1104" s="695"/>
      <c r="X1104" s="232"/>
      <c r="Y1104" s="695"/>
      <c r="Z1104" s="232"/>
      <c r="AA1104" s="696"/>
      <c r="AB1104" s="696"/>
      <c r="AC1104" s="697"/>
      <c r="AD1104" s="698"/>
      <c r="AE1104" s="699"/>
      <c r="AF1104" s="699"/>
      <c r="AG1104" s="699">
        <v>0.76041666666666663</v>
      </c>
      <c r="AH1104" s="699">
        <v>0.8125</v>
      </c>
      <c r="AI1104" s="232" t="s">
        <v>560</v>
      </c>
      <c r="AJ1104" s="694"/>
      <c r="AK1104" s="694"/>
      <c r="AL1104" s="700"/>
      <c r="AM1104" s="694"/>
      <c r="AN1104" s="694"/>
      <c r="AO1104" s="232"/>
      <c r="AP1104" s="232"/>
      <c r="AQ1104" s="232"/>
      <c r="AR1104" s="232"/>
      <c r="AS1104" s="232"/>
      <c r="AT1104" s="243" t="str">
        <f t="shared" si="102"/>
        <v/>
      </c>
      <c r="AU1104" s="243">
        <f t="shared" si="103"/>
        <v>5.208333333333337E-2</v>
      </c>
    </row>
    <row r="1105" spans="1:47" ht="14.25">
      <c r="A1105" s="182">
        <v>1</v>
      </c>
      <c r="B1105" s="29">
        <v>2025</v>
      </c>
      <c r="C1105" s="29">
        <v>6</v>
      </c>
      <c r="D1105" s="29">
        <v>4</v>
      </c>
      <c r="E1105" s="247" t="s">
        <v>495</v>
      </c>
      <c r="F1105" s="29">
        <v>6</v>
      </c>
      <c r="G1105" s="31" t="s">
        <v>485</v>
      </c>
      <c r="H1105" s="694" t="s">
        <v>467</v>
      </c>
      <c r="I1105" s="347" t="s">
        <v>47</v>
      </c>
      <c r="J1105" s="694" t="s">
        <v>1553</v>
      </c>
      <c r="K1105" s="232">
        <v>3832345</v>
      </c>
      <c r="L1105" s="698">
        <v>6</v>
      </c>
      <c r="M1105" s="185">
        <v>31</v>
      </c>
      <c r="N1105" s="717" t="s">
        <v>875</v>
      </c>
      <c r="O1105" s="232" t="s">
        <v>52</v>
      </c>
      <c r="P1105" s="232">
        <v>25</v>
      </c>
      <c r="Q1105" s="347" t="s">
        <v>477</v>
      </c>
      <c r="R1105" s="695">
        <v>1110</v>
      </c>
      <c r="S1105" s="695"/>
      <c r="T1105" s="695">
        <v>12100</v>
      </c>
      <c r="U1105" s="695">
        <v>12100</v>
      </c>
      <c r="V1105" s="695">
        <v>1110</v>
      </c>
      <c r="W1105" s="695">
        <v>1110</v>
      </c>
      <c r="X1105" s="232">
        <v>1</v>
      </c>
      <c r="Y1105" s="695">
        <v>12100</v>
      </c>
      <c r="Z1105" s="232">
        <v>1</v>
      </c>
      <c r="AA1105" s="696">
        <v>12100</v>
      </c>
      <c r="AB1105" s="696">
        <v>12100</v>
      </c>
      <c r="AC1105" s="697" t="s">
        <v>2379</v>
      </c>
      <c r="AD1105" s="698" t="s">
        <v>2372</v>
      </c>
      <c r="AE1105" s="699"/>
      <c r="AF1105" s="699"/>
      <c r="AG1105" s="699"/>
      <c r="AH1105" s="699"/>
      <c r="AI1105" s="232" t="s">
        <v>5</v>
      </c>
      <c r="AJ1105" s="694"/>
      <c r="AK1105" s="694" t="s">
        <v>6</v>
      </c>
      <c r="AL1105" s="700" t="s">
        <v>662</v>
      </c>
      <c r="AM1105" s="694" t="s">
        <v>486</v>
      </c>
      <c r="AN1105" s="694"/>
      <c r="AO1105" s="232"/>
      <c r="AP1105" s="232"/>
      <c r="AQ1105" s="232"/>
      <c r="AR1105" s="232"/>
      <c r="AS1105" s="232"/>
      <c r="AT1105" s="243" t="str">
        <f t="shared" si="102"/>
        <v/>
      </c>
      <c r="AU1105" s="243" t="str">
        <f t="shared" si="103"/>
        <v/>
      </c>
    </row>
    <row r="1106" spans="1:47" ht="14.25">
      <c r="B1106" s="29">
        <v>2025</v>
      </c>
      <c r="C1106" s="29">
        <v>6</v>
      </c>
      <c r="D1106" s="29">
        <v>4</v>
      </c>
      <c r="E1106" s="247" t="s">
        <v>495</v>
      </c>
      <c r="F1106" s="29"/>
      <c r="G1106" s="368"/>
      <c r="H1106" s="694" t="s">
        <v>467</v>
      </c>
      <c r="I1106" s="347" t="s">
        <v>43</v>
      </c>
      <c r="J1106" s="694" t="s">
        <v>1553</v>
      </c>
      <c r="K1106" s="232"/>
      <c r="L1106" s="698"/>
      <c r="M1106" s="185"/>
      <c r="N1106" s="717"/>
      <c r="O1106" s="232"/>
      <c r="P1106" s="232">
        <v>25</v>
      </c>
      <c r="Q1106" s="347" t="s">
        <v>2390</v>
      </c>
      <c r="R1106" s="695">
        <v>1110</v>
      </c>
      <c r="S1106" s="695"/>
      <c r="T1106" s="695">
        <v>12100</v>
      </c>
      <c r="U1106" s="695">
        <v>1000</v>
      </c>
      <c r="V1106" s="695">
        <v>1110</v>
      </c>
      <c r="W1106" s="695">
        <v>1110</v>
      </c>
      <c r="X1106" s="232">
        <v>1</v>
      </c>
      <c r="Y1106" s="695">
        <v>1000</v>
      </c>
      <c r="Z1106" s="232">
        <v>1</v>
      </c>
      <c r="AA1106" s="696">
        <v>1000</v>
      </c>
      <c r="AB1106" s="696">
        <v>13100</v>
      </c>
      <c r="AC1106" s="697" t="s">
        <v>876</v>
      </c>
      <c r="AD1106" s="698" t="s">
        <v>2372</v>
      </c>
      <c r="AE1106" s="699">
        <v>0.8125</v>
      </c>
      <c r="AF1106" s="699">
        <v>0.82291666666666663</v>
      </c>
      <c r="AG1106" s="699"/>
      <c r="AH1106" s="699"/>
      <c r="AI1106" s="232"/>
      <c r="AJ1106" s="694"/>
      <c r="AK1106" s="694" t="s">
        <v>6</v>
      </c>
      <c r="AL1106" s="700" t="s">
        <v>662</v>
      </c>
      <c r="AM1106" s="694" t="s">
        <v>486</v>
      </c>
      <c r="AN1106" s="694">
        <v>1</v>
      </c>
      <c r="AO1106" s="232"/>
      <c r="AP1106" s="232"/>
      <c r="AQ1106" s="232"/>
      <c r="AR1106" s="232"/>
      <c r="AS1106" s="232"/>
      <c r="AT1106" s="243">
        <f t="shared" si="102"/>
        <v>1.041666666666663E-2</v>
      </c>
      <c r="AU1106" s="243" t="str">
        <f t="shared" si="103"/>
        <v/>
      </c>
    </row>
    <row r="1107" spans="1:47" ht="14.25">
      <c r="B1107" s="29">
        <v>2025</v>
      </c>
      <c r="C1107" s="29">
        <v>6</v>
      </c>
      <c r="D1107" s="29">
        <v>4</v>
      </c>
      <c r="E1107" s="247" t="s">
        <v>495</v>
      </c>
      <c r="F1107" s="29"/>
      <c r="G1107" s="31"/>
      <c r="H1107" s="694" t="s">
        <v>467</v>
      </c>
      <c r="I1107" s="347"/>
      <c r="J1107" s="694"/>
      <c r="K1107" s="232"/>
      <c r="L1107" s="698"/>
      <c r="M1107" s="185"/>
      <c r="N1107" s="717"/>
      <c r="O1107" s="232"/>
      <c r="P1107" s="232"/>
      <c r="Q1107" s="347"/>
      <c r="R1107" s="695"/>
      <c r="S1107" s="695"/>
      <c r="T1107" s="695"/>
      <c r="U1107" s="695"/>
      <c r="V1107" s="695"/>
      <c r="W1107" s="695"/>
      <c r="X1107" s="232"/>
      <c r="Y1107" s="695"/>
      <c r="Z1107" s="232"/>
      <c r="AA1107" s="696"/>
      <c r="AB1107" s="696"/>
      <c r="AC1107" s="697"/>
      <c r="AD1107" s="698"/>
      <c r="AE1107" s="699"/>
      <c r="AF1107" s="699"/>
      <c r="AG1107" s="699">
        <v>0.82291666666666663</v>
      </c>
      <c r="AH1107" s="699">
        <v>0.84375</v>
      </c>
      <c r="AI1107" s="232" t="s">
        <v>560</v>
      </c>
      <c r="AJ1107" s="694"/>
      <c r="AK1107" s="694"/>
      <c r="AL1107" s="700"/>
      <c r="AM1107" s="694"/>
      <c r="AN1107" s="694"/>
      <c r="AO1107" s="232"/>
      <c r="AP1107" s="232"/>
      <c r="AQ1107" s="232"/>
      <c r="AR1107" s="232"/>
      <c r="AS1107" s="232"/>
      <c r="AT1107" s="243" t="str">
        <f t="shared" si="102"/>
        <v/>
      </c>
      <c r="AU1107" s="243">
        <f t="shared" si="103"/>
        <v>2.083333333333337E-2</v>
      </c>
    </row>
    <row r="1108" spans="1:47" ht="14.25">
      <c r="A1108" s="182">
        <v>1</v>
      </c>
      <c r="B1108" s="29">
        <v>2025</v>
      </c>
      <c r="C1108" s="29">
        <v>6</v>
      </c>
      <c r="D1108" s="29">
        <v>4</v>
      </c>
      <c r="E1108" s="247" t="s">
        <v>495</v>
      </c>
      <c r="F1108" s="29">
        <v>7</v>
      </c>
      <c r="G1108" s="31" t="s">
        <v>485</v>
      </c>
      <c r="H1108" s="694" t="s">
        <v>467</v>
      </c>
      <c r="I1108" s="347" t="s">
        <v>47</v>
      </c>
      <c r="J1108" s="694" t="s">
        <v>1553</v>
      </c>
      <c r="K1108" s="232">
        <v>3832345</v>
      </c>
      <c r="L1108" s="698">
        <v>7</v>
      </c>
      <c r="M1108" s="185">
        <v>31</v>
      </c>
      <c r="N1108" s="717" t="s">
        <v>875</v>
      </c>
      <c r="O1108" s="232" t="s">
        <v>52</v>
      </c>
      <c r="P1108" s="232">
        <v>25</v>
      </c>
      <c r="Q1108" s="347" t="s">
        <v>477</v>
      </c>
      <c r="R1108" s="695">
        <v>1110</v>
      </c>
      <c r="S1108" s="695"/>
      <c r="T1108" s="695">
        <v>12100</v>
      </c>
      <c r="U1108" s="695">
        <v>12100</v>
      </c>
      <c r="V1108" s="695">
        <v>1110</v>
      </c>
      <c r="W1108" s="695">
        <v>1110</v>
      </c>
      <c r="X1108" s="232">
        <v>1</v>
      </c>
      <c r="Y1108" s="695">
        <v>12100</v>
      </c>
      <c r="Z1108" s="232">
        <v>1</v>
      </c>
      <c r="AA1108" s="696">
        <v>12100</v>
      </c>
      <c r="AB1108" s="696">
        <v>12100</v>
      </c>
      <c r="AC1108" s="697" t="s">
        <v>2391</v>
      </c>
      <c r="AD1108" s="698" t="s">
        <v>2373</v>
      </c>
      <c r="AE1108" s="699"/>
      <c r="AF1108" s="699"/>
      <c r="AG1108" s="699"/>
      <c r="AH1108" s="699"/>
      <c r="AI1108" s="232" t="s">
        <v>5</v>
      </c>
      <c r="AJ1108" s="694"/>
      <c r="AK1108" s="694" t="s">
        <v>6</v>
      </c>
      <c r="AL1108" s="700" t="s">
        <v>662</v>
      </c>
      <c r="AM1108" s="694" t="s">
        <v>486</v>
      </c>
      <c r="AN1108" s="694"/>
      <c r="AO1108" s="232"/>
      <c r="AP1108" s="232"/>
      <c r="AQ1108" s="232"/>
      <c r="AR1108" s="232"/>
      <c r="AS1108" s="232"/>
      <c r="AT1108" s="243" t="str">
        <f t="shared" si="102"/>
        <v/>
      </c>
      <c r="AU1108" s="243" t="str">
        <f t="shared" si="103"/>
        <v/>
      </c>
    </row>
    <row r="1109" spans="1:47" ht="14.25">
      <c r="B1109" s="29">
        <v>2025</v>
      </c>
      <c r="C1109" s="29">
        <v>6</v>
      </c>
      <c r="D1109" s="29">
        <v>4</v>
      </c>
      <c r="E1109" s="247" t="s">
        <v>495</v>
      </c>
      <c r="F1109" s="29"/>
      <c r="G1109" s="368"/>
      <c r="H1109" s="694" t="s">
        <v>467</v>
      </c>
      <c r="I1109" s="347" t="s">
        <v>43</v>
      </c>
      <c r="J1109" s="694" t="s">
        <v>1553</v>
      </c>
      <c r="K1109" s="232"/>
      <c r="L1109" s="698"/>
      <c r="M1109" s="185"/>
      <c r="N1109" s="717"/>
      <c r="O1109" s="232"/>
      <c r="P1109" s="232">
        <v>25</v>
      </c>
      <c r="Q1109" s="347" t="s">
        <v>2390</v>
      </c>
      <c r="R1109" s="695">
        <v>1110</v>
      </c>
      <c r="S1109" s="695"/>
      <c r="T1109" s="695">
        <v>12100</v>
      </c>
      <c r="U1109" s="695">
        <v>1000</v>
      </c>
      <c r="V1109" s="695">
        <v>1110</v>
      </c>
      <c r="W1109" s="695">
        <v>1110</v>
      </c>
      <c r="X1109" s="232">
        <v>1</v>
      </c>
      <c r="Y1109" s="695">
        <v>1000</v>
      </c>
      <c r="Z1109" s="232">
        <v>1</v>
      </c>
      <c r="AA1109" s="696">
        <v>1000</v>
      </c>
      <c r="AB1109" s="696">
        <v>13100</v>
      </c>
      <c r="AC1109" s="697" t="s">
        <v>876</v>
      </c>
      <c r="AD1109" s="698" t="s">
        <v>2373</v>
      </c>
      <c r="AE1109" s="699">
        <v>0.84375</v>
      </c>
      <c r="AF1109" s="699">
        <v>0.85416666666666663</v>
      </c>
      <c r="AG1109" s="699"/>
      <c r="AH1109" s="699"/>
      <c r="AI1109" s="232"/>
      <c r="AJ1109" s="694"/>
      <c r="AK1109" s="694" t="s">
        <v>6</v>
      </c>
      <c r="AL1109" s="700" t="s">
        <v>662</v>
      </c>
      <c r="AM1109" s="694" t="s">
        <v>486</v>
      </c>
      <c r="AN1109" s="694">
        <v>1</v>
      </c>
      <c r="AO1109" s="232"/>
      <c r="AP1109" s="232"/>
      <c r="AQ1109" s="232"/>
      <c r="AR1109" s="232"/>
      <c r="AS1109" s="232"/>
      <c r="AT1109" s="243">
        <f t="shared" si="102"/>
        <v>1.041666666666663E-2</v>
      </c>
      <c r="AU1109" s="243" t="str">
        <f t="shared" si="103"/>
        <v/>
      </c>
    </row>
    <row r="1110" spans="1:47" ht="14.25">
      <c r="B1110" s="29">
        <v>2025</v>
      </c>
      <c r="C1110" s="29">
        <v>6</v>
      </c>
      <c r="D1110" s="29">
        <v>4</v>
      </c>
      <c r="E1110" s="247" t="s">
        <v>495</v>
      </c>
      <c r="F1110" s="29"/>
      <c r="G1110" s="31"/>
      <c r="H1110" s="694" t="s">
        <v>467</v>
      </c>
      <c r="I1110" s="347"/>
      <c r="J1110" s="694"/>
      <c r="K1110" s="232"/>
      <c r="L1110" s="698"/>
      <c r="M1110" s="185"/>
      <c r="N1110" s="717"/>
      <c r="O1110" s="232"/>
      <c r="P1110" s="232"/>
      <c r="Q1110" s="347"/>
      <c r="R1110" s="695"/>
      <c r="S1110" s="695"/>
      <c r="T1110" s="695"/>
      <c r="U1110" s="695"/>
      <c r="V1110" s="695"/>
      <c r="W1110" s="695"/>
      <c r="X1110" s="232"/>
      <c r="Y1110" s="695"/>
      <c r="Z1110" s="232"/>
      <c r="AA1110" s="696"/>
      <c r="AB1110" s="696"/>
      <c r="AC1110" s="697"/>
      <c r="AD1110" s="698"/>
      <c r="AE1110" s="699"/>
      <c r="AF1110" s="699"/>
      <c r="AG1110" s="699">
        <v>0.85416666666666663</v>
      </c>
      <c r="AH1110" s="699">
        <v>0.875</v>
      </c>
      <c r="AI1110" s="232" t="s">
        <v>560</v>
      </c>
      <c r="AJ1110" s="694"/>
      <c r="AK1110" s="694"/>
      <c r="AL1110" s="700"/>
      <c r="AM1110" s="694"/>
      <c r="AN1110" s="694"/>
      <c r="AO1110" s="232"/>
      <c r="AP1110" s="232"/>
      <c r="AQ1110" s="232"/>
      <c r="AR1110" s="232"/>
      <c r="AS1110" s="232"/>
      <c r="AT1110" s="243" t="str">
        <f t="shared" si="102"/>
        <v/>
      </c>
      <c r="AU1110" s="243">
        <f t="shared" si="103"/>
        <v>2.083333333333337E-2</v>
      </c>
    </row>
    <row r="1111" spans="1:47" ht="14.25">
      <c r="A1111" s="182">
        <v>1</v>
      </c>
      <c r="B1111" s="29">
        <v>2025</v>
      </c>
      <c r="C1111" s="29">
        <v>6</v>
      </c>
      <c r="D1111" s="29">
        <v>4</v>
      </c>
      <c r="E1111" s="247" t="s">
        <v>495</v>
      </c>
      <c r="F1111" s="29">
        <v>8</v>
      </c>
      <c r="G1111" s="31" t="s">
        <v>485</v>
      </c>
      <c r="H1111" s="694" t="s">
        <v>467</v>
      </c>
      <c r="I1111" s="347" t="s">
        <v>47</v>
      </c>
      <c r="J1111" s="694" t="s">
        <v>1553</v>
      </c>
      <c r="K1111" s="232">
        <v>3832345</v>
      </c>
      <c r="L1111" s="698">
        <v>8</v>
      </c>
      <c r="M1111" s="185">
        <v>31</v>
      </c>
      <c r="N1111" s="717" t="s">
        <v>875</v>
      </c>
      <c r="O1111" s="232" t="s">
        <v>52</v>
      </c>
      <c r="P1111" s="232">
        <v>25</v>
      </c>
      <c r="Q1111" s="347" t="s">
        <v>477</v>
      </c>
      <c r="R1111" s="695">
        <v>1110</v>
      </c>
      <c r="S1111" s="695"/>
      <c r="T1111" s="695">
        <v>12100</v>
      </c>
      <c r="U1111" s="695">
        <v>12100</v>
      </c>
      <c r="V1111" s="695">
        <v>1110</v>
      </c>
      <c r="W1111" s="695">
        <v>1110</v>
      </c>
      <c r="X1111" s="232">
        <v>1</v>
      </c>
      <c r="Y1111" s="695">
        <v>12100</v>
      </c>
      <c r="Z1111" s="232">
        <v>1</v>
      </c>
      <c r="AA1111" s="696">
        <v>12100</v>
      </c>
      <c r="AB1111" s="696">
        <v>12100</v>
      </c>
      <c r="AC1111" s="697" t="s">
        <v>2392</v>
      </c>
      <c r="AD1111" s="698" t="s">
        <v>2374</v>
      </c>
      <c r="AE1111" s="699"/>
      <c r="AF1111" s="699"/>
      <c r="AG1111" s="699"/>
      <c r="AH1111" s="699"/>
      <c r="AI1111" s="232" t="s">
        <v>5</v>
      </c>
      <c r="AJ1111" s="694"/>
      <c r="AK1111" s="694" t="s">
        <v>6</v>
      </c>
      <c r="AL1111" s="700" t="s">
        <v>662</v>
      </c>
      <c r="AM1111" s="694" t="s">
        <v>486</v>
      </c>
      <c r="AN1111" s="694"/>
      <c r="AO1111" s="232"/>
      <c r="AP1111" s="232"/>
      <c r="AQ1111" s="232"/>
      <c r="AR1111" s="232"/>
      <c r="AS1111" s="232"/>
      <c r="AT1111" s="243" t="str">
        <f>IF(IF(AE1111&gt;AF1111,1-AE1111+AF1111,AF1111-AE1111)=0,"",IF(AE1111&gt;AF1111,1-AE1111+AF1111,AF1111-AE1111))</f>
        <v/>
      </c>
      <c r="AU1111" s="243" t="str">
        <f t="shared" si="103"/>
        <v/>
      </c>
    </row>
    <row r="1112" spans="1:47" ht="14.25">
      <c r="B1112" s="29">
        <v>2025</v>
      </c>
      <c r="C1112" s="29">
        <v>6</v>
      </c>
      <c r="D1112" s="29">
        <v>4</v>
      </c>
      <c r="E1112" s="247" t="s">
        <v>495</v>
      </c>
      <c r="F1112" s="29"/>
      <c r="G1112" s="368"/>
      <c r="H1112" s="694" t="s">
        <v>467</v>
      </c>
      <c r="I1112" s="347" t="s">
        <v>43</v>
      </c>
      <c r="J1112" s="694" t="s">
        <v>1553</v>
      </c>
      <c r="K1112" s="232"/>
      <c r="L1112" s="698"/>
      <c r="M1112" s="185"/>
      <c r="N1112" s="717"/>
      <c r="O1112" s="232"/>
      <c r="P1112" s="232">
        <v>25</v>
      </c>
      <c r="Q1112" s="347" t="s">
        <v>2390</v>
      </c>
      <c r="R1112" s="695">
        <v>1110</v>
      </c>
      <c r="S1112" s="695"/>
      <c r="T1112" s="695">
        <v>12100</v>
      </c>
      <c r="U1112" s="695">
        <v>1000</v>
      </c>
      <c r="V1112" s="695">
        <v>1110</v>
      </c>
      <c r="W1112" s="695">
        <v>1110</v>
      </c>
      <c r="X1112" s="232">
        <v>1</v>
      </c>
      <c r="Y1112" s="695">
        <v>1000</v>
      </c>
      <c r="Z1112" s="232">
        <v>1</v>
      </c>
      <c r="AA1112" s="696">
        <v>1000</v>
      </c>
      <c r="AB1112" s="696">
        <v>13100</v>
      </c>
      <c r="AC1112" s="697" t="s">
        <v>876</v>
      </c>
      <c r="AD1112" s="698" t="s">
        <v>2374</v>
      </c>
      <c r="AE1112" s="699">
        <v>0.875</v>
      </c>
      <c r="AF1112" s="699">
        <v>0.88541666666666663</v>
      </c>
      <c r="AG1112" s="699"/>
      <c r="AH1112" s="699"/>
      <c r="AI1112" s="232"/>
      <c r="AJ1112" s="694"/>
      <c r="AK1112" s="694" t="s">
        <v>6</v>
      </c>
      <c r="AL1112" s="700" t="s">
        <v>662</v>
      </c>
      <c r="AM1112" s="694" t="s">
        <v>486</v>
      </c>
      <c r="AN1112" s="694">
        <v>1</v>
      </c>
      <c r="AO1112" s="232"/>
      <c r="AP1112" s="232"/>
      <c r="AQ1112" s="232"/>
      <c r="AR1112" s="232"/>
      <c r="AS1112" s="232"/>
      <c r="AT1112" s="243">
        <f t="shared" si="102"/>
        <v>1.041666666666663E-2</v>
      </c>
      <c r="AU1112" s="243" t="str">
        <f t="shared" si="103"/>
        <v/>
      </c>
    </row>
    <row r="1113" spans="1:47" ht="14.25">
      <c r="B1113" s="29">
        <v>2025</v>
      </c>
      <c r="C1113" s="29">
        <v>6</v>
      </c>
      <c r="D1113" s="29">
        <v>4</v>
      </c>
      <c r="E1113" s="247" t="s">
        <v>495</v>
      </c>
      <c r="F1113" s="29"/>
      <c r="G1113" s="31"/>
      <c r="H1113" s="694" t="s">
        <v>467</v>
      </c>
      <c r="I1113" s="347"/>
      <c r="J1113" s="694"/>
      <c r="K1113" s="232"/>
      <c r="L1113" s="698"/>
      <c r="M1113" s="185"/>
      <c r="N1113" s="717"/>
      <c r="O1113" s="232"/>
      <c r="P1113" s="232"/>
      <c r="Q1113" s="347"/>
      <c r="R1113" s="695"/>
      <c r="S1113" s="695"/>
      <c r="T1113" s="695"/>
      <c r="U1113" s="695"/>
      <c r="V1113" s="695"/>
      <c r="W1113" s="695"/>
      <c r="X1113" s="232"/>
      <c r="Y1113" s="695"/>
      <c r="Z1113" s="232"/>
      <c r="AA1113" s="696"/>
      <c r="AB1113" s="696"/>
      <c r="AC1113" s="697"/>
      <c r="AD1113" s="698"/>
      <c r="AE1113" s="699"/>
      <c r="AF1113" s="699"/>
      <c r="AG1113" s="699">
        <v>0.88541666666666663</v>
      </c>
      <c r="AH1113" s="699">
        <v>0.90625</v>
      </c>
      <c r="AI1113" s="232" t="s">
        <v>560</v>
      </c>
      <c r="AJ1113" s="694"/>
      <c r="AK1113" s="694"/>
      <c r="AL1113" s="700"/>
      <c r="AM1113" s="694"/>
      <c r="AN1113" s="694"/>
      <c r="AO1113" s="232"/>
      <c r="AP1113" s="232"/>
      <c r="AQ1113" s="232"/>
      <c r="AR1113" s="232"/>
      <c r="AS1113" s="232"/>
      <c r="AT1113" s="243" t="str">
        <f t="shared" si="102"/>
        <v/>
      </c>
      <c r="AU1113" s="243">
        <f t="shared" si="103"/>
        <v>2.083333333333337E-2</v>
      </c>
    </row>
    <row r="1114" spans="1:47" ht="14.25">
      <c r="A1114" s="182">
        <v>1</v>
      </c>
      <c r="B1114" s="29">
        <v>2025</v>
      </c>
      <c r="C1114" s="29">
        <v>6</v>
      </c>
      <c r="D1114" s="29">
        <v>4</v>
      </c>
      <c r="E1114" s="247" t="s">
        <v>495</v>
      </c>
      <c r="F1114" s="29">
        <v>9</v>
      </c>
      <c r="G1114" s="31" t="s">
        <v>485</v>
      </c>
      <c r="H1114" s="694" t="s">
        <v>467</v>
      </c>
      <c r="I1114" s="347" t="s">
        <v>47</v>
      </c>
      <c r="J1114" s="694" t="s">
        <v>1553</v>
      </c>
      <c r="K1114" s="232">
        <v>3832345</v>
      </c>
      <c r="L1114" s="698">
        <v>9</v>
      </c>
      <c r="M1114" s="185">
        <v>31</v>
      </c>
      <c r="N1114" s="717" t="s">
        <v>875</v>
      </c>
      <c r="O1114" s="232" t="s">
        <v>52</v>
      </c>
      <c r="P1114" s="232">
        <v>25</v>
      </c>
      <c r="Q1114" s="347" t="s">
        <v>477</v>
      </c>
      <c r="R1114" s="695">
        <v>1110</v>
      </c>
      <c r="S1114" s="695"/>
      <c r="T1114" s="695">
        <v>12100</v>
      </c>
      <c r="U1114" s="695">
        <v>12100</v>
      </c>
      <c r="V1114" s="695">
        <v>1110</v>
      </c>
      <c r="W1114" s="695">
        <v>1110</v>
      </c>
      <c r="X1114" s="232">
        <v>1</v>
      </c>
      <c r="Y1114" s="695">
        <v>12100</v>
      </c>
      <c r="Z1114" s="232">
        <v>1</v>
      </c>
      <c r="AA1114" s="696">
        <v>12100</v>
      </c>
      <c r="AB1114" s="696">
        <v>12100</v>
      </c>
      <c r="AC1114" s="697" t="s">
        <v>2393</v>
      </c>
      <c r="AD1114" s="698" t="s">
        <v>2375</v>
      </c>
      <c r="AE1114" s="699"/>
      <c r="AF1114" s="699"/>
      <c r="AG1114" s="699"/>
      <c r="AH1114" s="699"/>
      <c r="AI1114" s="232" t="s">
        <v>5</v>
      </c>
      <c r="AJ1114" s="694"/>
      <c r="AK1114" s="694" t="s">
        <v>6</v>
      </c>
      <c r="AL1114" s="700" t="s">
        <v>662</v>
      </c>
      <c r="AM1114" s="694" t="s">
        <v>486</v>
      </c>
      <c r="AN1114" s="694"/>
      <c r="AO1114" s="232"/>
      <c r="AP1114" s="232"/>
      <c r="AQ1114" s="232"/>
      <c r="AR1114" s="232"/>
      <c r="AS1114" s="232"/>
      <c r="AT1114" s="243" t="str">
        <f t="shared" si="102"/>
        <v/>
      </c>
      <c r="AU1114" s="243" t="str">
        <f t="shared" si="103"/>
        <v/>
      </c>
    </row>
    <row r="1115" spans="1:47" ht="14.25">
      <c r="B1115" s="29">
        <v>2025</v>
      </c>
      <c r="C1115" s="29">
        <v>6</v>
      </c>
      <c r="D1115" s="29">
        <v>4</v>
      </c>
      <c r="E1115" s="247" t="s">
        <v>496</v>
      </c>
      <c r="F1115" s="29"/>
      <c r="G1115" s="368"/>
      <c r="H1115" s="694" t="s">
        <v>467</v>
      </c>
      <c r="I1115" s="347" t="s">
        <v>43</v>
      </c>
      <c r="J1115" s="694" t="s">
        <v>1553</v>
      </c>
      <c r="K1115" s="232"/>
      <c r="L1115" s="698"/>
      <c r="M1115" s="185"/>
      <c r="N1115" s="717"/>
      <c r="O1115" s="232"/>
      <c r="P1115" s="232">
        <v>25</v>
      </c>
      <c r="Q1115" s="347" t="s">
        <v>2390</v>
      </c>
      <c r="R1115" s="695">
        <v>1110</v>
      </c>
      <c r="S1115" s="695"/>
      <c r="T1115" s="695">
        <v>12100</v>
      </c>
      <c r="U1115" s="695">
        <v>1000</v>
      </c>
      <c r="V1115" s="695">
        <v>1110</v>
      </c>
      <c r="W1115" s="695">
        <v>1110</v>
      </c>
      <c r="X1115" s="232">
        <v>1</v>
      </c>
      <c r="Y1115" s="695">
        <v>1000</v>
      </c>
      <c r="Z1115" s="232">
        <v>1</v>
      </c>
      <c r="AA1115" s="696">
        <v>1000</v>
      </c>
      <c r="AB1115" s="696">
        <v>13100</v>
      </c>
      <c r="AC1115" s="697" t="s">
        <v>876</v>
      </c>
      <c r="AD1115" s="698" t="s">
        <v>2375</v>
      </c>
      <c r="AE1115" s="699">
        <v>0.90625</v>
      </c>
      <c r="AF1115" s="699">
        <v>0.91666666666666663</v>
      </c>
      <c r="AG1115" s="699"/>
      <c r="AH1115" s="699"/>
      <c r="AI1115" s="232"/>
      <c r="AJ1115" s="694"/>
      <c r="AK1115" s="694" t="s">
        <v>6</v>
      </c>
      <c r="AL1115" s="700" t="s">
        <v>662</v>
      </c>
      <c r="AM1115" s="694" t="s">
        <v>486</v>
      </c>
      <c r="AN1115" s="694">
        <v>1</v>
      </c>
      <c r="AO1115" s="232"/>
      <c r="AP1115" s="232"/>
      <c r="AQ1115" s="232"/>
      <c r="AR1115" s="232"/>
      <c r="AS1115" s="232"/>
      <c r="AT1115" s="243">
        <f t="shared" si="102"/>
        <v>1.041666666666663E-2</v>
      </c>
      <c r="AU1115" s="243" t="str">
        <f t="shared" si="103"/>
        <v/>
      </c>
    </row>
    <row r="1116" spans="1:47" ht="14.25">
      <c r="B1116" s="29">
        <v>2025</v>
      </c>
      <c r="C1116" s="29">
        <v>6</v>
      </c>
      <c r="D1116" s="29">
        <v>4</v>
      </c>
      <c r="E1116" s="247" t="s">
        <v>496</v>
      </c>
      <c r="F1116" s="29"/>
      <c r="G1116" s="31"/>
      <c r="H1116" s="694" t="s">
        <v>467</v>
      </c>
      <c r="I1116" s="347"/>
      <c r="J1116" s="694"/>
      <c r="K1116" s="232"/>
      <c r="L1116" s="698"/>
      <c r="M1116" s="185"/>
      <c r="N1116" s="717"/>
      <c r="O1116" s="232"/>
      <c r="P1116" s="232"/>
      <c r="Q1116" s="347"/>
      <c r="R1116" s="695"/>
      <c r="S1116" s="695"/>
      <c r="T1116" s="695"/>
      <c r="U1116" s="695"/>
      <c r="V1116" s="695"/>
      <c r="W1116" s="695"/>
      <c r="X1116" s="232"/>
      <c r="Y1116" s="695"/>
      <c r="Z1116" s="232"/>
      <c r="AA1116" s="696"/>
      <c r="AB1116" s="696"/>
      <c r="AC1116" s="697"/>
      <c r="AD1116" s="698"/>
      <c r="AE1116" s="699"/>
      <c r="AF1116" s="699"/>
      <c r="AG1116" s="699">
        <v>0.91666666666666663</v>
      </c>
      <c r="AH1116" s="699">
        <v>0.9375</v>
      </c>
      <c r="AI1116" s="232" t="s">
        <v>560</v>
      </c>
      <c r="AJ1116" s="694"/>
      <c r="AK1116" s="694"/>
      <c r="AL1116" s="700"/>
      <c r="AM1116" s="694"/>
      <c r="AN1116" s="694"/>
      <c r="AO1116" s="232"/>
      <c r="AP1116" s="232"/>
      <c r="AQ1116" s="232"/>
      <c r="AR1116" s="232"/>
      <c r="AS1116" s="232"/>
      <c r="AT1116" s="243" t="str">
        <f t="shared" si="102"/>
        <v/>
      </c>
      <c r="AU1116" s="243">
        <f t="shared" si="103"/>
        <v>2.083333333333337E-2</v>
      </c>
    </row>
    <row r="1117" spans="1:47" ht="14.25">
      <c r="A1117" s="182">
        <v>1</v>
      </c>
      <c r="B1117" s="29">
        <v>2025</v>
      </c>
      <c r="C1117" s="29">
        <v>6</v>
      </c>
      <c r="D1117" s="29">
        <v>4</v>
      </c>
      <c r="E1117" s="247" t="s">
        <v>496</v>
      </c>
      <c r="F1117" s="29">
        <v>10</v>
      </c>
      <c r="G1117" s="31" t="s">
        <v>485</v>
      </c>
      <c r="H1117" s="694" t="s">
        <v>467</v>
      </c>
      <c r="I1117" s="347" t="s">
        <v>47</v>
      </c>
      <c r="J1117" s="694" t="s">
        <v>1553</v>
      </c>
      <c r="K1117" s="232">
        <v>3832345</v>
      </c>
      <c r="L1117" s="698">
        <v>10</v>
      </c>
      <c r="M1117" s="185">
        <v>31</v>
      </c>
      <c r="N1117" s="717" t="s">
        <v>875</v>
      </c>
      <c r="O1117" s="232" t="s">
        <v>52</v>
      </c>
      <c r="P1117" s="232">
        <v>25</v>
      </c>
      <c r="Q1117" s="347" t="s">
        <v>477</v>
      </c>
      <c r="R1117" s="695">
        <v>1110</v>
      </c>
      <c r="S1117" s="695"/>
      <c r="T1117" s="695">
        <v>12100</v>
      </c>
      <c r="U1117" s="695">
        <v>12100</v>
      </c>
      <c r="V1117" s="695">
        <v>1110</v>
      </c>
      <c r="W1117" s="695">
        <v>1110</v>
      </c>
      <c r="X1117" s="232">
        <v>1</v>
      </c>
      <c r="Y1117" s="695">
        <v>12100</v>
      </c>
      <c r="Z1117" s="232">
        <v>1</v>
      </c>
      <c r="AA1117" s="696">
        <v>12100</v>
      </c>
      <c r="AB1117" s="696">
        <v>12100</v>
      </c>
      <c r="AC1117" s="697" t="s">
        <v>2394</v>
      </c>
      <c r="AD1117" s="698" t="s">
        <v>2380</v>
      </c>
      <c r="AE1117" s="699"/>
      <c r="AF1117" s="699"/>
      <c r="AG1117" s="699"/>
      <c r="AH1117" s="699"/>
      <c r="AI1117" s="232" t="s">
        <v>5</v>
      </c>
      <c r="AJ1117" s="694"/>
      <c r="AK1117" s="694" t="s">
        <v>6</v>
      </c>
      <c r="AL1117" s="700" t="s">
        <v>662</v>
      </c>
      <c r="AM1117" s="694" t="s">
        <v>486</v>
      </c>
      <c r="AN1117" s="694"/>
      <c r="AO1117" s="232"/>
      <c r="AP1117" s="232"/>
      <c r="AQ1117" s="232"/>
      <c r="AR1117" s="232"/>
      <c r="AS1117" s="232"/>
      <c r="AT1117" s="243" t="str">
        <f t="shared" si="102"/>
        <v/>
      </c>
      <c r="AU1117" s="243" t="str">
        <f t="shared" si="103"/>
        <v/>
      </c>
    </row>
    <row r="1118" spans="1:47" ht="14.25">
      <c r="B1118" s="29">
        <v>2025</v>
      </c>
      <c r="C1118" s="29">
        <v>6</v>
      </c>
      <c r="D1118" s="29">
        <v>4</v>
      </c>
      <c r="E1118" s="247" t="s">
        <v>496</v>
      </c>
      <c r="F1118" s="29"/>
      <c r="G1118" s="368"/>
      <c r="H1118" s="694" t="s">
        <v>467</v>
      </c>
      <c r="I1118" s="347" t="s">
        <v>43</v>
      </c>
      <c r="J1118" s="694" t="s">
        <v>1553</v>
      </c>
      <c r="K1118" s="232"/>
      <c r="L1118" s="698"/>
      <c r="M1118" s="185"/>
      <c r="N1118" s="717"/>
      <c r="O1118" s="232"/>
      <c r="P1118" s="232">
        <v>25</v>
      </c>
      <c r="Q1118" s="347" t="s">
        <v>2390</v>
      </c>
      <c r="R1118" s="695">
        <v>1110</v>
      </c>
      <c r="S1118" s="695"/>
      <c r="T1118" s="695">
        <v>12100</v>
      </c>
      <c r="U1118" s="695">
        <v>1000</v>
      </c>
      <c r="V1118" s="695">
        <v>1110</v>
      </c>
      <c r="W1118" s="695">
        <v>1110</v>
      </c>
      <c r="X1118" s="232">
        <v>1</v>
      </c>
      <c r="Y1118" s="695">
        <v>1000</v>
      </c>
      <c r="Z1118" s="232">
        <v>1</v>
      </c>
      <c r="AA1118" s="696">
        <v>1000</v>
      </c>
      <c r="AB1118" s="696">
        <v>13100</v>
      </c>
      <c r="AC1118" s="697" t="s">
        <v>876</v>
      </c>
      <c r="AD1118" s="698" t="s">
        <v>2380</v>
      </c>
      <c r="AE1118" s="699">
        <v>0.9375</v>
      </c>
      <c r="AF1118" s="699">
        <v>0.94791666666666663</v>
      </c>
      <c r="AG1118" s="699"/>
      <c r="AH1118" s="699"/>
      <c r="AI1118" s="232"/>
      <c r="AJ1118" s="694"/>
      <c r="AK1118" s="694" t="s">
        <v>6</v>
      </c>
      <c r="AL1118" s="700" t="s">
        <v>662</v>
      </c>
      <c r="AM1118" s="694" t="s">
        <v>486</v>
      </c>
      <c r="AN1118" s="694">
        <v>1</v>
      </c>
      <c r="AO1118" s="232"/>
      <c r="AP1118" s="232"/>
      <c r="AQ1118" s="232"/>
      <c r="AR1118" s="232"/>
      <c r="AS1118" s="232"/>
      <c r="AT1118" s="243">
        <f t="shared" si="102"/>
        <v>1.041666666666663E-2</v>
      </c>
      <c r="AU1118" s="243" t="str">
        <f t="shared" si="103"/>
        <v/>
      </c>
    </row>
    <row r="1119" spans="1:47" ht="14.25">
      <c r="B1119" s="29">
        <v>2025</v>
      </c>
      <c r="C1119" s="29">
        <v>6</v>
      </c>
      <c r="D1119" s="29">
        <v>4</v>
      </c>
      <c r="E1119" s="247" t="s">
        <v>496</v>
      </c>
      <c r="F1119" s="29"/>
      <c r="G1119" s="31"/>
      <c r="H1119" s="694" t="s">
        <v>467</v>
      </c>
      <c r="I1119" s="347"/>
      <c r="J1119" s="694"/>
      <c r="K1119" s="232"/>
      <c r="L1119" s="698"/>
      <c r="M1119" s="185"/>
      <c r="N1119" s="717"/>
      <c r="O1119" s="232"/>
      <c r="P1119" s="232"/>
      <c r="Q1119" s="347"/>
      <c r="R1119" s="695"/>
      <c r="S1119" s="695"/>
      <c r="T1119" s="695"/>
      <c r="U1119" s="695"/>
      <c r="V1119" s="695"/>
      <c r="W1119" s="695"/>
      <c r="X1119" s="232"/>
      <c r="Y1119" s="695"/>
      <c r="Z1119" s="232"/>
      <c r="AA1119" s="696"/>
      <c r="AB1119" s="696"/>
      <c r="AC1119" s="697"/>
      <c r="AD1119" s="698"/>
      <c r="AE1119" s="699"/>
      <c r="AF1119" s="699"/>
      <c r="AG1119" s="699">
        <v>0.94791666666666663</v>
      </c>
      <c r="AH1119" s="699">
        <v>0.96875</v>
      </c>
      <c r="AI1119" s="232" t="s">
        <v>560</v>
      </c>
      <c r="AJ1119" s="694"/>
      <c r="AK1119" s="694"/>
      <c r="AL1119" s="700"/>
      <c r="AM1119" s="694"/>
      <c r="AN1119" s="694"/>
      <c r="AO1119" s="232"/>
      <c r="AP1119" s="232"/>
      <c r="AQ1119" s="232"/>
      <c r="AR1119" s="232"/>
      <c r="AS1119" s="232"/>
      <c r="AT1119" s="243" t="str">
        <f t="shared" si="102"/>
        <v/>
      </c>
      <c r="AU1119" s="243">
        <f t="shared" si="103"/>
        <v>2.083333333333337E-2</v>
      </c>
    </row>
    <row r="1120" spans="1:47" ht="14.25">
      <c r="A1120" s="182">
        <v>1</v>
      </c>
      <c r="B1120" s="29">
        <v>2025</v>
      </c>
      <c r="C1120" s="29">
        <v>6</v>
      </c>
      <c r="D1120" s="29">
        <v>4</v>
      </c>
      <c r="E1120" s="247" t="s">
        <v>496</v>
      </c>
      <c r="F1120" s="29">
        <v>11</v>
      </c>
      <c r="G1120" s="31" t="s">
        <v>485</v>
      </c>
      <c r="H1120" s="694" t="s">
        <v>467</v>
      </c>
      <c r="I1120" s="347" t="s">
        <v>47</v>
      </c>
      <c r="J1120" s="694" t="s">
        <v>1553</v>
      </c>
      <c r="K1120" s="232">
        <v>3832345</v>
      </c>
      <c r="L1120" s="698">
        <v>11</v>
      </c>
      <c r="M1120" s="185">
        <v>31</v>
      </c>
      <c r="N1120" s="717" t="s">
        <v>875</v>
      </c>
      <c r="O1120" s="232" t="s">
        <v>52</v>
      </c>
      <c r="P1120" s="232">
        <v>25</v>
      </c>
      <c r="Q1120" s="347" t="s">
        <v>477</v>
      </c>
      <c r="R1120" s="695">
        <v>1110</v>
      </c>
      <c r="S1120" s="695"/>
      <c r="T1120" s="695">
        <v>12100</v>
      </c>
      <c r="U1120" s="695">
        <v>12100</v>
      </c>
      <c r="V1120" s="695">
        <v>1110</v>
      </c>
      <c r="W1120" s="695">
        <v>1110</v>
      </c>
      <c r="X1120" s="232">
        <v>1</v>
      </c>
      <c r="Y1120" s="695">
        <v>12100</v>
      </c>
      <c r="Z1120" s="232">
        <v>1</v>
      </c>
      <c r="AA1120" s="696">
        <v>12100</v>
      </c>
      <c r="AB1120" s="696">
        <v>12100</v>
      </c>
      <c r="AC1120" s="697" t="s">
        <v>2395</v>
      </c>
      <c r="AD1120" s="698" t="s">
        <v>2381</v>
      </c>
      <c r="AE1120" s="699"/>
      <c r="AF1120" s="699"/>
      <c r="AG1120" s="699"/>
      <c r="AH1120" s="699"/>
      <c r="AI1120" s="232" t="s">
        <v>5</v>
      </c>
      <c r="AJ1120" s="694"/>
      <c r="AK1120" s="694" t="s">
        <v>6</v>
      </c>
      <c r="AL1120" s="700" t="s">
        <v>662</v>
      </c>
      <c r="AM1120" s="694" t="s">
        <v>486</v>
      </c>
      <c r="AN1120" s="694"/>
      <c r="AO1120" s="232"/>
      <c r="AP1120" s="232"/>
      <c r="AQ1120" s="232"/>
      <c r="AR1120" s="232"/>
      <c r="AS1120" s="232"/>
      <c r="AT1120" s="243" t="str">
        <f t="shared" si="102"/>
        <v/>
      </c>
      <c r="AU1120" s="243" t="str">
        <f t="shared" si="103"/>
        <v/>
      </c>
    </row>
    <row r="1121" spans="1:47" ht="14.25">
      <c r="B1121" s="29">
        <v>2025</v>
      </c>
      <c r="C1121" s="29">
        <v>6</v>
      </c>
      <c r="D1121" s="29">
        <v>4</v>
      </c>
      <c r="E1121" s="247" t="s">
        <v>496</v>
      </c>
      <c r="F1121" s="29"/>
      <c r="G1121" s="368"/>
      <c r="H1121" s="694" t="s">
        <v>467</v>
      </c>
      <c r="I1121" s="347" t="s">
        <v>43</v>
      </c>
      <c r="J1121" s="694" t="s">
        <v>1553</v>
      </c>
      <c r="K1121" s="232"/>
      <c r="L1121" s="698"/>
      <c r="M1121" s="185"/>
      <c r="N1121" s="717"/>
      <c r="O1121" s="232"/>
      <c r="P1121" s="232">
        <v>25</v>
      </c>
      <c r="Q1121" s="347" t="s">
        <v>2390</v>
      </c>
      <c r="R1121" s="695">
        <v>1110</v>
      </c>
      <c r="S1121" s="695"/>
      <c r="T1121" s="695">
        <v>12100</v>
      </c>
      <c r="U1121" s="695">
        <v>1000</v>
      </c>
      <c r="V1121" s="695">
        <v>1110</v>
      </c>
      <c r="W1121" s="695">
        <v>1110</v>
      </c>
      <c r="X1121" s="232">
        <v>1</v>
      </c>
      <c r="Y1121" s="695">
        <v>1000</v>
      </c>
      <c r="Z1121" s="232">
        <v>1</v>
      </c>
      <c r="AA1121" s="696">
        <v>1000</v>
      </c>
      <c r="AB1121" s="696">
        <v>13100</v>
      </c>
      <c r="AC1121" s="697" t="s">
        <v>876</v>
      </c>
      <c r="AD1121" s="698" t="s">
        <v>2381</v>
      </c>
      <c r="AE1121" s="699">
        <v>0.96875</v>
      </c>
      <c r="AF1121" s="699">
        <v>0.97916666666666663</v>
      </c>
      <c r="AG1121" s="699"/>
      <c r="AH1121" s="699"/>
      <c r="AI1121" s="232"/>
      <c r="AJ1121" s="694"/>
      <c r="AK1121" s="694" t="s">
        <v>6</v>
      </c>
      <c r="AL1121" s="700" t="s">
        <v>662</v>
      </c>
      <c r="AM1121" s="694" t="s">
        <v>486</v>
      </c>
      <c r="AN1121" s="694">
        <v>1</v>
      </c>
      <c r="AO1121" s="232"/>
      <c r="AP1121" s="232"/>
      <c r="AQ1121" s="232"/>
      <c r="AR1121" s="232"/>
      <c r="AS1121" s="232"/>
      <c r="AT1121" s="243">
        <f t="shared" si="102"/>
        <v>1.041666666666663E-2</v>
      </c>
      <c r="AU1121" s="243" t="str">
        <f t="shared" si="103"/>
        <v/>
      </c>
    </row>
    <row r="1122" spans="1:47" ht="14.25">
      <c r="B1122" s="29">
        <v>2025</v>
      </c>
      <c r="C1122" s="29">
        <v>6</v>
      </c>
      <c r="D1122" s="29">
        <v>4</v>
      </c>
      <c r="E1122" s="247" t="s">
        <v>496</v>
      </c>
      <c r="F1122" s="29"/>
      <c r="G1122" s="31"/>
      <c r="H1122" s="694" t="s">
        <v>467</v>
      </c>
      <c r="I1122" s="347"/>
      <c r="J1122" s="694"/>
      <c r="K1122" s="232"/>
      <c r="L1122" s="698"/>
      <c r="M1122" s="185"/>
      <c r="N1122" s="717"/>
      <c r="O1122" s="232"/>
      <c r="P1122" s="232"/>
      <c r="Q1122" s="347"/>
      <c r="R1122" s="695"/>
      <c r="S1122" s="695"/>
      <c r="T1122" s="695"/>
      <c r="U1122" s="695"/>
      <c r="V1122" s="695"/>
      <c r="W1122" s="695"/>
      <c r="X1122" s="232"/>
      <c r="Y1122" s="695"/>
      <c r="Z1122" s="232"/>
      <c r="AA1122" s="696"/>
      <c r="AB1122" s="696"/>
      <c r="AC1122" s="697"/>
      <c r="AD1122" s="698"/>
      <c r="AE1122" s="699"/>
      <c r="AF1122" s="699"/>
      <c r="AG1122" s="699">
        <v>0.97916666666666663</v>
      </c>
      <c r="AH1122" s="699">
        <v>0</v>
      </c>
      <c r="AI1122" s="232" t="s">
        <v>560</v>
      </c>
      <c r="AJ1122" s="694"/>
      <c r="AK1122" s="694"/>
      <c r="AL1122" s="700"/>
      <c r="AM1122" s="694"/>
      <c r="AN1122" s="694"/>
      <c r="AO1122" s="232"/>
      <c r="AP1122" s="232"/>
      <c r="AQ1122" s="232"/>
      <c r="AR1122" s="232"/>
      <c r="AS1122" s="232"/>
      <c r="AT1122" s="243" t="str">
        <f t="shared" si="102"/>
        <v/>
      </c>
      <c r="AU1122" s="243">
        <f t="shared" si="103"/>
        <v>2.083333333333337E-2</v>
      </c>
    </row>
    <row r="1123" spans="1:47" ht="14.25">
      <c r="A1123" s="182">
        <v>1</v>
      </c>
      <c r="B1123" s="29">
        <v>2025</v>
      </c>
      <c r="C1123" s="29">
        <v>6</v>
      </c>
      <c r="D1123" s="29">
        <v>4</v>
      </c>
      <c r="E1123" s="247" t="s">
        <v>496</v>
      </c>
      <c r="F1123" s="29">
        <v>12</v>
      </c>
      <c r="G1123" s="31" t="s">
        <v>485</v>
      </c>
      <c r="H1123" s="694" t="s">
        <v>467</v>
      </c>
      <c r="I1123" s="347" t="s">
        <v>47</v>
      </c>
      <c r="J1123" s="694" t="s">
        <v>1553</v>
      </c>
      <c r="K1123" s="232">
        <v>3832345</v>
      </c>
      <c r="L1123" s="698">
        <v>12</v>
      </c>
      <c r="M1123" s="185">
        <v>31</v>
      </c>
      <c r="N1123" s="717" t="s">
        <v>875</v>
      </c>
      <c r="O1123" s="232" t="s">
        <v>52</v>
      </c>
      <c r="P1123" s="232">
        <v>25</v>
      </c>
      <c r="Q1123" s="347" t="s">
        <v>477</v>
      </c>
      <c r="R1123" s="695">
        <v>1110</v>
      </c>
      <c r="S1123" s="695"/>
      <c r="T1123" s="695">
        <v>12100</v>
      </c>
      <c r="U1123" s="695">
        <v>12100</v>
      </c>
      <c r="V1123" s="695">
        <v>1110</v>
      </c>
      <c r="W1123" s="695">
        <v>1110</v>
      </c>
      <c r="X1123" s="232">
        <v>1</v>
      </c>
      <c r="Y1123" s="695">
        <v>12100</v>
      </c>
      <c r="Z1123" s="232">
        <v>1</v>
      </c>
      <c r="AA1123" s="696">
        <v>12100</v>
      </c>
      <c r="AB1123" s="696">
        <v>12100</v>
      </c>
      <c r="AC1123" s="697" t="s">
        <v>2396</v>
      </c>
      <c r="AD1123" s="698" t="s">
        <v>2382</v>
      </c>
      <c r="AE1123" s="699"/>
      <c r="AF1123" s="699"/>
      <c r="AG1123" s="699"/>
      <c r="AH1123" s="699"/>
      <c r="AI1123" s="232" t="s">
        <v>5</v>
      </c>
      <c r="AJ1123" s="694"/>
      <c r="AK1123" s="694" t="s">
        <v>6</v>
      </c>
      <c r="AL1123" s="700" t="s">
        <v>662</v>
      </c>
      <c r="AM1123" s="694" t="s">
        <v>486</v>
      </c>
      <c r="AN1123" s="694"/>
      <c r="AO1123" s="232"/>
      <c r="AP1123" s="232"/>
      <c r="AQ1123" s="232"/>
      <c r="AR1123" s="232"/>
      <c r="AS1123" s="232"/>
      <c r="AT1123" s="243" t="str">
        <f t="shared" si="102"/>
        <v/>
      </c>
      <c r="AU1123" s="243" t="str">
        <f t="shared" si="103"/>
        <v/>
      </c>
    </row>
    <row r="1124" spans="1:47" ht="14.25">
      <c r="B1124" s="29">
        <v>2025</v>
      </c>
      <c r="C1124" s="29">
        <v>6</v>
      </c>
      <c r="D1124" s="29">
        <v>4</v>
      </c>
      <c r="E1124" s="247" t="s">
        <v>496</v>
      </c>
      <c r="F1124" s="29"/>
      <c r="G1124" s="368"/>
      <c r="H1124" s="694" t="s">
        <v>467</v>
      </c>
      <c r="I1124" s="347" t="s">
        <v>43</v>
      </c>
      <c r="J1124" s="694" t="s">
        <v>1553</v>
      </c>
      <c r="K1124" s="232"/>
      <c r="L1124" s="698"/>
      <c r="M1124" s="185"/>
      <c r="N1124" s="717"/>
      <c r="O1124" s="232"/>
      <c r="P1124" s="232">
        <v>25</v>
      </c>
      <c r="Q1124" s="347" t="s">
        <v>2390</v>
      </c>
      <c r="R1124" s="695">
        <v>1110</v>
      </c>
      <c r="S1124" s="695"/>
      <c r="T1124" s="695">
        <v>12100</v>
      </c>
      <c r="U1124" s="695">
        <v>1000</v>
      </c>
      <c r="V1124" s="695">
        <v>1110</v>
      </c>
      <c r="W1124" s="695">
        <v>1110</v>
      </c>
      <c r="X1124" s="232">
        <v>1</v>
      </c>
      <c r="Y1124" s="695">
        <v>1000</v>
      </c>
      <c r="Z1124" s="232">
        <v>1</v>
      </c>
      <c r="AA1124" s="696">
        <v>1000</v>
      </c>
      <c r="AB1124" s="696">
        <v>13100</v>
      </c>
      <c r="AC1124" s="697" t="s">
        <v>876</v>
      </c>
      <c r="AD1124" s="698" t="s">
        <v>2382</v>
      </c>
      <c r="AE1124" s="699">
        <v>0</v>
      </c>
      <c r="AF1124" s="699">
        <v>1.0416666666666666E-2</v>
      </c>
      <c r="AG1124" s="699"/>
      <c r="AH1124" s="699"/>
      <c r="AI1124" s="232"/>
      <c r="AJ1124" s="694"/>
      <c r="AK1124" s="694" t="s">
        <v>6</v>
      </c>
      <c r="AL1124" s="700" t="s">
        <v>662</v>
      </c>
      <c r="AM1124" s="694" t="s">
        <v>486</v>
      </c>
      <c r="AN1124" s="694">
        <v>1</v>
      </c>
      <c r="AO1124" s="232"/>
      <c r="AP1124" s="232"/>
      <c r="AQ1124" s="232"/>
      <c r="AR1124" s="232"/>
      <c r="AS1124" s="232"/>
      <c r="AT1124" s="243">
        <f t="shared" si="102"/>
        <v>1.0416666666666666E-2</v>
      </c>
      <c r="AU1124" s="243" t="str">
        <f t="shared" si="103"/>
        <v/>
      </c>
    </row>
    <row r="1125" spans="1:47" ht="14.25">
      <c r="B1125" s="29">
        <v>2025</v>
      </c>
      <c r="C1125" s="29">
        <v>6</v>
      </c>
      <c r="D1125" s="29">
        <v>4</v>
      </c>
      <c r="E1125" s="247" t="s">
        <v>496</v>
      </c>
      <c r="F1125" s="29"/>
      <c r="G1125" s="31"/>
      <c r="H1125" s="694" t="s">
        <v>467</v>
      </c>
      <c r="I1125" s="347"/>
      <c r="J1125" s="694"/>
      <c r="K1125" s="232"/>
      <c r="L1125" s="698"/>
      <c r="M1125" s="185"/>
      <c r="N1125" s="717"/>
      <c r="O1125" s="232"/>
      <c r="P1125" s="232"/>
      <c r="Q1125" s="347"/>
      <c r="R1125" s="695"/>
      <c r="S1125" s="695"/>
      <c r="T1125" s="695"/>
      <c r="U1125" s="695"/>
      <c r="V1125" s="695"/>
      <c r="W1125" s="695"/>
      <c r="X1125" s="232"/>
      <c r="Y1125" s="695"/>
      <c r="Z1125" s="232"/>
      <c r="AA1125" s="696"/>
      <c r="AB1125" s="696"/>
      <c r="AC1125" s="697"/>
      <c r="AD1125" s="698"/>
      <c r="AE1125" s="699"/>
      <c r="AF1125" s="699"/>
      <c r="AG1125" s="699">
        <v>1.0416666666666666E-2</v>
      </c>
      <c r="AH1125" s="699">
        <v>3.125E-2</v>
      </c>
      <c r="AI1125" s="232" t="s">
        <v>560</v>
      </c>
      <c r="AJ1125" s="694"/>
      <c r="AK1125" s="694"/>
      <c r="AL1125" s="700"/>
      <c r="AM1125" s="694"/>
      <c r="AN1125" s="694"/>
      <c r="AO1125" s="232"/>
      <c r="AP1125" s="232"/>
      <c r="AQ1125" s="232"/>
      <c r="AR1125" s="232"/>
      <c r="AS1125" s="232"/>
      <c r="AT1125" s="243" t="str">
        <f t="shared" si="102"/>
        <v/>
      </c>
      <c r="AU1125" s="243">
        <f t="shared" si="103"/>
        <v>2.0833333333333336E-2</v>
      </c>
    </row>
    <row r="1126" spans="1:47" ht="14.25">
      <c r="A1126" s="182">
        <v>1</v>
      </c>
      <c r="B1126" s="29">
        <v>2025</v>
      </c>
      <c r="C1126" s="29">
        <v>6</v>
      </c>
      <c r="D1126" s="29">
        <v>4</v>
      </c>
      <c r="E1126" s="247" t="s">
        <v>496</v>
      </c>
      <c r="F1126" s="29">
        <v>13</v>
      </c>
      <c r="G1126" s="31" t="s">
        <v>485</v>
      </c>
      <c r="H1126" s="694" t="s">
        <v>467</v>
      </c>
      <c r="I1126" s="347" t="s">
        <v>47</v>
      </c>
      <c r="J1126" s="694" t="s">
        <v>1553</v>
      </c>
      <c r="K1126" s="232">
        <v>3832345</v>
      </c>
      <c r="L1126" s="698">
        <v>13</v>
      </c>
      <c r="M1126" s="185">
        <v>31</v>
      </c>
      <c r="N1126" s="717" t="s">
        <v>875</v>
      </c>
      <c r="O1126" s="232" t="s">
        <v>52</v>
      </c>
      <c r="P1126" s="232">
        <v>25</v>
      </c>
      <c r="Q1126" s="347" t="s">
        <v>477</v>
      </c>
      <c r="R1126" s="695">
        <v>1110</v>
      </c>
      <c r="S1126" s="695"/>
      <c r="T1126" s="695">
        <v>12100</v>
      </c>
      <c r="U1126" s="695">
        <v>12100</v>
      </c>
      <c r="V1126" s="695">
        <v>1110</v>
      </c>
      <c r="W1126" s="695">
        <v>1110</v>
      </c>
      <c r="X1126" s="232">
        <v>1</v>
      </c>
      <c r="Y1126" s="695">
        <v>12100</v>
      </c>
      <c r="Z1126" s="232">
        <v>1</v>
      </c>
      <c r="AA1126" s="696">
        <v>12100</v>
      </c>
      <c r="AB1126" s="696">
        <v>12100</v>
      </c>
      <c r="AC1126" s="697" t="s">
        <v>2397</v>
      </c>
      <c r="AD1126" s="698" t="s">
        <v>2383</v>
      </c>
      <c r="AE1126" s="699"/>
      <c r="AF1126" s="699"/>
      <c r="AG1126" s="699"/>
      <c r="AH1126" s="699"/>
      <c r="AI1126" s="232" t="s">
        <v>5</v>
      </c>
      <c r="AJ1126" s="694"/>
      <c r="AK1126" s="694" t="s">
        <v>6</v>
      </c>
      <c r="AL1126" s="700" t="s">
        <v>662</v>
      </c>
      <c r="AM1126" s="694" t="s">
        <v>486</v>
      </c>
      <c r="AN1126" s="694"/>
      <c r="AO1126" s="232"/>
      <c r="AP1126" s="232"/>
      <c r="AQ1126" s="232"/>
      <c r="AR1126" s="232"/>
      <c r="AS1126" s="232"/>
      <c r="AT1126" s="243" t="str">
        <f t="shared" si="102"/>
        <v/>
      </c>
      <c r="AU1126" s="243" t="str">
        <f t="shared" si="103"/>
        <v/>
      </c>
    </row>
    <row r="1127" spans="1:47" ht="14.25">
      <c r="B1127" s="29">
        <v>2025</v>
      </c>
      <c r="C1127" s="29">
        <v>6</v>
      </c>
      <c r="D1127" s="29">
        <v>4</v>
      </c>
      <c r="E1127" s="247" t="s">
        <v>496</v>
      </c>
      <c r="F1127" s="29"/>
      <c r="G1127" s="368"/>
      <c r="H1127" s="694" t="s">
        <v>467</v>
      </c>
      <c r="I1127" s="347" t="s">
        <v>43</v>
      </c>
      <c r="J1127" s="694" t="s">
        <v>1553</v>
      </c>
      <c r="K1127" s="232"/>
      <c r="L1127" s="698"/>
      <c r="M1127" s="185"/>
      <c r="N1127" s="717"/>
      <c r="O1127" s="232"/>
      <c r="P1127" s="232">
        <v>25</v>
      </c>
      <c r="Q1127" s="347" t="s">
        <v>2390</v>
      </c>
      <c r="R1127" s="695">
        <v>1110</v>
      </c>
      <c r="S1127" s="695"/>
      <c r="T1127" s="695">
        <v>12100</v>
      </c>
      <c r="U1127" s="695">
        <v>1000</v>
      </c>
      <c r="V1127" s="695">
        <v>1110</v>
      </c>
      <c r="W1127" s="695">
        <v>1110</v>
      </c>
      <c r="X1127" s="232">
        <v>1</v>
      </c>
      <c r="Y1127" s="695">
        <v>1000</v>
      </c>
      <c r="Z1127" s="232">
        <v>1</v>
      </c>
      <c r="AA1127" s="696">
        <v>1000</v>
      </c>
      <c r="AB1127" s="696">
        <v>13100</v>
      </c>
      <c r="AC1127" s="697" t="s">
        <v>876</v>
      </c>
      <c r="AD1127" s="698" t="s">
        <v>2383</v>
      </c>
      <c r="AE1127" s="699">
        <v>3.125E-2</v>
      </c>
      <c r="AF1127" s="699">
        <v>4.1666666666666664E-2</v>
      </c>
      <c r="AG1127" s="699"/>
      <c r="AH1127" s="699"/>
      <c r="AI1127" s="232"/>
      <c r="AJ1127" s="694"/>
      <c r="AK1127" s="694" t="s">
        <v>6</v>
      </c>
      <c r="AL1127" s="700" t="s">
        <v>662</v>
      </c>
      <c r="AM1127" s="694" t="s">
        <v>486</v>
      </c>
      <c r="AN1127" s="694">
        <v>1</v>
      </c>
      <c r="AO1127" s="232"/>
      <c r="AP1127" s="232"/>
      <c r="AQ1127" s="232"/>
      <c r="AR1127" s="232"/>
      <c r="AS1127" s="232"/>
      <c r="AT1127" s="243">
        <f t="shared" si="102"/>
        <v>1.0416666666666664E-2</v>
      </c>
      <c r="AU1127" s="243" t="str">
        <f t="shared" si="103"/>
        <v/>
      </c>
    </row>
    <row r="1128" spans="1:47" ht="14.25">
      <c r="B1128" s="29">
        <v>2025</v>
      </c>
      <c r="C1128" s="29">
        <v>6</v>
      </c>
      <c r="D1128" s="29">
        <v>4</v>
      </c>
      <c r="E1128" s="247" t="s">
        <v>496</v>
      </c>
      <c r="F1128" s="29"/>
      <c r="G1128" s="31"/>
      <c r="H1128" s="694" t="s">
        <v>467</v>
      </c>
      <c r="I1128" s="347"/>
      <c r="J1128" s="694"/>
      <c r="K1128" s="232"/>
      <c r="L1128" s="698"/>
      <c r="M1128" s="185"/>
      <c r="N1128" s="717"/>
      <c r="O1128" s="232"/>
      <c r="P1128" s="232"/>
      <c r="Q1128" s="347"/>
      <c r="R1128" s="695"/>
      <c r="S1128" s="695"/>
      <c r="T1128" s="695"/>
      <c r="U1128" s="695"/>
      <c r="V1128" s="695"/>
      <c r="W1128" s="695"/>
      <c r="X1128" s="232"/>
      <c r="Y1128" s="695"/>
      <c r="Z1128" s="232"/>
      <c r="AA1128" s="696"/>
      <c r="AB1128" s="696"/>
      <c r="AC1128" s="697"/>
      <c r="AD1128" s="698"/>
      <c r="AE1128" s="699"/>
      <c r="AF1128" s="699"/>
      <c r="AG1128" s="699">
        <v>4.1666666666666664E-2</v>
      </c>
      <c r="AH1128" s="699">
        <v>6.25E-2</v>
      </c>
      <c r="AI1128" s="232" t="s">
        <v>560</v>
      </c>
      <c r="AJ1128" s="694"/>
      <c r="AK1128" s="694"/>
      <c r="AL1128" s="700"/>
      <c r="AM1128" s="694"/>
      <c r="AN1128" s="694"/>
      <c r="AO1128" s="232"/>
      <c r="AP1128" s="232"/>
      <c r="AQ1128" s="232"/>
      <c r="AR1128" s="232"/>
      <c r="AS1128" s="232"/>
      <c r="AT1128" s="243" t="str">
        <f t="shared" si="102"/>
        <v/>
      </c>
      <c r="AU1128" s="243">
        <f t="shared" si="103"/>
        <v>2.0833333333333336E-2</v>
      </c>
    </row>
    <row r="1129" spans="1:47" ht="14.25">
      <c r="A1129" s="182">
        <v>1</v>
      </c>
      <c r="B1129" s="29">
        <v>2025</v>
      </c>
      <c r="C1129" s="29">
        <v>6</v>
      </c>
      <c r="D1129" s="29">
        <v>4</v>
      </c>
      <c r="E1129" s="247" t="s">
        <v>496</v>
      </c>
      <c r="F1129" s="29">
        <v>14</v>
      </c>
      <c r="G1129" s="31" t="s">
        <v>485</v>
      </c>
      <c r="H1129" s="694" t="s">
        <v>467</v>
      </c>
      <c r="I1129" s="347" t="s">
        <v>47</v>
      </c>
      <c r="J1129" s="694" t="s">
        <v>1553</v>
      </c>
      <c r="K1129" s="232">
        <v>3832345</v>
      </c>
      <c r="L1129" s="698">
        <v>14</v>
      </c>
      <c r="M1129" s="185">
        <v>31</v>
      </c>
      <c r="N1129" s="717" t="s">
        <v>875</v>
      </c>
      <c r="O1129" s="232" t="s">
        <v>52</v>
      </c>
      <c r="P1129" s="232">
        <v>25</v>
      </c>
      <c r="Q1129" s="347" t="s">
        <v>477</v>
      </c>
      <c r="R1129" s="695">
        <v>1110</v>
      </c>
      <c r="S1129" s="695"/>
      <c r="T1129" s="695">
        <v>12100</v>
      </c>
      <c r="U1129" s="695">
        <v>12100</v>
      </c>
      <c r="V1129" s="695">
        <v>1110</v>
      </c>
      <c r="W1129" s="695">
        <v>1110</v>
      </c>
      <c r="X1129" s="232">
        <v>1</v>
      </c>
      <c r="Y1129" s="695">
        <v>12100</v>
      </c>
      <c r="Z1129" s="232">
        <v>1</v>
      </c>
      <c r="AA1129" s="696">
        <v>12100</v>
      </c>
      <c r="AB1129" s="696">
        <v>12100</v>
      </c>
      <c r="AC1129" s="697" t="s">
        <v>2398</v>
      </c>
      <c r="AD1129" s="698" t="s">
        <v>2384</v>
      </c>
      <c r="AE1129" s="699"/>
      <c r="AF1129" s="699"/>
      <c r="AG1129" s="699"/>
      <c r="AH1129" s="699"/>
      <c r="AI1129" s="232" t="s">
        <v>5</v>
      </c>
      <c r="AJ1129" s="694"/>
      <c r="AK1129" s="694" t="s">
        <v>6</v>
      </c>
      <c r="AL1129" s="700" t="s">
        <v>662</v>
      </c>
      <c r="AM1129" s="694" t="s">
        <v>486</v>
      </c>
      <c r="AN1129" s="694"/>
      <c r="AO1129" s="232"/>
      <c r="AP1129" s="232"/>
      <c r="AQ1129" s="232"/>
      <c r="AR1129" s="232"/>
      <c r="AS1129" s="232"/>
      <c r="AT1129" s="243" t="str">
        <f t="shared" si="102"/>
        <v/>
      </c>
      <c r="AU1129" s="243" t="str">
        <f t="shared" si="103"/>
        <v/>
      </c>
    </row>
    <row r="1130" spans="1:47" ht="14.25">
      <c r="B1130" s="29">
        <v>2025</v>
      </c>
      <c r="C1130" s="29">
        <v>6</v>
      </c>
      <c r="D1130" s="29">
        <v>4</v>
      </c>
      <c r="E1130" s="247" t="s">
        <v>496</v>
      </c>
      <c r="F1130" s="29"/>
      <c r="G1130" s="368"/>
      <c r="H1130" s="694" t="s">
        <v>467</v>
      </c>
      <c r="I1130" s="347" t="s">
        <v>43</v>
      </c>
      <c r="J1130" s="694" t="s">
        <v>1553</v>
      </c>
      <c r="K1130" s="232"/>
      <c r="L1130" s="698"/>
      <c r="M1130" s="185"/>
      <c r="N1130" s="717"/>
      <c r="O1130" s="232"/>
      <c r="P1130" s="232">
        <v>25</v>
      </c>
      <c r="Q1130" s="347" t="s">
        <v>2390</v>
      </c>
      <c r="R1130" s="695">
        <v>1110</v>
      </c>
      <c r="S1130" s="695"/>
      <c r="T1130" s="695">
        <v>12100</v>
      </c>
      <c r="U1130" s="695">
        <v>1000</v>
      </c>
      <c r="V1130" s="695">
        <v>1110</v>
      </c>
      <c r="W1130" s="695">
        <v>1110</v>
      </c>
      <c r="X1130" s="232">
        <v>1</v>
      </c>
      <c r="Y1130" s="695">
        <v>1000</v>
      </c>
      <c r="Z1130" s="232">
        <v>1</v>
      </c>
      <c r="AA1130" s="696">
        <v>1000</v>
      </c>
      <c r="AB1130" s="696">
        <v>13100</v>
      </c>
      <c r="AC1130" s="697" t="s">
        <v>876</v>
      </c>
      <c r="AD1130" s="698" t="s">
        <v>2384</v>
      </c>
      <c r="AE1130" s="699">
        <v>6.25E-2</v>
      </c>
      <c r="AF1130" s="699">
        <v>7.2916666666666671E-2</v>
      </c>
      <c r="AG1130" s="699"/>
      <c r="AH1130" s="699"/>
      <c r="AI1130" s="232"/>
      <c r="AJ1130" s="694"/>
      <c r="AK1130" s="694" t="s">
        <v>6</v>
      </c>
      <c r="AL1130" s="700" t="s">
        <v>662</v>
      </c>
      <c r="AM1130" s="694" t="s">
        <v>486</v>
      </c>
      <c r="AN1130" s="694">
        <v>1</v>
      </c>
      <c r="AO1130" s="232"/>
      <c r="AP1130" s="232"/>
      <c r="AQ1130" s="232"/>
      <c r="AR1130" s="232"/>
      <c r="AS1130" s="232"/>
      <c r="AT1130" s="243">
        <f t="shared" si="102"/>
        <v>1.0416666666666671E-2</v>
      </c>
      <c r="AU1130" s="243" t="str">
        <f t="shared" si="103"/>
        <v/>
      </c>
    </row>
    <row r="1131" spans="1:47" ht="14.25">
      <c r="B1131" s="29">
        <v>2025</v>
      </c>
      <c r="C1131" s="29">
        <v>6</v>
      </c>
      <c r="D1131" s="29">
        <v>4</v>
      </c>
      <c r="E1131" s="247" t="s">
        <v>496</v>
      </c>
      <c r="F1131" s="29"/>
      <c r="G1131" s="31"/>
      <c r="H1131" s="694" t="s">
        <v>467</v>
      </c>
      <c r="I1131" s="347"/>
      <c r="J1131" s="694"/>
      <c r="K1131" s="232"/>
      <c r="L1131" s="698"/>
      <c r="M1131" s="185"/>
      <c r="N1131" s="717"/>
      <c r="O1131" s="232"/>
      <c r="P1131" s="232"/>
      <c r="Q1131" s="347"/>
      <c r="R1131" s="695"/>
      <c r="S1131" s="695"/>
      <c r="T1131" s="695"/>
      <c r="U1131" s="695"/>
      <c r="V1131" s="695"/>
      <c r="W1131" s="695"/>
      <c r="X1131" s="232"/>
      <c r="Y1131" s="695"/>
      <c r="Z1131" s="232"/>
      <c r="AA1131" s="696"/>
      <c r="AB1131" s="696"/>
      <c r="AC1131" s="697"/>
      <c r="AD1131" s="698"/>
      <c r="AE1131" s="699"/>
      <c r="AF1131" s="699"/>
      <c r="AG1131" s="699">
        <v>7.2916666666666671E-2</v>
      </c>
      <c r="AH1131" s="699">
        <v>9.375E-2</v>
      </c>
      <c r="AI1131" s="232" t="s">
        <v>560</v>
      </c>
      <c r="AJ1131" s="694"/>
      <c r="AK1131" s="694"/>
      <c r="AL1131" s="700"/>
      <c r="AM1131" s="694"/>
      <c r="AN1131" s="694"/>
      <c r="AO1131" s="232"/>
      <c r="AP1131" s="232"/>
      <c r="AQ1131" s="232"/>
      <c r="AR1131" s="232"/>
      <c r="AS1131" s="232"/>
      <c r="AT1131" s="243" t="str">
        <f t="shared" si="102"/>
        <v/>
      </c>
      <c r="AU1131" s="243">
        <f t="shared" si="103"/>
        <v>2.0833333333333329E-2</v>
      </c>
    </row>
    <row r="1132" spans="1:47" ht="14.25">
      <c r="A1132" s="182">
        <v>1</v>
      </c>
      <c r="B1132" s="29">
        <v>2025</v>
      </c>
      <c r="C1132" s="29">
        <v>6</v>
      </c>
      <c r="D1132" s="29">
        <v>4</v>
      </c>
      <c r="E1132" s="247" t="s">
        <v>496</v>
      </c>
      <c r="F1132" s="29">
        <v>15</v>
      </c>
      <c r="G1132" s="31" t="s">
        <v>485</v>
      </c>
      <c r="H1132" s="694" t="s">
        <v>467</v>
      </c>
      <c r="I1132" s="347" t="s">
        <v>47</v>
      </c>
      <c r="J1132" s="694" t="s">
        <v>1553</v>
      </c>
      <c r="K1132" s="232">
        <v>3832345</v>
      </c>
      <c r="L1132" s="698">
        <v>15</v>
      </c>
      <c r="M1132" s="185">
        <v>31</v>
      </c>
      <c r="N1132" s="717" t="s">
        <v>875</v>
      </c>
      <c r="O1132" s="232" t="s">
        <v>52</v>
      </c>
      <c r="P1132" s="232">
        <v>25</v>
      </c>
      <c r="Q1132" s="347" t="s">
        <v>477</v>
      </c>
      <c r="R1132" s="695">
        <v>1110</v>
      </c>
      <c r="S1132" s="695"/>
      <c r="T1132" s="695">
        <v>12100</v>
      </c>
      <c r="U1132" s="695">
        <v>12100</v>
      </c>
      <c r="V1132" s="695">
        <v>1110</v>
      </c>
      <c r="W1132" s="695">
        <v>1110</v>
      </c>
      <c r="X1132" s="232">
        <v>1</v>
      </c>
      <c r="Y1132" s="695">
        <v>12100</v>
      </c>
      <c r="Z1132" s="232">
        <v>1</v>
      </c>
      <c r="AA1132" s="696">
        <v>12100</v>
      </c>
      <c r="AB1132" s="696">
        <v>12100</v>
      </c>
      <c r="AC1132" s="697" t="s">
        <v>2399</v>
      </c>
      <c r="AD1132" s="698" t="s">
        <v>2400</v>
      </c>
      <c r="AE1132" s="699"/>
      <c r="AF1132" s="699"/>
      <c r="AG1132" s="699"/>
      <c r="AH1132" s="699"/>
      <c r="AI1132" s="232" t="s">
        <v>5</v>
      </c>
      <c r="AJ1132" s="694"/>
      <c r="AK1132" s="694" t="s">
        <v>6</v>
      </c>
      <c r="AL1132" s="700" t="s">
        <v>662</v>
      </c>
      <c r="AM1132" s="694" t="s">
        <v>486</v>
      </c>
      <c r="AN1132" s="694"/>
      <c r="AO1132" s="232"/>
      <c r="AP1132" s="232"/>
      <c r="AQ1132" s="232"/>
      <c r="AR1132" s="232"/>
      <c r="AS1132" s="232"/>
      <c r="AT1132" s="243" t="str">
        <f t="shared" si="102"/>
        <v/>
      </c>
      <c r="AU1132" s="243" t="str">
        <f t="shared" si="103"/>
        <v/>
      </c>
    </row>
    <row r="1133" spans="1:47" ht="14.25">
      <c r="B1133" s="29">
        <v>2025</v>
      </c>
      <c r="C1133" s="29">
        <v>6</v>
      </c>
      <c r="D1133" s="29">
        <v>4</v>
      </c>
      <c r="E1133" s="247" t="s">
        <v>496</v>
      </c>
      <c r="F1133" s="29"/>
      <c r="G1133" s="368"/>
      <c r="H1133" s="694" t="s">
        <v>467</v>
      </c>
      <c r="I1133" s="347" t="s">
        <v>43</v>
      </c>
      <c r="J1133" s="694" t="s">
        <v>1553</v>
      </c>
      <c r="K1133" s="232"/>
      <c r="L1133" s="698"/>
      <c r="M1133" s="185"/>
      <c r="N1133" s="717"/>
      <c r="O1133" s="232"/>
      <c r="P1133" s="232">
        <v>25</v>
      </c>
      <c r="Q1133" s="347" t="s">
        <v>2390</v>
      </c>
      <c r="R1133" s="695">
        <v>1110</v>
      </c>
      <c r="S1133" s="695"/>
      <c r="T1133" s="695">
        <v>12100</v>
      </c>
      <c r="U1133" s="695">
        <v>1000</v>
      </c>
      <c r="V1133" s="695">
        <v>1110</v>
      </c>
      <c r="W1133" s="695">
        <v>1110</v>
      </c>
      <c r="X1133" s="232">
        <v>1</v>
      </c>
      <c r="Y1133" s="695">
        <v>1000</v>
      </c>
      <c r="Z1133" s="232">
        <v>1</v>
      </c>
      <c r="AA1133" s="696">
        <v>1000</v>
      </c>
      <c r="AB1133" s="696">
        <v>13100</v>
      </c>
      <c r="AC1133" s="697" t="s">
        <v>876</v>
      </c>
      <c r="AD1133" s="698" t="s">
        <v>2400</v>
      </c>
      <c r="AE1133" s="699">
        <v>9.375E-2</v>
      </c>
      <c r="AF1133" s="699">
        <v>0.10416666666666667</v>
      </c>
      <c r="AG1133" s="699"/>
      <c r="AH1133" s="699"/>
      <c r="AI1133" s="232"/>
      <c r="AJ1133" s="694"/>
      <c r="AK1133" s="694" t="s">
        <v>6</v>
      </c>
      <c r="AL1133" s="700" t="s">
        <v>662</v>
      </c>
      <c r="AM1133" s="694" t="s">
        <v>486</v>
      </c>
      <c r="AN1133" s="694">
        <v>1</v>
      </c>
      <c r="AO1133" s="232"/>
      <c r="AP1133" s="232"/>
      <c r="AQ1133" s="232"/>
      <c r="AR1133" s="232"/>
      <c r="AS1133" s="232"/>
      <c r="AT1133" s="243">
        <f t="shared" si="102"/>
        <v>1.0416666666666671E-2</v>
      </c>
      <c r="AU1133" s="243" t="str">
        <f t="shared" si="103"/>
        <v/>
      </c>
    </row>
    <row r="1134" spans="1:47" ht="14.25">
      <c r="B1134" s="29">
        <v>2025</v>
      </c>
      <c r="C1134" s="29">
        <v>6</v>
      </c>
      <c r="D1134" s="29">
        <v>4</v>
      </c>
      <c r="E1134" s="247" t="s">
        <v>496</v>
      </c>
      <c r="F1134" s="29"/>
      <c r="G1134" s="31"/>
      <c r="H1134" s="694" t="s">
        <v>467</v>
      </c>
      <c r="I1134" s="347"/>
      <c r="J1134" s="694"/>
      <c r="K1134" s="232"/>
      <c r="L1134" s="698"/>
      <c r="M1134" s="185"/>
      <c r="N1134" s="717"/>
      <c r="O1134" s="232"/>
      <c r="P1134" s="232"/>
      <c r="Q1134" s="347"/>
      <c r="R1134" s="695"/>
      <c r="S1134" s="695"/>
      <c r="T1134" s="695"/>
      <c r="U1134" s="695"/>
      <c r="V1134" s="695"/>
      <c r="W1134" s="695"/>
      <c r="X1134" s="232"/>
      <c r="Y1134" s="695"/>
      <c r="Z1134" s="232"/>
      <c r="AA1134" s="696"/>
      <c r="AB1134" s="696"/>
      <c r="AC1134" s="697"/>
      <c r="AD1134" s="698"/>
      <c r="AE1134" s="699"/>
      <c r="AF1134" s="699"/>
      <c r="AG1134" s="699">
        <v>0.10416666666666667</v>
      </c>
      <c r="AH1134" s="699">
        <v>0.16666666666666666</v>
      </c>
      <c r="AI1134" s="232" t="s">
        <v>560</v>
      </c>
      <c r="AJ1134" s="694"/>
      <c r="AK1134" s="694"/>
      <c r="AL1134" s="700"/>
      <c r="AM1134" s="694"/>
      <c r="AN1134" s="694"/>
      <c r="AO1134" s="232"/>
      <c r="AP1134" s="232"/>
      <c r="AQ1134" s="232"/>
      <c r="AR1134" s="232"/>
      <c r="AS1134" s="232"/>
      <c r="AT1134" s="243" t="str">
        <f t="shared" si="102"/>
        <v/>
      </c>
      <c r="AU1134" s="243">
        <f t="shared" si="103"/>
        <v>6.2499999999999986E-2</v>
      </c>
    </row>
    <row r="1135" spans="1:47" ht="14.25">
      <c r="A1135" s="182">
        <v>1</v>
      </c>
      <c r="B1135" s="29">
        <v>2025</v>
      </c>
      <c r="C1135" s="29">
        <v>6</v>
      </c>
      <c r="D1135" s="29">
        <v>4</v>
      </c>
      <c r="E1135" s="247" t="s">
        <v>496</v>
      </c>
      <c r="F1135" s="29">
        <v>16</v>
      </c>
      <c r="G1135" s="31" t="s">
        <v>485</v>
      </c>
      <c r="H1135" s="694" t="s">
        <v>467</v>
      </c>
      <c r="I1135" s="347" t="s">
        <v>47</v>
      </c>
      <c r="J1135" s="694" t="s">
        <v>1553</v>
      </c>
      <c r="K1135" s="232">
        <v>3832345</v>
      </c>
      <c r="L1135" s="698">
        <v>16</v>
      </c>
      <c r="M1135" s="185">
        <v>31</v>
      </c>
      <c r="N1135" s="717" t="s">
        <v>875</v>
      </c>
      <c r="O1135" s="232" t="s">
        <v>52</v>
      </c>
      <c r="P1135" s="232">
        <v>25</v>
      </c>
      <c r="Q1135" s="347" t="s">
        <v>477</v>
      </c>
      <c r="R1135" s="695">
        <v>1110</v>
      </c>
      <c r="S1135" s="695"/>
      <c r="T1135" s="695">
        <v>12100</v>
      </c>
      <c r="U1135" s="695">
        <v>12100</v>
      </c>
      <c r="V1135" s="695">
        <v>1110</v>
      </c>
      <c r="W1135" s="695">
        <v>1110</v>
      </c>
      <c r="X1135" s="232">
        <v>1</v>
      </c>
      <c r="Y1135" s="695">
        <v>12100</v>
      </c>
      <c r="Z1135" s="232">
        <v>1</v>
      </c>
      <c r="AA1135" s="696">
        <v>12100</v>
      </c>
      <c r="AB1135" s="696">
        <v>12100</v>
      </c>
      <c r="AC1135" s="697" t="s">
        <v>2401</v>
      </c>
      <c r="AD1135" s="698" t="s">
        <v>2402</v>
      </c>
      <c r="AE1135" s="699"/>
      <c r="AF1135" s="699"/>
      <c r="AG1135" s="699"/>
      <c r="AH1135" s="699"/>
      <c r="AI1135" s="232" t="s">
        <v>5</v>
      </c>
      <c r="AJ1135" s="694"/>
      <c r="AK1135" s="694" t="s">
        <v>6</v>
      </c>
      <c r="AL1135" s="700" t="s">
        <v>662</v>
      </c>
      <c r="AM1135" s="694" t="s">
        <v>486</v>
      </c>
      <c r="AN1135" s="694"/>
      <c r="AO1135" s="232"/>
      <c r="AP1135" s="232"/>
      <c r="AQ1135" s="232"/>
      <c r="AR1135" s="232"/>
      <c r="AS1135" s="232"/>
      <c r="AT1135" s="243" t="str">
        <f t="shared" si="102"/>
        <v/>
      </c>
      <c r="AU1135" s="243" t="str">
        <f t="shared" si="103"/>
        <v/>
      </c>
    </row>
    <row r="1136" spans="1:47" ht="14.25">
      <c r="B1136" s="29">
        <v>2025</v>
      </c>
      <c r="C1136" s="29">
        <v>6</v>
      </c>
      <c r="D1136" s="29">
        <v>4</v>
      </c>
      <c r="E1136" s="247" t="s">
        <v>496</v>
      </c>
      <c r="F1136" s="29"/>
      <c r="G1136" s="368"/>
      <c r="H1136" s="694" t="s">
        <v>467</v>
      </c>
      <c r="I1136" s="347" t="s">
        <v>43</v>
      </c>
      <c r="J1136" s="694" t="s">
        <v>1553</v>
      </c>
      <c r="K1136" s="232"/>
      <c r="L1136" s="698"/>
      <c r="M1136" s="185"/>
      <c r="N1136" s="717"/>
      <c r="O1136" s="232"/>
      <c r="P1136" s="232">
        <v>25</v>
      </c>
      <c r="Q1136" s="347" t="s">
        <v>2390</v>
      </c>
      <c r="R1136" s="695">
        <v>1110</v>
      </c>
      <c r="S1136" s="695"/>
      <c r="T1136" s="695">
        <v>12100</v>
      </c>
      <c r="U1136" s="695">
        <v>1000</v>
      </c>
      <c r="V1136" s="695">
        <v>1110</v>
      </c>
      <c r="W1136" s="695">
        <v>1110</v>
      </c>
      <c r="X1136" s="232">
        <v>1</v>
      </c>
      <c r="Y1136" s="695">
        <v>1000</v>
      </c>
      <c r="Z1136" s="232">
        <v>1</v>
      </c>
      <c r="AA1136" s="696">
        <v>1000</v>
      </c>
      <c r="AB1136" s="696">
        <v>13100</v>
      </c>
      <c r="AC1136" s="697" t="s">
        <v>876</v>
      </c>
      <c r="AD1136" s="698" t="s">
        <v>2402</v>
      </c>
      <c r="AE1136" s="699">
        <v>0.16666666666666666</v>
      </c>
      <c r="AF1136" s="699">
        <v>0.17708333333333334</v>
      </c>
      <c r="AG1136" s="699"/>
      <c r="AH1136" s="699"/>
      <c r="AI1136" s="232"/>
      <c r="AJ1136" s="694"/>
      <c r="AK1136" s="694" t="s">
        <v>6</v>
      </c>
      <c r="AL1136" s="700" t="s">
        <v>662</v>
      </c>
      <c r="AM1136" s="694" t="s">
        <v>486</v>
      </c>
      <c r="AN1136" s="694">
        <v>1</v>
      </c>
      <c r="AO1136" s="232"/>
      <c r="AP1136" s="232"/>
      <c r="AQ1136" s="232"/>
      <c r="AR1136" s="232"/>
      <c r="AS1136" s="232"/>
      <c r="AT1136" s="243">
        <f t="shared" si="102"/>
        <v>1.0416666666666685E-2</v>
      </c>
      <c r="AU1136" s="243" t="str">
        <f t="shared" si="103"/>
        <v/>
      </c>
    </row>
    <row r="1137" spans="1:47" ht="14.25">
      <c r="B1137" s="29">
        <v>2025</v>
      </c>
      <c r="C1137" s="29">
        <v>6</v>
      </c>
      <c r="D1137" s="29">
        <v>4</v>
      </c>
      <c r="E1137" s="247" t="s">
        <v>496</v>
      </c>
      <c r="F1137" s="29"/>
      <c r="G1137" s="31"/>
      <c r="H1137" s="694" t="s">
        <v>467</v>
      </c>
      <c r="I1137" s="347"/>
      <c r="J1137" s="694"/>
      <c r="K1137" s="232"/>
      <c r="L1137" s="698"/>
      <c r="M1137" s="185"/>
      <c r="N1137" s="717"/>
      <c r="O1137" s="232"/>
      <c r="P1137" s="232"/>
      <c r="Q1137" s="347"/>
      <c r="R1137" s="695"/>
      <c r="S1137" s="695"/>
      <c r="T1137" s="695"/>
      <c r="U1137" s="695"/>
      <c r="V1137" s="695"/>
      <c r="W1137" s="695"/>
      <c r="X1137" s="232"/>
      <c r="Y1137" s="695"/>
      <c r="Z1137" s="232"/>
      <c r="AA1137" s="696"/>
      <c r="AB1137" s="696"/>
      <c r="AC1137" s="697"/>
      <c r="AD1137" s="698"/>
      <c r="AE1137" s="699"/>
      <c r="AF1137" s="699"/>
      <c r="AG1137" s="699">
        <v>0.17708333333333334</v>
      </c>
      <c r="AH1137" s="699">
        <v>0.19791666666666666</v>
      </c>
      <c r="AI1137" s="232" t="s">
        <v>560</v>
      </c>
      <c r="AJ1137" s="694"/>
      <c r="AK1137" s="694"/>
      <c r="AL1137" s="700"/>
      <c r="AM1137" s="694"/>
      <c r="AN1137" s="694"/>
      <c r="AO1137" s="232"/>
      <c r="AP1137" s="232"/>
      <c r="AQ1137" s="232"/>
      <c r="AR1137" s="232"/>
      <c r="AS1137" s="232"/>
      <c r="AT1137" s="243" t="str">
        <f t="shared" si="102"/>
        <v/>
      </c>
      <c r="AU1137" s="243">
        <f t="shared" si="103"/>
        <v>2.0833333333333315E-2</v>
      </c>
    </row>
    <row r="1138" spans="1:47" ht="14.25">
      <c r="A1138" s="182">
        <v>1</v>
      </c>
      <c r="B1138" s="29">
        <v>2025</v>
      </c>
      <c r="C1138" s="29">
        <v>6</v>
      </c>
      <c r="D1138" s="29">
        <v>4</v>
      </c>
      <c r="E1138" s="247" t="s">
        <v>496</v>
      </c>
      <c r="F1138" s="29">
        <v>17</v>
      </c>
      <c r="G1138" s="31" t="s">
        <v>485</v>
      </c>
      <c r="H1138" s="694" t="s">
        <v>467</v>
      </c>
      <c r="I1138" s="347" t="s">
        <v>47</v>
      </c>
      <c r="J1138" s="694" t="s">
        <v>1553</v>
      </c>
      <c r="K1138" s="232">
        <v>3832345</v>
      </c>
      <c r="L1138" s="698">
        <v>17</v>
      </c>
      <c r="M1138" s="185">
        <v>31</v>
      </c>
      <c r="N1138" s="717" t="s">
        <v>875</v>
      </c>
      <c r="O1138" s="232" t="s">
        <v>52</v>
      </c>
      <c r="P1138" s="232">
        <v>25</v>
      </c>
      <c r="Q1138" s="347" t="s">
        <v>477</v>
      </c>
      <c r="R1138" s="695">
        <v>1110</v>
      </c>
      <c r="S1138" s="695"/>
      <c r="T1138" s="695">
        <v>12100</v>
      </c>
      <c r="U1138" s="695">
        <v>12100</v>
      </c>
      <c r="V1138" s="695">
        <v>1110</v>
      </c>
      <c r="W1138" s="695">
        <v>1110</v>
      </c>
      <c r="X1138" s="232">
        <v>1</v>
      </c>
      <c r="Y1138" s="695">
        <v>12100</v>
      </c>
      <c r="Z1138" s="232">
        <v>1</v>
      </c>
      <c r="AA1138" s="696">
        <v>12100</v>
      </c>
      <c r="AB1138" s="696">
        <v>12100</v>
      </c>
      <c r="AC1138" s="697" t="s">
        <v>2403</v>
      </c>
      <c r="AD1138" s="698" t="s">
        <v>2404</v>
      </c>
      <c r="AE1138" s="699"/>
      <c r="AF1138" s="699"/>
      <c r="AG1138" s="699"/>
      <c r="AH1138" s="699"/>
      <c r="AI1138" s="232" t="s">
        <v>5</v>
      </c>
      <c r="AJ1138" s="694"/>
      <c r="AK1138" s="694" t="s">
        <v>6</v>
      </c>
      <c r="AL1138" s="700" t="s">
        <v>662</v>
      </c>
      <c r="AM1138" s="694" t="s">
        <v>486</v>
      </c>
      <c r="AN1138" s="694"/>
      <c r="AO1138" s="232"/>
      <c r="AP1138" s="232"/>
      <c r="AQ1138" s="232"/>
      <c r="AR1138" s="232"/>
      <c r="AS1138" s="232"/>
      <c r="AT1138" s="243" t="str">
        <f t="shared" si="102"/>
        <v/>
      </c>
      <c r="AU1138" s="243" t="str">
        <f t="shared" si="103"/>
        <v/>
      </c>
    </row>
    <row r="1139" spans="1:47" ht="14.25">
      <c r="B1139" s="29">
        <v>2025</v>
      </c>
      <c r="C1139" s="29">
        <v>6</v>
      </c>
      <c r="D1139" s="29">
        <v>4</v>
      </c>
      <c r="E1139" s="247" t="s">
        <v>496</v>
      </c>
      <c r="F1139" s="29"/>
      <c r="G1139" s="368"/>
      <c r="H1139" s="694" t="s">
        <v>467</v>
      </c>
      <c r="I1139" s="347" t="s">
        <v>43</v>
      </c>
      <c r="J1139" s="694" t="s">
        <v>1553</v>
      </c>
      <c r="K1139" s="232"/>
      <c r="L1139" s="698"/>
      <c r="M1139" s="185"/>
      <c r="N1139" s="717"/>
      <c r="O1139" s="232"/>
      <c r="P1139" s="232">
        <v>25</v>
      </c>
      <c r="Q1139" s="347" t="s">
        <v>2390</v>
      </c>
      <c r="R1139" s="695">
        <v>1110</v>
      </c>
      <c r="S1139" s="695"/>
      <c r="T1139" s="695">
        <v>12100</v>
      </c>
      <c r="U1139" s="695">
        <v>1000</v>
      </c>
      <c r="V1139" s="695">
        <v>1110</v>
      </c>
      <c r="W1139" s="695">
        <v>1110</v>
      </c>
      <c r="X1139" s="232">
        <v>1</v>
      </c>
      <c r="Y1139" s="695">
        <v>1000</v>
      </c>
      <c r="Z1139" s="232">
        <v>1</v>
      </c>
      <c r="AA1139" s="696">
        <v>1000</v>
      </c>
      <c r="AB1139" s="696">
        <v>13100</v>
      </c>
      <c r="AC1139" s="697" t="s">
        <v>876</v>
      </c>
      <c r="AD1139" s="698" t="s">
        <v>2404</v>
      </c>
      <c r="AE1139" s="699">
        <v>0.19791666666666666</v>
      </c>
      <c r="AF1139" s="699">
        <v>0.20833333333333334</v>
      </c>
      <c r="AG1139" s="699"/>
      <c r="AH1139" s="699"/>
      <c r="AI1139" s="232"/>
      <c r="AJ1139" s="694"/>
      <c r="AK1139" s="694" t="s">
        <v>6</v>
      </c>
      <c r="AL1139" s="700" t="s">
        <v>662</v>
      </c>
      <c r="AM1139" s="694" t="s">
        <v>486</v>
      </c>
      <c r="AN1139" s="694">
        <v>1</v>
      </c>
      <c r="AO1139" s="232"/>
      <c r="AP1139" s="232"/>
      <c r="AQ1139" s="232"/>
      <c r="AR1139" s="232"/>
      <c r="AS1139" s="232"/>
      <c r="AT1139" s="243">
        <f t="shared" si="102"/>
        <v>1.0416666666666685E-2</v>
      </c>
      <c r="AU1139" s="243" t="str">
        <f t="shared" si="103"/>
        <v/>
      </c>
    </row>
    <row r="1140" spans="1:47" ht="14.25">
      <c r="B1140" s="29">
        <v>2025</v>
      </c>
      <c r="C1140" s="29">
        <v>6</v>
      </c>
      <c r="D1140" s="29">
        <v>4</v>
      </c>
      <c r="E1140" s="247" t="s">
        <v>496</v>
      </c>
      <c r="F1140" s="29"/>
      <c r="G1140" s="31"/>
      <c r="H1140" s="694" t="s">
        <v>467</v>
      </c>
      <c r="I1140" s="347"/>
      <c r="J1140" s="694"/>
      <c r="K1140" s="232"/>
      <c r="L1140" s="698"/>
      <c r="M1140" s="185"/>
      <c r="N1140" s="717"/>
      <c r="O1140" s="232"/>
      <c r="P1140" s="232"/>
      <c r="Q1140" s="347"/>
      <c r="R1140" s="695"/>
      <c r="S1140" s="695"/>
      <c r="T1140" s="695"/>
      <c r="U1140" s="695"/>
      <c r="V1140" s="695"/>
      <c r="W1140" s="695"/>
      <c r="X1140" s="232"/>
      <c r="Y1140" s="695"/>
      <c r="Z1140" s="232"/>
      <c r="AA1140" s="696"/>
      <c r="AB1140" s="696"/>
      <c r="AC1140" s="697"/>
      <c r="AD1140" s="698"/>
      <c r="AE1140" s="699"/>
      <c r="AF1140" s="699"/>
      <c r="AG1140" s="699">
        <v>0.20833333333333334</v>
      </c>
      <c r="AH1140" s="699">
        <v>0.22916666666666666</v>
      </c>
      <c r="AI1140" s="232" t="s">
        <v>560</v>
      </c>
      <c r="AJ1140" s="694"/>
      <c r="AK1140" s="694"/>
      <c r="AL1140" s="700"/>
      <c r="AM1140" s="694"/>
      <c r="AN1140" s="694"/>
      <c r="AO1140" s="232"/>
      <c r="AP1140" s="232"/>
      <c r="AQ1140" s="232"/>
      <c r="AR1140" s="232"/>
      <c r="AS1140" s="232"/>
      <c r="AT1140" s="243" t="str">
        <f t="shared" si="102"/>
        <v/>
      </c>
      <c r="AU1140" s="243">
        <f t="shared" si="103"/>
        <v>2.0833333333333315E-2</v>
      </c>
    </row>
    <row r="1141" spans="1:47" ht="14.25">
      <c r="A1141" s="182">
        <v>1</v>
      </c>
      <c r="B1141" s="29">
        <v>2025</v>
      </c>
      <c r="C1141" s="29">
        <v>6</v>
      </c>
      <c r="D1141" s="29">
        <v>4</v>
      </c>
      <c r="E1141" s="247" t="s">
        <v>496</v>
      </c>
      <c r="F1141" s="29">
        <v>18</v>
      </c>
      <c r="G1141" s="31" t="s">
        <v>485</v>
      </c>
      <c r="H1141" s="694" t="s">
        <v>467</v>
      </c>
      <c r="I1141" s="347" t="s">
        <v>47</v>
      </c>
      <c r="J1141" s="694" t="s">
        <v>1553</v>
      </c>
      <c r="K1141" s="232">
        <v>3832345</v>
      </c>
      <c r="L1141" s="698">
        <v>18</v>
      </c>
      <c r="M1141" s="185">
        <v>31</v>
      </c>
      <c r="N1141" s="717" t="s">
        <v>875</v>
      </c>
      <c r="O1141" s="232" t="s">
        <v>52</v>
      </c>
      <c r="P1141" s="232">
        <v>25</v>
      </c>
      <c r="Q1141" s="347" t="s">
        <v>477</v>
      </c>
      <c r="R1141" s="695">
        <v>1110</v>
      </c>
      <c r="S1141" s="695"/>
      <c r="T1141" s="695">
        <v>12100</v>
      </c>
      <c r="U1141" s="695">
        <v>12100</v>
      </c>
      <c r="V1141" s="695">
        <v>1110</v>
      </c>
      <c r="W1141" s="695">
        <v>1110</v>
      </c>
      <c r="X1141" s="232">
        <v>1</v>
      </c>
      <c r="Y1141" s="695">
        <v>12100</v>
      </c>
      <c r="Z1141" s="232">
        <v>1</v>
      </c>
      <c r="AA1141" s="696">
        <v>12100</v>
      </c>
      <c r="AB1141" s="696">
        <v>12100</v>
      </c>
      <c r="AC1141" s="697" t="s">
        <v>2405</v>
      </c>
      <c r="AD1141" s="698" t="s">
        <v>2406</v>
      </c>
      <c r="AE1141" s="699"/>
      <c r="AF1141" s="699"/>
      <c r="AG1141" s="699"/>
      <c r="AH1141" s="699"/>
      <c r="AI1141" s="232" t="s">
        <v>5</v>
      </c>
      <c r="AJ1141" s="694"/>
      <c r="AK1141" s="694" t="s">
        <v>6</v>
      </c>
      <c r="AL1141" s="700" t="s">
        <v>662</v>
      </c>
      <c r="AM1141" s="694" t="s">
        <v>486</v>
      </c>
      <c r="AN1141" s="694"/>
      <c r="AO1141" s="232"/>
      <c r="AP1141" s="232"/>
      <c r="AQ1141" s="232"/>
      <c r="AR1141" s="232"/>
      <c r="AS1141" s="232"/>
      <c r="AT1141" s="243" t="str">
        <f t="shared" si="102"/>
        <v/>
      </c>
      <c r="AU1141" s="243" t="str">
        <f t="shared" si="103"/>
        <v/>
      </c>
    </row>
    <row r="1142" spans="1:47" ht="14.25">
      <c r="B1142" s="29">
        <v>2025</v>
      </c>
      <c r="C1142" s="29">
        <v>6</v>
      </c>
      <c r="D1142" s="29">
        <v>4</v>
      </c>
      <c r="E1142" s="247" t="s">
        <v>496</v>
      </c>
      <c r="F1142" s="29"/>
      <c r="G1142" s="368"/>
      <c r="H1142" s="694" t="s">
        <v>467</v>
      </c>
      <c r="I1142" s="347" t="s">
        <v>43</v>
      </c>
      <c r="J1142" s="694" t="s">
        <v>1553</v>
      </c>
      <c r="K1142" s="232"/>
      <c r="L1142" s="698"/>
      <c r="M1142" s="185"/>
      <c r="N1142" s="717"/>
      <c r="O1142" s="232"/>
      <c r="P1142" s="232">
        <v>25</v>
      </c>
      <c r="Q1142" s="347" t="s">
        <v>2390</v>
      </c>
      <c r="R1142" s="695">
        <v>1110</v>
      </c>
      <c r="S1142" s="695"/>
      <c r="T1142" s="695">
        <v>12100</v>
      </c>
      <c r="U1142" s="695">
        <v>1000</v>
      </c>
      <c r="V1142" s="695">
        <v>1110</v>
      </c>
      <c r="W1142" s="695">
        <v>1110</v>
      </c>
      <c r="X1142" s="232">
        <v>1</v>
      </c>
      <c r="Y1142" s="695">
        <v>1000</v>
      </c>
      <c r="Z1142" s="232">
        <v>1</v>
      </c>
      <c r="AA1142" s="696">
        <v>1000</v>
      </c>
      <c r="AB1142" s="696">
        <v>13100</v>
      </c>
      <c r="AC1142" s="697" t="s">
        <v>876</v>
      </c>
      <c r="AD1142" s="698" t="s">
        <v>2406</v>
      </c>
      <c r="AE1142" s="699">
        <v>0.22916666666666666</v>
      </c>
      <c r="AF1142" s="699">
        <v>0.23958333333333334</v>
      </c>
      <c r="AG1142" s="699"/>
      <c r="AH1142" s="699"/>
      <c r="AI1142" s="232"/>
      <c r="AJ1142" s="694"/>
      <c r="AK1142" s="694" t="s">
        <v>6</v>
      </c>
      <c r="AL1142" s="700" t="s">
        <v>662</v>
      </c>
      <c r="AM1142" s="694" t="s">
        <v>486</v>
      </c>
      <c r="AN1142" s="694">
        <v>1</v>
      </c>
      <c r="AO1142" s="232"/>
      <c r="AP1142" s="232"/>
      <c r="AQ1142" s="232"/>
      <c r="AR1142" s="232"/>
      <c r="AS1142" s="232"/>
      <c r="AT1142" s="243">
        <f t="shared" si="102"/>
        <v>1.0416666666666685E-2</v>
      </c>
      <c r="AU1142" s="243" t="str">
        <f t="shared" si="103"/>
        <v/>
      </c>
    </row>
    <row r="1143" spans="1:47" ht="14.25">
      <c r="B1143" s="29">
        <v>2025</v>
      </c>
      <c r="C1143" s="29">
        <v>6</v>
      </c>
      <c r="D1143" s="29">
        <v>4</v>
      </c>
      <c r="E1143" s="247" t="s">
        <v>496</v>
      </c>
      <c r="F1143" s="29"/>
      <c r="G1143" s="31"/>
      <c r="H1143" s="694" t="s">
        <v>467</v>
      </c>
      <c r="I1143" s="347"/>
      <c r="J1143" s="694"/>
      <c r="K1143" s="232"/>
      <c r="L1143" s="698"/>
      <c r="M1143" s="185"/>
      <c r="N1143" s="717"/>
      <c r="O1143" s="232"/>
      <c r="P1143" s="232"/>
      <c r="Q1143" s="347"/>
      <c r="R1143" s="695"/>
      <c r="S1143" s="695"/>
      <c r="T1143" s="695"/>
      <c r="U1143" s="695"/>
      <c r="V1143" s="695"/>
      <c r="W1143" s="695"/>
      <c r="X1143" s="232"/>
      <c r="Y1143" s="695"/>
      <c r="Z1143" s="232"/>
      <c r="AA1143" s="696"/>
      <c r="AB1143" s="696"/>
      <c r="AC1143" s="697"/>
      <c r="AD1143" s="698"/>
      <c r="AE1143" s="699"/>
      <c r="AF1143" s="699"/>
      <c r="AG1143" s="699">
        <v>0.23958333333333334</v>
      </c>
      <c r="AH1143" s="699">
        <v>0.26041666666666669</v>
      </c>
      <c r="AI1143" s="232" t="s">
        <v>560</v>
      </c>
      <c r="AJ1143" s="694"/>
      <c r="AK1143" s="694"/>
      <c r="AL1143" s="700"/>
      <c r="AM1143" s="694"/>
      <c r="AN1143" s="694"/>
      <c r="AO1143" s="232"/>
      <c r="AP1143" s="232"/>
      <c r="AQ1143" s="232"/>
      <c r="AR1143" s="232"/>
      <c r="AS1143" s="232"/>
      <c r="AT1143" s="243" t="str">
        <f t="shared" si="102"/>
        <v/>
      </c>
      <c r="AU1143" s="243">
        <f t="shared" si="103"/>
        <v>2.0833333333333343E-2</v>
      </c>
    </row>
    <row r="1144" spans="1:47" ht="14.25">
      <c r="A1144" s="182">
        <v>1</v>
      </c>
      <c r="B1144" s="29">
        <v>2025</v>
      </c>
      <c r="C1144" s="29">
        <v>6</v>
      </c>
      <c r="D1144" s="29">
        <v>4</v>
      </c>
      <c r="E1144" s="247" t="s">
        <v>496</v>
      </c>
      <c r="F1144" s="29">
        <v>19</v>
      </c>
      <c r="G1144" s="31" t="s">
        <v>485</v>
      </c>
      <c r="H1144" s="694" t="s">
        <v>467</v>
      </c>
      <c r="I1144" s="347" t="s">
        <v>47</v>
      </c>
      <c r="J1144" s="694" t="s">
        <v>1553</v>
      </c>
      <c r="K1144" s="232">
        <v>3832345</v>
      </c>
      <c r="L1144" s="698">
        <v>19</v>
      </c>
      <c r="M1144" s="185">
        <v>31</v>
      </c>
      <c r="N1144" s="717" t="s">
        <v>875</v>
      </c>
      <c r="O1144" s="232" t="s">
        <v>52</v>
      </c>
      <c r="P1144" s="232">
        <v>25</v>
      </c>
      <c r="Q1144" s="347" t="s">
        <v>477</v>
      </c>
      <c r="R1144" s="695">
        <v>1110</v>
      </c>
      <c r="S1144" s="695"/>
      <c r="T1144" s="695">
        <v>12100</v>
      </c>
      <c r="U1144" s="695">
        <v>12100</v>
      </c>
      <c r="V1144" s="695">
        <v>1110</v>
      </c>
      <c r="W1144" s="695">
        <v>1110</v>
      </c>
      <c r="X1144" s="232">
        <v>1</v>
      </c>
      <c r="Y1144" s="695">
        <v>12100</v>
      </c>
      <c r="Z1144" s="232">
        <v>1</v>
      </c>
      <c r="AA1144" s="696">
        <v>12100</v>
      </c>
      <c r="AB1144" s="696">
        <v>12100</v>
      </c>
      <c r="AC1144" s="697" t="s">
        <v>2407</v>
      </c>
      <c r="AD1144" s="698" t="s">
        <v>2408</v>
      </c>
      <c r="AE1144" s="699"/>
      <c r="AF1144" s="699"/>
      <c r="AG1144" s="699"/>
      <c r="AH1144" s="699"/>
      <c r="AI1144" s="232" t="s">
        <v>5</v>
      </c>
      <c r="AJ1144" s="694"/>
      <c r="AK1144" s="694" t="s">
        <v>6</v>
      </c>
      <c r="AL1144" s="700" t="s">
        <v>662</v>
      </c>
      <c r="AM1144" s="694" t="s">
        <v>486</v>
      </c>
      <c r="AN1144" s="694"/>
      <c r="AO1144" s="232"/>
      <c r="AP1144" s="232"/>
      <c r="AQ1144" s="232"/>
      <c r="AR1144" s="232"/>
      <c r="AS1144" s="232"/>
      <c r="AT1144" s="243" t="str">
        <f t="shared" si="102"/>
        <v/>
      </c>
      <c r="AU1144" s="243" t="str">
        <f t="shared" si="103"/>
        <v/>
      </c>
    </row>
    <row r="1145" spans="1:47" ht="14.25">
      <c r="B1145" s="29">
        <v>2025</v>
      </c>
      <c r="C1145" s="29">
        <v>6</v>
      </c>
      <c r="D1145" s="29">
        <v>4</v>
      </c>
      <c r="E1145" s="247" t="s">
        <v>496</v>
      </c>
      <c r="F1145" s="29"/>
      <c r="G1145" s="368"/>
      <c r="H1145" s="694" t="s">
        <v>467</v>
      </c>
      <c r="I1145" s="347" t="s">
        <v>43</v>
      </c>
      <c r="J1145" s="694" t="s">
        <v>1553</v>
      </c>
      <c r="K1145" s="232"/>
      <c r="L1145" s="698"/>
      <c r="M1145" s="185"/>
      <c r="N1145" s="717"/>
      <c r="O1145" s="232"/>
      <c r="P1145" s="232">
        <v>25</v>
      </c>
      <c r="Q1145" s="347" t="s">
        <v>2390</v>
      </c>
      <c r="R1145" s="695">
        <v>1110</v>
      </c>
      <c r="S1145" s="695"/>
      <c r="T1145" s="695">
        <v>12100</v>
      </c>
      <c r="U1145" s="695">
        <v>1000</v>
      </c>
      <c r="V1145" s="695">
        <v>1110</v>
      </c>
      <c r="W1145" s="695">
        <v>1110</v>
      </c>
      <c r="X1145" s="232">
        <v>1</v>
      </c>
      <c r="Y1145" s="695">
        <v>1000</v>
      </c>
      <c r="Z1145" s="232">
        <v>1</v>
      </c>
      <c r="AA1145" s="696">
        <v>1000</v>
      </c>
      <c r="AB1145" s="696">
        <v>13100</v>
      </c>
      <c r="AC1145" s="697" t="s">
        <v>876</v>
      </c>
      <c r="AD1145" s="698" t="s">
        <v>2408</v>
      </c>
      <c r="AE1145" s="699">
        <v>0.26041666666666669</v>
      </c>
      <c r="AF1145" s="699">
        <v>0.27083333333333331</v>
      </c>
      <c r="AG1145" s="699"/>
      <c r="AH1145" s="699"/>
      <c r="AI1145" s="232"/>
      <c r="AJ1145" s="694"/>
      <c r="AK1145" s="694" t="s">
        <v>6</v>
      </c>
      <c r="AL1145" s="700" t="s">
        <v>662</v>
      </c>
      <c r="AM1145" s="694" t="s">
        <v>486</v>
      </c>
      <c r="AN1145" s="694">
        <v>1</v>
      </c>
      <c r="AO1145" s="232"/>
      <c r="AP1145" s="232"/>
      <c r="AQ1145" s="232"/>
      <c r="AR1145" s="232"/>
      <c r="AS1145" s="232"/>
      <c r="AT1145" s="243">
        <f t="shared" si="102"/>
        <v>1.041666666666663E-2</v>
      </c>
      <c r="AU1145" s="243" t="str">
        <f t="shared" si="103"/>
        <v/>
      </c>
    </row>
    <row r="1146" spans="1:47" ht="14.25">
      <c r="B1146" s="29">
        <v>2025</v>
      </c>
      <c r="C1146" s="29">
        <v>6</v>
      </c>
      <c r="D1146" s="29">
        <v>4</v>
      </c>
      <c r="E1146" s="247" t="s">
        <v>496</v>
      </c>
      <c r="F1146" s="29"/>
      <c r="G1146" s="367"/>
      <c r="H1146" s="694" t="s">
        <v>467</v>
      </c>
      <c r="I1146" s="347"/>
      <c r="J1146" s="694"/>
      <c r="K1146" s="232"/>
      <c r="L1146" s="698"/>
      <c r="M1146" s="185"/>
      <c r="N1146" s="717"/>
      <c r="O1146" s="232"/>
      <c r="P1146" s="232"/>
      <c r="Q1146" s="347"/>
      <c r="R1146" s="695"/>
      <c r="S1146" s="695"/>
      <c r="T1146" s="695"/>
      <c r="U1146" s="695"/>
      <c r="V1146" s="695"/>
      <c r="W1146" s="695"/>
      <c r="X1146" s="232"/>
      <c r="Y1146" s="695"/>
      <c r="Z1146" s="232"/>
      <c r="AA1146" s="696"/>
      <c r="AB1146" s="696"/>
      <c r="AC1146" s="697"/>
      <c r="AD1146" s="698"/>
      <c r="AE1146" s="699"/>
      <c r="AF1146" s="699"/>
      <c r="AG1146" s="699">
        <v>0.27083333333333331</v>
      </c>
      <c r="AH1146" s="699">
        <v>0.28125</v>
      </c>
      <c r="AI1146" s="232" t="s">
        <v>1592</v>
      </c>
      <c r="AJ1146" s="694"/>
      <c r="AK1146" s="694"/>
      <c r="AL1146" s="700"/>
      <c r="AM1146" s="694"/>
      <c r="AN1146" s="694"/>
      <c r="AO1146" s="232"/>
      <c r="AP1146" s="232"/>
      <c r="AQ1146" s="232"/>
      <c r="AR1146" s="232"/>
      <c r="AS1146" s="232"/>
      <c r="AT1146" s="243" t="str">
        <f t="shared" si="102"/>
        <v/>
      </c>
      <c r="AU1146" s="243">
        <f t="shared" si="103"/>
        <v>1.0416666666666685E-2</v>
      </c>
    </row>
    <row r="1147" spans="1:47" ht="14.25">
      <c r="B1147" s="29">
        <v>2025</v>
      </c>
      <c r="C1147" s="29">
        <v>6</v>
      </c>
      <c r="D1147" s="29">
        <v>5</v>
      </c>
      <c r="E1147" s="247" t="s">
        <v>494</v>
      </c>
      <c r="F1147" s="29"/>
      <c r="G1147" s="367"/>
      <c r="H1147" s="694" t="s">
        <v>467</v>
      </c>
      <c r="I1147" s="347"/>
      <c r="J1147" s="694"/>
      <c r="K1147" s="232"/>
      <c r="L1147" s="698"/>
      <c r="M1147" s="185"/>
      <c r="N1147" s="717"/>
      <c r="O1147" s="232"/>
      <c r="P1147" s="232"/>
      <c r="Q1147" s="347"/>
      <c r="R1147" s="695"/>
      <c r="S1147" s="695"/>
      <c r="T1147" s="695"/>
      <c r="U1147" s="695"/>
      <c r="V1147" s="695"/>
      <c r="W1147" s="695"/>
      <c r="X1147" s="232"/>
      <c r="Y1147" s="695"/>
      <c r="Z1147" s="232"/>
      <c r="AA1147" s="696"/>
      <c r="AB1147" s="696"/>
      <c r="AC1147" s="697"/>
      <c r="AD1147" s="698"/>
      <c r="AE1147" s="699"/>
      <c r="AF1147" s="699"/>
      <c r="AG1147" s="699">
        <v>0.28125</v>
      </c>
      <c r="AH1147" s="699">
        <v>0.58333333333333337</v>
      </c>
      <c r="AI1147" s="232" t="s">
        <v>1680</v>
      </c>
      <c r="AJ1147" s="694"/>
      <c r="AK1147" s="694"/>
      <c r="AL1147" s="700"/>
      <c r="AM1147" s="694"/>
      <c r="AN1147" s="694"/>
      <c r="AO1147" s="232" t="s">
        <v>1717</v>
      </c>
      <c r="AP1147" s="232"/>
      <c r="AQ1147" s="232"/>
      <c r="AR1147" s="232"/>
      <c r="AS1147" s="232"/>
      <c r="AT1147" s="243" t="str">
        <f t="shared" si="102"/>
        <v/>
      </c>
      <c r="AU1147" s="243">
        <f t="shared" si="103"/>
        <v>0.30208333333333337</v>
      </c>
    </row>
    <row r="1148" spans="1:47" ht="14.25">
      <c r="B1148" s="29">
        <v>2025</v>
      </c>
      <c r="C1148" s="29">
        <v>6</v>
      </c>
      <c r="D1148" s="29">
        <v>5</v>
      </c>
      <c r="E1148" s="247" t="s">
        <v>495</v>
      </c>
      <c r="F1148" s="29"/>
      <c r="G1148" s="31"/>
      <c r="H1148" s="694" t="s">
        <v>467</v>
      </c>
      <c r="I1148" s="347"/>
      <c r="J1148" s="694"/>
      <c r="K1148" s="232"/>
      <c r="L1148" s="698"/>
      <c r="M1148" s="185"/>
      <c r="N1148" s="717"/>
      <c r="O1148" s="232"/>
      <c r="P1148" s="232"/>
      <c r="Q1148" s="347"/>
      <c r="R1148" s="695"/>
      <c r="S1148" s="695"/>
      <c r="T1148" s="695"/>
      <c r="U1148" s="695"/>
      <c r="V1148" s="695"/>
      <c r="W1148" s="695"/>
      <c r="X1148" s="232"/>
      <c r="Y1148" s="695"/>
      <c r="Z1148" s="232"/>
      <c r="AA1148" s="696"/>
      <c r="AB1148" s="696"/>
      <c r="AC1148" s="697"/>
      <c r="AD1148" s="698"/>
      <c r="AE1148" s="699"/>
      <c r="AF1148" s="699"/>
      <c r="AG1148" s="699">
        <v>0.58333333333333337</v>
      </c>
      <c r="AH1148" s="699">
        <v>0.75</v>
      </c>
      <c r="AI1148" s="232" t="s">
        <v>41</v>
      </c>
      <c r="AJ1148" s="694"/>
      <c r="AK1148" s="694"/>
      <c r="AL1148" s="700"/>
      <c r="AM1148" s="694"/>
      <c r="AN1148" s="694"/>
      <c r="AO1148" s="232" t="s">
        <v>1717</v>
      </c>
      <c r="AP1148" s="232"/>
      <c r="AQ1148" s="232"/>
      <c r="AR1148" s="232"/>
      <c r="AS1148" s="232"/>
      <c r="AT1148" s="243" t="str">
        <f t="shared" si="102"/>
        <v/>
      </c>
      <c r="AU1148" s="243">
        <f t="shared" si="103"/>
        <v>0.16666666666666663</v>
      </c>
    </row>
    <row r="1149" spans="1:47" ht="14.25">
      <c r="B1149" s="29">
        <v>2025</v>
      </c>
      <c r="C1149" s="29">
        <v>6</v>
      </c>
      <c r="D1149" s="29">
        <v>5</v>
      </c>
      <c r="E1149" s="247" t="s">
        <v>496</v>
      </c>
      <c r="F1149" s="29"/>
      <c r="G1149" s="31"/>
      <c r="H1149" s="694" t="s">
        <v>467</v>
      </c>
      <c r="I1149" s="347"/>
      <c r="J1149" s="694"/>
      <c r="K1149" s="232"/>
      <c r="L1149" s="698"/>
      <c r="M1149" s="185"/>
      <c r="N1149" s="717"/>
      <c r="O1149" s="232"/>
      <c r="P1149" s="232"/>
      <c r="Q1149" s="347"/>
      <c r="R1149" s="695"/>
      <c r="S1149" s="695"/>
      <c r="T1149" s="695"/>
      <c r="U1149" s="695"/>
      <c r="V1149" s="695"/>
      <c r="W1149" s="695"/>
      <c r="X1149" s="232"/>
      <c r="Y1149" s="695"/>
      <c r="Z1149" s="232"/>
      <c r="AA1149" s="696"/>
      <c r="AB1149" s="696"/>
      <c r="AC1149" s="697"/>
      <c r="AD1149" s="698"/>
      <c r="AE1149" s="699"/>
      <c r="AF1149" s="699"/>
      <c r="AG1149" s="699">
        <v>0.875</v>
      </c>
      <c r="AH1149" s="699">
        <v>0.88541666666666663</v>
      </c>
      <c r="AI1149" s="232" t="s">
        <v>5</v>
      </c>
      <c r="AJ1149" s="694"/>
      <c r="AK1149" s="694"/>
      <c r="AL1149" s="700"/>
      <c r="AM1149" s="694"/>
      <c r="AN1149" s="694"/>
      <c r="AO1149" s="232"/>
      <c r="AP1149" s="232"/>
      <c r="AQ1149" s="232"/>
      <c r="AR1149" s="232"/>
      <c r="AS1149" s="232"/>
      <c r="AT1149" s="243" t="str">
        <f t="shared" si="102"/>
        <v/>
      </c>
      <c r="AU1149" s="243">
        <f t="shared" si="103"/>
        <v>1.041666666666663E-2</v>
      </c>
    </row>
    <row r="1150" spans="1:47" ht="14.25">
      <c r="A1150" s="182">
        <v>1</v>
      </c>
      <c r="B1150" s="29">
        <v>2025</v>
      </c>
      <c r="C1150" s="29">
        <v>6</v>
      </c>
      <c r="D1150" s="29">
        <v>5</v>
      </c>
      <c r="E1150" s="247" t="s">
        <v>496</v>
      </c>
      <c r="F1150" s="29">
        <v>1</v>
      </c>
      <c r="G1150" s="31" t="s">
        <v>485</v>
      </c>
      <c r="H1150" s="694" t="s">
        <v>467</v>
      </c>
      <c r="I1150" s="347" t="s">
        <v>47</v>
      </c>
      <c r="J1150" s="694" t="s">
        <v>1553</v>
      </c>
      <c r="K1150" s="232">
        <v>3832345</v>
      </c>
      <c r="L1150" s="698">
        <v>20</v>
      </c>
      <c r="M1150" s="185">
        <v>31</v>
      </c>
      <c r="N1150" s="717" t="s">
        <v>875</v>
      </c>
      <c r="O1150" s="232" t="s">
        <v>52</v>
      </c>
      <c r="P1150" s="232">
        <v>25</v>
      </c>
      <c r="Q1150" s="347" t="s">
        <v>477</v>
      </c>
      <c r="R1150" s="695">
        <v>1110</v>
      </c>
      <c r="S1150" s="695"/>
      <c r="T1150" s="695">
        <v>12100</v>
      </c>
      <c r="U1150" s="695">
        <v>12100</v>
      </c>
      <c r="V1150" s="695">
        <v>1110</v>
      </c>
      <c r="W1150" s="695">
        <v>1110</v>
      </c>
      <c r="X1150" s="232">
        <v>1</v>
      </c>
      <c r="Y1150" s="695">
        <v>12100</v>
      </c>
      <c r="Z1150" s="232">
        <v>1</v>
      </c>
      <c r="AA1150" s="696">
        <v>12100</v>
      </c>
      <c r="AB1150" s="696">
        <v>12100</v>
      </c>
      <c r="AC1150" s="697" t="s">
        <v>2409</v>
      </c>
      <c r="AD1150" s="698" t="s">
        <v>2410</v>
      </c>
      <c r="AE1150" s="699"/>
      <c r="AF1150" s="699"/>
      <c r="AG1150" s="699"/>
      <c r="AH1150" s="699"/>
      <c r="AI1150" s="232" t="s">
        <v>5</v>
      </c>
      <c r="AJ1150" s="694"/>
      <c r="AK1150" s="694" t="s">
        <v>6</v>
      </c>
      <c r="AL1150" s="700" t="s">
        <v>662</v>
      </c>
      <c r="AM1150" s="694" t="s">
        <v>486</v>
      </c>
      <c r="AN1150" s="694"/>
      <c r="AO1150" s="232"/>
      <c r="AP1150" s="232"/>
      <c r="AQ1150" s="232"/>
      <c r="AR1150" s="232"/>
      <c r="AS1150" s="232"/>
      <c r="AT1150" s="243" t="str">
        <f t="shared" si="102"/>
        <v/>
      </c>
      <c r="AU1150" s="243" t="str">
        <f t="shared" si="103"/>
        <v/>
      </c>
    </row>
    <row r="1151" spans="1:47" ht="14.25">
      <c r="B1151" s="29">
        <v>2025</v>
      </c>
      <c r="C1151" s="29">
        <v>6</v>
      </c>
      <c r="D1151" s="29">
        <v>5</v>
      </c>
      <c r="E1151" s="247" t="s">
        <v>496</v>
      </c>
      <c r="F1151" s="29"/>
      <c r="G1151" s="368"/>
      <c r="H1151" s="694" t="s">
        <v>467</v>
      </c>
      <c r="I1151" s="347" t="s">
        <v>43</v>
      </c>
      <c r="J1151" s="694" t="s">
        <v>1553</v>
      </c>
      <c r="K1151" s="232"/>
      <c r="L1151" s="698"/>
      <c r="M1151" s="185"/>
      <c r="N1151" s="717"/>
      <c r="O1151" s="232"/>
      <c r="P1151" s="232">
        <v>25</v>
      </c>
      <c r="Q1151" s="347" t="s">
        <v>2390</v>
      </c>
      <c r="R1151" s="695">
        <v>1110</v>
      </c>
      <c r="S1151" s="695"/>
      <c r="T1151" s="695">
        <v>12100</v>
      </c>
      <c r="U1151" s="695">
        <v>1000</v>
      </c>
      <c r="V1151" s="695">
        <v>1110</v>
      </c>
      <c r="W1151" s="695">
        <v>1110</v>
      </c>
      <c r="X1151" s="232">
        <v>1</v>
      </c>
      <c r="Y1151" s="695">
        <v>1000</v>
      </c>
      <c r="Z1151" s="232">
        <v>1</v>
      </c>
      <c r="AA1151" s="696">
        <v>1000</v>
      </c>
      <c r="AB1151" s="696">
        <v>13100</v>
      </c>
      <c r="AC1151" s="697" t="s">
        <v>876</v>
      </c>
      <c r="AD1151" s="698" t="s">
        <v>2410</v>
      </c>
      <c r="AE1151" s="699">
        <v>0.88541666666666663</v>
      </c>
      <c r="AF1151" s="699">
        <v>0.89583333333333337</v>
      </c>
      <c r="AG1151" s="699"/>
      <c r="AH1151" s="699"/>
      <c r="AI1151" s="232"/>
      <c r="AJ1151" s="694"/>
      <c r="AK1151" s="694" t="s">
        <v>6</v>
      </c>
      <c r="AL1151" s="700" t="s">
        <v>662</v>
      </c>
      <c r="AM1151" s="694" t="s">
        <v>486</v>
      </c>
      <c r="AN1151" s="694">
        <v>1</v>
      </c>
      <c r="AO1151" s="232"/>
      <c r="AP1151" s="232"/>
      <c r="AQ1151" s="232"/>
      <c r="AR1151" s="232"/>
      <c r="AS1151" s="232"/>
      <c r="AT1151" s="243">
        <f t="shared" si="102"/>
        <v>1.0416666666666741E-2</v>
      </c>
      <c r="AU1151" s="243" t="str">
        <f t="shared" si="103"/>
        <v/>
      </c>
    </row>
    <row r="1152" spans="1:47" ht="14.25">
      <c r="B1152" s="29">
        <v>2025</v>
      </c>
      <c r="C1152" s="29">
        <v>6</v>
      </c>
      <c r="D1152" s="29">
        <v>5</v>
      </c>
      <c r="E1152" s="247" t="s">
        <v>496</v>
      </c>
      <c r="F1152" s="29"/>
      <c r="G1152" s="31"/>
      <c r="H1152" s="694" t="s">
        <v>467</v>
      </c>
      <c r="I1152" s="347"/>
      <c r="J1152" s="694"/>
      <c r="K1152" s="232"/>
      <c r="L1152" s="698"/>
      <c r="M1152" s="185"/>
      <c r="N1152" s="717"/>
      <c r="O1152" s="232"/>
      <c r="P1152" s="232"/>
      <c r="Q1152" s="347"/>
      <c r="R1152" s="695"/>
      <c r="S1152" s="695"/>
      <c r="T1152" s="695"/>
      <c r="U1152" s="695"/>
      <c r="V1152" s="695"/>
      <c r="W1152" s="695"/>
      <c r="X1152" s="232"/>
      <c r="Y1152" s="695"/>
      <c r="Z1152" s="232"/>
      <c r="AA1152" s="696"/>
      <c r="AB1152" s="696"/>
      <c r="AC1152" s="697"/>
      <c r="AD1152" s="698"/>
      <c r="AE1152" s="699"/>
      <c r="AF1152" s="699"/>
      <c r="AG1152" s="699">
        <v>0.89583333333333337</v>
      </c>
      <c r="AH1152" s="699">
        <v>0.91666666666666663</v>
      </c>
      <c r="AI1152" s="232" t="s">
        <v>560</v>
      </c>
      <c r="AJ1152" s="694"/>
      <c r="AK1152" s="694"/>
      <c r="AL1152" s="700"/>
      <c r="AM1152" s="694"/>
      <c r="AN1152" s="694"/>
      <c r="AO1152" s="232"/>
      <c r="AP1152" s="232"/>
      <c r="AQ1152" s="232"/>
      <c r="AR1152" s="232"/>
      <c r="AS1152" s="232"/>
      <c r="AT1152" s="243" t="str">
        <f t="shared" si="102"/>
        <v/>
      </c>
      <c r="AU1152" s="243">
        <f t="shared" si="103"/>
        <v>2.0833333333333259E-2</v>
      </c>
    </row>
    <row r="1153" spans="1:47" ht="14.25">
      <c r="A1153" s="182">
        <v>1</v>
      </c>
      <c r="B1153" s="29">
        <v>2025</v>
      </c>
      <c r="C1153" s="29">
        <v>6</v>
      </c>
      <c r="D1153" s="29">
        <v>5</v>
      </c>
      <c r="E1153" s="247" t="s">
        <v>496</v>
      </c>
      <c r="F1153" s="29">
        <v>2</v>
      </c>
      <c r="G1153" s="31" t="s">
        <v>485</v>
      </c>
      <c r="H1153" s="694" t="s">
        <v>467</v>
      </c>
      <c r="I1153" s="347" t="s">
        <v>47</v>
      </c>
      <c r="J1153" s="694" t="s">
        <v>1553</v>
      </c>
      <c r="K1153" s="232">
        <v>3832345</v>
      </c>
      <c r="L1153" s="698">
        <v>21</v>
      </c>
      <c r="M1153" s="185">
        <v>31</v>
      </c>
      <c r="N1153" s="717" t="s">
        <v>875</v>
      </c>
      <c r="O1153" s="232" t="s">
        <v>52</v>
      </c>
      <c r="P1153" s="232">
        <v>25</v>
      </c>
      <c r="Q1153" s="347" t="s">
        <v>477</v>
      </c>
      <c r="R1153" s="695">
        <v>1110</v>
      </c>
      <c r="S1153" s="695"/>
      <c r="T1153" s="695">
        <v>12100</v>
      </c>
      <c r="U1153" s="695">
        <v>12100</v>
      </c>
      <c r="V1153" s="695">
        <v>1110</v>
      </c>
      <c r="W1153" s="695">
        <v>1110</v>
      </c>
      <c r="X1153" s="232">
        <v>1</v>
      </c>
      <c r="Y1153" s="695">
        <v>12100</v>
      </c>
      <c r="Z1153" s="232">
        <v>1</v>
      </c>
      <c r="AA1153" s="696">
        <v>12100</v>
      </c>
      <c r="AB1153" s="696">
        <v>12100</v>
      </c>
      <c r="AC1153" s="697" t="s">
        <v>2411</v>
      </c>
      <c r="AD1153" s="698" t="s">
        <v>2412</v>
      </c>
      <c r="AE1153" s="699"/>
      <c r="AF1153" s="699"/>
      <c r="AG1153" s="699"/>
      <c r="AH1153" s="699"/>
      <c r="AI1153" s="232" t="s">
        <v>5</v>
      </c>
      <c r="AJ1153" s="694"/>
      <c r="AK1153" s="694" t="s">
        <v>6</v>
      </c>
      <c r="AL1153" s="700" t="s">
        <v>662</v>
      </c>
      <c r="AM1153" s="694" t="s">
        <v>486</v>
      </c>
      <c r="AN1153" s="694"/>
      <c r="AO1153" s="232"/>
      <c r="AP1153" s="232"/>
      <c r="AQ1153" s="232"/>
      <c r="AR1153" s="232"/>
      <c r="AS1153" s="232"/>
      <c r="AT1153" s="243" t="str">
        <f t="shared" si="102"/>
        <v/>
      </c>
      <c r="AU1153" s="243" t="str">
        <f t="shared" si="103"/>
        <v/>
      </c>
    </row>
    <row r="1154" spans="1:47" ht="14.25">
      <c r="B1154" s="29">
        <v>2025</v>
      </c>
      <c r="C1154" s="29">
        <v>6</v>
      </c>
      <c r="D1154" s="29">
        <v>5</v>
      </c>
      <c r="E1154" s="247" t="s">
        <v>496</v>
      </c>
      <c r="F1154" s="29"/>
      <c r="G1154" s="368"/>
      <c r="H1154" s="694" t="s">
        <v>467</v>
      </c>
      <c r="I1154" s="347" t="s">
        <v>43</v>
      </c>
      <c r="J1154" s="694" t="s">
        <v>1553</v>
      </c>
      <c r="K1154" s="232"/>
      <c r="L1154" s="698"/>
      <c r="M1154" s="185"/>
      <c r="N1154" s="717"/>
      <c r="O1154" s="232"/>
      <c r="P1154" s="232">
        <v>25</v>
      </c>
      <c r="Q1154" s="347" t="s">
        <v>2390</v>
      </c>
      <c r="R1154" s="695">
        <v>1110</v>
      </c>
      <c r="S1154" s="695"/>
      <c r="T1154" s="695">
        <v>12100</v>
      </c>
      <c r="U1154" s="695">
        <v>1000</v>
      </c>
      <c r="V1154" s="695">
        <v>1110</v>
      </c>
      <c r="W1154" s="695">
        <v>1110</v>
      </c>
      <c r="X1154" s="232">
        <v>1</v>
      </c>
      <c r="Y1154" s="695">
        <v>1000</v>
      </c>
      <c r="Z1154" s="232">
        <v>1</v>
      </c>
      <c r="AA1154" s="696">
        <v>1000</v>
      </c>
      <c r="AB1154" s="696">
        <v>13100</v>
      </c>
      <c r="AC1154" s="697" t="s">
        <v>876</v>
      </c>
      <c r="AD1154" s="698" t="s">
        <v>2412</v>
      </c>
      <c r="AE1154" s="699">
        <v>0.91666666666666663</v>
      </c>
      <c r="AF1154" s="699">
        <v>0.92708333333333337</v>
      </c>
      <c r="AG1154" s="699"/>
      <c r="AH1154" s="699"/>
      <c r="AI1154" s="232"/>
      <c r="AJ1154" s="694"/>
      <c r="AK1154" s="694" t="s">
        <v>6</v>
      </c>
      <c r="AL1154" s="700" t="s">
        <v>662</v>
      </c>
      <c r="AM1154" s="694" t="s">
        <v>486</v>
      </c>
      <c r="AN1154" s="694">
        <v>1</v>
      </c>
      <c r="AO1154" s="232"/>
      <c r="AP1154" s="232"/>
      <c r="AQ1154" s="232"/>
      <c r="AR1154" s="232"/>
      <c r="AS1154" s="232"/>
      <c r="AT1154" s="243">
        <f t="shared" si="102"/>
        <v>1.0416666666666741E-2</v>
      </c>
      <c r="AU1154" s="243" t="str">
        <f t="shared" si="103"/>
        <v/>
      </c>
    </row>
    <row r="1155" spans="1:47" ht="14.25">
      <c r="B1155" s="29">
        <v>2025</v>
      </c>
      <c r="C1155" s="29">
        <v>6</v>
      </c>
      <c r="D1155" s="29">
        <v>5</v>
      </c>
      <c r="E1155" s="247" t="s">
        <v>496</v>
      </c>
      <c r="F1155" s="29"/>
      <c r="G1155" s="31"/>
      <c r="H1155" s="694" t="s">
        <v>467</v>
      </c>
      <c r="I1155" s="347"/>
      <c r="J1155" s="694"/>
      <c r="K1155" s="232"/>
      <c r="L1155" s="698"/>
      <c r="M1155" s="185"/>
      <c r="N1155" s="717"/>
      <c r="O1155" s="232"/>
      <c r="P1155" s="232"/>
      <c r="Q1155" s="347"/>
      <c r="R1155" s="695"/>
      <c r="S1155" s="695"/>
      <c r="T1155" s="695"/>
      <c r="U1155" s="695"/>
      <c r="V1155" s="695"/>
      <c r="W1155" s="695"/>
      <c r="X1155" s="232"/>
      <c r="Y1155" s="695"/>
      <c r="Z1155" s="232"/>
      <c r="AA1155" s="696"/>
      <c r="AB1155" s="696"/>
      <c r="AC1155" s="697"/>
      <c r="AD1155" s="698"/>
      <c r="AE1155" s="699"/>
      <c r="AF1155" s="699"/>
      <c r="AG1155" s="699">
        <v>0.92708333333333337</v>
      </c>
      <c r="AH1155" s="699">
        <v>0.94791666666666663</v>
      </c>
      <c r="AI1155" s="232" t="s">
        <v>560</v>
      </c>
      <c r="AJ1155" s="694"/>
      <c r="AK1155" s="694"/>
      <c r="AL1155" s="700"/>
      <c r="AM1155" s="694"/>
      <c r="AN1155" s="694"/>
      <c r="AO1155" s="232"/>
      <c r="AP1155" s="232"/>
      <c r="AQ1155" s="232"/>
      <c r="AR1155" s="232"/>
      <c r="AS1155" s="232"/>
      <c r="AT1155" s="243" t="str">
        <f t="shared" si="102"/>
        <v/>
      </c>
      <c r="AU1155" s="243">
        <f t="shared" si="103"/>
        <v>2.0833333333333259E-2</v>
      </c>
    </row>
    <row r="1156" spans="1:47" ht="14.25">
      <c r="A1156" s="182">
        <v>1</v>
      </c>
      <c r="B1156" s="29">
        <v>2025</v>
      </c>
      <c r="C1156" s="29">
        <v>6</v>
      </c>
      <c r="D1156" s="29">
        <v>5</v>
      </c>
      <c r="E1156" s="247" t="s">
        <v>496</v>
      </c>
      <c r="F1156" s="29">
        <v>3</v>
      </c>
      <c r="G1156" s="31" t="s">
        <v>485</v>
      </c>
      <c r="H1156" s="694" t="s">
        <v>467</v>
      </c>
      <c r="I1156" s="347" t="s">
        <v>47</v>
      </c>
      <c r="J1156" s="694" t="s">
        <v>1553</v>
      </c>
      <c r="K1156" s="232">
        <v>3832345</v>
      </c>
      <c r="L1156" s="698">
        <v>22</v>
      </c>
      <c r="M1156" s="185">
        <v>31</v>
      </c>
      <c r="N1156" s="717" t="s">
        <v>875</v>
      </c>
      <c r="O1156" s="232" t="s">
        <v>52</v>
      </c>
      <c r="P1156" s="232">
        <v>25</v>
      </c>
      <c r="Q1156" s="347" t="s">
        <v>477</v>
      </c>
      <c r="R1156" s="695">
        <v>1110</v>
      </c>
      <c r="S1156" s="695"/>
      <c r="T1156" s="695">
        <v>12100</v>
      </c>
      <c r="U1156" s="695">
        <v>12100</v>
      </c>
      <c r="V1156" s="695">
        <v>1110</v>
      </c>
      <c r="W1156" s="695">
        <v>1110</v>
      </c>
      <c r="X1156" s="232">
        <v>1</v>
      </c>
      <c r="Y1156" s="695">
        <v>12100</v>
      </c>
      <c r="Z1156" s="232">
        <v>1</v>
      </c>
      <c r="AA1156" s="696">
        <v>12100</v>
      </c>
      <c r="AB1156" s="696">
        <v>12100</v>
      </c>
      <c r="AC1156" s="697" t="s">
        <v>2413</v>
      </c>
      <c r="AD1156" s="698" t="s">
        <v>2414</v>
      </c>
      <c r="AE1156" s="699"/>
      <c r="AF1156" s="699"/>
      <c r="AG1156" s="699"/>
      <c r="AH1156" s="699"/>
      <c r="AI1156" s="232" t="s">
        <v>5</v>
      </c>
      <c r="AJ1156" s="694"/>
      <c r="AK1156" s="694" t="s">
        <v>6</v>
      </c>
      <c r="AL1156" s="700" t="s">
        <v>662</v>
      </c>
      <c r="AM1156" s="694" t="s">
        <v>486</v>
      </c>
      <c r="AN1156" s="694"/>
      <c r="AO1156" s="232"/>
      <c r="AP1156" s="232"/>
      <c r="AQ1156" s="232"/>
      <c r="AR1156" s="232"/>
      <c r="AS1156" s="232"/>
      <c r="AT1156" s="243" t="str">
        <f t="shared" si="102"/>
        <v/>
      </c>
      <c r="AU1156" s="243" t="str">
        <f t="shared" si="103"/>
        <v/>
      </c>
    </row>
    <row r="1157" spans="1:47" ht="14.25">
      <c r="B1157" s="29">
        <v>2025</v>
      </c>
      <c r="C1157" s="29">
        <v>6</v>
      </c>
      <c r="D1157" s="29">
        <v>5</v>
      </c>
      <c r="E1157" s="247" t="s">
        <v>496</v>
      </c>
      <c r="F1157" s="29"/>
      <c r="G1157" s="368"/>
      <c r="H1157" s="694" t="s">
        <v>467</v>
      </c>
      <c r="I1157" s="347" t="s">
        <v>43</v>
      </c>
      <c r="J1157" s="694" t="s">
        <v>1553</v>
      </c>
      <c r="K1157" s="232"/>
      <c r="L1157" s="698"/>
      <c r="M1157" s="185"/>
      <c r="N1157" s="717"/>
      <c r="O1157" s="232"/>
      <c r="P1157" s="232">
        <v>25</v>
      </c>
      <c r="Q1157" s="347" t="s">
        <v>2390</v>
      </c>
      <c r="R1157" s="695">
        <v>1110</v>
      </c>
      <c r="S1157" s="695"/>
      <c r="T1157" s="695">
        <v>12100</v>
      </c>
      <c r="U1157" s="695">
        <v>1000</v>
      </c>
      <c r="V1157" s="695">
        <v>1110</v>
      </c>
      <c r="W1157" s="695">
        <v>1110</v>
      </c>
      <c r="X1157" s="232">
        <v>1</v>
      </c>
      <c r="Y1157" s="695">
        <v>1000</v>
      </c>
      <c r="Z1157" s="232">
        <v>1</v>
      </c>
      <c r="AA1157" s="696">
        <v>1000</v>
      </c>
      <c r="AB1157" s="696">
        <v>13100</v>
      </c>
      <c r="AC1157" s="697" t="s">
        <v>876</v>
      </c>
      <c r="AD1157" s="698" t="s">
        <v>2414</v>
      </c>
      <c r="AE1157" s="699">
        <v>0.94791666666666663</v>
      </c>
      <c r="AF1157" s="699">
        <v>0.95833333333333337</v>
      </c>
      <c r="AG1157" s="699"/>
      <c r="AH1157" s="699"/>
      <c r="AI1157" s="232"/>
      <c r="AJ1157" s="694"/>
      <c r="AK1157" s="694" t="s">
        <v>6</v>
      </c>
      <c r="AL1157" s="700" t="s">
        <v>662</v>
      </c>
      <c r="AM1157" s="694" t="s">
        <v>486</v>
      </c>
      <c r="AN1157" s="694">
        <v>1</v>
      </c>
      <c r="AO1157" s="232"/>
      <c r="AP1157" s="232"/>
      <c r="AQ1157" s="232"/>
      <c r="AR1157" s="232"/>
      <c r="AS1157" s="232"/>
      <c r="AT1157" s="243">
        <f t="shared" si="102"/>
        <v>1.0416666666666741E-2</v>
      </c>
      <c r="AU1157" s="243" t="str">
        <f t="shared" si="103"/>
        <v/>
      </c>
    </row>
    <row r="1158" spans="1:47" ht="14.25">
      <c r="B1158" s="29">
        <v>2025</v>
      </c>
      <c r="C1158" s="29">
        <v>6</v>
      </c>
      <c r="D1158" s="29">
        <v>5</v>
      </c>
      <c r="E1158" s="247" t="s">
        <v>496</v>
      </c>
      <c r="F1158" s="29"/>
      <c r="G1158" s="31"/>
      <c r="H1158" s="694" t="s">
        <v>467</v>
      </c>
      <c r="I1158" s="347"/>
      <c r="J1158" s="694"/>
      <c r="K1158" s="232"/>
      <c r="L1158" s="698"/>
      <c r="M1158" s="185"/>
      <c r="N1158" s="717"/>
      <c r="O1158" s="232"/>
      <c r="P1158" s="232"/>
      <c r="Q1158" s="347"/>
      <c r="R1158" s="695"/>
      <c r="S1158" s="695"/>
      <c r="T1158" s="695"/>
      <c r="U1158" s="695"/>
      <c r="V1158" s="695"/>
      <c r="W1158" s="695"/>
      <c r="X1158" s="232"/>
      <c r="Y1158" s="695"/>
      <c r="Z1158" s="232"/>
      <c r="AA1158" s="696"/>
      <c r="AB1158" s="696"/>
      <c r="AC1158" s="697"/>
      <c r="AD1158" s="698"/>
      <c r="AE1158" s="699"/>
      <c r="AF1158" s="699"/>
      <c r="AG1158" s="699">
        <v>0.95833333333333337</v>
      </c>
      <c r="AH1158" s="699">
        <v>0.97916666666666663</v>
      </c>
      <c r="AI1158" s="232" t="s">
        <v>560</v>
      </c>
      <c r="AJ1158" s="694"/>
      <c r="AK1158" s="694"/>
      <c r="AL1158" s="700"/>
      <c r="AM1158" s="694"/>
      <c r="AN1158" s="694"/>
      <c r="AO1158" s="232"/>
      <c r="AP1158" s="232"/>
      <c r="AQ1158" s="232"/>
      <c r="AR1158" s="232"/>
      <c r="AS1158" s="232"/>
      <c r="AT1158" s="243" t="str">
        <f t="shared" si="102"/>
        <v/>
      </c>
      <c r="AU1158" s="243">
        <f t="shared" si="103"/>
        <v>2.0833333333333259E-2</v>
      </c>
    </row>
    <row r="1159" spans="1:47" ht="14.25">
      <c r="A1159" s="182">
        <v>1</v>
      </c>
      <c r="B1159" s="29">
        <v>2025</v>
      </c>
      <c r="C1159" s="29">
        <v>6</v>
      </c>
      <c r="D1159" s="29">
        <v>5</v>
      </c>
      <c r="E1159" s="247" t="s">
        <v>496</v>
      </c>
      <c r="F1159" s="29">
        <v>4</v>
      </c>
      <c r="G1159" s="31" t="s">
        <v>485</v>
      </c>
      <c r="H1159" s="694" t="s">
        <v>467</v>
      </c>
      <c r="I1159" s="347" t="s">
        <v>47</v>
      </c>
      <c r="J1159" s="694" t="s">
        <v>1553</v>
      </c>
      <c r="K1159" s="232">
        <v>3832345</v>
      </c>
      <c r="L1159" s="698">
        <v>23</v>
      </c>
      <c r="M1159" s="185">
        <v>31</v>
      </c>
      <c r="N1159" s="717" t="s">
        <v>875</v>
      </c>
      <c r="O1159" s="232" t="s">
        <v>52</v>
      </c>
      <c r="P1159" s="232">
        <v>25</v>
      </c>
      <c r="Q1159" s="347" t="s">
        <v>477</v>
      </c>
      <c r="R1159" s="695">
        <v>1110</v>
      </c>
      <c r="S1159" s="695"/>
      <c r="T1159" s="695">
        <v>12100</v>
      </c>
      <c r="U1159" s="695">
        <v>12100</v>
      </c>
      <c r="V1159" s="695">
        <v>1110</v>
      </c>
      <c r="W1159" s="695">
        <v>1110</v>
      </c>
      <c r="X1159" s="232">
        <v>1</v>
      </c>
      <c r="Y1159" s="695">
        <v>12100</v>
      </c>
      <c r="Z1159" s="232">
        <v>1</v>
      </c>
      <c r="AA1159" s="696">
        <v>12100</v>
      </c>
      <c r="AB1159" s="696">
        <v>12100</v>
      </c>
      <c r="AC1159" s="697" t="s">
        <v>2415</v>
      </c>
      <c r="AD1159" s="698" t="s">
        <v>2416</v>
      </c>
      <c r="AE1159" s="699"/>
      <c r="AF1159" s="699"/>
      <c r="AG1159" s="699"/>
      <c r="AH1159" s="699"/>
      <c r="AI1159" s="232" t="s">
        <v>5</v>
      </c>
      <c r="AJ1159" s="694"/>
      <c r="AK1159" s="694" t="s">
        <v>6</v>
      </c>
      <c r="AL1159" s="700" t="s">
        <v>662</v>
      </c>
      <c r="AM1159" s="694" t="s">
        <v>486</v>
      </c>
      <c r="AN1159" s="694"/>
      <c r="AO1159" s="232"/>
      <c r="AP1159" s="232"/>
      <c r="AQ1159" s="232"/>
      <c r="AR1159" s="232"/>
      <c r="AS1159" s="232"/>
      <c r="AT1159" s="243" t="str">
        <f t="shared" si="102"/>
        <v/>
      </c>
      <c r="AU1159" s="243" t="str">
        <f t="shared" si="103"/>
        <v/>
      </c>
    </row>
    <row r="1160" spans="1:47" ht="14.25">
      <c r="B1160" s="29">
        <v>2025</v>
      </c>
      <c r="C1160" s="29">
        <v>6</v>
      </c>
      <c r="D1160" s="29">
        <v>5</v>
      </c>
      <c r="E1160" s="247" t="s">
        <v>496</v>
      </c>
      <c r="F1160" s="29"/>
      <c r="G1160" s="368"/>
      <c r="H1160" s="694" t="s">
        <v>467</v>
      </c>
      <c r="I1160" s="347" t="s">
        <v>43</v>
      </c>
      <c r="J1160" s="694" t="s">
        <v>1553</v>
      </c>
      <c r="K1160" s="232"/>
      <c r="L1160" s="698"/>
      <c r="M1160" s="185"/>
      <c r="N1160" s="717"/>
      <c r="O1160" s="232"/>
      <c r="P1160" s="232">
        <v>25</v>
      </c>
      <c r="Q1160" s="347" t="s">
        <v>2390</v>
      </c>
      <c r="R1160" s="695">
        <v>1110</v>
      </c>
      <c r="S1160" s="695"/>
      <c r="T1160" s="695">
        <v>12100</v>
      </c>
      <c r="U1160" s="695">
        <v>1000</v>
      </c>
      <c r="V1160" s="695">
        <v>1110</v>
      </c>
      <c r="W1160" s="695">
        <v>1110</v>
      </c>
      <c r="X1160" s="232">
        <v>1</v>
      </c>
      <c r="Y1160" s="695">
        <v>1000</v>
      </c>
      <c r="Z1160" s="232">
        <v>1</v>
      </c>
      <c r="AA1160" s="696">
        <v>1000</v>
      </c>
      <c r="AB1160" s="696">
        <v>13100</v>
      </c>
      <c r="AC1160" s="697" t="s">
        <v>876</v>
      </c>
      <c r="AD1160" s="698" t="s">
        <v>2416</v>
      </c>
      <c r="AE1160" s="699">
        <v>0.97916666666666663</v>
      </c>
      <c r="AF1160" s="699">
        <v>0.98958333333333337</v>
      </c>
      <c r="AG1160" s="699"/>
      <c r="AH1160" s="699"/>
      <c r="AI1160" s="232"/>
      <c r="AJ1160" s="694"/>
      <c r="AK1160" s="694" t="s">
        <v>6</v>
      </c>
      <c r="AL1160" s="700" t="s">
        <v>662</v>
      </c>
      <c r="AM1160" s="694" t="s">
        <v>486</v>
      </c>
      <c r="AN1160" s="694">
        <v>1</v>
      </c>
      <c r="AO1160" s="232"/>
      <c r="AP1160" s="232"/>
      <c r="AQ1160" s="232"/>
      <c r="AR1160" s="232"/>
      <c r="AS1160" s="232"/>
      <c r="AT1160" s="243">
        <f t="shared" si="102"/>
        <v>1.0416666666666741E-2</v>
      </c>
      <c r="AU1160" s="243" t="str">
        <f t="shared" si="103"/>
        <v/>
      </c>
    </row>
    <row r="1161" spans="1:47" ht="14.25">
      <c r="B1161" s="29">
        <v>2025</v>
      </c>
      <c r="C1161" s="29">
        <v>6</v>
      </c>
      <c r="D1161" s="29">
        <v>5</v>
      </c>
      <c r="E1161" s="247" t="s">
        <v>496</v>
      </c>
      <c r="F1161" s="29"/>
      <c r="G1161" s="31"/>
      <c r="H1161" s="694" t="s">
        <v>467</v>
      </c>
      <c r="I1161" s="347"/>
      <c r="J1161" s="694"/>
      <c r="K1161" s="232"/>
      <c r="L1161" s="698"/>
      <c r="M1161" s="185"/>
      <c r="N1161" s="717"/>
      <c r="O1161" s="232"/>
      <c r="P1161" s="232"/>
      <c r="Q1161" s="347"/>
      <c r="R1161" s="695"/>
      <c r="S1161" s="695"/>
      <c r="T1161" s="695"/>
      <c r="U1161" s="695"/>
      <c r="V1161" s="695"/>
      <c r="W1161" s="695"/>
      <c r="X1161" s="232"/>
      <c r="Y1161" s="695"/>
      <c r="Z1161" s="232"/>
      <c r="AA1161" s="696"/>
      <c r="AB1161" s="696"/>
      <c r="AC1161" s="697"/>
      <c r="AD1161" s="698"/>
      <c r="AE1161" s="699"/>
      <c r="AF1161" s="699"/>
      <c r="AG1161" s="699">
        <v>0.98958333333333337</v>
      </c>
      <c r="AH1161" s="699">
        <v>1.0416666666666666E-2</v>
      </c>
      <c r="AI1161" s="232" t="s">
        <v>560</v>
      </c>
      <c r="AJ1161" s="694"/>
      <c r="AK1161" s="694"/>
      <c r="AL1161" s="700"/>
      <c r="AM1161" s="694"/>
      <c r="AN1161" s="694"/>
      <c r="AO1161" s="232"/>
      <c r="AP1161" s="232"/>
      <c r="AQ1161" s="232"/>
      <c r="AR1161" s="232"/>
      <c r="AS1161" s="232"/>
      <c r="AT1161" s="243" t="str">
        <f t="shared" si="102"/>
        <v/>
      </c>
      <c r="AU1161" s="243">
        <f t="shared" si="103"/>
        <v>2.0833333333333294E-2</v>
      </c>
    </row>
    <row r="1162" spans="1:47" ht="14.25">
      <c r="A1162" s="182">
        <v>1</v>
      </c>
      <c r="B1162" s="29">
        <v>2025</v>
      </c>
      <c r="C1162" s="29">
        <v>6</v>
      </c>
      <c r="D1162" s="29">
        <v>5</v>
      </c>
      <c r="E1162" s="247" t="s">
        <v>496</v>
      </c>
      <c r="F1162" s="29">
        <v>5</v>
      </c>
      <c r="G1162" s="31" t="s">
        <v>485</v>
      </c>
      <c r="H1162" s="694" t="s">
        <v>467</v>
      </c>
      <c r="I1162" s="347" t="s">
        <v>47</v>
      </c>
      <c r="J1162" s="694" t="s">
        <v>1553</v>
      </c>
      <c r="K1162" s="232">
        <v>3832345</v>
      </c>
      <c r="L1162" s="698">
        <v>24</v>
      </c>
      <c r="M1162" s="185">
        <v>31</v>
      </c>
      <c r="N1162" s="717" t="s">
        <v>875</v>
      </c>
      <c r="O1162" s="232" t="s">
        <v>52</v>
      </c>
      <c r="P1162" s="232">
        <v>25</v>
      </c>
      <c r="Q1162" s="347" t="s">
        <v>477</v>
      </c>
      <c r="R1162" s="695">
        <v>1110</v>
      </c>
      <c r="S1162" s="695"/>
      <c r="T1162" s="695">
        <v>12100</v>
      </c>
      <c r="U1162" s="695">
        <v>12100</v>
      </c>
      <c r="V1162" s="695">
        <v>1110</v>
      </c>
      <c r="W1162" s="695">
        <v>1110</v>
      </c>
      <c r="X1162" s="232">
        <v>1</v>
      </c>
      <c r="Y1162" s="695">
        <v>12100</v>
      </c>
      <c r="Z1162" s="232">
        <v>1</v>
      </c>
      <c r="AA1162" s="696">
        <v>12100</v>
      </c>
      <c r="AB1162" s="696">
        <v>12100</v>
      </c>
      <c r="AC1162" s="697" t="s">
        <v>2417</v>
      </c>
      <c r="AD1162" s="698" t="s">
        <v>2418</v>
      </c>
      <c r="AE1162" s="699"/>
      <c r="AF1162" s="699"/>
      <c r="AG1162" s="699"/>
      <c r="AH1162" s="699"/>
      <c r="AI1162" s="232" t="s">
        <v>5</v>
      </c>
      <c r="AJ1162" s="694"/>
      <c r="AK1162" s="694" t="s">
        <v>6</v>
      </c>
      <c r="AL1162" s="700" t="s">
        <v>662</v>
      </c>
      <c r="AM1162" s="694" t="s">
        <v>486</v>
      </c>
      <c r="AN1162" s="694"/>
      <c r="AO1162" s="232"/>
      <c r="AP1162" s="232"/>
      <c r="AQ1162" s="232"/>
      <c r="AR1162" s="232"/>
      <c r="AS1162" s="232"/>
      <c r="AT1162" s="243" t="str">
        <f t="shared" si="102"/>
        <v/>
      </c>
      <c r="AU1162" s="243" t="str">
        <f t="shared" si="103"/>
        <v/>
      </c>
    </row>
    <row r="1163" spans="1:47" ht="14.25">
      <c r="B1163" s="29">
        <v>2025</v>
      </c>
      <c r="C1163" s="29">
        <v>6</v>
      </c>
      <c r="D1163" s="29">
        <v>5</v>
      </c>
      <c r="E1163" s="247" t="s">
        <v>496</v>
      </c>
      <c r="F1163" s="29"/>
      <c r="G1163" s="368"/>
      <c r="H1163" s="694" t="s">
        <v>467</v>
      </c>
      <c r="I1163" s="347" t="s">
        <v>43</v>
      </c>
      <c r="J1163" s="694" t="s">
        <v>1553</v>
      </c>
      <c r="K1163" s="232"/>
      <c r="L1163" s="698"/>
      <c r="M1163" s="185"/>
      <c r="N1163" s="717"/>
      <c r="O1163" s="232"/>
      <c r="P1163" s="232">
        <v>25</v>
      </c>
      <c r="Q1163" s="347" t="s">
        <v>2390</v>
      </c>
      <c r="R1163" s="695">
        <v>1110</v>
      </c>
      <c r="S1163" s="695"/>
      <c r="T1163" s="695">
        <v>12100</v>
      </c>
      <c r="U1163" s="695">
        <v>1000</v>
      </c>
      <c r="V1163" s="695">
        <v>1110</v>
      </c>
      <c r="W1163" s="695">
        <v>1110</v>
      </c>
      <c r="X1163" s="232">
        <v>1</v>
      </c>
      <c r="Y1163" s="695">
        <v>1000</v>
      </c>
      <c r="Z1163" s="232">
        <v>1</v>
      </c>
      <c r="AA1163" s="696">
        <v>1000</v>
      </c>
      <c r="AB1163" s="696">
        <v>13100</v>
      </c>
      <c r="AC1163" s="697" t="s">
        <v>876</v>
      </c>
      <c r="AD1163" s="698" t="s">
        <v>2418</v>
      </c>
      <c r="AE1163" s="699">
        <v>1.0416666666666666E-2</v>
      </c>
      <c r="AF1163" s="699">
        <v>2.0833333333333332E-2</v>
      </c>
      <c r="AG1163" s="699"/>
      <c r="AH1163" s="699"/>
      <c r="AI1163" s="232"/>
      <c r="AJ1163" s="694"/>
      <c r="AK1163" s="694" t="s">
        <v>6</v>
      </c>
      <c r="AL1163" s="700" t="s">
        <v>662</v>
      </c>
      <c r="AM1163" s="694" t="s">
        <v>486</v>
      </c>
      <c r="AN1163" s="694">
        <v>1</v>
      </c>
      <c r="AO1163" s="232"/>
      <c r="AP1163" s="232"/>
      <c r="AQ1163" s="232"/>
      <c r="AR1163" s="232"/>
      <c r="AS1163" s="232"/>
      <c r="AT1163" s="243">
        <f t="shared" si="102"/>
        <v>1.0416666666666666E-2</v>
      </c>
      <c r="AU1163" s="243" t="str">
        <f t="shared" si="103"/>
        <v/>
      </c>
    </row>
    <row r="1164" spans="1:47" ht="14.25">
      <c r="B1164" s="29">
        <v>2025</v>
      </c>
      <c r="C1164" s="29">
        <v>6</v>
      </c>
      <c r="D1164" s="29">
        <v>5</v>
      </c>
      <c r="E1164" s="247" t="s">
        <v>496</v>
      </c>
      <c r="F1164" s="29"/>
      <c r="G1164" s="31"/>
      <c r="H1164" s="694" t="s">
        <v>467</v>
      </c>
      <c r="I1164" s="347"/>
      <c r="J1164" s="694"/>
      <c r="K1164" s="232"/>
      <c r="L1164" s="698"/>
      <c r="M1164" s="185"/>
      <c r="N1164" s="717"/>
      <c r="O1164" s="232"/>
      <c r="P1164" s="232"/>
      <c r="Q1164" s="347"/>
      <c r="R1164" s="695"/>
      <c r="S1164" s="695"/>
      <c r="T1164" s="695"/>
      <c r="U1164" s="695"/>
      <c r="V1164" s="695"/>
      <c r="W1164" s="695"/>
      <c r="X1164" s="232"/>
      <c r="Y1164" s="695"/>
      <c r="Z1164" s="232"/>
      <c r="AA1164" s="696"/>
      <c r="AB1164" s="696"/>
      <c r="AC1164" s="697"/>
      <c r="AD1164" s="698"/>
      <c r="AE1164" s="699"/>
      <c r="AF1164" s="699"/>
      <c r="AG1164" s="699">
        <v>2.0833333333333332E-2</v>
      </c>
      <c r="AH1164" s="699">
        <v>4.1666666666666664E-2</v>
      </c>
      <c r="AI1164" s="232" t="s">
        <v>560</v>
      </c>
      <c r="AJ1164" s="694"/>
      <c r="AK1164" s="694"/>
      <c r="AL1164" s="700"/>
      <c r="AM1164" s="694"/>
      <c r="AN1164" s="694"/>
      <c r="AO1164" s="232"/>
      <c r="AP1164" s="232"/>
      <c r="AQ1164" s="232"/>
      <c r="AR1164" s="232"/>
      <c r="AS1164" s="232"/>
      <c r="AT1164" s="243" t="str">
        <f t="shared" ref="AT1164:AT1230" si="104">IF(IF(AE1164&gt;AF1164,1-AE1164+AF1164,AF1164-AE1164)=0,"",IF(AE1164&gt;AF1164,1-AE1164+AF1164,AF1164-AE1164))</f>
        <v/>
      </c>
      <c r="AU1164" s="243">
        <f t="shared" ref="AU1164:AU1230" si="105">IF(IF(AG1164&gt;AH1164,1-AG1164+AH1164,AH1164-AG1164)=0,"",IF(AG1164&gt;AH1164,1-AG1164+AH1164,AH1164-AG1164))</f>
        <v>2.0833333333333332E-2</v>
      </c>
    </row>
    <row r="1165" spans="1:47" ht="14.25">
      <c r="A1165" s="182">
        <v>1</v>
      </c>
      <c r="B1165" s="29">
        <v>2025</v>
      </c>
      <c r="C1165" s="29">
        <v>6</v>
      </c>
      <c r="D1165" s="29">
        <v>5</v>
      </c>
      <c r="E1165" s="247" t="s">
        <v>496</v>
      </c>
      <c r="F1165" s="29">
        <v>6</v>
      </c>
      <c r="G1165" s="31" t="s">
        <v>485</v>
      </c>
      <c r="H1165" s="694" t="s">
        <v>467</v>
      </c>
      <c r="I1165" s="347" t="s">
        <v>47</v>
      </c>
      <c r="J1165" s="694" t="s">
        <v>1553</v>
      </c>
      <c r="K1165" s="232">
        <v>3832345</v>
      </c>
      <c r="L1165" s="698">
        <v>25</v>
      </c>
      <c r="M1165" s="185">
        <v>31</v>
      </c>
      <c r="N1165" s="717" t="s">
        <v>875</v>
      </c>
      <c r="O1165" s="232" t="s">
        <v>52</v>
      </c>
      <c r="P1165" s="232">
        <v>25</v>
      </c>
      <c r="Q1165" s="347" t="s">
        <v>477</v>
      </c>
      <c r="R1165" s="695">
        <v>1110</v>
      </c>
      <c r="S1165" s="695"/>
      <c r="T1165" s="695">
        <v>12100</v>
      </c>
      <c r="U1165" s="695">
        <v>12100</v>
      </c>
      <c r="V1165" s="695">
        <v>1110</v>
      </c>
      <c r="W1165" s="695">
        <v>1110</v>
      </c>
      <c r="X1165" s="232">
        <v>1</v>
      </c>
      <c r="Y1165" s="695">
        <v>12100</v>
      </c>
      <c r="Z1165" s="232">
        <v>1</v>
      </c>
      <c r="AA1165" s="696">
        <v>12100</v>
      </c>
      <c r="AB1165" s="696">
        <v>12100</v>
      </c>
      <c r="AC1165" s="697" t="s">
        <v>2419</v>
      </c>
      <c r="AD1165" s="698" t="s">
        <v>2420</v>
      </c>
      <c r="AE1165" s="699"/>
      <c r="AF1165" s="699"/>
      <c r="AG1165" s="699"/>
      <c r="AH1165" s="699"/>
      <c r="AI1165" s="232" t="s">
        <v>5</v>
      </c>
      <c r="AJ1165" s="694"/>
      <c r="AK1165" s="694" t="s">
        <v>6</v>
      </c>
      <c r="AL1165" s="700" t="s">
        <v>662</v>
      </c>
      <c r="AM1165" s="694" t="s">
        <v>486</v>
      </c>
      <c r="AN1165" s="694"/>
      <c r="AO1165" s="232"/>
      <c r="AP1165" s="232"/>
      <c r="AQ1165" s="232"/>
      <c r="AR1165" s="232"/>
      <c r="AS1165" s="232"/>
      <c r="AT1165" s="243" t="str">
        <f t="shared" si="104"/>
        <v/>
      </c>
      <c r="AU1165" s="243" t="str">
        <f t="shared" si="105"/>
        <v/>
      </c>
    </row>
    <row r="1166" spans="1:47" ht="14.25">
      <c r="B1166" s="29">
        <v>2025</v>
      </c>
      <c r="C1166" s="29">
        <v>6</v>
      </c>
      <c r="D1166" s="29">
        <v>5</v>
      </c>
      <c r="E1166" s="247" t="s">
        <v>496</v>
      </c>
      <c r="F1166" s="29"/>
      <c r="G1166" s="368"/>
      <c r="H1166" s="694" t="s">
        <v>467</v>
      </c>
      <c r="I1166" s="347" t="s">
        <v>43</v>
      </c>
      <c r="J1166" s="694" t="s">
        <v>1553</v>
      </c>
      <c r="K1166" s="232"/>
      <c r="L1166" s="698"/>
      <c r="M1166" s="185"/>
      <c r="N1166" s="717"/>
      <c r="O1166" s="232"/>
      <c r="P1166" s="232">
        <v>25</v>
      </c>
      <c r="Q1166" s="347" t="s">
        <v>2390</v>
      </c>
      <c r="R1166" s="695">
        <v>1110</v>
      </c>
      <c r="S1166" s="695"/>
      <c r="T1166" s="695">
        <v>12100</v>
      </c>
      <c r="U1166" s="695">
        <v>1000</v>
      </c>
      <c r="V1166" s="695">
        <v>1110</v>
      </c>
      <c r="W1166" s="695">
        <v>1110</v>
      </c>
      <c r="X1166" s="232">
        <v>1</v>
      </c>
      <c r="Y1166" s="695">
        <v>1000</v>
      </c>
      <c r="Z1166" s="232">
        <v>1</v>
      </c>
      <c r="AA1166" s="696">
        <v>1000</v>
      </c>
      <c r="AB1166" s="696">
        <v>13100</v>
      </c>
      <c r="AC1166" s="697" t="s">
        <v>876</v>
      </c>
      <c r="AD1166" s="698" t="s">
        <v>2420</v>
      </c>
      <c r="AE1166" s="699">
        <v>4.1666666666666664E-2</v>
      </c>
      <c r="AF1166" s="699">
        <v>5.2083333333333336E-2</v>
      </c>
      <c r="AG1166" s="699"/>
      <c r="AH1166" s="699"/>
      <c r="AI1166" s="232"/>
      <c r="AJ1166" s="694"/>
      <c r="AK1166" s="694" t="s">
        <v>6</v>
      </c>
      <c r="AL1166" s="700" t="s">
        <v>662</v>
      </c>
      <c r="AM1166" s="694" t="s">
        <v>486</v>
      </c>
      <c r="AN1166" s="694">
        <v>2</v>
      </c>
      <c r="AO1166" s="232"/>
      <c r="AP1166" s="232"/>
      <c r="AQ1166" s="232"/>
      <c r="AR1166" s="232"/>
      <c r="AS1166" s="232"/>
      <c r="AT1166" s="243">
        <f t="shared" si="104"/>
        <v>1.0416666666666671E-2</v>
      </c>
      <c r="AU1166" s="243" t="str">
        <f t="shared" si="105"/>
        <v/>
      </c>
    </row>
    <row r="1167" spans="1:47" ht="14.25">
      <c r="B1167" s="29">
        <v>2025</v>
      </c>
      <c r="C1167" s="29">
        <v>6</v>
      </c>
      <c r="D1167" s="29">
        <v>5</v>
      </c>
      <c r="E1167" s="247" t="s">
        <v>496</v>
      </c>
      <c r="F1167" s="29"/>
      <c r="G1167" s="31"/>
      <c r="H1167" s="694" t="s">
        <v>467</v>
      </c>
      <c r="I1167" s="347"/>
      <c r="J1167" s="694"/>
      <c r="K1167" s="232"/>
      <c r="L1167" s="698"/>
      <c r="M1167" s="185"/>
      <c r="N1167" s="717"/>
      <c r="O1167" s="232"/>
      <c r="P1167" s="232"/>
      <c r="Q1167" s="347"/>
      <c r="R1167" s="695"/>
      <c r="S1167" s="695"/>
      <c r="T1167" s="695"/>
      <c r="U1167" s="695"/>
      <c r="V1167" s="695"/>
      <c r="W1167" s="695"/>
      <c r="X1167" s="232"/>
      <c r="Y1167" s="695"/>
      <c r="Z1167" s="232"/>
      <c r="AA1167" s="696"/>
      <c r="AB1167" s="696"/>
      <c r="AC1167" s="697"/>
      <c r="AD1167" s="698"/>
      <c r="AE1167" s="699"/>
      <c r="AF1167" s="699"/>
      <c r="AG1167" s="699">
        <v>5.2083333333333336E-2</v>
      </c>
      <c r="AH1167" s="699">
        <v>7.2916666666666671E-2</v>
      </c>
      <c r="AI1167" s="232" t="s">
        <v>560</v>
      </c>
      <c r="AJ1167" s="694"/>
      <c r="AK1167" s="694"/>
      <c r="AL1167" s="700"/>
      <c r="AM1167" s="694"/>
      <c r="AN1167" s="694"/>
      <c r="AO1167" s="232"/>
      <c r="AP1167" s="232"/>
      <c r="AQ1167" s="232"/>
      <c r="AR1167" s="232"/>
      <c r="AS1167" s="232"/>
      <c r="AT1167" s="243" t="str">
        <f t="shared" si="104"/>
        <v/>
      </c>
      <c r="AU1167" s="243">
        <f t="shared" si="105"/>
        <v>2.0833333333333336E-2</v>
      </c>
    </row>
    <row r="1168" spans="1:47" ht="14.25">
      <c r="A1168" s="182">
        <v>1</v>
      </c>
      <c r="B1168" s="29">
        <v>2025</v>
      </c>
      <c r="C1168" s="29">
        <v>6</v>
      </c>
      <c r="D1168" s="29">
        <v>5</v>
      </c>
      <c r="E1168" s="247" t="s">
        <v>496</v>
      </c>
      <c r="F1168" s="29">
        <v>7</v>
      </c>
      <c r="G1168" s="31" t="s">
        <v>485</v>
      </c>
      <c r="H1168" s="694" t="s">
        <v>467</v>
      </c>
      <c r="I1168" s="347" t="s">
        <v>47</v>
      </c>
      <c r="J1168" s="694" t="s">
        <v>1553</v>
      </c>
      <c r="K1168" s="232">
        <v>3832345</v>
      </c>
      <c r="L1168" s="698">
        <v>26</v>
      </c>
      <c r="M1168" s="185">
        <v>31</v>
      </c>
      <c r="N1168" s="717" t="s">
        <v>875</v>
      </c>
      <c r="O1168" s="232" t="s">
        <v>52</v>
      </c>
      <c r="P1168" s="232">
        <v>25</v>
      </c>
      <c r="Q1168" s="347" t="s">
        <v>477</v>
      </c>
      <c r="R1168" s="695">
        <v>1110</v>
      </c>
      <c r="S1168" s="695"/>
      <c r="T1168" s="695">
        <v>12100</v>
      </c>
      <c r="U1168" s="695">
        <v>12100</v>
      </c>
      <c r="V1168" s="695">
        <v>1110</v>
      </c>
      <c r="W1168" s="695">
        <v>1110</v>
      </c>
      <c r="X1168" s="232">
        <v>1</v>
      </c>
      <c r="Y1168" s="695">
        <v>12100</v>
      </c>
      <c r="Z1168" s="232">
        <v>1</v>
      </c>
      <c r="AA1168" s="696">
        <v>12100</v>
      </c>
      <c r="AB1168" s="696">
        <v>12100</v>
      </c>
      <c r="AC1168" s="697" t="s">
        <v>2421</v>
      </c>
      <c r="AD1168" s="698" t="s">
        <v>2422</v>
      </c>
      <c r="AE1168" s="699"/>
      <c r="AF1168" s="699"/>
      <c r="AG1168" s="699"/>
      <c r="AH1168" s="699"/>
      <c r="AI1168" s="232" t="s">
        <v>5</v>
      </c>
      <c r="AJ1168" s="694"/>
      <c r="AK1168" s="694" t="s">
        <v>6</v>
      </c>
      <c r="AL1168" s="700" t="s">
        <v>662</v>
      </c>
      <c r="AM1168" s="694" t="s">
        <v>486</v>
      </c>
      <c r="AN1168" s="694"/>
      <c r="AO1168" s="232"/>
      <c r="AP1168" s="232"/>
      <c r="AQ1168" s="232"/>
      <c r="AR1168" s="232"/>
      <c r="AS1168" s="232"/>
      <c r="AT1168" s="243" t="str">
        <f t="shared" si="104"/>
        <v/>
      </c>
      <c r="AU1168" s="243" t="str">
        <f t="shared" si="105"/>
        <v/>
      </c>
    </row>
    <row r="1169" spans="1:47" ht="14.25">
      <c r="B1169" s="29">
        <v>2025</v>
      </c>
      <c r="C1169" s="29">
        <v>6</v>
      </c>
      <c r="D1169" s="29">
        <v>5</v>
      </c>
      <c r="E1169" s="247" t="s">
        <v>496</v>
      </c>
      <c r="F1169" s="29"/>
      <c r="G1169" s="368"/>
      <c r="H1169" s="694" t="s">
        <v>467</v>
      </c>
      <c r="I1169" s="347" t="s">
        <v>43</v>
      </c>
      <c r="J1169" s="694" t="s">
        <v>1553</v>
      </c>
      <c r="K1169" s="232"/>
      <c r="L1169" s="698"/>
      <c r="M1169" s="185"/>
      <c r="N1169" s="717"/>
      <c r="O1169" s="232"/>
      <c r="P1169" s="232">
        <v>25</v>
      </c>
      <c r="Q1169" s="347" t="s">
        <v>2390</v>
      </c>
      <c r="R1169" s="695">
        <v>1110</v>
      </c>
      <c r="S1169" s="695"/>
      <c r="T1169" s="695">
        <v>12100</v>
      </c>
      <c r="U1169" s="695">
        <v>1000</v>
      </c>
      <c r="V1169" s="695">
        <v>1110</v>
      </c>
      <c r="W1169" s="695">
        <v>1110</v>
      </c>
      <c r="X1169" s="232">
        <v>1</v>
      </c>
      <c r="Y1169" s="695">
        <v>1000</v>
      </c>
      <c r="Z1169" s="232">
        <v>1</v>
      </c>
      <c r="AA1169" s="696">
        <v>1000</v>
      </c>
      <c r="AB1169" s="696">
        <v>13100</v>
      </c>
      <c r="AC1169" s="697" t="s">
        <v>876</v>
      </c>
      <c r="AD1169" s="698" t="s">
        <v>2422</v>
      </c>
      <c r="AE1169" s="699">
        <v>7.2916666666666671E-2</v>
      </c>
      <c r="AF1169" s="699">
        <v>8.3333333333333329E-2</v>
      </c>
      <c r="AG1169" s="699"/>
      <c r="AH1169" s="699"/>
      <c r="AI1169" s="232"/>
      <c r="AJ1169" s="694"/>
      <c r="AK1169" s="694" t="s">
        <v>6</v>
      </c>
      <c r="AL1169" s="700" t="s">
        <v>662</v>
      </c>
      <c r="AM1169" s="694" t="s">
        <v>486</v>
      </c>
      <c r="AN1169" s="694">
        <v>1</v>
      </c>
      <c r="AO1169" s="232"/>
      <c r="AP1169" s="232"/>
      <c r="AQ1169" s="232"/>
      <c r="AR1169" s="232"/>
      <c r="AS1169" s="232"/>
      <c r="AT1169" s="243">
        <f t="shared" si="104"/>
        <v>1.0416666666666657E-2</v>
      </c>
      <c r="AU1169" s="243" t="str">
        <f t="shared" si="105"/>
        <v/>
      </c>
    </row>
    <row r="1170" spans="1:47" ht="14.25">
      <c r="B1170" s="29">
        <v>2025</v>
      </c>
      <c r="C1170" s="29">
        <v>6</v>
      </c>
      <c r="D1170" s="29">
        <v>5</v>
      </c>
      <c r="E1170" s="247" t="s">
        <v>496</v>
      </c>
      <c r="F1170" s="29"/>
      <c r="G1170" s="31"/>
      <c r="H1170" s="694" t="s">
        <v>467</v>
      </c>
      <c r="I1170" s="347"/>
      <c r="J1170" s="694"/>
      <c r="K1170" s="232"/>
      <c r="L1170" s="698"/>
      <c r="M1170" s="185"/>
      <c r="N1170" s="717"/>
      <c r="O1170" s="232"/>
      <c r="P1170" s="232"/>
      <c r="Q1170" s="347"/>
      <c r="R1170" s="695"/>
      <c r="S1170" s="695"/>
      <c r="T1170" s="695"/>
      <c r="U1170" s="695"/>
      <c r="V1170" s="695"/>
      <c r="W1170" s="695"/>
      <c r="X1170" s="232"/>
      <c r="Y1170" s="695"/>
      <c r="Z1170" s="232"/>
      <c r="AA1170" s="696"/>
      <c r="AB1170" s="696"/>
      <c r="AC1170" s="697"/>
      <c r="AD1170" s="698"/>
      <c r="AE1170" s="699"/>
      <c r="AF1170" s="699"/>
      <c r="AG1170" s="699">
        <v>8.3333333333333329E-2</v>
      </c>
      <c r="AH1170" s="699">
        <v>0.10416666666666667</v>
      </c>
      <c r="AI1170" s="232" t="s">
        <v>560</v>
      </c>
      <c r="AJ1170" s="694"/>
      <c r="AK1170" s="694"/>
      <c r="AL1170" s="700"/>
      <c r="AM1170" s="694"/>
      <c r="AN1170" s="694"/>
      <c r="AO1170" s="232"/>
      <c r="AP1170" s="232"/>
      <c r="AQ1170" s="232"/>
      <c r="AR1170" s="232"/>
      <c r="AS1170" s="232"/>
      <c r="AT1170" s="243" t="str">
        <f t="shared" si="104"/>
        <v/>
      </c>
      <c r="AU1170" s="243">
        <f t="shared" si="105"/>
        <v>2.0833333333333343E-2</v>
      </c>
    </row>
    <row r="1171" spans="1:47" ht="14.25">
      <c r="A1171" s="182">
        <v>1</v>
      </c>
      <c r="B1171" s="29">
        <v>2025</v>
      </c>
      <c r="C1171" s="29">
        <v>6</v>
      </c>
      <c r="D1171" s="29">
        <v>5</v>
      </c>
      <c r="E1171" s="247" t="s">
        <v>496</v>
      </c>
      <c r="F1171" s="29">
        <v>8</v>
      </c>
      <c r="G1171" s="31" t="s">
        <v>485</v>
      </c>
      <c r="H1171" s="694" t="s">
        <v>467</v>
      </c>
      <c r="I1171" s="347" t="s">
        <v>47</v>
      </c>
      <c r="J1171" s="694" t="s">
        <v>1553</v>
      </c>
      <c r="K1171" s="232">
        <v>3832345</v>
      </c>
      <c r="L1171" s="698">
        <v>27</v>
      </c>
      <c r="M1171" s="185">
        <v>31</v>
      </c>
      <c r="N1171" s="717" t="s">
        <v>875</v>
      </c>
      <c r="O1171" s="232" t="s">
        <v>52</v>
      </c>
      <c r="P1171" s="232">
        <v>25</v>
      </c>
      <c r="Q1171" s="347" t="s">
        <v>477</v>
      </c>
      <c r="R1171" s="695">
        <v>1110</v>
      </c>
      <c r="S1171" s="695"/>
      <c r="T1171" s="695">
        <v>12100</v>
      </c>
      <c r="U1171" s="695">
        <v>12100</v>
      </c>
      <c r="V1171" s="695">
        <v>1110</v>
      </c>
      <c r="W1171" s="695">
        <v>1110</v>
      </c>
      <c r="X1171" s="232">
        <v>1</v>
      </c>
      <c r="Y1171" s="695">
        <v>12100</v>
      </c>
      <c r="Z1171" s="232">
        <v>1</v>
      </c>
      <c r="AA1171" s="696">
        <v>12100</v>
      </c>
      <c r="AB1171" s="696">
        <v>12100</v>
      </c>
      <c r="AC1171" s="697" t="s">
        <v>2423</v>
      </c>
      <c r="AD1171" s="698" t="s">
        <v>2424</v>
      </c>
      <c r="AE1171" s="699"/>
      <c r="AF1171" s="699"/>
      <c r="AG1171" s="699"/>
      <c r="AH1171" s="699"/>
      <c r="AI1171" s="232" t="s">
        <v>5</v>
      </c>
      <c r="AJ1171" s="694"/>
      <c r="AK1171" s="694" t="s">
        <v>6</v>
      </c>
      <c r="AL1171" s="700" t="s">
        <v>662</v>
      </c>
      <c r="AM1171" s="694" t="s">
        <v>486</v>
      </c>
      <c r="AN1171" s="694"/>
      <c r="AO1171" s="232"/>
      <c r="AP1171" s="232"/>
      <c r="AQ1171" s="232"/>
      <c r="AR1171" s="232"/>
      <c r="AS1171" s="232"/>
      <c r="AT1171" s="243" t="str">
        <f t="shared" si="104"/>
        <v/>
      </c>
      <c r="AU1171" s="243" t="str">
        <f t="shared" si="105"/>
        <v/>
      </c>
    </row>
    <row r="1172" spans="1:47" ht="14.25">
      <c r="B1172" s="29">
        <v>2025</v>
      </c>
      <c r="C1172" s="29">
        <v>6</v>
      </c>
      <c r="D1172" s="29">
        <v>5</v>
      </c>
      <c r="E1172" s="247" t="s">
        <v>496</v>
      </c>
      <c r="F1172" s="29"/>
      <c r="G1172" s="368"/>
      <c r="H1172" s="694" t="s">
        <v>467</v>
      </c>
      <c r="I1172" s="347" t="s">
        <v>43</v>
      </c>
      <c r="J1172" s="694" t="s">
        <v>1553</v>
      </c>
      <c r="K1172" s="232"/>
      <c r="L1172" s="698"/>
      <c r="M1172" s="185"/>
      <c r="N1172" s="717"/>
      <c r="O1172" s="232"/>
      <c r="P1172" s="232">
        <v>25</v>
      </c>
      <c r="Q1172" s="347" t="s">
        <v>2390</v>
      </c>
      <c r="R1172" s="695">
        <v>1110</v>
      </c>
      <c r="S1172" s="695"/>
      <c r="T1172" s="695">
        <v>12100</v>
      </c>
      <c r="U1172" s="695">
        <v>1000</v>
      </c>
      <c r="V1172" s="695">
        <v>1110</v>
      </c>
      <c r="W1172" s="695">
        <v>1110</v>
      </c>
      <c r="X1172" s="232">
        <v>1</v>
      </c>
      <c r="Y1172" s="695">
        <v>1000</v>
      </c>
      <c r="Z1172" s="232">
        <v>1</v>
      </c>
      <c r="AA1172" s="696">
        <v>1000</v>
      </c>
      <c r="AB1172" s="696">
        <v>13100</v>
      </c>
      <c r="AC1172" s="697" t="s">
        <v>876</v>
      </c>
      <c r="AD1172" s="698" t="s">
        <v>2424</v>
      </c>
      <c r="AE1172" s="699">
        <v>0.10416666666666667</v>
      </c>
      <c r="AF1172" s="699">
        <v>0.11458333333333333</v>
      </c>
      <c r="AG1172" s="699"/>
      <c r="AH1172" s="699"/>
      <c r="AI1172" s="232"/>
      <c r="AJ1172" s="694"/>
      <c r="AK1172" s="694" t="s">
        <v>6</v>
      </c>
      <c r="AL1172" s="700" t="s">
        <v>662</v>
      </c>
      <c r="AM1172" s="694" t="s">
        <v>486</v>
      </c>
      <c r="AN1172" s="694">
        <v>1</v>
      </c>
      <c r="AO1172" s="232"/>
      <c r="AP1172" s="232"/>
      <c r="AQ1172" s="232"/>
      <c r="AR1172" s="232"/>
      <c r="AS1172" s="232"/>
      <c r="AT1172" s="243">
        <f t="shared" si="104"/>
        <v>1.0416666666666657E-2</v>
      </c>
      <c r="AU1172" s="243" t="str">
        <f t="shared" si="105"/>
        <v/>
      </c>
    </row>
    <row r="1173" spans="1:47" ht="14.25">
      <c r="B1173" s="29">
        <v>2025</v>
      </c>
      <c r="C1173" s="29">
        <v>6</v>
      </c>
      <c r="D1173" s="29">
        <v>5</v>
      </c>
      <c r="E1173" s="247" t="s">
        <v>496</v>
      </c>
      <c r="F1173" s="29"/>
      <c r="G1173" s="31"/>
      <c r="H1173" s="694" t="s">
        <v>467</v>
      </c>
      <c r="I1173" s="347"/>
      <c r="J1173" s="694"/>
      <c r="K1173" s="232"/>
      <c r="L1173" s="698"/>
      <c r="M1173" s="185"/>
      <c r="N1173" s="717"/>
      <c r="O1173" s="232"/>
      <c r="P1173" s="232"/>
      <c r="Q1173" s="347"/>
      <c r="R1173" s="695"/>
      <c r="S1173" s="695"/>
      <c r="T1173" s="695"/>
      <c r="U1173" s="695"/>
      <c r="V1173" s="695"/>
      <c r="W1173" s="695"/>
      <c r="X1173" s="232"/>
      <c r="Y1173" s="695"/>
      <c r="Z1173" s="232"/>
      <c r="AA1173" s="696"/>
      <c r="AB1173" s="696"/>
      <c r="AC1173" s="697"/>
      <c r="AD1173" s="698"/>
      <c r="AE1173" s="699"/>
      <c r="AF1173" s="699"/>
      <c r="AG1173" s="699">
        <v>0.11458333333333333</v>
      </c>
      <c r="AH1173" s="699">
        <v>0.13541666666666666</v>
      </c>
      <c r="AI1173" s="232" t="s">
        <v>560</v>
      </c>
      <c r="AJ1173" s="694"/>
      <c r="AK1173" s="694"/>
      <c r="AL1173" s="700"/>
      <c r="AM1173" s="694"/>
      <c r="AN1173" s="694"/>
      <c r="AO1173" s="232"/>
      <c r="AP1173" s="232"/>
      <c r="AQ1173" s="232"/>
      <c r="AR1173" s="232"/>
      <c r="AS1173" s="232"/>
      <c r="AT1173" s="243" t="str">
        <f t="shared" si="104"/>
        <v/>
      </c>
      <c r="AU1173" s="243">
        <f t="shared" si="105"/>
        <v>2.0833333333333329E-2</v>
      </c>
    </row>
    <row r="1174" spans="1:47" ht="14.25">
      <c r="A1174" s="182">
        <v>1</v>
      </c>
      <c r="B1174" s="29">
        <v>2025</v>
      </c>
      <c r="C1174" s="29">
        <v>6</v>
      </c>
      <c r="D1174" s="29">
        <v>5</v>
      </c>
      <c r="E1174" s="247" t="s">
        <v>496</v>
      </c>
      <c r="F1174" s="29">
        <v>9</v>
      </c>
      <c r="G1174" s="31" t="s">
        <v>485</v>
      </c>
      <c r="H1174" s="694" t="s">
        <v>467</v>
      </c>
      <c r="I1174" s="347" t="s">
        <v>47</v>
      </c>
      <c r="J1174" s="694" t="s">
        <v>1553</v>
      </c>
      <c r="K1174" s="232">
        <v>3832345</v>
      </c>
      <c r="L1174" s="698">
        <v>28</v>
      </c>
      <c r="M1174" s="185">
        <v>31</v>
      </c>
      <c r="N1174" s="717" t="s">
        <v>875</v>
      </c>
      <c r="O1174" s="232" t="s">
        <v>52</v>
      </c>
      <c r="P1174" s="232">
        <v>25</v>
      </c>
      <c r="Q1174" s="347" t="s">
        <v>477</v>
      </c>
      <c r="R1174" s="695">
        <v>1110</v>
      </c>
      <c r="S1174" s="695"/>
      <c r="T1174" s="695">
        <v>12100</v>
      </c>
      <c r="U1174" s="695">
        <v>12100</v>
      </c>
      <c r="V1174" s="695">
        <v>1110</v>
      </c>
      <c r="W1174" s="695">
        <v>1110</v>
      </c>
      <c r="X1174" s="232">
        <v>1</v>
      </c>
      <c r="Y1174" s="695">
        <v>12100</v>
      </c>
      <c r="Z1174" s="232">
        <v>1</v>
      </c>
      <c r="AA1174" s="696">
        <v>12100</v>
      </c>
      <c r="AB1174" s="696">
        <v>12100</v>
      </c>
      <c r="AC1174" s="697" t="s">
        <v>2425</v>
      </c>
      <c r="AD1174" s="698" t="s">
        <v>2426</v>
      </c>
      <c r="AE1174" s="699"/>
      <c r="AF1174" s="699"/>
      <c r="AG1174" s="699"/>
      <c r="AH1174" s="699"/>
      <c r="AI1174" s="232" t="s">
        <v>5</v>
      </c>
      <c r="AJ1174" s="694"/>
      <c r="AK1174" s="694" t="s">
        <v>6</v>
      </c>
      <c r="AL1174" s="700" t="s">
        <v>662</v>
      </c>
      <c r="AM1174" s="694" t="s">
        <v>486</v>
      </c>
      <c r="AN1174" s="694"/>
      <c r="AO1174" s="232"/>
      <c r="AP1174" s="232"/>
      <c r="AQ1174" s="232"/>
      <c r="AR1174" s="232"/>
      <c r="AS1174" s="232"/>
      <c r="AT1174" s="243" t="str">
        <f t="shared" si="104"/>
        <v/>
      </c>
      <c r="AU1174" s="243" t="str">
        <f t="shared" si="105"/>
        <v/>
      </c>
    </row>
    <row r="1175" spans="1:47" ht="14.25">
      <c r="B1175" s="29">
        <v>2025</v>
      </c>
      <c r="C1175" s="29">
        <v>6</v>
      </c>
      <c r="D1175" s="29">
        <v>5</v>
      </c>
      <c r="E1175" s="247" t="s">
        <v>496</v>
      </c>
      <c r="F1175" s="29"/>
      <c r="G1175" s="368"/>
      <c r="H1175" s="694" t="s">
        <v>467</v>
      </c>
      <c r="I1175" s="347" t="s">
        <v>43</v>
      </c>
      <c r="J1175" s="694" t="s">
        <v>1553</v>
      </c>
      <c r="K1175" s="232"/>
      <c r="L1175" s="698"/>
      <c r="M1175" s="185"/>
      <c r="N1175" s="717"/>
      <c r="O1175" s="232"/>
      <c r="P1175" s="232">
        <v>25</v>
      </c>
      <c r="Q1175" s="347" t="s">
        <v>2390</v>
      </c>
      <c r="R1175" s="695">
        <v>1110</v>
      </c>
      <c r="S1175" s="695"/>
      <c r="T1175" s="695">
        <v>12100</v>
      </c>
      <c r="U1175" s="695">
        <v>1000</v>
      </c>
      <c r="V1175" s="695">
        <v>1110</v>
      </c>
      <c r="W1175" s="695">
        <v>1110</v>
      </c>
      <c r="X1175" s="232">
        <v>1</v>
      </c>
      <c r="Y1175" s="695">
        <v>1000</v>
      </c>
      <c r="Z1175" s="232">
        <v>1</v>
      </c>
      <c r="AA1175" s="696">
        <v>1000</v>
      </c>
      <c r="AB1175" s="696">
        <v>13100</v>
      </c>
      <c r="AC1175" s="697" t="s">
        <v>876</v>
      </c>
      <c r="AD1175" s="698" t="s">
        <v>2426</v>
      </c>
      <c r="AE1175" s="699">
        <v>0.13541666666666666</v>
      </c>
      <c r="AF1175" s="699">
        <v>0.14583333333333334</v>
      </c>
      <c r="AG1175" s="699"/>
      <c r="AH1175" s="699"/>
      <c r="AI1175" s="232"/>
      <c r="AJ1175" s="694"/>
      <c r="AK1175" s="694" t="s">
        <v>6</v>
      </c>
      <c r="AL1175" s="700" t="s">
        <v>662</v>
      </c>
      <c r="AM1175" s="694" t="s">
        <v>486</v>
      </c>
      <c r="AN1175" s="694">
        <v>1</v>
      </c>
      <c r="AO1175" s="232"/>
      <c r="AP1175" s="232"/>
      <c r="AQ1175" s="232"/>
      <c r="AR1175" s="232"/>
      <c r="AS1175" s="232"/>
      <c r="AT1175" s="243">
        <f t="shared" si="104"/>
        <v>1.0416666666666685E-2</v>
      </c>
      <c r="AU1175" s="243" t="str">
        <f t="shared" si="105"/>
        <v/>
      </c>
    </row>
    <row r="1176" spans="1:47" ht="14.25">
      <c r="B1176" s="29">
        <v>2025</v>
      </c>
      <c r="C1176" s="29">
        <v>6</v>
      </c>
      <c r="D1176" s="29">
        <v>5</v>
      </c>
      <c r="E1176" s="247" t="s">
        <v>496</v>
      </c>
      <c r="F1176" s="29"/>
      <c r="G1176" s="31"/>
      <c r="H1176" s="694" t="s">
        <v>467</v>
      </c>
      <c r="I1176" s="347"/>
      <c r="J1176" s="694"/>
      <c r="K1176" s="232"/>
      <c r="L1176" s="698"/>
      <c r="M1176" s="185"/>
      <c r="N1176" s="717"/>
      <c r="O1176" s="232"/>
      <c r="P1176" s="232"/>
      <c r="Q1176" s="347"/>
      <c r="R1176" s="695"/>
      <c r="S1176" s="695"/>
      <c r="T1176" s="695"/>
      <c r="U1176" s="695"/>
      <c r="V1176" s="695"/>
      <c r="W1176" s="695"/>
      <c r="X1176" s="232"/>
      <c r="Y1176" s="695"/>
      <c r="Z1176" s="232"/>
      <c r="AA1176" s="696"/>
      <c r="AB1176" s="696"/>
      <c r="AC1176" s="697"/>
      <c r="AD1176" s="698"/>
      <c r="AE1176" s="699"/>
      <c r="AF1176" s="699"/>
      <c r="AG1176" s="699">
        <v>0.14583333333333334</v>
      </c>
      <c r="AH1176" s="699">
        <v>0.16666666666666666</v>
      </c>
      <c r="AI1176" s="232" t="s">
        <v>560</v>
      </c>
      <c r="AJ1176" s="694"/>
      <c r="AK1176" s="694"/>
      <c r="AL1176" s="700"/>
      <c r="AM1176" s="694"/>
      <c r="AN1176" s="694"/>
      <c r="AO1176" s="232"/>
      <c r="AP1176" s="232"/>
      <c r="AQ1176" s="232"/>
      <c r="AR1176" s="232"/>
      <c r="AS1176" s="232"/>
      <c r="AT1176" s="243" t="str">
        <f t="shared" si="104"/>
        <v/>
      </c>
      <c r="AU1176" s="243">
        <f t="shared" si="105"/>
        <v>2.0833333333333315E-2</v>
      </c>
    </row>
    <row r="1177" spans="1:47" ht="14.25">
      <c r="A1177" s="182">
        <v>1</v>
      </c>
      <c r="B1177" s="29">
        <v>2025</v>
      </c>
      <c r="C1177" s="29">
        <v>6</v>
      </c>
      <c r="D1177" s="29">
        <v>5</v>
      </c>
      <c r="E1177" s="247" t="s">
        <v>496</v>
      </c>
      <c r="F1177" s="29">
        <v>10</v>
      </c>
      <c r="G1177" s="31" t="s">
        <v>485</v>
      </c>
      <c r="H1177" s="694" t="s">
        <v>467</v>
      </c>
      <c r="I1177" s="347" t="s">
        <v>47</v>
      </c>
      <c r="J1177" s="694" t="s">
        <v>1553</v>
      </c>
      <c r="K1177" s="232">
        <v>3832345</v>
      </c>
      <c r="L1177" s="698">
        <v>29</v>
      </c>
      <c r="M1177" s="185">
        <v>31</v>
      </c>
      <c r="N1177" s="717" t="s">
        <v>875</v>
      </c>
      <c r="O1177" s="232" t="s">
        <v>52</v>
      </c>
      <c r="P1177" s="232">
        <v>25</v>
      </c>
      <c r="Q1177" s="347" t="s">
        <v>477</v>
      </c>
      <c r="R1177" s="695">
        <v>1110</v>
      </c>
      <c r="S1177" s="695"/>
      <c r="T1177" s="695">
        <v>12100</v>
      </c>
      <c r="U1177" s="695">
        <v>12100</v>
      </c>
      <c r="V1177" s="695">
        <v>1110</v>
      </c>
      <c r="W1177" s="695">
        <v>1110</v>
      </c>
      <c r="X1177" s="232">
        <v>1</v>
      </c>
      <c r="Y1177" s="695">
        <v>12100</v>
      </c>
      <c r="Z1177" s="232">
        <v>1</v>
      </c>
      <c r="AA1177" s="696">
        <v>12100</v>
      </c>
      <c r="AB1177" s="696">
        <v>12100</v>
      </c>
      <c r="AC1177" s="697" t="s">
        <v>2427</v>
      </c>
      <c r="AD1177" s="698" t="s">
        <v>2428</v>
      </c>
      <c r="AE1177" s="699"/>
      <c r="AF1177" s="699"/>
      <c r="AG1177" s="699"/>
      <c r="AH1177" s="699"/>
      <c r="AI1177" s="232" t="s">
        <v>5</v>
      </c>
      <c r="AJ1177" s="694"/>
      <c r="AK1177" s="694" t="s">
        <v>6</v>
      </c>
      <c r="AL1177" s="700" t="s">
        <v>662</v>
      </c>
      <c r="AM1177" s="694" t="s">
        <v>486</v>
      </c>
      <c r="AN1177" s="694"/>
      <c r="AO1177" s="232"/>
      <c r="AP1177" s="232"/>
      <c r="AQ1177" s="232"/>
      <c r="AR1177" s="232"/>
      <c r="AS1177" s="232"/>
      <c r="AT1177" s="243" t="str">
        <f t="shared" si="104"/>
        <v/>
      </c>
      <c r="AU1177" s="243" t="str">
        <f t="shared" si="105"/>
        <v/>
      </c>
    </row>
    <row r="1178" spans="1:47" ht="14.25">
      <c r="B1178" s="29">
        <v>2025</v>
      </c>
      <c r="C1178" s="29">
        <v>6</v>
      </c>
      <c r="D1178" s="29">
        <v>5</v>
      </c>
      <c r="E1178" s="247" t="s">
        <v>496</v>
      </c>
      <c r="F1178" s="29"/>
      <c r="G1178" s="368"/>
      <c r="H1178" s="694" t="s">
        <v>467</v>
      </c>
      <c r="I1178" s="347" t="s">
        <v>43</v>
      </c>
      <c r="J1178" s="694" t="s">
        <v>1553</v>
      </c>
      <c r="K1178" s="232"/>
      <c r="L1178" s="698"/>
      <c r="M1178" s="185"/>
      <c r="N1178" s="717"/>
      <c r="O1178" s="232"/>
      <c r="P1178" s="232">
        <v>25</v>
      </c>
      <c r="Q1178" s="347" t="s">
        <v>2390</v>
      </c>
      <c r="R1178" s="695">
        <v>1110</v>
      </c>
      <c r="S1178" s="695"/>
      <c r="T1178" s="695">
        <v>12100</v>
      </c>
      <c r="U1178" s="695">
        <v>1000</v>
      </c>
      <c r="V1178" s="695">
        <v>1110</v>
      </c>
      <c r="W1178" s="695">
        <v>1110</v>
      </c>
      <c r="X1178" s="232">
        <v>1</v>
      </c>
      <c r="Y1178" s="695">
        <v>1000</v>
      </c>
      <c r="Z1178" s="232">
        <v>1</v>
      </c>
      <c r="AA1178" s="696">
        <v>1000</v>
      </c>
      <c r="AB1178" s="696">
        <v>13100</v>
      </c>
      <c r="AC1178" s="697" t="s">
        <v>876</v>
      </c>
      <c r="AD1178" s="698" t="s">
        <v>2428</v>
      </c>
      <c r="AE1178" s="699">
        <v>0.16666666666666666</v>
      </c>
      <c r="AF1178" s="699">
        <v>0.17708333333333334</v>
      </c>
      <c r="AG1178" s="699"/>
      <c r="AH1178" s="699"/>
      <c r="AI1178" s="232"/>
      <c r="AJ1178" s="694"/>
      <c r="AK1178" s="694" t="s">
        <v>6</v>
      </c>
      <c r="AL1178" s="700" t="s">
        <v>662</v>
      </c>
      <c r="AM1178" s="694" t="s">
        <v>486</v>
      </c>
      <c r="AN1178" s="694">
        <v>1</v>
      </c>
      <c r="AO1178" s="232"/>
      <c r="AP1178" s="232"/>
      <c r="AQ1178" s="232"/>
      <c r="AR1178" s="232"/>
      <c r="AS1178" s="232"/>
      <c r="AT1178" s="243">
        <f t="shared" si="104"/>
        <v>1.0416666666666685E-2</v>
      </c>
      <c r="AU1178" s="243" t="str">
        <f t="shared" si="105"/>
        <v/>
      </c>
    </row>
    <row r="1179" spans="1:47" ht="14.25">
      <c r="B1179" s="29">
        <v>2025</v>
      </c>
      <c r="C1179" s="29">
        <v>6</v>
      </c>
      <c r="D1179" s="29">
        <v>5</v>
      </c>
      <c r="E1179" s="247" t="s">
        <v>496</v>
      </c>
      <c r="F1179" s="29"/>
      <c r="G1179" s="31"/>
      <c r="H1179" s="694" t="s">
        <v>467</v>
      </c>
      <c r="I1179" s="347"/>
      <c r="J1179" s="694"/>
      <c r="K1179" s="232"/>
      <c r="L1179" s="698"/>
      <c r="M1179" s="185"/>
      <c r="N1179" s="717"/>
      <c r="O1179" s="232"/>
      <c r="P1179" s="232"/>
      <c r="Q1179" s="347"/>
      <c r="R1179" s="695"/>
      <c r="S1179" s="695"/>
      <c r="T1179" s="695"/>
      <c r="U1179" s="695"/>
      <c r="V1179" s="695"/>
      <c r="W1179" s="695"/>
      <c r="X1179" s="232"/>
      <c r="Y1179" s="695"/>
      <c r="Z1179" s="232"/>
      <c r="AA1179" s="696"/>
      <c r="AB1179" s="696"/>
      <c r="AC1179" s="697"/>
      <c r="AD1179" s="698"/>
      <c r="AE1179" s="699"/>
      <c r="AF1179" s="699"/>
      <c r="AG1179" s="699">
        <v>0.17708333333333334</v>
      </c>
      <c r="AH1179" s="699">
        <v>0.19791666666666666</v>
      </c>
      <c r="AI1179" s="232" t="s">
        <v>560</v>
      </c>
      <c r="AJ1179" s="694"/>
      <c r="AK1179" s="694"/>
      <c r="AL1179" s="700"/>
      <c r="AM1179" s="694"/>
      <c r="AN1179" s="694"/>
      <c r="AO1179" s="232"/>
      <c r="AP1179" s="232"/>
      <c r="AQ1179" s="232"/>
      <c r="AR1179" s="232"/>
      <c r="AS1179" s="232"/>
      <c r="AT1179" s="243" t="str">
        <f t="shared" si="104"/>
        <v/>
      </c>
      <c r="AU1179" s="243">
        <f t="shared" si="105"/>
        <v>2.0833333333333315E-2</v>
      </c>
    </row>
    <row r="1180" spans="1:47" ht="14.25">
      <c r="A1180" s="182">
        <v>1</v>
      </c>
      <c r="B1180" s="29">
        <v>2025</v>
      </c>
      <c r="C1180" s="29">
        <v>6</v>
      </c>
      <c r="D1180" s="29">
        <v>5</v>
      </c>
      <c r="E1180" s="247" t="s">
        <v>496</v>
      </c>
      <c r="F1180" s="29">
        <v>11</v>
      </c>
      <c r="G1180" s="31" t="s">
        <v>485</v>
      </c>
      <c r="H1180" s="694" t="s">
        <v>467</v>
      </c>
      <c r="I1180" s="347" t="s">
        <v>47</v>
      </c>
      <c r="J1180" s="694" t="s">
        <v>1553</v>
      </c>
      <c r="K1180" s="232">
        <v>3832345</v>
      </c>
      <c r="L1180" s="698">
        <v>30</v>
      </c>
      <c r="M1180" s="185">
        <v>31</v>
      </c>
      <c r="N1180" s="717" t="s">
        <v>875</v>
      </c>
      <c r="O1180" s="232" t="s">
        <v>52</v>
      </c>
      <c r="P1180" s="232">
        <v>25</v>
      </c>
      <c r="Q1180" s="347" t="s">
        <v>477</v>
      </c>
      <c r="R1180" s="695">
        <v>1110</v>
      </c>
      <c r="S1180" s="695"/>
      <c r="T1180" s="695">
        <v>12100</v>
      </c>
      <c r="U1180" s="695">
        <v>12100</v>
      </c>
      <c r="V1180" s="695">
        <v>1110</v>
      </c>
      <c r="W1180" s="695">
        <v>1110</v>
      </c>
      <c r="X1180" s="232">
        <v>1</v>
      </c>
      <c r="Y1180" s="695">
        <v>12100</v>
      </c>
      <c r="Z1180" s="232">
        <v>1</v>
      </c>
      <c r="AA1180" s="696">
        <v>12100</v>
      </c>
      <c r="AB1180" s="696">
        <v>12100</v>
      </c>
      <c r="AC1180" s="697" t="s">
        <v>2429</v>
      </c>
      <c r="AD1180" s="698" t="s">
        <v>2430</v>
      </c>
      <c r="AE1180" s="699"/>
      <c r="AF1180" s="699"/>
      <c r="AG1180" s="699"/>
      <c r="AH1180" s="699"/>
      <c r="AI1180" s="232" t="s">
        <v>5</v>
      </c>
      <c r="AJ1180" s="694"/>
      <c r="AK1180" s="694" t="s">
        <v>6</v>
      </c>
      <c r="AL1180" s="700" t="s">
        <v>662</v>
      </c>
      <c r="AM1180" s="694" t="s">
        <v>486</v>
      </c>
      <c r="AN1180" s="694"/>
      <c r="AO1180" s="232"/>
      <c r="AP1180" s="232"/>
      <c r="AQ1180" s="232"/>
      <c r="AR1180" s="232"/>
      <c r="AS1180" s="232"/>
      <c r="AT1180" s="243" t="str">
        <f t="shared" si="104"/>
        <v/>
      </c>
      <c r="AU1180" s="243" t="str">
        <f t="shared" si="105"/>
        <v/>
      </c>
    </row>
    <row r="1181" spans="1:47" ht="14.25">
      <c r="B1181" s="29">
        <v>2025</v>
      </c>
      <c r="C1181" s="29">
        <v>6</v>
      </c>
      <c r="D1181" s="29">
        <v>5</v>
      </c>
      <c r="E1181" s="247" t="s">
        <v>496</v>
      </c>
      <c r="F1181" s="29"/>
      <c r="G1181" s="368"/>
      <c r="H1181" s="694" t="s">
        <v>467</v>
      </c>
      <c r="I1181" s="347" t="s">
        <v>43</v>
      </c>
      <c r="J1181" s="694" t="s">
        <v>1553</v>
      </c>
      <c r="K1181" s="232"/>
      <c r="L1181" s="698"/>
      <c r="M1181" s="185"/>
      <c r="N1181" s="717"/>
      <c r="O1181" s="232"/>
      <c r="P1181" s="232">
        <v>25</v>
      </c>
      <c r="Q1181" s="347" t="s">
        <v>2390</v>
      </c>
      <c r="R1181" s="695">
        <v>1110</v>
      </c>
      <c r="S1181" s="695"/>
      <c r="T1181" s="695">
        <v>12100</v>
      </c>
      <c r="U1181" s="695">
        <v>1000</v>
      </c>
      <c r="V1181" s="695">
        <v>1110</v>
      </c>
      <c r="W1181" s="695">
        <v>1110</v>
      </c>
      <c r="X1181" s="232">
        <v>1</v>
      </c>
      <c r="Y1181" s="695">
        <v>1000</v>
      </c>
      <c r="Z1181" s="232">
        <v>1</v>
      </c>
      <c r="AA1181" s="696">
        <v>1000</v>
      </c>
      <c r="AB1181" s="696">
        <v>13100</v>
      </c>
      <c r="AC1181" s="697" t="s">
        <v>876</v>
      </c>
      <c r="AD1181" s="698" t="s">
        <v>2430</v>
      </c>
      <c r="AE1181" s="699">
        <v>0.19791666666666666</v>
      </c>
      <c r="AF1181" s="699">
        <v>0.20833333333333334</v>
      </c>
      <c r="AG1181" s="699"/>
      <c r="AH1181" s="699"/>
      <c r="AI1181" s="232"/>
      <c r="AJ1181" s="694"/>
      <c r="AK1181" s="694" t="s">
        <v>6</v>
      </c>
      <c r="AL1181" s="700" t="s">
        <v>662</v>
      </c>
      <c r="AM1181" s="694" t="s">
        <v>486</v>
      </c>
      <c r="AN1181" s="694">
        <v>2</v>
      </c>
      <c r="AO1181" s="232"/>
      <c r="AP1181" s="232"/>
      <c r="AQ1181" s="232"/>
      <c r="AR1181" s="232"/>
      <c r="AS1181" s="232"/>
      <c r="AT1181" s="243">
        <f t="shared" si="104"/>
        <v>1.0416666666666685E-2</v>
      </c>
      <c r="AU1181" s="243" t="str">
        <f t="shared" si="105"/>
        <v/>
      </c>
    </row>
    <row r="1182" spans="1:47" ht="14.25">
      <c r="B1182" s="29">
        <v>2025</v>
      </c>
      <c r="C1182" s="29">
        <v>6</v>
      </c>
      <c r="D1182" s="29">
        <v>5</v>
      </c>
      <c r="E1182" s="247" t="s">
        <v>496</v>
      </c>
      <c r="F1182" s="29"/>
      <c r="G1182" s="31"/>
      <c r="H1182" s="694" t="s">
        <v>467</v>
      </c>
      <c r="I1182" s="347"/>
      <c r="J1182" s="694"/>
      <c r="K1182" s="232"/>
      <c r="L1182" s="698"/>
      <c r="M1182" s="185"/>
      <c r="N1182" s="717"/>
      <c r="O1182" s="232"/>
      <c r="P1182" s="232"/>
      <c r="Q1182" s="347"/>
      <c r="R1182" s="695"/>
      <c r="S1182" s="695"/>
      <c r="T1182" s="695"/>
      <c r="U1182" s="695"/>
      <c r="V1182" s="695"/>
      <c r="W1182" s="695"/>
      <c r="X1182" s="232"/>
      <c r="Y1182" s="695"/>
      <c r="Z1182" s="232"/>
      <c r="AA1182" s="696"/>
      <c r="AB1182" s="696"/>
      <c r="AC1182" s="697"/>
      <c r="AD1182" s="698"/>
      <c r="AE1182" s="699"/>
      <c r="AF1182" s="699"/>
      <c r="AG1182" s="699">
        <v>0.20833333333333334</v>
      </c>
      <c r="AH1182" s="699">
        <v>0.22916666666666666</v>
      </c>
      <c r="AI1182" s="232" t="s">
        <v>560</v>
      </c>
      <c r="AJ1182" s="694"/>
      <c r="AK1182" s="694"/>
      <c r="AL1182" s="700"/>
      <c r="AM1182" s="694"/>
      <c r="AN1182" s="694"/>
      <c r="AO1182" s="232"/>
      <c r="AP1182" s="232"/>
      <c r="AQ1182" s="232"/>
      <c r="AR1182" s="232"/>
      <c r="AS1182" s="232"/>
      <c r="AT1182" s="243" t="str">
        <f t="shared" si="104"/>
        <v/>
      </c>
      <c r="AU1182" s="243">
        <f t="shared" si="105"/>
        <v>2.0833333333333315E-2</v>
      </c>
    </row>
    <row r="1183" spans="1:47" ht="14.25">
      <c r="A1183" s="182">
        <v>1</v>
      </c>
      <c r="B1183" s="29">
        <v>2025</v>
      </c>
      <c r="C1183" s="29">
        <v>6</v>
      </c>
      <c r="D1183" s="29">
        <v>5</v>
      </c>
      <c r="E1183" s="247" t="s">
        <v>496</v>
      </c>
      <c r="F1183" s="29">
        <v>12</v>
      </c>
      <c r="G1183" s="31" t="s">
        <v>485</v>
      </c>
      <c r="H1183" s="694" t="s">
        <v>467</v>
      </c>
      <c r="I1183" s="347" t="s">
        <v>47</v>
      </c>
      <c r="J1183" s="694" t="s">
        <v>1553</v>
      </c>
      <c r="K1183" s="232">
        <v>3832345</v>
      </c>
      <c r="L1183" s="698">
        <v>31</v>
      </c>
      <c r="M1183" s="185">
        <v>31</v>
      </c>
      <c r="N1183" s="717" t="s">
        <v>875</v>
      </c>
      <c r="O1183" s="232" t="s">
        <v>52</v>
      </c>
      <c r="P1183" s="232">
        <v>25</v>
      </c>
      <c r="Q1183" s="347" t="s">
        <v>477</v>
      </c>
      <c r="R1183" s="695">
        <v>1110</v>
      </c>
      <c r="S1183" s="695"/>
      <c r="T1183" s="695">
        <v>12100</v>
      </c>
      <c r="U1183" s="695">
        <v>12100</v>
      </c>
      <c r="V1183" s="695">
        <v>1110</v>
      </c>
      <c r="W1183" s="695">
        <v>1110</v>
      </c>
      <c r="X1183" s="232">
        <v>1</v>
      </c>
      <c r="Y1183" s="695">
        <v>12100</v>
      </c>
      <c r="Z1183" s="232">
        <v>1</v>
      </c>
      <c r="AA1183" s="696">
        <v>12100</v>
      </c>
      <c r="AB1183" s="696">
        <v>12100</v>
      </c>
      <c r="AC1183" s="697" t="s">
        <v>2431</v>
      </c>
      <c r="AD1183" s="698" t="s">
        <v>2432</v>
      </c>
      <c r="AE1183" s="699"/>
      <c r="AF1183" s="699"/>
      <c r="AG1183" s="699"/>
      <c r="AH1183" s="699"/>
      <c r="AI1183" s="232" t="s">
        <v>5</v>
      </c>
      <c r="AJ1183" s="694"/>
      <c r="AK1183" s="694" t="s">
        <v>6</v>
      </c>
      <c r="AL1183" s="700" t="s">
        <v>662</v>
      </c>
      <c r="AM1183" s="694" t="s">
        <v>486</v>
      </c>
      <c r="AN1183" s="694"/>
      <c r="AO1183" s="232"/>
      <c r="AP1183" s="232"/>
      <c r="AQ1183" s="232"/>
      <c r="AR1183" s="232"/>
      <c r="AS1183" s="232"/>
      <c r="AT1183" s="243" t="str">
        <f t="shared" si="104"/>
        <v/>
      </c>
      <c r="AU1183" s="243" t="str">
        <f t="shared" si="105"/>
        <v/>
      </c>
    </row>
    <row r="1184" spans="1:47" ht="14.25">
      <c r="B1184" s="29">
        <v>2025</v>
      </c>
      <c r="C1184" s="29">
        <v>6</v>
      </c>
      <c r="D1184" s="29">
        <v>5</v>
      </c>
      <c r="E1184" s="247" t="s">
        <v>496</v>
      </c>
      <c r="F1184" s="29"/>
      <c r="G1184" s="368"/>
      <c r="H1184" s="694" t="s">
        <v>467</v>
      </c>
      <c r="I1184" s="347" t="s">
        <v>43</v>
      </c>
      <c r="J1184" s="694" t="s">
        <v>1553</v>
      </c>
      <c r="K1184" s="232"/>
      <c r="L1184" s="698"/>
      <c r="M1184" s="185"/>
      <c r="N1184" s="717"/>
      <c r="O1184" s="232"/>
      <c r="P1184" s="232">
        <v>25</v>
      </c>
      <c r="Q1184" s="347" t="s">
        <v>2390</v>
      </c>
      <c r="R1184" s="695">
        <v>1110</v>
      </c>
      <c r="S1184" s="695"/>
      <c r="T1184" s="695">
        <v>12100</v>
      </c>
      <c r="U1184" s="695">
        <v>1000</v>
      </c>
      <c r="V1184" s="695">
        <v>1110</v>
      </c>
      <c r="W1184" s="695">
        <v>1110</v>
      </c>
      <c r="X1184" s="232">
        <v>1</v>
      </c>
      <c r="Y1184" s="695">
        <v>1000</v>
      </c>
      <c r="Z1184" s="232">
        <v>1</v>
      </c>
      <c r="AA1184" s="696">
        <v>1000</v>
      </c>
      <c r="AB1184" s="696">
        <v>13100</v>
      </c>
      <c r="AC1184" s="697" t="s">
        <v>876</v>
      </c>
      <c r="AD1184" s="698" t="s">
        <v>2432</v>
      </c>
      <c r="AE1184" s="699">
        <v>0.22916666666666666</v>
      </c>
      <c r="AF1184" s="699">
        <v>0.23958333333333334</v>
      </c>
      <c r="AG1184" s="699"/>
      <c r="AH1184" s="699"/>
      <c r="AI1184" s="232"/>
      <c r="AJ1184" s="694"/>
      <c r="AK1184" s="694" t="s">
        <v>6</v>
      </c>
      <c r="AL1184" s="700" t="s">
        <v>662</v>
      </c>
      <c r="AM1184" s="694" t="s">
        <v>486</v>
      </c>
      <c r="AN1184" s="694">
        <v>1</v>
      </c>
      <c r="AO1184" s="232"/>
      <c r="AP1184" s="232"/>
      <c r="AQ1184" s="232"/>
      <c r="AR1184" s="232"/>
      <c r="AS1184" s="232"/>
      <c r="AT1184" s="243">
        <f t="shared" si="104"/>
        <v>1.0416666666666685E-2</v>
      </c>
      <c r="AU1184" s="243" t="str">
        <f t="shared" si="105"/>
        <v/>
      </c>
    </row>
    <row r="1185" spans="1:75" ht="14.25">
      <c r="B1185" s="29">
        <v>2025</v>
      </c>
      <c r="C1185" s="29">
        <v>6</v>
      </c>
      <c r="D1185" s="29">
        <v>5</v>
      </c>
      <c r="E1185" s="247" t="s">
        <v>496</v>
      </c>
      <c r="F1185" s="29"/>
      <c r="G1185" s="31"/>
      <c r="H1185" s="694" t="s">
        <v>467</v>
      </c>
      <c r="I1185" s="347"/>
      <c r="J1185" s="694"/>
      <c r="K1185" s="232"/>
      <c r="L1185" s="698"/>
      <c r="M1185" s="185"/>
      <c r="N1185" s="717"/>
      <c r="O1185" s="232"/>
      <c r="P1185" s="232"/>
      <c r="Q1185" s="347"/>
      <c r="R1185" s="695"/>
      <c r="S1185" s="695"/>
      <c r="T1185" s="695"/>
      <c r="U1185" s="695"/>
      <c r="V1185" s="695"/>
      <c r="W1185" s="695"/>
      <c r="X1185" s="232"/>
      <c r="Y1185" s="695"/>
      <c r="Z1185" s="232"/>
      <c r="AA1185" s="696"/>
      <c r="AB1185" s="696"/>
      <c r="AC1185" s="697"/>
      <c r="AD1185" s="698"/>
      <c r="AE1185" s="699"/>
      <c r="AF1185" s="699"/>
      <c r="AG1185" s="699">
        <v>0.23958333333333334</v>
      </c>
      <c r="AH1185" s="699">
        <v>0.26041666666666669</v>
      </c>
      <c r="AI1185" s="232" t="s">
        <v>560</v>
      </c>
      <c r="AJ1185" s="694"/>
      <c r="AK1185" s="694"/>
      <c r="AL1185" s="700"/>
      <c r="AM1185" s="694"/>
      <c r="AN1185" s="694"/>
      <c r="AO1185" s="232"/>
      <c r="AP1185" s="232"/>
      <c r="AQ1185" s="232"/>
      <c r="AR1185" s="232"/>
      <c r="AS1185" s="232"/>
      <c r="AT1185" s="243" t="str">
        <f t="shared" si="104"/>
        <v/>
      </c>
      <c r="AU1185" s="243">
        <f t="shared" si="105"/>
        <v>2.0833333333333343E-2</v>
      </c>
    </row>
    <row r="1186" spans="1:75" ht="14.25">
      <c r="A1186" s="182">
        <v>1</v>
      </c>
      <c r="B1186" s="29">
        <v>2025</v>
      </c>
      <c r="C1186" s="29">
        <v>6</v>
      </c>
      <c r="D1186" s="29">
        <v>5</v>
      </c>
      <c r="E1186" s="247" t="s">
        <v>496</v>
      </c>
      <c r="F1186" s="29">
        <v>13</v>
      </c>
      <c r="G1186" s="31" t="s">
        <v>485</v>
      </c>
      <c r="H1186" s="694" t="s">
        <v>467</v>
      </c>
      <c r="I1186" s="347" t="s">
        <v>47</v>
      </c>
      <c r="J1186" s="694" t="s">
        <v>1712</v>
      </c>
      <c r="K1186" s="232">
        <v>3835586</v>
      </c>
      <c r="L1186" s="698">
        <v>1</v>
      </c>
      <c r="M1186" s="185">
        <v>1</v>
      </c>
      <c r="N1186" s="717" t="s">
        <v>875</v>
      </c>
      <c r="O1186" s="232" t="s">
        <v>52</v>
      </c>
      <c r="P1186" s="232">
        <v>25</v>
      </c>
      <c r="Q1186" s="347" t="s">
        <v>477</v>
      </c>
      <c r="R1186" s="695">
        <v>1110</v>
      </c>
      <c r="S1186" s="695"/>
      <c r="T1186" s="695">
        <v>12100</v>
      </c>
      <c r="U1186" s="695">
        <v>12100</v>
      </c>
      <c r="V1186" s="695">
        <v>1110</v>
      </c>
      <c r="W1186" s="695">
        <v>1110</v>
      </c>
      <c r="X1186" s="232">
        <v>1</v>
      </c>
      <c r="Y1186" s="695">
        <v>12100</v>
      </c>
      <c r="Z1186" s="232">
        <v>1</v>
      </c>
      <c r="AA1186" s="696">
        <v>12100</v>
      </c>
      <c r="AB1186" s="696">
        <v>12100</v>
      </c>
      <c r="AC1186" s="697" t="s">
        <v>2433</v>
      </c>
      <c r="AD1186" s="698" t="s">
        <v>2434</v>
      </c>
      <c r="AE1186" s="699"/>
      <c r="AF1186" s="699"/>
      <c r="AG1186" s="699"/>
      <c r="AH1186" s="699"/>
      <c r="AI1186" s="232" t="s">
        <v>5</v>
      </c>
      <c r="AJ1186" s="694"/>
      <c r="AK1186" s="694" t="s">
        <v>6</v>
      </c>
      <c r="AL1186" s="700" t="s">
        <v>662</v>
      </c>
      <c r="AM1186" s="694" t="s">
        <v>486</v>
      </c>
      <c r="AN1186" s="694"/>
      <c r="AO1186" s="232"/>
      <c r="AP1186" s="232"/>
      <c r="AQ1186" s="232"/>
      <c r="AR1186" s="232"/>
      <c r="AS1186" s="232"/>
      <c r="AT1186" s="243" t="str">
        <f t="shared" si="104"/>
        <v/>
      </c>
      <c r="AU1186" s="243" t="str">
        <f t="shared" si="105"/>
        <v/>
      </c>
    </row>
    <row r="1187" spans="1:75" ht="14.25">
      <c r="B1187" s="29">
        <v>2025</v>
      </c>
      <c r="C1187" s="29">
        <v>6</v>
      </c>
      <c r="D1187" s="29">
        <v>5</v>
      </c>
      <c r="E1187" s="247" t="s">
        <v>496</v>
      </c>
      <c r="F1187" s="29"/>
      <c r="G1187" s="368"/>
      <c r="H1187" s="694" t="s">
        <v>467</v>
      </c>
      <c r="I1187" s="347" t="s">
        <v>43</v>
      </c>
      <c r="J1187" s="694" t="s">
        <v>1712</v>
      </c>
      <c r="K1187" s="232"/>
      <c r="L1187" s="698"/>
      <c r="M1187" s="185"/>
      <c r="N1187" s="717"/>
      <c r="O1187" s="232"/>
      <c r="P1187" s="232">
        <v>25</v>
      </c>
      <c r="Q1187" s="347" t="s">
        <v>2390</v>
      </c>
      <c r="R1187" s="695">
        <v>1110</v>
      </c>
      <c r="S1187" s="695"/>
      <c r="T1187" s="695">
        <v>12100</v>
      </c>
      <c r="U1187" s="695">
        <v>1000</v>
      </c>
      <c r="V1187" s="695">
        <v>1110</v>
      </c>
      <c r="W1187" s="695">
        <v>1110</v>
      </c>
      <c r="X1187" s="232">
        <v>1</v>
      </c>
      <c r="Y1187" s="695">
        <v>1000</v>
      </c>
      <c r="Z1187" s="232">
        <v>1</v>
      </c>
      <c r="AA1187" s="696">
        <v>1000</v>
      </c>
      <c r="AB1187" s="696">
        <v>13100</v>
      </c>
      <c r="AC1187" s="697" t="s">
        <v>876</v>
      </c>
      <c r="AD1187" s="698" t="s">
        <v>2434</v>
      </c>
      <c r="AE1187" s="699">
        <v>0.26041666666666669</v>
      </c>
      <c r="AF1187" s="699">
        <v>0.27083333333333331</v>
      </c>
      <c r="AG1187" s="699"/>
      <c r="AH1187" s="699"/>
      <c r="AI1187" s="232"/>
      <c r="AJ1187" s="694"/>
      <c r="AK1187" s="694" t="s">
        <v>6</v>
      </c>
      <c r="AL1187" s="700" t="s">
        <v>662</v>
      </c>
      <c r="AM1187" s="694" t="s">
        <v>486</v>
      </c>
      <c r="AN1187" s="694">
        <v>1</v>
      </c>
      <c r="AO1187" s="232"/>
      <c r="AP1187" s="232"/>
      <c r="AQ1187" s="232"/>
      <c r="AR1187" s="232"/>
      <c r="AS1187" s="232"/>
      <c r="AT1187" s="243">
        <f t="shared" si="104"/>
        <v>1.041666666666663E-2</v>
      </c>
      <c r="AU1187" s="243" t="str">
        <f t="shared" si="105"/>
        <v/>
      </c>
    </row>
    <row r="1188" spans="1:75" ht="14.25">
      <c r="B1188" s="29">
        <v>2025</v>
      </c>
      <c r="C1188" s="29">
        <v>6</v>
      </c>
      <c r="D1188" s="29">
        <v>5</v>
      </c>
      <c r="E1188" s="247" t="s">
        <v>496</v>
      </c>
      <c r="F1188" s="29"/>
      <c r="G1188" s="31"/>
      <c r="H1188" s="694" t="s">
        <v>467</v>
      </c>
      <c r="I1188" s="347"/>
      <c r="J1188" s="694"/>
      <c r="K1188" s="232"/>
      <c r="L1188" s="698"/>
      <c r="M1188" s="185"/>
      <c r="N1188" s="717"/>
      <c r="O1188" s="232"/>
      <c r="P1188" s="232"/>
      <c r="Q1188" s="347"/>
      <c r="R1188" s="695"/>
      <c r="S1188" s="695"/>
      <c r="T1188" s="695"/>
      <c r="U1188" s="695"/>
      <c r="V1188" s="695"/>
      <c r="W1188" s="695"/>
      <c r="X1188" s="232"/>
      <c r="Y1188" s="695"/>
      <c r="Z1188" s="232"/>
      <c r="AA1188" s="696"/>
      <c r="AB1188" s="696"/>
      <c r="AC1188" s="697"/>
      <c r="AD1188" s="698"/>
      <c r="AE1188" s="699"/>
      <c r="AF1188" s="699"/>
      <c r="AG1188" s="699">
        <v>0.27083333333333331</v>
      </c>
      <c r="AH1188" s="699">
        <v>0.28125</v>
      </c>
      <c r="AI1188" s="232" t="s">
        <v>16</v>
      </c>
      <c r="AJ1188" s="694"/>
      <c r="AK1188" s="694"/>
      <c r="AL1188" s="700"/>
      <c r="AM1188" s="694"/>
      <c r="AN1188" s="694"/>
      <c r="AO1188" s="232"/>
      <c r="AP1188" s="232"/>
      <c r="AQ1188" s="232"/>
      <c r="AR1188" s="232"/>
      <c r="AS1188" s="232"/>
      <c r="AT1188" s="243" t="str">
        <f t="shared" si="104"/>
        <v/>
      </c>
      <c r="AU1188" s="243">
        <f t="shared" si="105"/>
        <v>1.0416666666666685E-2</v>
      </c>
    </row>
    <row r="1189" spans="1:75" ht="14.25">
      <c r="B1189" s="29">
        <v>2025</v>
      </c>
      <c r="C1189" s="29">
        <v>6</v>
      </c>
      <c r="D1189" s="29">
        <v>6</v>
      </c>
      <c r="E1189" s="247" t="s">
        <v>494</v>
      </c>
      <c r="F1189" s="29"/>
      <c r="G1189" s="31"/>
      <c r="H1189" s="694" t="s">
        <v>467</v>
      </c>
      <c r="I1189" s="347"/>
      <c r="J1189" s="694"/>
      <c r="K1189" s="232"/>
      <c r="L1189" s="698"/>
      <c r="M1189" s="185"/>
      <c r="N1189" s="717"/>
      <c r="O1189" s="232"/>
      <c r="P1189" s="232"/>
      <c r="Q1189" s="347"/>
      <c r="R1189" s="695"/>
      <c r="S1189" s="695"/>
      <c r="T1189" s="695"/>
      <c r="U1189" s="695"/>
      <c r="V1189" s="695"/>
      <c r="W1189" s="695"/>
      <c r="X1189" s="232"/>
      <c r="Y1189" s="695"/>
      <c r="Z1189" s="232"/>
      <c r="AA1189" s="696"/>
      <c r="AB1189" s="696"/>
      <c r="AC1189" s="697"/>
      <c r="AD1189" s="698"/>
      <c r="AE1189" s="699"/>
      <c r="AF1189" s="699"/>
      <c r="AG1189" s="699">
        <v>0.28125</v>
      </c>
      <c r="AH1189" s="699">
        <v>0.58333333333333337</v>
      </c>
      <c r="AI1189" s="232" t="s">
        <v>41</v>
      </c>
      <c r="AJ1189" s="694"/>
      <c r="AK1189" s="694"/>
      <c r="AL1189" s="700"/>
      <c r="AM1189" s="694"/>
      <c r="AN1189" s="694"/>
      <c r="AO1189" s="232" t="s">
        <v>1717</v>
      </c>
      <c r="AP1189" s="232"/>
      <c r="AQ1189" s="232"/>
      <c r="AR1189" s="232"/>
      <c r="AS1189" s="232"/>
      <c r="AT1189" s="243"/>
      <c r="AU1189" s="243"/>
    </row>
    <row r="1190" spans="1:75" ht="14.25">
      <c r="B1190" s="29">
        <v>2025</v>
      </c>
      <c r="C1190" s="29">
        <v>6</v>
      </c>
      <c r="D1190" s="29">
        <v>6</v>
      </c>
      <c r="E1190" s="247" t="s">
        <v>496</v>
      </c>
      <c r="F1190" s="29"/>
      <c r="G1190" s="31"/>
      <c r="H1190" s="694" t="s">
        <v>467</v>
      </c>
      <c r="I1190" s="347"/>
      <c r="J1190" s="694"/>
      <c r="K1190" s="232"/>
      <c r="L1190" s="698"/>
      <c r="M1190" s="185"/>
      <c r="N1190" s="717"/>
      <c r="O1190" s="232"/>
      <c r="P1190" s="232"/>
      <c r="Q1190" s="347"/>
      <c r="R1190" s="695"/>
      <c r="S1190" s="695"/>
      <c r="T1190" s="695"/>
      <c r="U1190" s="695"/>
      <c r="V1190" s="695"/>
      <c r="W1190" s="695"/>
      <c r="X1190" s="232"/>
      <c r="Y1190" s="695"/>
      <c r="Z1190" s="232"/>
      <c r="AA1190" s="696"/>
      <c r="AB1190" s="696"/>
      <c r="AC1190" s="697"/>
      <c r="AD1190" s="698"/>
      <c r="AE1190" s="699"/>
      <c r="AF1190" s="699"/>
      <c r="AG1190" s="699">
        <v>0.91666666666666663</v>
      </c>
      <c r="AH1190" s="699">
        <v>0.95833333333333337</v>
      </c>
      <c r="AI1190" s="232" t="s">
        <v>26</v>
      </c>
      <c r="AJ1190" s="694"/>
      <c r="AK1190" s="694"/>
      <c r="AL1190" s="700"/>
      <c r="AM1190" s="694"/>
      <c r="AN1190" s="694"/>
      <c r="AO1190" s="232" t="s">
        <v>2278</v>
      </c>
      <c r="AP1190" s="232"/>
      <c r="AQ1190" s="232"/>
      <c r="AR1190" s="232"/>
      <c r="AS1190" s="232"/>
      <c r="AT1190" s="243"/>
      <c r="AU1190" s="243"/>
    </row>
    <row r="1191" spans="1:75" ht="14.25">
      <c r="B1191" s="29">
        <v>2025</v>
      </c>
      <c r="C1191" s="29">
        <v>6</v>
      </c>
      <c r="D1191" s="29">
        <v>6</v>
      </c>
      <c r="E1191" s="247" t="s">
        <v>496</v>
      </c>
      <c r="F1191" s="29"/>
      <c r="G1191" s="31"/>
      <c r="H1191" s="694" t="s">
        <v>467</v>
      </c>
      <c r="I1191" s="347" t="s">
        <v>58</v>
      </c>
      <c r="J1191" s="694" t="s">
        <v>1712</v>
      </c>
      <c r="K1191" s="232"/>
      <c r="L1191" s="698"/>
      <c r="M1191" s="185"/>
      <c r="N1191" s="717"/>
      <c r="O1191" s="232"/>
      <c r="P1191" s="232">
        <v>12</v>
      </c>
      <c r="Q1191" s="347" t="s">
        <v>483</v>
      </c>
      <c r="R1191" s="695">
        <v>1120</v>
      </c>
      <c r="S1191" s="695"/>
      <c r="T1191" s="695" t="s">
        <v>30</v>
      </c>
      <c r="U1191" s="695">
        <v>200</v>
      </c>
      <c r="V1191" s="695">
        <v>1120</v>
      </c>
      <c r="W1191" s="695">
        <v>1120</v>
      </c>
      <c r="X1191" s="232">
        <v>1</v>
      </c>
      <c r="Y1191" s="695">
        <v>200</v>
      </c>
      <c r="Z1191" s="232">
        <v>1</v>
      </c>
      <c r="AA1191" s="696">
        <v>200</v>
      </c>
      <c r="AB1191" s="696"/>
      <c r="AC1191" s="697" t="s">
        <v>488</v>
      </c>
      <c r="AD1191" s="698" t="s">
        <v>489</v>
      </c>
      <c r="AE1191" s="699"/>
      <c r="AF1191" s="699"/>
      <c r="AG1191" s="699"/>
      <c r="AH1191" s="699"/>
      <c r="AI1191" s="232"/>
      <c r="AJ1191" s="694"/>
      <c r="AK1191" s="694"/>
      <c r="AL1191" s="700"/>
      <c r="AM1191" s="694"/>
      <c r="AN1191" s="694"/>
      <c r="AO1191" s="232"/>
      <c r="AP1191" s="232"/>
      <c r="AQ1191" s="232"/>
      <c r="AR1191" s="232"/>
      <c r="AS1191" s="232"/>
      <c r="AT1191" s="243" t="str">
        <f t="shared" si="104"/>
        <v/>
      </c>
      <c r="AU1191" s="243" t="str">
        <f t="shared" si="105"/>
        <v/>
      </c>
    </row>
    <row r="1192" spans="1:75" ht="14.25">
      <c r="A1192" s="182">
        <v>1</v>
      </c>
      <c r="B1192" s="29">
        <v>2025</v>
      </c>
      <c r="C1192" s="29">
        <v>6</v>
      </c>
      <c r="D1192" s="29">
        <v>6</v>
      </c>
      <c r="E1192" s="247" t="s">
        <v>496</v>
      </c>
      <c r="F1192" s="29">
        <v>1</v>
      </c>
      <c r="G1192" s="31" t="s">
        <v>485</v>
      </c>
      <c r="H1192" s="694" t="s">
        <v>467</v>
      </c>
      <c r="I1192" s="347" t="s">
        <v>47</v>
      </c>
      <c r="J1192" s="694" t="s">
        <v>1712</v>
      </c>
      <c r="K1192" s="232">
        <v>3836321</v>
      </c>
      <c r="L1192" s="698">
        <v>1</v>
      </c>
      <c r="M1192" s="185">
        <v>1</v>
      </c>
      <c r="N1192" s="717" t="s">
        <v>490</v>
      </c>
      <c r="O1192" s="232" t="s">
        <v>44</v>
      </c>
      <c r="P1192" s="232">
        <v>25</v>
      </c>
      <c r="Q1192" s="347" t="s">
        <v>337</v>
      </c>
      <c r="R1192" s="695">
        <v>1120</v>
      </c>
      <c r="S1192" s="695"/>
      <c r="T1192" s="695">
        <v>900</v>
      </c>
      <c r="U1192" s="695">
        <v>900</v>
      </c>
      <c r="V1192" s="695">
        <v>1120</v>
      </c>
      <c r="W1192" s="695">
        <v>1120</v>
      </c>
      <c r="X1192" s="232">
        <v>1</v>
      </c>
      <c r="Y1192" s="695">
        <v>1000</v>
      </c>
      <c r="Z1192" s="232">
        <v>1</v>
      </c>
      <c r="AA1192" s="696">
        <v>1000</v>
      </c>
      <c r="AB1192" s="696">
        <v>900</v>
      </c>
      <c r="AC1192" s="697" t="s">
        <v>2435</v>
      </c>
      <c r="AD1192" s="698" t="s">
        <v>2436</v>
      </c>
      <c r="AE1192" s="699">
        <v>0.95833333333333337</v>
      </c>
      <c r="AF1192" s="699">
        <v>0.96527777777777779</v>
      </c>
      <c r="AG1192" s="699">
        <v>0.96527777777777779</v>
      </c>
      <c r="AH1192" s="699">
        <v>0.97222222222222221</v>
      </c>
      <c r="AI1192" s="232" t="s">
        <v>5</v>
      </c>
      <c r="AJ1192" s="694"/>
      <c r="AK1192" s="694" t="s">
        <v>17</v>
      </c>
      <c r="AL1192" s="700" t="s">
        <v>858</v>
      </c>
      <c r="AM1192" s="694" t="s">
        <v>486</v>
      </c>
      <c r="AN1192" s="694">
        <v>1</v>
      </c>
      <c r="AO1192" s="232"/>
      <c r="AP1192" s="232" t="s">
        <v>394</v>
      </c>
      <c r="AQ1192" s="232" t="s">
        <v>860</v>
      </c>
      <c r="AR1192" s="232"/>
      <c r="AS1192" s="232"/>
      <c r="AT1192" s="243">
        <f t="shared" si="104"/>
        <v>6.9444444444444198E-3</v>
      </c>
      <c r="AU1192" s="243">
        <f t="shared" si="105"/>
        <v>6.9444444444444198E-3</v>
      </c>
      <c r="BW1192" t="s">
        <v>2437</v>
      </c>
    </row>
    <row r="1193" spans="1:75" ht="14.25">
      <c r="B1193" s="29">
        <v>2025</v>
      </c>
      <c r="C1193" s="29">
        <v>6</v>
      </c>
      <c r="D1193" s="29">
        <v>6</v>
      </c>
      <c r="E1193" s="247" t="s">
        <v>496</v>
      </c>
      <c r="F1193" s="29"/>
      <c r="G1193" s="208"/>
      <c r="H1193" s="694" t="s">
        <v>467</v>
      </c>
      <c r="I1193" s="347" t="s">
        <v>43</v>
      </c>
      <c r="J1193" s="694" t="s">
        <v>1712</v>
      </c>
      <c r="K1193" s="232"/>
      <c r="L1193" s="698"/>
      <c r="M1193" s="185"/>
      <c r="N1193" s="717"/>
      <c r="O1193" s="232"/>
      <c r="P1193" s="232">
        <v>25</v>
      </c>
      <c r="Q1193" s="347" t="s">
        <v>483</v>
      </c>
      <c r="R1193" s="695">
        <v>1120</v>
      </c>
      <c r="S1193" s="695"/>
      <c r="T1193" s="695" t="s">
        <v>30</v>
      </c>
      <c r="U1193" s="695">
        <v>350</v>
      </c>
      <c r="V1193" s="695">
        <v>1120</v>
      </c>
      <c r="W1193" s="695">
        <v>1120</v>
      </c>
      <c r="X1193" s="232">
        <v>1</v>
      </c>
      <c r="Y1193" s="695"/>
      <c r="Z1193" s="232">
        <v>1</v>
      </c>
      <c r="AA1193" s="696">
        <v>350</v>
      </c>
      <c r="AB1193" s="696">
        <v>1550</v>
      </c>
      <c r="AC1193" s="697" t="s">
        <v>756</v>
      </c>
      <c r="AD1193" s="698" t="s">
        <v>2436</v>
      </c>
      <c r="AE1193" s="699">
        <v>0.97222222222222221</v>
      </c>
      <c r="AF1193" s="699">
        <v>0.97569444444444442</v>
      </c>
      <c r="AG1193" s="699"/>
      <c r="AH1193" s="699"/>
      <c r="AI1193" s="232"/>
      <c r="AJ1193" s="694"/>
      <c r="AK1193" s="694" t="s">
        <v>17</v>
      </c>
      <c r="AL1193" s="700" t="s">
        <v>858</v>
      </c>
      <c r="AM1193" s="694" t="s">
        <v>486</v>
      </c>
      <c r="AN1193" s="694">
        <v>1</v>
      </c>
      <c r="AO1193" s="232"/>
      <c r="AP1193" s="232"/>
      <c r="AQ1193" s="232"/>
      <c r="AR1193" s="232"/>
      <c r="AS1193" s="232"/>
      <c r="AT1193" s="243">
        <f t="shared" si="104"/>
        <v>3.4722222222222099E-3</v>
      </c>
      <c r="AU1193" s="243" t="str">
        <f t="shared" si="105"/>
        <v/>
      </c>
      <c r="BW1193">
        <v>25</v>
      </c>
    </row>
    <row r="1194" spans="1:75" ht="14.25">
      <c r="B1194" s="29">
        <v>2025</v>
      </c>
      <c r="C1194" s="29">
        <v>6</v>
      </c>
      <c r="D1194" s="29">
        <v>6</v>
      </c>
      <c r="E1194" s="247" t="s">
        <v>496</v>
      </c>
      <c r="F1194" s="29"/>
      <c r="G1194" s="31"/>
      <c r="H1194" s="694" t="s">
        <v>467</v>
      </c>
      <c r="I1194" s="347"/>
      <c r="J1194" s="694"/>
      <c r="K1194" s="232"/>
      <c r="L1194" s="698"/>
      <c r="M1194" s="185"/>
      <c r="N1194" s="717"/>
      <c r="O1194" s="232"/>
      <c r="P1194" s="232"/>
      <c r="Q1194" s="347"/>
      <c r="R1194" s="695"/>
      <c r="S1194" s="695"/>
      <c r="T1194" s="695"/>
      <c r="U1194" s="695"/>
      <c r="V1194" s="695"/>
      <c r="W1194" s="695"/>
      <c r="X1194" s="232"/>
      <c r="Y1194" s="695"/>
      <c r="Z1194" s="232"/>
      <c r="AA1194" s="696"/>
      <c r="AB1194" s="696"/>
      <c r="AC1194" s="697"/>
      <c r="AD1194" s="698"/>
      <c r="AE1194" s="699"/>
      <c r="AF1194" s="699"/>
      <c r="AG1194" s="699">
        <v>0.97569444444444442</v>
      </c>
      <c r="AH1194" s="699">
        <v>0.99652777777777779</v>
      </c>
      <c r="AI1194" s="232" t="s">
        <v>689</v>
      </c>
      <c r="AJ1194" s="694"/>
      <c r="AK1194" s="694"/>
      <c r="AL1194" s="700"/>
      <c r="AM1194" s="694"/>
      <c r="AN1194" s="694"/>
      <c r="AO1194" s="232" t="s">
        <v>1497</v>
      </c>
      <c r="AP1194" s="232"/>
      <c r="AQ1194" s="232"/>
      <c r="AR1194" s="232"/>
      <c r="AS1194" s="232"/>
      <c r="AT1194" s="243" t="str">
        <f t="shared" si="104"/>
        <v/>
      </c>
      <c r="AU1194" s="243">
        <f t="shared" si="105"/>
        <v>2.083333333333337E-2</v>
      </c>
    </row>
    <row r="1195" spans="1:75" ht="14.25">
      <c r="B1195" s="29">
        <v>2025</v>
      </c>
      <c r="C1195" s="29">
        <v>6</v>
      </c>
      <c r="D1195" s="29">
        <v>6</v>
      </c>
      <c r="E1195" s="247" t="s">
        <v>496</v>
      </c>
      <c r="F1195" s="29"/>
      <c r="G1195" s="31"/>
      <c r="H1195" s="694" t="s">
        <v>467</v>
      </c>
      <c r="I1195" s="347" t="s">
        <v>58</v>
      </c>
      <c r="J1195" s="694" t="s">
        <v>468</v>
      </c>
      <c r="K1195" s="232"/>
      <c r="L1195" s="698"/>
      <c r="M1195" s="185"/>
      <c r="N1195" s="717"/>
      <c r="O1195" s="232"/>
      <c r="P1195" s="232">
        <v>12</v>
      </c>
      <c r="Q1195" s="347" t="s">
        <v>483</v>
      </c>
      <c r="R1195" s="695">
        <v>1100</v>
      </c>
      <c r="S1195" s="695"/>
      <c r="T1195" s="695" t="s">
        <v>30</v>
      </c>
      <c r="U1195" s="695">
        <v>200</v>
      </c>
      <c r="V1195" s="695">
        <v>1100</v>
      </c>
      <c r="W1195" s="695">
        <v>1100</v>
      </c>
      <c r="X1195" s="232">
        <v>1</v>
      </c>
      <c r="Y1195" s="695">
        <v>200</v>
      </c>
      <c r="Z1195" s="232">
        <v>1</v>
      </c>
      <c r="AA1195" s="696">
        <v>200</v>
      </c>
      <c r="AB1195" s="696"/>
      <c r="AC1195" s="697"/>
      <c r="AD1195" s="698"/>
      <c r="AE1195" s="699"/>
      <c r="AF1195" s="699"/>
      <c r="AG1195" s="699"/>
      <c r="AH1195" s="699"/>
      <c r="AI1195" s="232"/>
      <c r="AJ1195" s="694"/>
      <c r="AK1195" s="694"/>
      <c r="AL1195" s="700"/>
      <c r="AM1195" s="694"/>
      <c r="AN1195" s="694"/>
      <c r="AO1195" s="232"/>
      <c r="AP1195" s="232"/>
      <c r="AQ1195" s="232"/>
      <c r="AR1195" s="232"/>
      <c r="AS1195" s="232"/>
      <c r="AT1195" s="243" t="str">
        <f t="shared" si="104"/>
        <v/>
      </c>
      <c r="AU1195" s="243" t="str">
        <f t="shared" si="105"/>
        <v/>
      </c>
      <c r="BW1195">
        <v>12200</v>
      </c>
    </row>
    <row r="1196" spans="1:75" ht="14.25">
      <c r="A1196" s="182">
        <v>1</v>
      </c>
      <c r="B1196" s="29">
        <v>2025</v>
      </c>
      <c r="C1196" s="29">
        <v>6</v>
      </c>
      <c r="D1196" s="29">
        <v>6</v>
      </c>
      <c r="E1196" s="247" t="s">
        <v>496</v>
      </c>
      <c r="F1196" s="29">
        <v>2</v>
      </c>
      <c r="G1196" s="31" t="s">
        <v>485</v>
      </c>
      <c r="H1196" s="694" t="s">
        <v>467</v>
      </c>
      <c r="I1196" s="347" t="s">
        <v>47</v>
      </c>
      <c r="J1196" s="694" t="s">
        <v>468</v>
      </c>
      <c r="K1196" s="232">
        <v>3832366</v>
      </c>
      <c r="L1196" s="698">
        <v>1</v>
      </c>
      <c r="M1196" s="185">
        <v>15</v>
      </c>
      <c r="N1196" s="717" t="s">
        <v>498</v>
      </c>
      <c r="O1196" s="232" t="s">
        <v>469</v>
      </c>
      <c r="P1196" s="232">
        <v>25</v>
      </c>
      <c r="Q1196" s="347" t="s">
        <v>344</v>
      </c>
      <c r="R1196" s="695">
        <v>1100</v>
      </c>
      <c r="S1196" s="695"/>
      <c r="T1196" s="695">
        <v>6000</v>
      </c>
      <c r="U1196" s="695">
        <v>6000</v>
      </c>
      <c r="V1196" s="695">
        <v>1100</v>
      </c>
      <c r="W1196" s="695">
        <v>1101</v>
      </c>
      <c r="X1196" s="232">
        <v>1</v>
      </c>
      <c r="Y1196" s="695">
        <v>6000</v>
      </c>
      <c r="Z1196" s="232">
        <v>1</v>
      </c>
      <c r="AA1196" s="696">
        <v>6000</v>
      </c>
      <c r="AB1196" s="696">
        <v>6050</v>
      </c>
      <c r="AC1196" s="697" t="s">
        <v>2438</v>
      </c>
      <c r="AD1196" s="698"/>
      <c r="AE1196" s="699">
        <v>0.99652777777777779</v>
      </c>
      <c r="AF1196" s="699">
        <v>2.4305555555555556E-2</v>
      </c>
      <c r="AG1196" s="699">
        <v>2.4305555555555556E-2</v>
      </c>
      <c r="AH1196" s="699">
        <v>3.125E-2</v>
      </c>
      <c r="AI1196" s="232" t="s">
        <v>5</v>
      </c>
      <c r="AJ1196" s="694"/>
      <c r="AK1196" s="694" t="s">
        <v>6</v>
      </c>
      <c r="AL1196" s="700" t="s">
        <v>662</v>
      </c>
      <c r="AM1196" s="694" t="s">
        <v>486</v>
      </c>
      <c r="AN1196" s="694">
        <v>1</v>
      </c>
      <c r="AO1196" s="232"/>
      <c r="AP1196" s="232" t="s">
        <v>394</v>
      </c>
      <c r="AQ1196" s="232"/>
      <c r="AR1196" s="232"/>
      <c r="AS1196" s="232"/>
      <c r="AT1196" s="243">
        <f t="shared" si="104"/>
        <v>2.7777777777777766E-2</v>
      </c>
      <c r="AU1196" s="243">
        <f t="shared" si="105"/>
        <v>6.9444444444444441E-3</v>
      </c>
    </row>
    <row r="1197" spans="1:75" ht="14.25">
      <c r="B1197" s="29">
        <v>2025</v>
      </c>
      <c r="C1197" s="29">
        <v>6</v>
      </c>
      <c r="D1197" s="29">
        <v>6</v>
      </c>
      <c r="E1197" s="247" t="s">
        <v>496</v>
      </c>
      <c r="F1197" s="29">
        <v>2</v>
      </c>
      <c r="G1197" s="31" t="s">
        <v>485</v>
      </c>
      <c r="H1197" s="694" t="s">
        <v>467</v>
      </c>
      <c r="I1197" s="347" t="s">
        <v>47</v>
      </c>
      <c r="J1197" s="694" t="s">
        <v>468</v>
      </c>
      <c r="K1197" s="232">
        <v>3832366</v>
      </c>
      <c r="L1197" s="698">
        <v>2</v>
      </c>
      <c r="M1197" s="185">
        <v>15</v>
      </c>
      <c r="N1197" s="717" t="s">
        <v>498</v>
      </c>
      <c r="O1197" s="232" t="s">
        <v>469</v>
      </c>
      <c r="P1197" s="232">
        <v>25</v>
      </c>
      <c r="Q1197" s="347" t="s">
        <v>344</v>
      </c>
      <c r="R1197" s="695">
        <v>1100</v>
      </c>
      <c r="S1197" s="695"/>
      <c r="T1197" s="695">
        <v>6000</v>
      </c>
      <c r="U1197" s="695">
        <v>6000</v>
      </c>
      <c r="V1197" s="695">
        <v>1100</v>
      </c>
      <c r="W1197" s="695">
        <v>1101</v>
      </c>
      <c r="X1197" s="232">
        <v>1</v>
      </c>
      <c r="Y1197" s="695">
        <v>6000</v>
      </c>
      <c r="Z1197" s="232">
        <v>1</v>
      </c>
      <c r="AA1197" s="696">
        <v>6000</v>
      </c>
      <c r="AB1197" s="696">
        <v>6050</v>
      </c>
      <c r="AC1197" s="697" t="s">
        <v>2439</v>
      </c>
      <c r="AD1197" s="698"/>
      <c r="AE1197" s="699">
        <v>3.125E-2</v>
      </c>
      <c r="AF1197" s="699">
        <v>5.9027777777777776E-2</v>
      </c>
      <c r="AG1197" s="699">
        <v>5.9027777777777776E-2</v>
      </c>
      <c r="AH1197" s="699">
        <v>6.5972222222222224E-2</v>
      </c>
      <c r="AI1197" s="232" t="s">
        <v>5</v>
      </c>
      <c r="AJ1197" s="694"/>
      <c r="AK1197" s="694" t="s">
        <v>6</v>
      </c>
      <c r="AL1197" s="700" t="s">
        <v>662</v>
      </c>
      <c r="AM1197" s="694" t="s">
        <v>486</v>
      </c>
      <c r="AN1197" s="694">
        <v>1</v>
      </c>
      <c r="AO1197" s="232"/>
      <c r="AP1197" s="232" t="s">
        <v>394</v>
      </c>
      <c r="AQ1197" s="232"/>
      <c r="AR1197" s="232"/>
      <c r="AS1197" s="232"/>
      <c r="AT1197" s="243">
        <f t="shared" si="104"/>
        <v>2.7777777777777776E-2</v>
      </c>
      <c r="AU1197" s="243">
        <f t="shared" si="105"/>
        <v>6.9444444444444475E-3</v>
      </c>
    </row>
    <row r="1198" spans="1:75" ht="14.25">
      <c r="B1198" s="29">
        <v>2025</v>
      </c>
      <c r="C1198" s="29">
        <v>6</v>
      </c>
      <c r="D1198" s="29">
        <v>6</v>
      </c>
      <c r="E1198" s="247" t="s">
        <v>496</v>
      </c>
      <c r="F1198" s="29">
        <v>2</v>
      </c>
      <c r="G1198" s="31" t="s">
        <v>485</v>
      </c>
      <c r="H1198" s="694" t="s">
        <v>467</v>
      </c>
      <c r="I1198" s="347" t="s">
        <v>47</v>
      </c>
      <c r="J1198" s="694" t="s">
        <v>468</v>
      </c>
      <c r="K1198" s="232">
        <v>3832366</v>
      </c>
      <c r="L1198" s="698">
        <v>3</v>
      </c>
      <c r="M1198" s="185">
        <v>15</v>
      </c>
      <c r="N1198" s="717" t="s">
        <v>498</v>
      </c>
      <c r="O1198" s="232" t="s">
        <v>469</v>
      </c>
      <c r="P1198" s="232">
        <v>25</v>
      </c>
      <c r="Q1198" s="347" t="s">
        <v>344</v>
      </c>
      <c r="R1198" s="695">
        <v>1100</v>
      </c>
      <c r="S1198" s="695"/>
      <c r="T1198" s="695">
        <v>6000</v>
      </c>
      <c r="U1198" s="695">
        <v>6000</v>
      </c>
      <c r="V1198" s="695">
        <v>1100</v>
      </c>
      <c r="W1198" s="695">
        <v>1101</v>
      </c>
      <c r="X1198" s="232">
        <v>1</v>
      </c>
      <c r="Y1198" s="695">
        <v>6000</v>
      </c>
      <c r="Z1198" s="232">
        <v>1</v>
      </c>
      <c r="AA1198" s="696">
        <v>6000</v>
      </c>
      <c r="AB1198" s="696">
        <v>6050</v>
      </c>
      <c r="AC1198" s="697" t="s">
        <v>2440</v>
      </c>
      <c r="AD1198" s="698" t="s">
        <v>2441</v>
      </c>
      <c r="AE1198" s="699">
        <v>6.5972222222222224E-2</v>
      </c>
      <c r="AF1198" s="699">
        <v>9.375E-2</v>
      </c>
      <c r="AG1198" s="699">
        <v>9.375E-2</v>
      </c>
      <c r="AH1198" s="699">
        <v>0.10069444444444445</v>
      </c>
      <c r="AI1198" s="232" t="s">
        <v>5</v>
      </c>
      <c r="AJ1198" s="694"/>
      <c r="AK1198" s="694" t="s">
        <v>6</v>
      </c>
      <c r="AL1198" s="700" t="s">
        <v>662</v>
      </c>
      <c r="AM1198" s="694" t="s">
        <v>486</v>
      </c>
      <c r="AN1198" s="694">
        <v>1</v>
      </c>
      <c r="AO1198" s="232"/>
      <c r="AP1198" s="232" t="s">
        <v>394</v>
      </c>
      <c r="AQ1198" s="232"/>
      <c r="AR1198" s="232"/>
      <c r="AS1198" s="232"/>
      <c r="AT1198" s="243">
        <f t="shared" si="104"/>
        <v>2.7777777777777776E-2</v>
      </c>
      <c r="AU1198" s="243">
        <f t="shared" si="105"/>
        <v>6.9444444444444475E-3</v>
      </c>
    </row>
    <row r="1199" spans="1:75" ht="14.25">
      <c r="B1199" s="29">
        <v>2025</v>
      </c>
      <c r="C1199" s="29">
        <v>6</v>
      </c>
      <c r="D1199" s="29">
        <v>6</v>
      </c>
      <c r="E1199" s="247" t="s">
        <v>496</v>
      </c>
      <c r="F1199" s="29"/>
      <c r="G1199" s="31"/>
      <c r="H1199" s="694" t="s">
        <v>467</v>
      </c>
      <c r="I1199" s="347" t="s">
        <v>43</v>
      </c>
      <c r="J1199" s="694" t="s">
        <v>468</v>
      </c>
      <c r="K1199" s="232"/>
      <c r="L1199" s="698"/>
      <c r="M1199" s="185"/>
      <c r="N1199" s="717"/>
      <c r="O1199" s="232"/>
      <c r="P1199" s="232">
        <v>25</v>
      </c>
      <c r="Q1199" s="347" t="s">
        <v>483</v>
      </c>
      <c r="R1199" s="695">
        <v>1100</v>
      </c>
      <c r="S1199" s="695"/>
      <c r="T1199" s="695" t="s">
        <v>30</v>
      </c>
      <c r="U1199" s="695">
        <v>500</v>
      </c>
      <c r="V1199" s="695">
        <v>1100</v>
      </c>
      <c r="W1199" s="695">
        <v>1100</v>
      </c>
      <c r="X1199" s="232">
        <v>1</v>
      </c>
      <c r="Y1199" s="695"/>
      <c r="Z1199" s="232">
        <v>1</v>
      </c>
      <c r="AA1199" s="696">
        <v>500</v>
      </c>
      <c r="AB1199" s="696">
        <v>18700</v>
      </c>
      <c r="AC1199" s="697" t="s">
        <v>928</v>
      </c>
      <c r="AD1199" s="698" t="s">
        <v>2441</v>
      </c>
      <c r="AE1199" s="699">
        <v>0.10069444444444445</v>
      </c>
      <c r="AF1199" s="699">
        <v>0.10416666666666667</v>
      </c>
      <c r="AG1199" s="699"/>
      <c r="AH1199" s="699"/>
      <c r="AI1199" s="232"/>
      <c r="AJ1199" s="694"/>
      <c r="AK1199" s="694" t="s">
        <v>6</v>
      </c>
      <c r="AL1199" s="700" t="s">
        <v>662</v>
      </c>
      <c r="AM1199" s="694" t="s">
        <v>486</v>
      </c>
      <c r="AN1199" s="694">
        <v>1</v>
      </c>
      <c r="AO1199" s="232" t="s">
        <v>1408</v>
      </c>
      <c r="AP1199" s="232"/>
      <c r="AQ1199" s="232"/>
      <c r="AR1199" s="232"/>
      <c r="AS1199" s="232"/>
      <c r="AT1199" s="243">
        <f t="shared" si="104"/>
        <v>3.4722222222222238E-3</v>
      </c>
      <c r="AU1199" s="243" t="str">
        <f t="shared" si="105"/>
        <v/>
      </c>
    </row>
    <row r="1200" spans="1:75" ht="14.25">
      <c r="B1200" s="29">
        <v>2025</v>
      </c>
      <c r="C1200" s="29">
        <v>6</v>
      </c>
      <c r="D1200" s="29">
        <v>6</v>
      </c>
      <c r="E1200" s="247" t="s">
        <v>496</v>
      </c>
      <c r="F1200" s="29"/>
      <c r="G1200" s="31"/>
      <c r="H1200" s="694" t="s">
        <v>467</v>
      </c>
      <c r="I1200" s="347"/>
      <c r="J1200" s="694"/>
      <c r="K1200" s="232"/>
      <c r="L1200" s="698"/>
      <c r="M1200" s="185"/>
      <c r="N1200" s="717"/>
      <c r="O1200" s="232"/>
      <c r="P1200" s="232"/>
      <c r="Q1200" s="347"/>
      <c r="R1200" s="695"/>
      <c r="S1200" s="695"/>
      <c r="T1200" s="695"/>
      <c r="U1200" s="695"/>
      <c r="V1200" s="695"/>
      <c r="W1200" s="695"/>
      <c r="X1200" s="232"/>
      <c r="Y1200" s="695"/>
      <c r="Z1200" s="232"/>
      <c r="AA1200" s="696"/>
      <c r="AB1200" s="696"/>
      <c r="AC1200" s="697"/>
      <c r="AD1200" s="698"/>
      <c r="AE1200" s="699"/>
      <c r="AF1200" s="699"/>
      <c r="AG1200" s="699">
        <v>0.10416666666666667</v>
      </c>
      <c r="AH1200" s="699">
        <v>0.16666666666666666</v>
      </c>
      <c r="AI1200" s="232" t="s">
        <v>560</v>
      </c>
      <c r="AJ1200" s="694"/>
      <c r="AK1200" s="694"/>
      <c r="AL1200" s="700"/>
      <c r="AM1200" s="694"/>
      <c r="AN1200" s="694"/>
      <c r="AO1200" s="232"/>
      <c r="AP1200" s="232"/>
      <c r="AQ1200" s="232"/>
      <c r="AR1200" s="232"/>
      <c r="AS1200" s="232"/>
      <c r="AT1200" s="243" t="str">
        <f t="shared" si="104"/>
        <v/>
      </c>
      <c r="AU1200" s="243">
        <f t="shared" si="105"/>
        <v>6.2499999999999986E-2</v>
      </c>
    </row>
    <row r="1201" spans="1:47" ht="14.25">
      <c r="B1201" s="29">
        <v>2025</v>
      </c>
      <c r="C1201" s="29">
        <v>6</v>
      </c>
      <c r="D1201" s="29">
        <v>6</v>
      </c>
      <c r="E1201" s="247" t="s">
        <v>496</v>
      </c>
      <c r="F1201" s="29"/>
      <c r="G1201" s="31"/>
      <c r="H1201" s="694" t="s">
        <v>467</v>
      </c>
      <c r="I1201" s="347" t="s">
        <v>58</v>
      </c>
      <c r="J1201" s="694" t="s">
        <v>468</v>
      </c>
      <c r="K1201" s="232"/>
      <c r="L1201" s="698"/>
      <c r="M1201" s="185"/>
      <c r="N1201" s="717"/>
      <c r="O1201" s="232"/>
      <c r="P1201" s="232">
        <v>12</v>
      </c>
      <c r="Q1201" s="347" t="s">
        <v>483</v>
      </c>
      <c r="R1201" s="695">
        <v>1100</v>
      </c>
      <c r="S1201" s="695"/>
      <c r="T1201" s="695" t="s">
        <v>30</v>
      </c>
      <c r="U1201" s="695">
        <v>200</v>
      </c>
      <c r="V1201" s="695">
        <v>1100</v>
      </c>
      <c r="W1201" s="695">
        <v>1100</v>
      </c>
      <c r="X1201" s="232">
        <v>1</v>
      </c>
      <c r="Y1201" s="695">
        <v>200</v>
      </c>
      <c r="Z1201" s="232">
        <v>1</v>
      </c>
      <c r="AA1201" s="696">
        <v>200</v>
      </c>
      <c r="AB1201" s="696"/>
      <c r="AC1201" s="697"/>
      <c r="AD1201" s="698"/>
      <c r="AE1201" s="699"/>
      <c r="AF1201" s="699"/>
      <c r="AG1201" s="699"/>
      <c r="AH1201" s="699"/>
      <c r="AI1201" s="232"/>
      <c r="AJ1201" s="694"/>
      <c r="AK1201" s="694"/>
      <c r="AL1201" s="700"/>
      <c r="AM1201" s="694"/>
      <c r="AN1201" s="694"/>
      <c r="AO1201" s="232"/>
      <c r="AP1201" s="232"/>
      <c r="AQ1201" s="232"/>
      <c r="AR1201" s="232"/>
      <c r="AS1201" s="232"/>
      <c r="AT1201" s="243" t="str">
        <f t="shared" si="104"/>
        <v/>
      </c>
      <c r="AU1201" s="243" t="str">
        <f t="shared" si="105"/>
        <v/>
      </c>
    </row>
    <row r="1202" spans="1:47" ht="14.25">
      <c r="A1202" s="182">
        <v>1</v>
      </c>
      <c r="B1202" s="29">
        <v>2025</v>
      </c>
      <c r="C1202" s="29">
        <v>6</v>
      </c>
      <c r="D1202" s="29">
        <v>6</v>
      </c>
      <c r="E1202" s="247" t="s">
        <v>496</v>
      </c>
      <c r="F1202" s="29">
        <v>3</v>
      </c>
      <c r="G1202" s="31" t="s">
        <v>485</v>
      </c>
      <c r="H1202" s="694" t="s">
        <v>467</v>
      </c>
      <c r="I1202" s="347" t="s">
        <v>47</v>
      </c>
      <c r="J1202" s="694" t="s">
        <v>468</v>
      </c>
      <c r="K1202" s="232">
        <v>3832366</v>
      </c>
      <c r="L1202" s="698">
        <v>4</v>
      </c>
      <c r="M1202" s="185">
        <v>15</v>
      </c>
      <c r="N1202" s="717" t="s">
        <v>498</v>
      </c>
      <c r="O1202" s="232" t="s">
        <v>469</v>
      </c>
      <c r="P1202" s="232">
        <v>25</v>
      </c>
      <c r="Q1202" s="347" t="s">
        <v>344</v>
      </c>
      <c r="R1202" s="695">
        <v>1100</v>
      </c>
      <c r="S1202" s="695"/>
      <c r="T1202" s="695">
        <v>6000</v>
      </c>
      <c r="U1202" s="695">
        <v>6000</v>
      </c>
      <c r="V1202" s="695">
        <v>1100</v>
      </c>
      <c r="W1202" s="695">
        <v>1101</v>
      </c>
      <c r="X1202" s="232">
        <v>1</v>
      </c>
      <c r="Y1202" s="695">
        <v>6000</v>
      </c>
      <c r="Z1202" s="232">
        <v>1</v>
      </c>
      <c r="AA1202" s="696">
        <v>6000</v>
      </c>
      <c r="AB1202" s="696">
        <v>6050</v>
      </c>
      <c r="AC1202" s="697" t="s">
        <v>2442</v>
      </c>
      <c r="AD1202" s="698"/>
      <c r="AE1202" s="699">
        <v>0.16666666666666666</v>
      </c>
      <c r="AF1202" s="699">
        <v>0.19444444444444445</v>
      </c>
      <c r="AG1202" s="699">
        <v>0.19444444444444445</v>
      </c>
      <c r="AH1202" s="699">
        <v>0.2013888888888889</v>
      </c>
      <c r="AI1202" s="232" t="s">
        <v>5</v>
      </c>
      <c r="AJ1202" s="694"/>
      <c r="AK1202" s="694" t="s">
        <v>6</v>
      </c>
      <c r="AL1202" s="700" t="s">
        <v>662</v>
      </c>
      <c r="AM1202" s="694" t="s">
        <v>486</v>
      </c>
      <c r="AN1202" s="694">
        <v>1</v>
      </c>
      <c r="AO1202" s="232"/>
      <c r="AP1202" s="232" t="s">
        <v>394</v>
      </c>
      <c r="AQ1202" s="232"/>
      <c r="AR1202" s="232"/>
      <c r="AS1202" s="232"/>
      <c r="AT1202" s="243">
        <f t="shared" si="104"/>
        <v>2.777777777777779E-2</v>
      </c>
      <c r="AU1202" s="243">
        <f t="shared" si="105"/>
        <v>6.9444444444444475E-3</v>
      </c>
    </row>
    <row r="1203" spans="1:47" ht="14.25">
      <c r="B1203" s="29">
        <v>2025</v>
      </c>
      <c r="C1203" s="29">
        <v>6</v>
      </c>
      <c r="D1203" s="29">
        <v>6</v>
      </c>
      <c r="E1203" s="247" t="s">
        <v>496</v>
      </c>
      <c r="F1203" s="29">
        <v>3</v>
      </c>
      <c r="G1203" s="31" t="s">
        <v>485</v>
      </c>
      <c r="H1203" s="694" t="s">
        <v>467</v>
      </c>
      <c r="I1203" s="347" t="s">
        <v>47</v>
      </c>
      <c r="J1203" s="694" t="s">
        <v>468</v>
      </c>
      <c r="K1203" s="232">
        <v>3832366</v>
      </c>
      <c r="L1203" s="698">
        <v>5</v>
      </c>
      <c r="M1203" s="185">
        <v>15</v>
      </c>
      <c r="N1203" s="717" t="s">
        <v>498</v>
      </c>
      <c r="O1203" s="232" t="s">
        <v>469</v>
      </c>
      <c r="P1203" s="232">
        <v>25</v>
      </c>
      <c r="Q1203" s="347" t="s">
        <v>344</v>
      </c>
      <c r="R1203" s="695">
        <v>1100</v>
      </c>
      <c r="S1203" s="695"/>
      <c r="T1203" s="695">
        <v>6000</v>
      </c>
      <c r="U1203" s="695">
        <v>6000</v>
      </c>
      <c r="V1203" s="695">
        <v>1100</v>
      </c>
      <c r="W1203" s="695">
        <v>1101</v>
      </c>
      <c r="X1203" s="232">
        <v>1</v>
      </c>
      <c r="Y1203" s="695">
        <v>6000</v>
      </c>
      <c r="Z1203" s="232">
        <v>1</v>
      </c>
      <c r="AA1203" s="696">
        <v>6000</v>
      </c>
      <c r="AB1203" s="696">
        <v>6050</v>
      </c>
      <c r="AC1203" s="697" t="s">
        <v>2443</v>
      </c>
      <c r="AD1203" s="698"/>
      <c r="AE1203" s="699">
        <v>0.2013888888888889</v>
      </c>
      <c r="AF1203" s="699">
        <v>0.22916666666666666</v>
      </c>
      <c r="AG1203" s="699">
        <v>0.22916666666666666</v>
      </c>
      <c r="AH1203" s="699">
        <v>0.2361111111111111</v>
      </c>
      <c r="AI1203" s="232" t="s">
        <v>5</v>
      </c>
      <c r="AJ1203" s="694"/>
      <c r="AK1203" s="694" t="s">
        <v>6</v>
      </c>
      <c r="AL1203" s="700" t="s">
        <v>662</v>
      </c>
      <c r="AM1203" s="694" t="s">
        <v>486</v>
      </c>
      <c r="AN1203" s="694">
        <v>1</v>
      </c>
      <c r="AO1203" s="232"/>
      <c r="AP1203" s="232" t="s">
        <v>394</v>
      </c>
      <c r="AQ1203" s="232"/>
      <c r="AR1203" s="232"/>
      <c r="AS1203" s="232"/>
      <c r="AT1203" s="243">
        <f t="shared" si="104"/>
        <v>2.7777777777777762E-2</v>
      </c>
      <c r="AU1203" s="243">
        <f t="shared" si="105"/>
        <v>6.9444444444444475E-3</v>
      </c>
    </row>
    <row r="1204" spans="1:47" ht="14.25">
      <c r="B1204" s="29">
        <v>2025</v>
      </c>
      <c r="C1204" s="29">
        <v>6</v>
      </c>
      <c r="D1204" s="29">
        <v>6</v>
      </c>
      <c r="E1204" s="247" t="s">
        <v>496</v>
      </c>
      <c r="F1204" s="29">
        <v>3</v>
      </c>
      <c r="G1204" s="31" t="s">
        <v>485</v>
      </c>
      <c r="H1204" s="694" t="s">
        <v>467</v>
      </c>
      <c r="I1204" s="347" t="s">
        <v>47</v>
      </c>
      <c r="J1204" s="694" t="s">
        <v>468</v>
      </c>
      <c r="K1204" s="232">
        <v>3832366</v>
      </c>
      <c r="L1204" s="698">
        <v>6</v>
      </c>
      <c r="M1204" s="185">
        <v>15</v>
      </c>
      <c r="N1204" s="717" t="s">
        <v>498</v>
      </c>
      <c r="O1204" s="232" t="s">
        <v>469</v>
      </c>
      <c r="P1204" s="232">
        <v>25</v>
      </c>
      <c r="Q1204" s="347" t="s">
        <v>344</v>
      </c>
      <c r="R1204" s="695">
        <v>1100</v>
      </c>
      <c r="S1204" s="695"/>
      <c r="T1204" s="695">
        <v>6000</v>
      </c>
      <c r="U1204" s="695">
        <v>6000</v>
      </c>
      <c r="V1204" s="695">
        <v>1100</v>
      </c>
      <c r="W1204" s="695">
        <v>1101</v>
      </c>
      <c r="X1204" s="232">
        <v>1</v>
      </c>
      <c r="Y1204" s="695">
        <v>6000</v>
      </c>
      <c r="Z1204" s="232">
        <v>1</v>
      </c>
      <c r="AA1204" s="696">
        <v>6000</v>
      </c>
      <c r="AB1204" s="696">
        <v>6050</v>
      </c>
      <c r="AC1204" s="697" t="s">
        <v>2444</v>
      </c>
      <c r="AD1204" s="698" t="s">
        <v>2445</v>
      </c>
      <c r="AE1204" s="699">
        <v>0.2361111111111111</v>
      </c>
      <c r="AF1204" s="699">
        <v>0.2638888888888889</v>
      </c>
      <c r="AG1204" s="699">
        <v>0.2638888888888889</v>
      </c>
      <c r="AH1204" s="699">
        <v>0.27083333333333331</v>
      </c>
      <c r="AI1204" s="232" t="s">
        <v>5</v>
      </c>
      <c r="AJ1204" s="694"/>
      <c r="AK1204" s="694" t="s">
        <v>6</v>
      </c>
      <c r="AL1204" s="700" t="s">
        <v>662</v>
      </c>
      <c r="AM1204" s="694" t="s">
        <v>486</v>
      </c>
      <c r="AN1204" s="694">
        <v>1</v>
      </c>
      <c r="AO1204" s="232"/>
      <c r="AP1204" s="232" t="s">
        <v>394</v>
      </c>
      <c r="AQ1204" s="232"/>
      <c r="AR1204" s="232"/>
      <c r="AS1204" s="232"/>
      <c r="AT1204" s="243">
        <f t="shared" si="104"/>
        <v>2.777777777777779E-2</v>
      </c>
      <c r="AU1204" s="243">
        <f t="shared" si="105"/>
        <v>6.9444444444444198E-3</v>
      </c>
    </row>
    <row r="1205" spans="1:47" ht="14.25">
      <c r="B1205" s="29">
        <v>2025</v>
      </c>
      <c r="C1205" s="29">
        <v>6</v>
      </c>
      <c r="D1205" s="29">
        <v>6</v>
      </c>
      <c r="E1205" s="247" t="s">
        <v>496</v>
      </c>
      <c r="F1205" s="29"/>
      <c r="G1205" s="31"/>
      <c r="H1205" s="694" t="s">
        <v>467</v>
      </c>
      <c r="I1205" s="347" t="s">
        <v>43</v>
      </c>
      <c r="J1205" s="694" t="s">
        <v>468</v>
      </c>
      <c r="K1205" s="232"/>
      <c r="L1205" s="698"/>
      <c r="M1205" s="185"/>
      <c r="N1205" s="717"/>
      <c r="O1205" s="232"/>
      <c r="P1205" s="232">
        <v>25</v>
      </c>
      <c r="Q1205" s="347" t="s">
        <v>483</v>
      </c>
      <c r="R1205" s="695">
        <v>1100</v>
      </c>
      <c r="S1205" s="695"/>
      <c r="T1205" s="695" t="s">
        <v>30</v>
      </c>
      <c r="U1205" s="695">
        <v>500</v>
      </c>
      <c r="V1205" s="695">
        <v>1100</v>
      </c>
      <c r="W1205" s="695">
        <v>1100</v>
      </c>
      <c r="X1205" s="232">
        <v>1</v>
      </c>
      <c r="Y1205" s="695"/>
      <c r="Z1205" s="232">
        <v>1</v>
      </c>
      <c r="AA1205" s="696">
        <v>500</v>
      </c>
      <c r="AB1205" s="696">
        <v>18700</v>
      </c>
      <c r="AC1205" s="697" t="s">
        <v>928</v>
      </c>
      <c r="AD1205" s="698" t="s">
        <v>2445</v>
      </c>
      <c r="AE1205" s="699">
        <v>0.27083333333333331</v>
      </c>
      <c r="AF1205" s="699">
        <v>0.27430555555555558</v>
      </c>
      <c r="AG1205" s="699"/>
      <c r="AH1205" s="699"/>
      <c r="AI1205" s="232"/>
      <c r="AJ1205" s="694"/>
      <c r="AK1205" s="694" t="s">
        <v>6</v>
      </c>
      <c r="AL1205" s="700" t="s">
        <v>662</v>
      </c>
      <c r="AM1205" s="694" t="s">
        <v>486</v>
      </c>
      <c r="AN1205" s="694">
        <v>1</v>
      </c>
      <c r="AO1205" s="232" t="s">
        <v>1408</v>
      </c>
      <c r="AP1205" s="232"/>
      <c r="AQ1205" s="232"/>
      <c r="AR1205" s="232"/>
      <c r="AS1205" s="232"/>
      <c r="AT1205" s="243">
        <f t="shared" si="104"/>
        <v>3.4722222222222654E-3</v>
      </c>
      <c r="AU1205" s="243" t="str">
        <f t="shared" si="105"/>
        <v/>
      </c>
    </row>
    <row r="1206" spans="1:47" ht="14.25">
      <c r="B1206" s="29">
        <v>2025</v>
      </c>
      <c r="C1206" s="29">
        <v>6</v>
      </c>
      <c r="D1206" s="29">
        <v>6</v>
      </c>
      <c r="E1206" s="247" t="s">
        <v>496</v>
      </c>
      <c r="F1206" s="29"/>
      <c r="G1206" s="31"/>
      <c r="H1206" s="694" t="s">
        <v>467</v>
      </c>
      <c r="I1206" s="347"/>
      <c r="J1206" s="694"/>
      <c r="K1206" s="232"/>
      <c r="L1206" s="698"/>
      <c r="M1206" s="185"/>
      <c r="N1206" s="717"/>
      <c r="O1206" s="232"/>
      <c r="P1206" s="232"/>
      <c r="Q1206" s="347"/>
      <c r="R1206" s="695"/>
      <c r="S1206" s="695"/>
      <c r="T1206" s="695"/>
      <c r="U1206" s="695"/>
      <c r="V1206" s="695"/>
      <c r="W1206" s="695"/>
      <c r="X1206" s="232"/>
      <c r="Y1206" s="695"/>
      <c r="Z1206" s="232"/>
      <c r="AA1206" s="696"/>
      <c r="AB1206" s="696"/>
      <c r="AC1206" s="697"/>
      <c r="AD1206" s="698"/>
      <c r="AE1206" s="699"/>
      <c r="AF1206" s="699"/>
      <c r="AG1206" s="699">
        <v>0.27430555555555558</v>
      </c>
      <c r="AH1206" s="699">
        <v>0.28125</v>
      </c>
      <c r="AI1206" s="232" t="s">
        <v>1592</v>
      </c>
      <c r="AJ1206" s="694"/>
      <c r="AK1206" s="694"/>
      <c r="AL1206" s="700"/>
      <c r="AM1206" s="694"/>
      <c r="AN1206" s="694"/>
      <c r="AO1206" s="232"/>
      <c r="AP1206" s="232"/>
      <c r="AQ1206" s="232"/>
      <c r="AR1206" s="232"/>
      <c r="AS1206" s="232"/>
      <c r="AT1206" s="243"/>
      <c r="AU1206" s="243"/>
    </row>
    <row r="1207" spans="1:47" ht="14.25">
      <c r="B1207" s="29">
        <v>2025</v>
      </c>
      <c r="C1207" s="29">
        <v>6</v>
      </c>
      <c r="D1207" s="29">
        <v>9</v>
      </c>
      <c r="E1207" s="247" t="s">
        <v>495</v>
      </c>
      <c r="F1207" s="29"/>
      <c r="G1207" s="31"/>
      <c r="H1207" s="694" t="s">
        <v>467</v>
      </c>
      <c r="I1207" s="347"/>
      <c r="J1207" s="694"/>
      <c r="K1207" s="232"/>
      <c r="L1207" s="698"/>
      <c r="M1207" s="185"/>
      <c r="N1207" s="717"/>
      <c r="O1207" s="232"/>
      <c r="P1207" s="232"/>
      <c r="Q1207" s="347"/>
      <c r="R1207" s="695"/>
      <c r="S1207" s="695"/>
      <c r="T1207" s="695"/>
      <c r="U1207" s="695"/>
      <c r="V1207" s="695"/>
      <c r="W1207" s="695"/>
      <c r="X1207" s="232"/>
      <c r="Y1207" s="695"/>
      <c r="Z1207" s="232"/>
      <c r="AA1207" s="696"/>
      <c r="AB1207" s="696"/>
      <c r="AC1207" s="697"/>
      <c r="AD1207" s="698"/>
      <c r="AE1207" s="699"/>
      <c r="AF1207" s="699"/>
      <c r="AG1207" s="699">
        <v>0.28125</v>
      </c>
      <c r="AH1207" s="699">
        <v>0.58333333333333337</v>
      </c>
      <c r="AI1207" s="232" t="s">
        <v>1680</v>
      </c>
      <c r="AJ1207" s="694"/>
      <c r="AK1207" s="694"/>
      <c r="AL1207" s="700"/>
      <c r="AM1207" s="694"/>
      <c r="AN1207" s="694"/>
      <c r="AO1207" s="232" t="s">
        <v>1717</v>
      </c>
      <c r="AP1207" s="232"/>
      <c r="AQ1207" s="232"/>
      <c r="AR1207" s="232"/>
      <c r="AS1207" s="232"/>
      <c r="AT1207" s="243"/>
      <c r="AU1207" s="243"/>
    </row>
    <row r="1208" spans="1:47" ht="14.25">
      <c r="B1208" s="29">
        <v>2025</v>
      </c>
      <c r="C1208" s="29">
        <v>6</v>
      </c>
      <c r="D1208" s="29">
        <v>9</v>
      </c>
      <c r="E1208" s="247" t="s">
        <v>496</v>
      </c>
      <c r="F1208" s="29"/>
      <c r="G1208" s="31"/>
      <c r="H1208" s="694" t="s">
        <v>467</v>
      </c>
      <c r="I1208" s="347"/>
      <c r="J1208" s="694"/>
      <c r="K1208" s="232"/>
      <c r="L1208" s="698"/>
      <c r="M1208" s="185"/>
      <c r="N1208" s="717"/>
      <c r="O1208" s="232"/>
      <c r="P1208" s="232"/>
      <c r="Q1208" s="347"/>
      <c r="R1208" s="695"/>
      <c r="S1208" s="695"/>
      <c r="T1208" s="695"/>
      <c r="U1208" s="695"/>
      <c r="V1208" s="695"/>
      <c r="W1208" s="695"/>
      <c r="X1208" s="232"/>
      <c r="Y1208" s="695"/>
      <c r="Z1208" s="232"/>
      <c r="AA1208" s="696"/>
      <c r="AB1208" s="696"/>
      <c r="AC1208" s="697"/>
      <c r="AD1208" s="698"/>
      <c r="AE1208" s="699"/>
      <c r="AF1208" s="699"/>
      <c r="AG1208" s="699">
        <v>0.58333333333333337</v>
      </c>
      <c r="AH1208" s="699">
        <v>0.625</v>
      </c>
      <c r="AI1208" s="232" t="s">
        <v>560</v>
      </c>
      <c r="AJ1208" s="694"/>
      <c r="AK1208" s="694"/>
      <c r="AL1208" s="700"/>
      <c r="AM1208" s="694"/>
      <c r="AN1208" s="694"/>
      <c r="AO1208" s="232" t="s">
        <v>2278</v>
      </c>
      <c r="AP1208" s="232"/>
      <c r="AQ1208" s="232"/>
      <c r="AR1208" s="232"/>
      <c r="AS1208" s="232"/>
      <c r="AT1208" s="243" t="str">
        <f t="shared" si="104"/>
        <v/>
      </c>
      <c r="AU1208" s="243">
        <f t="shared" si="105"/>
        <v>4.166666666666663E-2</v>
      </c>
    </row>
    <row r="1209" spans="1:47" ht="14.25">
      <c r="B1209" s="29">
        <v>2025</v>
      </c>
      <c r="C1209" s="29">
        <v>6</v>
      </c>
      <c r="D1209" s="29">
        <v>9</v>
      </c>
      <c r="E1209" s="247" t="s">
        <v>496</v>
      </c>
      <c r="F1209" s="29"/>
      <c r="G1209" s="31"/>
      <c r="H1209" s="694" t="s">
        <v>467</v>
      </c>
      <c r="I1209" s="347" t="s">
        <v>58</v>
      </c>
      <c r="J1209" s="694" t="s">
        <v>468</v>
      </c>
      <c r="K1209" s="232"/>
      <c r="L1209" s="698"/>
      <c r="M1209" s="185"/>
      <c r="N1209" s="717"/>
      <c r="O1209" s="232"/>
      <c r="P1209" s="232">
        <v>12</v>
      </c>
      <c r="Q1209" s="347" t="s">
        <v>483</v>
      </c>
      <c r="R1209" s="695">
        <v>1100</v>
      </c>
      <c r="S1209" s="695"/>
      <c r="T1209" s="695" t="s">
        <v>30</v>
      </c>
      <c r="U1209" s="695">
        <v>200</v>
      </c>
      <c r="V1209" s="695">
        <v>1100</v>
      </c>
      <c r="W1209" s="695">
        <v>1100</v>
      </c>
      <c r="X1209" s="232">
        <v>1</v>
      </c>
      <c r="Y1209" s="695">
        <v>200</v>
      </c>
      <c r="Z1209" s="232">
        <v>1</v>
      </c>
      <c r="AA1209" s="696">
        <v>200</v>
      </c>
      <c r="AB1209" s="696"/>
      <c r="AC1209" s="697"/>
      <c r="AD1209" s="698"/>
      <c r="AE1209" s="699"/>
      <c r="AF1209" s="699"/>
      <c r="AG1209" s="699"/>
      <c r="AH1209" s="699"/>
      <c r="AI1209" s="232"/>
      <c r="AJ1209" s="694"/>
      <c r="AK1209" s="694"/>
      <c r="AL1209" s="700"/>
      <c r="AM1209" s="694"/>
      <c r="AN1209" s="694"/>
      <c r="AO1209" s="232"/>
      <c r="AP1209" s="232"/>
      <c r="AQ1209" s="232"/>
      <c r="AR1209" s="232"/>
      <c r="AS1209" s="232"/>
      <c r="AT1209" s="243" t="str">
        <f t="shared" si="104"/>
        <v/>
      </c>
      <c r="AU1209" s="243" t="str">
        <f t="shared" si="105"/>
        <v/>
      </c>
    </row>
    <row r="1210" spans="1:47" ht="14.25">
      <c r="A1210" s="182">
        <v>1</v>
      </c>
      <c r="B1210" s="29">
        <v>2025</v>
      </c>
      <c r="C1210" s="29">
        <v>6</v>
      </c>
      <c r="D1210" s="29">
        <v>9</v>
      </c>
      <c r="E1210" s="247" t="s">
        <v>496</v>
      </c>
      <c r="F1210" s="29">
        <v>1</v>
      </c>
      <c r="G1210" s="31" t="s">
        <v>485</v>
      </c>
      <c r="H1210" s="694" t="s">
        <v>467</v>
      </c>
      <c r="I1210" s="347" t="s">
        <v>47</v>
      </c>
      <c r="J1210" s="694" t="s">
        <v>468</v>
      </c>
      <c r="K1210" s="232">
        <v>3832366</v>
      </c>
      <c r="L1210" s="698">
        <v>7</v>
      </c>
      <c r="M1210" s="185">
        <v>15</v>
      </c>
      <c r="N1210" s="717" t="s">
        <v>498</v>
      </c>
      <c r="O1210" s="232" t="s">
        <v>469</v>
      </c>
      <c r="P1210" s="232">
        <v>25</v>
      </c>
      <c r="Q1210" s="347" t="s">
        <v>344</v>
      </c>
      <c r="R1210" s="695">
        <v>1100</v>
      </c>
      <c r="S1210" s="695"/>
      <c r="T1210" s="695">
        <v>6000</v>
      </c>
      <c r="U1210" s="695">
        <v>6000</v>
      </c>
      <c r="V1210" s="695">
        <v>1100</v>
      </c>
      <c r="W1210" s="695">
        <v>1101</v>
      </c>
      <c r="X1210" s="232">
        <v>1</v>
      </c>
      <c r="Y1210" s="695">
        <v>6000</v>
      </c>
      <c r="Z1210" s="232">
        <v>1</v>
      </c>
      <c r="AA1210" s="696">
        <v>6000</v>
      </c>
      <c r="AB1210" s="696">
        <v>6050</v>
      </c>
      <c r="AC1210" s="697" t="s">
        <v>2446</v>
      </c>
      <c r="AD1210" s="698"/>
      <c r="AE1210" s="699">
        <v>0.625</v>
      </c>
      <c r="AF1210" s="699">
        <v>0.65277777777777779</v>
      </c>
      <c r="AG1210" s="699">
        <v>0.65277777777777779</v>
      </c>
      <c r="AH1210" s="699">
        <v>0.65972222222222221</v>
      </c>
      <c r="AI1210" s="232" t="s">
        <v>5</v>
      </c>
      <c r="AJ1210" s="694"/>
      <c r="AK1210" s="694" t="s">
        <v>6</v>
      </c>
      <c r="AL1210" s="700" t="s">
        <v>662</v>
      </c>
      <c r="AM1210" s="694" t="s">
        <v>486</v>
      </c>
      <c r="AN1210" s="694">
        <v>1</v>
      </c>
      <c r="AO1210" s="232"/>
      <c r="AP1210" s="232" t="s">
        <v>394</v>
      </c>
      <c r="AQ1210" s="232" t="s">
        <v>860</v>
      </c>
      <c r="AR1210" s="232"/>
      <c r="AS1210" s="232"/>
      <c r="AT1210" s="243">
        <f t="shared" si="104"/>
        <v>2.777777777777779E-2</v>
      </c>
      <c r="AU1210" s="243">
        <f t="shared" si="105"/>
        <v>6.9444444444444198E-3</v>
      </c>
    </row>
    <row r="1211" spans="1:47" ht="14.25">
      <c r="B1211" s="29">
        <v>2025</v>
      </c>
      <c r="C1211" s="29">
        <v>6</v>
      </c>
      <c r="D1211" s="29">
        <v>9</v>
      </c>
      <c r="E1211" s="247" t="s">
        <v>496</v>
      </c>
      <c r="F1211" s="29">
        <v>1</v>
      </c>
      <c r="G1211" s="31" t="s">
        <v>485</v>
      </c>
      <c r="H1211" s="694" t="s">
        <v>467</v>
      </c>
      <c r="I1211" s="347" t="s">
        <v>47</v>
      </c>
      <c r="J1211" s="694" t="s">
        <v>468</v>
      </c>
      <c r="K1211" s="232">
        <v>3832366</v>
      </c>
      <c r="L1211" s="698">
        <v>8</v>
      </c>
      <c r="M1211" s="185">
        <v>15</v>
      </c>
      <c r="N1211" s="717" t="s">
        <v>498</v>
      </c>
      <c r="O1211" s="232" t="s">
        <v>469</v>
      </c>
      <c r="P1211" s="232">
        <v>25</v>
      </c>
      <c r="Q1211" s="347" t="s">
        <v>344</v>
      </c>
      <c r="R1211" s="695">
        <v>1100</v>
      </c>
      <c r="S1211" s="695"/>
      <c r="T1211" s="695">
        <v>6000</v>
      </c>
      <c r="U1211" s="695">
        <v>6000</v>
      </c>
      <c r="V1211" s="695">
        <v>1100</v>
      </c>
      <c r="W1211" s="695">
        <v>1101</v>
      </c>
      <c r="X1211" s="232">
        <v>1</v>
      </c>
      <c r="Y1211" s="695">
        <v>6000</v>
      </c>
      <c r="Z1211" s="232">
        <v>1</v>
      </c>
      <c r="AA1211" s="696">
        <v>6000</v>
      </c>
      <c r="AB1211" s="696">
        <v>6100</v>
      </c>
      <c r="AC1211" s="697" t="s">
        <v>2447</v>
      </c>
      <c r="AD1211" s="698"/>
      <c r="AE1211" s="699">
        <v>0.65972222222222221</v>
      </c>
      <c r="AF1211" s="699">
        <v>0.6875</v>
      </c>
      <c r="AG1211" s="699">
        <v>0.6875</v>
      </c>
      <c r="AH1211" s="699">
        <v>0.69444444444444442</v>
      </c>
      <c r="AI1211" s="232" t="s">
        <v>5</v>
      </c>
      <c r="AJ1211" s="694"/>
      <c r="AK1211" s="694" t="s">
        <v>6</v>
      </c>
      <c r="AL1211" s="700" t="s">
        <v>662</v>
      </c>
      <c r="AM1211" s="694" t="s">
        <v>486</v>
      </c>
      <c r="AN1211" s="694">
        <v>1</v>
      </c>
      <c r="AO1211" s="232" t="s">
        <v>2448</v>
      </c>
      <c r="AP1211" s="232" t="s">
        <v>394</v>
      </c>
      <c r="AQ1211" s="232"/>
      <c r="AR1211" s="232"/>
      <c r="AS1211" s="232"/>
      <c r="AT1211" s="243">
        <f t="shared" si="104"/>
        <v>2.777777777777779E-2</v>
      </c>
      <c r="AU1211" s="243">
        <f t="shared" si="105"/>
        <v>6.9444444444444198E-3</v>
      </c>
    </row>
    <row r="1212" spans="1:47" ht="14.25">
      <c r="B1212" s="29">
        <v>2025</v>
      </c>
      <c r="C1212" s="29">
        <v>6</v>
      </c>
      <c r="D1212" s="29">
        <v>9</v>
      </c>
      <c r="E1212" s="247" t="s">
        <v>496</v>
      </c>
      <c r="F1212" s="29">
        <v>1</v>
      </c>
      <c r="G1212" s="31" t="s">
        <v>485</v>
      </c>
      <c r="H1212" s="694" t="s">
        <v>467</v>
      </c>
      <c r="I1212" s="347" t="s">
        <v>47</v>
      </c>
      <c r="J1212" s="694" t="s">
        <v>468</v>
      </c>
      <c r="K1212" s="232">
        <v>3832366</v>
      </c>
      <c r="L1212" s="698">
        <v>9</v>
      </c>
      <c r="M1212" s="185">
        <v>15</v>
      </c>
      <c r="N1212" s="717" t="s">
        <v>498</v>
      </c>
      <c r="O1212" s="232" t="s">
        <v>469</v>
      </c>
      <c r="P1212" s="232">
        <v>25</v>
      </c>
      <c r="Q1212" s="347" t="s">
        <v>344</v>
      </c>
      <c r="R1212" s="695">
        <v>1100</v>
      </c>
      <c r="S1212" s="695"/>
      <c r="T1212" s="695">
        <v>6000</v>
      </c>
      <c r="U1212" s="695">
        <v>6000</v>
      </c>
      <c r="V1212" s="695">
        <v>1100</v>
      </c>
      <c r="W1212" s="695">
        <v>1101</v>
      </c>
      <c r="X1212" s="232">
        <v>1</v>
      </c>
      <c r="Y1212" s="695">
        <v>6000</v>
      </c>
      <c r="Z1212" s="232">
        <v>1</v>
      </c>
      <c r="AA1212" s="696">
        <v>6000</v>
      </c>
      <c r="AB1212" s="696">
        <v>6050</v>
      </c>
      <c r="AC1212" s="697" t="s">
        <v>2449</v>
      </c>
      <c r="AD1212" s="698" t="s">
        <v>2450</v>
      </c>
      <c r="AE1212" s="699">
        <v>0.69444444444444442</v>
      </c>
      <c r="AF1212" s="699">
        <v>0.72222222222222221</v>
      </c>
      <c r="AG1212" s="699">
        <v>0.72222222222222221</v>
      </c>
      <c r="AH1212" s="699">
        <v>0.72916666666666663</v>
      </c>
      <c r="AI1212" s="232" t="s">
        <v>5</v>
      </c>
      <c r="AJ1212" s="694"/>
      <c r="AK1212" s="694" t="s">
        <v>6</v>
      </c>
      <c r="AL1212" s="700" t="s">
        <v>662</v>
      </c>
      <c r="AM1212" s="694" t="s">
        <v>486</v>
      </c>
      <c r="AN1212" s="694">
        <v>1</v>
      </c>
      <c r="AO1212" s="232"/>
      <c r="AP1212" s="232" t="s">
        <v>394</v>
      </c>
      <c r="AQ1212" s="232"/>
      <c r="AR1212" s="232"/>
      <c r="AS1212" s="232"/>
      <c r="AT1212" s="243">
        <f t="shared" si="104"/>
        <v>2.777777777777779E-2</v>
      </c>
      <c r="AU1212" s="243">
        <f t="shared" si="105"/>
        <v>6.9444444444444198E-3</v>
      </c>
    </row>
    <row r="1213" spans="1:47" ht="14.25">
      <c r="B1213" s="29">
        <v>2025</v>
      </c>
      <c r="C1213" s="29">
        <v>6</v>
      </c>
      <c r="D1213" s="29">
        <v>9</v>
      </c>
      <c r="E1213" s="247" t="s">
        <v>496</v>
      </c>
      <c r="F1213" s="29"/>
      <c r="G1213" s="31"/>
      <c r="H1213" s="694" t="s">
        <v>467</v>
      </c>
      <c r="I1213" s="347" t="s">
        <v>43</v>
      </c>
      <c r="J1213" s="694" t="s">
        <v>468</v>
      </c>
      <c r="K1213" s="232"/>
      <c r="L1213" s="698"/>
      <c r="M1213" s="185"/>
      <c r="N1213" s="717"/>
      <c r="O1213" s="232"/>
      <c r="P1213" s="232">
        <v>25</v>
      </c>
      <c r="Q1213" s="347" t="s">
        <v>483</v>
      </c>
      <c r="R1213" s="695">
        <v>1100</v>
      </c>
      <c r="S1213" s="695"/>
      <c r="T1213" s="695" t="s">
        <v>30</v>
      </c>
      <c r="U1213" s="695">
        <v>500</v>
      </c>
      <c r="V1213" s="695">
        <v>1100</v>
      </c>
      <c r="W1213" s="695">
        <v>1100</v>
      </c>
      <c r="X1213" s="232">
        <v>1</v>
      </c>
      <c r="Y1213" s="695"/>
      <c r="Z1213" s="232">
        <v>1</v>
      </c>
      <c r="AA1213" s="696">
        <v>500</v>
      </c>
      <c r="AB1213" s="696">
        <v>18700</v>
      </c>
      <c r="AC1213" s="697" t="s">
        <v>928</v>
      </c>
      <c r="AD1213" s="698" t="s">
        <v>2450</v>
      </c>
      <c r="AE1213" s="699">
        <v>0.72916666666666663</v>
      </c>
      <c r="AF1213" s="699">
        <v>0.73263888888888884</v>
      </c>
      <c r="AG1213" s="699"/>
      <c r="AH1213" s="699"/>
      <c r="AI1213" s="232"/>
      <c r="AJ1213" s="694"/>
      <c r="AK1213" s="694" t="s">
        <v>6</v>
      </c>
      <c r="AL1213" s="700" t="s">
        <v>662</v>
      </c>
      <c r="AM1213" s="694" t="s">
        <v>486</v>
      </c>
      <c r="AN1213" s="694">
        <v>1</v>
      </c>
      <c r="AO1213" s="232" t="s">
        <v>1408</v>
      </c>
      <c r="AP1213" s="232"/>
      <c r="AQ1213" s="232"/>
      <c r="AR1213" s="232"/>
      <c r="AS1213" s="232"/>
      <c r="AT1213" s="243">
        <f t="shared" si="104"/>
        <v>3.4722222222222099E-3</v>
      </c>
      <c r="AU1213" s="243" t="str">
        <f t="shared" si="105"/>
        <v/>
      </c>
    </row>
    <row r="1214" spans="1:47" ht="14.25">
      <c r="B1214" s="29">
        <v>2025</v>
      </c>
      <c r="C1214" s="29">
        <v>6</v>
      </c>
      <c r="D1214" s="29">
        <v>9</v>
      </c>
      <c r="E1214" s="247" t="s">
        <v>496</v>
      </c>
      <c r="F1214" s="29"/>
      <c r="G1214" s="31"/>
      <c r="H1214" s="694" t="s">
        <v>467</v>
      </c>
      <c r="I1214" s="347"/>
      <c r="J1214" s="694"/>
      <c r="K1214" s="232"/>
      <c r="L1214" s="698"/>
      <c r="M1214" s="185"/>
      <c r="N1214" s="717"/>
      <c r="O1214" s="232"/>
      <c r="P1214" s="232"/>
      <c r="Q1214" s="347"/>
      <c r="R1214" s="695"/>
      <c r="S1214" s="695"/>
      <c r="T1214" s="695"/>
      <c r="U1214" s="695"/>
      <c r="V1214" s="695"/>
      <c r="W1214" s="695"/>
      <c r="X1214" s="232"/>
      <c r="Y1214" s="695"/>
      <c r="Z1214" s="232"/>
      <c r="AA1214" s="696"/>
      <c r="AB1214" s="696"/>
      <c r="AC1214" s="697"/>
      <c r="AD1214" s="698"/>
      <c r="AE1214" s="699"/>
      <c r="AF1214" s="699"/>
      <c r="AG1214" s="699">
        <v>0.73263888888888884</v>
      </c>
      <c r="AH1214" s="699">
        <v>0.79513888888888884</v>
      </c>
      <c r="AI1214" s="232" t="s">
        <v>560</v>
      </c>
      <c r="AJ1214" s="694"/>
      <c r="AK1214" s="694"/>
      <c r="AL1214" s="700"/>
      <c r="AM1214" s="694"/>
      <c r="AN1214" s="694"/>
      <c r="AO1214" s="232"/>
      <c r="AP1214" s="232"/>
      <c r="AQ1214" s="232"/>
      <c r="AR1214" s="232"/>
      <c r="AS1214" s="232"/>
      <c r="AT1214" s="243" t="str">
        <f t="shared" si="104"/>
        <v/>
      </c>
      <c r="AU1214" s="243">
        <f t="shared" si="105"/>
        <v>6.25E-2</v>
      </c>
    </row>
    <row r="1215" spans="1:47" ht="14.25">
      <c r="B1215" s="29">
        <v>2025</v>
      </c>
      <c r="C1215" s="29">
        <v>6</v>
      </c>
      <c r="D1215" s="29">
        <v>9</v>
      </c>
      <c r="E1215" s="247" t="s">
        <v>496</v>
      </c>
      <c r="F1215" s="29"/>
      <c r="G1215" s="31"/>
      <c r="H1215" s="694" t="s">
        <v>467</v>
      </c>
      <c r="I1215" s="347" t="s">
        <v>58</v>
      </c>
      <c r="J1215" s="694" t="s">
        <v>468</v>
      </c>
      <c r="K1215" s="232"/>
      <c r="L1215" s="698"/>
      <c r="M1215" s="185"/>
      <c r="N1215" s="717"/>
      <c r="O1215" s="232"/>
      <c r="P1215" s="232">
        <v>12</v>
      </c>
      <c r="Q1215" s="347" t="s">
        <v>483</v>
      </c>
      <c r="R1215" s="695">
        <v>1100</v>
      </c>
      <c r="S1215" s="695"/>
      <c r="T1215" s="695" t="s">
        <v>30</v>
      </c>
      <c r="U1215" s="695">
        <v>200</v>
      </c>
      <c r="V1215" s="695">
        <v>1100</v>
      </c>
      <c r="W1215" s="695">
        <v>1100</v>
      </c>
      <c r="X1215" s="232">
        <v>1</v>
      </c>
      <c r="Y1215" s="695">
        <v>200</v>
      </c>
      <c r="Z1215" s="232">
        <v>1</v>
      </c>
      <c r="AA1215" s="696">
        <v>200</v>
      </c>
      <c r="AB1215" s="696"/>
      <c r="AC1215" s="697"/>
      <c r="AD1215" s="698"/>
      <c r="AE1215" s="699"/>
      <c r="AF1215" s="699"/>
      <c r="AG1215" s="699"/>
      <c r="AH1215" s="699"/>
      <c r="AI1215" s="232"/>
      <c r="AJ1215" s="694"/>
      <c r="AK1215" s="694"/>
      <c r="AL1215" s="700"/>
      <c r="AM1215" s="694"/>
      <c r="AN1215" s="694"/>
      <c r="AO1215" s="232"/>
      <c r="AP1215" s="232"/>
      <c r="AQ1215" s="232"/>
      <c r="AR1215" s="232"/>
      <c r="AS1215" s="232"/>
      <c r="AT1215" s="243" t="str">
        <f t="shared" si="104"/>
        <v/>
      </c>
      <c r="AU1215" s="243" t="str">
        <f t="shared" si="105"/>
        <v/>
      </c>
    </row>
    <row r="1216" spans="1:47" ht="14.25">
      <c r="A1216" s="182">
        <v>1</v>
      </c>
      <c r="B1216" s="29">
        <v>2025</v>
      </c>
      <c r="C1216" s="29">
        <v>6</v>
      </c>
      <c r="D1216" s="29">
        <v>9</v>
      </c>
      <c r="E1216" s="247" t="s">
        <v>496</v>
      </c>
      <c r="F1216" s="29">
        <v>2</v>
      </c>
      <c r="G1216" s="31" t="s">
        <v>485</v>
      </c>
      <c r="H1216" s="694" t="s">
        <v>467</v>
      </c>
      <c r="I1216" s="347" t="s">
        <v>47</v>
      </c>
      <c r="J1216" s="694" t="s">
        <v>468</v>
      </c>
      <c r="K1216" s="232">
        <v>3832366</v>
      </c>
      <c r="L1216" s="698">
        <v>10</v>
      </c>
      <c r="M1216" s="185">
        <v>15</v>
      </c>
      <c r="N1216" s="717" t="s">
        <v>498</v>
      </c>
      <c r="O1216" s="232" t="s">
        <v>469</v>
      </c>
      <c r="P1216" s="232">
        <v>25</v>
      </c>
      <c r="Q1216" s="347" t="s">
        <v>344</v>
      </c>
      <c r="R1216" s="695">
        <v>1100</v>
      </c>
      <c r="S1216" s="695"/>
      <c r="T1216" s="695">
        <v>6000</v>
      </c>
      <c r="U1216" s="695">
        <v>6000</v>
      </c>
      <c r="V1216" s="695">
        <v>1100</v>
      </c>
      <c r="W1216" s="695">
        <v>1101</v>
      </c>
      <c r="X1216" s="232">
        <v>1</v>
      </c>
      <c r="Y1216" s="695">
        <v>6000</v>
      </c>
      <c r="Z1216" s="232">
        <v>1</v>
      </c>
      <c r="AA1216" s="696">
        <v>6000</v>
      </c>
      <c r="AB1216" s="696">
        <v>6050</v>
      </c>
      <c r="AC1216" s="697" t="s">
        <v>2451</v>
      </c>
      <c r="AD1216" s="698"/>
      <c r="AE1216" s="699">
        <v>0.79513888888888884</v>
      </c>
      <c r="AF1216" s="699">
        <v>0.82291666666666663</v>
      </c>
      <c r="AG1216" s="699">
        <v>0.82291666666666663</v>
      </c>
      <c r="AH1216" s="699">
        <v>0.82986111111111116</v>
      </c>
      <c r="AI1216" s="232" t="s">
        <v>5</v>
      </c>
      <c r="AJ1216" s="694"/>
      <c r="AK1216" s="694" t="s">
        <v>6</v>
      </c>
      <c r="AL1216" s="700" t="s">
        <v>662</v>
      </c>
      <c r="AM1216" s="694" t="s">
        <v>486</v>
      </c>
      <c r="AN1216" s="694">
        <v>1</v>
      </c>
      <c r="AO1216" s="232"/>
      <c r="AP1216" s="232" t="s">
        <v>394</v>
      </c>
      <c r="AQ1216" s="232"/>
      <c r="AR1216" s="232"/>
      <c r="AS1216" s="232"/>
      <c r="AT1216" s="243">
        <f t="shared" si="104"/>
        <v>2.777777777777779E-2</v>
      </c>
      <c r="AU1216" s="243">
        <f t="shared" si="105"/>
        <v>6.9444444444445308E-3</v>
      </c>
    </row>
    <row r="1217" spans="1:47" ht="14.25">
      <c r="B1217" s="29">
        <v>2025</v>
      </c>
      <c r="C1217" s="29">
        <v>6</v>
      </c>
      <c r="D1217" s="29">
        <v>9</v>
      </c>
      <c r="E1217" s="247" t="s">
        <v>496</v>
      </c>
      <c r="F1217" s="29">
        <v>2</v>
      </c>
      <c r="G1217" s="31" t="s">
        <v>485</v>
      </c>
      <c r="H1217" s="694" t="s">
        <v>467</v>
      </c>
      <c r="I1217" s="347" t="s">
        <v>47</v>
      </c>
      <c r="J1217" s="694" t="s">
        <v>468</v>
      </c>
      <c r="K1217" s="232">
        <v>3832366</v>
      </c>
      <c r="L1217" s="698">
        <v>11</v>
      </c>
      <c r="M1217" s="185">
        <v>15</v>
      </c>
      <c r="N1217" s="717" t="s">
        <v>498</v>
      </c>
      <c r="O1217" s="232" t="s">
        <v>469</v>
      </c>
      <c r="P1217" s="232">
        <v>25</v>
      </c>
      <c r="Q1217" s="347" t="s">
        <v>344</v>
      </c>
      <c r="R1217" s="695">
        <v>1100</v>
      </c>
      <c r="S1217" s="695"/>
      <c r="T1217" s="695">
        <v>6000</v>
      </c>
      <c r="U1217" s="695">
        <v>6000</v>
      </c>
      <c r="V1217" s="695">
        <v>1100</v>
      </c>
      <c r="W1217" s="695">
        <v>1101</v>
      </c>
      <c r="X1217" s="232">
        <v>1</v>
      </c>
      <c r="Y1217" s="695">
        <v>6000</v>
      </c>
      <c r="Z1217" s="232">
        <v>1</v>
      </c>
      <c r="AA1217" s="696">
        <v>6000</v>
      </c>
      <c r="AB1217" s="696">
        <v>6050</v>
      </c>
      <c r="AC1217" s="697" t="s">
        <v>2452</v>
      </c>
      <c r="AD1217" s="698"/>
      <c r="AE1217" s="699">
        <v>0.82986111111111116</v>
      </c>
      <c r="AF1217" s="699">
        <v>0.85763888888888884</v>
      </c>
      <c r="AG1217" s="699">
        <v>0.85763888888888884</v>
      </c>
      <c r="AH1217" s="699">
        <v>0.86458333333333337</v>
      </c>
      <c r="AI1217" s="232" t="s">
        <v>5</v>
      </c>
      <c r="AJ1217" s="694"/>
      <c r="AK1217" s="694" t="s">
        <v>6</v>
      </c>
      <c r="AL1217" s="700" t="s">
        <v>662</v>
      </c>
      <c r="AM1217" s="694" t="s">
        <v>486</v>
      </c>
      <c r="AN1217" s="694">
        <v>1</v>
      </c>
      <c r="AO1217" s="232"/>
      <c r="AP1217" s="232" t="s">
        <v>394</v>
      </c>
      <c r="AQ1217" s="232"/>
      <c r="AR1217" s="232"/>
      <c r="AS1217" s="232"/>
      <c r="AT1217" s="243">
        <f t="shared" si="104"/>
        <v>2.7777777777777679E-2</v>
      </c>
      <c r="AU1217" s="243">
        <f t="shared" si="105"/>
        <v>6.9444444444445308E-3</v>
      </c>
    </row>
    <row r="1218" spans="1:47" ht="14.25">
      <c r="B1218" s="29">
        <v>2025</v>
      </c>
      <c r="C1218" s="29">
        <v>6</v>
      </c>
      <c r="D1218" s="29">
        <v>9</v>
      </c>
      <c r="E1218" s="247" t="s">
        <v>496</v>
      </c>
      <c r="F1218" s="29">
        <v>2</v>
      </c>
      <c r="G1218" s="31" t="s">
        <v>485</v>
      </c>
      <c r="H1218" s="694" t="s">
        <v>467</v>
      </c>
      <c r="I1218" s="347" t="s">
        <v>47</v>
      </c>
      <c r="J1218" s="694" t="s">
        <v>468</v>
      </c>
      <c r="K1218" s="232">
        <v>3832366</v>
      </c>
      <c r="L1218" s="698">
        <v>12</v>
      </c>
      <c r="M1218" s="185">
        <v>15</v>
      </c>
      <c r="N1218" s="717" t="s">
        <v>498</v>
      </c>
      <c r="O1218" s="232" t="s">
        <v>469</v>
      </c>
      <c r="P1218" s="232">
        <v>25</v>
      </c>
      <c r="Q1218" s="347" t="s">
        <v>344</v>
      </c>
      <c r="R1218" s="695">
        <v>1100</v>
      </c>
      <c r="S1218" s="695"/>
      <c r="T1218" s="695">
        <v>6000</v>
      </c>
      <c r="U1218" s="695">
        <v>6000</v>
      </c>
      <c r="V1218" s="695">
        <v>1100</v>
      </c>
      <c r="W1218" s="695">
        <v>1101</v>
      </c>
      <c r="X1218" s="232">
        <v>1</v>
      </c>
      <c r="Y1218" s="695">
        <v>6000</v>
      </c>
      <c r="Z1218" s="232">
        <v>1</v>
      </c>
      <c r="AA1218" s="696">
        <v>6000</v>
      </c>
      <c r="AB1218" s="696">
        <v>6050</v>
      </c>
      <c r="AC1218" s="697" t="s">
        <v>2453</v>
      </c>
      <c r="AD1218" s="698" t="s">
        <v>2454</v>
      </c>
      <c r="AE1218" s="699">
        <v>0.86458333333333337</v>
      </c>
      <c r="AF1218" s="699">
        <v>0.89236111111111116</v>
      </c>
      <c r="AG1218" s="699">
        <v>0.89236111111111116</v>
      </c>
      <c r="AH1218" s="699">
        <v>0.89930555555555558</v>
      </c>
      <c r="AI1218" s="232" t="s">
        <v>5</v>
      </c>
      <c r="AJ1218" s="694"/>
      <c r="AK1218" s="694" t="s">
        <v>6</v>
      </c>
      <c r="AL1218" s="700" t="s">
        <v>662</v>
      </c>
      <c r="AM1218" s="694" t="s">
        <v>486</v>
      </c>
      <c r="AN1218" s="694">
        <v>1</v>
      </c>
      <c r="AO1218" s="232"/>
      <c r="AP1218" s="232" t="s">
        <v>394</v>
      </c>
      <c r="AQ1218" s="232"/>
      <c r="AR1218" s="232"/>
      <c r="AS1218" s="232"/>
      <c r="AT1218" s="243">
        <f t="shared" si="104"/>
        <v>2.777777777777779E-2</v>
      </c>
      <c r="AU1218" s="243">
        <f t="shared" si="105"/>
        <v>6.9444444444444198E-3</v>
      </c>
    </row>
    <row r="1219" spans="1:47" ht="14.25">
      <c r="B1219" s="29">
        <v>2025</v>
      </c>
      <c r="C1219" s="29">
        <v>6</v>
      </c>
      <c r="D1219" s="29">
        <v>9</v>
      </c>
      <c r="E1219" s="247" t="s">
        <v>496</v>
      </c>
      <c r="F1219" s="29"/>
      <c r="G1219" s="31"/>
      <c r="H1219" s="694" t="s">
        <v>467</v>
      </c>
      <c r="I1219" s="347" t="s">
        <v>43</v>
      </c>
      <c r="J1219" s="694" t="s">
        <v>468</v>
      </c>
      <c r="K1219" s="232"/>
      <c r="L1219" s="698"/>
      <c r="M1219" s="185"/>
      <c r="N1219" s="717"/>
      <c r="O1219" s="232"/>
      <c r="P1219" s="232">
        <v>25</v>
      </c>
      <c r="Q1219" s="347" t="s">
        <v>483</v>
      </c>
      <c r="R1219" s="695">
        <v>1100</v>
      </c>
      <c r="S1219" s="695"/>
      <c r="T1219" s="695" t="s">
        <v>30</v>
      </c>
      <c r="U1219" s="695">
        <v>500</v>
      </c>
      <c r="V1219" s="695">
        <v>1100</v>
      </c>
      <c r="W1219" s="695">
        <v>1100</v>
      </c>
      <c r="X1219" s="232">
        <v>1</v>
      </c>
      <c r="Y1219" s="695"/>
      <c r="Z1219" s="232">
        <v>1</v>
      </c>
      <c r="AA1219" s="696">
        <v>500</v>
      </c>
      <c r="AB1219" s="696">
        <v>18700</v>
      </c>
      <c r="AC1219" s="697" t="s">
        <v>928</v>
      </c>
      <c r="AD1219" s="698" t="s">
        <v>2454</v>
      </c>
      <c r="AE1219" s="699">
        <v>0.89930555555555558</v>
      </c>
      <c r="AF1219" s="699">
        <v>0.90277777777777779</v>
      </c>
      <c r="AG1219" s="699"/>
      <c r="AH1219" s="699"/>
      <c r="AI1219" s="232"/>
      <c r="AJ1219" s="694"/>
      <c r="AK1219" s="694" t="s">
        <v>6</v>
      </c>
      <c r="AL1219" s="700" t="s">
        <v>662</v>
      </c>
      <c r="AM1219" s="694" t="s">
        <v>486</v>
      </c>
      <c r="AN1219" s="694">
        <v>1</v>
      </c>
      <c r="AO1219" s="232" t="s">
        <v>1408</v>
      </c>
      <c r="AP1219" s="232"/>
      <c r="AQ1219" s="232"/>
      <c r="AR1219" s="232"/>
      <c r="AS1219" s="232"/>
      <c r="AT1219" s="243">
        <f t="shared" si="104"/>
        <v>3.4722222222222099E-3</v>
      </c>
      <c r="AU1219" s="243" t="str">
        <f t="shared" si="105"/>
        <v/>
      </c>
    </row>
    <row r="1220" spans="1:47" ht="14.25">
      <c r="B1220" s="29">
        <v>2025</v>
      </c>
      <c r="C1220" s="29">
        <v>6</v>
      </c>
      <c r="D1220" s="29">
        <v>9</v>
      </c>
      <c r="E1220" s="247" t="s">
        <v>494</v>
      </c>
      <c r="F1220" s="29"/>
      <c r="G1220" s="31"/>
      <c r="H1220" s="694" t="s">
        <v>467</v>
      </c>
      <c r="I1220" s="347"/>
      <c r="J1220" s="694"/>
      <c r="K1220" s="232"/>
      <c r="L1220" s="698"/>
      <c r="M1220" s="185"/>
      <c r="N1220" s="717"/>
      <c r="O1220" s="232"/>
      <c r="P1220" s="232"/>
      <c r="Q1220" s="347"/>
      <c r="R1220" s="695"/>
      <c r="S1220" s="695"/>
      <c r="T1220" s="695"/>
      <c r="U1220" s="695"/>
      <c r="V1220" s="695"/>
      <c r="W1220" s="695"/>
      <c r="X1220" s="232"/>
      <c r="Y1220" s="695"/>
      <c r="Z1220" s="232"/>
      <c r="AA1220" s="696"/>
      <c r="AB1220" s="696"/>
      <c r="AC1220" s="697"/>
      <c r="AD1220" s="698"/>
      <c r="AE1220" s="699"/>
      <c r="AF1220" s="699"/>
      <c r="AG1220" s="699">
        <v>0.90277777777777779</v>
      </c>
      <c r="AH1220" s="699">
        <v>0.92361111111111116</v>
      </c>
      <c r="AI1220" s="232" t="s">
        <v>560</v>
      </c>
      <c r="AJ1220" s="694"/>
      <c r="AK1220" s="694"/>
      <c r="AL1220" s="700"/>
      <c r="AM1220" s="694"/>
      <c r="AN1220" s="694"/>
      <c r="AO1220" s="232"/>
      <c r="AP1220" s="232"/>
      <c r="AQ1220" s="232"/>
      <c r="AR1220" s="232"/>
      <c r="AS1220" s="232"/>
      <c r="AT1220" s="243" t="str">
        <f t="shared" si="104"/>
        <v/>
      </c>
      <c r="AU1220" s="243">
        <f t="shared" si="105"/>
        <v>2.083333333333337E-2</v>
      </c>
    </row>
    <row r="1221" spans="1:47" ht="14.25">
      <c r="B1221" s="29">
        <v>2025</v>
      </c>
      <c r="C1221" s="29">
        <v>6</v>
      </c>
      <c r="D1221" s="29">
        <v>9</v>
      </c>
      <c r="E1221" s="247" t="s">
        <v>494</v>
      </c>
      <c r="F1221" s="29"/>
      <c r="G1221" s="31"/>
      <c r="H1221" s="694" t="s">
        <v>467</v>
      </c>
      <c r="I1221" s="347" t="s">
        <v>58</v>
      </c>
      <c r="J1221" s="694" t="s">
        <v>468</v>
      </c>
      <c r="K1221" s="232"/>
      <c r="L1221" s="698"/>
      <c r="M1221" s="185"/>
      <c r="N1221" s="717"/>
      <c r="O1221" s="232"/>
      <c r="P1221" s="232">
        <v>12</v>
      </c>
      <c r="Q1221" s="347" t="s">
        <v>483</v>
      </c>
      <c r="R1221" s="695">
        <v>1100</v>
      </c>
      <c r="S1221" s="695"/>
      <c r="T1221" s="695" t="s">
        <v>30</v>
      </c>
      <c r="U1221" s="695">
        <v>200</v>
      </c>
      <c r="V1221" s="695">
        <v>1100</v>
      </c>
      <c r="W1221" s="695">
        <v>1100</v>
      </c>
      <c r="X1221" s="232">
        <v>1</v>
      </c>
      <c r="Y1221" s="695">
        <v>200</v>
      </c>
      <c r="Z1221" s="232">
        <v>1</v>
      </c>
      <c r="AA1221" s="696">
        <v>200</v>
      </c>
      <c r="AB1221" s="696"/>
      <c r="AC1221" s="697"/>
      <c r="AD1221" s="698"/>
      <c r="AE1221" s="699"/>
      <c r="AF1221" s="699"/>
      <c r="AG1221" s="699"/>
      <c r="AH1221" s="699"/>
      <c r="AI1221" s="232"/>
      <c r="AJ1221" s="694"/>
      <c r="AK1221" s="694"/>
      <c r="AL1221" s="700"/>
      <c r="AM1221" s="694"/>
      <c r="AN1221" s="694"/>
      <c r="AO1221" s="232"/>
      <c r="AP1221" s="232"/>
      <c r="AQ1221" s="232"/>
      <c r="AR1221" s="232"/>
      <c r="AS1221" s="232"/>
      <c r="AT1221" s="243" t="str">
        <f t="shared" si="104"/>
        <v/>
      </c>
      <c r="AU1221" s="243" t="str">
        <f t="shared" si="105"/>
        <v/>
      </c>
    </row>
    <row r="1222" spans="1:47" ht="14.25">
      <c r="A1222" s="182">
        <v>1</v>
      </c>
      <c r="B1222" s="29">
        <v>2025</v>
      </c>
      <c r="C1222" s="29">
        <v>6</v>
      </c>
      <c r="D1222" s="29">
        <v>9</v>
      </c>
      <c r="E1222" s="247" t="s">
        <v>494</v>
      </c>
      <c r="F1222" s="29">
        <v>3</v>
      </c>
      <c r="G1222" s="31" t="s">
        <v>485</v>
      </c>
      <c r="H1222" s="694" t="s">
        <v>467</v>
      </c>
      <c r="I1222" s="347" t="s">
        <v>47</v>
      </c>
      <c r="J1222" s="694" t="s">
        <v>468</v>
      </c>
      <c r="K1222" s="232">
        <v>3832366</v>
      </c>
      <c r="L1222" s="698">
        <v>13</v>
      </c>
      <c r="M1222" s="185">
        <v>15</v>
      </c>
      <c r="N1222" s="717" t="s">
        <v>498</v>
      </c>
      <c r="O1222" s="232" t="s">
        <v>469</v>
      </c>
      <c r="P1222" s="232">
        <v>25</v>
      </c>
      <c r="Q1222" s="347" t="s">
        <v>344</v>
      </c>
      <c r="R1222" s="695">
        <v>1100</v>
      </c>
      <c r="S1222" s="695"/>
      <c r="T1222" s="695">
        <v>6000</v>
      </c>
      <c r="U1222" s="695">
        <v>6000</v>
      </c>
      <c r="V1222" s="695">
        <v>1100</v>
      </c>
      <c r="W1222" s="695">
        <v>1101</v>
      </c>
      <c r="X1222" s="232">
        <v>1</v>
      </c>
      <c r="Y1222" s="695">
        <v>6000</v>
      </c>
      <c r="Z1222" s="232">
        <v>1</v>
      </c>
      <c r="AA1222" s="696">
        <v>6000</v>
      </c>
      <c r="AB1222" s="696">
        <v>6050</v>
      </c>
      <c r="AC1222" s="697" t="s">
        <v>2455</v>
      </c>
      <c r="AD1222" s="698"/>
      <c r="AE1222" s="699">
        <v>0.92361111111111116</v>
      </c>
      <c r="AF1222" s="699">
        <v>0.95138888888888884</v>
      </c>
      <c r="AG1222" s="699">
        <v>0.95138888888888884</v>
      </c>
      <c r="AH1222" s="699">
        <v>0.95833333333333337</v>
      </c>
      <c r="AI1222" s="232" t="s">
        <v>5</v>
      </c>
      <c r="AJ1222" s="694"/>
      <c r="AK1222" s="694" t="s">
        <v>6</v>
      </c>
      <c r="AL1222" s="700" t="s">
        <v>662</v>
      </c>
      <c r="AM1222" s="694" t="s">
        <v>486</v>
      </c>
      <c r="AN1222" s="694">
        <v>1</v>
      </c>
      <c r="AO1222" s="232"/>
      <c r="AP1222" s="232" t="s">
        <v>394</v>
      </c>
      <c r="AQ1222" s="232" t="s">
        <v>860</v>
      </c>
      <c r="AR1222" s="232"/>
      <c r="AS1222" s="232"/>
      <c r="AT1222" s="243">
        <f t="shared" si="104"/>
        <v>2.7777777777777679E-2</v>
      </c>
      <c r="AU1222" s="243">
        <f t="shared" si="105"/>
        <v>6.9444444444445308E-3</v>
      </c>
    </row>
    <row r="1223" spans="1:47" ht="14.25">
      <c r="B1223" s="29">
        <v>2025</v>
      </c>
      <c r="C1223" s="29">
        <v>6</v>
      </c>
      <c r="D1223" s="29">
        <v>9</v>
      </c>
      <c r="E1223" s="247" t="s">
        <v>494</v>
      </c>
      <c r="F1223" s="29">
        <v>3</v>
      </c>
      <c r="G1223" s="31" t="s">
        <v>485</v>
      </c>
      <c r="H1223" s="694" t="s">
        <v>467</v>
      </c>
      <c r="I1223" s="347" t="s">
        <v>47</v>
      </c>
      <c r="J1223" s="694" t="s">
        <v>468</v>
      </c>
      <c r="K1223" s="232">
        <v>3832366</v>
      </c>
      <c r="L1223" s="698">
        <v>14</v>
      </c>
      <c r="M1223" s="185">
        <v>15</v>
      </c>
      <c r="N1223" s="717" t="s">
        <v>498</v>
      </c>
      <c r="O1223" s="232" t="s">
        <v>469</v>
      </c>
      <c r="P1223" s="232">
        <v>25</v>
      </c>
      <c r="Q1223" s="347" t="s">
        <v>344</v>
      </c>
      <c r="R1223" s="695">
        <v>1100</v>
      </c>
      <c r="S1223" s="695"/>
      <c r="T1223" s="695">
        <v>6000</v>
      </c>
      <c r="U1223" s="695">
        <v>6000</v>
      </c>
      <c r="V1223" s="695">
        <v>1100</v>
      </c>
      <c r="W1223" s="695">
        <v>1101</v>
      </c>
      <c r="X1223" s="232">
        <v>1</v>
      </c>
      <c r="Y1223" s="695">
        <v>6000</v>
      </c>
      <c r="Z1223" s="232">
        <v>1</v>
      </c>
      <c r="AA1223" s="696">
        <v>6000</v>
      </c>
      <c r="AB1223" s="696">
        <v>6050</v>
      </c>
      <c r="AC1223" s="697" t="s">
        <v>2456</v>
      </c>
      <c r="AD1223" s="698"/>
      <c r="AE1223" s="699">
        <v>0.95833333333333337</v>
      </c>
      <c r="AF1223" s="699">
        <v>0.98611111111111116</v>
      </c>
      <c r="AG1223" s="699">
        <v>0.98611111111111116</v>
      </c>
      <c r="AH1223" s="699">
        <v>0.99305555555555558</v>
      </c>
      <c r="AI1223" s="232" t="s">
        <v>5</v>
      </c>
      <c r="AJ1223" s="694"/>
      <c r="AK1223" s="694" t="s">
        <v>6</v>
      </c>
      <c r="AL1223" s="700" t="s">
        <v>662</v>
      </c>
      <c r="AM1223" s="694" t="s">
        <v>486</v>
      </c>
      <c r="AN1223" s="694">
        <v>1</v>
      </c>
      <c r="AO1223" s="232"/>
      <c r="AP1223" s="232" t="s">
        <v>394</v>
      </c>
      <c r="AQ1223" s="232"/>
      <c r="AR1223" s="232"/>
      <c r="AS1223" s="232"/>
      <c r="AT1223" s="243">
        <f t="shared" si="104"/>
        <v>2.777777777777779E-2</v>
      </c>
      <c r="AU1223" s="243">
        <f t="shared" si="105"/>
        <v>6.9444444444444198E-3</v>
      </c>
    </row>
    <row r="1224" spans="1:47" ht="14.25">
      <c r="B1224" s="29">
        <v>2025</v>
      </c>
      <c r="C1224" s="29">
        <v>6</v>
      </c>
      <c r="D1224" s="29">
        <v>9</v>
      </c>
      <c r="E1224" s="247" t="s">
        <v>494</v>
      </c>
      <c r="F1224" s="29">
        <v>3</v>
      </c>
      <c r="G1224" s="31" t="s">
        <v>485</v>
      </c>
      <c r="H1224" s="694" t="s">
        <v>467</v>
      </c>
      <c r="I1224" s="347" t="s">
        <v>47</v>
      </c>
      <c r="J1224" s="694" t="s">
        <v>468</v>
      </c>
      <c r="K1224" s="232">
        <v>3832366</v>
      </c>
      <c r="L1224" s="698">
        <v>15</v>
      </c>
      <c r="M1224" s="185">
        <v>15</v>
      </c>
      <c r="N1224" s="717" t="s">
        <v>498</v>
      </c>
      <c r="O1224" s="232" t="s">
        <v>469</v>
      </c>
      <c r="P1224" s="232">
        <v>25</v>
      </c>
      <c r="Q1224" s="347" t="s">
        <v>344</v>
      </c>
      <c r="R1224" s="695">
        <v>1100</v>
      </c>
      <c r="S1224" s="695"/>
      <c r="T1224" s="695">
        <v>6000</v>
      </c>
      <c r="U1224" s="695">
        <v>6000</v>
      </c>
      <c r="V1224" s="695">
        <v>1100</v>
      </c>
      <c r="W1224" s="695">
        <v>1101</v>
      </c>
      <c r="X1224" s="232">
        <v>1</v>
      </c>
      <c r="Y1224" s="695">
        <v>6000</v>
      </c>
      <c r="Z1224" s="232">
        <v>1</v>
      </c>
      <c r="AA1224" s="696">
        <v>6000</v>
      </c>
      <c r="AB1224" s="696">
        <v>5850</v>
      </c>
      <c r="AC1224" s="697" t="s">
        <v>2457</v>
      </c>
      <c r="AD1224" s="698" t="s">
        <v>2458</v>
      </c>
      <c r="AE1224" s="699">
        <v>0.99305555555555558</v>
      </c>
      <c r="AF1224" s="699">
        <v>2.0833333333333332E-2</v>
      </c>
      <c r="AG1224" s="699">
        <v>2.0833333333333332E-2</v>
      </c>
      <c r="AH1224" s="699">
        <v>2.7777777777777776E-2</v>
      </c>
      <c r="AI1224" s="232" t="s">
        <v>5</v>
      </c>
      <c r="AJ1224" s="694"/>
      <c r="AK1224" s="694" t="s">
        <v>6</v>
      </c>
      <c r="AL1224" s="700" t="s">
        <v>858</v>
      </c>
      <c r="AM1224" s="694" t="s">
        <v>486</v>
      </c>
      <c r="AN1224" s="694">
        <v>1</v>
      </c>
      <c r="AO1224" s="232" t="s">
        <v>2459</v>
      </c>
      <c r="AP1224" s="232" t="s">
        <v>394</v>
      </c>
      <c r="AQ1224" s="232"/>
      <c r="AR1224" s="232"/>
      <c r="AS1224" s="232"/>
      <c r="AT1224" s="243">
        <f t="shared" si="104"/>
        <v>2.7777777777777752E-2</v>
      </c>
      <c r="AU1224" s="243">
        <f t="shared" si="105"/>
        <v>6.9444444444444441E-3</v>
      </c>
    </row>
    <row r="1225" spans="1:47" ht="14.25">
      <c r="B1225" s="29">
        <v>2025</v>
      </c>
      <c r="C1225" s="29">
        <v>6</v>
      </c>
      <c r="D1225" s="29">
        <v>9</v>
      </c>
      <c r="E1225" s="247" t="s">
        <v>494</v>
      </c>
      <c r="F1225" s="29"/>
      <c r="G1225" s="31"/>
      <c r="H1225" s="694" t="s">
        <v>467</v>
      </c>
      <c r="I1225" s="347" t="s">
        <v>43</v>
      </c>
      <c r="J1225" s="694" t="s">
        <v>468</v>
      </c>
      <c r="K1225" s="232"/>
      <c r="L1225" s="698"/>
      <c r="M1225" s="185"/>
      <c r="N1225" s="717"/>
      <c r="O1225" s="232"/>
      <c r="P1225" s="232">
        <v>25</v>
      </c>
      <c r="Q1225" s="347" t="s">
        <v>483</v>
      </c>
      <c r="R1225" s="695">
        <v>1100</v>
      </c>
      <c r="S1225" s="695"/>
      <c r="T1225" s="695" t="s">
        <v>30</v>
      </c>
      <c r="U1225" s="695">
        <v>500</v>
      </c>
      <c r="V1225" s="695">
        <v>1100</v>
      </c>
      <c r="W1225" s="695">
        <v>1100</v>
      </c>
      <c r="X1225" s="232">
        <v>1</v>
      </c>
      <c r="Y1225" s="695"/>
      <c r="Z1225" s="232">
        <v>1</v>
      </c>
      <c r="AA1225" s="696">
        <v>500</v>
      </c>
      <c r="AB1225" s="696">
        <v>18700</v>
      </c>
      <c r="AC1225" s="697" t="s">
        <v>928</v>
      </c>
      <c r="AD1225" s="698" t="s">
        <v>2458</v>
      </c>
      <c r="AE1225" s="699">
        <v>2.7777777777777776E-2</v>
      </c>
      <c r="AF1225" s="699">
        <v>3.125E-2</v>
      </c>
      <c r="AG1225" s="699"/>
      <c r="AH1225" s="699"/>
      <c r="AI1225" s="232"/>
      <c r="AJ1225" s="694"/>
      <c r="AK1225" s="694" t="s">
        <v>6</v>
      </c>
      <c r="AL1225" s="700" t="s">
        <v>858</v>
      </c>
      <c r="AM1225" s="694" t="s">
        <v>486</v>
      </c>
      <c r="AN1225" s="694">
        <v>1</v>
      </c>
      <c r="AO1225" s="232" t="s">
        <v>1408</v>
      </c>
      <c r="AP1225" s="232"/>
      <c r="AQ1225" s="232"/>
      <c r="AR1225" s="232"/>
      <c r="AS1225" s="232"/>
      <c r="AT1225" s="243">
        <f t="shared" si="104"/>
        <v>3.4722222222222238E-3</v>
      </c>
      <c r="AU1225" s="243" t="str">
        <f t="shared" si="105"/>
        <v/>
      </c>
    </row>
    <row r="1226" spans="1:47" ht="14.25">
      <c r="B1226" s="29">
        <v>2025</v>
      </c>
      <c r="C1226" s="29">
        <v>6</v>
      </c>
      <c r="D1226" s="29">
        <v>9</v>
      </c>
      <c r="E1226" s="247" t="s">
        <v>494</v>
      </c>
      <c r="F1226" s="29"/>
      <c r="G1226" s="31"/>
      <c r="H1226" s="694" t="s">
        <v>467</v>
      </c>
      <c r="I1226" s="347"/>
      <c r="J1226" s="694"/>
      <c r="K1226" s="232"/>
      <c r="L1226" s="698"/>
      <c r="M1226" s="185"/>
      <c r="N1226" s="717"/>
      <c r="O1226" s="232"/>
      <c r="P1226" s="232"/>
      <c r="Q1226" s="347"/>
      <c r="R1226" s="695"/>
      <c r="S1226" s="695"/>
      <c r="T1226" s="695"/>
      <c r="U1226" s="695"/>
      <c r="V1226" s="695"/>
      <c r="W1226" s="695"/>
      <c r="X1226" s="232"/>
      <c r="Y1226" s="695"/>
      <c r="Z1226" s="232"/>
      <c r="AA1226" s="696"/>
      <c r="AB1226" s="696"/>
      <c r="AC1226" s="697"/>
      <c r="AD1226" s="698"/>
      <c r="AE1226" s="699"/>
      <c r="AF1226" s="699"/>
      <c r="AG1226" s="699">
        <v>3.125E-2</v>
      </c>
      <c r="AH1226" s="699">
        <v>5.2083333333333336E-2</v>
      </c>
      <c r="AI1226" s="232" t="s">
        <v>689</v>
      </c>
      <c r="AJ1226" s="694"/>
      <c r="AK1226" s="694"/>
      <c r="AL1226" s="700"/>
      <c r="AM1226" s="694"/>
      <c r="AN1226" s="694"/>
      <c r="AO1226" s="232" t="s">
        <v>1497</v>
      </c>
      <c r="AP1226" s="232"/>
      <c r="AQ1226" s="232"/>
      <c r="AR1226" s="232"/>
      <c r="AS1226" s="232"/>
      <c r="AT1226" s="243" t="str">
        <f t="shared" si="104"/>
        <v/>
      </c>
      <c r="AU1226" s="243">
        <f t="shared" si="105"/>
        <v>2.0833333333333336E-2</v>
      </c>
    </row>
    <row r="1227" spans="1:47" ht="14.25">
      <c r="B1227" s="29">
        <v>2025</v>
      </c>
      <c r="C1227" s="29">
        <v>6</v>
      </c>
      <c r="D1227" s="29">
        <v>9</v>
      </c>
      <c r="E1227" s="247" t="s">
        <v>494</v>
      </c>
      <c r="F1227" s="29"/>
      <c r="G1227" s="31"/>
      <c r="H1227" s="694" t="s">
        <v>467</v>
      </c>
      <c r="I1227" s="347" t="s">
        <v>58</v>
      </c>
      <c r="J1227" s="694" t="s">
        <v>468</v>
      </c>
      <c r="K1227" s="232"/>
      <c r="L1227" s="698"/>
      <c r="M1227" s="185"/>
      <c r="N1227" s="717"/>
      <c r="O1227" s="232"/>
      <c r="P1227" s="232">
        <v>12</v>
      </c>
      <c r="Q1227" s="347" t="s">
        <v>483</v>
      </c>
      <c r="R1227" s="695">
        <v>1005</v>
      </c>
      <c r="S1227" s="695"/>
      <c r="T1227" s="695" t="s">
        <v>30</v>
      </c>
      <c r="U1227" s="695">
        <v>200</v>
      </c>
      <c r="V1227" s="695">
        <v>1005</v>
      </c>
      <c r="W1227" s="695">
        <v>1005</v>
      </c>
      <c r="X1227" s="232">
        <v>1</v>
      </c>
      <c r="Y1227" s="695">
        <v>200</v>
      </c>
      <c r="Z1227" s="232">
        <v>1</v>
      </c>
      <c r="AA1227" s="696">
        <v>200</v>
      </c>
      <c r="AB1227" s="696"/>
      <c r="AC1227" s="697"/>
      <c r="AD1227" s="698"/>
      <c r="AE1227" s="699"/>
      <c r="AF1227" s="699"/>
      <c r="AG1227" s="699"/>
      <c r="AH1227" s="699"/>
      <c r="AI1227" s="232"/>
      <c r="AJ1227" s="694"/>
      <c r="AK1227" s="694"/>
      <c r="AL1227" s="700"/>
      <c r="AM1227" s="694"/>
      <c r="AN1227" s="694"/>
      <c r="AO1227" s="232"/>
      <c r="AP1227" s="232"/>
      <c r="AQ1227" s="232"/>
      <c r="AR1227" s="232"/>
      <c r="AS1227" s="232"/>
      <c r="AT1227" s="243" t="str">
        <f t="shared" si="104"/>
        <v/>
      </c>
      <c r="AU1227" s="243" t="str">
        <f t="shared" si="105"/>
        <v/>
      </c>
    </row>
    <row r="1228" spans="1:47" ht="14.25">
      <c r="A1228" s="182">
        <v>1</v>
      </c>
      <c r="B1228" s="29">
        <v>2025</v>
      </c>
      <c r="C1228" s="29">
        <v>6</v>
      </c>
      <c r="D1228" s="29">
        <v>9</v>
      </c>
      <c r="E1228" s="247" t="s">
        <v>494</v>
      </c>
      <c r="F1228" s="29">
        <v>4</v>
      </c>
      <c r="G1228" s="31" t="s">
        <v>485</v>
      </c>
      <c r="H1228" s="694" t="s">
        <v>467</v>
      </c>
      <c r="I1228" s="347" t="s">
        <v>47</v>
      </c>
      <c r="J1228" s="694" t="s">
        <v>468</v>
      </c>
      <c r="K1228" s="232">
        <v>3832356</v>
      </c>
      <c r="L1228" s="698">
        <v>1</v>
      </c>
      <c r="M1228" s="185">
        <v>4</v>
      </c>
      <c r="N1228" s="717" t="s">
        <v>503</v>
      </c>
      <c r="O1228" s="232" t="s">
        <v>469</v>
      </c>
      <c r="P1228" s="232">
        <v>25</v>
      </c>
      <c r="Q1228" s="347" t="s">
        <v>406</v>
      </c>
      <c r="R1228" s="695">
        <v>1005</v>
      </c>
      <c r="S1228" s="695"/>
      <c r="T1228" s="695">
        <v>8000</v>
      </c>
      <c r="U1228" s="695">
        <v>8000</v>
      </c>
      <c r="V1228" s="695">
        <v>1005</v>
      </c>
      <c r="W1228" s="695">
        <v>1007</v>
      </c>
      <c r="X1228" s="232">
        <v>1</v>
      </c>
      <c r="Y1228" s="695">
        <v>8000</v>
      </c>
      <c r="Z1228" s="232">
        <v>1</v>
      </c>
      <c r="AA1228" s="696">
        <v>8000</v>
      </c>
      <c r="AB1228" s="696">
        <v>8060</v>
      </c>
      <c r="AC1228" s="697" t="s">
        <v>2460</v>
      </c>
      <c r="AD1228" s="698" t="s">
        <v>2461</v>
      </c>
      <c r="AE1228" s="699">
        <v>5.2083333333333336E-2</v>
      </c>
      <c r="AF1228" s="699">
        <v>9.0277777777777776E-2</v>
      </c>
      <c r="AG1228" s="699">
        <v>9.0277777777777776E-2</v>
      </c>
      <c r="AH1228" s="699">
        <v>0.1388888888888889</v>
      </c>
      <c r="AI1228" s="232" t="s">
        <v>5</v>
      </c>
      <c r="AJ1228" s="694"/>
      <c r="AK1228" s="694" t="s">
        <v>6</v>
      </c>
      <c r="AL1228" s="700" t="s">
        <v>662</v>
      </c>
      <c r="AM1228" s="694" t="s">
        <v>486</v>
      </c>
      <c r="AN1228" s="694">
        <v>1</v>
      </c>
      <c r="AO1228" s="232" t="s">
        <v>2462</v>
      </c>
      <c r="AP1228" s="232" t="s">
        <v>394</v>
      </c>
      <c r="AQ1228" s="232"/>
      <c r="AR1228" s="232"/>
      <c r="AS1228" s="232"/>
      <c r="AT1228" s="243">
        <f t="shared" si="104"/>
        <v>3.8194444444444441E-2</v>
      </c>
      <c r="AU1228" s="243">
        <f t="shared" si="105"/>
        <v>4.8611111111111119E-2</v>
      </c>
    </row>
    <row r="1229" spans="1:47" ht="14.25">
      <c r="B1229" s="29">
        <v>2025</v>
      </c>
      <c r="C1229" s="29">
        <v>6</v>
      </c>
      <c r="D1229" s="29">
        <v>9</v>
      </c>
      <c r="E1229" s="247" t="s">
        <v>494</v>
      </c>
      <c r="F1229" s="29"/>
      <c r="G1229" s="208"/>
      <c r="H1229" s="694" t="s">
        <v>467</v>
      </c>
      <c r="I1229" s="347" t="s">
        <v>43</v>
      </c>
      <c r="J1229" s="694" t="s">
        <v>468</v>
      </c>
      <c r="K1229" s="232"/>
      <c r="L1229" s="698"/>
      <c r="M1229" s="185"/>
      <c r="N1229" s="717"/>
      <c r="O1229" s="232"/>
      <c r="P1229" s="232">
        <v>25</v>
      </c>
      <c r="Q1229" s="347" t="s">
        <v>483</v>
      </c>
      <c r="R1229" s="695">
        <v>1005</v>
      </c>
      <c r="S1229" s="695"/>
      <c r="T1229" s="695" t="s">
        <v>30</v>
      </c>
      <c r="U1229" s="695">
        <v>500</v>
      </c>
      <c r="V1229" s="695">
        <v>1005</v>
      </c>
      <c r="W1229" s="695">
        <v>1005</v>
      </c>
      <c r="X1229" s="232">
        <v>1</v>
      </c>
      <c r="Y1229" s="695"/>
      <c r="Z1229" s="232">
        <v>1</v>
      </c>
      <c r="AA1229" s="696">
        <v>500</v>
      </c>
      <c r="AB1229" s="696">
        <v>8700</v>
      </c>
      <c r="AC1229" s="697" t="s">
        <v>766</v>
      </c>
      <c r="AD1229" s="698" t="s">
        <v>2461</v>
      </c>
      <c r="AE1229" s="699">
        <v>0.1388888888888889</v>
      </c>
      <c r="AF1229" s="699">
        <v>0.1423611111111111</v>
      </c>
      <c r="AG1229" s="699"/>
      <c r="AH1229" s="699"/>
      <c r="AI1229" s="232"/>
      <c r="AJ1229" s="694"/>
      <c r="AK1229" s="694" t="s">
        <v>6</v>
      </c>
      <c r="AL1229" s="700" t="s">
        <v>662</v>
      </c>
      <c r="AM1229" s="694" t="s">
        <v>486</v>
      </c>
      <c r="AN1229" s="694">
        <v>1</v>
      </c>
      <c r="AO1229" s="232"/>
      <c r="AP1229" s="232"/>
      <c r="AQ1229" s="232"/>
      <c r="AR1229" s="232"/>
      <c r="AS1229" s="232"/>
      <c r="AT1229" s="243">
        <f t="shared" si="104"/>
        <v>3.4722222222222099E-3</v>
      </c>
      <c r="AU1229" s="243" t="str">
        <f t="shared" si="105"/>
        <v/>
      </c>
    </row>
    <row r="1230" spans="1:47" ht="14.25">
      <c r="B1230" s="29">
        <v>2025</v>
      </c>
      <c r="C1230" s="29">
        <v>6</v>
      </c>
      <c r="D1230" s="29">
        <v>9</v>
      </c>
      <c r="E1230" s="247" t="s">
        <v>494</v>
      </c>
      <c r="F1230" s="29"/>
      <c r="G1230" s="31"/>
      <c r="H1230" s="694" t="s">
        <v>467</v>
      </c>
      <c r="I1230" s="347"/>
      <c r="J1230" s="694"/>
      <c r="K1230" s="232"/>
      <c r="L1230" s="698"/>
      <c r="M1230" s="185"/>
      <c r="N1230" s="717"/>
      <c r="O1230" s="232"/>
      <c r="P1230" s="232"/>
      <c r="Q1230" s="347"/>
      <c r="R1230" s="695"/>
      <c r="S1230" s="695"/>
      <c r="T1230" s="695"/>
      <c r="U1230" s="695"/>
      <c r="V1230" s="695"/>
      <c r="W1230" s="695"/>
      <c r="X1230" s="232"/>
      <c r="Y1230" s="695"/>
      <c r="Z1230" s="232"/>
      <c r="AA1230" s="696"/>
      <c r="AB1230" s="696"/>
      <c r="AC1230" s="697"/>
      <c r="AD1230" s="698"/>
      <c r="AE1230" s="699"/>
      <c r="AF1230" s="699"/>
      <c r="AG1230" s="699">
        <v>0.1423611111111111</v>
      </c>
      <c r="AH1230" s="699">
        <v>0.16319444444444445</v>
      </c>
      <c r="AI1230" s="232" t="s">
        <v>560</v>
      </c>
      <c r="AJ1230" s="694"/>
      <c r="AK1230" s="694"/>
      <c r="AL1230" s="700"/>
      <c r="AM1230" s="694"/>
      <c r="AN1230" s="694"/>
      <c r="AO1230" s="232"/>
      <c r="AP1230" s="232"/>
      <c r="AQ1230" s="232"/>
      <c r="AR1230" s="232"/>
      <c r="AS1230" s="232"/>
      <c r="AT1230" s="243" t="str">
        <f t="shared" si="104"/>
        <v/>
      </c>
      <c r="AU1230" s="243">
        <f t="shared" si="105"/>
        <v>2.0833333333333343E-2</v>
      </c>
    </row>
    <row r="1231" spans="1:47" ht="14.25">
      <c r="B1231" s="29">
        <v>2025</v>
      </c>
      <c r="C1231" s="29">
        <v>6</v>
      </c>
      <c r="D1231" s="29">
        <v>9</v>
      </c>
      <c r="E1231" s="247" t="s">
        <v>494</v>
      </c>
      <c r="F1231" s="29"/>
      <c r="G1231" s="31"/>
      <c r="H1231" s="694" t="s">
        <v>467</v>
      </c>
      <c r="I1231" s="347" t="s">
        <v>58</v>
      </c>
      <c r="J1231" s="694" t="s">
        <v>468</v>
      </c>
      <c r="K1231" s="232"/>
      <c r="L1231" s="698"/>
      <c r="M1231" s="185"/>
      <c r="N1231" s="717"/>
      <c r="O1231" s="232"/>
      <c r="P1231" s="232">
        <v>12</v>
      </c>
      <c r="Q1231" s="347" t="s">
        <v>483</v>
      </c>
      <c r="R1231" s="695">
        <v>1005</v>
      </c>
      <c r="S1231" s="695"/>
      <c r="T1231" s="695" t="s">
        <v>30</v>
      </c>
      <c r="U1231" s="695">
        <v>200</v>
      </c>
      <c r="V1231" s="695">
        <v>1005</v>
      </c>
      <c r="W1231" s="695">
        <v>1005</v>
      </c>
      <c r="X1231" s="232">
        <v>1</v>
      </c>
      <c r="Y1231" s="695">
        <v>200</v>
      </c>
      <c r="Z1231" s="232">
        <v>1</v>
      </c>
      <c r="AA1231" s="696">
        <v>200</v>
      </c>
      <c r="AB1231" s="696"/>
      <c r="AC1231" s="697"/>
      <c r="AD1231" s="698"/>
      <c r="AE1231" s="699"/>
      <c r="AF1231" s="699"/>
      <c r="AG1231" s="699"/>
      <c r="AH1231" s="699"/>
      <c r="AI1231" s="232"/>
      <c r="AJ1231" s="694"/>
      <c r="AK1231" s="694"/>
      <c r="AL1231" s="700"/>
      <c r="AM1231" s="694"/>
      <c r="AN1231" s="694"/>
      <c r="AO1231" s="232"/>
      <c r="AP1231" s="232"/>
      <c r="AQ1231" s="232"/>
      <c r="AR1231" s="232"/>
      <c r="AS1231" s="232"/>
      <c r="AT1231" s="243" t="str">
        <f t="shared" ref="AT1231:AT1288" si="106">IF(IF(AE1231&gt;AF1231,1-AE1231+AF1231,AF1231-AE1231)=0,"",IF(AE1231&gt;AF1231,1-AE1231+AF1231,AF1231-AE1231))</f>
        <v/>
      </c>
      <c r="AU1231" s="243" t="str">
        <f t="shared" ref="AU1231:AU1294" si="107">IF(IF(AG1231&gt;AH1231,1-AG1231+AH1231,AH1231-AG1231)=0,"",IF(AG1231&gt;AH1231,1-AG1231+AH1231,AH1231-AG1231))</f>
        <v/>
      </c>
    </row>
    <row r="1232" spans="1:47" ht="14.25">
      <c r="A1232" s="182">
        <v>1</v>
      </c>
      <c r="B1232" s="29">
        <v>2025</v>
      </c>
      <c r="C1232" s="29">
        <v>6</v>
      </c>
      <c r="D1232" s="29">
        <v>9</v>
      </c>
      <c r="E1232" s="247" t="s">
        <v>494</v>
      </c>
      <c r="F1232" s="29">
        <v>5</v>
      </c>
      <c r="G1232" s="31" t="s">
        <v>485</v>
      </c>
      <c r="H1232" s="694" t="s">
        <v>467</v>
      </c>
      <c r="I1232" s="347" t="s">
        <v>47</v>
      </c>
      <c r="J1232" s="694" t="s">
        <v>468</v>
      </c>
      <c r="K1232" s="232">
        <v>3832356</v>
      </c>
      <c r="L1232" s="698">
        <v>2</v>
      </c>
      <c r="M1232" s="185">
        <v>4</v>
      </c>
      <c r="N1232" s="717" t="s">
        <v>503</v>
      </c>
      <c r="O1232" s="232" t="s">
        <v>469</v>
      </c>
      <c r="P1232" s="232">
        <v>25</v>
      </c>
      <c r="Q1232" s="347" t="s">
        <v>406</v>
      </c>
      <c r="R1232" s="695">
        <v>1005</v>
      </c>
      <c r="S1232" s="695"/>
      <c r="T1232" s="695">
        <v>8000</v>
      </c>
      <c r="U1232" s="695">
        <v>8000</v>
      </c>
      <c r="V1232" s="695">
        <v>1005</v>
      </c>
      <c r="W1232" s="695">
        <v>1007</v>
      </c>
      <c r="X1232" s="232">
        <v>1</v>
      </c>
      <c r="Y1232" s="695">
        <v>8000</v>
      </c>
      <c r="Z1232" s="232">
        <v>1</v>
      </c>
      <c r="AA1232" s="696">
        <v>8000</v>
      </c>
      <c r="AB1232" s="696">
        <v>8060</v>
      </c>
      <c r="AC1232" s="697" t="s">
        <v>2463</v>
      </c>
      <c r="AD1232" s="698" t="s">
        <v>2464</v>
      </c>
      <c r="AE1232" s="699">
        <v>0.16319444444444445</v>
      </c>
      <c r="AF1232" s="699">
        <v>0.2013888888888889</v>
      </c>
      <c r="AG1232" s="699">
        <v>0.2013888888888889</v>
      </c>
      <c r="AH1232" s="699">
        <v>0.20833333333333334</v>
      </c>
      <c r="AI1232" s="232" t="s">
        <v>5</v>
      </c>
      <c r="AJ1232" s="694"/>
      <c r="AK1232" s="694" t="s">
        <v>6</v>
      </c>
      <c r="AL1232" s="700" t="s">
        <v>662</v>
      </c>
      <c r="AM1232" s="694" t="s">
        <v>486</v>
      </c>
      <c r="AN1232" s="694">
        <v>1</v>
      </c>
      <c r="AO1232" s="232"/>
      <c r="AP1232" s="232" t="s">
        <v>394</v>
      </c>
      <c r="AQ1232" s="232"/>
      <c r="AR1232" s="232"/>
      <c r="AS1232" s="232"/>
      <c r="AT1232" s="243">
        <f t="shared" si="106"/>
        <v>3.8194444444444448E-2</v>
      </c>
      <c r="AU1232" s="243">
        <f t="shared" si="107"/>
        <v>6.9444444444444475E-3</v>
      </c>
    </row>
    <row r="1233" spans="1:47" ht="14.25">
      <c r="B1233" s="29">
        <v>2025</v>
      </c>
      <c r="C1233" s="29">
        <v>6</v>
      </c>
      <c r="D1233" s="29">
        <v>9</v>
      </c>
      <c r="E1233" s="247" t="s">
        <v>494</v>
      </c>
      <c r="F1233" s="29"/>
      <c r="G1233" s="208"/>
      <c r="H1233" s="694" t="s">
        <v>467</v>
      </c>
      <c r="I1233" s="347" t="s">
        <v>43</v>
      </c>
      <c r="J1233" s="694" t="s">
        <v>468</v>
      </c>
      <c r="K1233" s="232"/>
      <c r="L1233" s="698"/>
      <c r="M1233" s="185"/>
      <c r="N1233" s="717"/>
      <c r="O1233" s="232"/>
      <c r="P1233" s="232">
        <v>25</v>
      </c>
      <c r="Q1233" s="347" t="s">
        <v>483</v>
      </c>
      <c r="R1233" s="695">
        <v>1005</v>
      </c>
      <c r="S1233" s="695"/>
      <c r="T1233" s="695" t="s">
        <v>30</v>
      </c>
      <c r="U1233" s="695">
        <v>500</v>
      </c>
      <c r="V1233" s="695">
        <v>1005</v>
      </c>
      <c r="W1233" s="695">
        <v>1005</v>
      </c>
      <c r="X1233" s="232">
        <v>1</v>
      </c>
      <c r="Y1233" s="695"/>
      <c r="Z1233" s="232">
        <v>1</v>
      </c>
      <c r="AA1233" s="696">
        <v>500</v>
      </c>
      <c r="AB1233" s="696">
        <v>8700</v>
      </c>
      <c r="AC1233" s="697" t="s">
        <v>766</v>
      </c>
      <c r="AD1233" s="698" t="s">
        <v>2464</v>
      </c>
      <c r="AE1233" s="699">
        <v>0.20833333333333334</v>
      </c>
      <c r="AF1233" s="699">
        <v>0.21180555555555555</v>
      </c>
      <c r="AG1233" s="699"/>
      <c r="AH1233" s="699"/>
      <c r="AI1233" s="232"/>
      <c r="AJ1233" s="694"/>
      <c r="AK1233" s="694" t="s">
        <v>6</v>
      </c>
      <c r="AL1233" s="700" t="s">
        <v>662</v>
      </c>
      <c r="AM1233" s="694" t="s">
        <v>486</v>
      </c>
      <c r="AN1233" s="694">
        <v>1</v>
      </c>
      <c r="AO1233" s="232"/>
      <c r="AP1233" s="232"/>
      <c r="AQ1233" s="232"/>
      <c r="AR1233" s="232"/>
      <c r="AS1233" s="232"/>
      <c r="AT1233" s="243">
        <f t="shared" si="106"/>
        <v>3.4722222222222099E-3</v>
      </c>
      <c r="AU1233" s="243" t="str">
        <f t="shared" si="107"/>
        <v/>
      </c>
    </row>
    <row r="1234" spans="1:47" ht="14.25">
      <c r="B1234" s="29">
        <v>2025</v>
      </c>
      <c r="C1234" s="29">
        <v>6</v>
      </c>
      <c r="D1234" s="29">
        <v>9</v>
      </c>
      <c r="E1234" s="247" t="s">
        <v>494</v>
      </c>
      <c r="F1234" s="29"/>
      <c r="G1234" s="31"/>
      <c r="H1234" s="694" t="s">
        <v>467</v>
      </c>
      <c r="I1234" s="347"/>
      <c r="J1234" s="694"/>
      <c r="K1234" s="232"/>
      <c r="L1234" s="698"/>
      <c r="M1234" s="185"/>
      <c r="N1234" s="717"/>
      <c r="O1234" s="232"/>
      <c r="P1234" s="232"/>
      <c r="Q1234" s="347"/>
      <c r="R1234" s="695"/>
      <c r="S1234" s="695"/>
      <c r="T1234" s="695"/>
      <c r="U1234" s="695"/>
      <c r="V1234" s="695"/>
      <c r="W1234" s="695"/>
      <c r="X1234" s="232"/>
      <c r="Y1234" s="695"/>
      <c r="Z1234" s="232"/>
      <c r="AA1234" s="696"/>
      <c r="AB1234" s="696"/>
      <c r="AC1234" s="697"/>
      <c r="AD1234" s="698"/>
      <c r="AE1234" s="699"/>
      <c r="AF1234" s="699"/>
      <c r="AG1234" s="699">
        <v>0.21180555555555555</v>
      </c>
      <c r="AH1234" s="699">
        <v>0.2326388888888889</v>
      </c>
      <c r="AI1234" s="232" t="s">
        <v>5</v>
      </c>
      <c r="AJ1234" s="694"/>
      <c r="AK1234" s="694"/>
      <c r="AL1234" s="700"/>
      <c r="AM1234" s="694"/>
      <c r="AN1234" s="694"/>
      <c r="AO1234" s="232"/>
      <c r="AP1234" s="232"/>
      <c r="AQ1234" s="232"/>
      <c r="AR1234" s="232"/>
      <c r="AS1234" s="232"/>
      <c r="AT1234" s="243" t="str">
        <f t="shared" si="106"/>
        <v/>
      </c>
      <c r="AU1234" s="243">
        <f t="shared" si="107"/>
        <v>2.0833333333333343E-2</v>
      </c>
    </row>
    <row r="1235" spans="1:47" ht="14.25">
      <c r="B1235" s="29">
        <v>2025</v>
      </c>
      <c r="C1235" s="29">
        <v>6</v>
      </c>
      <c r="D1235" s="29">
        <v>10</v>
      </c>
      <c r="E1235" s="247" t="s">
        <v>494</v>
      </c>
      <c r="F1235" s="29"/>
      <c r="G1235" s="31"/>
      <c r="H1235" s="694" t="s">
        <v>467</v>
      </c>
      <c r="I1235" s="347" t="s">
        <v>58</v>
      </c>
      <c r="J1235" s="694" t="s">
        <v>468</v>
      </c>
      <c r="K1235" s="232"/>
      <c r="L1235" s="698"/>
      <c r="M1235" s="185"/>
      <c r="N1235" s="717"/>
      <c r="O1235" s="232"/>
      <c r="P1235" s="232">
        <v>12</v>
      </c>
      <c r="Q1235" s="347" t="s">
        <v>483</v>
      </c>
      <c r="R1235" s="695">
        <v>1005</v>
      </c>
      <c r="S1235" s="695"/>
      <c r="T1235" s="695" t="s">
        <v>30</v>
      </c>
      <c r="U1235" s="695">
        <v>200</v>
      </c>
      <c r="V1235" s="695">
        <v>1005</v>
      </c>
      <c r="W1235" s="695">
        <v>1005</v>
      </c>
      <c r="X1235" s="232">
        <v>1</v>
      </c>
      <c r="Y1235" s="695">
        <v>200</v>
      </c>
      <c r="Z1235" s="232">
        <v>1</v>
      </c>
      <c r="AA1235" s="696">
        <v>200</v>
      </c>
      <c r="AB1235" s="696"/>
      <c r="AC1235" s="697"/>
      <c r="AD1235" s="698" t="s">
        <v>484</v>
      </c>
      <c r="AE1235" s="699"/>
      <c r="AF1235" s="699"/>
      <c r="AG1235" s="699"/>
      <c r="AH1235" s="699"/>
      <c r="AI1235" s="232"/>
      <c r="AJ1235" s="694"/>
      <c r="AK1235" s="694"/>
      <c r="AL1235" s="700"/>
      <c r="AM1235" s="694"/>
      <c r="AN1235" s="694"/>
      <c r="AO1235" s="232"/>
      <c r="AP1235" s="232"/>
      <c r="AQ1235" s="232"/>
      <c r="AR1235" s="232"/>
      <c r="AS1235" s="232"/>
      <c r="AT1235" s="243" t="str">
        <f t="shared" si="106"/>
        <v/>
      </c>
      <c r="AU1235" s="243" t="str">
        <f t="shared" si="107"/>
        <v/>
      </c>
    </row>
    <row r="1236" spans="1:47" ht="14.25">
      <c r="A1236" s="182">
        <v>1</v>
      </c>
      <c r="B1236" s="29">
        <v>2025</v>
      </c>
      <c r="C1236" s="29">
        <v>6</v>
      </c>
      <c r="D1236" s="29">
        <v>10</v>
      </c>
      <c r="E1236" s="247" t="s">
        <v>494</v>
      </c>
      <c r="F1236" s="29">
        <v>1</v>
      </c>
      <c r="G1236" s="31" t="s">
        <v>485</v>
      </c>
      <c r="H1236" s="694" t="s">
        <v>467</v>
      </c>
      <c r="I1236" s="347" t="s">
        <v>47</v>
      </c>
      <c r="J1236" s="694" t="s">
        <v>468</v>
      </c>
      <c r="K1236" s="232">
        <v>3832361</v>
      </c>
      <c r="L1236" s="698">
        <v>1</v>
      </c>
      <c r="M1236" s="185">
        <v>3</v>
      </c>
      <c r="N1236" s="717" t="s">
        <v>492</v>
      </c>
      <c r="O1236" s="232" t="s">
        <v>469</v>
      </c>
      <c r="P1236" s="232">
        <v>50</v>
      </c>
      <c r="Q1236" s="347" t="s">
        <v>706</v>
      </c>
      <c r="R1236" s="695">
        <v>1005</v>
      </c>
      <c r="S1236" s="695"/>
      <c r="T1236" s="695">
        <v>4100</v>
      </c>
      <c r="U1236" s="695">
        <v>4100</v>
      </c>
      <c r="V1236" s="695">
        <v>1005</v>
      </c>
      <c r="W1236" s="695">
        <v>1006</v>
      </c>
      <c r="X1236" s="232">
        <v>1</v>
      </c>
      <c r="Y1236" s="695">
        <v>4100</v>
      </c>
      <c r="Z1236" s="232">
        <v>1</v>
      </c>
      <c r="AA1236" s="696">
        <v>4100</v>
      </c>
      <c r="AB1236" s="696">
        <v>4120</v>
      </c>
      <c r="AC1236" s="697" t="s">
        <v>2465</v>
      </c>
      <c r="AD1236" s="698"/>
      <c r="AE1236" s="699">
        <v>0.2326388888888889</v>
      </c>
      <c r="AF1236" s="699">
        <v>0.25</v>
      </c>
      <c r="AG1236" s="699">
        <v>0.25</v>
      </c>
      <c r="AH1236" s="699">
        <v>0.25694444444444442</v>
      </c>
      <c r="AI1236" s="232" t="s">
        <v>5</v>
      </c>
      <c r="AJ1236" s="694"/>
      <c r="AK1236" s="694" t="s">
        <v>6</v>
      </c>
      <c r="AL1236" s="700" t="s">
        <v>662</v>
      </c>
      <c r="AM1236" s="694" t="s">
        <v>486</v>
      </c>
      <c r="AN1236" s="694">
        <v>1</v>
      </c>
      <c r="AO1236" s="232"/>
      <c r="AP1236" s="232" t="s">
        <v>394</v>
      </c>
      <c r="AQ1236" s="232"/>
      <c r="AR1236" s="232"/>
      <c r="AS1236" s="232"/>
      <c r="AT1236" s="243">
        <f t="shared" si="106"/>
        <v>1.7361111111111105E-2</v>
      </c>
      <c r="AU1236" s="243">
        <f t="shared" si="107"/>
        <v>6.9444444444444198E-3</v>
      </c>
    </row>
    <row r="1237" spans="1:47" ht="14.25">
      <c r="B1237" s="29">
        <v>2025</v>
      </c>
      <c r="C1237" s="29">
        <v>6</v>
      </c>
      <c r="D1237" s="29">
        <v>10</v>
      </c>
      <c r="E1237" s="247" t="s">
        <v>494</v>
      </c>
      <c r="F1237" s="29">
        <v>1</v>
      </c>
      <c r="G1237" s="31" t="s">
        <v>485</v>
      </c>
      <c r="H1237" s="694" t="s">
        <v>467</v>
      </c>
      <c r="I1237" s="347" t="s">
        <v>47</v>
      </c>
      <c r="J1237" s="694" t="s">
        <v>468</v>
      </c>
      <c r="K1237" s="232">
        <v>3832361</v>
      </c>
      <c r="L1237" s="698">
        <v>2</v>
      </c>
      <c r="M1237" s="185">
        <v>3</v>
      </c>
      <c r="N1237" s="717" t="s">
        <v>492</v>
      </c>
      <c r="O1237" s="232" t="s">
        <v>469</v>
      </c>
      <c r="P1237" s="232">
        <v>50</v>
      </c>
      <c r="Q1237" s="347" t="s">
        <v>706</v>
      </c>
      <c r="R1237" s="695">
        <v>1005</v>
      </c>
      <c r="S1237" s="695"/>
      <c r="T1237" s="695">
        <v>4100</v>
      </c>
      <c r="U1237" s="695">
        <v>4100</v>
      </c>
      <c r="V1237" s="695">
        <v>1005</v>
      </c>
      <c r="W1237" s="695">
        <v>1007</v>
      </c>
      <c r="X1237" s="232">
        <v>1</v>
      </c>
      <c r="Y1237" s="695">
        <v>4100</v>
      </c>
      <c r="Z1237" s="232">
        <v>1</v>
      </c>
      <c r="AA1237" s="696">
        <v>4100</v>
      </c>
      <c r="AB1237" s="696">
        <v>4130</v>
      </c>
      <c r="AC1237" s="697" t="s">
        <v>2466</v>
      </c>
      <c r="AD1237" s="698"/>
      <c r="AE1237" s="699">
        <v>0.25694444444444442</v>
      </c>
      <c r="AF1237" s="699">
        <v>0.27777777777777779</v>
      </c>
      <c r="AG1237" s="699">
        <v>0.27777777777777779</v>
      </c>
      <c r="AH1237" s="699">
        <v>0.28472222222222221</v>
      </c>
      <c r="AI1237" s="232" t="s">
        <v>5</v>
      </c>
      <c r="AJ1237" s="694"/>
      <c r="AK1237" s="694" t="s">
        <v>6</v>
      </c>
      <c r="AL1237" s="700" t="s">
        <v>662</v>
      </c>
      <c r="AM1237" s="694" t="s">
        <v>486</v>
      </c>
      <c r="AN1237" s="694">
        <v>1</v>
      </c>
      <c r="AO1237" s="232"/>
      <c r="AP1237" s="232" t="s">
        <v>394</v>
      </c>
      <c r="AQ1237" s="232"/>
      <c r="AR1237" s="232"/>
      <c r="AS1237" s="232"/>
      <c r="AT1237" s="243">
        <f t="shared" si="106"/>
        <v>2.083333333333337E-2</v>
      </c>
      <c r="AU1237" s="243">
        <f t="shared" si="107"/>
        <v>6.9444444444444198E-3</v>
      </c>
    </row>
    <row r="1238" spans="1:47" ht="14.25">
      <c r="B1238" s="29">
        <v>2025</v>
      </c>
      <c r="C1238" s="29">
        <v>6</v>
      </c>
      <c r="D1238" s="29">
        <v>10</v>
      </c>
      <c r="E1238" s="247" t="s">
        <v>495</v>
      </c>
      <c r="F1238" s="29">
        <v>1</v>
      </c>
      <c r="G1238" s="31" t="s">
        <v>485</v>
      </c>
      <c r="H1238" s="694" t="s">
        <v>467</v>
      </c>
      <c r="I1238" s="347" t="s">
        <v>47</v>
      </c>
      <c r="J1238" s="694" t="s">
        <v>468</v>
      </c>
      <c r="K1238" s="232">
        <v>3832361</v>
      </c>
      <c r="L1238" s="698">
        <v>3</v>
      </c>
      <c r="M1238" s="185">
        <v>3</v>
      </c>
      <c r="N1238" s="717" t="s">
        <v>492</v>
      </c>
      <c r="O1238" s="232" t="s">
        <v>469</v>
      </c>
      <c r="P1238" s="232">
        <v>50</v>
      </c>
      <c r="Q1238" s="347" t="s">
        <v>706</v>
      </c>
      <c r="R1238" s="695">
        <v>1005</v>
      </c>
      <c r="S1238" s="695"/>
      <c r="T1238" s="695">
        <v>3990</v>
      </c>
      <c r="U1238" s="695">
        <v>3990</v>
      </c>
      <c r="V1238" s="695">
        <v>1005</v>
      </c>
      <c r="W1238" s="695">
        <v>1006</v>
      </c>
      <c r="X1238" s="232">
        <v>1</v>
      </c>
      <c r="Y1238" s="695">
        <v>4100</v>
      </c>
      <c r="Z1238" s="232">
        <v>1</v>
      </c>
      <c r="AA1238" s="696">
        <v>4100</v>
      </c>
      <c r="AB1238" s="696">
        <v>3990</v>
      </c>
      <c r="AC1238" s="697" t="s">
        <v>2467</v>
      </c>
      <c r="AD1238" s="698" t="s">
        <v>2468</v>
      </c>
      <c r="AE1238" s="699">
        <v>0.28472222222222221</v>
      </c>
      <c r="AF1238" s="699">
        <v>0.30208333333333331</v>
      </c>
      <c r="AG1238" s="699">
        <v>0.30208333333333331</v>
      </c>
      <c r="AH1238" s="699">
        <v>0.30902777777777779</v>
      </c>
      <c r="AI1238" s="232" t="s">
        <v>5</v>
      </c>
      <c r="AJ1238" s="694"/>
      <c r="AK1238" s="694" t="s">
        <v>6</v>
      </c>
      <c r="AL1238" s="700" t="s">
        <v>858</v>
      </c>
      <c r="AM1238" s="694" t="s">
        <v>486</v>
      </c>
      <c r="AN1238" s="694">
        <v>1</v>
      </c>
      <c r="AO1238" s="232"/>
      <c r="AP1238" s="232" t="s">
        <v>394</v>
      </c>
      <c r="AQ1238" s="232"/>
      <c r="AR1238" s="232"/>
      <c r="AS1238" s="232"/>
      <c r="AT1238" s="243">
        <f t="shared" si="106"/>
        <v>1.7361111111111105E-2</v>
      </c>
      <c r="AU1238" s="243">
        <f t="shared" si="107"/>
        <v>6.9444444444444753E-3</v>
      </c>
    </row>
    <row r="1239" spans="1:47" ht="14.25">
      <c r="B1239" s="29">
        <v>2025</v>
      </c>
      <c r="C1239" s="29">
        <v>6</v>
      </c>
      <c r="D1239" s="29">
        <v>10</v>
      </c>
      <c r="E1239" s="247" t="s">
        <v>495</v>
      </c>
      <c r="F1239" s="29"/>
      <c r="G1239" s="208"/>
      <c r="H1239" s="694" t="s">
        <v>467</v>
      </c>
      <c r="I1239" s="347" t="s">
        <v>43</v>
      </c>
      <c r="J1239" s="694" t="s">
        <v>468</v>
      </c>
      <c r="K1239" s="232"/>
      <c r="L1239" s="698"/>
      <c r="M1239" s="185"/>
      <c r="N1239" s="717"/>
      <c r="O1239" s="232"/>
      <c r="P1239" s="232">
        <v>25</v>
      </c>
      <c r="Q1239" s="347" t="s">
        <v>483</v>
      </c>
      <c r="R1239" s="695">
        <v>1005</v>
      </c>
      <c r="S1239" s="695"/>
      <c r="T1239" s="695" t="s">
        <v>30</v>
      </c>
      <c r="U1239" s="695">
        <v>350</v>
      </c>
      <c r="V1239" s="695">
        <v>1005</v>
      </c>
      <c r="W1239" s="695">
        <v>1005</v>
      </c>
      <c r="X1239" s="232">
        <v>1</v>
      </c>
      <c r="Y1239" s="695"/>
      <c r="Z1239" s="232">
        <v>1</v>
      </c>
      <c r="AA1239" s="696">
        <v>350</v>
      </c>
      <c r="AB1239" s="696">
        <v>12850</v>
      </c>
      <c r="AC1239" s="697" t="s">
        <v>766</v>
      </c>
      <c r="AD1239" s="698" t="s">
        <v>2468</v>
      </c>
      <c r="AE1239" s="699">
        <v>0.30902777777777779</v>
      </c>
      <c r="AF1239" s="699">
        <v>0.3125</v>
      </c>
      <c r="AG1239" s="699"/>
      <c r="AH1239" s="699"/>
      <c r="AI1239" s="232"/>
      <c r="AJ1239" s="694"/>
      <c r="AK1239" s="694" t="s">
        <v>6</v>
      </c>
      <c r="AL1239" s="700" t="s">
        <v>858</v>
      </c>
      <c r="AM1239" s="694" t="s">
        <v>486</v>
      </c>
      <c r="AN1239" s="694">
        <v>1</v>
      </c>
      <c r="AO1239" s="232"/>
      <c r="AP1239" s="232"/>
      <c r="AQ1239" s="232"/>
      <c r="AR1239" s="232"/>
      <c r="AS1239" s="232"/>
      <c r="AT1239" s="243">
        <f t="shared" si="106"/>
        <v>3.4722222222222099E-3</v>
      </c>
      <c r="AU1239" s="243" t="str">
        <f t="shared" si="107"/>
        <v/>
      </c>
    </row>
    <row r="1240" spans="1:47" ht="14.25">
      <c r="B1240" s="29">
        <v>2025</v>
      </c>
      <c r="C1240" s="29">
        <v>6</v>
      </c>
      <c r="D1240" s="29">
        <v>10</v>
      </c>
      <c r="E1240" s="247" t="s">
        <v>495</v>
      </c>
      <c r="F1240" s="29"/>
      <c r="G1240" s="31"/>
      <c r="H1240" s="694" t="s">
        <v>467</v>
      </c>
      <c r="I1240" s="347"/>
      <c r="J1240" s="694"/>
      <c r="K1240" s="232"/>
      <c r="L1240" s="698"/>
      <c r="M1240" s="185"/>
      <c r="N1240" s="717"/>
      <c r="O1240" s="232"/>
      <c r="P1240" s="232"/>
      <c r="Q1240" s="347"/>
      <c r="R1240" s="695"/>
      <c r="S1240" s="695"/>
      <c r="T1240" s="695"/>
      <c r="U1240" s="695"/>
      <c r="V1240" s="695"/>
      <c r="W1240" s="695"/>
      <c r="X1240" s="232"/>
      <c r="Y1240" s="695"/>
      <c r="Z1240" s="232"/>
      <c r="AA1240" s="696"/>
      <c r="AB1240" s="696"/>
      <c r="AC1240" s="697"/>
      <c r="AD1240" s="698"/>
      <c r="AE1240" s="699"/>
      <c r="AF1240" s="699"/>
      <c r="AG1240" s="699">
        <v>0.3125</v>
      </c>
      <c r="AH1240" s="699">
        <v>0.33333333333333331</v>
      </c>
      <c r="AI1240" s="232" t="s">
        <v>5</v>
      </c>
      <c r="AJ1240" s="694"/>
      <c r="AK1240" s="694"/>
      <c r="AL1240" s="700"/>
      <c r="AM1240" s="694"/>
      <c r="AN1240" s="694"/>
      <c r="AO1240" s="232"/>
      <c r="AP1240" s="232"/>
      <c r="AQ1240" s="232"/>
      <c r="AR1240" s="232"/>
      <c r="AS1240" s="232"/>
      <c r="AT1240" s="243" t="str">
        <f t="shared" si="106"/>
        <v/>
      </c>
      <c r="AU1240" s="243">
        <f t="shared" si="107"/>
        <v>2.0833333333333315E-2</v>
      </c>
    </row>
    <row r="1241" spans="1:47" ht="14.25">
      <c r="B1241" s="29">
        <v>2025</v>
      </c>
      <c r="C1241" s="29">
        <v>6</v>
      </c>
      <c r="D1241" s="29">
        <v>10</v>
      </c>
      <c r="E1241" s="247" t="s">
        <v>495</v>
      </c>
      <c r="F1241" s="29"/>
      <c r="G1241" s="31"/>
      <c r="H1241" s="694" t="s">
        <v>467</v>
      </c>
      <c r="I1241" s="347" t="s">
        <v>58</v>
      </c>
      <c r="J1241" s="694" t="s">
        <v>468</v>
      </c>
      <c r="K1241" s="232"/>
      <c r="L1241" s="698"/>
      <c r="M1241" s="185"/>
      <c r="N1241" s="717"/>
      <c r="O1241" s="232"/>
      <c r="P1241" s="232">
        <v>12</v>
      </c>
      <c r="Q1241" s="347" t="s">
        <v>483</v>
      </c>
      <c r="R1241" s="695">
        <v>1005</v>
      </c>
      <c r="S1241" s="695"/>
      <c r="T1241" s="695" t="s">
        <v>30</v>
      </c>
      <c r="U1241" s="695">
        <v>200</v>
      </c>
      <c r="V1241" s="695">
        <v>1005</v>
      </c>
      <c r="W1241" s="695">
        <v>1005</v>
      </c>
      <c r="X1241" s="232">
        <v>1</v>
      </c>
      <c r="Y1241" s="695">
        <v>200</v>
      </c>
      <c r="Z1241" s="232">
        <v>1</v>
      </c>
      <c r="AA1241" s="696">
        <v>200</v>
      </c>
      <c r="AB1241" s="696"/>
      <c r="AC1241" s="697"/>
      <c r="AD1241" s="698" t="s">
        <v>484</v>
      </c>
      <c r="AE1241" s="699"/>
      <c r="AF1241" s="699"/>
      <c r="AG1241" s="699"/>
      <c r="AH1241" s="699"/>
      <c r="AI1241" s="232"/>
      <c r="AJ1241" s="694"/>
      <c r="AK1241" s="694"/>
      <c r="AL1241" s="700"/>
      <c r="AM1241" s="694"/>
      <c r="AN1241" s="694"/>
      <c r="AO1241" s="232"/>
      <c r="AP1241" s="232"/>
      <c r="AQ1241" s="232"/>
      <c r="AR1241" s="232"/>
      <c r="AS1241" s="232"/>
      <c r="AT1241" s="243" t="str">
        <f t="shared" si="106"/>
        <v/>
      </c>
      <c r="AU1241" s="243" t="str">
        <f t="shared" si="107"/>
        <v/>
      </c>
    </row>
    <row r="1242" spans="1:47" ht="14.25">
      <c r="A1242" s="182">
        <v>1</v>
      </c>
      <c r="B1242" s="29">
        <v>2025</v>
      </c>
      <c r="C1242" s="29">
        <v>6</v>
      </c>
      <c r="D1242" s="29">
        <v>10</v>
      </c>
      <c r="E1242" s="247" t="s">
        <v>495</v>
      </c>
      <c r="F1242" s="29">
        <v>2</v>
      </c>
      <c r="G1242" s="31" t="s">
        <v>485</v>
      </c>
      <c r="H1242" s="694" t="s">
        <v>467</v>
      </c>
      <c r="I1242" s="347" t="s">
        <v>47</v>
      </c>
      <c r="J1242" s="694" t="s">
        <v>468</v>
      </c>
      <c r="K1242" s="232">
        <v>3832362</v>
      </c>
      <c r="L1242" s="698">
        <v>1</v>
      </c>
      <c r="M1242" s="185">
        <v>2</v>
      </c>
      <c r="N1242" s="717" t="s">
        <v>513</v>
      </c>
      <c r="O1242" s="232" t="s">
        <v>469</v>
      </c>
      <c r="P1242" s="232">
        <v>50</v>
      </c>
      <c r="Q1242" s="347" t="s">
        <v>706</v>
      </c>
      <c r="R1242" s="695">
        <v>1005</v>
      </c>
      <c r="S1242" s="695"/>
      <c r="T1242" s="695">
        <v>4100</v>
      </c>
      <c r="U1242" s="695">
        <v>4100</v>
      </c>
      <c r="V1242" s="695">
        <v>1005</v>
      </c>
      <c r="W1242" s="695">
        <v>1006</v>
      </c>
      <c r="X1242" s="232">
        <v>1</v>
      </c>
      <c r="Y1242" s="695">
        <v>4100</v>
      </c>
      <c r="Z1242" s="232">
        <v>1</v>
      </c>
      <c r="AA1242" s="696">
        <v>4100</v>
      </c>
      <c r="AB1242" s="696">
        <v>4100</v>
      </c>
      <c r="AC1242" s="697" t="s">
        <v>2469</v>
      </c>
      <c r="AD1242" s="698"/>
      <c r="AE1242" s="699">
        <v>0.33333333333333331</v>
      </c>
      <c r="AF1242" s="699">
        <v>0.35069444444444442</v>
      </c>
      <c r="AG1242" s="699">
        <v>0.35069444444444442</v>
      </c>
      <c r="AH1242" s="699">
        <v>0.3576388888888889</v>
      </c>
      <c r="AI1242" s="232" t="s">
        <v>5</v>
      </c>
      <c r="AJ1242" s="694"/>
      <c r="AK1242" s="694" t="s">
        <v>6</v>
      </c>
      <c r="AL1242" s="700" t="s">
        <v>662</v>
      </c>
      <c r="AM1242" s="694" t="s">
        <v>486</v>
      </c>
      <c r="AN1242" s="694">
        <v>1</v>
      </c>
      <c r="AO1242" s="232"/>
      <c r="AP1242" s="232" t="s">
        <v>394</v>
      </c>
      <c r="AQ1242" s="232"/>
      <c r="AR1242" s="232"/>
      <c r="AS1242" s="232"/>
      <c r="AT1242" s="243">
        <f t="shared" si="106"/>
        <v>1.7361111111111105E-2</v>
      </c>
      <c r="AU1242" s="243">
        <f t="shared" si="107"/>
        <v>6.9444444444444753E-3</v>
      </c>
    </row>
    <row r="1243" spans="1:47" ht="14.25">
      <c r="B1243" s="29">
        <v>2025</v>
      </c>
      <c r="C1243" s="29">
        <v>6</v>
      </c>
      <c r="D1243" s="29">
        <v>10</v>
      </c>
      <c r="E1243" s="247" t="s">
        <v>495</v>
      </c>
      <c r="F1243" s="29">
        <v>2</v>
      </c>
      <c r="G1243" s="31" t="s">
        <v>485</v>
      </c>
      <c r="H1243" s="694" t="s">
        <v>467</v>
      </c>
      <c r="I1243" s="347" t="s">
        <v>47</v>
      </c>
      <c r="J1243" s="694" t="s">
        <v>468</v>
      </c>
      <c r="K1243" s="232">
        <v>3832362</v>
      </c>
      <c r="L1243" s="698">
        <v>2</v>
      </c>
      <c r="M1243" s="185">
        <v>2</v>
      </c>
      <c r="N1243" s="717" t="s">
        <v>513</v>
      </c>
      <c r="O1243" s="232" t="s">
        <v>469</v>
      </c>
      <c r="P1243" s="232">
        <v>50</v>
      </c>
      <c r="Q1243" s="347" t="s">
        <v>706</v>
      </c>
      <c r="R1243" s="695">
        <v>1005</v>
      </c>
      <c r="S1243" s="695"/>
      <c r="T1243" s="695">
        <v>3980</v>
      </c>
      <c r="U1243" s="695">
        <v>3980</v>
      </c>
      <c r="V1243" s="695">
        <v>1005</v>
      </c>
      <c r="W1243" s="695">
        <v>1007</v>
      </c>
      <c r="X1243" s="232">
        <v>1</v>
      </c>
      <c r="Y1243" s="695">
        <v>4100</v>
      </c>
      <c r="Z1243" s="232">
        <v>1</v>
      </c>
      <c r="AA1243" s="696">
        <v>4100</v>
      </c>
      <c r="AB1243" s="696">
        <v>3980</v>
      </c>
      <c r="AC1243" s="697" t="s">
        <v>2470</v>
      </c>
      <c r="AD1243" s="698" t="s">
        <v>2471</v>
      </c>
      <c r="AE1243" s="699">
        <v>0.3576388888888889</v>
      </c>
      <c r="AF1243" s="699">
        <v>0.37847222222222221</v>
      </c>
      <c r="AG1243" s="699">
        <v>0.37847222222222221</v>
      </c>
      <c r="AH1243" s="699">
        <v>0.38541666666666669</v>
      </c>
      <c r="AI1243" s="232" t="s">
        <v>5</v>
      </c>
      <c r="AJ1243" s="694"/>
      <c r="AK1243" s="694" t="s">
        <v>6</v>
      </c>
      <c r="AL1243" s="700" t="s">
        <v>858</v>
      </c>
      <c r="AM1243" s="694" t="s">
        <v>486</v>
      </c>
      <c r="AN1243" s="694">
        <v>1</v>
      </c>
      <c r="AO1243" s="232"/>
      <c r="AP1243" s="232" t="s">
        <v>394</v>
      </c>
      <c r="AQ1243" s="232"/>
      <c r="AR1243" s="232"/>
      <c r="AS1243" s="232"/>
      <c r="AT1243" s="243">
        <f t="shared" si="106"/>
        <v>2.0833333333333315E-2</v>
      </c>
      <c r="AU1243" s="243">
        <f t="shared" si="107"/>
        <v>6.9444444444444753E-3</v>
      </c>
    </row>
    <row r="1244" spans="1:47" ht="14.25">
      <c r="B1244" s="29">
        <v>2025</v>
      </c>
      <c r="C1244" s="29">
        <v>6</v>
      </c>
      <c r="D1244" s="29">
        <v>10</v>
      </c>
      <c r="E1244" s="247" t="s">
        <v>495</v>
      </c>
      <c r="F1244" s="29"/>
      <c r="G1244" s="208"/>
      <c r="H1244" s="694" t="s">
        <v>467</v>
      </c>
      <c r="I1244" s="347" t="s">
        <v>43</v>
      </c>
      <c r="J1244" s="694" t="s">
        <v>468</v>
      </c>
      <c r="K1244" s="232"/>
      <c r="L1244" s="698"/>
      <c r="M1244" s="185"/>
      <c r="N1244" s="717"/>
      <c r="O1244" s="232"/>
      <c r="P1244" s="232">
        <v>25</v>
      </c>
      <c r="Q1244" s="347" t="s">
        <v>483</v>
      </c>
      <c r="R1244" s="695">
        <v>1005</v>
      </c>
      <c r="S1244" s="695"/>
      <c r="T1244" s="695" t="s">
        <v>30</v>
      </c>
      <c r="U1244" s="695">
        <v>350</v>
      </c>
      <c r="V1244" s="695">
        <v>1005</v>
      </c>
      <c r="W1244" s="695">
        <v>1005</v>
      </c>
      <c r="X1244" s="232">
        <v>1</v>
      </c>
      <c r="Y1244" s="695"/>
      <c r="Z1244" s="232">
        <v>1</v>
      </c>
      <c r="AA1244" s="696">
        <v>350</v>
      </c>
      <c r="AB1244" s="696">
        <v>8750</v>
      </c>
      <c r="AC1244" s="697" t="s">
        <v>766</v>
      </c>
      <c r="AD1244" s="698" t="s">
        <v>2471</v>
      </c>
      <c r="AE1244" s="699">
        <v>0.38541666666666669</v>
      </c>
      <c r="AF1244" s="699">
        <v>0.3888888888888889</v>
      </c>
      <c r="AG1244" s="699"/>
      <c r="AH1244" s="699"/>
      <c r="AI1244" s="232"/>
      <c r="AJ1244" s="694"/>
      <c r="AK1244" s="694" t="s">
        <v>6</v>
      </c>
      <c r="AL1244" s="700" t="s">
        <v>858</v>
      </c>
      <c r="AM1244" s="694" t="s">
        <v>486</v>
      </c>
      <c r="AN1244" s="694">
        <v>1</v>
      </c>
      <c r="AO1244" s="232"/>
      <c r="AP1244" s="232"/>
      <c r="AQ1244" s="232"/>
      <c r="AR1244" s="232"/>
      <c r="AS1244" s="232"/>
      <c r="AT1244" s="243">
        <f t="shared" si="106"/>
        <v>3.4722222222222099E-3</v>
      </c>
      <c r="AU1244" s="243" t="str">
        <f t="shared" si="107"/>
        <v/>
      </c>
    </row>
    <row r="1245" spans="1:47" ht="14.25">
      <c r="B1245" s="29">
        <v>2025</v>
      </c>
      <c r="C1245" s="29">
        <v>6</v>
      </c>
      <c r="D1245" s="29">
        <v>10</v>
      </c>
      <c r="E1245" s="247" t="s">
        <v>495</v>
      </c>
      <c r="F1245" s="29"/>
      <c r="G1245" s="31"/>
      <c r="H1245" s="694" t="s">
        <v>467</v>
      </c>
      <c r="I1245" s="347"/>
      <c r="J1245" s="694"/>
      <c r="K1245" s="232"/>
      <c r="L1245" s="698"/>
      <c r="M1245" s="185"/>
      <c r="N1245" s="717"/>
      <c r="O1245" s="232"/>
      <c r="P1245" s="232"/>
      <c r="Q1245" s="347"/>
      <c r="R1245" s="695"/>
      <c r="S1245" s="695"/>
      <c r="T1245" s="695"/>
      <c r="U1245" s="695"/>
      <c r="V1245" s="695"/>
      <c r="W1245" s="695"/>
      <c r="X1245" s="232"/>
      <c r="Y1245" s="695"/>
      <c r="Z1245" s="232"/>
      <c r="AA1245" s="696"/>
      <c r="AB1245" s="696"/>
      <c r="AC1245" s="697"/>
      <c r="AD1245" s="698"/>
      <c r="AE1245" s="699"/>
      <c r="AF1245" s="699"/>
      <c r="AG1245" s="699">
        <v>0.3888888888888889</v>
      </c>
      <c r="AH1245" s="699">
        <v>0.40972222222222221</v>
      </c>
      <c r="AI1245" s="232" t="s">
        <v>5</v>
      </c>
      <c r="AJ1245" s="694"/>
      <c r="AK1245" s="694"/>
      <c r="AL1245" s="700"/>
      <c r="AM1245" s="694"/>
      <c r="AN1245" s="694"/>
      <c r="AO1245" s="232"/>
      <c r="AP1245" s="232"/>
      <c r="AQ1245" s="232"/>
      <c r="AR1245" s="232"/>
      <c r="AS1245" s="232"/>
      <c r="AT1245" s="243" t="str">
        <f t="shared" si="106"/>
        <v/>
      </c>
      <c r="AU1245" s="243">
        <f t="shared" si="107"/>
        <v>2.0833333333333315E-2</v>
      </c>
    </row>
    <row r="1246" spans="1:47" ht="14.25">
      <c r="B1246" s="29">
        <v>2025</v>
      </c>
      <c r="C1246" s="29">
        <v>6</v>
      </c>
      <c r="D1246" s="29">
        <v>10</v>
      </c>
      <c r="E1246" s="247" t="s">
        <v>495</v>
      </c>
      <c r="F1246" s="29"/>
      <c r="G1246" s="31"/>
      <c r="H1246" s="694" t="s">
        <v>467</v>
      </c>
      <c r="I1246" s="347" t="s">
        <v>58</v>
      </c>
      <c r="J1246" s="694" t="s">
        <v>468</v>
      </c>
      <c r="K1246" s="232"/>
      <c r="L1246" s="698"/>
      <c r="M1246" s="185"/>
      <c r="N1246" s="717"/>
      <c r="O1246" s="232"/>
      <c r="P1246" s="232">
        <v>12</v>
      </c>
      <c r="Q1246" s="347" t="s">
        <v>483</v>
      </c>
      <c r="R1246" s="695">
        <v>1005</v>
      </c>
      <c r="S1246" s="695"/>
      <c r="T1246" s="695" t="s">
        <v>30</v>
      </c>
      <c r="U1246" s="695">
        <v>200</v>
      </c>
      <c r="V1246" s="695">
        <v>1005</v>
      </c>
      <c r="W1246" s="695">
        <v>1005</v>
      </c>
      <c r="X1246" s="232">
        <v>1</v>
      </c>
      <c r="Y1246" s="695">
        <v>200</v>
      </c>
      <c r="Z1246" s="232">
        <v>1</v>
      </c>
      <c r="AA1246" s="696">
        <v>200</v>
      </c>
      <c r="AB1246" s="696"/>
      <c r="AC1246" s="697"/>
      <c r="AD1246" s="698" t="s">
        <v>484</v>
      </c>
      <c r="AE1246" s="699"/>
      <c r="AF1246" s="699"/>
      <c r="AG1246" s="699"/>
      <c r="AH1246" s="699"/>
      <c r="AI1246" s="232"/>
      <c r="AJ1246" s="694"/>
      <c r="AK1246" s="694"/>
      <c r="AL1246" s="700"/>
      <c r="AM1246" s="694"/>
      <c r="AN1246" s="694"/>
      <c r="AO1246" s="232"/>
      <c r="AP1246" s="232"/>
      <c r="AQ1246" s="232"/>
      <c r="AR1246" s="232"/>
      <c r="AS1246" s="232"/>
      <c r="AT1246" s="243" t="str">
        <f t="shared" si="106"/>
        <v/>
      </c>
      <c r="AU1246" s="243" t="str">
        <f t="shared" si="107"/>
        <v/>
      </c>
    </row>
    <row r="1247" spans="1:47" ht="14.25">
      <c r="A1247" s="182">
        <v>1</v>
      </c>
      <c r="B1247" s="29">
        <v>2025</v>
      </c>
      <c r="C1247" s="29">
        <v>6</v>
      </c>
      <c r="D1247" s="29">
        <v>10</v>
      </c>
      <c r="E1247" s="247" t="s">
        <v>495</v>
      </c>
      <c r="F1247" s="29">
        <v>3</v>
      </c>
      <c r="G1247" s="31" t="s">
        <v>485</v>
      </c>
      <c r="H1247" s="694" t="s">
        <v>467</v>
      </c>
      <c r="I1247" s="347" t="s">
        <v>47</v>
      </c>
      <c r="J1247" s="694" t="s">
        <v>468</v>
      </c>
      <c r="K1247" s="232">
        <v>3832354</v>
      </c>
      <c r="L1247" s="698">
        <v>1</v>
      </c>
      <c r="M1247" s="185">
        <v>3</v>
      </c>
      <c r="N1247" s="717" t="s">
        <v>472</v>
      </c>
      <c r="O1247" s="232" t="s">
        <v>469</v>
      </c>
      <c r="P1247" s="232">
        <v>50</v>
      </c>
      <c r="Q1247" s="347" t="s">
        <v>759</v>
      </c>
      <c r="R1247" s="695">
        <v>1005</v>
      </c>
      <c r="S1247" s="695"/>
      <c r="T1247" s="695">
        <v>4100</v>
      </c>
      <c r="U1247" s="695">
        <v>4100</v>
      </c>
      <c r="V1247" s="695">
        <v>1005</v>
      </c>
      <c r="W1247" s="695">
        <v>1006</v>
      </c>
      <c r="X1247" s="232">
        <v>1</v>
      </c>
      <c r="Y1247" s="695">
        <v>4100</v>
      </c>
      <c r="Z1247" s="232">
        <v>1</v>
      </c>
      <c r="AA1247" s="696">
        <v>4100</v>
      </c>
      <c r="AB1247" s="696">
        <v>4120</v>
      </c>
      <c r="AC1247" s="697" t="s">
        <v>2472</v>
      </c>
      <c r="AD1247" s="698"/>
      <c r="AE1247" s="699">
        <v>0.40972222222222221</v>
      </c>
      <c r="AF1247" s="699">
        <v>0.43055555555555558</v>
      </c>
      <c r="AG1247" s="699">
        <v>0.43055555555555558</v>
      </c>
      <c r="AH1247" s="699">
        <v>0.4375</v>
      </c>
      <c r="AI1247" s="232" t="s">
        <v>5</v>
      </c>
      <c r="AJ1247" s="694"/>
      <c r="AK1247" s="694" t="s">
        <v>6</v>
      </c>
      <c r="AL1247" s="700" t="s">
        <v>662</v>
      </c>
      <c r="AM1247" s="694" t="s">
        <v>486</v>
      </c>
      <c r="AN1247" s="694">
        <v>1</v>
      </c>
      <c r="AO1247" s="232"/>
      <c r="AP1247" s="232" t="s">
        <v>394</v>
      </c>
      <c r="AQ1247" s="232"/>
      <c r="AR1247" s="232"/>
      <c r="AS1247" s="232"/>
      <c r="AT1247" s="243">
        <f t="shared" si="106"/>
        <v>2.083333333333337E-2</v>
      </c>
      <c r="AU1247" s="243">
        <f t="shared" si="107"/>
        <v>6.9444444444444198E-3</v>
      </c>
    </row>
    <row r="1248" spans="1:47" ht="14.25">
      <c r="B1248" s="29">
        <v>2025</v>
      </c>
      <c r="C1248" s="29">
        <v>6</v>
      </c>
      <c r="D1248" s="29">
        <v>10</v>
      </c>
      <c r="E1248" s="247" t="s">
        <v>495</v>
      </c>
      <c r="F1248" s="29">
        <v>3</v>
      </c>
      <c r="G1248" s="31" t="s">
        <v>485</v>
      </c>
      <c r="H1248" s="694" t="s">
        <v>467</v>
      </c>
      <c r="I1248" s="347" t="s">
        <v>47</v>
      </c>
      <c r="J1248" s="694" t="s">
        <v>468</v>
      </c>
      <c r="K1248" s="232">
        <v>3832354</v>
      </c>
      <c r="L1248" s="698">
        <v>2</v>
      </c>
      <c r="M1248" s="185">
        <v>3</v>
      </c>
      <c r="N1248" s="717" t="s">
        <v>472</v>
      </c>
      <c r="O1248" s="232" t="s">
        <v>469</v>
      </c>
      <c r="P1248" s="232">
        <v>50</v>
      </c>
      <c r="Q1248" s="347" t="s">
        <v>759</v>
      </c>
      <c r="R1248" s="695">
        <v>1005</v>
      </c>
      <c r="S1248" s="695"/>
      <c r="T1248" s="695">
        <v>4100</v>
      </c>
      <c r="U1248" s="695">
        <v>4100</v>
      </c>
      <c r="V1248" s="695">
        <v>1005</v>
      </c>
      <c r="W1248" s="695">
        <v>1006</v>
      </c>
      <c r="X1248" s="232">
        <v>1</v>
      </c>
      <c r="Y1248" s="695">
        <v>4100</v>
      </c>
      <c r="Z1248" s="232">
        <v>1</v>
      </c>
      <c r="AA1248" s="696">
        <v>4100</v>
      </c>
      <c r="AB1248" s="696">
        <v>4120</v>
      </c>
      <c r="AC1248" s="697" t="s">
        <v>2473</v>
      </c>
      <c r="AD1248" s="698"/>
      <c r="AE1248" s="699">
        <v>0.4375</v>
      </c>
      <c r="AF1248" s="699">
        <v>0.45833333333333331</v>
      </c>
      <c r="AG1248" s="699">
        <v>0.45833333333333331</v>
      </c>
      <c r="AH1248" s="699">
        <v>0.50694444444444442</v>
      </c>
      <c r="AI1248" s="232" t="s">
        <v>5</v>
      </c>
      <c r="AJ1248" s="694"/>
      <c r="AK1248" s="694" t="s">
        <v>6</v>
      </c>
      <c r="AL1248" s="700" t="s">
        <v>662</v>
      </c>
      <c r="AM1248" s="694" t="s">
        <v>486</v>
      </c>
      <c r="AN1248" s="694">
        <v>1</v>
      </c>
      <c r="AO1248" s="232"/>
      <c r="AP1248" s="232" t="s">
        <v>394</v>
      </c>
      <c r="AQ1248" s="232"/>
      <c r="AR1248" s="232"/>
      <c r="AS1248" s="232"/>
      <c r="AT1248" s="243">
        <f t="shared" si="106"/>
        <v>2.0833333333333315E-2</v>
      </c>
      <c r="AU1248" s="243">
        <f t="shared" si="107"/>
        <v>4.8611111111111105E-2</v>
      </c>
    </row>
    <row r="1249" spans="1:75" ht="14.25">
      <c r="B1249" s="29">
        <v>2025</v>
      </c>
      <c r="C1249" s="29">
        <v>6</v>
      </c>
      <c r="D1249" s="29">
        <v>10</v>
      </c>
      <c r="E1249" s="247" t="s">
        <v>495</v>
      </c>
      <c r="F1249" s="29">
        <v>3</v>
      </c>
      <c r="G1249" s="31" t="s">
        <v>485</v>
      </c>
      <c r="H1249" s="694" t="s">
        <v>467</v>
      </c>
      <c r="I1249" s="347" t="s">
        <v>47</v>
      </c>
      <c r="J1249" s="694" t="s">
        <v>468</v>
      </c>
      <c r="K1249" s="232">
        <v>3832354</v>
      </c>
      <c r="L1249" s="698">
        <v>3</v>
      </c>
      <c r="M1249" s="185">
        <v>3</v>
      </c>
      <c r="N1249" s="717" t="s">
        <v>472</v>
      </c>
      <c r="O1249" s="232" t="s">
        <v>469</v>
      </c>
      <c r="P1249" s="232">
        <v>50</v>
      </c>
      <c r="Q1249" s="347" t="s">
        <v>759</v>
      </c>
      <c r="R1249" s="695">
        <v>1005</v>
      </c>
      <c r="S1249" s="695"/>
      <c r="T1249" s="695">
        <v>4100</v>
      </c>
      <c r="U1249" s="695">
        <v>4100</v>
      </c>
      <c r="V1249" s="695">
        <v>1005</v>
      </c>
      <c r="W1249" s="695">
        <v>1006</v>
      </c>
      <c r="X1249" s="232">
        <v>1</v>
      </c>
      <c r="Y1249" s="695">
        <v>4100</v>
      </c>
      <c r="Z1249" s="232">
        <v>1</v>
      </c>
      <c r="AA1249" s="696">
        <v>4100</v>
      </c>
      <c r="AB1249" s="696">
        <v>4120</v>
      </c>
      <c r="AC1249" s="697" t="s">
        <v>2474</v>
      </c>
      <c r="AD1249" s="698" t="s">
        <v>2475</v>
      </c>
      <c r="AE1249" s="699">
        <v>0.50694444444444442</v>
      </c>
      <c r="AF1249" s="699">
        <v>0.52777777777777779</v>
      </c>
      <c r="AG1249" s="699">
        <v>0.52777777777777779</v>
      </c>
      <c r="AH1249" s="699">
        <v>0.53472222222222221</v>
      </c>
      <c r="AI1249" s="232" t="s">
        <v>5</v>
      </c>
      <c r="AJ1249" s="694"/>
      <c r="AK1249" s="694" t="s">
        <v>6</v>
      </c>
      <c r="AL1249" s="700" t="s">
        <v>662</v>
      </c>
      <c r="AM1249" s="694" t="s">
        <v>486</v>
      </c>
      <c r="AN1249" s="694">
        <v>1</v>
      </c>
      <c r="AO1249" s="232" t="s">
        <v>2476</v>
      </c>
      <c r="AP1249" s="232" t="s">
        <v>394</v>
      </c>
      <c r="AQ1249" s="232"/>
      <c r="AR1249" s="232"/>
      <c r="AS1249" s="232"/>
      <c r="AT1249" s="243">
        <f t="shared" si="106"/>
        <v>2.083333333333337E-2</v>
      </c>
      <c r="AU1249" s="243">
        <f t="shared" si="107"/>
        <v>6.9444444444444198E-3</v>
      </c>
    </row>
    <row r="1250" spans="1:75" ht="14.25">
      <c r="B1250" s="29">
        <v>2025</v>
      </c>
      <c r="C1250" s="29">
        <v>6</v>
      </c>
      <c r="D1250" s="29">
        <v>10</v>
      </c>
      <c r="E1250" s="247" t="s">
        <v>495</v>
      </c>
      <c r="F1250" s="29"/>
      <c r="G1250" s="208"/>
      <c r="H1250" s="694" t="s">
        <v>467</v>
      </c>
      <c r="I1250" s="347" t="s">
        <v>43</v>
      </c>
      <c r="J1250" s="694" t="s">
        <v>468</v>
      </c>
      <c r="K1250" s="232"/>
      <c r="L1250" s="698"/>
      <c r="M1250" s="185"/>
      <c r="N1250" s="717"/>
      <c r="O1250" s="232"/>
      <c r="P1250" s="232">
        <v>25</v>
      </c>
      <c r="Q1250" s="347" t="s">
        <v>483</v>
      </c>
      <c r="R1250" s="695">
        <v>1005</v>
      </c>
      <c r="S1250" s="695"/>
      <c r="T1250" s="695" t="s">
        <v>30</v>
      </c>
      <c r="U1250" s="695">
        <v>350</v>
      </c>
      <c r="V1250" s="695">
        <v>1005</v>
      </c>
      <c r="W1250" s="695">
        <v>1005</v>
      </c>
      <c r="X1250" s="232">
        <v>1</v>
      </c>
      <c r="Y1250" s="695"/>
      <c r="Z1250" s="232">
        <v>1</v>
      </c>
      <c r="AA1250" s="696">
        <v>350</v>
      </c>
      <c r="AB1250" s="696">
        <v>12850</v>
      </c>
      <c r="AC1250" s="697" t="s">
        <v>766</v>
      </c>
      <c r="AD1250" s="698" t="s">
        <v>2475</v>
      </c>
      <c r="AE1250" s="699">
        <v>0.53472222222222221</v>
      </c>
      <c r="AF1250" s="699">
        <v>0.53819444444444442</v>
      </c>
      <c r="AG1250" s="699"/>
      <c r="AH1250" s="699"/>
      <c r="AI1250" s="232"/>
      <c r="AJ1250" s="694"/>
      <c r="AK1250" s="694" t="s">
        <v>6</v>
      </c>
      <c r="AL1250" s="700" t="s">
        <v>662</v>
      </c>
      <c r="AM1250" s="694" t="s">
        <v>486</v>
      </c>
      <c r="AN1250" s="694">
        <v>1</v>
      </c>
      <c r="AO1250" s="232"/>
      <c r="AP1250" s="232"/>
      <c r="AQ1250" s="232"/>
      <c r="AR1250" s="232"/>
      <c r="AS1250" s="232"/>
      <c r="AT1250" s="243">
        <f t="shared" si="106"/>
        <v>3.4722222222222099E-3</v>
      </c>
      <c r="AU1250" s="243" t="str">
        <f t="shared" si="107"/>
        <v/>
      </c>
    </row>
    <row r="1251" spans="1:75" ht="14.25">
      <c r="B1251" s="29">
        <v>2025</v>
      </c>
      <c r="C1251" s="29">
        <v>6</v>
      </c>
      <c r="D1251" s="29">
        <v>10</v>
      </c>
      <c r="E1251" s="247" t="s">
        <v>495</v>
      </c>
      <c r="F1251" s="29"/>
      <c r="G1251" s="31"/>
      <c r="H1251" s="694" t="s">
        <v>467</v>
      </c>
      <c r="I1251" s="347"/>
      <c r="J1251" s="694"/>
      <c r="K1251" s="232"/>
      <c r="L1251" s="698"/>
      <c r="M1251" s="185"/>
      <c r="N1251" s="717"/>
      <c r="O1251" s="232"/>
      <c r="P1251" s="232"/>
      <c r="Q1251" s="347"/>
      <c r="R1251" s="695"/>
      <c r="S1251" s="695"/>
      <c r="T1251" s="695"/>
      <c r="U1251" s="695"/>
      <c r="V1251" s="695"/>
      <c r="W1251" s="695"/>
      <c r="X1251" s="232"/>
      <c r="Y1251" s="695"/>
      <c r="Z1251" s="232"/>
      <c r="AA1251" s="696"/>
      <c r="AB1251" s="696"/>
      <c r="AC1251" s="697"/>
      <c r="AD1251" s="698"/>
      <c r="AE1251" s="699"/>
      <c r="AF1251" s="699"/>
      <c r="AG1251" s="699">
        <v>0.53819444444444442</v>
      </c>
      <c r="AH1251" s="699">
        <v>0.55902777777777779</v>
      </c>
      <c r="AI1251" s="232" t="s">
        <v>5</v>
      </c>
      <c r="AJ1251" s="694"/>
      <c r="AK1251" s="694"/>
      <c r="AL1251" s="700"/>
      <c r="AM1251" s="694"/>
      <c r="AN1251" s="694"/>
      <c r="AO1251" s="232"/>
      <c r="AP1251" s="232"/>
      <c r="AQ1251" s="232"/>
      <c r="AR1251" s="232"/>
      <c r="AS1251" s="232"/>
      <c r="AT1251" s="243" t="str">
        <f t="shared" si="106"/>
        <v/>
      </c>
      <c r="AU1251" s="243">
        <f t="shared" si="107"/>
        <v>2.083333333333337E-2</v>
      </c>
    </row>
    <row r="1252" spans="1:75" ht="14.25">
      <c r="B1252" s="29">
        <v>2025</v>
      </c>
      <c r="C1252" s="29">
        <v>6</v>
      </c>
      <c r="D1252" s="29">
        <v>10</v>
      </c>
      <c r="E1252" s="247" t="s">
        <v>495</v>
      </c>
      <c r="F1252" s="29"/>
      <c r="G1252" s="31"/>
      <c r="H1252" s="694" t="s">
        <v>467</v>
      </c>
      <c r="I1252" s="347" t="s">
        <v>58</v>
      </c>
      <c r="J1252" s="694" t="s">
        <v>468</v>
      </c>
      <c r="K1252" s="232"/>
      <c r="L1252" s="698"/>
      <c r="M1252" s="185"/>
      <c r="N1252" s="717"/>
      <c r="O1252" s="232"/>
      <c r="P1252" s="232">
        <v>12</v>
      </c>
      <c r="Q1252" s="347" t="s">
        <v>483</v>
      </c>
      <c r="R1252" s="695">
        <v>1005</v>
      </c>
      <c r="S1252" s="695"/>
      <c r="T1252" s="695" t="s">
        <v>30</v>
      </c>
      <c r="U1252" s="695">
        <v>200</v>
      </c>
      <c r="V1252" s="695">
        <v>1005</v>
      </c>
      <c r="W1252" s="695">
        <v>1005</v>
      </c>
      <c r="X1252" s="232">
        <v>1</v>
      </c>
      <c r="Y1252" s="695">
        <v>200</v>
      </c>
      <c r="Z1252" s="232">
        <v>1</v>
      </c>
      <c r="AA1252" s="696">
        <v>200</v>
      </c>
      <c r="AB1252" s="696"/>
      <c r="AC1252" s="697"/>
      <c r="AD1252" s="698" t="s">
        <v>484</v>
      </c>
      <c r="AE1252" s="699"/>
      <c r="AF1252" s="699"/>
      <c r="AG1252" s="699"/>
      <c r="AH1252" s="699"/>
      <c r="AI1252" s="232"/>
      <c r="AJ1252" s="694"/>
      <c r="AK1252" s="694"/>
      <c r="AL1252" s="700"/>
      <c r="AM1252" s="694"/>
      <c r="AN1252" s="694"/>
      <c r="AO1252" s="232"/>
      <c r="AP1252" s="232"/>
      <c r="AQ1252" s="232"/>
      <c r="AR1252" s="232"/>
      <c r="AS1252" s="232"/>
      <c r="AT1252" s="243" t="str">
        <f t="shared" si="106"/>
        <v/>
      </c>
      <c r="AU1252" s="243" t="str">
        <f t="shared" si="107"/>
        <v/>
      </c>
    </row>
    <row r="1253" spans="1:75" ht="14.25">
      <c r="A1253" s="182">
        <v>1</v>
      </c>
      <c r="B1253" s="29">
        <v>2025</v>
      </c>
      <c r="C1253" s="29">
        <v>6</v>
      </c>
      <c r="D1253" s="29">
        <v>10</v>
      </c>
      <c r="E1253" s="247" t="s">
        <v>495</v>
      </c>
      <c r="F1253" s="29">
        <v>4</v>
      </c>
      <c r="G1253" s="31" t="s">
        <v>485</v>
      </c>
      <c r="H1253" s="694" t="s">
        <v>467</v>
      </c>
      <c r="I1253" s="347" t="s">
        <v>47</v>
      </c>
      <c r="J1253" s="694" t="s">
        <v>468</v>
      </c>
      <c r="K1253" s="232">
        <v>3832358</v>
      </c>
      <c r="L1253" s="698">
        <v>1</v>
      </c>
      <c r="M1253" s="185">
        <v>3</v>
      </c>
      <c r="N1253" s="717" t="s">
        <v>471</v>
      </c>
      <c r="O1253" s="232" t="s">
        <v>469</v>
      </c>
      <c r="P1253" s="232">
        <v>50</v>
      </c>
      <c r="Q1253" s="347" t="s">
        <v>723</v>
      </c>
      <c r="R1253" s="695">
        <v>1005</v>
      </c>
      <c r="S1253" s="695"/>
      <c r="T1253" s="695">
        <v>4000</v>
      </c>
      <c r="U1253" s="695">
        <v>4000</v>
      </c>
      <c r="V1253" s="695">
        <v>1005</v>
      </c>
      <c r="W1253" s="695">
        <v>1006</v>
      </c>
      <c r="X1253" s="232">
        <v>1</v>
      </c>
      <c r="Y1253" s="695">
        <v>4000</v>
      </c>
      <c r="Z1253" s="232">
        <v>1</v>
      </c>
      <c r="AA1253" s="696">
        <v>4000</v>
      </c>
      <c r="AB1253" s="696">
        <v>4000</v>
      </c>
      <c r="AC1253" s="697" t="s">
        <v>2477</v>
      </c>
      <c r="AD1253" s="698"/>
      <c r="AE1253" s="699">
        <v>0.55902777777777779</v>
      </c>
      <c r="AF1253" s="699">
        <v>0.57638888888888884</v>
      </c>
      <c r="AG1253" s="699">
        <v>0.57638888888888884</v>
      </c>
      <c r="AH1253" s="699">
        <v>0.58333333333333337</v>
      </c>
      <c r="AI1253" s="232" t="s">
        <v>5</v>
      </c>
      <c r="AJ1253" s="694"/>
      <c r="AK1253" s="694" t="s">
        <v>6</v>
      </c>
      <c r="AL1253" s="700" t="s">
        <v>662</v>
      </c>
      <c r="AM1253" s="694" t="s">
        <v>486</v>
      </c>
      <c r="AN1253" s="694">
        <v>1</v>
      </c>
      <c r="AO1253" s="232"/>
      <c r="AP1253" s="232" t="s">
        <v>394</v>
      </c>
      <c r="AQ1253" s="232"/>
      <c r="AR1253" s="232"/>
      <c r="AS1253" s="232"/>
      <c r="AT1253" s="243">
        <f t="shared" si="106"/>
        <v>1.7361111111111049E-2</v>
      </c>
      <c r="AU1253" s="243">
        <f t="shared" si="107"/>
        <v>6.9444444444445308E-3</v>
      </c>
    </row>
    <row r="1254" spans="1:75" ht="14.25">
      <c r="B1254" s="29">
        <v>2025</v>
      </c>
      <c r="C1254" s="29">
        <v>6</v>
      </c>
      <c r="D1254" s="29">
        <v>10</v>
      </c>
      <c r="E1254" s="247" t="s">
        <v>496</v>
      </c>
      <c r="F1254" s="29">
        <v>4</v>
      </c>
      <c r="G1254" s="31" t="s">
        <v>485</v>
      </c>
      <c r="H1254" s="694" t="s">
        <v>467</v>
      </c>
      <c r="I1254" s="347" t="s">
        <v>47</v>
      </c>
      <c r="J1254" s="694" t="s">
        <v>468</v>
      </c>
      <c r="K1254" s="232">
        <v>3832358</v>
      </c>
      <c r="L1254" s="698">
        <v>2</v>
      </c>
      <c r="M1254" s="185">
        <v>3</v>
      </c>
      <c r="N1254" s="717" t="s">
        <v>471</v>
      </c>
      <c r="O1254" s="232" t="s">
        <v>469</v>
      </c>
      <c r="P1254" s="232">
        <v>50</v>
      </c>
      <c r="Q1254" s="347" t="s">
        <v>723</v>
      </c>
      <c r="R1254" s="695">
        <v>1005</v>
      </c>
      <c r="S1254" s="695"/>
      <c r="T1254" s="695">
        <v>4000</v>
      </c>
      <c r="U1254" s="695">
        <v>4000</v>
      </c>
      <c r="V1254" s="695">
        <v>1005</v>
      </c>
      <c r="W1254" s="695">
        <v>1006</v>
      </c>
      <c r="X1254" s="232">
        <v>1</v>
      </c>
      <c r="Y1254" s="695">
        <v>4000</v>
      </c>
      <c r="Z1254" s="232">
        <v>1</v>
      </c>
      <c r="AA1254" s="696">
        <v>4000</v>
      </c>
      <c r="AB1254" s="696">
        <v>4040</v>
      </c>
      <c r="AC1254" s="697" t="s">
        <v>2478</v>
      </c>
      <c r="AD1254" s="698"/>
      <c r="AE1254" s="699">
        <v>0.58333333333333337</v>
      </c>
      <c r="AF1254" s="699">
        <v>0.60069444444444442</v>
      </c>
      <c r="AG1254" s="699">
        <v>0.60069444444444442</v>
      </c>
      <c r="AH1254" s="699">
        <v>0.60763888888888884</v>
      </c>
      <c r="AI1254" s="232" t="s">
        <v>5</v>
      </c>
      <c r="AJ1254" s="694"/>
      <c r="AK1254" s="694" t="s">
        <v>6</v>
      </c>
      <c r="AL1254" s="700" t="s">
        <v>662</v>
      </c>
      <c r="AM1254" s="694" t="s">
        <v>486</v>
      </c>
      <c r="AN1254" s="694">
        <v>1</v>
      </c>
      <c r="AO1254" s="232"/>
      <c r="AP1254" s="232" t="s">
        <v>394</v>
      </c>
      <c r="AQ1254" s="232"/>
      <c r="AR1254" s="232"/>
      <c r="AS1254" s="232"/>
      <c r="AT1254" s="243">
        <f t="shared" si="106"/>
        <v>1.7361111111111049E-2</v>
      </c>
      <c r="AU1254" s="243">
        <f t="shared" si="107"/>
        <v>6.9444444444444198E-3</v>
      </c>
    </row>
    <row r="1255" spans="1:75" ht="14.25">
      <c r="B1255" s="29">
        <v>2025</v>
      </c>
      <c r="C1255" s="29">
        <v>6</v>
      </c>
      <c r="D1255" s="29">
        <v>10</v>
      </c>
      <c r="E1255" s="247" t="s">
        <v>496</v>
      </c>
      <c r="F1255" s="29">
        <v>4</v>
      </c>
      <c r="G1255" s="31" t="s">
        <v>485</v>
      </c>
      <c r="H1255" s="694" t="s">
        <v>467</v>
      </c>
      <c r="I1255" s="347" t="s">
        <v>47</v>
      </c>
      <c r="J1255" s="694" t="s">
        <v>468</v>
      </c>
      <c r="K1255" s="232">
        <v>3832358</v>
      </c>
      <c r="L1255" s="698">
        <v>3</v>
      </c>
      <c r="M1255" s="185">
        <v>3</v>
      </c>
      <c r="N1255" s="717" t="s">
        <v>471</v>
      </c>
      <c r="O1255" s="232" t="s">
        <v>469</v>
      </c>
      <c r="P1255" s="232">
        <v>50</v>
      </c>
      <c r="Q1255" s="347" t="s">
        <v>723</v>
      </c>
      <c r="R1255" s="695">
        <v>1005</v>
      </c>
      <c r="S1255" s="695"/>
      <c r="T1255" s="695">
        <v>4000</v>
      </c>
      <c r="U1255" s="695">
        <v>4000</v>
      </c>
      <c r="V1255" s="695">
        <v>1005</v>
      </c>
      <c r="W1255" s="695">
        <v>1006</v>
      </c>
      <c r="X1255" s="232">
        <v>1</v>
      </c>
      <c r="Y1255" s="695">
        <v>4000</v>
      </c>
      <c r="Z1255" s="232">
        <v>1</v>
      </c>
      <c r="AA1255" s="696">
        <v>4000</v>
      </c>
      <c r="AB1255" s="696">
        <v>4050</v>
      </c>
      <c r="AC1255" s="697" t="s">
        <v>2479</v>
      </c>
      <c r="AD1255" s="698" t="s">
        <v>2480</v>
      </c>
      <c r="AE1255" s="699">
        <v>0.60763888888888884</v>
      </c>
      <c r="AF1255" s="699">
        <v>0.62847222222222221</v>
      </c>
      <c r="AG1255" s="699">
        <v>0.62847222222222221</v>
      </c>
      <c r="AH1255" s="699">
        <v>0.63541666666666663</v>
      </c>
      <c r="AI1255" s="232" t="s">
        <v>5</v>
      </c>
      <c r="AJ1255" s="694"/>
      <c r="AK1255" s="694" t="s">
        <v>6</v>
      </c>
      <c r="AL1255" s="700" t="s">
        <v>662</v>
      </c>
      <c r="AM1255" s="694" t="s">
        <v>486</v>
      </c>
      <c r="AN1255" s="694">
        <v>1</v>
      </c>
      <c r="AO1255" s="232"/>
      <c r="AP1255" s="232" t="s">
        <v>394</v>
      </c>
      <c r="AQ1255" s="232"/>
      <c r="AR1255" s="232"/>
      <c r="AS1255" s="232"/>
      <c r="AT1255" s="243">
        <f t="shared" si="106"/>
        <v>2.083333333333337E-2</v>
      </c>
      <c r="AU1255" s="243">
        <f t="shared" si="107"/>
        <v>6.9444444444444198E-3</v>
      </c>
    </row>
    <row r="1256" spans="1:75" ht="14.25">
      <c r="B1256" s="29">
        <v>2025</v>
      </c>
      <c r="C1256" s="29">
        <v>6</v>
      </c>
      <c r="D1256" s="29">
        <v>10</v>
      </c>
      <c r="E1256" s="247" t="s">
        <v>496</v>
      </c>
      <c r="F1256" s="29"/>
      <c r="G1256" s="208"/>
      <c r="H1256" s="694" t="s">
        <v>467</v>
      </c>
      <c r="I1256" s="347" t="s">
        <v>43</v>
      </c>
      <c r="J1256" s="694" t="s">
        <v>468</v>
      </c>
      <c r="K1256" s="232"/>
      <c r="L1256" s="698"/>
      <c r="M1256" s="185"/>
      <c r="N1256" s="717"/>
      <c r="O1256" s="232"/>
      <c r="P1256" s="232">
        <v>25</v>
      </c>
      <c r="Q1256" s="347" t="s">
        <v>483</v>
      </c>
      <c r="R1256" s="695">
        <v>1005</v>
      </c>
      <c r="S1256" s="695"/>
      <c r="T1256" s="695" t="s">
        <v>30</v>
      </c>
      <c r="U1256" s="695">
        <v>350</v>
      </c>
      <c r="V1256" s="695">
        <v>1005</v>
      </c>
      <c r="W1256" s="695">
        <v>1005</v>
      </c>
      <c r="X1256" s="232">
        <v>1</v>
      </c>
      <c r="Y1256" s="695"/>
      <c r="Z1256" s="232">
        <v>1</v>
      </c>
      <c r="AA1256" s="696">
        <v>350</v>
      </c>
      <c r="AB1256" s="696">
        <v>12550</v>
      </c>
      <c r="AC1256" s="697" t="s">
        <v>766</v>
      </c>
      <c r="AD1256" s="698" t="s">
        <v>2480</v>
      </c>
      <c r="AE1256" s="699">
        <v>0.63541666666666663</v>
      </c>
      <c r="AF1256" s="699">
        <v>0.63888888888888884</v>
      </c>
      <c r="AG1256" s="699"/>
      <c r="AH1256" s="699"/>
      <c r="AI1256" s="232"/>
      <c r="AJ1256" s="694"/>
      <c r="AK1256" s="694" t="s">
        <v>6</v>
      </c>
      <c r="AL1256" s="700" t="s">
        <v>662</v>
      </c>
      <c r="AM1256" s="694" t="s">
        <v>486</v>
      </c>
      <c r="AN1256" s="694">
        <v>1</v>
      </c>
      <c r="AO1256" s="232"/>
      <c r="AP1256" s="232"/>
      <c r="AQ1256" s="232"/>
      <c r="AR1256" s="232"/>
      <c r="AS1256" s="232"/>
      <c r="AT1256" s="243">
        <f t="shared" si="106"/>
        <v>3.4722222222222099E-3</v>
      </c>
      <c r="AU1256" s="243" t="str">
        <f t="shared" si="107"/>
        <v/>
      </c>
    </row>
    <row r="1257" spans="1:75" ht="14.25">
      <c r="B1257" s="29">
        <v>2025</v>
      </c>
      <c r="C1257" s="29">
        <v>6</v>
      </c>
      <c r="D1257" s="29">
        <v>10</v>
      </c>
      <c r="E1257" s="247" t="s">
        <v>496</v>
      </c>
      <c r="F1257" s="29"/>
      <c r="G1257" s="31"/>
      <c r="H1257" s="694" t="s">
        <v>467</v>
      </c>
      <c r="I1257" s="347"/>
      <c r="J1257" s="694"/>
      <c r="K1257" s="232"/>
      <c r="L1257" s="698"/>
      <c r="M1257" s="185"/>
      <c r="N1257" s="717"/>
      <c r="O1257" s="232"/>
      <c r="P1257" s="232"/>
      <c r="Q1257" s="347"/>
      <c r="R1257" s="695"/>
      <c r="S1257" s="695"/>
      <c r="T1257" s="695"/>
      <c r="U1257" s="695"/>
      <c r="V1257" s="695"/>
      <c r="W1257" s="695"/>
      <c r="X1257" s="232"/>
      <c r="Y1257" s="695"/>
      <c r="Z1257" s="232"/>
      <c r="AA1257" s="696"/>
      <c r="AB1257" s="696"/>
      <c r="AC1257" s="697"/>
      <c r="AD1257" s="698"/>
      <c r="AE1257" s="699"/>
      <c r="AF1257" s="699"/>
      <c r="AG1257" s="699">
        <v>0.63888888888888884</v>
      </c>
      <c r="AH1257" s="699">
        <v>0.65972222222222221</v>
      </c>
      <c r="AI1257" s="232" t="s">
        <v>5</v>
      </c>
      <c r="AJ1257" s="694"/>
      <c r="AK1257" s="694"/>
      <c r="AL1257" s="700"/>
      <c r="AM1257" s="694"/>
      <c r="AN1257" s="694"/>
      <c r="AO1257" s="232"/>
      <c r="AP1257" s="232"/>
      <c r="AQ1257" s="232"/>
      <c r="AR1257" s="232"/>
      <c r="AS1257" s="232"/>
      <c r="AT1257" s="243" t="str">
        <f t="shared" si="106"/>
        <v/>
      </c>
      <c r="AU1257" s="243">
        <f t="shared" si="107"/>
        <v>2.083333333333337E-2</v>
      </c>
    </row>
    <row r="1258" spans="1:75" ht="14.25">
      <c r="B1258" s="29">
        <v>2025</v>
      </c>
      <c r="C1258" s="29">
        <v>6</v>
      </c>
      <c r="D1258" s="29">
        <v>10</v>
      </c>
      <c r="E1258" s="247" t="s">
        <v>496</v>
      </c>
      <c r="F1258" s="29"/>
      <c r="G1258" s="31"/>
      <c r="H1258" s="694" t="s">
        <v>467</v>
      </c>
      <c r="I1258" s="347" t="s">
        <v>58</v>
      </c>
      <c r="J1258" s="694" t="s">
        <v>468</v>
      </c>
      <c r="K1258" s="232"/>
      <c r="L1258" s="698"/>
      <c r="M1258" s="185"/>
      <c r="N1258" s="717"/>
      <c r="O1258" s="232"/>
      <c r="P1258" s="232">
        <v>12</v>
      </c>
      <c r="Q1258" s="347" t="s">
        <v>483</v>
      </c>
      <c r="R1258" s="695">
        <v>1005</v>
      </c>
      <c r="S1258" s="695"/>
      <c r="T1258" s="695" t="s">
        <v>30</v>
      </c>
      <c r="U1258" s="695">
        <v>200</v>
      </c>
      <c r="V1258" s="695">
        <v>1005</v>
      </c>
      <c r="W1258" s="695">
        <v>1005</v>
      </c>
      <c r="X1258" s="232">
        <v>1</v>
      </c>
      <c r="Y1258" s="695">
        <v>200</v>
      </c>
      <c r="Z1258" s="232">
        <v>1</v>
      </c>
      <c r="AA1258" s="696">
        <v>200</v>
      </c>
      <c r="AB1258" s="696"/>
      <c r="AC1258" s="697"/>
      <c r="AD1258" s="698" t="s">
        <v>484</v>
      </c>
      <c r="AE1258" s="699"/>
      <c r="AF1258" s="699"/>
      <c r="AG1258" s="699"/>
      <c r="AH1258" s="699"/>
      <c r="AI1258" s="232"/>
      <c r="AJ1258" s="694"/>
      <c r="AK1258" s="694"/>
      <c r="AL1258" s="700"/>
      <c r="AM1258" s="694"/>
      <c r="AN1258" s="694"/>
      <c r="AO1258" s="232"/>
      <c r="AP1258" s="232"/>
      <c r="AQ1258" s="232"/>
      <c r="AR1258" s="232"/>
      <c r="AS1258" s="232"/>
      <c r="AT1258" s="243" t="str">
        <f t="shared" si="106"/>
        <v/>
      </c>
      <c r="AU1258" s="243" t="str">
        <f t="shared" si="107"/>
        <v/>
      </c>
    </row>
    <row r="1259" spans="1:75" ht="14.25">
      <c r="A1259" s="182">
        <v>1</v>
      </c>
      <c r="B1259" s="29">
        <v>2025</v>
      </c>
      <c r="C1259" s="29">
        <v>6</v>
      </c>
      <c r="D1259" s="29">
        <v>10</v>
      </c>
      <c r="E1259" s="247" t="s">
        <v>496</v>
      </c>
      <c r="F1259" s="29">
        <v>5</v>
      </c>
      <c r="G1259" s="31" t="s">
        <v>485</v>
      </c>
      <c r="H1259" s="694" t="s">
        <v>467</v>
      </c>
      <c r="I1259" s="347" t="s">
        <v>47</v>
      </c>
      <c r="J1259" s="694" t="s">
        <v>468</v>
      </c>
      <c r="K1259" s="232">
        <v>3832359</v>
      </c>
      <c r="L1259" s="698">
        <v>1</v>
      </c>
      <c r="M1259" s="185">
        <v>5</v>
      </c>
      <c r="N1259" s="717" t="s">
        <v>1402</v>
      </c>
      <c r="O1259" s="232" t="s">
        <v>469</v>
      </c>
      <c r="P1259" s="232">
        <v>50</v>
      </c>
      <c r="Q1259" s="347" t="s">
        <v>723</v>
      </c>
      <c r="R1259" s="695">
        <v>1005</v>
      </c>
      <c r="S1259" s="695"/>
      <c r="T1259" s="695">
        <v>4000</v>
      </c>
      <c r="U1259" s="695">
        <v>4000</v>
      </c>
      <c r="V1259" s="695">
        <v>1005</v>
      </c>
      <c r="W1259" s="695">
        <v>1007</v>
      </c>
      <c r="X1259" s="232">
        <v>1</v>
      </c>
      <c r="Y1259" s="695">
        <v>4000</v>
      </c>
      <c r="Z1259" s="232">
        <v>1</v>
      </c>
      <c r="AA1259" s="696">
        <v>4000</v>
      </c>
      <c r="AB1259" s="696">
        <v>4040</v>
      </c>
      <c r="AC1259" s="697" t="s">
        <v>2481</v>
      </c>
      <c r="AD1259" s="698"/>
      <c r="AE1259" s="699">
        <v>0.65972222222222221</v>
      </c>
      <c r="AF1259" s="699">
        <v>0.67708333333333337</v>
      </c>
      <c r="AG1259" s="699">
        <v>0.67708333333333337</v>
      </c>
      <c r="AH1259" s="699">
        <v>0.68402777777777779</v>
      </c>
      <c r="AI1259" s="232" t="s">
        <v>5</v>
      </c>
      <c r="AJ1259" s="694"/>
      <c r="AK1259" s="694" t="s">
        <v>6</v>
      </c>
      <c r="AL1259" s="700" t="s">
        <v>662</v>
      </c>
      <c r="AM1259" s="694" t="s">
        <v>486</v>
      </c>
      <c r="AN1259" s="694">
        <v>1</v>
      </c>
      <c r="AO1259" s="232"/>
      <c r="AP1259" s="232" t="s">
        <v>394</v>
      </c>
      <c r="AQ1259" s="232"/>
      <c r="AR1259" s="232"/>
      <c r="AS1259" s="232"/>
      <c r="AT1259" s="243">
        <f t="shared" si="106"/>
        <v>1.736111111111116E-2</v>
      </c>
      <c r="AU1259" s="243">
        <f t="shared" si="107"/>
        <v>6.9444444444444198E-3</v>
      </c>
    </row>
    <row r="1260" spans="1:75" ht="14.25">
      <c r="B1260" s="29">
        <v>2025</v>
      </c>
      <c r="C1260" s="29">
        <v>6</v>
      </c>
      <c r="D1260" s="29">
        <v>10</v>
      </c>
      <c r="E1260" s="247" t="s">
        <v>496</v>
      </c>
      <c r="F1260" s="29">
        <v>5</v>
      </c>
      <c r="G1260" s="31" t="s">
        <v>485</v>
      </c>
      <c r="H1260" s="694" t="s">
        <v>467</v>
      </c>
      <c r="I1260" s="347" t="s">
        <v>47</v>
      </c>
      <c r="J1260" s="694" t="s">
        <v>468</v>
      </c>
      <c r="K1260" s="232">
        <v>3832359</v>
      </c>
      <c r="L1260" s="698">
        <v>2</v>
      </c>
      <c r="M1260" s="185">
        <v>5</v>
      </c>
      <c r="N1260" s="717" t="s">
        <v>1402</v>
      </c>
      <c r="O1260" s="232" t="s">
        <v>469</v>
      </c>
      <c r="P1260" s="232">
        <v>50</v>
      </c>
      <c r="Q1260" s="347" t="s">
        <v>723</v>
      </c>
      <c r="R1260" s="695">
        <v>1005</v>
      </c>
      <c r="S1260" s="695"/>
      <c r="T1260" s="695">
        <v>4000</v>
      </c>
      <c r="U1260" s="695">
        <v>4000</v>
      </c>
      <c r="V1260" s="695">
        <v>1005</v>
      </c>
      <c r="W1260" s="695">
        <v>1006</v>
      </c>
      <c r="X1260" s="232">
        <v>1</v>
      </c>
      <c r="Y1260" s="695">
        <v>4000</v>
      </c>
      <c r="Z1260" s="232">
        <v>1</v>
      </c>
      <c r="AA1260" s="696">
        <v>4000</v>
      </c>
      <c r="AB1260" s="696">
        <v>4040</v>
      </c>
      <c r="AC1260" s="697" t="s">
        <v>2482</v>
      </c>
      <c r="AD1260" s="698"/>
      <c r="AE1260" s="699">
        <v>0.68402777777777779</v>
      </c>
      <c r="AF1260" s="699">
        <v>0.70486111111111116</v>
      </c>
      <c r="AG1260" s="699">
        <v>0.70486111111111116</v>
      </c>
      <c r="AH1260" s="699">
        <v>0.71180555555555558</v>
      </c>
      <c r="AI1260" s="232" t="s">
        <v>5</v>
      </c>
      <c r="AJ1260" s="694"/>
      <c r="AK1260" s="694" t="s">
        <v>6</v>
      </c>
      <c r="AL1260" s="700" t="s">
        <v>662</v>
      </c>
      <c r="AM1260" s="694" t="s">
        <v>486</v>
      </c>
      <c r="AN1260" s="694">
        <v>1</v>
      </c>
      <c r="AO1260" s="232"/>
      <c r="AP1260" s="232" t="s">
        <v>394</v>
      </c>
      <c r="AQ1260" s="232"/>
      <c r="AR1260" s="232"/>
      <c r="AS1260" s="232"/>
      <c r="AT1260" s="243">
        <f t="shared" si="106"/>
        <v>2.083333333333337E-2</v>
      </c>
      <c r="AU1260" s="243">
        <f t="shared" si="107"/>
        <v>6.9444444444444198E-3</v>
      </c>
    </row>
    <row r="1261" spans="1:75" ht="14.25">
      <c r="B1261" s="29">
        <v>2025</v>
      </c>
      <c r="C1261" s="29">
        <v>6</v>
      </c>
      <c r="D1261" s="29">
        <v>10</v>
      </c>
      <c r="E1261" s="247" t="s">
        <v>496</v>
      </c>
      <c r="F1261" s="29">
        <v>5</v>
      </c>
      <c r="G1261" s="31" t="s">
        <v>485</v>
      </c>
      <c r="H1261" s="694" t="s">
        <v>467</v>
      </c>
      <c r="I1261" s="347" t="s">
        <v>47</v>
      </c>
      <c r="J1261" s="694" t="s">
        <v>468</v>
      </c>
      <c r="K1261" s="232">
        <v>3832359</v>
      </c>
      <c r="L1261" s="698">
        <v>3</v>
      </c>
      <c r="M1261" s="185">
        <v>5</v>
      </c>
      <c r="N1261" s="717" t="s">
        <v>1402</v>
      </c>
      <c r="O1261" s="232" t="s">
        <v>469</v>
      </c>
      <c r="P1261" s="232">
        <v>50</v>
      </c>
      <c r="Q1261" s="347" t="s">
        <v>723</v>
      </c>
      <c r="R1261" s="695">
        <v>1005</v>
      </c>
      <c r="S1261" s="695"/>
      <c r="T1261" s="695">
        <v>4000</v>
      </c>
      <c r="U1261" s="695">
        <v>4000</v>
      </c>
      <c r="V1261" s="695">
        <v>1005</v>
      </c>
      <c r="W1261" s="695">
        <v>1007</v>
      </c>
      <c r="X1261" s="232">
        <v>1</v>
      </c>
      <c r="Y1261" s="695">
        <v>4000</v>
      </c>
      <c r="Z1261" s="232">
        <v>1</v>
      </c>
      <c r="AA1261" s="696">
        <v>4000</v>
      </c>
      <c r="AB1261" s="696">
        <v>4050</v>
      </c>
      <c r="AC1261" s="697" t="s">
        <v>2483</v>
      </c>
      <c r="AD1261" s="698" t="s">
        <v>2484</v>
      </c>
      <c r="AE1261" s="699">
        <v>0.71180555555555558</v>
      </c>
      <c r="AF1261" s="699">
        <v>0.72916666666666663</v>
      </c>
      <c r="AG1261" s="699">
        <v>0.72916666666666663</v>
      </c>
      <c r="AH1261" s="699">
        <v>0.73611111111111116</v>
      </c>
      <c r="AI1261" s="232" t="s">
        <v>5</v>
      </c>
      <c r="AJ1261" s="694"/>
      <c r="AK1261" s="694" t="s">
        <v>6</v>
      </c>
      <c r="AL1261" s="700" t="s">
        <v>662</v>
      </c>
      <c r="AM1261" s="694" t="s">
        <v>486</v>
      </c>
      <c r="AN1261" s="694">
        <v>1</v>
      </c>
      <c r="AO1261" s="232"/>
      <c r="AP1261" s="232" t="s">
        <v>394</v>
      </c>
      <c r="AQ1261" s="232"/>
      <c r="AR1261" s="232"/>
      <c r="AS1261" s="232"/>
      <c r="AT1261" s="243">
        <f t="shared" si="106"/>
        <v>1.7361111111111049E-2</v>
      </c>
      <c r="AU1261" s="243">
        <f t="shared" si="107"/>
        <v>6.9444444444445308E-3</v>
      </c>
    </row>
    <row r="1262" spans="1:75" ht="14.25">
      <c r="B1262" s="29">
        <v>2025</v>
      </c>
      <c r="C1262" s="29">
        <v>6</v>
      </c>
      <c r="D1262" s="29">
        <v>10</v>
      </c>
      <c r="E1262" s="247" t="s">
        <v>496</v>
      </c>
      <c r="F1262" s="29"/>
      <c r="G1262" s="208"/>
      <c r="H1262" s="694" t="s">
        <v>467</v>
      </c>
      <c r="I1262" s="347" t="s">
        <v>43</v>
      </c>
      <c r="J1262" s="694" t="s">
        <v>468</v>
      </c>
      <c r="K1262" s="232"/>
      <c r="L1262" s="698"/>
      <c r="M1262" s="185"/>
      <c r="N1262" s="717"/>
      <c r="O1262" s="232"/>
      <c r="P1262" s="232">
        <v>25</v>
      </c>
      <c r="Q1262" s="347" t="s">
        <v>483</v>
      </c>
      <c r="R1262" s="695">
        <v>1005</v>
      </c>
      <c r="S1262" s="695"/>
      <c r="T1262" s="695" t="s">
        <v>30</v>
      </c>
      <c r="U1262" s="695">
        <v>350</v>
      </c>
      <c r="V1262" s="695">
        <v>1005</v>
      </c>
      <c r="W1262" s="695">
        <v>1005</v>
      </c>
      <c r="X1262" s="232">
        <v>1</v>
      </c>
      <c r="Y1262" s="695"/>
      <c r="Z1262" s="232">
        <v>1</v>
      </c>
      <c r="AA1262" s="696">
        <v>350</v>
      </c>
      <c r="AB1262" s="696">
        <v>12550</v>
      </c>
      <c r="AC1262" s="697" t="s">
        <v>766</v>
      </c>
      <c r="AD1262" s="698" t="s">
        <v>2484</v>
      </c>
      <c r="AE1262" s="699">
        <v>0.73611111111111116</v>
      </c>
      <c r="AF1262" s="699">
        <v>0.73958333333333337</v>
      </c>
      <c r="AG1262" s="699"/>
      <c r="AH1262" s="699"/>
      <c r="AI1262" s="232"/>
      <c r="AJ1262" s="694"/>
      <c r="AK1262" s="694" t="s">
        <v>6</v>
      </c>
      <c r="AL1262" s="700" t="s">
        <v>662</v>
      </c>
      <c r="AM1262" s="694" t="s">
        <v>486</v>
      </c>
      <c r="AN1262" s="694">
        <v>1</v>
      </c>
      <c r="AO1262" s="232"/>
      <c r="AP1262" s="232"/>
      <c r="AQ1262" s="232"/>
      <c r="AR1262" s="232"/>
      <c r="AS1262" s="232"/>
      <c r="AT1262" s="243">
        <f t="shared" si="106"/>
        <v>3.4722222222222099E-3</v>
      </c>
      <c r="AU1262" s="243" t="str">
        <f t="shared" si="107"/>
        <v/>
      </c>
    </row>
    <row r="1263" spans="1:75" ht="14.25">
      <c r="B1263" s="29">
        <v>2025</v>
      </c>
      <c r="C1263" s="29">
        <v>6</v>
      </c>
      <c r="D1263" s="29">
        <v>10</v>
      </c>
      <c r="E1263" s="247" t="s">
        <v>496</v>
      </c>
      <c r="F1263" s="29"/>
      <c r="G1263" s="31"/>
      <c r="H1263" s="694" t="s">
        <v>467</v>
      </c>
      <c r="I1263" s="347"/>
      <c r="J1263" s="694"/>
      <c r="K1263" s="232"/>
      <c r="L1263" s="698"/>
      <c r="M1263" s="185"/>
      <c r="N1263" s="717"/>
      <c r="O1263" s="232"/>
      <c r="P1263" s="232"/>
      <c r="Q1263" s="347"/>
      <c r="R1263" s="695"/>
      <c r="S1263" s="695"/>
      <c r="T1263" s="695"/>
      <c r="U1263" s="695"/>
      <c r="V1263" s="695"/>
      <c r="W1263" s="695"/>
      <c r="X1263" s="232"/>
      <c r="Y1263" s="695"/>
      <c r="Z1263" s="232"/>
      <c r="AA1263" s="696"/>
      <c r="AB1263" s="696"/>
      <c r="AC1263" s="697"/>
      <c r="AD1263" s="698"/>
      <c r="AE1263" s="699"/>
      <c r="AF1263" s="699"/>
      <c r="AG1263" s="699">
        <v>0.73958333333333337</v>
      </c>
      <c r="AH1263" s="699">
        <v>0.80208333333333337</v>
      </c>
      <c r="AI1263" s="232" t="s">
        <v>560</v>
      </c>
      <c r="AJ1263" s="694"/>
      <c r="AK1263" s="694"/>
      <c r="AL1263" s="700"/>
      <c r="AM1263" s="694"/>
      <c r="AN1263" s="694"/>
      <c r="AO1263" s="232"/>
      <c r="AP1263" s="232"/>
      <c r="AQ1263" s="232"/>
      <c r="AR1263" s="232"/>
      <c r="AS1263" s="232"/>
      <c r="AT1263" s="243" t="str">
        <f t="shared" si="106"/>
        <v/>
      </c>
      <c r="AU1263" s="243">
        <f t="shared" si="107"/>
        <v>6.25E-2</v>
      </c>
    </row>
    <row r="1264" spans="1:75" ht="14.25">
      <c r="B1264" s="29">
        <v>2025</v>
      </c>
      <c r="C1264" s="29">
        <v>6</v>
      </c>
      <c r="D1264" s="29">
        <v>10</v>
      </c>
      <c r="E1264" s="247" t="s">
        <v>496</v>
      </c>
      <c r="F1264" s="29"/>
      <c r="G1264" s="31"/>
      <c r="H1264" s="694" t="s">
        <v>467</v>
      </c>
      <c r="I1264" s="347" t="s">
        <v>58</v>
      </c>
      <c r="J1264" s="694" t="s">
        <v>468</v>
      </c>
      <c r="K1264" s="232"/>
      <c r="L1264" s="698"/>
      <c r="M1264" s="185"/>
      <c r="N1264" s="717"/>
      <c r="O1264" s="232"/>
      <c r="P1264" s="232">
        <v>12</v>
      </c>
      <c r="Q1264" s="347" t="s">
        <v>483</v>
      </c>
      <c r="R1264" s="695">
        <v>1005</v>
      </c>
      <c r="S1264" s="695"/>
      <c r="T1264" s="695" t="s">
        <v>30</v>
      </c>
      <c r="U1264" s="695">
        <v>200</v>
      </c>
      <c r="V1264" s="695">
        <v>1005</v>
      </c>
      <c r="W1264" s="695">
        <v>1005</v>
      </c>
      <c r="X1264" s="232">
        <v>1</v>
      </c>
      <c r="Y1264" s="695">
        <v>200</v>
      </c>
      <c r="Z1264" s="232">
        <v>1</v>
      </c>
      <c r="AA1264" s="696">
        <v>200</v>
      </c>
      <c r="AB1264" s="696"/>
      <c r="AC1264" s="697"/>
      <c r="AD1264" s="698" t="s">
        <v>484</v>
      </c>
      <c r="AE1264" s="699"/>
      <c r="AF1264" s="699"/>
      <c r="AG1264" s="699"/>
      <c r="AH1264" s="699"/>
      <c r="AI1264" s="232"/>
      <c r="AJ1264" s="694"/>
      <c r="AK1264" s="694"/>
      <c r="AL1264" s="700"/>
      <c r="AM1264" s="694"/>
      <c r="AN1264" s="694"/>
      <c r="AO1264" s="232"/>
      <c r="AP1264" s="232"/>
      <c r="AQ1264" s="232"/>
      <c r="AR1264" s="232"/>
      <c r="AS1264" s="232"/>
      <c r="AT1264" s="243" t="str">
        <f t="shared" si="106"/>
        <v/>
      </c>
      <c r="AU1264" s="243" t="str">
        <f t="shared" si="107"/>
        <v/>
      </c>
      <c r="BW1264">
        <v>12200</v>
      </c>
    </row>
    <row r="1265" spans="1:47" ht="14.25">
      <c r="A1265" s="182">
        <v>1</v>
      </c>
      <c r="B1265" s="29">
        <v>2025</v>
      </c>
      <c r="C1265" s="29">
        <v>6</v>
      </c>
      <c r="D1265" s="29">
        <v>10</v>
      </c>
      <c r="E1265" s="247" t="s">
        <v>496</v>
      </c>
      <c r="F1265" s="29">
        <v>6</v>
      </c>
      <c r="G1265" s="31" t="s">
        <v>485</v>
      </c>
      <c r="H1265" s="694" t="s">
        <v>467</v>
      </c>
      <c r="I1265" s="347" t="s">
        <v>47</v>
      </c>
      <c r="J1265" s="694" t="s">
        <v>468</v>
      </c>
      <c r="K1265" s="232">
        <v>3832359</v>
      </c>
      <c r="L1265" s="698">
        <v>4</v>
      </c>
      <c r="M1265" s="185">
        <v>5</v>
      </c>
      <c r="N1265" s="717" t="s">
        <v>1402</v>
      </c>
      <c r="O1265" s="232" t="s">
        <v>469</v>
      </c>
      <c r="P1265" s="232">
        <v>50</v>
      </c>
      <c r="Q1265" s="347" t="s">
        <v>723</v>
      </c>
      <c r="R1265" s="695">
        <v>1005</v>
      </c>
      <c r="S1265" s="695"/>
      <c r="T1265" s="695">
        <v>4000</v>
      </c>
      <c r="U1265" s="695">
        <v>4000</v>
      </c>
      <c r="V1265" s="695">
        <v>1005</v>
      </c>
      <c r="W1265" s="695">
        <v>1006</v>
      </c>
      <c r="X1265" s="232">
        <v>1</v>
      </c>
      <c r="Y1265" s="695">
        <v>4000</v>
      </c>
      <c r="Z1265" s="232">
        <v>1</v>
      </c>
      <c r="AA1265" s="696">
        <v>4000</v>
      </c>
      <c r="AB1265" s="696">
        <v>4040</v>
      </c>
      <c r="AC1265" s="697" t="s">
        <v>2485</v>
      </c>
      <c r="AD1265" s="698"/>
      <c r="AE1265" s="699">
        <v>0.80208333333333337</v>
      </c>
      <c r="AF1265" s="699">
        <v>0.81944444444444442</v>
      </c>
      <c r="AG1265" s="699">
        <v>0.81944444444444442</v>
      </c>
      <c r="AH1265" s="699">
        <v>0.82638888888888884</v>
      </c>
      <c r="AI1265" s="232" t="s">
        <v>5</v>
      </c>
      <c r="AJ1265" s="694"/>
      <c r="AK1265" s="694" t="s">
        <v>6</v>
      </c>
      <c r="AL1265" s="700" t="s">
        <v>662</v>
      </c>
      <c r="AM1265" s="694" t="s">
        <v>486</v>
      </c>
      <c r="AN1265" s="694">
        <v>1</v>
      </c>
      <c r="AO1265" s="232"/>
      <c r="AP1265" s="232" t="s">
        <v>394</v>
      </c>
      <c r="AQ1265" s="232"/>
      <c r="AR1265" s="232"/>
      <c r="AS1265" s="232"/>
      <c r="AT1265" s="243">
        <f t="shared" si="106"/>
        <v>1.7361111111111049E-2</v>
      </c>
      <c r="AU1265" s="243">
        <f t="shared" si="107"/>
        <v>6.9444444444444198E-3</v>
      </c>
    </row>
    <row r="1266" spans="1:47" ht="14.25">
      <c r="B1266" s="29">
        <v>2025</v>
      </c>
      <c r="C1266" s="29">
        <v>6</v>
      </c>
      <c r="D1266" s="29">
        <v>10</v>
      </c>
      <c r="E1266" s="247" t="s">
        <v>496</v>
      </c>
      <c r="F1266" s="29">
        <v>6</v>
      </c>
      <c r="G1266" s="31" t="s">
        <v>485</v>
      </c>
      <c r="H1266" s="694" t="s">
        <v>467</v>
      </c>
      <c r="I1266" s="347" t="s">
        <v>47</v>
      </c>
      <c r="J1266" s="694" t="s">
        <v>468</v>
      </c>
      <c r="K1266" s="232">
        <v>3832359</v>
      </c>
      <c r="L1266" s="698">
        <v>5</v>
      </c>
      <c r="M1266" s="185">
        <v>5</v>
      </c>
      <c r="N1266" s="717" t="s">
        <v>1402</v>
      </c>
      <c r="O1266" s="232" t="s">
        <v>469</v>
      </c>
      <c r="P1266" s="232">
        <v>50</v>
      </c>
      <c r="Q1266" s="347" t="s">
        <v>723</v>
      </c>
      <c r="R1266" s="695">
        <v>1005</v>
      </c>
      <c r="S1266" s="695"/>
      <c r="T1266" s="695">
        <v>4000</v>
      </c>
      <c r="U1266" s="695">
        <v>4000</v>
      </c>
      <c r="V1266" s="695">
        <v>1005</v>
      </c>
      <c r="W1266" s="695">
        <v>1006</v>
      </c>
      <c r="X1266" s="232">
        <v>1</v>
      </c>
      <c r="Y1266" s="695">
        <v>4000</v>
      </c>
      <c r="Z1266" s="232">
        <v>1</v>
      </c>
      <c r="AA1266" s="696">
        <v>4000</v>
      </c>
      <c r="AB1266" s="696">
        <v>4050</v>
      </c>
      <c r="AC1266" s="697" t="s">
        <v>2486</v>
      </c>
      <c r="AD1266" s="698"/>
      <c r="AE1266" s="699">
        <v>0.82638888888888884</v>
      </c>
      <c r="AF1266" s="699">
        <v>0.84722222222222221</v>
      </c>
      <c r="AG1266" s="699">
        <v>0.84722222222222221</v>
      </c>
      <c r="AH1266" s="699">
        <v>0.85416666666666663</v>
      </c>
      <c r="AI1266" s="232" t="s">
        <v>5</v>
      </c>
      <c r="AJ1266" s="694"/>
      <c r="AK1266" s="694" t="s">
        <v>6</v>
      </c>
      <c r="AL1266" s="700" t="s">
        <v>662</v>
      </c>
      <c r="AM1266" s="694" t="s">
        <v>486</v>
      </c>
      <c r="AN1266" s="694">
        <v>1</v>
      </c>
      <c r="AO1266" s="232"/>
      <c r="AP1266" s="232" t="s">
        <v>394</v>
      </c>
      <c r="AQ1266" s="232"/>
      <c r="AR1266" s="232"/>
      <c r="AS1266" s="232"/>
      <c r="AT1266" s="243">
        <f t="shared" si="106"/>
        <v>2.083333333333337E-2</v>
      </c>
      <c r="AU1266" s="243">
        <f t="shared" si="107"/>
        <v>6.9444444444444198E-3</v>
      </c>
    </row>
    <row r="1267" spans="1:47" ht="14.25">
      <c r="B1267" s="29">
        <v>2025</v>
      </c>
      <c r="C1267" s="29">
        <v>6</v>
      </c>
      <c r="D1267" s="29">
        <v>10</v>
      </c>
      <c r="E1267" s="247" t="s">
        <v>496</v>
      </c>
      <c r="F1267" s="29">
        <v>6</v>
      </c>
      <c r="G1267" s="31" t="s">
        <v>485</v>
      </c>
      <c r="H1267" s="694" t="s">
        <v>467</v>
      </c>
      <c r="I1267" s="347" t="s">
        <v>47</v>
      </c>
      <c r="J1267" s="694" t="s">
        <v>468</v>
      </c>
      <c r="K1267" s="232">
        <v>3832360</v>
      </c>
      <c r="L1267" s="698">
        <v>1</v>
      </c>
      <c r="M1267" s="185">
        <v>1</v>
      </c>
      <c r="N1267" s="717" t="s">
        <v>1402</v>
      </c>
      <c r="O1267" s="232" t="s">
        <v>469</v>
      </c>
      <c r="P1267" s="232">
        <v>50</v>
      </c>
      <c r="Q1267" s="347" t="s">
        <v>723</v>
      </c>
      <c r="R1267" s="695">
        <v>1005</v>
      </c>
      <c r="S1267" s="695"/>
      <c r="T1267" s="695">
        <v>4000</v>
      </c>
      <c r="U1267" s="695">
        <v>4000</v>
      </c>
      <c r="V1267" s="695">
        <v>1005</v>
      </c>
      <c r="W1267" s="695">
        <v>1007</v>
      </c>
      <c r="X1267" s="232">
        <v>1</v>
      </c>
      <c r="Y1267" s="695">
        <v>4000</v>
      </c>
      <c r="Z1267" s="232">
        <v>1</v>
      </c>
      <c r="AA1267" s="696">
        <v>4000</v>
      </c>
      <c r="AB1267" s="696">
        <v>4050</v>
      </c>
      <c r="AC1267" s="697" t="s">
        <v>2487</v>
      </c>
      <c r="AD1267" s="698" t="s">
        <v>2488</v>
      </c>
      <c r="AE1267" s="699">
        <v>0.85416666666666663</v>
      </c>
      <c r="AF1267" s="699">
        <v>0.87152777777777779</v>
      </c>
      <c r="AG1267" s="699">
        <v>0.87152777777777779</v>
      </c>
      <c r="AH1267" s="699">
        <v>0.87847222222222221</v>
      </c>
      <c r="AI1267" s="232" t="s">
        <v>5</v>
      </c>
      <c r="AJ1267" s="694"/>
      <c r="AK1267" s="694" t="s">
        <v>6</v>
      </c>
      <c r="AL1267" s="700" t="s">
        <v>662</v>
      </c>
      <c r="AM1267" s="694" t="s">
        <v>486</v>
      </c>
      <c r="AN1267" s="694">
        <v>1</v>
      </c>
      <c r="AO1267" s="232"/>
      <c r="AP1267" s="232" t="s">
        <v>394</v>
      </c>
      <c r="AQ1267" s="232"/>
      <c r="AR1267" s="232"/>
      <c r="AS1267" s="232"/>
      <c r="AT1267" s="243">
        <f t="shared" si="106"/>
        <v>1.736111111111116E-2</v>
      </c>
      <c r="AU1267" s="243">
        <f t="shared" si="107"/>
        <v>6.9444444444444198E-3</v>
      </c>
    </row>
    <row r="1268" spans="1:47" ht="14.25">
      <c r="B1268" s="29">
        <v>2025</v>
      </c>
      <c r="C1268" s="29">
        <v>6</v>
      </c>
      <c r="D1268" s="29">
        <v>10</v>
      </c>
      <c r="E1268" s="247" t="s">
        <v>496</v>
      </c>
      <c r="F1268" s="29"/>
      <c r="G1268" s="208"/>
      <c r="H1268" s="694" t="s">
        <v>467</v>
      </c>
      <c r="I1268" s="347" t="s">
        <v>43</v>
      </c>
      <c r="J1268" s="694" t="s">
        <v>468</v>
      </c>
      <c r="K1268" s="232"/>
      <c r="L1268" s="698"/>
      <c r="M1268" s="185"/>
      <c r="N1268" s="717"/>
      <c r="O1268" s="232"/>
      <c r="P1268" s="232">
        <v>25</v>
      </c>
      <c r="Q1268" s="347" t="s">
        <v>483</v>
      </c>
      <c r="R1268" s="695">
        <v>1005</v>
      </c>
      <c r="S1268" s="695"/>
      <c r="T1268" s="695" t="s">
        <v>30</v>
      </c>
      <c r="U1268" s="695">
        <v>350</v>
      </c>
      <c r="V1268" s="695">
        <v>1005</v>
      </c>
      <c r="W1268" s="695">
        <v>1005</v>
      </c>
      <c r="X1268" s="232">
        <v>1</v>
      </c>
      <c r="Y1268" s="695"/>
      <c r="Z1268" s="232">
        <v>1</v>
      </c>
      <c r="AA1268" s="696">
        <v>350</v>
      </c>
      <c r="AB1268" s="696">
        <v>12550</v>
      </c>
      <c r="AC1268" s="697" t="s">
        <v>766</v>
      </c>
      <c r="AD1268" s="698" t="s">
        <v>2488</v>
      </c>
      <c r="AE1268" s="699">
        <v>0.87847222222222221</v>
      </c>
      <c r="AF1268" s="699">
        <v>0.88194444444444442</v>
      </c>
      <c r="AG1268" s="699"/>
      <c r="AH1268" s="699"/>
      <c r="AI1268" s="232"/>
      <c r="AJ1268" s="694"/>
      <c r="AK1268" s="694" t="s">
        <v>6</v>
      </c>
      <c r="AL1268" s="700" t="s">
        <v>662</v>
      </c>
      <c r="AM1268" s="694" t="s">
        <v>486</v>
      </c>
      <c r="AN1268" s="694">
        <v>1</v>
      </c>
      <c r="AO1268" s="232"/>
      <c r="AP1268" s="232"/>
      <c r="AQ1268" s="232"/>
      <c r="AR1268" s="232"/>
      <c r="AS1268" s="232"/>
      <c r="AT1268" s="243">
        <f t="shared" si="106"/>
        <v>3.4722222222222099E-3</v>
      </c>
      <c r="AU1268" s="243" t="str">
        <f t="shared" si="107"/>
        <v/>
      </c>
    </row>
    <row r="1269" spans="1:47" ht="14.25">
      <c r="B1269" s="29">
        <v>2025</v>
      </c>
      <c r="C1269" s="29">
        <v>6</v>
      </c>
      <c r="D1269" s="29">
        <v>10</v>
      </c>
      <c r="E1269" s="247" t="s">
        <v>496</v>
      </c>
      <c r="F1269" s="29"/>
      <c r="G1269" s="31"/>
      <c r="H1269" s="694" t="s">
        <v>467</v>
      </c>
      <c r="I1269" s="347"/>
      <c r="J1269" s="694"/>
      <c r="K1269" s="232"/>
      <c r="L1269" s="698"/>
      <c r="M1269" s="185"/>
      <c r="N1269" s="717"/>
      <c r="O1269" s="232"/>
      <c r="P1269" s="232"/>
      <c r="Q1269" s="347"/>
      <c r="R1269" s="695"/>
      <c r="S1269" s="695"/>
      <c r="T1269" s="695"/>
      <c r="U1269" s="695"/>
      <c r="V1269" s="695"/>
      <c r="W1269" s="695"/>
      <c r="X1269" s="232"/>
      <c r="Y1269" s="695"/>
      <c r="Z1269" s="232"/>
      <c r="AA1269" s="696"/>
      <c r="AB1269" s="696"/>
      <c r="AC1269" s="697"/>
      <c r="AD1269" s="698"/>
      <c r="AE1269" s="699"/>
      <c r="AF1269" s="699"/>
      <c r="AG1269" s="699">
        <v>0.88194444444444442</v>
      </c>
      <c r="AH1269" s="699">
        <v>0.90277777777777779</v>
      </c>
      <c r="AI1269" s="232" t="s">
        <v>5</v>
      </c>
      <c r="AJ1269" s="694"/>
      <c r="AK1269" s="694"/>
      <c r="AL1269" s="700"/>
      <c r="AM1269" s="694"/>
      <c r="AN1269" s="694"/>
      <c r="AO1269" s="232"/>
      <c r="AP1269" s="232"/>
      <c r="AQ1269" s="232"/>
      <c r="AR1269" s="232"/>
      <c r="AS1269" s="232"/>
      <c r="AT1269" s="243" t="str">
        <f t="shared" si="106"/>
        <v/>
      </c>
      <c r="AU1269" s="243">
        <f t="shared" si="107"/>
        <v>2.083333333333337E-2</v>
      </c>
    </row>
    <row r="1270" spans="1:47" ht="14.25">
      <c r="B1270" s="29">
        <v>2025</v>
      </c>
      <c r="C1270" s="29">
        <v>6</v>
      </c>
      <c r="D1270" s="29">
        <v>10</v>
      </c>
      <c r="E1270" s="247" t="s">
        <v>496</v>
      </c>
      <c r="F1270" s="29"/>
      <c r="G1270" s="31"/>
      <c r="H1270" s="694" t="s">
        <v>467</v>
      </c>
      <c r="I1270" s="347" t="s">
        <v>58</v>
      </c>
      <c r="J1270" s="694" t="s">
        <v>1553</v>
      </c>
      <c r="K1270" s="232"/>
      <c r="L1270" s="698"/>
      <c r="M1270" s="185"/>
      <c r="N1270" s="717"/>
      <c r="O1270" s="232"/>
      <c r="P1270" s="232">
        <v>12</v>
      </c>
      <c r="Q1270" s="347" t="s">
        <v>483</v>
      </c>
      <c r="R1270" s="695">
        <v>1005</v>
      </c>
      <c r="S1270" s="695"/>
      <c r="T1270" s="695" t="s">
        <v>30</v>
      </c>
      <c r="U1270" s="695">
        <v>200</v>
      </c>
      <c r="V1270" s="695">
        <v>1005</v>
      </c>
      <c r="W1270" s="695">
        <v>1005</v>
      </c>
      <c r="X1270" s="232">
        <v>1</v>
      </c>
      <c r="Y1270" s="695">
        <v>200</v>
      </c>
      <c r="Z1270" s="232">
        <v>1</v>
      </c>
      <c r="AA1270" s="696">
        <v>200</v>
      </c>
      <c r="AB1270" s="696"/>
      <c r="AC1270" s="697" t="s">
        <v>874</v>
      </c>
      <c r="AD1270" s="698" t="s">
        <v>484</v>
      </c>
      <c r="AE1270" s="699"/>
      <c r="AF1270" s="699"/>
      <c r="AG1270" s="699"/>
      <c r="AH1270" s="699"/>
      <c r="AI1270" s="232"/>
      <c r="AJ1270" s="694"/>
      <c r="AK1270" s="694"/>
      <c r="AL1270" s="700"/>
      <c r="AM1270" s="694"/>
      <c r="AN1270" s="694"/>
      <c r="AO1270" s="232"/>
      <c r="AP1270" s="232"/>
      <c r="AQ1270" s="232"/>
      <c r="AR1270" s="232"/>
      <c r="AS1270" s="232"/>
      <c r="AT1270" s="243" t="str">
        <f t="shared" si="106"/>
        <v/>
      </c>
      <c r="AU1270" s="243" t="str">
        <f t="shared" si="107"/>
        <v/>
      </c>
    </row>
    <row r="1271" spans="1:47" ht="14.25">
      <c r="A1271" s="182">
        <v>1</v>
      </c>
      <c r="B1271" s="29">
        <v>2025</v>
      </c>
      <c r="C1271" s="29">
        <v>6</v>
      </c>
      <c r="D1271" s="29">
        <v>10</v>
      </c>
      <c r="E1271" s="247" t="s">
        <v>494</v>
      </c>
      <c r="F1271" s="29">
        <v>7</v>
      </c>
      <c r="G1271" s="31" t="s">
        <v>485</v>
      </c>
      <c r="H1271" s="694" t="s">
        <v>467</v>
      </c>
      <c r="I1271" s="347" t="s">
        <v>47</v>
      </c>
      <c r="J1271" s="694" t="s">
        <v>1553</v>
      </c>
      <c r="K1271" s="232">
        <v>3836319</v>
      </c>
      <c r="L1271" s="698">
        <v>1</v>
      </c>
      <c r="M1271" s="185">
        <v>2</v>
      </c>
      <c r="N1271" s="717" t="s">
        <v>504</v>
      </c>
      <c r="O1271" s="232" t="s">
        <v>469</v>
      </c>
      <c r="P1271" s="232">
        <v>50</v>
      </c>
      <c r="Q1271" s="347" t="s">
        <v>452</v>
      </c>
      <c r="R1271" s="695">
        <v>1005</v>
      </c>
      <c r="S1271" s="695"/>
      <c r="T1271" s="695">
        <v>4040</v>
      </c>
      <c r="U1271" s="695">
        <v>4040</v>
      </c>
      <c r="V1271" s="695">
        <v>1005</v>
      </c>
      <c r="W1271" s="695">
        <v>1006</v>
      </c>
      <c r="X1271" s="232">
        <v>1</v>
      </c>
      <c r="Y1271" s="695">
        <v>4000</v>
      </c>
      <c r="Z1271" s="232">
        <v>1</v>
      </c>
      <c r="AA1271" s="696">
        <v>4000</v>
      </c>
      <c r="AB1271" s="696">
        <v>4040</v>
      </c>
      <c r="AC1271" s="697" t="s">
        <v>2489</v>
      </c>
      <c r="AD1271" s="698"/>
      <c r="AE1271" s="699">
        <v>0.90277777777777779</v>
      </c>
      <c r="AF1271" s="699">
        <v>0.92361111111111116</v>
      </c>
      <c r="AG1271" s="699">
        <v>0.92361111111111116</v>
      </c>
      <c r="AH1271" s="699">
        <v>0.93055555555555558</v>
      </c>
      <c r="AI1271" s="232" t="s">
        <v>5</v>
      </c>
      <c r="AJ1271" s="694"/>
      <c r="AK1271" s="694" t="s">
        <v>6</v>
      </c>
      <c r="AL1271" s="700" t="s">
        <v>662</v>
      </c>
      <c r="AM1271" s="694" t="s">
        <v>486</v>
      </c>
      <c r="AN1271" s="694">
        <v>1</v>
      </c>
      <c r="AO1271" s="232"/>
      <c r="AP1271" s="232" t="s">
        <v>394</v>
      </c>
      <c r="AQ1271" s="232"/>
      <c r="AR1271" s="232"/>
      <c r="AS1271" s="232"/>
      <c r="AT1271" s="243">
        <f t="shared" si="106"/>
        <v>2.083333333333337E-2</v>
      </c>
      <c r="AU1271" s="243">
        <f t="shared" si="107"/>
        <v>6.9444444444444198E-3</v>
      </c>
    </row>
    <row r="1272" spans="1:47" ht="14.25">
      <c r="B1272" s="29">
        <v>2025</v>
      </c>
      <c r="C1272" s="29">
        <v>6</v>
      </c>
      <c r="D1272" s="29">
        <v>10</v>
      </c>
      <c r="E1272" s="247" t="s">
        <v>494</v>
      </c>
      <c r="F1272" s="29">
        <v>7</v>
      </c>
      <c r="G1272" s="31" t="s">
        <v>485</v>
      </c>
      <c r="H1272" s="694" t="s">
        <v>467</v>
      </c>
      <c r="I1272" s="347" t="s">
        <v>47</v>
      </c>
      <c r="J1272" s="694" t="s">
        <v>1553</v>
      </c>
      <c r="K1272" s="232">
        <v>3836319</v>
      </c>
      <c r="L1272" s="698">
        <v>2</v>
      </c>
      <c r="M1272" s="185">
        <v>2</v>
      </c>
      <c r="N1272" s="717" t="s">
        <v>504</v>
      </c>
      <c r="O1272" s="232" t="s">
        <v>469</v>
      </c>
      <c r="P1272" s="232">
        <v>50</v>
      </c>
      <c r="Q1272" s="347" t="s">
        <v>452</v>
      </c>
      <c r="R1272" s="695">
        <v>1005</v>
      </c>
      <c r="S1272" s="695"/>
      <c r="T1272" s="695">
        <v>4030</v>
      </c>
      <c r="U1272" s="695">
        <v>4030</v>
      </c>
      <c r="V1272" s="695">
        <v>1005</v>
      </c>
      <c r="W1272" s="695">
        <v>1007</v>
      </c>
      <c r="X1272" s="232">
        <v>1</v>
      </c>
      <c r="Y1272" s="695">
        <v>4000</v>
      </c>
      <c r="Z1272" s="232">
        <v>1</v>
      </c>
      <c r="AA1272" s="696">
        <v>4000</v>
      </c>
      <c r="AB1272" s="696">
        <v>4030</v>
      </c>
      <c r="AC1272" s="697" t="s">
        <v>2490</v>
      </c>
      <c r="AD1272" s="698" t="s">
        <v>2491</v>
      </c>
      <c r="AE1272" s="699">
        <v>0.93055555555555558</v>
      </c>
      <c r="AF1272" s="699">
        <v>0.94791666666666663</v>
      </c>
      <c r="AG1272" s="699">
        <v>0.94791666666666663</v>
      </c>
      <c r="AH1272" s="699">
        <v>0.95486111111111116</v>
      </c>
      <c r="AI1272" s="232" t="s">
        <v>5</v>
      </c>
      <c r="AJ1272" s="694"/>
      <c r="AK1272" s="694" t="s">
        <v>6</v>
      </c>
      <c r="AL1272" s="700" t="s">
        <v>662</v>
      </c>
      <c r="AM1272" s="694" t="s">
        <v>486</v>
      </c>
      <c r="AN1272" s="694">
        <v>1</v>
      </c>
      <c r="AO1272" s="232"/>
      <c r="AP1272" s="232" t="s">
        <v>394</v>
      </c>
      <c r="AQ1272" s="232" t="s">
        <v>860</v>
      </c>
      <c r="AR1272" s="232"/>
      <c r="AS1272" s="232"/>
      <c r="AT1272" s="243">
        <f t="shared" si="106"/>
        <v>1.7361111111111049E-2</v>
      </c>
      <c r="AU1272" s="243">
        <f t="shared" si="107"/>
        <v>6.9444444444445308E-3</v>
      </c>
    </row>
    <row r="1273" spans="1:47" ht="14.25">
      <c r="B1273" s="29">
        <v>2025</v>
      </c>
      <c r="C1273" s="29">
        <v>6</v>
      </c>
      <c r="D1273" s="29">
        <v>10</v>
      </c>
      <c r="E1273" s="247" t="s">
        <v>494</v>
      </c>
      <c r="F1273" s="29"/>
      <c r="G1273" s="208"/>
      <c r="H1273" s="694" t="s">
        <v>467</v>
      </c>
      <c r="I1273" s="347" t="s">
        <v>43</v>
      </c>
      <c r="J1273" s="694" t="s">
        <v>1553</v>
      </c>
      <c r="K1273" s="232"/>
      <c r="L1273" s="698"/>
      <c r="M1273" s="185"/>
      <c r="N1273" s="717"/>
      <c r="O1273" s="232"/>
      <c r="P1273" s="232">
        <v>25</v>
      </c>
      <c r="Q1273" s="347" t="s">
        <v>483</v>
      </c>
      <c r="R1273" s="695">
        <v>1005</v>
      </c>
      <c r="S1273" s="695"/>
      <c r="T1273" s="695" t="s">
        <v>30</v>
      </c>
      <c r="U1273" s="695">
        <v>350</v>
      </c>
      <c r="V1273" s="695">
        <v>1005</v>
      </c>
      <c r="W1273" s="695">
        <v>1005</v>
      </c>
      <c r="X1273" s="232">
        <v>1</v>
      </c>
      <c r="Y1273" s="695"/>
      <c r="Z1273" s="232">
        <v>1</v>
      </c>
      <c r="AA1273" s="696">
        <v>350</v>
      </c>
      <c r="AB1273" s="696">
        <v>8550</v>
      </c>
      <c r="AC1273" s="697" t="s">
        <v>766</v>
      </c>
      <c r="AD1273" s="698" t="s">
        <v>2491</v>
      </c>
      <c r="AE1273" s="699">
        <v>0.95486111111111116</v>
      </c>
      <c r="AF1273" s="699">
        <v>0.95833333333333337</v>
      </c>
      <c r="AG1273" s="699"/>
      <c r="AH1273" s="699"/>
      <c r="AI1273" s="232"/>
      <c r="AJ1273" s="694"/>
      <c r="AK1273" s="694" t="s">
        <v>6</v>
      </c>
      <c r="AL1273" s="700" t="s">
        <v>662</v>
      </c>
      <c r="AM1273" s="694" t="s">
        <v>486</v>
      </c>
      <c r="AN1273" s="694">
        <v>1</v>
      </c>
      <c r="AO1273" s="232"/>
      <c r="AP1273" s="232"/>
      <c r="AQ1273" s="232"/>
      <c r="AR1273" s="232"/>
      <c r="AS1273" s="232"/>
      <c r="AT1273" s="243">
        <f t="shared" si="106"/>
        <v>3.4722222222222099E-3</v>
      </c>
      <c r="AU1273" s="243" t="str">
        <f t="shared" si="107"/>
        <v/>
      </c>
    </row>
    <row r="1274" spans="1:47" ht="14.25">
      <c r="B1274" s="29">
        <v>2025</v>
      </c>
      <c r="C1274" s="29">
        <v>6</v>
      </c>
      <c r="D1274" s="29">
        <v>10</v>
      </c>
      <c r="E1274" s="247" t="s">
        <v>494</v>
      </c>
      <c r="F1274" s="29"/>
      <c r="G1274" s="31"/>
      <c r="H1274" s="694" t="s">
        <v>467</v>
      </c>
      <c r="I1274" s="347"/>
      <c r="J1274" s="694"/>
      <c r="K1274" s="232"/>
      <c r="L1274" s="698"/>
      <c r="M1274" s="185"/>
      <c r="N1274" s="717"/>
      <c r="O1274" s="232"/>
      <c r="P1274" s="232"/>
      <c r="Q1274" s="347"/>
      <c r="R1274" s="695"/>
      <c r="S1274" s="695"/>
      <c r="T1274" s="695"/>
      <c r="U1274" s="695"/>
      <c r="V1274" s="695"/>
      <c r="W1274" s="695"/>
      <c r="X1274" s="232"/>
      <c r="Y1274" s="695"/>
      <c r="Z1274" s="232"/>
      <c r="AA1274" s="696"/>
      <c r="AB1274" s="696"/>
      <c r="AC1274" s="697"/>
      <c r="AD1274" s="698"/>
      <c r="AE1274" s="699"/>
      <c r="AF1274" s="699"/>
      <c r="AG1274" s="699">
        <v>0.95833333333333337</v>
      </c>
      <c r="AH1274" s="699">
        <v>0.97916666666666663</v>
      </c>
      <c r="AI1274" s="232" t="s">
        <v>5</v>
      </c>
      <c r="AJ1274" s="694"/>
      <c r="AK1274" s="694"/>
      <c r="AL1274" s="700"/>
      <c r="AM1274" s="694"/>
      <c r="AN1274" s="694"/>
      <c r="AO1274" s="232"/>
      <c r="AP1274" s="232"/>
      <c r="AQ1274" s="232"/>
      <c r="AR1274" s="232"/>
      <c r="AS1274" s="232"/>
      <c r="AT1274" s="243" t="str">
        <f t="shared" si="106"/>
        <v/>
      </c>
      <c r="AU1274" s="243">
        <f t="shared" si="107"/>
        <v>2.0833333333333259E-2</v>
      </c>
    </row>
    <row r="1275" spans="1:47" ht="14.25">
      <c r="B1275" s="29">
        <v>2025</v>
      </c>
      <c r="C1275" s="29">
        <v>6</v>
      </c>
      <c r="D1275" s="29">
        <v>10</v>
      </c>
      <c r="E1275" s="247" t="s">
        <v>494</v>
      </c>
      <c r="F1275" s="29"/>
      <c r="G1275" s="31"/>
      <c r="H1275" s="694" t="s">
        <v>467</v>
      </c>
      <c r="I1275" s="347" t="s">
        <v>58</v>
      </c>
      <c r="J1275" s="694" t="s">
        <v>1553</v>
      </c>
      <c r="K1275" s="232"/>
      <c r="L1275" s="698"/>
      <c r="M1275" s="185"/>
      <c r="N1275" s="717"/>
      <c r="O1275" s="232"/>
      <c r="P1275" s="232">
        <v>12</v>
      </c>
      <c r="Q1275" s="347" t="s">
        <v>483</v>
      </c>
      <c r="R1275" s="695">
        <v>1005</v>
      </c>
      <c r="S1275" s="695"/>
      <c r="T1275" s="695" t="s">
        <v>30</v>
      </c>
      <c r="U1275" s="695">
        <v>200</v>
      </c>
      <c r="V1275" s="695">
        <v>1005</v>
      </c>
      <c r="W1275" s="695">
        <v>1005</v>
      </c>
      <c r="X1275" s="232">
        <v>1</v>
      </c>
      <c r="Y1275" s="695">
        <v>200</v>
      </c>
      <c r="Z1275" s="232">
        <v>1</v>
      </c>
      <c r="AA1275" s="696">
        <v>200</v>
      </c>
      <c r="AB1275" s="696"/>
      <c r="AC1275" s="697" t="s">
        <v>874</v>
      </c>
      <c r="AD1275" s="698" t="s">
        <v>484</v>
      </c>
      <c r="AE1275" s="699"/>
      <c r="AF1275" s="699"/>
      <c r="AG1275" s="699"/>
      <c r="AH1275" s="699"/>
      <c r="AI1275" s="232"/>
      <c r="AJ1275" s="694"/>
      <c r="AK1275" s="694"/>
      <c r="AL1275" s="700"/>
      <c r="AM1275" s="694"/>
      <c r="AN1275" s="694"/>
      <c r="AO1275" s="232"/>
      <c r="AP1275" s="232"/>
      <c r="AQ1275" s="232"/>
      <c r="AR1275" s="232"/>
      <c r="AS1275" s="232"/>
      <c r="AT1275" s="243" t="str">
        <f t="shared" si="106"/>
        <v/>
      </c>
      <c r="AU1275" s="243" t="str">
        <f t="shared" si="107"/>
        <v/>
      </c>
    </row>
    <row r="1276" spans="1:47" ht="14.25">
      <c r="A1276" s="182">
        <v>1</v>
      </c>
      <c r="B1276" s="29">
        <v>2025</v>
      </c>
      <c r="C1276" s="29">
        <v>6</v>
      </c>
      <c r="D1276" s="29">
        <v>10</v>
      </c>
      <c r="E1276" s="247" t="s">
        <v>494</v>
      </c>
      <c r="F1276" s="29">
        <v>8</v>
      </c>
      <c r="G1276" s="31" t="s">
        <v>485</v>
      </c>
      <c r="H1276" s="694" t="s">
        <v>467</v>
      </c>
      <c r="I1276" s="347" t="s">
        <v>47</v>
      </c>
      <c r="J1276" s="694" t="s">
        <v>1553</v>
      </c>
      <c r="K1276" s="232">
        <v>3832989</v>
      </c>
      <c r="L1276" s="698">
        <v>1</v>
      </c>
      <c r="M1276" s="185">
        <v>3</v>
      </c>
      <c r="N1276" s="717" t="s">
        <v>512</v>
      </c>
      <c r="O1276" s="232" t="s">
        <v>469</v>
      </c>
      <c r="P1276" s="232">
        <v>50</v>
      </c>
      <c r="Q1276" s="347" t="s">
        <v>696</v>
      </c>
      <c r="R1276" s="695">
        <v>1005</v>
      </c>
      <c r="S1276" s="695"/>
      <c r="T1276" s="695">
        <v>4030</v>
      </c>
      <c r="U1276" s="695">
        <v>4030</v>
      </c>
      <c r="V1276" s="695">
        <v>1005</v>
      </c>
      <c r="W1276" s="695">
        <v>1006</v>
      </c>
      <c r="X1276" s="232">
        <v>1</v>
      </c>
      <c r="Y1276" s="695">
        <v>4100</v>
      </c>
      <c r="Z1276" s="232">
        <v>1</v>
      </c>
      <c r="AA1276" s="696">
        <v>4100</v>
      </c>
      <c r="AB1276" s="696">
        <v>4030</v>
      </c>
      <c r="AC1276" s="697" t="s">
        <v>2492</v>
      </c>
      <c r="AD1276" s="698"/>
      <c r="AE1276" s="699">
        <v>0.97916666666666663</v>
      </c>
      <c r="AF1276" s="699">
        <v>0</v>
      </c>
      <c r="AG1276" s="699">
        <v>0</v>
      </c>
      <c r="AH1276" s="699">
        <v>6.9444444444444441E-3</v>
      </c>
      <c r="AI1276" s="232" t="s">
        <v>5</v>
      </c>
      <c r="AJ1276" s="694"/>
      <c r="AK1276" s="694" t="s">
        <v>6</v>
      </c>
      <c r="AL1276" s="700" t="s">
        <v>858</v>
      </c>
      <c r="AM1276" s="694" t="s">
        <v>486</v>
      </c>
      <c r="AN1276" s="694">
        <v>1</v>
      </c>
      <c r="AO1276" s="232"/>
      <c r="AP1276" s="232" t="s">
        <v>394</v>
      </c>
      <c r="AQ1276" s="232"/>
      <c r="AR1276" s="232"/>
      <c r="AS1276" s="232"/>
      <c r="AT1276" s="243">
        <f t="shared" si="106"/>
        <v>2.083333333333337E-2</v>
      </c>
      <c r="AU1276" s="243">
        <f t="shared" si="107"/>
        <v>6.9444444444444441E-3</v>
      </c>
    </row>
    <row r="1277" spans="1:47" ht="14.25">
      <c r="B1277" s="29">
        <v>2025</v>
      </c>
      <c r="C1277" s="29">
        <v>6</v>
      </c>
      <c r="D1277" s="29">
        <v>10</v>
      </c>
      <c r="E1277" s="247" t="s">
        <v>494</v>
      </c>
      <c r="F1277" s="29">
        <v>8</v>
      </c>
      <c r="G1277" s="31" t="s">
        <v>485</v>
      </c>
      <c r="H1277" s="694" t="s">
        <v>467</v>
      </c>
      <c r="I1277" s="347" t="s">
        <v>47</v>
      </c>
      <c r="J1277" s="694" t="s">
        <v>1553</v>
      </c>
      <c r="K1277" s="232">
        <v>3832989</v>
      </c>
      <c r="L1277" s="698">
        <v>2</v>
      </c>
      <c r="M1277" s="185">
        <v>3</v>
      </c>
      <c r="N1277" s="717" t="s">
        <v>512</v>
      </c>
      <c r="O1277" s="232" t="s">
        <v>469</v>
      </c>
      <c r="P1277" s="232">
        <v>50</v>
      </c>
      <c r="Q1277" s="347" t="s">
        <v>696</v>
      </c>
      <c r="R1277" s="695">
        <v>1005</v>
      </c>
      <c r="S1277" s="695"/>
      <c r="T1277" s="695">
        <v>4010</v>
      </c>
      <c r="U1277" s="695">
        <v>4010</v>
      </c>
      <c r="V1277" s="695">
        <v>1005</v>
      </c>
      <c r="W1277" s="695">
        <v>1007</v>
      </c>
      <c r="X1277" s="232">
        <v>1</v>
      </c>
      <c r="Y1277" s="695">
        <v>4100</v>
      </c>
      <c r="Z1277" s="232">
        <v>1</v>
      </c>
      <c r="AA1277" s="696">
        <v>4100</v>
      </c>
      <c r="AB1277" s="696">
        <v>4010</v>
      </c>
      <c r="AC1277" s="697" t="s">
        <v>2493</v>
      </c>
      <c r="AD1277" s="698"/>
      <c r="AE1277" s="699">
        <v>6.9444444444444441E-3</v>
      </c>
      <c r="AF1277" s="699">
        <v>2.7777777777777776E-2</v>
      </c>
      <c r="AG1277" s="699">
        <v>2.7777777777777776E-2</v>
      </c>
      <c r="AH1277" s="699">
        <v>3.4722222222222224E-2</v>
      </c>
      <c r="AI1277" s="232" t="s">
        <v>5</v>
      </c>
      <c r="AJ1277" s="694"/>
      <c r="AK1277" s="694" t="s">
        <v>6</v>
      </c>
      <c r="AL1277" s="700" t="s">
        <v>858</v>
      </c>
      <c r="AM1277" s="694" t="s">
        <v>486</v>
      </c>
      <c r="AN1277" s="694">
        <v>1</v>
      </c>
      <c r="AO1277" s="232"/>
      <c r="AP1277" s="232" t="s">
        <v>394</v>
      </c>
      <c r="AQ1277" s="232"/>
      <c r="AR1277" s="232"/>
      <c r="AS1277" s="232"/>
      <c r="AT1277" s="243">
        <f t="shared" si="106"/>
        <v>2.0833333333333332E-2</v>
      </c>
      <c r="AU1277" s="243">
        <f t="shared" si="107"/>
        <v>6.9444444444444475E-3</v>
      </c>
    </row>
    <row r="1278" spans="1:47" ht="14.25">
      <c r="B1278" s="29">
        <v>2025</v>
      </c>
      <c r="C1278" s="29">
        <v>6</v>
      </c>
      <c r="D1278" s="29">
        <v>10</v>
      </c>
      <c r="E1278" s="247" t="s">
        <v>494</v>
      </c>
      <c r="F1278" s="29">
        <v>8</v>
      </c>
      <c r="G1278" s="31" t="s">
        <v>485</v>
      </c>
      <c r="H1278" s="694" t="s">
        <v>467</v>
      </c>
      <c r="I1278" s="347" t="s">
        <v>47</v>
      </c>
      <c r="J1278" s="694" t="s">
        <v>1553</v>
      </c>
      <c r="K1278" s="232">
        <v>3832989</v>
      </c>
      <c r="L1278" s="698">
        <v>3</v>
      </c>
      <c r="M1278" s="185">
        <v>3</v>
      </c>
      <c r="N1278" s="717" t="s">
        <v>512</v>
      </c>
      <c r="O1278" s="232" t="s">
        <v>469</v>
      </c>
      <c r="P1278" s="232">
        <v>50</v>
      </c>
      <c r="Q1278" s="347" t="s">
        <v>696</v>
      </c>
      <c r="R1278" s="695">
        <v>1005</v>
      </c>
      <c r="S1278" s="695"/>
      <c r="T1278" s="695">
        <v>4030</v>
      </c>
      <c r="U1278" s="695">
        <v>4030</v>
      </c>
      <c r="V1278" s="695">
        <v>1005</v>
      </c>
      <c r="W1278" s="695">
        <v>1007</v>
      </c>
      <c r="X1278" s="232">
        <v>1</v>
      </c>
      <c r="Y1278" s="695">
        <v>4100</v>
      </c>
      <c r="Z1278" s="232">
        <v>1</v>
      </c>
      <c r="AA1278" s="696">
        <v>4100</v>
      </c>
      <c r="AB1278" s="696">
        <v>4030</v>
      </c>
      <c r="AC1278" s="697" t="s">
        <v>2494</v>
      </c>
      <c r="AD1278" s="698" t="s">
        <v>2495</v>
      </c>
      <c r="AE1278" s="699">
        <v>3.4722222222222224E-2</v>
      </c>
      <c r="AF1278" s="699">
        <v>5.5555555555555552E-2</v>
      </c>
      <c r="AG1278" s="699">
        <v>5.5555555555555552E-2</v>
      </c>
      <c r="AH1278" s="699">
        <v>0.10416666666666667</v>
      </c>
      <c r="AI1278" s="232" t="s">
        <v>5</v>
      </c>
      <c r="AJ1278" s="694"/>
      <c r="AK1278" s="694" t="s">
        <v>6</v>
      </c>
      <c r="AL1278" s="700" t="s">
        <v>858</v>
      </c>
      <c r="AM1278" s="694" t="s">
        <v>486</v>
      </c>
      <c r="AN1278" s="694">
        <v>1</v>
      </c>
      <c r="AO1278" s="232"/>
      <c r="AP1278" s="232" t="s">
        <v>394</v>
      </c>
      <c r="AQ1278" s="232"/>
      <c r="AR1278" s="232"/>
      <c r="AS1278" s="232"/>
      <c r="AT1278" s="243">
        <f t="shared" si="106"/>
        <v>2.0833333333333329E-2</v>
      </c>
      <c r="AU1278" s="243">
        <f t="shared" si="107"/>
        <v>4.8611111111111119E-2</v>
      </c>
    </row>
    <row r="1279" spans="1:47" ht="14.25">
      <c r="B1279" s="29">
        <v>2025</v>
      </c>
      <c r="C1279" s="29">
        <v>6</v>
      </c>
      <c r="D1279" s="29">
        <v>10</v>
      </c>
      <c r="E1279" s="247" t="s">
        <v>494</v>
      </c>
      <c r="F1279" s="29"/>
      <c r="G1279" s="31"/>
      <c r="H1279" s="694" t="s">
        <v>467</v>
      </c>
      <c r="I1279" s="347" t="s">
        <v>43</v>
      </c>
      <c r="J1279" s="694" t="s">
        <v>1553</v>
      </c>
      <c r="K1279" s="232"/>
      <c r="L1279" s="698"/>
      <c r="M1279" s="185"/>
      <c r="N1279" s="717"/>
      <c r="O1279" s="232"/>
      <c r="P1279" s="232">
        <v>25</v>
      </c>
      <c r="Q1279" s="347" t="s">
        <v>483</v>
      </c>
      <c r="R1279" s="695">
        <v>1005</v>
      </c>
      <c r="S1279" s="695"/>
      <c r="T1279" s="695" t="s">
        <v>912</v>
      </c>
      <c r="U1279" s="695">
        <v>350</v>
      </c>
      <c r="V1279" s="695">
        <v>1005</v>
      </c>
      <c r="W1279" s="695">
        <v>1005</v>
      </c>
      <c r="X1279" s="232">
        <v>1</v>
      </c>
      <c r="Y1279" s="695"/>
      <c r="Z1279" s="232">
        <v>1</v>
      </c>
      <c r="AA1279" s="696">
        <v>350</v>
      </c>
      <c r="AB1279" s="696">
        <v>12850</v>
      </c>
      <c r="AC1279" s="697" t="s">
        <v>766</v>
      </c>
      <c r="AD1279" s="698" t="s">
        <v>2495</v>
      </c>
      <c r="AE1279" s="699">
        <v>0.10416666666666667</v>
      </c>
      <c r="AF1279" s="699">
        <v>0.1076388888888889</v>
      </c>
      <c r="AG1279" s="699"/>
      <c r="AH1279" s="699"/>
      <c r="AI1279" s="232"/>
      <c r="AJ1279" s="694"/>
      <c r="AK1279" s="694" t="s">
        <v>6</v>
      </c>
      <c r="AL1279" s="700" t="s">
        <v>858</v>
      </c>
      <c r="AM1279" s="694" t="s">
        <v>486</v>
      </c>
      <c r="AN1279" s="694">
        <v>1</v>
      </c>
      <c r="AO1279" s="232"/>
      <c r="AP1279" s="232"/>
      <c r="AQ1279" s="232"/>
      <c r="AR1279" s="232"/>
      <c r="AS1279" s="232"/>
      <c r="AT1279" s="243">
        <f t="shared" si="106"/>
        <v>3.4722222222222238E-3</v>
      </c>
      <c r="AU1279" s="243" t="str">
        <f t="shared" si="107"/>
        <v/>
      </c>
    </row>
    <row r="1280" spans="1:47" ht="14.25">
      <c r="B1280" s="29">
        <v>2025</v>
      </c>
      <c r="C1280" s="29">
        <v>6</v>
      </c>
      <c r="D1280" s="29">
        <v>10</v>
      </c>
      <c r="E1280" s="247" t="s">
        <v>494</v>
      </c>
      <c r="F1280" s="29"/>
      <c r="G1280" s="31"/>
      <c r="H1280" s="694" t="s">
        <v>467</v>
      </c>
      <c r="I1280" s="347"/>
      <c r="J1280" s="694"/>
      <c r="K1280" s="232"/>
      <c r="L1280" s="698"/>
      <c r="M1280" s="185"/>
      <c r="N1280" s="717"/>
      <c r="O1280" s="232"/>
      <c r="P1280" s="232"/>
      <c r="Q1280" s="347"/>
      <c r="R1280" s="695"/>
      <c r="S1280" s="695"/>
      <c r="T1280" s="695"/>
      <c r="U1280" s="695"/>
      <c r="V1280" s="695"/>
      <c r="W1280" s="695"/>
      <c r="X1280" s="232"/>
      <c r="Y1280" s="695"/>
      <c r="Z1280" s="232"/>
      <c r="AA1280" s="696"/>
      <c r="AB1280" s="696"/>
      <c r="AC1280" s="697"/>
      <c r="AD1280" s="698"/>
      <c r="AE1280" s="699"/>
      <c r="AF1280" s="699"/>
      <c r="AG1280" s="699">
        <v>0.1076388888888889</v>
      </c>
      <c r="AH1280" s="699">
        <v>0.12847222222222221</v>
      </c>
      <c r="AI1280" s="232" t="s">
        <v>560</v>
      </c>
      <c r="AJ1280" s="694"/>
      <c r="AK1280" s="694"/>
      <c r="AL1280" s="700"/>
      <c r="AM1280" s="694"/>
      <c r="AN1280" s="694"/>
      <c r="AO1280" s="232"/>
      <c r="AP1280" s="232"/>
      <c r="AQ1280" s="232"/>
      <c r="AR1280" s="232"/>
      <c r="AS1280" s="232"/>
      <c r="AT1280" s="243" t="str">
        <f t="shared" si="106"/>
        <v/>
      </c>
      <c r="AU1280" s="243">
        <f t="shared" si="107"/>
        <v>2.0833333333333315E-2</v>
      </c>
    </row>
    <row r="1281" spans="1:75" ht="14.25">
      <c r="B1281" s="29">
        <v>2025</v>
      </c>
      <c r="C1281" s="29">
        <v>6</v>
      </c>
      <c r="D1281" s="29">
        <v>10</v>
      </c>
      <c r="E1281" s="247" t="s">
        <v>494</v>
      </c>
      <c r="F1281" s="29"/>
      <c r="G1281" s="31"/>
      <c r="H1281" s="694" t="s">
        <v>467</v>
      </c>
      <c r="I1281" s="347" t="s">
        <v>58</v>
      </c>
      <c r="J1281" s="694" t="s">
        <v>1553</v>
      </c>
      <c r="K1281" s="232"/>
      <c r="L1281" s="698"/>
      <c r="M1281" s="185"/>
      <c r="N1281" s="717"/>
      <c r="O1281" s="232"/>
      <c r="P1281" s="232">
        <v>12</v>
      </c>
      <c r="Q1281" s="347" t="s">
        <v>483</v>
      </c>
      <c r="R1281" s="695">
        <v>1005</v>
      </c>
      <c r="S1281" s="695"/>
      <c r="T1281" s="695" t="s">
        <v>30</v>
      </c>
      <c r="U1281" s="695">
        <v>200</v>
      </c>
      <c r="V1281" s="695">
        <v>1005</v>
      </c>
      <c r="W1281" s="695">
        <v>1005</v>
      </c>
      <c r="X1281" s="232">
        <v>1</v>
      </c>
      <c r="Y1281" s="695">
        <v>200</v>
      </c>
      <c r="Z1281" s="232">
        <v>1</v>
      </c>
      <c r="AA1281" s="696">
        <v>200</v>
      </c>
      <c r="AB1281" s="696"/>
      <c r="AC1281" s="697"/>
      <c r="AD1281" s="698" t="s">
        <v>484</v>
      </c>
      <c r="AE1281" s="699"/>
      <c r="AF1281" s="699"/>
      <c r="AG1281" s="699"/>
      <c r="AH1281" s="699"/>
      <c r="AI1281" s="232"/>
      <c r="AJ1281" s="694"/>
      <c r="AK1281" s="694"/>
      <c r="AL1281" s="700"/>
      <c r="AM1281" s="694"/>
      <c r="AN1281" s="694"/>
      <c r="AO1281" s="232"/>
      <c r="AP1281" s="232"/>
      <c r="AQ1281" s="232"/>
      <c r="AR1281" s="232"/>
      <c r="AS1281" s="232"/>
      <c r="AT1281" s="243" t="str">
        <f t="shared" si="106"/>
        <v/>
      </c>
      <c r="AU1281" s="243" t="str">
        <f t="shared" si="107"/>
        <v/>
      </c>
    </row>
    <row r="1282" spans="1:75" ht="14.25">
      <c r="A1282" s="182">
        <v>1</v>
      </c>
      <c r="B1282" s="29">
        <v>2025</v>
      </c>
      <c r="C1282" s="29">
        <v>6</v>
      </c>
      <c r="D1282" s="29">
        <v>10</v>
      </c>
      <c r="E1282" s="247" t="s">
        <v>494</v>
      </c>
      <c r="F1282" s="29">
        <v>9</v>
      </c>
      <c r="G1282" s="31" t="s">
        <v>485</v>
      </c>
      <c r="H1282" s="694" t="s">
        <v>467</v>
      </c>
      <c r="I1282" s="347" t="s">
        <v>47</v>
      </c>
      <c r="J1282" s="694" t="s">
        <v>1553</v>
      </c>
      <c r="K1282" s="232">
        <v>3832368</v>
      </c>
      <c r="L1282" s="698">
        <v>1</v>
      </c>
      <c r="M1282" s="185">
        <v>2</v>
      </c>
      <c r="N1282" s="717" t="s">
        <v>512</v>
      </c>
      <c r="O1282" s="232" t="s">
        <v>469</v>
      </c>
      <c r="P1282" s="232">
        <v>25</v>
      </c>
      <c r="Q1282" s="347" t="s">
        <v>761</v>
      </c>
      <c r="R1282" s="695">
        <v>1005</v>
      </c>
      <c r="S1282" s="695"/>
      <c r="T1282" s="695">
        <v>8100</v>
      </c>
      <c r="U1282" s="695">
        <v>8100</v>
      </c>
      <c r="V1282" s="695">
        <v>1005</v>
      </c>
      <c r="W1282" s="695">
        <v>1007</v>
      </c>
      <c r="X1282" s="232">
        <v>1</v>
      </c>
      <c r="Y1282" s="695">
        <v>8000</v>
      </c>
      <c r="Z1282" s="232">
        <v>1</v>
      </c>
      <c r="AA1282" s="696">
        <v>8000</v>
      </c>
      <c r="AB1282" s="696">
        <v>8100</v>
      </c>
      <c r="AC1282" s="697" t="s">
        <v>2496</v>
      </c>
      <c r="AD1282" s="698" t="s">
        <v>2497</v>
      </c>
      <c r="AE1282" s="699">
        <v>0.12847222222222221</v>
      </c>
      <c r="AF1282" s="699">
        <v>0.16666666666666666</v>
      </c>
      <c r="AG1282" s="699">
        <v>0.16666666666666666</v>
      </c>
      <c r="AH1282" s="699">
        <v>0.1736111111111111</v>
      </c>
      <c r="AI1282" s="232" t="s">
        <v>5</v>
      </c>
      <c r="AJ1282" s="694"/>
      <c r="AK1282" s="694" t="s">
        <v>6</v>
      </c>
      <c r="AL1282" s="700" t="s">
        <v>662</v>
      </c>
      <c r="AM1282" s="694" t="s">
        <v>486</v>
      </c>
      <c r="AN1282" s="694">
        <v>1</v>
      </c>
      <c r="AO1282" s="232"/>
      <c r="AP1282" s="232" t="s">
        <v>394</v>
      </c>
      <c r="AQ1282" s="232"/>
      <c r="AR1282" s="232"/>
      <c r="AS1282" s="232"/>
      <c r="AT1282" s="243">
        <f t="shared" si="106"/>
        <v>3.8194444444444448E-2</v>
      </c>
      <c r="AU1282" s="243">
        <f t="shared" si="107"/>
        <v>6.9444444444444475E-3</v>
      </c>
    </row>
    <row r="1283" spans="1:75" ht="14.25">
      <c r="B1283" s="29">
        <v>2025</v>
      </c>
      <c r="C1283" s="29">
        <v>6</v>
      </c>
      <c r="D1283" s="29">
        <v>10</v>
      </c>
      <c r="E1283" s="247" t="s">
        <v>494</v>
      </c>
      <c r="F1283" s="29"/>
      <c r="G1283" s="208"/>
      <c r="H1283" s="694" t="s">
        <v>467</v>
      </c>
      <c r="I1283" s="347" t="s">
        <v>43</v>
      </c>
      <c r="J1283" s="694" t="s">
        <v>1553</v>
      </c>
      <c r="K1283" s="232"/>
      <c r="L1283" s="698"/>
      <c r="M1283" s="185"/>
      <c r="N1283" s="717"/>
      <c r="O1283" s="232"/>
      <c r="P1283" s="232">
        <v>25</v>
      </c>
      <c r="Q1283" s="347" t="s">
        <v>483</v>
      </c>
      <c r="R1283" s="695">
        <v>1005</v>
      </c>
      <c r="S1283" s="695"/>
      <c r="T1283" s="695" t="s">
        <v>30</v>
      </c>
      <c r="U1283" s="695">
        <v>350</v>
      </c>
      <c r="V1283" s="695">
        <v>1005</v>
      </c>
      <c r="W1283" s="695">
        <v>1005</v>
      </c>
      <c r="X1283" s="232">
        <v>1</v>
      </c>
      <c r="Y1283" s="695"/>
      <c r="Z1283" s="232">
        <v>1</v>
      </c>
      <c r="AA1283" s="696">
        <v>350</v>
      </c>
      <c r="AB1283" s="696">
        <v>8550</v>
      </c>
      <c r="AC1283" s="697" t="s">
        <v>766</v>
      </c>
      <c r="AD1283" s="698" t="s">
        <v>2497</v>
      </c>
      <c r="AE1283" s="699">
        <v>0.1736111111111111</v>
      </c>
      <c r="AF1283" s="699">
        <v>0.17708333333333334</v>
      </c>
      <c r="AG1283" s="699"/>
      <c r="AH1283" s="699"/>
      <c r="AI1283" s="232"/>
      <c r="AJ1283" s="694"/>
      <c r="AK1283" s="694" t="s">
        <v>6</v>
      </c>
      <c r="AL1283" s="700" t="s">
        <v>662</v>
      </c>
      <c r="AM1283" s="694" t="s">
        <v>486</v>
      </c>
      <c r="AN1283" s="694">
        <v>1</v>
      </c>
      <c r="AO1283" s="232"/>
      <c r="AP1283" s="232"/>
      <c r="AQ1283" s="232"/>
      <c r="AR1283" s="232"/>
      <c r="AS1283" s="232"/>
      <c r="AT1283" s="243">
        <f t="shared" si="106"/>
        <v>3.4722222222222376E-3</v>
      </c>
      <c r="AU1283" s="243" t="str">
        <f t="shared" si="107"/>
        <v/>
      </c>
    </row>
    <row r="1284" spans="1:75" ht="14.25">
      <c r="B1284" s="29">
        <v>2025</v>
      </c>
      <c r="C1284" s="29">
        <v>6</v>
      </c>
      <c r="D1284" s="29">
        <v>10</v>
      </c>
      <c r="E1284" s="247" t="s">
        <v>494</v>
      </c>
      <c r="F1284" s="29"/>
      <c r="G1284" s="31"/>
      <c r="H1284" s="694" t="s">
        <v>467</v>
      </c>
      <c r="I1284" s="347"/>
      <c r="J1284" s="694"/>
      <c r="K1284" s="232"/>
      <c r="L1284" s="698"/>
      <c r="M1284" s="185"/>
      <c r="N1284" s="717"/>
      <c r="O1284" s="232"/>
      <c r="P1284" s="232"/>
      <c r="Q1284" s="347"/>
      <c r="R1284" s="695"/>
      <c r="S1284" s="695"/>
      <c r="T1284" s="695"/>
      <c r="U1284" s="695"/>
      <c r="V1284" s="695"/>
      <c r="W1284" s="695"/>
      <c r="X1284" s="232"/>
      <c r="Y1284" s="695"/>
      <c r="Z1284" s="232"/>
      <c r="AA1284" s="696"/>
      <c r="AB1284" s="696"/>
      <c r="AC1284" s="697"/>
      <c r="AD1284" s="698"/>
      <c r="AE1284" s="699"/>
      <c r="AF1284" s="699"/>
      <c r="AG1284" s="699">
        <v>0.17708333333333334</v>
      </c>
      <c r="AH1284" s="699">
        <v>0.19791666666666666</v>
      </c>
      <c r="AI1284" s="232" t="s">
        <v>560</v>
      </c>
      <c r="AJ1284" s="694"/>
      <c r="AK1284" s="694"/>
      <c r="AL1284" s="700"/>
      <c r="AM1284" s="694"/>
      <c r="AN1284" s="694"/>
      <c r="AO1284" s="232"/>
      <c r="AP1284" s="232"/>
      <c r="AQ1284" s="232"/>
      <c r="AR1284" s="232"/>
      <c r="AS1284" s="232"/>
      <c r="AT1284" s="243" t="str">
        <f t="shared" si="106"/>
        <v/>
      </c>
      <c r="AU1284" s="243">
        <f t="shared" si="107"/>
        <v>2.0833333333333315E-2</v>
      </c>
    </row>
    <row r="1285" spans="1:75" ht="14.25">
      <c r="B1285" s="29">
        <v>2025</v>
      </c>
      <c r="C1285" s="29">
        <v>6</v>
      </c>
      <c r="D1285" s="29">
        <v>10</v>
      </c>
      <c r="E1285" s="247" t="s">
        <v>494</v>
      </c>
      <c r="F1285" s="29"/>
      <c r="G1285" s="31"/>
      <c r="H1285" s="694" t="s">
        <v>467</v>
      </c>
      <c r="I1285" s="347" t="s">
        <v>58</v>
      </c>
      <c r="J1285" s="694" t="s">
        <v>1553</v>
      </c>
      <c r="K1285" s="232"/>
      <c r="L1285" s="698"/>
      <c r="M1285" s="185"/>
      <c r="N1285" s="717"/>
      <c r="O1285" s="232"/>
      <c r="P1285" s="232">
        <v>12</v>
      </c>
      <c r="Q1285" s="347" t="s">
        <v>483</v>
      </c>
      <c r="R1285" s="695">
        <v>1005</v>
      </c>
      <c r="S1285" s="695"/>
      <c r="T1285" s="695" t="s">
        <v>30</v>
      </c>
      <c r="U1285" s="695">
        <v>200</v>
      </c>
      <c r="V1285" s="695">
        <v>1005</v>
      </c>
      <c r="W1285" s="695">
        <v>1005</v>
      </c>
      <c r="X1285" s="232">
        <v>1</v>
      </c>
      <c r="Y1285" s="695">
        <v>200</v>
      </c>
      <c r="Z1285" s="232">
        <v>1</v>
      </c>
      <c r="AA1285" s="696">
        <v>200</v>
      </c>
      <c r="AB1285" s="696"/>
      <c r="AC1285" s="697"/>
      <c r="AD1285" s="698" t="s">
        <v>484</v>
      </c>
      <c r="AE1285" s="699"/>
      <c r="AF1285" s="699"/>
      <c r="AG1285" s="699"/>
      <c r="AH1285" s="699"/>
      <c r="AI1285" s="232"/>
      <c r="AJ1285" s="694"/>
      <c r="AK1285" s="694"/>
      <c r="AL1285" s="700"/>
      <c r="AM1285" s="694"/>
      <c r="AN1285" s="694"/>
      <c r="AO1285" s="232"/>
      <c r="AP1285" s="232"/>
      <c r="AQ1285" s="232"/>
      <c r="AR1285" s="232"/>
      <c r="AS1285" s="232"/>
      <c r="AT1285" s="243" t="str">
        <f t="shared" si="106"/>
        <v/>
      </c>
      <c r="AU1285" s="243" t="str">
        <f t="shared" si="107"/>
        <v/>
      </c>
    </row>
    <row r="1286" spans="1:75" ht="14.25">
      <c r="A1286" s="182">
        <v>1</v>
      </c>
      <c r="B1286" s="29">
        <v>2025</v>
      </c>
      <c r="C1286" s="29">
        <v>6</v>
      </c>
      <c r="D1286" s="29">
        <v>10</v>
      </c>
      <c r="E1286" s="247" t="s">
        <v>494</v>
      </c>
      <c r="F1286" s="29">
        <v>10</v>
      </c>
      <c r="G1286" s="31" t="s">
        <v>485</v>
      </c>
      <c r="H1286" s="694" t="s">
        <v>467</v>
      </c>
      <c r="I1286" s="347" t="s">
        <v>47</v>
      </c>
      <c r="J1286" s="694" t="s">
        <v>1553</v>
      </c>
      <c r="K1286" s="232">
        <v>3832368</v>
      </c>
      <c r="L1286" s="698">
        <v>2</v>
      </c>
      <c r="M1286" s="185">
        <v>2</v>
      </c>
      <c r="N1286" s="717" t="s">
        <v>512</v>
      </c>
      <c r="O1286" s="232" t="s">
        <v>469</v>
      </c>
      <c r="P1286" s="232">
        <v>25</v>
      </c>
      <c r="Q1286" s="347" t="s">
        <v>761</v>
      </c>
      <c r="R1286" s="695">
        <v>1005</v>
      </c>
      <c r="S1286" s="695"/>
      <c r="T1286" s="695">
        <v>8110</v>
      </c>
      <c r="U1286" s="695">
        <v>8110</v>
      </c>
      <c r="V1286" s="695">
        <v>1005</v>
      </c>
      <c r="W1286" s="695">
        <v>1007</v>
      </c>
      <c r="X1286" s="232">
        <v>1</v>
      </c>
      <c r="Y1286" s="695">
        <v>8000</v>
      </c>
      <c r="Z1286" s="232">
        <v>1</v>
      </c>
      <c r="AA1286" s="696">
        <v>8000</v>
      </c>
      <c r="AB1286" s="696">
        <v>8110</v>
      </c>
      <c r="AC1286" s="697" t="s">
        <v>2498</v>
      </c>
      <c r="AD1286" s="698" t="s">
        <v>2499</v>
      </c>
      <c r="AE1286" s="699">
        <v>0.19791666666666666</v>
      </c>
      <c r="AF1286" s="699">
        <v>0.2361111111111111</v>
      </c>
      <c r="AG1286" s="699">
        <v>0.2361111111111111</v>
      </c>
      <c r="AH1286" s="699">
        <v>0.24305555555555555</v>
      </c>
      <c r="AI1286" s="232" t="s">
        <v>5</v>
      </c>
      <c r="AJ1286" s="694"/>
      <c r="AK1286" s="694" t="s">
        <v>6</v>
      </c>
      <c r="AL1286" s="700" t="s">
        <v>662</v>
      </c>
      <c r="AM1286" s="694" t="s">
        <v>486</v>
      </c>
      <c r="AN1286" s="694">
        <v>1</v>
      </c>
      <c r="AO1286" s="232"/>
      <c r="AP1286" s="232" t="s">
        <v>394</v>
      </c>
      <c r="AQ1286" s="232"/>
      <c r="AR1286" s="232"/>
      <c r="AS1286" s="232"/>
      <c r="AT1286" s="243">
        <f t="shared" si="106"/>
        <v>3.8194444444444448E-2</v>
      </c>
      <c r="AU1286" s="243">
        <f t="shared" si="107"/>
        <v>6.9444444444444475E-3</v>
      </c>
    </row>
    <row r="1287" spans="1:75" ht="14.25">
      <c r="B1287" s="29">
        <v>2025</v>
      </c>
      <c r="C1287" s="29">
        <v>6</v>
      </c>
      <c r="D1287" s="29">
        <v>10</v>
      </c>
      <c r="E1287" s="247" t="s">
        <v>494</v>
      </c>
      <c r="F1287" s="29"/>
      <c r="G1287" s="208"/>
      <c r="H1287" s="694" t="s">
        <v>467</v>
      </c>
      <c r="I1287" s="347" t="s">
        <v>43</v>
      </c>
      <c r="J1287" s="694" t="s">
        <v>1553</v>
      </c>
      <c r="K1287" s="232"/>
      <c r="L1287" s="698"/>
      <c r="M1287" s="185"/>
      <c r="N1287" s="717"/>
      <c r="O1287" s="232"/>
      <c r="P1287" s="232">
        <v>25</v>
      </c>
      <c r="Q1287" s="347" t="s">
        <v>483</v>
      </c>
      <c r="R1287" s="695">
        <v>1005</v>
      </c>
      <c r="S1287" s="695"/>
      <c r="T1287" s="695" t="s">
        <v>30</v>
      </c>
      <c r="U1287" s="695">
        <v>350</v>
      </c>
      <c r="V1287" s="695">
        <v>1005</v>
      </c>
      <c r="W1287" s="695">
        <v>1005</v>
      </c>
      <c r="X1287" s="232">
        <v>1</v>
      </c>
      <c r="Y1287" s="695"/>
      <c r="Z1287" s="232">
        <v>1</v>
      </c>
      <c r="AA1287" s="696">
        <v>350</v>
      </c>
      <c r="AB1287" s="696">
        <v>8550</v>
      </c>
      <c r="AC1287" s="697" t="s">
        <v>766</v>
      </c>
      <c r="AD1287" s="698" t="s">
        <v>2499</v>
      </c>
      <c r="AE1287" s="699">
        <v>0.24305555555555555</v>
      </c>
      <c r="AF1287" s="699">
        <v>0.24652777777777779</v>
      </c>
      <c r="AG1287" s="699"/>
      <c r="AH1287" s="699"/>
      <c r="AI1287" s="232"/>
      <c r="AJ1287" s="694"/>
      <c r="AK1287" s="694" t="s">
        <v>6</v>
      </c>
      <c r="AL1287" s="700" t="s">
        <v>662</v>
      </c>
      <c r="AM1287" s="694" t="s">
        <v>486</v>
      </c>
      <c r="AN1287" s="694">
        <v>1</v>
      </c>
      <c r="AO1287" s="232"/>
      <c r="AP1287" s="232"/>
      <c r="AQ1287" s="232"/>
      <c r="AR1287" s="232"/>
      <c r="AS1287" s="232"/>
      <c r="AT1287" s="243">
        <f t="shared" si="106"/>
        <v>3.4722222222222376E-3</v>
      </c>
      <c r="AU1287" s="243" t="str">
        <f t="shared" si="107"/>
        <v/>
      </c>
    </row>
    <row r="1288" spans="1:75" ht="14.25">
      <c r="B1288" s="29">
        <v>2025</v>
      </c>
      <c r="C1288" s="29">
        <v>6</v>
      </c>
      <c r="D1288" s="29">
        <v>10</v>
      </c>
      <c r="E1288" s="247" t="s">
        <v>494</v>
      </c>
      <c r="F1288" s="29"/>
      <c r="G1288" s="31"/>
      <c r="H1288" s="694" t="s">
        <v>467</v>
      </c>
      <c r="I1288" s="347"/>
      <c r="J1288" s="694"/>
      <c r="K1288" s="232"/>
      <c r="L1288" s="698"/>
      <c r="M1288" s="185"/>
      <c r="N1288" s="717"/>
      <c r="O1288" s="232"/>
      <c r="P1288" s="232"/>
      <c r="Q1288" s="347"/>
      <c r="R1288" s="695"/>
      <c r="S1288" s="695"/>
      <c r="T1288" s="695"/>
      <c r="U1288" s="695"/>
      <c r="V1288" s="695"/>
      <c r="W1288" s="695"/>
      <c r="X1288" s="232"/>
      <c r="Y1288" s="695"/>
      <c r="Z1288" s="232"/>
      <c r="AA1288" s="696"/>
      <c r="AB1288" s="696"/>
      <c r="AC1288" s="697"/>
      <c r="AD1288" s="698"/>
      <c r="AE1288" s="699"/>
      <c r="AF1288" s="699"/>
      <c r="AG1288" s="699">
        <v>0.24652777777777779</v>
      </c>
      <c r="AH1288" s="699">
        <v>0.28125</v>
      </c>
      <c r="AI1288" s="232" t="s">
        <v>26</v>
      </c>
      <c r="AJ1288" s="694"/>
      <c r="AK1288" s="694"/>
      <c r="AL1288" s="700"/>
      <c r="AM1288" s="694"/>
      <c r="AN1288" s="694"/>
      <c r="AO1288" s="232" t="s">
        <v>2500</v>
      </c>
      <c r="AP1288" s="232"/>
      <c r="AQ1288" s="232"/>
      <c r="AR1288" s="232"/>
      <c r="AS1288" s="232"/>
      <c r="AT1288" s="243" t="str">
        <f t="shared" si="106"/>
        <v/>
      </c>
      <c r="AU1288" s="243">
        <f t="shared" si="107"/>
        <v>3.472222222222221E-2</v>
      </c>
    </row>
    <row r="1289" spans="1:75" ht="14.25">
      <c r="B1289" s="29">
        <v>2025</v>
      </c>
      <c r="C1289" s="29">
        <v>6</v>
      </c>
      <c r="D1289" s="29">
        <v>11</v>
      </c>
      <c r="E1289" s="247" t="s">
        <v>495</v>
      </c>
      <c r="F1289" s="29"/>
      <c r="G1289" s="31"/>
      <c r="H1289" s="694" t="s">
        <v>467</v>
      </c>
      <c r="I1289" s="347"/>
      <c r="J1289" s="694"/>
      <c r="K1289" s="232"/>
      <c r="L1289" s="698"/>
      <c r="M1289" s="185"/>
      <c r="N1289" s="717"/>
      <c r="O1289" s="232"/>
      <c r="P1289" s="232"/>
      <c r="Q1289" s="347"/>
      <c r="R1289" s="695"/>
      <c r="S1289" s="695"/>
      <c r="T1289" s="695"/>
      <c r="U1289" s="695"/>
      <c r="V1289" s="695"/>
      <c r="W1289" s="695"/>
      <c r="X1289" s="232"/>
      <c r="Y1289" s="695"/>
      <c r="Z1289" s="232"/>
      <c r="AA1289" s="696"/>
      <c r="AB1289" s="696"/>
      <c r="AC1289" s="697"/>
      <c r="AD1289" s="698"/>
      <c r="AE1289" s="699"/>
      <c r="AF1289" s="699"/>
      <c r="AG1289" s="699">
        <v>0.28125</v>
      </c>
      <c r="AH1289" s="699">
        <v>0.3888888888888889</v>
      </c>
      <c r="AI1289" s="232" t="s">
        <v>26</v>
      </c>
      <c r="AJ1289" s="694"/>
      <c r="AK1289" s="694"/>
      <c r="AL1289" s="700"/>
      <c r="AM1289" s="694"/>
      <c r="AN1289" s="694"/>
      <c r="AO1289" s="232" t="s">
        <v>2501</v>
      </c>
      <c r="AP1289" s="232"/>
      <c r="AQ1289" s="232"/>
      <c r="AR1289" s="232"/>
      <c r="AS1289" s="232"/>
      <c r="AT1289" s="243"/>
      <c r="AU1289" s="243">
        <f t="shared" si="107"/>
        <v>0.1076388888888889</v>
      </c>
    </row>
    <row r="1290" spans="1:75" ht="14.25">
      <c r="B1290" s="29">
        <v>2025</v>
      </c>
      <c r="C1290" s="29">
        <v>6</v>
      </c>
      <c r="D1290" s="29">
        <v>11</v>
      </c>
      <c r="E1290" s="247" t="s">
        <v>495</v>
      </c>
      <c r="F1290" s="29"/>
      <c r="G1290" s="31"/>
      <c r="H1290" s="694" t="s">
        <v>467</v>
      </c>
      <c r="I1290" s="347" t="s">
        <v>58</v>
      </c>
      <c r="J1290" s="694" t="s">
        <v>882</v>
      </c>
      <c r="K1290" s="232"/>
      <c r="L1290" s="698"/>
      <c r="M1290" s="185"/>
      <c r="N1290" s="717"/>
      <c r="O1290" s="232"/>
      <c r="P1290" s="232">
        <v>12</v>
      </c>
      <c r="Q1290" s="347" t="s">
        <v>483</v>
      </c>
      <c r="R1290" s="695">
        <v>1030</v>
      </c>
      <c r="S1290" s="695"/>
      <c r="T1290" s="695" t="s">
        <v>30</v>
      </c>
      <c r="U1290" s="695">
        <v>200</v>
      </c>
      <c r="V1290" s="695">
        <v>1030</v>
      </c>
      <c r="W1290" s="695">
        <v>1030</v>
      </c>
      <c r="X1290" s="232">
        <v>1</v>
      </c>
      <c r="Y1290" s="695">
        <v>200</v>
      </c>
      <c r="Z1290" s="232">
        <v>1</v>
      </c>
      <c r="AA1290" s="696">
        <v>200</v>
      </c>
      <c r="AB1290" s="696"/>
      <c r="AC1290" s="697"/>
      <c r="AD1290" s="698" t="s">
        <v>484</v>
      </c>
      <c r="AE1290" s="699"/>
      <c r="AF1290" s="699"/>
      <c r="AG1290" s="699"/>
      <c r="AH1290" s="699"/>
      <c r="AI1290" s="232"/>
      <c r="AJ1290" s="694"/>
      <c r="AK1290" s="694"/>
      <c r="AL1290" s="700"/>
      <c r="AM1290" s="694"/>
      <c r="AN1290" s="694"/>
      <c r="AO1290" s="232"/>
      <c r="AP1290" s="232"/>
      <c r="AQ1290" s="232"/>
      <c r="AR1290" s="232"/>
      <c r="AS1290" s="232"/>
      <c r="AT1290" s="243" t="str">
        <f t="shared" ref="AT1290:AT1353" si="108">IF(IF(AE1290&gt;AF1290,1-AE1290+AF1290,AF1290-AE1290)=0,"",IF(AE1290&gt;AF1290,1-AE1290+AF1290,AF1290-AE1290))</f>
        <v/>
      </c>
      <c r="AU1290" s="243" t="str">
        <f t="shared" si="107"/>
        <v/>
      </c>
      <c r="BW1290">
        <v>12200</v>
      </c>
    </row>
    <row r="1291" spans="1:75" ht="14.25">
      <c r="A1291" s="182">
        <v>1</v>
      </c>
      <c r="B1291" s="29">
        <v>2025</v>
      </c>
      <c r="C1291" s="29">
        <v>6</v>
      </c>
      <c r="D1291" s="29">
        <v>11</v>
      </c>
      <c r="E1291" s="247" t="s">
        <v>495</v>
      </c>
      <c r="F1291" s="29">
        <v>1</v>
      </c>
      <c r="G1291" s="31" t="s">
        <v>485</v>
      </c>
      <c r="H1291" s="694" t="s">
        <v>467</v>
      </c>
      <c r="I1291" s="347" t="s">
        <v>47</v>
      </c>
      <c r="J1291" s="694" t="s">
        <v>882</v>
      </c>
      <c r="K1291" s="232" t="s">
        <v>2352</v>
      </c>
      <c r="L1291" s="698">
        <v>1</v>
      </c>
      <c r="M1291" s="185">
        <v>1</v>
      </c>
      <c r="N1291" s="717" t="s">
        <v>475</v>
      </c>
      <c r="O1291" s="232" t="s">
        <v>469</v>
      </c>
      <c r="P1291" s="232">
        <v>25</v>
      </c>
      <c r="Q1291" s="347" t="s">
        <v>761</v>
      </c>
      <c r="R1291" s="695">
        <v>1200</v>
      </c>
      <c r="S1291" s="695"/>
      <c r="T1291" s="695">
        <v>1100</v>
      </c>
      <c r="U1291" s="695">
        <v>1100</v>
      </c>
      <c r="V1291" s="695">
        <v>1030</v>
      </c>
      <c r="W1291" s="695">
        <v>1031</v>
      </c>
      <c r="X1291" s="232">
        <v>1</v>
      </c>
      <c r="Y1291" s="695">
        <v>1000</v>
      </c>
      <c r="Z1291" s="232">
        <v>1</v>
      </c>
      <c r="AA1291" s="696">
        <v>1000</v>
      </c>
      <c r="AB1291" s="696">
        <v>1050</v>
      </c>
      <c r="AC1291" s="697">
        <v>36602401603</v>
      </c>
      <c r="AD1291" s="698"/>
      <c r="AE1291" s="699">
        <v>0.3888888888888889</v>
      </c>
      <c r="AF1291" s="699">
        <v>0.39583333333333331</v>
      </c>
      <c r="AG1291" s="699">
        <v>0.39583333333333331</v>
      </c>
      <c r="AH1291" s="699">
        <v>0.40277777777777779</v>
      </c>
      <c r="AI1291" s="232" t="s">
        <v>5</v>
      </c>
      <c r="AJ1291" s="694"/>
      <c r="AK1291" s="694" t="s">
        <v>6</v>
      </c>
      <c r="AL1291" s="700" t="s">
        <v>662</v>
      </c>
      <c r="AM1291" s="694" t="s">
        <v>486</v>
      </c>
      <c r="AN1291" s="694">
        <v>1</v>
      </c>
      <c r="AO1291" s="232" t="s">
        <v>2502</v>
      </c>
      <c r="AP1291" s="232" t="s">
        <v>394</v>
      </c>
      <c r="AQ1291" s="232"/>
      <c r="AR1291" s="232"/>
      <c r="AS1291" s="232"/>
      <c r="AT1291" s="243">
        <f t="shared" si="108"/>
        <v>6.9444444444444198E-3</v>
      </c>
      <c r="AU1291" s="243">
        <f t="shared" si="107"/>
        <v>6.9444444444444753E-3</v>
      </c>
      <c r="BW1291" t="s">
        <v>2503</v>
      </c>
    </row>
    <row r="1292" spans="1:75" ht="14.25">
      <c r="B1292" s="29">
        <v>2025</v>
      </c>
      <c r="C1292" s="29">
        <v>6</v>
      </c>
      <c r="D1292" s="29">
        <v>11</v>
      </c>
      <c r="E1292" s="247" t="s">
        <v>495</v>
      </c>
      <c r="F1292" s="29">
        <v>1</v>
      </c>
      <c r="G1292" s="31" t="s">
        <v>485</v>
      </c>
      <c r="H1292" s="694" t="s">
        <v>467</v>
      </c>
      <c r="I1292" s="347" t="s">
        <v>47</v>
      </c>
      <c r="J1292" s="694" t="s">
        <v>882</v>
      </c>
      <c r="K1292" s="232" t="s">
        <v>2352</v>
      </c>
      <c r="L1292" s="698">
        <v>1</v>
      </c>
      <c r="M1292" s="185">
        <v>1</v>
      </c>
      <c r="N1292" s="717" t="s">
        <v>2353</v>
      </c>
      <c r="O1292" s="232" t="s">
        <v>469</v>
      </c>
      <c r="P1292" s="232">
        <v>25</v>
      </c>
      <c r="Q1292" s="347" t="s">
        <v>761</v>
      </c>
      <c r="R1292" s="695">
        <v>1200</v>
      </c>
      <c r="S1292" s="695"/>
      <c r="T1292" s="695">
        <v>1050</v>
      </c>
      <c r="U1292" s="695">
        <v>1050</v>
      </c>
      <c r="V1292" s="695">
        <v>1030</v>
      </c>
      <c r="W1292" s="695">
        <v>1031</v>
      </c>
      <c r="X1292" s="232">
        <v>1</v>
      </c>
      <c r="Y1292" s="695">
        <v>1000</v>
      </c>
      <c r="Z1292" s="232">
        <v>1</v>
      </c>
      <c r="AA1292" s="696">
        <v>1000</v>
      </c>
      <c r="AB1292" s="696">
        <v>1020</v>
      </c>
      <c r="AC1292" s="697">
        <v>36602401603</v>
      </c>
      <c r="AD1292" s="698"/>
      <c r="AE1292" s="699">
        <v>0.40277777777777779</v>
      </c>
      <c r="AF1292" s="699">
        <v>0.40972222222222221</v>
      </c>
      <c r="AG1292" s="699">
        <v>0.40972222222222221</v>
      </c>
      <c r="AH1292" s="699">
        <v>0.41666666666666669</v>
      </c>
      <c r="AI1292" s="232" t="s">
        <v>5</v>
      </c>
      <c r="AJ1292" s="694"/>
      <c r="AK1292" s="694" t="s">
        <v>6</v>
      </c>
      <c r="AL1292" s="700" t="s">
        <v>662</v>
      </c>
      <c r="AM1292" s="694" t="s">
        <v>486</v>
      </c>
      <c r="AN1292" s="694">
        <v>1</v>
      </c>
      <c r="AO1292" s="232" t="s">
        <v>2504</v>
      </c>
      <c r="AP1292" s="232" t="s">
        <v>394</v>
      </c>
      <c r="AQ1292" s="232"/>
      <c r="AR1292" s="232"/>
      <c r="AS1292" s="232"/>
      <c r="AT1292" s="243">
        <f t="shared" si="108"/>
        <v>6.9444444444444198E-3</v>
      </c>
      <c r="AU1292" s="243">
        <f t="shared" si="107"/>
        <v>6.9444444444444753E-3</v>
      </c>
      <c r="BW1292" t="s">
        <v>2505</v>
      </c>
    </row>
    <row r="1293" spans="1:75" ht="14.25">
      <c r="B1293" s="29">
        <v>2025</v>
      </c>
      <c r="C1293" s="29">
        <v>6</v>
      </c>
      <c r="D1293" s="29">
        <v>11</v>
      </c>
      <c r="E1293" s="247" t="s">
        <v>495</v>
      </c>
      <c r="F1293" s="29">
        <v>1</v>
      </c>
      <c r="G1293" s="31" t="s">
        <v>485</v>
      </c>
      <c r="H1293" s="694" t="s">
        <v>467</v>
      </c>
      <c r="I1293" s="347" t="s">
        <v>47</v>
      </c>
      <c r="J1293" s="694" t="s">
        <v>882</v>
      </c>
      <c r="K1293" s="232" t="s">
        <v>2352</v>
      </c>
      <c r="L1293" s="698">
        <v>1</v>
      </c>
      <c r="M1293" s="185">
        <v>1</v>
      </c>
      <c r="N1293" s="717" t="s">
        <v>512</v>
      </c>
      <c r="O1293" s="232" t="s">
        <v>469</v>
      </c>
      <c r="P1293" s="232">
        <v>25</v>
      </c>
      <c r="Q1293" s="347" t="s">
        <v>761</v>
      </c>
      <c r="R1293" s="695">
        <v>1200</v>
      </c>
      <c r="S1293" s="695"/>
      <c r="T1293" s="695">
        <v>1030</v>
      </c>
      <c r="U1293" s="695">
        <v>1030</v>
      </c>
      <c r="V1293" s="695">
        <v>1030</v>
      </c>
      <c r="W1293" s="695">
        <v>1031</v>
      </c>
      <c r="X1293" s="232">
        <v>1</v>
      </c>
      <c r="Y1293" s="695">
        <v>1000</v>
      </c>
      <c r="Z1293" s="232">
        <v>1</v>
      </c>
      <c r="AA1293" s="696">
        <v>1000</v>
      </c>
      <c r="AB1293" s="696">
        <v>1030</v>
      </c>
      <c r="AC1293" s="697">
        <v>25052901</v>
      </c>
      <c r="AD1293" s="698" t="s">
        <v>2506</v>
      </c>
      <c r="AE1293" s="699">
        <v>0.41666666666666669</v>
      </c>
      <c r="AF1293" s="699">
        <v>0.4236111111111111</v>
      </c>
      <c r="AG1293" s="699">
        <v>0.4236111111111111</v>
      </c>
      <c r="AH1293" s="699">
        <v>0.43055555555555558</v>
      </c>
      <c r="AI1293" s="232" t="s">
        <v>5</v>
      </c>
      <c r="AJ1293" s="694"/>
      <c r="AK1293" s="694" t="s">
        <v>6</v>
      </c>
      <c r="AL1293" s="700" t="s">
        <v>662</v>
      </c>
      <c r="AM1293" s="694" t="s">
        <v>486</v>
      </c>
      <c r="AN1293" s="694">
        <v>1</v>
      </c>
      <c r="AO1293" s="232"/>
      <c r="AP1293" s="232" t="s">
        <v>394</v>
      </c>
      <c r="AQ1293" s="232"/>
      <c r="AR1293" s="232"/>
      <c r="AS1293" s="232"/>
      <c r="AT1293" s="243">
        <f t="shared" si="108"/>
        <v>6.9444444444444198E-3</v>
      </c>
      <c r="AU1293" s="243">
        <f t="shared" si="107"/>
        <v>6.9444444444444753E-3</v>
      </c>
      <c r="BW1293" t="s">
        <v>2507</v>
      </c>
    </row>
    <row r="1294" spans="1:75" ht="14.25">
      <c r="B1294" s="29">
        <v>2025</v>
      </c>
      <c r="C1294" s="29">
        <v>6</v>
      </c>
      <c r="D1294" s="29">
        <v>11</v>
      </c>
      <c r="E1294" s="247" t="s">
        <v>495</v>
      </c>
      <c r="F1294" s="29"/>
      <c r="G1294" s="208"/>
      <c r="H1294" s="694" t="s">
        <v>467</v>
      </c>
      <c r="I1294" s="347" t="s">
        <v>43</v>
      </c>
      <c r="J1294" s="694" t="s">
        <v>882</v>
      </c>
      <c r="K1294" s="232"/>
      <c r="L1294" s="698"/>
      <c r="M1294" s="185"/>
      <c r="N1294" s="717"/>
      <c r="O1294" s="232"/>
      <c r="P1294" s="232">
        <v>25</v>
      </c>
      <c r="Q1294" s="347" t="s">
        <v>483</v>
      </c>
      <c r="R1294" s="695">
        <v>1030</v>
      </c>
      <c r="S1294" s="695"/>
      <c r="T1294" s="695" t="s">
        <v>30</v>
      </c>
      <c r="U1294" s="695">
        <v>350</v>
      </c>
      <c r="V1294" s="695">
        <v>1030</v>
      </c>
      <c r="W1294" s="695">
        <v>1030</v>
      </c>
      <c r="X1294" s="232">
        <v>1</v>
      </c>
      <c r="Y1294" s="695"/>
      <c r="Z1294" s="232">
        <v>1</v>
      </c>
      <c r="AA1294" s="696">
        <v>350</v>
      </c>
      <c r="AB1294" s="696">
        <v>3550</v>
      </c>
      <c r="AC1294" s="697" t="s">
        <v>1445</v>
      </c>
      <c r="AD1294" s="698" t="s">
        <v>2506</v>
      </c>
      <c r="AE1294" s="699">
        <v>0.43055555555555558</v>
      </c>
      <c r="AF1294" s="699">
        <v>0.43402777777777779</v>
      </c>
      <c r="AG1294" s="699"/>
      <c r="AH1294" s="699"/>
      <c r="AI1294" s="232"/>
      <c r="AJ1294" s="694"/>
      <c r="AK1294" s="694" t="s">
        <v>6</v>
      </c>
      <c r="AL1294" s="700" t="s">
        <v>662</v>
      </c>
      <c r="AM1294" s="694" t="s">
        <v>486</v>
      </c>
      <c r="AN1294" s="694">
        <v>1</v>
      </c>
      <c r="AO1294" s="232"/>
      <c r="AP1294" s="232"/>
      <c r="AQ1294" s="232"/>
      <c r="AR1294" s="232"/>
      <c r="AS1294" s="232"/>
      <c r="AT1294" s="243">
        <f t="shared" si="108"/>
        <v>3.4722222222222099E-3</v>
      </c>
      <c r="AU1294" s="243" t="str">
        <f t="shared" si="107"/>
        <v/>
      </c>
      <c r="BW1294">
        <v>25</v>
      </c>
    </row>
    <row r="1295" spans="1:75" ht="14.25">
      <c r="B1295" s="29">
        <v>2025</v>
      </c>
      <c r="C1295" s="29">
        <v>6</v>
      </c>
      <c r="D1295" s="29">
        <v>11</v>
      </c>
      <c r="E1295" s="247" t="s">
        <v>495</v>
      </c>
      <c r="F1295" s="29"/>
      <c r="G1295" s="31"/>
      <c r="H1295" s="694" t="s">
        <v>467</v>
      </c>
      <c r="I1295" s="347"/>
      <c r="J1295" s="694"/>
      <c r="K1295" s="232"/>
      <c r="L1295" s="698"/>
      <c r="M1295" s="185"/>
      <c r="N1295" s="717"/>
      <c r="O1295" s="232"/>
      <c r="P1295" s="232"/>
      <c r="Q1295" s="347"/>
      <c r="R1295" s="695"/>
      <c r="S1295" s="695"/>
      <c r="T1295" s="695"/>
      <c r="U1295" s="695"/>
      <c r="V1295" s="695"/>
      <c r="W1295" s="695"/>
      <c r="X1295" s="232"/>
      <c r="Y1295" s="695"/>
      <c r="Z1295" s="232"/>
      <c r="AA1295" s="696"/>
      <c r="AB1295" s="696"/>
      <c r="AC1295" s="697"/>
      <c r="AD1295" s="698"/>
      <c r="AE1295" s="699"/>
      <c r="AF1295" s="699"/>
      <c r="AG1295" s="699">
        <v>0.43402777777777779</v>
      </c>
      <c r="AH1295" s="699">
        <v>0.4548611111111111</v>
      </c>
      <c r="AI1295" s="232" t="s">
        <v>560</v>
      </c>
      <c r="AJ1295" s="694"/>
      <c r="AK1295" s="694"/>
      <c r="AL1295" s="700"/>
      <c r="AM1295" s="694"/>
      <c r="AN1295" s="694"/>
      <c r="AO1295" s="232" t="s">
        <v>2508</v>
      </c>
      <c r="AP1295" s="232"/>
      <c r="AQ1295" s="232"/>
      <c r="AR1295" s="232"/>
      <c r="AS1295" s="232"/>
      <c r="AT1295" s="243" t="str">
        <f t="shared" si="108"/>
        <v/>
      </c>
      <c r="AU1295" s="243">
        <f t="shared" ref="AU1295:AU1358" si="109">IF(IF(AG1295&gt;AH1295,1-AG1295+AH1295,AH1295-AG1295)=0,"",IF(AG1295&gt;AH1295,1-AG1295+AH1295,AH1295-AG1295))</f>
        <v>2.0833333333333315E-2</v>
      </c>
    </row>
    <row r="1296" spans="1:75" ht="14.25">
      <c r="B1296" s="29">
        <v>2025</v>
      </c>
      <c r="C1296" s="29">
        <v>6</v>
      </c>
      <c r="D1296" s="29">
        <v>11</v>
      </c>
      <c r="E1296" s="247" t="s">
        <v>495</v>
      </c>
      <c r="F1296" s="29"/>
      <c r="G1296" s="31"/>
      <c r="H1296" s="694" t="s">
        <v>467</v>
      </c>
      <c r="I1296" s="347" t="s">
        <v>58</v>
      </c>
      <c r="J1296" s="694" t="s">
        <v>882</v>
      </c>
      <c r="K1296" s="232"/>
      <c r="L1296" s="698"/>
      <c r="M1296" s="185"/>
      <c r="N1296" s="717"/>
      <c r="O1296" s="232"/>
      <c r="P1296" s="232">
        <v>12</v>
      </c>
      <c r="Q1296" s="347" t="s">
        <v>483</v>
      </c>
      <c r="R1296" s="695">
        <v>1030</v>
      </c>
      <c r="S1296" s="695"/>
      <c r="T1296" s="695" t="s">
        <v>30</v>
      </c>
      <c r="U1296" s="695">
        <v>200</v>
      </c>
      <c r="V1296" s="695">
        <v>1030</v>
      </c>
      <c r="W1296" s="695">
        <v>1030</v>
      </c>
      <c r="X1296" s="232">
        <v>1</v>
      </c>
      <c r="Y1296" s="695">
        <v>200</v>
      </c>
      <c r="Z1296" s="232">
        <v>1</v>
      </c>
      <c r="AA1296" s="696">
        <v>200</v>
      </c>
      <c r="AB1296" s="696"/>
      <c r="AC1296" s="697"/>
      <c r="AD1296" s="698" t="s">
        <v>484</v>
      </c>
      <c r="AE1296" s="699"/>
      <c r="AF1296" s="699"/>
      <c r="AG1296" s="699"/>
      <c r="AH1296" s="699"/>
      <c r="AI1296" s="232"/>
      <c r="AJ1296" s="694"/>
      <c r="AK1296" s="694"/>
      <c r="AL1296" s="700"/>
      <c r="AM1296" s="694"/>
      <c r="AN1296" s="694"/>
      <c r="AO1296" s="232"/>
      <c r="AP1296" s="232"/>
      <c r="AQ1296" s="232"/>
      <c r="AR1296" s="232"/>
      <c r="AS1296" s="232"/>
      <c r="AT1296" s="243" t="str">
        <f t="shared" si="108"/>
        <v/>
      </c>
      <c r="AU1296" s="243" t="str">
        <f t="shared" si="109"/>
        <v/>
      </c>
      <c r="BW1296">
        <v>12200</v>
      </c>
    </row>
    <row r="1297" spans="1:75" ht="14.25">
      <c r="A1297" s="182">
        <v>1</v>
      </c>
      <c r="B1297" s="29">
        <v>2025</v>
      </c>
      <c r="C1297" s="29">
        <v>6</v>
      </c>
      <c r="D1297" s="29">
        <v>11</v>
      </c>
      <c r="E1297" s="247" t="s">
        <v>495</v>
      </c>
      <c r="F1297" s="29">
        <v>2</v>
      </c>
      <c r="G1297" s="31" t="s">
        <v>485</v>
      </c>
      <c r="H1297" s="694" t="s">
        <v>467</v>
      </c>
      <c r="I1297" s="347" t="s">
        <v>47</v>
      </c>
      <c r="J1297" s="694" t="s">
        <v>882</v>
      </c>
      <c r="K1297" s="232" t="s">
        <v>2352</v>
      </c>
      <c r="L1297" s="698">
        <v>1</v>
      </c>
      <c r="M1297" s="185">
        <v>1</v>
      </c>
      <c r="N1297" s="717" t="s">
        <v>475</v>
      </c>
      <c r="O1297" s="232" t="s">
        <v>469</v>
      </c>
      <c r="P1297" s="232">
        <v>50</v>
      </c>
      <c r="Q1297" s="347" t="s">
        <v>761</v>
      </c>
      <c r="R1297" s="695">
        <v>1030</v>
      </c>
      <c r="S1297" s="695"/>
      <c r="T1297" s="695">
        <v>1100</v>
      </c>
      <c r="U1297" s="695">
        <v>1100</v>
      </c>
      <c r="V1297" s="695">
        <v>1030</v>
      </c>
      <c r="W1297" s="695">
        <v>1026</v>
      </c>
      <c r="X1297" s="232">
        <v>1</v>
      </c>
      <c r="Y1297" s="695">
        <v>1000</v>
      </c>
      <c r="Z1297" s="232">
        <v>1</v>
      </c>
      <c r="AA1297" s="696">
        <v>1000</v>
      </c>
      <c r="AB1297" s="696">
        <v>1100</v>
      </c>
      <c r="AC1297" s="697" t="s">
        <v>2509</v>
      </c>
      <c r="AD1297" s="698"/>
      <c r="AE1297" s="699">
        <v>0.4548611111111111</v>
      </c>
      <c r="AF1297" s="699">
        <v>0.46180555555555558</v>
      </c>
      <c r="AG1297" s="699">
        <v>0.46180555555555558</v>
      </c>
      <c r="AH1297" s="699">
        <v>0.46875</v>
      </c>
      <c r="AI1297" s="232" t="s">
        <v>5</v>
      </c>
      <c r="AJ1297" s="694"/>
      <c r="AK1297" s="694" t="s">
        <v>6</v>
      </c>
      <c r="AL1297" s="700" t="s">
        <v>662</v>
      </c>
      <c r="AM1297" s="694" t="s">
        <v>486</v>
      </c>
      <c r="AN1297" s="694">
        <v>1</v>
      </c>
      <c r="AO1297" s="232" t="s">
        <v>2502</v>
      </c>
      <c r="AP1297" s="232" t="s">
        <v>394</v>
      </c>
      <c r="AQ1297" s="232"/>
      <c r="AR1297" s="232"/>
      <c r="AS1297" s="232"/>
      <c r="AT1297" s="243">
        <f t="shared" si="108"/>
        <v>6.9444444444444753E-3</v>
      </c>
      <c r="AU1297" s="243">
        <f t="shared" si="109"/>
        <v>6.9444444444444198E-3</v>
      </c>
      <c r="BW1297" t="s">
        <v>2503</v>
      </c>
    </row>
    <row r="1298" spans="1:75" ht="14.25">
      <c r="B1298" s="29">
        <v>2025</v>
      </c>
      <c r="C1298" s="29">
        <v>6</v>
      </c>
      <c r="D1298" s="29">
        <v>11</v>
      </c>
      <c r="E1298" s="247" t="s">
        <v>495</v>
      </c>
      <c r="F1298" s="29">
        <v>2</v>
      </c>
      <c r="G1298" s="31" t="s">
        <v>485</v>
      </c>
      <c r="H1298" s="694" t="s">
        <v>467</v>
      </c>
      <c r="I1298" s="347" t="s">
        <v>47</v>
      </c>
      <c r="J1298" s="694" t="s">
        <v>882</v>
      </c>
      <c r="K1298" s="232" t="s">
        <v>2352</v>
      </c>
      <c r="L1298" s="698">
        <v>1</v>
      </c>
      <c r="M1298" s="185">
        <v>1</v>
      </c>
      <c r="N1298" s="717" t="s">
        <v>2353</v>
      </c>
      <c r="O1298" s="232" t="s">
        <v>469</v>
      </c>
      <c r="P1298" s="232">
        <v>50</v>
      </c>
      <c r="Q1298" s="347" t="s">
        <v>761</v>
      </c>
      <c r="R1298" s="695">
        <v>1030</v>
      </c>
      <c r="S1298" s="695"/>
      <c r="T1298" s="695">
        <v>1050</v>
      </c>
      <c r="U1298" s="695">
        <v>1050</v>
      </c>
      <c r="V1298" s="695">
        <v>1030</v>
      </c>
      <c r="W1298" s="695">
        <v>1026</v>
      </c>
      <c r="X1298" s="232">
        <v>1</v>
      </c>
      <c r="Y1298" s="695">
        <v>1000</v>
      </c>
      <c r="Z1298" s="232">
        <v>1</v>
      </c>
      <c r="AA1298" s="696">
        <v>1000</v>
      </c>
      <c r="AB1298" s="696">
        <v>1050</v>
      </c>
      <c r="AC1298" s="697" t="s">
        <v>2509</v>
      </c>
      <c r="AD1298" s="698"/>
      <c r="AE1298" s="699">
        <v>0.46875</v>
      </c>
      <c r="AF1298" s="699">
        <v>0.47569444444444442</v>
      </c>
      <c r="AG1298" s="699">
        <v>0.47569444444444442</v>
      </c>
      <c r="AH1298" s="699">
        <v>0.4826388888888889</v>
      </c>
      <c r="AI1298" s="232" t="s">
        <v>5</v>
      </c>
      <c r="AJ1298" s="694"/>
      <c r="AK1298" s="694" t="s">
        <v>6</v>
      </c>
      <c r="AL1298" s="700" t="s">
        <v>662</v>
      </c>
      <c r="AM1298" s="694" t="s">
        <v>486</v>
      </c>
      <c r="AN1298" s="694">
        <v>1</v>
      </c>
      <c r="AO1298" s="232" t="s">
        <v>2504</v>
      </c>
      <c r="AP1298" s="232" t="s">
        <v>394</v>
      </c>
      <c r="AQ1298" s="232"/>
      <c r="AR1298" s="232"/>
      <c r="AS1298" s="232"/>
      <c r="AT1298" s="243">
        <f t="shared" si="108"/>
        <v>6.9444444444444198E-3</v>
      </c>
      <c r="AU1298" s="243">
        <f t="shared" si="109"/>
        <v>6.9444444444444753E-3</v>
      </c>
      <c r="BW1298" t="s">
        <v>2505</v>
      </c>
    </row>
    <row r="1299" spans="1:75" ht="14.25">
      <c r="B1299" s="29">
        <v>2025</v>
      </c>
      <c r="C1299" s="29">
        <v>6</v>
      </c>
      <c r="D1299" s="29">
        <v>11</v>
      </c>
      <c r="E1299" s="247" t="s">
        <v>495</v>
      </c>
      <c r="F1299" s="29">
        <v>2</v>
      </c>
      <c r="G1299" s="31" t="s">
        <v>485</v>
      </c>
      <c r="H1299" s="694" t="s">
        <v>467</v>
      </c>
      <c r="I1299" s="347" t="s">
        <v>47</v>
      </c>
      <c r="J1299" s="694" t="s">
        <v>882</v>
      </c>
      <c r="K1299" s="232" t="s">
        <v>2352</v>
      </c>
      <c r="L1299" s="698">
        <v>1</v>
      </c>
      <c r="M1299" s="185">
        <v>1</v>
      </c>
      <c r="N1299" s="717" t="s">
        <v>512</v>
      </c>
      <c r="O1299" s="232" t="s">
        <v>469</v>
      </c>
      <c r="P1299" s="232">
        <v>50</v>
      </c>
      <c r="Q1299" s="347" t="s">
        <v>761</v>
      </c>
      <c r="R1299" s="695">
        <v>1030</v>
      </c>
      <c r="S1299" s="695"/>
      <c r="T1299" s="695">
        <v>1040</v>
      </c>
      <c r="U1299" s="695">
        <v>1040</v>
      </c>
      <c r="V1299" s="695">
        <v>1030</v>
      </c>
      <c r="W1299" s="695">
        <v>1030</v>
      </c>
      <c r="X1299" s="232">
        <v>1</v>
      </c>
      <c r="Y1299" s="695">
        <v>1000</v>
      </c>
      <c r="Z1299" s="232">
        <v>1</v>
      </c>
      <c r="AA1299" s="696">
        <v>1000</v>
      </c>
      <c r="AB1299" s="696">
        <v>1040</v>
      </c>
      <c r="AC1299" s="697" t="s">
        <v>2510</v>
      </c>
      <c r="AD1299" s="698" t="s">
        <v>2511</v>
      </c>
      <c r="AE1299" s="699">
        <v>0.4826388888888889</v>
      </c>
      <c r="AF1299" s="699">
        <v>0.48958333333333331</v>
      </c>
      <c r="AG1299" s="699">
        <v>0.48958333333333331</v>
      </c>
      <c r="AH1299" s="699">
        <v>0.49652777777777779</v>
      </c>
      <c r="AI1299" s="232" t="s">
        <v>5</v>
      </c>
      <c r="AJ1299" s="694"/>
      <c r="AK1299" s="694" t="s">
        <v>6</v>
      </c>
      <c r="AL1299" s="700" t="s">
        <v>662</v>
      </c>
      <c r="AM1299" s="694" t="s">
        <v>486</v>
      </c>
      <c r="AN1299" s="694">
        <v>1</v>
      </c>
      <c r="AO1299" s="232"/>
      <c r="AP1299" s="232" t="s">
        <v>394</v>
      </c>
      <c r="AQ1299" s="232"/>
      <c r="AR1299" s="232"/>
      <c r="AS1299" s="232"/>
      <c r="AT1299" s="243">
        <f t="shared" si="108"/>
        <v>6.9444444444444198E-3</v>
      </c>
      <c r="AU1299" s="243">
        <f t="shared" si="109"/>
        <v>6.9444444444444753E-3</v>
      </c>
      <c r="BW1299" t="s">
        <v>2507</v>
      </c>
    </row>
    <row r="1300" spans="1:75" ht="14.25">
      <c r="B1300" s="29">
        <v>2025</v>
      </c>
      <c r="C1300" s="29">
        <v>6</v>
      </c>
      <c r="D1300" s="29">
        <v>11</v>
      </c>
      <c r="E1300" s="247" t="s">
        <v>495</v>
      </c>
      <c r="F1300" s="29"/>
      <c r="G1300" s="208"/>
      <c r="H1300" s="694" t="s">
        <v>467</v>
      </c>
      <c r="I1300" s="347" t="s">
        <v>43</v>
      </c>
      <c r="J1300" s="694" t="s">
        <v>882</v>
      </c>
      <c r="K1300" s="232"/>
      <c r="L1300" s="698"/>
      <c r="M1300" s="185"/>
      <c r="N1300" s="717"/>
      <c r="O1300" s="232"/>
      <c r="P1300" s="232">
        <v>25</v>
      </c>
      <c r="Q1300" s="347" t="s">
        <v>483</v>
      </c>
      <c r="R1300" s="695">
        <v>1030</v>
      </c>
      <c r="S1300" s="695"/>
      <c r="T1300" s="695" t="s">
        <v>30</v>
      </c>
      <c r="U1300" s="695">
        <v>350</v>
      </c>
      <c r="V1300" s="695">
        <v>1030</v>
      </c>
      <c r="W1300" s="695">
        <v>1030</v>
      </c>
      <c r="X1300" s="232">
        <v>1</v>
      </c>
      <c r="Y1300" s="695"/>
      <c r="Z1300" s="232">
        <v>1</v>
      </c>
      <c r="AA1300" s="696">
        <v>350</v>
      </c>
      <c r="AB1300" s="696">
        <v>3550</v>
      </c>
      <c r="AC1300" s="697" t="s">
        <v>1445</v>
      </c>
      <c r="AD1300" s="698" t="s">
        <v>2511</v>
      </c>
      <c r="AE1300" s="699">
        <v>0.49652777777777779</v>
      </c>
      <c r="AF1300" s="699">
        <v>0.5</v>
      </c>
      <c r="AG1300" s="699"/>
      <c r="AH1300" s="699"/>
      <c r="AI1300" s="232"/>
      <c r="AJ1300" s="694"/>
      <c r="AK1300" s="694" t="s">
        <v>6</v>
      </c>
      <c r="AL1300" s="700" t="s">
        <v>662</v>
      </c>
      <c r="AM1300" s="694" t="s">
        <v>486</v>
      </c>
      <c r="AN1300" s="694">
        <v>1</v>
      </c>
      <c r="AO1300" s="232"/>
      <c r="AP1300" s="232"/>
      <c r="AQ1300" s="232"/>
      <c r="AR1300" s="232"/>
      <c r="AS1300" s="232"/>
      <c r="AT1300" s="243">
        <f t="shared" si="108"/>
        <v>3.4722222222222099E-3</v>
      </c>
      <c r="AU1300" s="243" t="str">
        <f t="shared" si="109"/>
        <v/>
      </c>
      <c r="BW1300">
        <v>25</v>
      </c>
    </row>
    <row r="1301" spans="1:75" ht="14.25">
      <c r="B1301" s="29">
        <v>2025</v>
      </c>
      <c r="C1301" s="29">
        <v>6</v>
      </c>
      <c r="D1301" s="29">
        <v>11</v>
      </c>
      <c r="E1301" s="247" t="s">
        <v>495</v>
      </c>
      <c r="F1301" s="29"/>
      <c r="G1301" s="31"/>
      <c r="H1301" s="694" t="s">
        <v>467</v>
      </c>
      <c r="I1301" s="347"/>
      <c r="J1301" s="694"/>
      <c r="K1301" s="232"/>
      <c r="L1301" s="698"/>
      <c r="M1301" s="185"/>
      <c r="N1301" s="717"/>
      <c r="O1301" s="232"/>
      <c r="P1301" s="232"/>
      <c r="Q1301" s="347"/>
      <c r="R1301" s="695"/>
      <c r="S1301" s="695"/>
      <c r="T1301" s="695"/>
      <c r="U1301" s="695"/>
      <c r="V1301" s="695"/>
      <c r="W1301" s="695"/>
      <c r="X1301" s="232"/>
      <c r="Y1301" s="695"/>
      <c r="Z1301" s="232"/>
      <c r="AA1301" s="696"/>
      <c r="AB1301" s="696"/>
      <c r="AC1301" s="697"/>
      <c r="AD1301" s="698"/>
      <c r="AE1301" s="699"/>
      <c r="AF1301" s="699"/>
      <c r="AG1301" s="699">
        <v>0.5</v>
      </c>
      <c r="AH1301" s="699">
        <v>0.60416666666666663</v>
      </c>
      <c r="AI1301" s="232" t="s">
        <v>26</v>
      </c>
      <c r="AJ1301" s="694"/>
      <c r="AK1301" s="694"/>
      <c r="AL1301" s="700"/>
      <c r="AM1301" s="694"/>
      <c r="AN1301" s="694"/>
      <c r="AO1301" s="232" t="s">
        <v>2512</v>
      </c>
      <c r="AP1301" s="232"/>
      <c r="AQ1301" s="232"/>
      <c r="AR1301" s="232"/>
      <c r="AS1301" s="232"/>
      <c r="AT1301" s="243" t="str">
        <f t="shared" si="108"/>
        <v/>
      </c>
      <c r="AU1301" s="243">
        <f t="shared" si="109"/>
        <v>0.10416666666666663</v>
      </c>
    </row>
    <row r="1302" spans="1:75" ht="14.25">
      <c r="B1302" s="29">
        <v>2025</v>
      </c>
      <c r="C1302" s="29">
        <v>6</v>
      </c>
      <c r="D1302" s="29">
        <v>11</v>
      </c>
      <c r="E1302" s="247" t="s">
        <v>496</v>
      </c>
      <c r="F1302" s="29"/>
      <c r="G1302" s="31"/>
      <c r="H1302" s="694" t="s">
        <v>467</v>
      </c>
      <c r="I1302" s="347" t="s">
        <v>58</v>
      </c>
      <c r="J1302" s="694" t="s">
        <v>468</v>
      </c>
      <c r="K1302" s="232"/>
      <c r="L1302" s="698"/>
      <c r="M1302" s="185"/>
      <c r="N1302" s="717"/>
      <c r="O1302" s="232"/>
      <c r="P1302" s="232">
        <v>12</v>
      </c>
      <c r="Q1302" s="347" t="s">
        <v>483</v>
      </c>
      <c r="R1302" s="695">
        <v>1120</v>
      </c>
      <c r="S1302" s="695"/>
      <c r="T1302" s="695" t="s">
        <v>30</v>
      </c>
      <c r="U1302" s="695">
        <v>200</v>
      </c>
      <c r="V1302" s="695">
        <v>1120</v>
      </c>
      <c r="W1302" s="695">
        <v>1120</v>
      </c>
      <c r="X1302" s="232">
        <v>1</v>
      </c>
      <c r="Y1302" s="695">
        <v>200</v>
      </c>
      <c r="Z1302" s="232">
        <v>1</v>
      </c>
      <c r="AA1302" s="696">
        <v>200</v>
      </c>
      <c r="AB1302" s="696"/>
      <c r="AC1302" s="697"/>
      <c r="AD1302" s="698" t="s">
        <v>488</v>
      </c>
      <c r="AE1302" s="699"/>
      <c r="AF1302" s="699"/>
      <c r="AG1302" s="699"/>
      <c r="AH1302" s="699"/>
      <c r="AI1302" s="232"/>
      <c r="AJ1302" s="694"/>
      <c r="AK1302" s="694"/>
      <c r="AL1302" s="700"/>
      <c r="AM1302" s="694"/>
      <c r="AN1302" s="694"/>
      <c r="AO1302" s="232"/>
      <c r="AP1302" s="232"/>
      <c r="AQ1302" s="232"/>
      <c r="AR1302" s="232"/>
      <c r="AS1302" s="232"/>
      <c r="AT1302" s="243" t="str">
        <f t="shared" si="108"/>
        <v/>
      </c>
      <c r="AU1302" s="243" t="str">
        <f t="shared" si="109"/>
        <v/>
      </c>
      <c r="BW1302">
        <v>12200</v>
      </c>
    </row>
    <row r="1303" spans="1:75" ht="14.25">
      <c r="A1303" s="182">
        <v>1</v>
      </c>
      <c r="B1303" s="29">
        <v>2025</v>
      </c>
      <c r="C1303" s="29">
        <v>6</v>
      </c>
      <c r="D1303" s="29">
        <v>11</v>
      </c>
      <c r="E1303" s="247" t="s">
        <v>496</v>
      </c>
      <c r="F1303" s="29">
        <v>3</v>
      </c>
      <c r="G1303" s="31" t="s">
        <v>485</v>
      </c>
      <c r="H1303" s="694" t="s">
        <v>467</v>
      </c>
      <c r="I1303" s="347" t="s">
        <v>47</v>
      </c>
      <c r="J1303" s="694" t="s">
        <v>468</v>
      </c>
      <c r="K1303" s="232">
        <v>3832349</v>
      </c>
      <c r="L1303" s="698">
        <v>1</v>
      </c>
      <c r="M1303" s="185">
        <v>6</v>
      </c>
      <c r="N1303" s="717" t="s">
        <v>487</v>
      </c>
      <c r="O1303" s="232" t="s">
        <v>469</v>
      </c>
      <c r="P1303" s="232">
        <v>25</v>
      </c>
      <c r="Q1303" s="347" t="s">
        <v>432</v>
      </c>
      <c r="R1303" s="695">
        <v>1120</v>
      </c>
      <c r="S1303" s="695"/>
      <c r="T1303" s="695">
        <v>4000</v>
      </c>
      <c r="U1303" s="695">
        <v>4000</v>
      </c>
      <c r="V1303" s="695">
        <v>1120</v>
      </c>
      <c r="W1303" s="695">
        <v>1120</v>
      </c>
      <c r="X1303" s="232">
        <v>1</v>
      </c>
      <c r="Y1303" s="695">
        <v>4000</v>
      </c>
      <c r="Z1303" s="232">
        <v>1</v>
      </c>
      <c r="AA1303" s="696">
        <v>4000</v>
      </c>
      <c r="AB1303" s="696">
        <v>4000</v>
      </c>
      <c r="AC1303" s="697" t="s">
        <v>2513</v>
      </c>
      <c r="AD1303" s="698"/>
      <c r="AE1303" s="699">
        <v>0.60416666666666663</v>
      </c>
      <c r="AF1303" s="699">
        <v>0.62152777777777779</v>
      </c>
      <c r="AG1303" s="699">
        <v>0.62152777777777779</v>
      </c>
      <c r="AH1303" s="699">
        <v>0.62847222222222221</v>
      </c>
      <c r="AI1303" s="232" t="s">
        <v>5</v>
      </c>
      <c r="AJ1303" s="694"/>
      <c r="AK1303" s="694" t="s">
        <v>17</v>
      </c>
      <c r="AL1303" s="700" t="s">
        <v>662</v>
      </c>
      <c r="AM1303" s="694" t="s">
        <v>486</v>
      </c>
      <c r="AN1303" s="694">
        <v>1</v>
      </c>
      <c r="AO1303" s="232"/>
      <c r="AP1303" s="232" t="s">
        <v>394</v>
      </c>
      <c r="AQ1303" s="232"/>
      <c r="AR1303" s="232"/>
      <c r="AS1303" s="232"/>
      <c r="AT1303" s="243">
        <f t="shared" si="108"/>
        <v>1.736111111111116E-2</v>
      </c>
      <c r="AU1303" s="243">
        <f t="shared" si="109"/>
        <v>6.9444444444444198E-3</v>
      </c>
    </row>
    <row r="1304" spans="1:75" ht="14.25">
      <c r="B1304" s="29">
        <v>2025</v>
      </c>
      <c r="C1304" s="29">
        <v>6</v>
      </c>
      <c r="D1304" s="29">
        <v>11</v>
      </c>
      <c r="E1304" s="247" t="s">
        <v>496</v>
      </c>
      <c r="F1304" s="29">
        <v>3</v>
      </c>
      <c r="G1304" s="31" t="s">
        <v>485</v>
      </c>
      <c r="H1304" s="694" t="s">
        <v>467</v>
      </c>
      <c r="I1304" s="347" t="s">
        <v>47</v>
      </c>
      <c r="J1304" s="694" t="s">
        <v>468</v>
      </c>
      <c r="K1304" s="232">
        <v>3832349</v>
      </c>
      <c r="L1304" s="698">
        <v>2</v>
      </c>
      <c r="M1304" s="185">
        <v>6</v>
      </c>
      <c r="N1304" s="717" t="s">
        <v>487</v>
      </c>
      <c r="O1304" s="232" t="s">
        <v>469</v>
      </c>
      <c r="P1304" s="232">
        <v>25</v>
      </c>
      <c r="Q1304" s="347" t="s">
        <v>432</v>
      </c>
      <c r="R1304" s="695">
        <v>1120</v>
      </c>
      <c r="S1304" s="695"/>
      <c r="T1304" s="695">
        <v>3960</v>
      </c>
      <c r="U1304" s="695">
        <v>3960</v>
      </c>
      <c r="V1304" s="695">
        <v>1120</v>
      </c>
      <c r="W1304" s="695">
        <v>1121</v>
      </c>
      <c r="X1304" s="232">
        <v>1</v>
      </c>
      <c r="Y1304" s="695">
        <v>4000</v>
      </c>
      <c r="Z1304" s="232">
        <v>1</v>
      </c>
      <c r="AA1304" s="696">
        <v>4000</v>
      </c>
      <c r="AB1304" s="696">
        <v>3960</v>
      </c>
      <c r="AC1304" s="697" t="s">
        <v>2514</v>
      </c>
      <c r="AD1304" s="698"/>
      <c r="AE1304" s="699">
        <v>0.62847222222222221</v>
      </c>
      <c r="AF1304" s="699">
        <v>0.64930555555555558</v>
      </c>
      <c r="AG1304" s="699">
        <v>0.64930555555555558</v>
      </c>
      <c r="AH1304" s="699">
        <v>0.65625</v>
      </c>
      <c r="AI1304" s="232" t="s">
        <v>5</v>
      </c>
      <c r="AJ1304" s="694"/>
      <c r="AK1304" s="694" t="s">
        <v>17</v>
      </c>
      <c r="AL1304" s="700" t="s">
        <v>858</v>
      </c>
      <c r="AM1304" s="694" t="s">
        <v>486</v>
      </c>
      <c r="AN1304" s="694">
        <v>1</v>
      </c>
      <c r="AO1304" s="232"/>
      <c r="AP1304" s="232" t="s">
        <v>394</v>
      </c>
      <c r="AQ1304" s="232"/>
      <c r="AR1304" s="232"/>
      <c r="AS1304" s="232"/>
      <c r="AT1304" s="243">
        <f t="shared" si="108"/>
        <v>2.083333333333337E-2</v>
      </c>
      <c r="AU1304" s="243">
        <f t="shared" si="109"/>
        <v>6.9444444444444198E-3</v>
      </c>
    </row>
    <row r="1305" spans="1:75" ht="14.25">
      <c r="B1305" s="29">
        <v>2025</v>
      </c>
      <c r="C1305" s="29">
        <v>6</v>
      </c>
      <c r="D1305" s="29">
        <v>11</v>
      </c>
      <c r="E1305" s="247" t="s">
        <v>496</v>
      </c>
      <c r="F1305" s="29">
        <v>3</v>
      </c>
      <c r="G1305" s="31" t="s">
        <v>485</v>
      </c>
      <c r="H1305" s="694" t="s">
        <v>467</v>
      </c>
      <c r="I1305" s="347" t="s">
        <v>47</v>
      </c>
      <c r="J1305" s="694" t="s">
        <v>468</v>
      </c>
      <c r="K1305" s="232">
        <v>3832349</v>
      </c>
      <c r="L1305" s="698">
        <v>3</v>
      </c>
      <c r="M1305" s="185">
        <v>6</v>
      </c>
      <c r="N1305" s="717" t="s">
        <v>487</v>
      </c>
      <c r="O1305" s="232" t="s">
        <v>469</v>
      </c>
      <c r="P1305" s="232">
        <v>25</v>
      </c>
      <c r="Q1305" s="347" t="s">
        <v>432</v>
      </c>
      <c r="R1305" s="695">
        <v>1120</v>
      </c>
      <c r="S1305" s="695"/>
      <c r="T1305" s="695">
        <v>3950</v>
      </c>
      <c r="U1305" s="695">
        <v>3950</v>
      </c>
      <c r="V1305" s="695">
        <v>1120</v>
      </c>
      <c r="W1305" s="695">
        <v>1120</v>
      </c>
      <c r="X1305" s="232">
        <v>1</v>
      </c>
      <c r="Y1305" s="695">
        <v>4000</v>
      </c>
      <c r="Z1305" s="232">
        <v>1</v>
      </c>
      <c r="AA1305" s="696">
        <v>4000</v>
      </c>
      <c r="AB1305" s="696">
        <v>3950</v>
      </c>
      <c r="AC1305" s="697" t="s">
        <v>2515</v>
      </c>
      <c r="AD1305" s="698" t="s">
        <v>2516</v>
      </c>
      <c r="AE1305" s="699">
        <v>0.65625</v>
      </c>
      <c r="AF1305" s="699">
        <v>0.67361111111111116</v>
      </c>
      <c r="AG1305" s="699">
        <v>0.67361111111111116</v>
      </c>
      <c r="AH1305" s="699">
        <v>0.68055555555555558</v>
      </c>
      <c r="AI1305" s="232" t="s">
        <v>5</v>
      </c>
      <c r="AJ1305" s="694"/>
      <c r="AK1305" s="694" t="s">
        <v>17</v>
      </c>
      <c r="AL1305" s="700" t="s">
        <v>858</v>
      </c>
      <c r="AM1305" s="694" t="s">
        <v>486</v>
      </c>
      <c r="AN1305" s="694">
        <v>1</v>
      </c>
      <c r="AO1305" s="232"/>
      <c r="AP1305" s="232" t="s">
        <v>394</v>
      </c>
      <c r="AQ1305" s="232"/>
      <c r="AR1305" s="232"/>
      <c r="AS1305" s="232"/>
      <c r="AT1305" s="243">
        <f t="shared" si="108"/>
        <v>1.736111111111116E-2</v>
      </c>
      <c r="AU1305" s="243">
        <f t="shared" si="109"/>
        <v>6.9444444444444198E-3</v>
      </c>
    </row>
    <row r="1306" spans="1:75" ht="14.25">
      <c r="B1306" s="29">
        <v>2025</v>
      </c>
      <c r="C1306" s="29">
        <v>6</v>
      </c>
      <c r="D1306" s="29">
        <v>11</v>
      </c>
      <c r="E1306" s="247" t="s">
        <v>496</v>
      </c>
      <c r="F1306" s="29"/>
      <c r="G1306" s="208"/>
      <c r="H1306" s="694" t="s">
        <v>467</v>
      </c>
      <c r="I1306" s="347" t="s">
        <v>43</v>
      </c>
      <c r="J1306" s="694" t="s">
        <v>468</v>
      </c>
      <c r="K1306" s="232"/>
      <c r="L1306" s="698"/>
      <c r="M1306" s="185"/>
      <c r="N1306" s="717"/>
      <c r="O1306" s="232"/>
      <c r="P1306" s="232">
        <v>25</v>
      </c>
      <c r="Q1306" s="347" t="s">
        <v>483</v>
      </c>
      <c r="R1306" s="695">
        <v>1120</v>
      </c>
      <c r="S1306" s="695"/>
      <c r="T1306" s="695" t="s">
        <v>30</v>
      </c>
      <c r="U1306" s="695">
        <v>500</v>
      </c>
      <c r="V1306" s="695">
        <v>1120</v>
      </c>
      <c r="W1306" s="695">
        <v>1120</v>
      </c>
      <c r="X1306" s="232">
        <v>1</v>
      </c>
      <c r="Y1306" s="695"/>
      <c r="Z1306" s="232">
        <v>1</v>
      </c>
      <c r="AA1306" s="696">
        <v>500</v>
      </c>
      <c r="AB1306" s="696">
        <v>12700</v>
      </c>
      <c r="AC1306" s="697" t="s">
        <v>756</v>
      </c>
      <c r="AD1306" s="698" t="s">
        <v>2516</v>
      </c>
      <c r="AE1306" s="699">
        <v>0.68055555555555558</v>
      </c>
      <c r="AF1306" s="699">
        <v>0.68402777777777779</v>
      </c>
      <c r="AG1306" s="699"/>
      <c r="AH1306" s="699"/>
      <c r="AI1306" s="232"/>
      <c r="AJ1306" s="694"/>
      <c r="AK1306" s="694" t="s">
        <v>17</v>
      </c>
      <c r="AL1306" s="700" t="s">
        <v>858</v>
      </c>
      <c r="AM1306" s="694" t="s">
        <v>486</v>
      </c>
      <c r="AN1306" s="694">
        <v>1</v>
      </c>
      <c r="AO1306" s="232"/>
      <c r="AP1306" s="232"/>
      <c r="AQ1306" s="232"/>
      <c r="AR1306" s="232"/>
      <c r="AS1306" s="232"/>
      <c r="AT1306" s="243">
        <f t="shared" si="108"/>
        <v>3.4722222222222099E-3</v>
      </c>
      <c r="AU1306" s="243" t="str">
        <f t="shared" si="109"/>
        <v/>
      </c>
    </row>
    <row r="1307" spans="1:75" ht="14.25">
      <c r="B1307" s="29">
        <v>2025</v>
      </c>
      <c r="C1307" s="29">
        <v>6</v>
      </c>
      <c r="D1307" s="29">
        <v>11</v>
      </c>
      <c r="E1307" s="247" t="s">
        <v>496</v>
      </c>
      <c r="F1307" s="29"/>
      <c r="G1307" s="31"/>
      <c r="H1307" s="694" t="s">
        <v>467</v>
      </c>
      <c r="I1307" s="347"/>
      <c r="J1307" s="694"/>
      <c r="K1307" s="232"/>
      <c r="L1307" s="698"/>
      <c r="M1307" s="185"/>
      <c r="N1307" s="717"/>
      <c r="O1307" s="232"/>
      <c r="P1307" s="232"/>
      <c r="Q1307" s="347"/>
      <c r="R1307" s="695"/>
      <c r="S1307" s="695"/>
      <c r="T1307" s="695"/>
      <c r="U1307" s="695"/>
      <c r="V1307" s="695"/>
      <c r="W1307" s="695"/>
      <c r="X1307" s="232"/>
      <c r="Y1307" s="695"/>
      <c r="Z1307" s="232"/>
      <c r="AA1307" s="696"/>
      <c r="AB1307" s="696"/>
      <c r="AC1307" s="697"/>
      <c r="AD1307" s="698"/>
      <c r="AE1307" s="699"/>
      <c r="AF1307" s="699"/>
      <c r="AG1307" s="699">
        <v>0.68402777777777779</v>
      </c>
      <c r="AH1307" s="699">
        <v>0.70486111111111116</v>
      </c>
      <c r="AI1307" s="232" t="s">
        <v>560</v>
      </c>
      <c r="AJ1307" s="694"/>
      <c r="AK1307" s="694"/>
      <c r="AL1307" s="700"/>
      <c r="AM1307" s="694"/>
      <c r="AN1307" s="694"/>
      <c r="AO1307" s="232"/>
      <c r="AP1307" s="232"/>
      <c r="AQ1307" s="232"/>
      <c r="AR1307" s="232"/>
      <c r="AS1307" s="232"/>
      <c r="AT1307" s="243" t="str">
        <f t="shared" si="108"/>
        <v/>
      </c>
      <c r="AU1307" s="243">
        <f t="shared" si="109"/>
        <v>2.083333333333337E-2</v>
      </c>
    </row>
    <row r="1308" spans="1:75" ht="14.25">
      <c r="B1308" s="29">
        <v>2025</v>
      </c>
      <c r="C1308" s="29">
        <v>6</v>
      </c>
      <c r="D1308" s="29">
        <v>11</v>
      </c>
      <c r="E1308" s="247" t="s">
        <v>496</v>
      </c>
      <c r="F1308" s="29"/>
      <c r="G1308" s="31"/>
      <c r="H1308" s="694" t="s">
        <v>467</v>
      </c>
      <c r="I1308" s="347" t="s">
        <v>58</v>
      </c>
      <c r="J1308" s="694" t="s">
        <v>468</v>
      </c>
      <c r="K1308" s="232"/>
      <c r="L1308" s="698"/>
      <c r="M1308" s="185"/>
      <c r="N1308" s="717"/>
      <c r="O1308" s="232"/>
      <c r="P1308" s="232">
        <v>12</v>
      </c>
      <c r="Q1308" s="347" t="s">
        <v>483</v>
      </c>
      <c r="R1308" s="695">
        <v>1120</v>
      </c>
      <c r="S1308" s="695"/>
      <c r="T1308" s="695" t="s">
        <v>30</v>
      </c>
      <c r="U1308" s="695">
        <v>200</v>
      </c>
      <c r="V1308" s="695">
        <v>1120</v>
      </c>
      <c r="W1308" s="695">
        <v>1120</v>
      </c>
      <c r="X1308" s="232">
        <v>1</v>
      </c>
      <c r="Y1308" s="695">
        <v>200</v>
      </c>
      <c r="Z1308" s="232">
        <v>1</v>
      </c>
      <c r="AA1308" s="696">
        <v>200</v>
      </c>
      <c r="AB1308" s="696"/>
      <c r="AC1308" s="697"/>
      <c r="AD1308" s="698" t="s">
        <v>488</v>
      </c>
      <c r="AE1308" s="699"/>
      <c r="AF1308" s="699"/>
      <c r="AG1308" s="699"/>
      <c r="AH1308" s="699"/>
      <c r="AI1308" s="232"/>
      <c r="AJ1308" s="694"/>
      <c r="AK1308" s="694"/>
      <c r="AL1308" s="700"/>
      <c r="AM1308" s="694"/>
      <c r="AN1308" s="694"/>
      <c r="AO1308" s="232"/>
      <c r="AP1308" s="232"/>
      <c r="AQ1308" s="232"/>
      <c r="AR1308" s="232"/>
      <c r="AS1308" s="232"/>
      <c r="AT1308" s="243" t="str">
        <f t="shared" si="108"/>
        <v/>
      </c>
      <c r="AU1308" s="243" t="str">
        <f t="shared" si="109"/>
        <v/>
      </c>
    </row>
    <row r="1309" spans="1:75" ht="14.25">
      <c r="A1309" s="182">
        <v>1</v>
      </c>
      <c r="B1309" s="29">
        <v>2025</v>
      </c>
      <c r="C1309" s="29">
        <v>6</v>
      </c>
      <c r="D1309" s="29">
        <v>11</v>
      </c>
      <c r="E1309" s="247" t="s">
        <v>496</v>
      </c>
      <c r="F1309" s="29">
        <v>4</v>
      </c>
      <c r="G1309" s="31" t="s">
        <v>485</v>
      </c>
      <c r="H1309" s="694" t="s">
        <v>467</v>
      </c>
      <c r="I1309" s="347" t="s">
        <v>47</v>
      </c>
      <c r="J1309" s="694" t="s">
        <v>468</v>
      </c>
      <c r="K1309" s="232">
        <v>3832349</v>
      </c>
      <c r="L1309" s="698">
        <v>4</v>
      </c>
      <c r="M1309" s="185">
        <v>6</v>
      </c>
      <c r="N1309" s="717" t="s">
        <v>487</v>
      </c>
      <c r="O1309" s="232" t="s">
        <v>469</v>
      </c>
      <c r="P1309" s="232">
        <v>25</v>
      </c>
      <c r="Q1309" s="347" t="s">
        <v>432</v>
      </c>
      <c r="R1309" s="695">
        <v>1120</v>
      </c>
      <c r="S1309" s="695"/>
      <c r="T1309" s="695">
        <v>3980</v>
      </c>
      <c r="U1309" s="695">
        <v>3980</v>
      </c>
      <c r="V1309" s="695">
        <v>1120</v>
      </c>
      <c r="W1309" s="695">
        <v>1121</v>
      </c>
      <c r="X1309" s="232">
        <v>1</v>
      </c>
      <c r="Y1309" s="695">
        <v>4000</v>
      </c>
      <c r="Z1309" s="232">
        <v>1</v>
      </c>
      <c r="AA1309" s="696">
        <v>4000</v>
      </c>
      <c r="AB1309" s="696">
        <v>3980</v>
      </c>
      <c r="AC1309" s="697" t="s">
        <v>2517</v>
      </c>
      <c r="AD1309" s="698"/>
      <c r="AE1309" s="699">
        <v>0.70486111111111116</v>
      </c>
      <c r="AF1309" s="699">
        <v>0.72569444444444442</v>
      </c>
      <c r="AG1309" s="699">
        <v>0.72569444444444442</v>
      </c>
      <c r="AH1309" s="699">
        <v>0.73263888888888884</v>
      </c>
      <c r="AI1309" s="232" t="s">
        <v>5</v>
      </c>
      <c r="AJ1309" s="694"/>
      <c r="AK1309" s="694" t="s">
        <v>17</v>
      </c>
      <c r="AL1309" s="700" t="s">
        <v>858</v>
      </c>
      <c r="AM1309" s="694" t="s">
        <v>486</v>
      </c>
      <c r="AN1309" s="694">
        <v>1</v>
      </c>
      <c r="AO1309" s="232" t="s">
        <v>3108</v>
      </c>
      <c r="AP1309" s="232" t="s">
        <v>394</v>
      </c>
      <c r="AQ1309" s="232"/>
      <c r="AR1309" s="232"/>
      <c r="AS1309" s="232"/>
      <c r="AT1309" s="243">
        <f t="shared" si="108"/>
        <v>2.0833333333333259E-2</v>
      </c>
      <c r="AU1309" s="243">
        <f t="shared" si="109"/>
        <v>6.9444444444444198E-3</v>
      </c>
    </row>
    <row r="1310" spans="1:75" ht="14.25">
      <c r="B1310" s="29">
        <v>2025</v>
      </c>
      <c r="C1310" s="29">
        <v>6</v>
      </c>
      <c r="D1310" s="29">
        <v>11</v>
      </c>
      <c r="E1310" s="247" t="s">
        <v>496</v>
      </c>
      <c r="F1310" s="29">
        <v>4</v>
      </c>
      <c r="G1310" s="31" t="s">
        <v>485</v>
      </c>
      <c r="H1310" s="694" t="s">
        <v>467</v>
      </c>
      <c r="I1310" s="347" t="s">
        <v>47</v>
      </c>
      <c r="J1310" s="694" t="s">
        <v>468</v>
      </c>
      <c r="K1310" s="232">
        <v>3832349</v>
      </c>
      <c r="L1310" s="698">
        <v>5</v>
      </c>
      <c r="M1310" s="185">
        <v>6</v>
      </c>
      <c r="N1310" s="717" t="s">
        <v>487</v>
      </c>
      <c r="O1310" s="232" t="s">
        <v>469</v>
      </c>
      <c r="P1310" s="232">
        <v>25</v>
      </c>
      <c r="Q1310" s="347" t="s">
        <v>432</v>
      </c>
      <c r="R1310" s="695">
        <v>1120</v>
      </c>
      <c r="S1310" s="695"/>
      <c r="T1310" s="695">
        <v>3990</v>
      </c>
      <c r="U1310" s="695">
        <v>3990</v>
      </c>
      <c r="V1310" s="695">
        <v>1120</v>
      </c>
      <c r="W1310" s="695">
        <v>1122</v>
      </c>
      <c r="X1310" s="232">
        <v>1</v>
      </c>
      <c r="Y1310" s="695">
        <v>4000</v>
      </c>
      <c r="Z1310" s="232">
        <v>1</v>
      </c>
      <c r="AA1310" s="696">
        <v>4000</v>
      </c>
      <c r="AB1310" s="696">
        <v>4000</v>
      </c>
      <c r="AC1310" s="697" t="s">
        <v>2518</v>
      </c>
      <c r="AD1310" s="698"/>
      <c r="AE1310" s="699">
        <v>0.73263888888888884</v>
      </c>
      <c r="AF1310" s="699">
        <v>0.75</v>
      </c>
      <c r="AG1310" s="699">
        <v>0.75</v>
      </c>
      <c r="AH1310" s="699">
        <v>0.75694444444444442</v>
      </c>
      <c r="AI1310" s="232" t="s">
        <v>5</v>
      </c>
      <c r="AJ1310" s="694"/>
      <c r="AK1310" s="694" t="s">
        <v>17</v>
      </c>
      <c r="AL1310" s="700" t="s">
        <v>662</v>
      </c>
      <c r="AM1310" s="694" t="s">
        <v>486</v>
      </c>
      <c r="AN1310" s="694">
        <v>1</v>
      </c>
      <c r="AO1310" s="232"/>
      <c r="AP1310" s="232" t="s">
        <v>394</v>
      </c>
      <c r="AQ1310" s="232"/>
      <c r="AR1310" s="232"/>
      <c r="AS1310" s="232"/>
      <c r="AT1310" s="243">
        <f t="shared" si="108"/>
        <v>1.736111111111116E-2</v>
      </c>
      <c r="AU1310" s="243">
        <f t="shared" si="109"/>
        <v>6.9444444444444198E-3</v>
      </c>
    </row>
    <row r="1311" spans="1:75" ht="14.25">
      <c r="B1311" s="29">
        <v>2025</v>
      </c>
      <c r="C1311" s="29">
        <v>6</v>
      </c>
      <c r="D1311" s="29">
        <v>11</v>
      </c>
      <c r="E1311" s="247" t="s">
        <v>496</v>
      </c>
      <c r="F1311" s="29">
        <v>4</v>
      </c>
      <c r="G1311" s="31" t="s">
        <v>485</v>
      </c>
      <c r="H1311" s="694" t="s">
        <v>467</v>
      </c>
      <c r="I1311" s="347" t="s">
        <v>47</v>
      </c>
      <c r="J1311" s="694" t="s">
        <v>468</v>
      </c>
      <c r="K1311" s="232">
        <v>3832349</v>
      </c>
      <c r="L1311" s="698">
        <v>6</v>
      </c>
      <c r="M1311" s="185">
        <v>6</v>
      </c>
      <c r="N1311" s="717" t="s">
        <v>487</v>
      </c>
      <c r="O1311" s="232" t="s">
        <v>469</v>
      </c>
      <c r="P1311" s="232">
        <v>25</v>
      </c>
      <c r="Q1311" s="347" t="s">
        <v>432</v>
      </c>
      <c r="R1311" s="695">
        <v>1120</v>
      </c>
      <c r="S1311" s="695"/>
      <c r="T1311" s="695">
        <v>3980</v>
      </c>
      <c r="U1311" s="695">
        <v>3980</v>
      </c>
      <c r="V1311" s="695">
        <v>1120</v>
      </c>
      <c r="W1311" s="695">
        <v>1121</v>
      </c>
      <c r="X1311" s="232">
        <v>1</v>
      </c>
      <c r="Y1311" s="695">
        <v>4000</v>
      </c>
      <c r="Z1311" s="232">
        <v>1</v>
      </c>
      <c r="AA1311" s="696">
        <v>4000</v>
      </c>
      <c r="AB1311" s="696">
        <v>3980</v>
      </c>
      <c r="AC1311" s="697" t="s">
        <v>2519</v>
      </c>
      <c r="AD1311" s="698" t="s">
        <v>2520</v>
      </c>
      <c r="AE1311" s="699">
        <v>0.75694444444444442</v>
      </c>
      <c r="AF1311" s="699">
        <v>0.77430555555555558</v>
      </c>
      <c r="AG1311" s="699">
        <v>0.77430555555555558</v>
      </c>
      <c r="AH1311" s="699">
        <v>0.78125</v>
      </c>
      <c r="AI1311" s="232" t="s">
        <v>5</v>
      </c>
      <c r="AJ1311" s="694"/>
      <c r="AK1311" s="694" t="s">
        <v>17</v>
      </c>
      <c r="AL1311" s="700" t="s">
        <v>858</v>
      </c>
      <c r="AM1311" s="694" t="s">
        <v>486</v>
      </c>
      <c r="AN1311" s="694">
        <v>1</v>
      </c>
      <c r="AO1311" s="232" t="s">
        <v>2521</v>
      </c>
      <c r="AP1311" s="232" t="s">
        <v>394</v>
      </c>
      <c r="AQ1311" s="232"/>
      <c r="AR1311" s="232"/>
      <c r="AS1311" s="232"/>
      <c r="AT1311" s="243">
        <f t="shared" si="108"/>
        <v>1.736111111111116E-2</v>
      </c>
      <c r="AU1311" s="243">
        <f t="shared" si="109"/>
        <v>6.9444444444444198E-3</v>
      </c>
    </row>
    <row r="1312" spans="1:75" ht="14.25">
      <c r="B1312" s="29">
        <v>2025</v>
      </c>
      <c r="C1312" s="29">
        <v>6</v>
      </c>
      <c r="D1312" s="29">
        <v>11</v>
      </c>
      <c r="E1312" s="247" t="s">
        <v>496</v>
      </c>
      <c r="F1312" s="29"/>
      <c r="G1312" s="208"/>
      <c r="H1312" s="694" t="s">
        <v>467</v>
      </c>
      <c r="I1312" s="347" t="s">
        <v>43</v>
      </c>
      <c r="J1312" s="694" t="s">
        <v>468</v>
      </c>
      <c r="K1312" s="232"/>
      <c r="L1312" s="698"/>
      <c r="M1312" s="185"/>
      <c r="N1312" s="717"/>
      <c r="O1312" s="232"/>
      <c r="P1312" s="232">
        <v>25</v>
      </c>
      <c r="Q1312" s="347" t="s">
        <v>483</v>
      </c>
      <c r="R1312" s="695">
        <v>1120</v>
      </c>
      <c r="S1312" s="695"/>
      <c r="T1312" s="695" t="s">
        <v>30</v>
      </c>
      <c r="U1312" s="695">
        <v>500</v>
      </c>
      <c r="V1312" s="695">
        <v>1120</v>
      </c>
      <c r="W1312" s="695">
        <v>1120</v>
      </c>
      <c r="X1312" s="232">
        <v>1</v>
      </c>
      <c r="Y1312" s="695"/>
      <c r="Z1312" s="232">
        <v>1</v>
      </c>
      <c r="AA1312" s="696">
        <v>500</v>
      </c>
      <c r="AB1312" s="696">
        <v>12700</v>
      </c>
      <c r="AC1312" s="697" t="s">
        <v>756</v>
      </c>
      <c r="AD1312" s="698" t="s">
        <v>2520</v>
      </c>
      <c r="AE1312" s="699">
        <v>0.78125</v>
      </c>
      <c r="AF1312" s="699">
        <v>0.78472222222222221</v>
      </c>
      <c r="AG1312" s="699"/>
      <c r="AH1312" s="699"/>
      <c r="AI1312" s="232"/>
      <c r="AJ1312" s="694"/>
      <c r="AK1312" s="694" t="s">
        <v>17</v>
      </c>
      <c r="AL1312" s="700" t="s">
        <v>858</v>
      </c>
      <c r="AM1312" s="694" t="s">
        <v>486</v>
      </c>
      <c r="AN1312" s="694">
        <v>1</v>
      </c>
      <c r="AO1312" s="232"/>
      <c r="AP1312" s="232"/>
      <c r="AQ1312" s="232"/>
      <c r="AR1312" s="232"/>
      <c r="AS1312" s="232"/>
      <c r="AT1312" s="243">
        <f t="shared" si="108"/>
        <v>3.4722222222222099E-3</v>
      </c>
      <c r="AU1312" s="243" t="str">
        <f t="shared" si="109"/>
        <v/>
      </c>
    </row>
    <row r="1313" spans="1:47" ht="14.25">
      <c r="B1313" s="29">
        <v>2025</v>
      </c>
      <c r="C1313" s="29">
        <v>6</v>
      </c>
      <c r="D1313" s="29">
        <v>11</v>
      </c>
      <c r="E1313" s="247" t="s">
        <v>496</v>
      </c>
      <c r="F1313" s="29"/>
      <c r="G1313" s="31"/>
      <c r="H1313" s="694" t="s">
        <v>467</v>
      </c>
      <c r="I1313" s="347"/>
      <c r="J1313" s="694"/>
      <c r="K1313" s="232"/>
      <c r="L1313" s="698"/>
      <c r="M1313" s="185"/>
      <c r="N1313" s="717"/>
      <c r="O1313" s="232"/>
      <c r="P1313" s="232"/>
      <c r="Q1313" s="347"/>
      <c r="R1313" s="695"/>
      <c r="S1313" s="695"/>
      <c r="T1313" s="695"/>
      <c r="U1313" s="695"/>
      <c r="V1313" s="695"/>
      <c r="W1313" s="695"/>
      <c r="X1313" s="232"/>
      <c r="Y1313" s="695"/>
      <c r="Z1313" s="232"/>
      <c r="AA1313" s="696"/>
      <c r="AB1313" s="696"/>
      <c r="AC1313" s="697"/>
      <c r="AD1313" s="698"/>
      <c r="AE1313" s="699"/>
      <c r="AF1313" s="699"/>
      <c r="AG1313" s="699">
        <v>0.78472222222222221</v>
      </c>
      <c r="AH1313" s="699">
        <v>0.84722222222222221</v>
      </c>
      <c r="AI1313" s="232" t="s">
        <v>560</v>
      </c>
      <c r="AJ1313" s="694"/>
      <c r="AK1313" s="694"/>
      <c r="AL1313" s="700"/>
      <c r="AM1313" s="694"/>
      <c r="AN1313" s="694"/>
      <c r="AO1313" s="232"/>
      <c r="AP1313" s="232"/>
      <c r="AQ1313" s="232"/>
      <c r="AR1313" s="232"/>
      <c r="AS1313" s="232"/>
      <c r="AT1313" s="243" t="str">
        <f t="shared" si="108"/>
        <v/>
      </c>
      <c r="AU1313" s="243">
        <f t="shared" si="109"/>
        <v>6.25E-2</v>
      </c>
    </row>
    <row r="1314" spans="1:47" ht="14.25">
      <c r="B1314" s="29">
        <v>2025</v>
      </c>
      <c r="C1314" s="29">
        <v>6</v>
      </c>
      <c r="D1314" s="29">
        <v>11</v>
      </c>
      <c r="E1314" s="247" t="s">
        <v>496</v>
      </c>
      <c r="F1314" s="29"/>
      <c r="G1314" s="31"/>
      <c r="H1314" s="694" t="s">
        <v>467</v>
      </c>
      <c r="I1314" s="347" t="s">
        <v>58</v>
      </c>
      <c r="J1314" s="694" t="s">
        <v>468</v>
      </c>
      <c r="K1314" s="232"/>
      <c r="L1314" s="698"/>
      <c r="M1314" s="185"/>
      <c r="N1314" s="717"/>
      <c r="O1314" s="232"/>
      <c r="P1314" s="232">
        <v>12</v>
      </c>
      <c r="Q1314" s="347" t="s">
        <v>483</v>
      </c>
      <c r="R1314" s="695">
        <v>1120</v>
      </c>
      <c r="S1314" s="695"/>
      <c r="T1314" s="695" t="s">
        <v>30</v>
      </c>
      <c r="U1314" s="695">
        <v>200</v>
      </c>
      <c r="V1314" s="695">
        <v>1120</v>
      </c>
      <c r="W1314" s="695">
        <v>1120</v>
      </c>
      <c r="X1314" s="232">
        <v>1</v>
      </c>
      <c r="Y1314" s="695">
        <v>200</v>
      </c>
      <c r="Z1314" s="232">
        <v>1</v>
      </c>
      <c r="AA1314" s="696">
        <v>200</v>
      </c>
      <c r="AB1314" s="696"/>
      <c r="AC1314" s="697"/>
      <c r="AD1314" s="698"/>
      <c r="AE1314" s="699"/>
      <c r="AF1314" s="699"/>
      <c r="AG1314" s="699"/>
      <c r="AH1314" s="699"/>
      <c r="AI1314" s="232"/>
      <c r="AJ1314" s="694"/>
      <c r="AK1314" s="694"/>
      <c r="AL1314" s="700"/>
      <c r="AM1314" s="694"/>
      <c r="AN1314" s="694"/>
      <c r="AO1314" s="232"/>
      <c r="AP1314" s="232"/>
      <c r="AQ1314" s="232"/>
      <c r="AR1314" s="232"/>
      <c r="AS1314" s="232"/>
      <c r="AT1314" s="243" t="str">
        <f t="shared" si="108"/>
        <v/>
      </c>
      <c r="AU1314" s="243" t="str">
        <f t="shared" si="109"/>
        <v/>
      </c>
    </row>
    <row r="1315" spans="1:47" ht="14.25">
      <c r="A1315" s="182">
        <v>1</v>
      </c>
      <c r="B1315" s="29">
        <v>2025</v>
      </c>
      <c r="C1315" s="29">
        <v>6</v>
      </c>
      <c r="D1315" s="29">
        <v>11</v>
      </c>
      <c r="E1315" s="247" t="s">
        <v>496</v>
      </c>
      <c r="F1315" s="29">
        <v>5</v>
      </c>
      <c r="G1315" s="31" t="s">
        <v>485</v>
      </c>
      <c r="H1315" s="694" t="s">
        <v>467</v>
      </c>
      <c r="I1315" s="347" t="s">
        <v>47</v>
      </c>
      <c r="J1315" s="694" t="s">
        <v>468</v>
      </c>
      <c r="K1315" s="232">
        <v>3832351</v>
      </c>
      <c r="L1315" s="698">
        <v>1</v>
      </c>
      <c r="M1315" s="185">
        <v>24</v>
      </c>
      <c r="N1315" s="717" t="s">
        <v>487</v>
      </c>
      <c r="O1315" s="232" t="s">
        <v>469</v>
      </c>
      <c r="P1315" s="232">
        <v>50</v>
      </c>
      <c r="Q1315" s="347" t="s">
        <v>511</v>
      </c>
      <c r="R1315" s="695">
        <v>1120</v>
      </c>
      <c r="S1315" s="695"/>
      <c r="T1315" s="695">
        <v>4000</v>
      </c>
      <c r="U1315" s="695">
        <v>4000</v>
      </c>
      <c r="V1315" s="695">
        <v>1120</v>
      </c>
      <c r="W1315" s="695">
        <v>1121</v>
      </c>
      <c r="X1315" s="232">
        <v>1</v>
      </c>
      <c r="Y1315" s="695">
        <v>4000</v>
      </c>
      <c r="Z1315" s="232">
        <v>1</v>
      </c>
      <c r="AA1315" s="696">
        <v>4000</v>
      </c>
      <c r="AB1315" s="696">
        <v>4030</v>
      </c>
      <c r="AC1315" s="697" t="s">
        <v>2522</v>
      </c>
      <c r="AD1315" s="698"/>
      <c r="AE1315" s="699">
        <v>0.84722222222222221</v>
      </c>
      <c r="AF1315" s="699">
        <v>0.86458333333333337</v>
      </c>
      <c r="AG1315" s="699">
        <v>0.86458333333333337</v>
      </c>
      <c r="AH1315" s="699">
        <v>0.87152777777777779</v>
      </c>
      <c r="AI1315" s="232" t="s">
        <v>5</v>
      </c>
      <c r="AJ1315" s="694"/>
      <c r="AK1315" s="694" t="s">
        <v>6</v>
      </c>
      <c r="AL1315" s="700" t="s">
        <v>662</v>
      </c>
      <c r="AM1315" s="694" t="s">
        <v>486</v>
      </c>
      <c r="AN1315" s="694">
        <v>1</v>
      </c>
      <c r="AO1315" s="232"/>
      <c r="AP1315" s="232" t="s">
        <v>394</v>
      </c>
      <c r="AQ1315" s="232"/>
      <c r="AR1315" s="232"/>
      <c r="AS1315" s="232"/>
      <c r="AT1315" s="243">
        <f t="shared" si="108"/>
        <v>1.736111111111116E-2</v>
      </c>
      <c r="AU1315" s="243">
        <f t="shared" si="109"/>
        <v>6.9444444444444198E-3</v>
      </c>
    </row>
    <row r="1316" spans="1:47" ht="14.25">
      <c r="B1316" s="29">
        <v>2025</v>
      </c>
      <c r="C1316" s="29">
        <v>6</v>
      </c>
      <c r="D1316" s="29">
        <v>11</v>
      </c>
      <c r="E1316" s="247" t="s">
        <v>496</v>
      </c>
      <c r="F1316" s="29">
        <v>5</v>
      </c>
      <c r="G1316" s="31" t="s">
        <v>485</v>
      </c>
      <c r="H1316" s="694" t="s">
        <v>467</v>
      </c>
      <c r="I1316" s="347" t="s">
        <v>47</v>
      </c>
      <c r="J1316" s="694" t="s">
        <v>468</v>
      </c>
      <c r="K1316" s="232">
        <v>3832351</v>
      </c>
      <c r="L1316" s="698">
        <v>2</v>
      </c>
      <c r="M1316" s="185">
        <v>24</v>
      </c>
      <c r="N1316" s="717" t="s">
        <v>487</v>
      </c>
      <c r="O1316" s="232" t="s">
        <v>469</v>
      </c>
      <c r="P1316" s="232">
        <v>50</v>
      </c>
      <c r="Q1316" s="347" t="s">
        <v>511</v>
      </c>
      <c r="R1316" s="695">
        <v>1120</v>
      </c>
      <c r="S1316" s="695"/>
      <c r="T1316" s="695">
        <v>4000</v>
      </c>
      <c r="U1316" s="695">
        <v>4000</v>
      </c>
      <c r="V1316" s="695">
        <v>1120</v>
      </c>
      <c r="W1316" s="695">
        <v>1121</v>
      </c>
      <c r="X1316" s="232">
        <v>1</v>
      </c>
      <c r="Y1316" s="695">
        <v>4000</v>
      </c>
      <c r="Z1316" s="232">
        <v>1</v>
      </c>
      <c r="AA1316" s="696">
        <v>4000</v>
      </c>
      <c r="AB1316" s="696">
        <v>4050</v>
      </c>
      <c r="AC1316" s="697" t="s">
        <v>2523</v>
      </c>
      <c r="AD1316" s="698"/>
      <c r="AE1316" s="699">
        <v>0.87152777777777779</v>
      </c>
      <c r="AF1316" s="699">
        <v>0.89236111111111116</v>
      </c>
      <c r="AG1316" s="699">
        <v>0.89236111111111116</v>
      </c>
      <c r="AH1316" s="699">
        <v>0.89930555555555558</v>
      </c>
      <c r="AI1316" s="232" t="s">
        <v>5</v>
      </c>
      <c r="AJ1316" s="694"/>
      <c r="AK1316" s="694" t="s">
        <v>6</v>
      </c>
      <c r="AL1316" s="700" t="s">
        <v>662</v>
      </c>
      <c r="AM1316" s="694" t="s">
        <v>486</v>
      </c>
      <c r="AN1316" s="694">
        <v>1</v>
      </c>
      <c r="AO1316" s="232"/>
      <c r="AP1316" s="232" t="s">
        <v>394</v>
      </c>
      <c r="AQ1316" s="232"/>
      <c r="AR1316" s="232"/>
      <c r="AS1316" s="232"/>
      <c r="AT1316" s="243">
        <f t="shared" si="108"/>
        <v>2.083333333333337E-2</v>
      </c>
      <c r="AU1316" s="243">
        <f t="shared" si="109"/>
        <v>6.9444444444444198E-3</v>
      </c>
    </row>
    <row r="1317" spans="1:47" ht="14.25">
      <c r="B1317" s="29">
        <v>2025</v>
      </c>
      <c r="C1317" s="29">
        <v>6</v>
      </c>
      <c r="D1317" s="29">
        <v>11</v>
      </c>
      <c r="E1317" s="247" t="s">
        <v>494</v>
      </c>
      <c r="F1317" s="29">
        <v>5</v>
      </c>
      <c r="G1317" s="31" t="s">
        <v>485</v>
      </c>
      <c r="H1317" s="694" t="s">
        <v>467</v>
      </c>
      <c r="I1317" s="347" t="s">
        <v>47</v>
      </c>
      <c r="J1317" s="694" t="s">
        <v>468</v>
      </c>
      <c r="K1317" s="232">
        <v>3832351</v>
      </c>
      <c r="L1317" s="698">
        <v>3</v>
      </c>
      <c r="M1317" s="185">
        <v>24</v>
      </c>
      <c r="N1317" s="717" t="s">
        <v>487</v>
      </c>
      <c r="O1317" s="232" t="s">
        <v>469</v>
      </c>
      <c r="P1317" s="232">
        <v>50</v>
      </c>
      <c r="Q1317" s="347" t="s">
        <v>511</v>
      </c>
      <c r="R1317" s="695">
        <v>1120</v>
      </c>
      <c r="S1317" s="695"/>
      <c r="T1317" s="695">
        <v>4000</v>
      </c>
      <c r="U1317" s="695">
        <v>4000</v>
      </c>
      <c r="V1317" s="695">
        <v>1120</v>
      </c>
      <c r="W1317" s="695">
        <v>1121</v>
      </c>
      <c r="X1317" s="232">
        <v>1</v>
      </c>
      <c r="Y1317" s="695">
        <v>4000</v>
      </c>
      <c r="Z1317" s="232">
        <v>1</v>
      </c>
      <c r="AA1317" s="696">
        <v>4000</v>
      </c>
      <c r="AB1317" s="696">
        <v>4040</v>
      </c>
      <c r="AC1317" s="697" t="s">
        <v>2524</v>
      </c>
      <c r="AD1317" s="698" t="s">
        <v>2525</v>
      </c>
      <c r="AE1317" s="699">
        <v>0.89930555555555558</v>
      </c>
      <c r="AF1317" s="699">
        <v>0.91666666666666663</v>
      </c>
      <c r="AG1317" s="699">
        <v>0.91666666666666663</v>
      </c>
      <c r="AH1317" s="699">
        <v>0.92361111111111116</v>
      </c>
      <c r="AI1317" s="232" t="s">
        <v>5</v>
      </c>
      <c r="AJ1317" s="694"/>
      <c r="AK1317" s="694" t="s">
        <v>6</v>
      </c>
      <c r="AL1317" s="700" t="s">
        <v>662</v>
      </c>
      <c r="AM1317" s="694" t="s">
        <v>486</v>
      </c>
      <c r="AN1317" s="694">
        <v>1</v>
      </c>
      <c r="AO1317" s="232"/>
      <c r="AP1317" s="232" t="s">
        <v>394</v>
      </c>
      <c r="AQ1317" s="232"/>
      <c r="AR1317" s="232"/>
      <c r="AS1317" s="232"/>
      <c r="AT1317" s="243">
        <f t="shared" si="108"/>
        <v>1.7361111111111049E-2</v>
      </c>
      <c r="AU1317" s="243">
        <f t="shared" si="109"/>
        <v>6.9444444444445308E-3</v>
      </c>
    </row>
    <row r="1318" spans="1:47" ht="14.25">
      <c r="B1318" s="29">
        <v>2025</v>
      </c>
      <c r="C1318" s="29">
        <v>6</v>
      </c>
      <c r="D1318" s="29">
        <v>11</v>
      </c>
      <c r="E1318" s="247" t="s">
        <v>494</v>
      </c>
      <c r="F1318" s="29"/>
      <c r="G1318" s="208"/>
      <c r="H1318" s="694" t="s">
        <v>467</v>
      </c>
      <c r="I1318" s="347" t="s">
        <v>43</v>
      </c>
      <c r="J1318" s="694" t="s">
        <v>468</v>
      </c>
      <c r="K1318" s="232"/>
      <c r="L1318" s="698"/>
      <c r="M1318" s="185"/>
      <c r="N1318" s="717"/>
      <c r="O1318" s="232"/>
      <c r="P1318" s="232">
        <v>25</v>
      </c>
      <c r="Q1318" s="347" t="s">
        <v>483</v>
      </c>
      <c r="R1318" s="695">
        <v>1120</v>
      </c>
      <c r="S1318" s="695"/>
      <c r="T1318" s="695" t="s">
        <v>30</v>
      </c>
      <c r="U1318" s="695">
        <v>350</v>
      </c>
      <c r="V1318" s="695">
        <v>1120</v>
      </c>
      <c r="W1318" s="695">
        <v>1120</v>
      </c>
      <c r="X1318" s="232">
        <v>1</v>
      </c>
      <c r="Y1318" s="695"/>
      <c r="Z1318" s="232">
        <v>1</v>
      </c>
      <c r="AA1318" s="696">
        <v>350</v>
      </c>
      <c r="AB1318" s="696">
        <v>12550</v>
      </c>
      <c r="AC1318" s="697" t="s">
        <v>756</v>
      </c>
      <c r="AD1318" s="698" t="s">
        <v>2525</v>
      </c>
      <c r="AE1318" s="699">
        <v>0.92361111111111116</v>
      </c>
      <c r="AF1318" s="699">
        <v>0.92708333333333337</v>
      </c>
      <c r="AG1318" s="699"/>
      <c r="AH1318" s="699"/>
      <c r="AI1318" s="232"/>
      <c r="AJ1318" s="694"/>
      <c r="AK1318" s="694" t="s">
        <v>6</v>
      </c>
      <c r="AL1318" s="700" t="s">
        <v>662</v>
      </c>
      <c r="AM1318" s="694" t="s">
        <v>486</v>
      </c>
      <c r="AN1318" s="694">
        <v>1</v>
      </c>
      <c r="AO1318" s="232"/>
      <c r="AP1318" s="232"/>
      <c r="AQ1318" s="232"/>
      <c r="AR1318" s="232"/>
      <c r="AS1318" s="232"/>
      <c r="AT1318" s="243">
        <f t="shared" si="108"/>
        <v>3.4722222222222099E-3</v>
      </c>
      <c r="AU1318" s="243" t="str">
        <f t="shared" si="109"/>
        <v/>
      </c>
    </row>
    <row r="1319" spans="1:47" ht="14.25">
      <c r="B1319" s="29">
        <v>2025</v>
      </c>
      <c r="C1319" s="29">
        <v>6</v>
      </c>
      <c r="D1319" s="29">
        <v>11</v>
      </c>
      <c r="E1319" s="247" t="s">
        <v>494</v>
      </c>
      <c r="F1319" s="29"/>
      <c r="G1319" s="31"/>
      <c r="H1319" s="694" t="s">
        <v>467</v>
      </c>
      <c r="I1319" s="347"/>
      <c r="J1319" s="694"/>
      <c r="K1319" s="232"/>
      <c r="L1319" s="698"/>
      <c r="M1319" s="185"/>
      <c r="N1319" s="717"/>
      <c r="O1319" s="232"/>
      <c r="P1319" s="232"/>
      <c r="Q1319" s="347"/>
      <c r="R1319" s="695"/>
      <c r="S1319" s="695"/>
      <c r="T1319" s="695"/>
      <c r="U1319" s="695"/>
      <c r="V1319" s="695"/>
      <c r="W1319" s="695"/>
      <c r="X1319" s="232"/>
      <c r="Y1319" s="695"/>
      <c r="Z1319" s="232"/>
      <c r="AA1319" s="696"/>
      <c r="AB1319" s="696"/>
      <c r="AC1319" s="697"/>
      <c r="AD1319" s="698"/>
      <c r="AE1319" s="699"/>
      <c r="AF1319" s="699"/>
      <c r="AG1319" s="699">
        <v>0.92708333333333337</v>
      </c>
      <c r="AH1319" s="699">
        <v>0.94791666666666663</v>
      </c>
      <c r="AI1319" s="232" t="s">
        <v>560</v>
      </c>
      <c r="AJ1319" s="694"/>
      <c r="AK1319" s="694"/>
      <c r="AL1319" s="700"/>
      <c r="AM1319" s="694"/>
      <c r="AN1319" s="694"/>
      <c r="AO1319" s="232"/>
      <c r="AP1319" s="232"/>
      <c r="AQ1319" s="232"/>
      <c r="AR1319" s="232"/>
      <c r="AS1319" s="232"/>
      <c r="AT1319" s="243" t="str">
        <f t="shared" si="108"/>
        <v/>
      </c>
      <c r="AU1319" s="243">
        <f t="shared" si="109"/>
        <v>2.0833333333333259E-2</v>
      </c>
    </row>
    <row r="1320" spans="1:47" ht="14.25">
      <c r="B1320" s="29">
        <v>2025</v>
      </c>
      <c r="C1320" s="29">
        <v>6</v>
      </c>
      <c r="D1320" s="29">
        <v>11</v>
      </c>
      <c r="E1320" s="247" t="s">
        <v>494</v>
      </c>
      <c r="F1320" s="29"/>
      <c r="G1320" s="31"/>
      <c r="H1320" s="694" t="s">
        <v>467</v>
      </c>
      <c r="I1320" s="347" t="s">
        <v>58</v>
      </c>
      <c r="J1320" s="694" t="s">
        <v>468</v>
      </c>
      <c r="K1320" s="232"/>
      <c r="L1320" s="698"/>
      <c r="M1320" s="185"/>
      <c r="N1320" s="717"/>
      <c r="O1320" s="232"/>
      <c r="P1320" s="232">
        <v>12</v>
      </c>
      <c r="Q1320" s="347" t="s">
        <v>483</v>
      </c>
      <c r="R1320" s="695">
        <v>1120</v>
      </c>
      <c r="S1320" s="695"/>
      <c r="T1320" s="695" t="s">
        <v>30</v>
      </c>
      <c r="U1320" s="695">
        <v>200</v>
      </c>
      <c r="V1320" s="695">
        <v>1120</v>
      </c>
      <c r="W1320" s="695">
        <v>1120</v>
      </c>
      <c r="X1320" s="232">
        <v>1</v>
      </c>
      <c r="Y1320" s="695">
        <v>200</v>
      </c>
      <c r="Z1320" s="232">
        <v>1</v>
      </c>
      <c r="AA1320" s="696">
        <v>200</v>
      </c>
      <c r="AB1320" s="696"/>
      <c r="AC1320" s="697"/>
      <c r="AD1320" s="698"/>
      <c r="AE1320" s="699"/>
      <c r="AF1320" s="699"/>
      <c r="AG1320" s="699"/>
      <c r="AH1320" s="699"/>
      <c r="AI1320" s="232"/>
      <c r="AJ1320" s="694"/>
      <c r="AK1320" s="694"/>
      <c r="AL1320" s="700"/>
      <c r="AM1320" s="694"/>
      <c r="AN1320" s="694"/>
      <c r="AO1320" s="232"/>
      <c r="AP1320" s="232"/>
      <c r="AQ1320" s="232"/>
      <c r="AR1320" s="232"/>
      <c r="AS1320" s="232"/>
      <c r="AT1320" s="243" t="str">
        <f t="shared" si="108"/>
        <v/>
      </c>
      <c r="AU1320" s="243" t="str">
        <f t="shared" si="109"/>
        <v/>
      </c>
    </row>
    <row r="1321" spans="1:47" ht="14.25">
      <c r="A1321" s="182">
        <v>1</v>
      </c>
      <c r="B1321" s="29">
        <v>2025</v>
      </c>
      <c r="C1321" s="29">
        <v>6</v>
      </c>
      <c r="D1321" s="29">
        <v>11</v>
      </c>
      <c r="E1321" s="247" t="s">
        <v>494</v>
      </c>
      <c r="F1321" s="29">
        <v>6</v>
      </c>
      <c r="G1321" s="31" t="s">
        <v>485</v>
      </c>
      <c r="H1321" s="694" t="s">
        <v>467</v>
      </c>
      <c r="I1321" s="347" t="s">
        <v>47</v>
      </c>
      <c r="J1321" s="694" t="s">
        <v>468</v>
      </c>
      <c r="K1321" s="232">
        <v>3832351</v>
      </c>
      <c r="L1321" s="698">
        <v>4</v>
      </c>
      <c r="M1321" s="185">
        <v>24</v>
      </c>
      <c r="N1321" s="717" t="s">
        <v>487</v>
      </c>
      <c r="O1321" s="232" t="s">
        <v>469</v>
      </c>
      <c r="P1321" s="232">
        <v>50</v>
      </c>
      <c r="Q1321" s="347" t="s">
        <v>511</v>
      </c>
      <c r="R1321" s="695">
        <v>1120</v>
      </c>
      <c r="S1321" s="695"/>
      <c r="T1321" s="695">
        <v>4000</v>
      </c>
      <c r="U1321" s="695">
        <v>4000</v>
      </c>
      <c r="V1321" s="695">
        <v>1120</v>
      </c>
      <c r="W1321" s="695">
        <v>1121</v>
      </c>
      <c r="X1321" s="232">
        <v>1</v>
      </c>
      <c r="Y1321" s="695">
        <v>4000</v>
      </c>
      <c r="Z1321" s="232">
        <v>1</v>
      </c>
      <c r="AA1321" s="696">
        <v>4000</v>
      </c>
      <c r="AB1321" s="696">
        <v>4030</v>
      </c>
      <c r="AC1321" s="697" t="s">
        <v>2526</v>
      </c>
      <c r="AD1321" s="698"/>
      <c r="AE1321" s="699">
        <v>0.94791666666666663</v>
      </c>
      <c r="AF1321" s="699">
        <v>0.96527777777777779</v>
      </c>
      <c r="AG1321" s="699">
        <v>0.96527777777777779</v>
      </c>
      <c r="AH1321" s="699">
        <v>0.97222222222222221</v>
      </c>
      <c r="AI1321" s="232" t="s">
        <v>5</v>
      </c>
      <c r="AJ1321" s="694"/>
      <c r="AK1321" s="694" t="s">
        <v>6</v>
      </c>
      <c r="AL1321" s="700" t="s">
        <v>662</v>
      </c>
      <c r="AM1321" s="694" t="s">
        <v>486</v>
      </c>
      <c r="AN1321" s="694">
        <v>1</v>
      </c>
      <c r="AO1321" s="232"/>
      <c r="AP1321" s="232" t="s">
        <v>394</v>
      </c>
      <c r="AQ1321" s="232" t="s">
        <v>860</v>
      </c>
      <c r="AR1321" s="232"/>
      <c r="AS1321" s="232"/>
      <c r="AT1321" s="243">
        <f t="shared" si="108"/>
        <v>1.736111111111116E-2</v>
      </c>
      <c r="AU1321" s="243">
        <f t="shared" si="109"/>
        <v>6.9444444444444198E-3</v>
      </c>
    </row>
    <row r="1322" spans="1:47" ht="14.25">
      <c r="B1322" s="29">
        <v>2025</v>
      </c>
      <c r="C1322" s="29">
        <v>6</v>
      </c>
      <c r="D1322" s="29">
        <v>11</v>
      </c>
      <c r="E1322" s="247" t="s">
        <v>494</v>
      </c>
      <c r="F1322" s="29">
        <v>6</v>
      </c>
      <c r="G1322" s="31" t="s">
        <v>485</v>
      </c>
      <c r="H1322" s="694" t="s">
        <v>467</v>
      </c>
      <c r="I1322" s="347" t="s">
        <v>47</v>
      </c>
      <c r="J1322" s="694" t="s">
        <v>468</v>
      </c>
      <c r="K1322" s="232">
        <v>3832351</v>
      </c>
      <c r="L1322" s="698">
        <v>5</v>
      </c>
      <c r="M1322" s="185">
        <v>24</v>
      </c>
      <c r="N1322" s="717" t="s">
        <v>487</v>
      </c>
      <c r="O1322" s="232" t="s">
        <v>469</v>
      </c>
      <c r="P1322" s="232">
        <v>50</v>
      </c>
      <c r="Q1322" s="347" t="s">
        <v>511</v>
      </c>
      <c r="R1322" s="695">
        <v>1120</v>
      </c>
      <c r="S1322" s="695"/>
      <c r="T1322" s="695">
        <v>4000</v>
      </c>
      <c r="U1322" s="695">
        <v>4000</v>
      </c>
      <c r="V1322" s="695">
        <v>1120</v>
      </c>
      <c r="W1322" s="695">
        <v>1121</v>
      </c>
      <c r="X1322" s="232">
        <v>1</v>
      </c>
      <c r="Y1322" s="695">
        <v>4000</v>
      </c>
      <c r="Z1322" s="232">
        <v>1</v>
      </c>
      <c r="AA1322" s="696">
        <v>4000</v>
      </c>
      <c r="AB1322" s="696">
        <v>4040</v>
      </c>
      <c r="AC1322" s="697" t="s">
        <v>2527</v>
      </c>
      <c r="AD1322" s="698"/>
      <c r="AE1322" s="699">
        <v>0.97222222222222221</v>
      </c>
      <c r="AF1322" s="699">
        <v>0.99305555555555558</v>
      </c>
      <c r="AG1322" s="699">
        <v>0.99305555555555558</v>
      </c>
      <c r="AH1322" s="699">
        <v>1</v>
      </c>
      <c r="AI1322" s="232" t="s">
        <v>5</v>
      </c>
      <c r="AJ1322" s="694"/>
      <c r="AK1322" s="694" t="s">
        <v>6</v>
      </c>
      <c r="AL1322" s="700" t="s">
        <v>662</v>
      </c>
      <c r="AM1322" s="694" t="s">
        <v>486</v>
      </c>
      <c r="AN1322" s="694">
        <v>1</v>
      </c>
      <c r="AO1322" s="232"/>
      <c r="AP1322" s="232" t="s">
        <v>394</v>
      </c>
      <c r="AQ1322" s="232"/>
      <c r="AR1322" s="232"/>
      <c r="AS1322" s="232"/>
      <c r="AT1322" s="243">
        <f t="shared" si="108"/>
        <v>2.083333333333337E-2</v>
      </c>
      <c r="AU1322" s="243">
        <f t="shared" si="109"/>
        <v>6.9444444444444198E-3</v>
      </c>
    </row>
    <row r="1323" spans="1:47" ht="14.25">
      <c r="B1323" s="29">
        <v>2025</v>
      </c>
      <c r="C1323" s="29">
        <v>6</v>
      </c>
      <c r="D1323" s="29">
        <v>11</v>
      </c>
      <c r="E1323" s="247" t="s">
        <v>494</v>
      </c>
      <c r="F1323" s="29">
        <v>6</v>
      </c>
      <c r="G1323" s="31" t="s">
        <v>485</v>
      </c>
      <c r="H1323" s="694" t="s">
        <v>467</v>
      </c>
      <c r="I1323" s="347" t="s">
        <v>47</v>
      </c>
      <c r="J1323" s="694" t="s">
        <v>468</v>
      </c>
      <c r="K1323" s="232">
        <v>3832351</v>
      </c>
      <c r="L1323" s="698">
        <v>6</v>
      </c>
      <c r="M1323" s="185">
        <v>24</v>
      </c>
      <c r="N1323" s="717" t="s">
        <v>487</v>
      </c>
      <c r="O1323" s="232" t="s">
        <v>469</v>
      </c>
      <c r="P1323" s="232">
        <v>50</v>
      </c>
      <c r="Q1323" s="347" t="s">
        <v>511</v>
      </c>
      <c r="R1323" s="695">
        <v>1120</v>
      </c>
      <c r="S1323" s="695"/>
      <c r="T1323" s="695">
        <v>4000</v>
      </c>
      <c r="U1323" s="695">
        <v>4000</v>
      </c>
      <c r="V1323" s="695">
        <v>1120</v>
      </c>
      <c r="W1323" s="695">
        <v>1121</v>
      </c>
      <c r="X1323" s="232">
        <v>1</v>
      </c>
      <c r="Y1323" s="695">
        <v>4000</v>
      </c>
      <c r="Z1323" s="232">
        <v>1</v>
      </c>
      <c r="AA1323" s="696">
        <v>4000</v>
      </c>
      <c r="AB1323" s="696">
        <v>4050</v>
      </c>
      <c r="AC1323" s="697" t="s">
        <v>2528</v>
      </c>
      <c r="AD1323" s="698" t="s">
        <v>2529</v>
      </c>
      <c r="AE1323" s="699">
        <v>1</v>
      </c>
      <c r="AF1323" s="699">
        <v>1.7361111111111112E-2</v>
      </c>
      <c r="AG1323" s="699">
        <v>1.7361111111111112E-2</v>
      </c>
      <c r="AH1323" s="699">
        <v>2.4305555555555556E-2</v>
      </c>
      <c r="AI1323" s="232" t="s">
        <v>5</v>
      </c>
      <c r="AJ1323" s="694"/>
      <c r="AK1323" s="694" t="s">
        <v>6</v>
      </c>
      <c r="AL1323" s="700" t="s">
        <v>662</v>
      </c>
      <c r="AM1323" s="694" t="s">
        <v>486</v>
      </c>
      <c r="AN1323" s="694">
        <v>1</v>
      </c>
      <c r="AO1323" s="232"/>
      <c r="AP1323" s="232" t="s">
        <v>394</v>
      </c>
      <c r="AQ1323" s="232"/>
      <c r="AR1323" s="232"/>
      <c r="AS1323" s="232"/>
      <c r="AT1323" s="243">
        <f t="shared" si="108"/>
        <v>1.7361111111111112E-2</v>
      </c>
      <c r="AU1323" s="243">
        <f t="shared" si="109"/>
        <v>6.9444444444444441E-3</v>
      </c>
    </row>
    <row r="1324" spans="1:47" ht="14.25">
      <c r="B1324" s="29">
        <v>2025</v>
      </c>
      <c r="C1324" s="29">
        <v>6</v>
      </c>
      <c r="D1324" s="29">
        <v>11</v>
      </c>
      <c r="E1324" s="247" t="s">
        <v>494</v>
      </c>
      <c r="F1324" s="29"/>
      <c r="G1324" s="208"/>
      <c r="H1324" s="694" t="s">
        <v>467</v>
      </c>
      <c r="I1324" s="347" t="s">
        <v>43</v>
      </c>
      <c r="J1324" s="694" t="s">
        <v>468</v>
      </c>
      <c r="K1324" s="232"/>
      <c r="L1324" s="698"/>
      <c r="M1324" s="185"/>
      <c r="N1324" s="717"/>
      <c r="O1324" s="232"/>
      <c r="P1324" s="232">
        <v>25</v>
      </c>
      <c r="Q1324" s="347" t="s">
        <v>483</v>
      </c>
      <c r="R1324" s="695">
        <v>1120</v>
      </c>
      <c r="S1324" s="695"/>
      <c r="T1324" s="695" t="s">
        <v>30</v>
      </c>
      <c r="U1324" s="695">
        <v>350</v>
      </c>
      <c r="V1324" s="695">
        <v>1120</v>
      </c>
      <c r="W1324" s="695">
        <v>1120</v>
      </c>
      <c r="X1324" s="232">
        <v>1</v>
      </c>
      <c r="Y1324" s="695"/>
      <c r="Z1324" s="232">
        <v>1</v>
      </c>
      <c r="AA1324" s="696">
        <v>350</v>
      </c>
      <c r="AB1324" s="696">
        <v>12550</v>
      </c>
      <c r="AC1324" s="697" t="s">
        <v>756</v>
      </c>
      <c r="AD1324" s="698" t="s">
        <v>2529</v>
      </c>
      <c r="AE1324" s="699">
        <v>2.4305555555555556E-2</v>
      </c>
      <c r="AF1324" s="699">
        <v>2.7777777777777776E-2</v>
      </c>
      <c r="AG1324" s="699"/>
      <c r="AH1324" s="699"/>
      <c r="AI1324" s="232"/>
      <c r="AJ1324" s="694"/>
      <c r="AK1324" s="694" t="s">
        <v>6</v>
      </c>
      <c r="AL1324" s="700" t="s">
        <v>662</v>
      </c>
      <c r="AM1324" s="694" t="s">
        <v>486</v>
      </c>
      <c r="AN1324" s="694">
        <v>1</v>
      </c>
      <c r="AO1324" s="232"/>
      <c r="AP1324" s="232"/>
      <c r="AQ1324" s="232"/>
      <c r="AR1324" s="232"/>
      <c r="AS1324" s="232"/>
      <c r="AT1324" s="243">
        <f t="shared" si="108"/>
        <v>3.4722222222222203E-3</v>
      </c>
      <c r="AU1324" s="243" t="str">
        <f t="shared" si="109"/>
        <v/>
      </c>
    </row>
    <row r="1325" spans="1:47" ht="14.25">
      <c r="B1325" s="29">
        <v>2025</v>
      </c>
      <c r="C1325" s="29">
        <v>6</v>
      </c>
      <c r="D1325" s="29">
        <v>11</v>
      </c>
      <c r="E1325" s="247" t="s">
        <v>494</v>
      </c>
      <c r="F1325" s="29"/>
      <c r="G1325" s="31"/>
      <c r="H1325" s="694" t="s">
        <v>467</v>
      </c>
      <c r="I1325" s="347"/>
      <c r="J1325" s="694"/>
      <c r="K1325" s="232"/>
      <c r="L1325" s="698"/>
      <c r="M1325" s="185"/>
      <c r="N1325" s="717"/>
      <c r="O1325" s="232"/>
      <c r="P1325" s="232"/>
      <c r="Q1325" s="347"/>
      <c r="R1325" s="695"/>
      <c r="S1325" s="695"/>
      <c r="T1325" s="695"/>
      <c r="U1325" s="695"/>
      <c r="V1325" s="695"/>
      <c r="W1325" s="695"/>
      <c r="X1325" s="232"/>
      <c r="Y1325" s="695"/>
      <c r="Z1325" s="232"/>
      <c r="AA1325" s="696"/>
      <c r="AB1325" s="696"/>
      <c r="AC1325" s="697"/>
      <c r="AD1325" s="698"/>
      <c r="AE1325" s="699"/>
      <c r="AF1325" s="699"/>
      <c r="AG1325" s="699">
        <v>2.7777777777777776E-2</v>
      </c>
      <c r="AH1325" s="699">
        <v>4.8611111111111112E-2</v>
      </c>
      <c r="AI1325" s="232" t="s">
        <v>560</v>
      </c>
      <c r="AJ1325" s="694"/>
      <c r="AK1325" s="694"/>
      <c r="AL1325" s="700"/>
      <c r="AM1325" s="694"/>
      <c r="AN1325" s="694"/>
      <c r="AO1325" s="232"/>
      <c r="AP1325" s="232"/>
      <c r="AQ1325" s="232"/>
      <c r="AR1325" s="232"/>
      <c r="AS1325" s="232"/>
      <c r="AT1325" s="243" t="str">
        <f t="shared" si="108"/>
        <v/>
      </c>
      <c r="AU1325" s="243">
        <f t="shared" si="109"/>
        <v>2.0833333333333336E-2</v>
      </c>
    </row>
    <row r="1326" spans="1:47" ht="14.25">
      <c r="B1326" s="29">
        <v>2025</v>
      </c>
      <c r="C1326" s="29">
        <v>6</v>
      </c>
      <c r="D1326" s="29">
        <v>11</v>
      </c>
      <c r="E1326" s="247" t="s">
        <v>494</v>
      </c>
      <c r="F1326" s="29"/>
      <c r="G1326" s="31"/>
      <c r="H1326" s="694" t="s">
        <v>467</v>
      </c>
      <c r="I1326" s="347" t="s">
        <v>58</v>
      </c>
      <c r="J1326" s="694" t="s">
        <v>468</v>
      </c>
      <c r="K1326" s="232"/>
      <c r="L1326" s="698"/>
      <c r="M1326" s="185"/>
      <c r="N1326" s="717"/>
      <c r="O1326" s="232"/>
      <c r="P1326" s="232">
        <v>12</v>
      </c>
      <c r="Q1326" s="347" t="s">
        <v>483</v>
      </c>
      <c r="R1326" s="695">
        <v>1120</v>
      </c>
      <c r="S1326" s="695"/>
      <c r="T1326" s="695" t="s">
        <v>30</v>
      </c>
      <c r="U1326" s="695">
        <v>200</v>
      </c>
      <c r="V1326" s="695">
        <v>1120</v>
      </c>
      <c r="W1326" s="695">
        <v>1120</v>
      </c>
      <c r="X1326" s="232">
        <v>1</v>
      </c>
      <c r="Y1326" s="695">
        <v>200</v>
      </c>
      <c r="Z1326" s="232">
        <v>1</v>
      </c>
      <c r="AA1326" s="696">
        <v>200</v>
      </c>
      <c r="AB1326" s="696"/>
      <c r="AC1326" s="697"/>
      <c r="AD1326" s="698"/>
      <c r="AE1326" s="699"/>
      <c r="AF1326" s="699"/>
      <c r="AG1326" s="699"/>
      <c r="AH1326" s="699"/>
      <c r="AI1326" s="232"/>
      <c r="AJ1326" s="694"/>
      <c r="AK1326" s="694"/>
      <c r="AL1326" s="700"/>
      <c r="AM1326" s="694"/>
      <c r="AN1326" s="694"/>
      <c r="AO1326" s="232"/>
      <c r="AP1326" s="232"/>
      <c r="AQ1326" s="232"/>
      <c r="AR1326" s="232"/>
      <c r="AS1326" s="232"/>
      <c r="AT1326" s="243" t="str">
        <f t="shared" si="108"/>
        <v/>
      </c>
      <c r="AU1326" s="243" t="str">
        <f t="shared" si="109"/>
        <v/>
      </c>
    </row>
    <row r="1327" spans="1:47" ht="14.25">
      <c r="A1327" s="182">
        <v>1</v>
      </c>
      <c r="B1327" s="29">
        <v>2025</v>
      </c>
      <c r="C1327" s="29">
        <v>6</v>
      </c>
      <c r="D1327" s="29">
        <v>11</v>
      </c>
      <c r="E1327" s="247" t="s">
        <v>494</v>
      </c>
      <c r="F1327" s="29">
        <v>7</v>
      </c>
      <c r="G1327" s="31" t="s">
        <v>485</v>
      </c>
      <c r="H1327" s="694" t="s">
        <v>467</v>
      </c>
      <c r="I1327" s="347" t="s">
        <v>47</v>
      </c>
      <c r="J1327" s="694" t="s">
        <v>468</v>
      </c>
      <c r="K1327" s="232">
        <v>3832351</v>
      </c>
      <c r="L1327" s="698">
        <v>7</v>
      </c>
      <c r="M1327" s="185">
        <v>24</v>
      </c>
      <c r="N1327" s="717" t="s">
        <v>487</v>
      </c>
      <c r="O1327" s="232" t="s">
        <v>469</v>
      </c>
      <c r="P1327" s="232">
        <v>50</v>
      </c>
      <c r="Q1327" s="347" t="s">
        <v>511</v>
      </c>
      <c r="R1327" s="695">
        <v>1120</v>
      </c>
      <c r="S1327" s="695"/>
      <c r="T1327" s="695">
        <v>4000</v>
      </c>
      <c r="U1327" s="695">
        <v>4000</v>
      </c>
      <c r="V1327" s="695">
        <v>1120</v>
      </c>
      <c r="W1327" s="695">
        <v>1122</v>
      </c>
      <c r="X1327" s="232">
        <v>1</v>
      </c>
      <c r="Y1327" s="695">
        <v>4000</v>
      </c>
      <c r="Z1327" s="232">
        <v>1</v>
      </c>
      <c r="AA1327" s="696">
        <v>4000</v>
      </c>
      <c r="AB1327" s="696">
        <v>4030</v>
      </c>
      <c r="AC1327" s="697" t="s">
        <v>2530</v>
      </c>
      <c r="AD1327" s="698"/>
      <c r="AE1327" s="699">
        <v>4.8611111111111112E-2</v>
      </c>
      <c r="AF1327" s="699">
        <v>6.9444444444444448E-2</v>
      </c>
      <c r="AG1327" s="699">
        <v>6.9444444444444448E-2</v>
      </c>
      <c r="AH1327" s="699">
        <v>0.11805555555555555</v>
      </c>
      <c r="AI1327" s="232" t="s">
        <v>5</v>
      </c>
      <c r="AJ1327" s="694"/>
      <c r="AK1327" s="694" t="s">
        <v>6</v>
      </c>
      <c r="AL1327" s="700" t="s">
        <v>662</v>
      </c>
      <c r="AM1327" s="694" t="s">
        <v>486</v>
      </c>
      <c r="AN1327" s="694">
        <v>1</v>
      </c>
      <c r="AO1327" s="232"/>
      <c r="AP1327" s="232" t="s">
        <v>394</v>
      </c>
      <c r="AQ1327" s="232"/>
      <c r="AR1327" s="232"/>
      <c r="AS1327" s="232"/>
      <c r="AT1327" s="243">
        <f t="shared" si="108"/>
        <v>2.0833333333333336E-2</v>
      </c>
      <c r="AU1327" s="243">
        <f t="shared" si="109"/>
        <v>4.8611111111111105E-2</v>
      </c>
    </row>
    <row r="1328" spans="1:47" ht="14.25">
      <c r="B1328" s="29">
        <v>2025</v>
      </c>
      <c r="C1328" s="29">
        <v>6</v>
      </c>
      <c r="D1328" s="29">
        <v>11</v>
      </c>
      <c r="E1328" s="247" t="s">
        <v>494</v>
      </c>
      <c r="F1328" s="29">
        <v>7</v>
      </c>
      <c r="G1328" s="31" t="s">
        <v>485</v>
      </c>
      <c r="H1328" s="694" t="s">
        <v>467</v>
      </c>
      <c r="I1328" s="347" t="s">
        <v>47</v>
      </c>
      <c r="J1328" s="694" t="s">
        <v>468</v>
      </c>
      <c r="K1328" s="232">
        <v>3832351</v>
      </c>
      <c r="L1328" s="698">
        <v>8</v>
      </c>
      <c r="M1328" s="185">
        <v>24</v>
      </c>
      <c r="N1328" s="717" t="s">
        <v>487</v>
      </c>
      <c r="O1328" s="232" t="s">
        <v>469</v>
      </c>
      <c r="P1328" s="232">
        <v>50</v>
      </c>
      <c r="Q1328" s="347" t="s">
        <v>511</v>
      </c>
      <c r="R1328" s="695">
        <v>1120</v>
      </c>
      <c r="S1328" s="695"/>
      <c r="T1328" s="695">
        <v>4000</v>
      </c>
      <c r="U1328" s="695">
        <v>4000</v>
      </c>
      <c r="V1328" s="695">
        <v>1120</v>
      </c>
      <c r="W1328" s="695">
        <v>1121</v>
      </c>
      <c r="X1328" s="232">
        <v>1</v>
      </c>
      <c r="Y1328" s="695">
        <v>4000</v>
      </c>
      <c r="Z1328" s="232">
        <v>1</v>
      </c>
      <c r="AA1328" s="696">
        <v>4000</v>
      </c>
      <c r="AB1328" s="696">
        <v>4050</v>
      </c>
      <c r="AC1328" s="697" t="s">
        <v>2531</v>
      </c>
      <c r="AD1328" s="698"/>
      <c r="AE1328" s="699">
        <v>0.11805555555555555</v>
      </c>
      <c r="AF1328" s="699">
        <v>0.13541666666666666</v>
      </c>
      <c r="AG1328" s="699">
        <v>0.13541666666666666</v>
      </c>
      <c r="AH1328" s="699">
        <v>0.1423611111111111</v>
      </c>
      <c r="AI1328" s="232" t="s">
        <v>5</v>
      </c>
      <c r="AJ1328" s="694"/>
      <c r="AK1328" s="694" t="s">
        <v>6</v>
      </c>
      <c r="AL1328" s="700" t="s">
        <v>662</v>
      </c>
      <c r="AM1328" s="694" t="s">
        <v>486</v>
      </c>
      <c r="AN1328" s="694">
        <v>1</v>
      </c>
      <c r="AO1328" s="232"/>
      <c r="AP1328" s="232" t="s">
        <v>394</v>
      </c>
      <c r="AQ1328" s="232"/>
      <c r="AR1328" s="232"/>
      <c r="AS1328" s="232"/>
      <c r="AT1328" s="243">
        <f t="shared" si="108"/>
        <v>1.7361111111111105E-2</v>
      </c>
      <c r="AU1328" s="243">
        <f t="shared" si="109"/>
        <v>6.9444444444444475E-3</v>
      </c>
    </row>
    <row r="1329" spans="1:47" ht="14.25">
      <c r="B1329" s="29">
        <v>2025</v>
      </c>
      <c r="C1329" s="29">
        <v>6</v>
      </c>
      <c r="D1329" s="29">
        <v>11</v>
      </c>
      <c r="E1329" s="247" t="s">
        <v>494</v>
      </c>
      <c r="F1329" s="29">
        <v>7</v>
      </c>
      <c r="G1329" s="31" t="s">
        <v>485</v>
      </c>
      <c r="H1329" s="694" t="s">
        <v>467</v>
      </c>
      <c r="I1329" s="347" t="s">
        <v>47</v>
      </c>
      <c r="J1329" s="694" t="s">
        <v>468</v>
      </c>
      <c r="K1329" s="232">
        <v>3832351</v>
      </c>
      <c r="L1329" s="698">
        <v>9</v>
      </c>
      <c r="M1329" s="185">
        <v>24</v>
      </c>
      <c r="N1329" s="717" t="s">
        <v>487</v>
      </c>
      <c r="O1329" s="232" t="s">
        <v>469</v>
      </c>
      <c r="P1329" s="232">
        <v>50</v>
      </c>
      <c r="Q1329" s="347" t="s">
        <v>511</v>
      </c>
      <c r="R1329" s="695">
        <v>1120</v>
      </c>
      <c r="S1329" s="695"/>
      <c r="T1329" s="695">
        <v>4000</v>
      </c>
      <c r="U1329" s="695">
        <v>4000</v>
      </c>
      <c r="V1329" s="695">
        <v>1120</v>
      </c>
      <c r="W1329" s="695">
        <v>1121</v>
      </c>
      <c r="X1329" s="232">
        <v>1</v>
      </c>
      <c r="Y1329" s="695">
        <v>4000</v>
      </c>
      <c r="Z1329" s="232">
        <v>1</v>
      </c>
      <c r="AA1329" s="696">
        <v>4000</v>
      </c>
      <c r="AB1329" s="696">
        <v>4040</v>
      </c>
      <c r="AC1329" s="697" t="s">
        <v>2532</v>
      </c>
      <c r="AD1329" s="698" t="s">
        <v>2533</v>
      </c>
      <c r="AE1329" s="699">
        <v>0.1423611111111111</v>
      </c>
      <c r="AF1329" s="699">
        <v>0.15972222222222221</v>
      </c>
      <c r="AG1329" s="699">
        <v>0.15972222222222221</v>
      </c>
      <c r="AH1329" s="699">
        <v>0.16666666666666666</v>
      </c>
      <c r="AI1329" s="232" t="s">
        <v>5</v>
      </c>
      <c r="AJ1329" s="694"/>
      <c r="AK1329" s="694" t="s">
        <v>6</v>
      </c>
      <c r="AL1329" s="700" t="s">
        <v>662</v>
      </c>
      <c r="AM1329" s="694" t="s">
        <v>486</v>
      </c>
      <c r="AN1329" s="694">
        <v>1</v>
      </c>
      <c r="AO1329" s="232"/>
      <c r="AP1329" s="232" t="s">
        <v>394</v>
      </c>
      <c r="AQ1329" s="232"/>
      <c r="AR1329" s="232"/>
      <c r="AS1329" s="232"/>
      <c r="AT1329" s="243">
        <f t="shared" si="108"/>
        <v>1.7361111111111105E-2</v>
      </c>
      <c r="AU1329" s="243">
        <f t="shared" si="109"/>
        <v>6.9444444444444475E-3</v>
      </c>
    </row>
    <row r="1330" spans="1:47" ht="14.25">
      <c r="B1330" s="29">
        <v>2025</v>
      </c>
      <c r="C1330" s="29">
        <v>6</v>
      </c>
      <c r="D1330" s="29">
        <v>11</v>
      </c>
      <c r="E1330" s="247" t="s">
        <v>494</v>
      </c>
      <c r="F1330" s="29"/>
      <c r="G1330" s="208"/>
      <c r="H1330" s="694" t="s">
        <v>467</v>
      </c>
      <c r="I1330" s="347" t="s">
        <v>43</v>
      </c>
      <c r="J1330" s="694" t="s">
        <v>468</v>
      </c>
      <c r="K1330" s="232"/>
      <c r="L1330" s="698"/>
      <c r="M1330" s="185"/>
      <c r="N1330" s="717"/>
      <c r="O1330" s="232"/>
      <c r="P1330" s="232">
        <v>25</v>
      </c>
      <c r="Q1330" s="347" t="s">
        <v>483</v>
      </c>
      <c r="R1330" s="695">
        <v>1120</v>
      </c>
      <c r="S1330" s="695"/>
      <c r="T1330" s="695" t="s">
        <v>30</v>
      </c>
      <c r="U1330" s="695">
        <v>350</v>
      </c>
      <c r="V1330" s="695">
        <v>1120</v>
      </c>
      <c r="W1330" s="695">
        <v>1120</v>
      </c>
      <c r="X1330" s="232">
        <v>1</v>
      </c>
      <c r="Y1330" s="695"/>
      <c r="Z1330" s="232">
        <v>1</v>
      </c>
      <c r="AA1330" s="696">
        <v>350</v>
      </c>
      <c r="AB1330" s="696">
        <v>12550</v>
      </c>
      <c r="AC1330" s="697" t="s">
        <v>756</v>
      </c>
      <c r="AD1330" s="698" t="s">
        <v>2533</v>
      </c>
      <c r="AE1330" s="699">
        <v>0.16666666666666666</v>
      </c>
      <c r="AF1330" s="699">
        <v>0.1701388888888889</v>
      </c>
      <c r="AG1330" s="699"/>
      <c r="AH1330" s="699"/>
      <c r="AI1330" s="232"/>
      <c r="AJ1330" s="694"/>
      <c r="AK1330" s="694" t="s">
        <v>6</v>
      </c>
      <c r="AL1330" s="700" t="s">
        <v>662</v>
      </c>
      <c r="AM1330" s="694" t="s">
        <v>486</v>
      </c>
      <c r="AN1330" s="694">
        <v>1</v>
      </c>
      <c r="AO1330" s="232"/>
      <c r="AP1330" s="232"/>
      <c r="AQ1330" s="232"/>
      <c r="AR1330" s="232"/>
      <c r="AS1330" s="232"/>
      <c r="AT1330" s="243">
        <f t="shared" si="108"/>
        <v>3.4722222222222376E-3</v>
      </c>
      <c r="AU1330" s="243" t="str">
        <f t="shared" si="109"/>
        <v/>
      </c>
    </row>
    <row r="1331" spans="1:47" ht="14.25">
      <c r="B1331" s="29">
        <v>2025</v>
      </c>
      <c r="C1331" s="29">
        <v>6</v>
      </c>
      <c r="D1331" s="29">
        <v>11</v>
      </c>
      <c r="E1331" s="247" t="s">
        <v>494</v>
      </c>
      <c r="F1331" s="29"/>
      <c r="G1331" s="31"/>
      <c r="H1331" s="694" t="s">
        <v>467</v>
      </c>
      <c r="I1331" s="347"/>
      <c r="J1331" s="694"/>
      <c r="K1331" s="232"/>
      <c r="L1331" s="698"/>
      <c r="M1331" s="185"/>
      <c r="N1331" s="717"/>
      <c r="O1331" s="232"/>
      <c r="P1331" s="232"/>
      <c r="Q1331" s="347"/>
      <c r="R1331" s="695"/>
      <c r="S1331" s="695"/>
      <c r="T1331" s="695"/>
      <c r="U1331" s="695"/>
      <c r="V1331" s="695"/>
      <c r="W1331" s="695"/>
      <c r="X1331" s="232"/>
      <c r="Y1331" s="695"/>
      <c r="Z1331" s="232"/>
      <c r="AA1331" s="696"/>
      <c r="AB1331" s="696"/>
      <c r="AC1331" s="697"/>
      <c r="AD1331" s="698"/>
      <c r="AE1331" s="699"/>
      <c r="AF1331" s="699"/>
      <c r="AG1331" s="699">
        <v>0.1701388888888889</v>
      </c>
      <c r="AH1331" s="699">
        <v>0.19097222222222221</v>
      </c>
      <c r="AI1331" s="232" t="s">
        <v>560</v>
      </c>
      <c r="AJ1331" s="694"/>
      <c r="AK1331" s="694"/>
      <c r="AL1331" s="700"/>
      <c r="AM1331" s="694"/>
      <c r="AN1331" s="694"/>
      <c r="AO1331" s="232"/>
      <c r="AP1331" s="232"/>
      <c r="AQ1331" s="232"/>
      <c r="AR1331" s="232"/>
      <c r="AS1331" s="232"/>
      <c r="AT1331" s="243" t="str">
        <f t="shared" si="108"/>
        <v/>
      </c>
      <c r="AU1331" s="243">
        <f t="shared" si="109"/>
        <v>2.0833333333333315E-2</v>
      </c>
    </row>
    <row r="1332" spans="1:47" ht="14.25">
      <c r="B1332" s="29">
        <v>2025</v>
      </c>
      <c r="C1332" s="29">
        <v>6</v>
      </c>
      <c r="D1332" s="29">
        <v>11</v>
      </c>
      <c r="E1332" s="247" t="s">
        <v>494</v>
      </c>
      <c r="F1332" s="29"/>
      <c r="G1332" s="31"/>
      <c r="H1332" s="694" t="s">
        <v>467</v>
      </c>
      <c r="I1332" s="347" t="s">
        <v>58</v>
      </c>
      <c r="J1332" s="694" t="s">
        <v>468</v>
      </c>
      <c r="K1332" s="232"/>
      <c r="L1332" s="698"/>
      <c r="M1332" s="185"/>
      <c r="N1332" s="717"/>
      <c r="O1332" s="232"/>
      <c r="P1332" s="232">
        <v>12</v>
      </c>
      <c r="Q1332" s="347" t="s">
        <v>483</v>
      </c>
      <c r="R1332" s="695">
        <v>1120</v>
      </c>
      <c r="S1332" s="695"/>
      <c r="T1332" s="695" t="s">
        <v>30</v>
      </c>
      <c r="U1332" s="695">
        <v>200</v>
      </c>
      <c r="V1332" s="695">
        <v>1120</v>
      </c>
      <c r="W1332" s="695">
        <v>1120</v>
      </c>
      <c r="X1332" s="232">
        <v>1</v>
      </c>
      <c r="Y1332" s="695">
        <v>200</v>
      </c>
      <c r="Z1332" s="232">
        <v>1</v>
      </c>
      <c r="AA1332" s="696">
        <v>200</v>
      </c>
      <c r="AB1332" s="696"/>
      <c r="AC1332" s="697"/>
      <c r="AD1332" s="698"/>
      <c r="AE1332" s="699"/>
      <c r="AF1332" s="699"/>
      <c r="AG1332" s="699"/>
      <c r="AH1332" s="699"/>
      <c r="AI1332" s="232"/>
      <c r="AJ1332" s="694"/>
      <c r="AK1332" s="694"/>
      <c r="AL1332" s="700"/>
      <c r="AM1332" s="694"/>
      <c r="AN1332" s="694"/>
      <c r="AO1332" s="232"/>
      <c r="AP1332" s="232"/>
      <c r="AQ1332" s="232"/>
      <c r="AR1332" s="232"/>
      <c r="AS1332" s="232"/>
      <c r="AT1332" s="243" t="str">
        <f t="shared" si="108"/>
        <v/>
      </c>
      <c r="AU1332" s="243" t="str">
        <f t="shared" si="109"/>
        <v/>
      </c>
    </row>
    <row r="1333" spans="1:47" ht="14.25">
      <c r="A1333" s="182">
        <v>1</v>
      </c>
      <c r="B1333" s="29">
        <v>2025</v>
      </c>
      <c r="C1333" s="29">
        <v>6</v>
      </c>
      <c r="D1333" s="29">
        <v>11</v>
      </c>
      <c r="E1333" s="247" t="s">
        <v>494</v>
      </c>
      <c r="F1333" s="29">
        <v>8</v>
      </c>
      <c r="G1333" s="31" t="s">
        <v>485</v>
      </c>
      <c r="H1333" s="694" t="s">
        <v>467</v>
      </c>
      <c r="I1333" s="347" t="s">
        <v>47</v>
      </c>
      <c r="J1333" s="694" t="s">
        <v>468</v>
      </c>
      <c r="K1333" s="232">
        <v>3832351</v>
      </c>
      <c r="L1333" s="698">
        <v>10</v>
      </c>
      <c r="M1333" s="185">
        <v>24</v>
      </c>
      <c r="N1333" s="717" t="s">
        <v>487</v>
      </c>
      <c r="O1333" s="232" t="s">
        <v>469</v>
      </c>
      <c r="P1333" s="232">
        <v>50</v>
      </c>
      <c r="Q1333" s="347" t="s">
        <v>511</v>
      </c>
      <c r="R1333" s="695">
        <v>1120</v>
      </c>
      <c r="S1333" s="695"/>
      <c r="T1333" s="695">
        <v>4000</v>
      </c>
      <c r="U1333" s="695">
        <v>4000</v>
      </c>
      <c r="V1333" s="695">
        <v>1120</v>
      </c>
      <c r="W1333" s="695">
        <v>1121</v>
      </c>
      <c r="X1333" s="232">
        <v>1</v>
      </c>
      <c r="Y1333" s="695">
        <v>4000</v>
      </c>
      <c r="Z1333" s="232">
        <v>1</v>
      </c>
      <c r="AA1333" s="696">
        <v>4000</v>
      </c>
      <c r="AB1333" s="696">
        <v>4030</v>
      </c>
      <c r="AC1333" s="697" t="s">
        <v>2534</v>
      </c>
      <c r="AD1333" s="698"/>
      <c r="AE1333" s="699">
        <v>0.19097222222222221</v>
      </c>
      <c r="AF1333" s="699">
        <v>0.21180555555555555</v>
      </c>
      <c r="AG1333" s="699">
        <v>0.21180555555555555</v>
      </c>
      <c r="AH1333" s="699">
        <v>0.21875</v>
      </c>
      <c r="AI1333" s="232" t="s">
        <v>5</v>
      </c>
      <c r="AJ1333" s="694"/>
      <c r="AK1333" s="694" t="s">
        <v>6</v>
      </c>
      <c r="AL1333" s="700" t="s">
        <v>662</v>
      </c>
      <c r="AM1333" s="694" t="s">
        <v>486</v>
      </c>
      <c r="AN1333" s="694">
        <v>1</v>
      </c>
      <c r="AO1333" s="232"/>
      <c r="AP1333" s="232" t="s">
        <v>394</v>
      </c>
      <c r="AQ1333" s="232"/>
      <c r="AR1333" s="232"/>
      <c r="AS1333" s="232"/>
      <c r="AT1333" s="243">
        <f t="shared" si="108"/>
        <v>2.0833333333333343E-2</v>
      </c>
      <c r="AU1333" s="243">
        <f t="shared" si="109"/>
        <v>6.9444444444444475E-3</v>
      </c>
    </row>
    <row r="1334" spans="1:47" ht="14.25">
      <c r="B1334" s="29">
        <v>2025</v>
      </c>
      <c r="C1334" s="29">
        <v>6</v>
      </c>
      <c r="D1334" s="29">
        <v>11</v>
      </c>
      <c r="E1334" s="247" t="s">
        <v>494</v>
      </c>
      <c r="F1334" s="29">
        <v>8</v>
      </c>
      <c r="G1334" s="31" t="s">
        <v>485</v>
      </c>
      <c r="H1334" s="694" t="s">
        <v>467</v>
      </c>
      <c r="I1334" s="347" t="s">
        <v>47</v>
      </c>
      <c r="J1334" s="694" t="s">
        <v>468</v>
      </c>
      <c r="K1334" s="232">
        <v>3832351</v>
      </c>
      <c r="L1334" s="698">
        <v>11</v>
      </c>
      <c r="M1334" s="185">
        <v>24</v>
      </c>
      <c r="N1334" s="717" t="s">
        <v>487</v>
      </c>
      <c r="O1334" s="232" t="s">
        <v>469</v>
      </c>
      <c r="P1334" s="232">
        <v>50</v>
      </c>
      <c r="Q1334" s="347" t="s">
        <v>511</v>
      </c>
      <c r="R1334" s="695">
        <v>1120</v>
      </c>
      <c r="S1334" s="695"/>
      <c r="T1334" s="695">
        <v>4000</v>
      </c>
      <c r="U1334" s="695">
        <v>4000</v>
      </c>
      <c r="V1334" s="695">
        <v>1120</v>
      </c>
      <c r="W1334" s="695">
        <v>1121</v>
      </c>
      <c r="X1334" s="232">
        <v>1</v>
      </c>
      <c r="Y1334" s="695">
        <v>4000</v>
      </c>
      <c r="Z1334" s="232">
        <v>1</v>
      </c>
      <c r="AA1334" s="696">
        <v>4000</v>
      </c>
      <c r="AB1334" s="696">
        <v>4040</v>
      </c>
      <c r="AC1334" s="697" t="s">
        <v>2535</v>
      </c>
      <c r="AD1334" s="698"/>
      <c r="AE1334" s="699">
        <v>0.21875</v>
      </c>
      <c r="AF1334" s="699">
        <v>0.2361111111111111</v>
      </c>
      <c r="AG1334" s="699">
        <v>0.2361111111111111</v>
      </c>
      <c r="AH1334" s="699">
        <v>0.24305555555555555</v>
      </c>
      <c r="AI1334" s="232" t="s">
        <v>5</v>
      </c>
      <c r="AJ1334" s="694"/>
      <c r="AK1334" s="694" t="s">
        <v>6</v>
      </c>
      <c r="AL1334" s="700" t="s">
        <v>662</v>
      </c>
      <c r="AM1334" s="694" t="s">
        <v>486</v>
      </c>
      <c r="AN1334" s="694">
        <v>1</v>
      </c>
      <c r="AO1334" s="232"/>
      <c r="AP1334" s="232" t="s">
        <v>394</v>
      </c>
      <c r="AQ1334" s="232"/>
      <c r="AR1334" s="232"/>
      <c r="AS1334" s="232"/>
      <c r="AT1334" s="243">
        <f t="shared" si="108"/>
        <v>1.7361111111111105E-2</v>
      </c>
      <c r="AU1334" s="243">
        <f t="shared" si="109"/>
        <v>6.9444444444444475E-3</v>
      </c>
    </row>
    <row r="1335" spans="1:47" ht="14.25">
      <c r="B1335" s="29">
        <v>2025</v>
      </c>
      <c r="C1335" s="29">
        <v>6</v>
      </c>
      <c r="D1335" s="29">
        <v>11</v>
      </c>
      <c r="E1335" s="247" t="s">
        <v>494</v>
      </c>
      <c r="F1335" s="29">
        <v>8</v>
      </c>
      <c r="G1335" s="31" t="s">
        <v>485</v>
      </c>
      <c r="H1335" s="694" t="s">
        <v>467</v>
      </c>
      <c r="I1335" s="347" t="s">
        <v>47</v>
      </c>
      <c r="J1335" s="694" t="s">
        <v>468</v>
      </c>
      <c r="K1335" s="232">
        <v>3832351</v>
      </c>
      <c r="L1335" s="698">
        <v>12</v>
      </c>
      <c r="M1335" s="185">
        <v>24</v>
      </c>
      <c r="N1335" s="717" t="s">
        <v>487</v>
      </c>
      <c r="O1335" s="232" t="s">
        <v>469</v>
      </c>
      <c r="P1335" s="232">
        <v>50</v>
      </c>
      <c r="Q1335" s="347" t="s">
        <v>511</v>
      </c>
      <c r="R1335" s="695">
        <v>1120</v>
      </c>
      <c r="S1335" s="695"/>
      <c r="T1335" s="695">
        <v>4000</v>
      </c>
      <c r="U1335" s="695">
        <v>4000</v>
      </c>
      <c r="V1335" s="695">
        <v>1120</v>
      </c>
      <c r="W1335" s="695">
        <v>1121</v>
      </c>
      <c r="X1335" s="232">
        <v>1</v>
      </c>
      <c r="Y1335" s="695">
        <v>4000</v>
      </c>
      <c r="Z1335" s="232">
        <v>1</v>
      </c>
      <c r="AA1335" s="696">
        <v>4000</v>
      </c>
      <c r="AB1335" s="696">
        <v>4040</v>
      </c>
      <c r="AC1335" s="697" t="s">
        <v>2536</v>
      </c>
      <c r="AD1335" s="698" t="s">
        <v>2537</v>
      </c>
      <c r="AE1335" s="699">
        <v>0.24305555555555555</v>
      </c>
      <c r="AF1335" s="699">
        <v>0.2638888888888889</v>
      </c>
      <c r="AG1335" s="699">
        <v>0.2638888888888889</v>
      </c>
      <c r="AH1335" s="699">
        <v>0.27083333333333331</v>
      </c>
      <c r="AI1335" s="232" t="s">
        <v>5</v>
      </c>
      <c r="AJ1335" s="694"/>
      <c r="AK1335" s="694" t="s">
        <v>6</v>
      </c>
      <c r="AL1335" s="700" t="s">
        <v>662</v>
      </c>
      <c r="AM1335" s="694" t="s">
        <v>486</v>
      </c>
      <c r="AN1335" s="694">
        <v>1</v>
      </c>
      <c r="AO1335" s="232"/>
      <c r="AP1335" s="232" t="s">
        <v>394</v>
      </c>
      <c r="AQ1335" s="232"/>
      <c r="AR1335" s="232"/>
      <c r="AS1335" s="232"/>
      <c r="AT1335" s="243">
        <f t="shared" si="108"/>
        <v>2.0833333333333343E-2</v>
      </c>
      <c r="AU1335" s="243">
        <f t="shared" si="109"/>
        <v>6.9444444444444198E-3</v>
      </c>
    </row>
    <row r="1336" spans="1:47" ht="14.25">
      <c r="B1336" s="29">
        <v>2025</v>
      </c>
      <c r="C1336" s="29">
        <v>6</v>
      </c>
      <c r="D1336" s="29">
        <v>11</v>
      </c>
      <c r="E1336" s="247" t="s">
        <v>494</v>
      </c>
      <c r="F1336" s="29"/>
      <c r="G1336" s="208"/>
      <c r="H1336" s="694" t="s">
        <v>467</v>
      </c>
      <c r="I1336" s="347" t="s">
        <v>43</v>
      </c>
      <c r="J1336" s="694" t="s">
        <v>468</v>
      </c>
      <c r="K1336" s="232"/>
      <c r="L1336" s="698"/>
      <c r="M1336" s="185"/>
      <c r="N1336" s="717"/>
      <c r="O1336" s="232"/>
      <c r="P1336" s="232">
        <v>25</v>
      </c>
      <c r="Q1336" s="347" t="s">
        <v>483</v>
      </c>
      <c r="R1336" s="695">
        <v>1120</v>
      </c>
      <c r="S1336" s="695"/>
      <c r="T1336" s="695" t="s">
        <v>30</v>
      </c>
      <c r="U1336" s="695">
        <v>350</v>
      </c>
      <c r="V1336" s="695">
        <v>1120</v>
      </c>
      <c r="W1336" s="695">
        <v>1120</v>
      </c>
      <c r="X1336" s="232">
        <v>1</v>
      </c>
      <c r="Y1336" s="695"/>
      <c r="Z1336" s="232">
        <v>1</v>
      </c>
      <c r="AA1336" s="696">
        <v>350</v>
      </c>
      <c r="AB1336" s="696">
        <v>12550</v>
      </c>
      <c r="AC1336" s="697" t="s">
        <v>756</v>
      </c>
      <c r="AD1336" s="698" t="s">
        <v>2537</v>
      </c>
      <c r="AE1336" s="699">
        <v>0.27083333333333331</v>
      </c>
      <c r="AF1336" s="699">
        <v>0.27430555555555558</v>
      </c>
      <c r="AG1336" s="699"/>
      <c r="AH1336" s="699"/>
      <c r="AI1336" s="232"/>
      <c r="AJ1336" s="694"/>
      <c r="AK1336" s="694" t="s">
        <v>6</v>
      </c>
      <c r="AL1336" s="700" t="s">
        <v>662</v>
      </c>
      <c r="AM1336" s="694" t="s">
        <v>486</v>
      </c>
      <c r="AN1336" s="694">
        <v>1</v>
      </c>
      <c r="AO1336" s="232"/>
      <c r="AP1336" s="232"/>
      <c r="AQ1336" s="232"/>
      <c r="AR1336" s="232"/>
      <c r="AS1336" s="232"/>
      <c r="AT1336" s="243">
        <f t="shared" si="108"/>
        <v>3.4722222222222654E-3</v>
      </c>
      <c r="AU1336" s="243" t="str">
        <f t="shared" si="109"/>
        <v/>
      </c>
    </row>
    <row r="1337" spans="1:47" ht="14.25">
      <c r="B1337" s="29">
        <v>2025</v>
      </c>
      <c r="C1337" s="29">
        <v>6</v>
      </c>
      <c r="D1337" s="29">
        <v>12</v>
      </c>
      <c r="E1337" s="247" t="s">
        <v>495</v>
      </c>
      <c r="F1337" s="29"/>
      <c r="G1337" s="31"/>
      <c r="H1337" s="694" t="s">
        <v>467</v>
      </c>
      <c r="I1337" s="347"/>
      <c r="J1337" s="694"/>
      <c r="K1337" s="232"/>
      <c r="L1337" s="698"/>
      <c r="M1337" s="185"/>
      <c r="N1337" s="717"/>
      <c r="O1337" s="232"/>
      <c r="P1337" s="232"/>
      <c r="Q1337" s="347"/>
      <c r="R1337" s="695"/>
      <c r="S1337" s="695"/>
      <c r="T1337" s="695"/>
      <c r="U1337" s="695"/>
      <c r="V1337" s="695"/>
      <c r="W1337" s="695"/>
      <c r="X1337" s="232"/>
      <c r="Y1337" s="695"/>
      <c r="Z1337" s="232"/>
      <c r="AA1337" s="696"/>
      <c r="AB1337" s="696"/>
      <c r="AC1337" s="697"/>
      <c r="AD1337" s="698"/>
      <c r="AE1337" s="699"/>
      <c r="AF1337" s="699"/>
      <c r="AG1337" s="699">
        <v>0.27430555555555558</v>
      </c>
      <c r="AH1337" s="699">
        <v>0.2951388888888889</v>
      </c>
      <c r="AI1337" s="232" t="s">
        <v>560</v>
      </c>
      <c r="AJ1337" s="694"/>
      <c r="AK1337" s="694"/>
      <c r="AL1337" s="700"/>
      <c r="AM1337" s="694"/>
      <c r="AN1337" s="694"/>
      <c r="AO1337" s="232"/>
      <c r="AP1337" s="232"/>
      <c r="AQ1337" s="232"/>
      <c r="AR1337" s="232"/>
      <c r="AS1337" s="232"/>
      <c r="AT1337" s="243" t="str">
        <f t="shared" si="108"/>
        <v/>
      </c>
      <c r="AU1337" s="243">
        <f t="shared" si="109"/>
        <v>2.0833333333333315E-2</v>
      </c>
    </row>
    <row r="1338" spans="1:47" ht="14.25">
      <c r="B1338" s="29">
        <v>2025</v>
      </c>
      <c r="C1338" s="29">
        <v>6</v>
      </c>
      <c r="D1338" s="29">
        <v>12</v>
      </c>
      <c r="E1338" s="247" t="s">
        <v>495</v>
      </c>
      <c r="F1338" s="29"/>
      <c r="G1338" s="31"/>
      <c r="H1338" s="694" t="s">
        <v>467</v>
      </c>
      <c r="I1338" s="347" t="s">
        <v>58</v>
      </c>
      <c r="J1338" s="694" t="s">
        <v>468</v>
      </c>
      <c r="K1338" s="232"/>
      <c r="L1338" s="698"/>
      <c r="M1338" s="185"/>
      <c r="N1338" s="717"/>
      <c r="O1338" s="232"/>
      <c r="P1338" s="232">
        <v>12</v>
      </c>
      <c r="Q1338" s="347" t="s">
        <v>483</v>
      </c>
      <c r="R1338" s="695">
        <v>1120</v>
      </c>
      <c r="S1338" s="695"/>
      <c r="T1338" s="695" t="s">
        <v>30</v>
      </c>
      <c r="U1338" s="695">
        <v>200</v>
      </c>
      <c r="V1338" s="695">
        <v>1120</v>
      </c>
      <c r="W1338" s="695">
        <v>1120</v>
      </c>
      <c r="X1338" s="232">
        <v>1</v>
      </c>
      <c r="Y1338" s="695">
        <v>200</v>
      </c>
      <c r="Z1338" s="232">
        <v>1</v>
      </c>
      <c r="AA1338" s="696">
        <v>200</v>
      </c>
      <c r="AB1338" s="696"/>
      <c r="AC1338" s="697"/>
      <c r="AD1338" s="698"/>
      <c r="AE1338" s="699"/>
      <c r="AF1338" s="699"/>
      <c r="AG1338" s="699"/>
      <c r="AH1338" s="699"/>
      <c r="AI1338" s="232"/>
      <c r="AJ1338" s="694"/>
      <c r="AK1338" s="694"/>
      <c r="AL1338" s="700"/>
      <c r="AM1338" s="694"/>
      <c r="AN1338" s="694"/>
      <c r="AO1338" s="232"/>
      <c r="AP1338" s="232"/>
      <c r="AQ1338" s="232"/>
      <c r="AR1338" s="232"/>
      <c r="AS1338" s="232"/>
      <c r="AT1338" s="243" t="str">
        <f t="shared" si="108"/>
        <v/>
      </c>
      <c r="AU1338" s="243" t="str">
        <f t="shared" si="109"/>
        <v/>
      </c>
    </row>
    <row r="1339" spans="1:47" ht="14.25">
      <c r="A1339" s="182">
        <v>1</v>
      </c>
      <c r="B1339" s="29">
        <v>2025</v>
      </c>
      <c r="C1339" s="29">
        <v>6</v>
      </c>
      <c r="D1339" s="29">
        <v>12</v>
      </c>
      <c r="E1339" s="247" t="s">
        <v>495</v>
      </c>
      <c r="F1339" s="29">
        <v>1</v>
      </c>
      <c r="G1339" s="31" t="s">
        <v>485</v>
      </c>
      <c r="H1339" s="694" t="s">
        <v>467</v>
      </c>
      <c r="I1339" s="347" t="s">
        <v>47</v>
      </c>
      <c r="J1339" s="694" t="s">
        <v>468</v>
      </c>
      <c r="K1339" s="232">
        <v>3832351</v>
      </c>
      <c r="L1339" s="698">
        <v>13</v>
      </c>
      <c r="M1339" s="185">
        <v>24</v>
      </c>
      <c r="N1339" s="717" t="s">
        <v>487</v>
      </c>
      <c r="O1339" s="232" t="s">
        <v>469</v>
      </c>
      <c r="P1339" s="232">
        <v>50</v>
      </c>
      <c r="Q1339" s="347" t="s">
        <v>511</v>
      </c>
      <c r="R1339" s="695">
        <v>1120</v>
      </c>
      <c r="S1339" s="695"/>
      <c r="T1339" s="695">
        <v>4000</v>
      </c>
      <c r="U1339" s="695">
        <v>4000</v>
      </c>
      <c r="V1339" s="695">
        <v>1120</v>
      </c>
      <c r="W1339" s="695">
        <v>1122</v>
      </c>
      <c r="X1339" s="232">
        <v>1</v>
      </c>
      <c r="Y1339" s="695">
        <v>4000</v>
      </c>
      <c r="Z1339" s="232">
        <v>1</v>
      </c>
      <c r="AA1339" s="696">
        <v>4000</v>
      </c>
      <c r="AB1339" s="696">
        <v>4020</v>
      </c>
      <c r="AC1339" s="697" t="s">
        <v>2538</v>
      </c>
      <c r="AD1339" s="698"/>
      <c r="AE1339" s="699">
        <v>0.2951388888888889</v>
      </c>
      <c r="AF1339" s="699">
        <v>0.3125</v>
      </c>
      <c r="AG1339" s="699">
        <v>0.3125</v>
      </c>
      <c r="AH1339" s="699">
        <v>0.31944444444444442</v>
      </c>
      <c r="AI1339" s="232" t="s">
        <v>5</v>
      </c>
      <c r="AJ1339" s="694"/>
      <c r="AK1339" s="694" t="s">
        <v>6</v>
      </c>
      <c r="AL1339" s="700" t="s">
        <v>662</v>
      </c>
      <c r="AM1339" s="694" t="s">
        <v>486</v>
      </c>
      <c r="AN1339" s="694">
        <v>1</v>
      </c>
      <c r="AO1339" s="232"/>
      <c r="AP1339" s="232" t="s">
        <v>394</v>
      </c>
      <c r="AQ1339" s="232"/>
      <c r="AR1339" s="232"/>
      <c r="AS1339" s="232"/>
      <c r="AT1339" s="243">
        <f t="shared" si="108"/>
        <v>1.7361111111111105E-2</v>
      </c>
      <c r="AU1339" s="243">
        <f t="shared" si="109"/>
        <v>6.9444444444444198E-3</v>
      </c>
    </row>
    <row r="1340" spans="1:47" ht="14.25">
      <c r="B1340" s="29">
        <v>2025</v>
      </c>
      <c r="C1340" s="29">
        <v>6</v>
      </c>
      <c r="D1340" s="29">
        <v>12</v>
      </c>
      <c r="E1340" s="247" t="s">
        <v>495</v>
      </c>
      <c r="F1340" s="29">
        <v>1</v>
      </c>
      <c r="G1340" s="31" t="s">
        <v>485</v>
      </c>
      <c r="H1340" s="694" t="s">
        <v>467</v>
      </c>
      <c r="I1340" s="347" t="s">
        <v>47</v>
      </c>
      <c r="J1340" s="694" t="s">
        <v>468</v>
      </c>
      <c r="K1340" s="232">
        <v>3832351</v>
      </c>
      <c r="L1340" s="698">
        <v>14</v>
      </c>
      <c r="M1340" s="185">
        <v>24</v>
      </c>
      <c r="N1340" s="717" t="s">
        <v>487</v>
      </c>
      <c r="O1340" s="232" t="s">
        <v>469</v>
      </c>
      <c r="P1340" s="232">
        <v>50</v>
      </c>
      <c r="Q1340" s="347" t="s">
        <v>511</v>
      </c>
      <c r="R1340" s="695">
        <v>1120</v>
      </c>
      <c r="S1340" s="695"/>
      <c r="T1340" s="695">
        <v>4000</v>
      </c>
      <c r="U1340" s="695">
        <v>4000</v>
      </c>
      <c r="V1340" s="695">
        <v>1120</v>
      </c>
      <c r="W1340" s="695">
        <v>1120</v>
      </c>
      <c r="X1340" s="232">
        <v>1</v>
      </c>
      <c r="Y1340" s="695">
        <v>4000</v>
      </c>
      <c r="Z1340" s="232">
        <v>1</v>
      </c>
      <c r="AA1340" s="696">
        <v>4000</v>
      </c>
      <c r="AB1340" s="696">
        <v>4040</v>
      </c>
      <c r="AC1340" s="697" t="s">
        <v>2539</v>
      </c>
      <c r="AD1340" s="698"/>
      <c r="AE1340" s="699">
        <v>0.31944444444444442</v>
      </c>
      <c r="AF1340" s="699">
        <v>0.33680555555555558</v>
      </c>
      <c r="AG1340" s="699">
        <v>0.33680555555555558</v>
      </c>
      <c r="AH1340" s="699">
        <v>0.34375</v>
      </c>
      <c r="AI1340" s="232" t="s">
        <v>5</v>
      </c>
      <c r="AJ1340" s="694"/>
      <c r="AK1340" s="694" t="s">
        <v>6</v>
      </c>
      <c r="AL1340" s="700" t="s">
        <v>662</v>
      </c>
      <c r="AM1340" s="694" t="s">
        <v>486</v>
      </c>
      <c r="AN1340" s="694">
        <v>1</v>
      </c>
      <c r="AO1340" s="232"/>
      <c r="AP1340" s="232"/>
      <c r="AQ1340" s="232"/>
      <c r="AR1340" s="232"/>
      <c r="AS1340" s="232"/>
      <c r="AT1340" s="243">
        <f t="shared" si="108"/>
        <v>1.736111111111116E-2</v>
      </c>
      <c r="AU1340" s="243">
        <f t="shared" si="109"/>
        <v>6.9444444444444198E-3</v>
      </c>
    </row>
    <row r="1341" spans="1:47" ht="14.25">
      <c r="B1341" s="29">
        <v>2025</v>
      </c>
      <c r="C1341" s="29">
        <v>6</v>
      </c>
      <c r="D1341" s="29">
        <v>12</v>
      </c>
      <c r="E1341" s="247" t="s">
        <v>495</v>
      </c>
      <c r="F1341" s="29">
        <v>1</v>
      </c>
      <c r="G1341" s="31" t="s">
        <v>485</v>
      </c>
      <c r="H1341" s="694" t="s">
        <v>467</v>
      </c>
      <c r="I1341" s="347" t="s">
        <v>47</v>
      </c>
      <c r="J1341" s="694" t="s">
        <v>468</v>
      </c>
      <c r="K1341" s="232">
        <v>3832351</v>
      </c>
      <c r="L1341" s="698">
        <v>15</v>
      </c>
      <c r="M1341" s="185">
        <v>24</v>
      </c>
      <c r="N1341" s="717" t="s">
        <v>487</v>
      </c>
      <c r="O1341" s="232" t="s">
        <v>469</v>
      </c>
      <c r="P1341" s="232">
        <v>50</v>
      </c>
      <c r="Q1341" s="347" t="s">
        <v>511</v>
      </c>
      <c r="R1341" s="695">
        <v>1120</v>
      </c>
      <c r="S1341" s="695"/>
      <c r="T1341" s="695">
        <v>4000</v>
      </c>
      <c r="U1341" s="695">
        <v>4000</v>
      </c>
      <c r="V1341" s="695">
        <v>1120</v>
      </c>
      <c r="W1341" s="695">
        <v>1120</v>
      </c>
      <c r="X1341" s="232">
        <v>1</v>
      </c>
      <c r="Y1341" s="695">
        <v>4000</v>
      </c>
      <c r="Z1341" s="232">
        <v>1</v>
      </c>
      <c r="AA1341" s="696">
        <v>4000</v>
      </c>
      <c r="AB1341" s="696">
        <v>4040</v>
      </c>
      <c r="AC1341" s="697" t="s">
        <v>2540</v>
      </c>
      <c r="AD1341" s="698" t="s">
        <v>2541</v>
      </c>
      <c r="AE1341" s="699">
        <v>0.34375</v>
      </c>
      <c r="AF1341" s="699">
        <v>0.36458333333333331</v>
      </c>
      <c r="AG1341" s="699">
        <v>0.36458333333333331</v>
      </c>
      <c r="AH1341" s="699">
        <v>0.37152777777777779</v>
      </c>
      <c r="AI1341" s="232" t="s">
        <v>5</v>
      </c>
      <c r="AJ1341" s="694"/>
      <c r="AK1341" s="694" t="s">
        <v>6</v>
      </c>
      <c r="AL1341" s="700" t="s">
        <v>662</v>
      </c>
      <c r="AM1341" s="694" t="s">
        <v>486</v>
      </c>
      <c r="AN1341" s="694">
        <v>1</v>
      </c>
      <c r="AO1341" s="232"/>
      <c r="AP1341" s="232"/>
      <c r="AQ1341" s="232"/>
      <c r="AR1341" s="232"/>
      <c r="AS1341" s="232"/>
      <c r="AT1341" s="243">
        <f t="shared" si="108"/>
        <v>2.0833333333333315E-2</v>
      </c>
      <c r="AU1341" s="243">
        <f t="shared" si="109"/>
        <v>6.9444444444444753E-3</v>
      </c>
    </row>
    <row r="1342" spans="1:47" ht="14.25">
      <c r="B1342" s="29">
        <v>2025</v>
      </c>
      <c r="C1342" s="29">
        <v>6</v>
      </c>
      <c r="D1342" s="29">
        <v>12</v>
      </c>
      <c r="E1342" s="247" t="s">
        <v>495</v>
      </c>
      <c r="F1342" s="29"/>
      <c r="G1342" s="208"/>
      <c r="H1342" s="694" t="s">
        <v>467</v>
      </c>
      <c r="I1342" s="347" t="s">
        <v>43</v>
      </c>
      <c r="J1342" s="694" t="s">
        <v>468</v>
      </c>
      <c r="K1342" s="232"/>
      <c r="L1342" s="698"/>
      <c r="M1342" s="185"/>
      <c r="N1342" s="717"/>
      <c r="O1342" s="232"/>
      <c r="P1342" s="232">
        <v>25</v>
      </c>
      <c r="Q1342" s="347" t="s">
        <v>483</v>
      </c>
      <c r="R1342" s="695">
        <v>1120</v>
      </c>
      <c r="S1342" s="695"/>
      <c r="T1342" s="695" t="s">
        <v>30</v>
      </c>
      <c r="U1342" s="695">
        <v>350</v>
      </c>
      <c r="V1342" s="695">
        <v>1120</v>
      </c>
      <c r="W1342" s="695">
        <v>1120</v>
      </c>
      <c r="X1342" s="232">
        <v>1</v>
      </c>
      <c r="Y1342" s="695"/>
      <c r="Z1342" s="232">
        <v>1</v>
      </c>
      <c r="AA1342" s="696">
        <v>350</v>
      </c>
      <c r="AB1342" s="696">
        <v>12550</v>
      </c>
      <c r="AC1342" s="697" t="s">
        <v>756</v>
      </c>
      <c r="AD1342" s="698" t="s">
        <v>2541</v>
      </c>
      <c r="AE1342" s="699">
        <v>0.37152777777777779</v>
      </c>
      <c r="AF1342" s="699">
        <v>0.375</v>
      </c>
      <c r="AG1342" s="699"/>
      <c r="AH1342" s="699"/>
      <c r="AI1342" s="232"/>
      <c r="AJ1342" s="694"/>
      <c r="AK1342" s="694" t="s">
        <v>6</v>
      </c>
      <c r="AL1342" s="700" t="s">
        <v>662</v>
      </c>
      <c r="AM1342" s="694" t="s">
        <v>486</v>
      </c>
      <c r="AN1342" s="694">
        <v>1</v>
      </c>
      <c r="AO1342" s="232"/>
      <c r="AP1342" s="232"/>
      <c r="AQ1342" s="232"/>
      <c r="AR1342" s="232"/>
      <c r="AS1342" s="232"/>
      <c r="AT1342" s="243">
        <f t="shared" si="108"/>
        <v>3.4722222222222099E-3</v>
      </c>
      <c r="AU1342" s="243" t="str">
        <f t="shared" si="109"/>
        <v/>
      </c>
    </row>
    <row r="1343" spans="1:47" ht="14.25">
      <c r="B1343" s="29">
        <v>2025</v>
      </c>
      <c r="C1343" s="29">
        <v>6</v>
      </c>
      <c r="D1343" s="29">
        <v>12</v>
      </c>
      <c r="E1343" s="247" t="s">
        <v>495</v>
      </c>
      <c r="F1343" s="29"/>
      <c r="G1343" s="31"/>
      <c r="H1343" s="694" t="s">
        <v>467</v>
      </c>
      <c r="I1343" s="347"/>
      <c r="J1343" s="694"/>
      <c r="K1343" s="232"/>
      <c r="L1343" s="698"/>
      <c r="M1343" s="185"/>
      <c r="N1343" s="717"/>
      <c r="O1343" s="232"/>
      <c r="P1343" s="232"/>
      <c r="Q1343" s="347"/>
      <c r="R1343" s="695"/>
      <c r="S1343" s="695"/>
      <c r="T1343" s="695"/>
      <c r="U1343" s="695"/>
      <c r="V1343" s="695"/>
      <c r="W1343" s="695"/>
      <c r="X1343" s="232"/>
      <c r="Y1343" s="695"/>
      <c r="Z1343" s="232"/>
      <c r="AA1343" s="696"/>
      <c r="AB1343" s="696"/>
      <c r="AC1343" s="697"/>
      <c r="AD1343" s="698"/>
      <c r="AE1343" s="699"/>
      <c r="AF1343" s="699"/>
      <c r="AG1343" s="699">
        <v>0.375</v>
      </c>
      <c r="AH1343" s="699">
        <v>0.58333333333333337</v>
      </c>
      <c r="AI1343" s="232" t="s">
        <v>41</v>
      </c>
      <c r="AJ1343" s="694"/>
      <c r="AK1343" s="694"/>
      <c r="AL1343" s="700"/>
      <c r="AM1343" s="694"/>
      <c r="AN1343" s="694"/>
      <c r="AO1343" s="232" t="s">
        <v>1717</v>
      </c>
      <c r="AP1343" s="232"/>
      <c r="AQ1343" s="232"/>
      <c r="AR1343" s="232"/>
      <c r="AS1343" s="232"/>
      <c r="AT1343" s="243" t="str">
        <f t="shared" si="108"/>
        <v/>
      </c>
      <c r="AU1343" s="243">
        <f t="shared" si="109"/>
        <v>0.20833333333333337</v>
      </c>
    </row>
    <row r="1344" spans="1:47" ht="14.25">
      <c r="B1344" s="29">
        <v>2025</v>
      </c>
      <c r="C1344" s="29">
        <v>6</v>
      </c>
      <c r="D1344" s="29">
        <v>12</v>
      </c>
      <c r="E1344" s="247" t="s">
        <v>496</v>
      </c>
      <c r="F1344" s="29"/>
      <c r="G1344" s="31"/>
      <c r="H1344" s="694" t="s">
        <v>467</v>
      </c>
      <c r="I1344" s="347"/>
      <c r="J1344" s="694"/>
      <c r="K1344" s="232"/>
      <c r="L1344" s="698"/>
      <c r="M1344" s="185"/>
      <c r="N1344" s="717"/>
      <c r="O1344" s="232"/>
      <c r="P1344" s="232"/>
      <c r="Q1344" s="347"/>
      <c r="R1344" s="695"/>
      <c r="S1344" s="695"/>
      <c r="T1344" s="695"/>
      <c r="U1344" s="695"/>
      <c r="V1344" s="695"/>
      <c r="W1344" s="695"/>
      <c r="X1344" s="232"/>
      <c r="Y1344" s="695"/>
      <c r="Z1344" s="232"/>
      <c r="AA1344" s="696"/>
      <c r="AB1344" s="696"/>
      <c r="AC1344" s="697"/>
      <c r="AD1344" s="698"/>
      <c r="AE1344" s="699"/>
      <c r="AF1344" s="699"/>
      <c r="AG1344" s="699">
        <v>0.58333333333333337</v>
      </c>
      <c r="AH1344" s="699">
        <v>0.60416666666666663</v>
      </c>
      <c r="AI1344" s="232" t="s">
        <v>560</v>
      </c>
      <c r="AJ1344" s="694"/>
      <c r="AK1344" s="694"/>
      <c r="AL1344" s="700"/>
      <c r="AM1344" s="694"/>
      <c r="AN1344" s="694"/>
      <c r="AO1344" s="232"/>
      <c r="AP1344" s="232"/>
      <c r="AQ1344" s="232"/>
      <c r="AR1344" s="232"/>
      <c r="AS1344" s="232"/>
      <c r="AT1344" s="243" t="str">
        <f t="shared" si="108"/>
        <v/>
      </c>
      <c r="AU1344" s="243">
        <f t="shared" si="109"/>
        <v>2.0833333333333259E-2</v>
      </c>
    </row>
    <row r="1345" spans="1:47" ht="14.25">
      <c r="B1345" s="29">
        <v>2025</v>
      </c>
      <c r="C1345" s="29">
        <v>6</v>
      </c>
      <c r="D1345" s="29">
        <v>12</v>
      </c>
      <c r="E1345" s="247" t="s">
        <v>496</v>
      </c>
      <c r="F1345" s="29"/>
      <c r="G1345" s="31"/>
      <c r="H1345" s="694" t="s">
        <v>467</v>
      </c>
      <c r="I1345" s="347" t="s">
        <v>58</v>
      </c>
      <c r="J1345" s="694" t="s">
        <v>468</v>
      </c>
      <c r="K1345" s="232"/>
      <c r="L1345" s="698"/>
      <c r="M1345" s="185"/>
      <c r="N1345" s="717"/>
      <c r="O1345" s="232"/>
      <c r="P1345" s="232">
        <v>12</v>
      </c>
      <c r="Q1345" s="347" t="s">
        <v>483</v>
      </c>
      <c r="R1345" s="695">
        <v>1120</v>
      </c>
      <c r="S1345" s="695"/>
      <c r="T1345" s="695" t="s">
        <v>30</v>
      </c>
      <c r="U1345" s="695">
        <v>200</v>
      </c>
      <c r="V1345" s="695">
        <v>1120</v>
      </c>
      <c r="W1345" s="695">
        <v>1120</v>
      </c>
      <c r="X1345" s="232">
        <v>1</v>
      </c>
      <c r="Y1345" s="695">
        <v>200</v>
      </c>
      <c r="Z1345" s="232">
        <v>1</v>
      </c>
      <c r="AA1345" s="696">
        <v>200</v>
      </c>
      <c r="AB1345" s="696"/>
      <c r="AC1345" s="697"/>
      <c r="AD1345" s="698"/>
      <c r="AE1345" s="699"/>
      <c r="AF1345" s="699"/>
      <c r="AG1345" s="699"/>
      <c r="AH1345" s="699"/>
      <c r="AI1345" s="232"/>
      <c r="AJ1345" s="694"/>
      <c r="AK1345" s="694"/>
      <c r="AL1345" s="700"/>
      <c r="AM1345" s="694"/>
      <c r="AN1345" s="694"/>
      <c r="AO1345" s="232"/>
      <c r="AP1345" s="232"/>
      <c r="AQ1345" s="232"/>
      <c r="AR1345" s="232"/>
      <c r="AS1345" s="232"/>
      <c r="AT1345" s="243" t="str">
        <f t="shared" si="108"/>
        <v/>
      </c>
      <c r="AU1345" s="243" t="str">
        <f t="shared" si="109"/>
        <v/>
      </c>
    </row>
    <row r="1346" spans="1:47" ht="14.25">
      <c r="A1346" s="182">
        <v>1</v>
      </c>
      <c r="B1346" s="29">
        <v>2025</v>
      </c>
      <c r="C1346" s="29">
        <v>6</v>
      </c>
      <c r="D1346" s="29">
        <v>12</v>
      </c>
      <c r="E1346" s="247" t="s">
        <v>496</v>
      </c>
      <c r="F1346" s="29">
        <v>2</v>
      </c>
      <c r="G1346" s="31" t="s">
        <v>485</v>
      </c>
      <c r="H1346" s="694" t="s">
        <v>467</v>
      </c>
      <c r="I1346" s="347" t="s">
        <v>47</v>
      </c>
      <c r="J1346" s="694" t="s">
        <v>468</v>
      </c>
      <c r="K1346" s="232">
        <v>3832351</v>
      </c>
      <c r="L1346" s="698">
        <v>16</v>
      </c>
      <c r="M1346" s="185">
        <v>24</v>
      </c>
      <c r="N1346" s="717" t="s">
        <v>487</v>
      </c>
      <c r="O1346" s="232" t="s">
        <v>469</v>
      </c>
      <c r="P1346" s="232">
        <v>50</v>
      </c>
      <c r="Q1346" s="347" t="s">
        <v>511</v>
      </c>
      <c r="R1346" s="695">
        <v>1120</v>
      </c>
      <c r="S1346" s="695"/>
      <c r="T1346" s="695">
        <v>4000</v>
      </c>
      <c r="U1346" s="695">
        <v>4000</v>
      </c>
      <c r="V1346" s="695">
        <v>1120</v>
      </c>
      <c r="W1346" s="695">
        <v>1120</v>
      </c>
      <c r="X1346" s="232">
        <v>1</v>
      </c>
      <c r="Y1346" s="695">
        <v>4000</v>
      </c>
      <c r="Z1346" s="232">
        <v>1</v>
      </c>
      <c r="AA1346" s="696">
        <v>4000</v>
      </c>
      <c r="AB1346" s="696">
        <v>4030</v>
      </c>
      <c r="AC1346" s="697" t="s">
        <v>2542</v>
      </c>
      <c r="AD1346" s="698"/>
      <c r="AE1346" s="699">
        <v>0.60416666666666663</v>
      </c>
      <c r="AF1346" s="699">
        <v>0.62152777777777779</v>
      </c>
      <c r="AG1346" s="699">
        <v>0.62152777777777779</v>
      </c>
      <c r="AH1346" s="699">
        <v>0.62847222222222221</v>
      </c>
      <c r="AI1346" s="232" t="s">
        <v>5</v>
      </c>
      <c r="AJ1346" s="694"/>
      <c r="AK1346" s="694" t="s">
        <v>6</v>
      </c>
      <c r="AL1346" s="700" t="s">
        <v>662</v>
      </c>
      <c r="AM1346" s="694" t="s">
        <v>486</v>
      </c>
      <c r="AN1346" s="694">
        <v>1</v>
      </c>
      <c r="AO1346" s="232"/>
      <c r="AP1346" s="232" t="s">
        <v>394</v>
      </c>
      <c r="AQ1346" s="232" t="s">
        <v>860</v>
      </c>
      <c r="AR1346" s="232"/>
      <c r="AS1346" s="232"/>
      <c r="AT1346" s="243">
        <f t="shared" si="108"/>
        <v>1.736111111111116E-2</v>
      </c>
      <c r="AU1346" s="243">
        <f t="shared" si="109"/>
        <v>6.9444444444444198E-3</v>
      </c>
    </row>
    <row r="1347" spans="1:47" ht="14.25">
      <c r="B1347" s="29">
        <v>2025</v>
      </c>
      <c r="C1347" s="29">
        <v>6</v>
      </c>
      <c r="D1347" s="29">
        <v>12</v>
      </c>
      <c r="E1347" s="247" t="s">
        <v>496</v>
      </c>
      <c r="F1347" s="29">
        <v>2</v>
      </c>
      <c r="G1347" s="31" t="s">
        <v>485</v>
      </c>
      <c r="H1347" s="694" t="s">
        <v>467</v>
      </c>
      <c r="I1347" s="347" t="s">
        <v>47</v>
      </c>
      <c r="J1347" s="694" t="s">
        <v>468</v>
      </c>
      <c r="K1347" s="232">
        <v>3832351</v>
      </c>
      <c r="L1347" s="698">
        <v>17</v>
      </c>
      <c r="M1347" s="185">
        <v>24</v>
      </c>
      <c r="N1347" s="717" t="s">
        <v>487</v>
      </c>
      <c r="O1347" s="232" t="s">
        <v>469</v>
      </c>
      <c r="P1347" s="232">
        <v>50</v>
      </c>
      <c r="Q1347" s="347" t="s">
        <v>511</v>
      </c>
      <c r="R1347" s="695">
        <v>1120</v>
      </c>
      <c r="S1347" s="695"/>
      <c r="T1347" s="695">
        <v>4000</v>
      </c>
      <c r="U1347" s="695">
        <v>4000</v>
      </c>
      <c r="V1347" s="695">
        <v>1120</v>
      </c>
      <c r="W1347" s="695">
        <v>1122</v>
      </c>
      <c r="X1347" s="232">
        <v>1</v>
      </c>
      <c r="Y1347" s="695">
        <v>4000</v>
      </c>
      <c r="Z1347" s="232">
        <v>1</v>
      </c>
      <c r="AA1347" s="696">
        <v>4000</v>
      </c>
      <c r="AB1347" s="696">
        <v>4040</v>
      </c>
      <c r="AC1347" s="697" t="s">
        <v>2543</v>
      </c>
      <c r="AD1347" s="698"/>
      <c r="AE1347" s="699">
        <v>0.62847222222222221</v>
      </c>
      <c r="AF1347" s="699">
        <v>0.64930555555555558</v>
      </c>
      <c r="AG1347" s="699">
        <v>0.64930555555555558</v>
      </c>
      <c r="AH1347" s="699">
        <v>0.65625</v>
      </c>
      <c r="AI1347" s="232" t="s">
        <v>5</v>
      </c>
      <c r="AJ1347" s="694"/>
      <c r="AK1347" s="694" t="s">
        <v>6</v>
      </c>
      <c r="AL1347" s="700" t="s">
        <v>662</v>
      </c>
      <c r="AM1347" s="694" t="s">
        <v>486</v>
      </c>
      <c r="AN1347" s="694">
        <v>1</v>
      </c>
      <c r="AO1347" s="232"/>
      <c r="AP1347" s="232" t="s">
        <v>394</v>
      </c>
      <c r="AQ1347" s="232"/>
      <c r="AR1347" s="232"/>
      <c r="AS1347" s="232"/>
      <c r="AT1347" s="243">
        <f t="shared" si="108"/>
        <v>2.083333333333337E-2</v>
      </c>
      <c r="AU1347" s="243">
        <f t="shared" si="109"/>
        <v>6.9444444444444198E-3</v>
      </c>
    </row>
    <row r="1348" spans="1:47" ht="14.25">
      <c r="B1348" s="29">
        <v>2025</v>
      </c>
      <c r="C1348" s="29">
        <v>6</v>
      </c>
      <c r="D1348" s="29">
        <v>12</v>
      </c>
      <c r="E1348" s="247" t="s">
        <v>496</v>
      </c>
      <c r="F1348" s="29">
        <v>2</v>
      </c>
      <c r="G1348" s="31" t="s">
        <v>485</v>
      </c>
      <c r="H1348" s="694" t="s">
        <v>467</v>
      </c>
      <c r="I1348" s="347" t="s">
        <v>47</v>
      </c>
      <c r="J1348" s="694" t="s">
        <v>468</v>
      </c>
      <c r="K1348" s="232">
        <v>3832351</v>
      </c>
      <c r="L1348" s="698">
        <v>18</v>
      </c>
      <c r="M1348" s="185">
        <v>24</v>
      </c>
      <c r="N1348" s="717" t="s">
        <v>487</v>
      </c>
      <c r="O1348" s="232" t="s">
        <v>469</v>
      </c>
      <c r="P1348" s="232">
        <v>50</v>
      </c>
      <c r="Q1348" s="347" t="s">
        <v>511</v>
      </c>
      <c r="R1348" s="695">
        <v>1120</v>
      </c>
      <c r="S1348" s="695"/>
      <c r="T1348" s="695">
        <v>4000</v>
      </c>
      <c r="U1348" s="695">
        <v>4000</v>
      </c>
      <c r="V1348" s="695">
        <v>1120</v>
      </c>
      <c r="W1348" s="695">
        <v>1121</v>
      </c>
      <c r="X1348" s="232">
        <v>1</v>
      </c>
      <c r="Y1348" s="695">
        <v>4000</v>
      </c>
      <c r="Z1348" s="232">
        <v>1</v>
      </c>
      <c r="AA1348" s="696">
        <v>4000</v>
      </c>
      <c r="AB1348" s="696">
        <v>4040</v>
      </c>
      <c r="AC1348" s="697" t="s">
        <v>2544</v>
      </c>
      <c r="AD1348" s="698" t="s">
        <v>2545</v>
      </c>
      <c r="AE1348" s="699">
        <v>0.65625</v>
      </c>
      <c r="AF1348" s="699">
        <v>0.67361111111111116</v>
      </c>
      <c r="AG1348" s="699">
        <v>0.67361111111111116</v>
      </c>
      <c r="AH1348" s="699">
        <v>0.68055555555555558</v>
      </c>
      <c r="AI1348" s="232" t="s">
        <v>5</v>
      </c>
      <c r="AJ1348" s="694"/>
      <c r="AK1348" s="694" t="s">
        <v>6</v>
      </c>
      <c r="AL1348" s="700" t="s">
        <v>662</v>
      </c>
      <c r="AM1348" s="694" t="s">
        <v>486</v>
      </c>
      <c r="AN1348" s="694">
        <v>1</v>
      </c>
      <c r="AO1348" s="232"/>
      <c r="AP1348" s="232" t="s">
        <v>394</v>
      </c>
      <c r="AQ1348" s="232"/>
      <c r="AR1348" s="232"/>
      <c r="AS1348" s="232"/>
      <c r="AT1348" s="243">
        <f t="shared" si="108"/>
        <v>1.736111111111116E-2</v>
      </c>
      <c r="AU1348" s="243">
        <f t="shared" si="109"/>
        <v>6.9444444444444198E-3</v>
      </c>
    </row>
    <row r="1349" spans="1:47" ht="14.25">
      <c r="B1349" s="29">
        <v>2025</v>
      </c>
      <c r="C1349" s="29">
        <v>6</v>
      </c>
      <c r="D1349" s="29">
        <v>12</v>
      </c>
      <c r="E1349" s="247" t="s">
        <v>496</v>
      </c>
      <c r="F1349" s="29"/>
      <c r="G1349" s="208"/>
      <c r="H1349" s="694" t="s">
        <v>467</v>
      </c>
      <c r="I1349" s="347" t="s">
        <v>43</v>
      </c>
      <c r="J1349" s="694" t="s">
        <v>468</v>
      </c>
      <c r="K1349" s="232"/>
      <c r="L1349" s="698"/>
      <c r="M1349" s="185"/>
      <c r="N1349" s="717"/>
      <c r="O1349" s="232"/>
      <c r="P1349" s="232">
        <v>25</v>
      </c>
      <c r="Q1349" s="347" t="s">
        <v>483</v>
      </c>
      <c r="R1349" s="695">
        <v>1120</v>
      </c>
      <c r="S1349" s="695"/>
      <c r="T1349" s="695" t="s">
        <v>30</v>
      </c>
      <c r="U1349" s="695">
        <v>350</v>
      </c>
      <c r="V1349" s="695">
        <v>1120</v>
      </c>
      <c r="W1349" s="695">
        <v>1120</v>
      </c>
      <c r="X1349" s="232">
        <v>1</v>
      </c>
      <c r="Y1349" s="695"/>
      <c r="Z1349" s="232">
        <v>1</v>
      </c>
      <c r="AA1349" s="696">
        <v>350</v>
      </c>
      <c r="AB1349" s="696">
        <v>12550</v>
      </c>
      <c r="AC1349" s="697" t="s">
        <v>756</v>
      </c>
      <c r="AD1349" s="698" t="s">
        <v>2545</v>
      </c>
      <c r="AE1349" s="699">
        <v>0.68055555555555558</v>
      </c>
      <c r="AF1349" s="699">
        <v>0.68402777777777779</v>
      </c>
      <c r="AG1349" s="699"/>
      <c r="AH1349" s="699"/>
      <c r="AI1349" s="232"/>
      <c r="AJ1349" s="694"/>
      <c r="AK1349" s="694" t="s">
        <v>6</v>
      </c>
      <c r="AL1349" s="700" t="s">
        <v>662</v>
      </c>
      <c r="AM1349" s="694" t="s">
        <v>486</v>
      </c>
      <c r="AN1349" s="694">
        <v>1</v>
      </c>
      <c r="AO1349" s="232"/>
      <c r="AP1349" s="232"/>
      <c r="AQ1349" s="232"/>
      <c r="AR1349" s="232"/>
      <c r="AS1349" s="232"/>
      <c r="AT1349" s="243">
        <f t="shared" si="108"/>
        <v>3.4722222222222099E-3</v>
      </c>
      <c r="AU1349" s="243" t="str">
        <f t="shared" si="109"/>
        <v/>
      </c>
    </row>
    <row r="1350" spans="1:47" ht="14.25">
      <c r="B1350" s="29">
        <v>2025</v>
      </c>
      <c r="C1350" s="29">
        <v>6</v>
      </c>
      <c r="D1350" s="29">
        <v>12</v>
      </c>
      <c r="E1350" s="247" t="s">
        <v>496</v>
      </c>
      <c r="F1350" s="29"/>
      <c r="G1350" s="31"/>
      <c r="H1350" s="694" t="s">
        <v>467</v>
      </c>
      <c r="I1350" s="347"/>
      <c r="J1350" s="694"/>
      <c r="K1350" s="232"/>
      <c r="L1350" s="698"/>
      <c r="M1350" s="185"/>
      <c r="N1350" s="717"/>
      <c r="O1350" s="232"/>
      <c r="P1350" s="232"/>
      <c r="Q1350" s="347"/>
      <c r="R1350" s="695"/>
      <c r="S1350" s="695"/>
      <c r="T1350" s="695"/>
      <c r="U1350" s="695"/>
      <c r="V1350" s="695"/>
      <c r="W1350" s="695"/>
      <c r="X1350" s="232"/>
      <c r="Y1350" s="695"/>
      <c r="Z1350" s="232"/>
      <c r="AA1350" s="696"/>
      <c r="AB1350" s="696"/>
      <c r="AC1350" s="697"/>
      <c r="AD1350" s="698"/>
      <c r="AE1350" s="699"/>
      <c r="AF1350" s="699"/>
      <c r="AG1350" s="699">
        <v>0.68402777777777779</v>
      </c>
      <c r="AH1350" s="699">
        <v>0.70486111111111116</v>
      </c>
      <c r="AI1350" s="232" t="s">
        <v>560</v>
      </c>
      <c r="AJ1350" s="694"/>
      <c r="AK1350" s="694"/>
      <c r="AL1350" s="700"/>
      <c r="AM1350" s="694"/>
      <c r="AN1350" s="694"/>
      <c r="AO1350" s="232"/>
      <c r="AP1350" s="232"/>
      <c r="AQ1350" s="232"/>
      <c r="AR1350" s="232"/>
      <c r="AS1350" s="232"/>
      <c r="AT1350" s="243" t="str">
        <f t="shared" si="108"/>
        <v/>
      </c>
      <c r="AU1350" s="243">
        <f t="shared" si="109"/>
        <v>2.083333333333337E-2</v>
      </c>
    </row>
    <row r="1351" spans="1:47" ht="14.25">
      <c r="B1351" s="29">
        <v>2025</v>
      </c>
      <c r="C1351" s="29">
        <v>6</v>
      </c>
      <c r="D1351" s="29">
        <v>12</v>
      </c>
      <c r="E1351" s="247" t="s">
        <v>496</v>
      </c>
      <c r="F1351" s="29"/>
      <c r="G1351" s="31"/>
      <c r="H1351" s="694" t="s">
        <v>467</v>
      </c>
      <c r="I1351" s="347" t="s">
        <v>58</v>
      </c>
      <c r="J1351" s="694" t="s">
        <v>468</v>
      </c>
      <c r="K1351" s="232"/>
      <c r="L1351" s="698"/>
      <c r="M1351" s="185"/>
      <c r="N1351" s="717"/>
      <c r="O1351" s="232"/>
      <c r="P1351" s="232">
        <v>12</v>
      </c>
      <c r="Q1351" s="347" t="s">
        <v>483</v>
      </c>
      <c r="R1351" s="695">
        <v>1120</v>
      </c>
      <c r="S1351" s="695"/>
      <c r="T1351" s="695" t="s">
        <v>30</v>
      </c>
      <c r="U1351" s="695">
        <v>200</v>
      </c>
      <c r="V1351" s="695">
        <v>1120</v>
      </c>
      <c r="W1351" s="695">
        <v>1120</v>
      </c>
      <c r="X1351" s="232">
        <v>1</v>
      </c>
      <c r="Y1351" s="695">
        <v>200</v>
      </c>
      <c r="Z1351" s="232">
        <v>1</v>
      </c>
      <c r="AA1351" s="696">
        <v>200</v>
      </c>
      <c r="AB1351" s="696"/>
      <c r="AC1351" s="697"/>
      <c r="AD1351" s="698"/>
      <c r="AE1351" s="699"/>
      <c r="AF1351" s="699"/>
      <c r="AG1351" s="699"/>
      <c r="AH1351" s="699"/>
      <c r="AI1351" s="232"/>
      <c r="AJ1351" s="694"/>
      <c r="AK1351" s="694"/>
      <c r="AL1351" s="700"/>
      <c r="AM1351" s="694"/>
      <c r="AN1351" s="694"/>
      <c r="AO1351" s="232"/>
      <c r="AP1351" s="232"/>
      <c r="AQ1351" s="232"/>
      <c r="AR1351" s="232"/>
      <c r="AS1351" s="232"/>
      <c r="AT1351" s="243" t="str">
        <f t="shared" si="108"/>
        <v/>
      </c>
      <c r="AU1351" s="243" t="str">
        <f t="shared" si="109"/>
        <v/>
      </c>
    </row>
    <row r="1352" spans="1:47" ht="14.25">
      <c r="A1352" s="182">
        <v>1</v>
      </c>
      <c r="B1352" s="29">
        <v>2025</v>
      </c>
      <c r="C1352" s="29">
        <v>6</v>
      </c>
      <c r="D1352" s="29">
        <v>12</v>
      </c>
      <c r="E1352" s="247" t="s">
        <v>496</v>
      </c>
      <c r="F1352" s="29">
        <v>3</v>
      </c>
      <c r="G1352" s="31" t="s">
        <v>485</v>
      </c>
      <c r="H1352" s="694" t="s">
        <v>467</v>
      </c>
      <c r="I1352" s="347" t="s">
        <v>47</v>
      </c>
      <c r="J1352" s="694" t="s">
        <v>468</v>
      </c>
      <c r="K1352" s="232">
        <v>3832351</v>
      </c>
      <c r="L1352" s="698">
        <v>19</v>
      </c>
      <c r="M1352" s="185">
        <v>24</v>
      </c>
      <c r="N1352" s="717" t="s">
        <v>487</v>
      </c>
      <c r="O1352" s="232" t="s">
        <v>469</v>
      </c>
      <c r="P1352" s="232">
        <v>50</v>
      </c>
      <c r="Q1352" s="347" t="s">
        <v>511</v>
      </c>
      <c r="R1352" s="695">
        <v>1120</v>
      </c>
      <c r="S1352" s="695"/>
      <c r="T1352" s="695">
        <v>4000</v>
      </c>
      <c r="U1352" s="695">
        <v>4000</v>
      </c>
      <c r="V1352" s="695">
        <v>1120</v>
      </c>
      <c r="W1352" s="695">
        <v>1121</v>
      </c>
      <c r="X1352" s="232">
        <v>1</v>
      </c>
      <c r="Y1352" s="695">
        <v>4000</v>
      </c>
      <c r="Z1352" s="232">
        <v>1</v>
      </c>
      <c r="AA1352" s="696">
        <v>4000</v>
      </c>
      <c r="AB1352" s="696">
        <v>4030</v>
      </c>
      <c r="AC1352" s="697" t="s">
        <v>2546</v>
      </c>
      <c r="AD1352" s="698"/>
      <c r="AE1352" s="699">
        <v>0.70486111111111116</v>
      </c>
      <c r="AF1352" s="699">
        <v>0.72569444444444442</v>
      </c>
      <c r="AG1352" s="699">
        <v>0.72569444444444442</v>
      </c>
      <c r="AH1352" s="699">
        <v>0.73263888888888884</v>
      </c>
      <c r="AI1352" s="232" t="s">
        <v>5</v>
      </c>
      <c r="AJ1352" s="694"/>
      <c r="AK1352" s="694" t="s">
        <v>6</v>
      </c>
      <c r="AL1352" s="700" t="s">
        <v>662</v>
      </c>
      <c r="AM1352" s="694" t="s">
        <v>486</v>
      </c>
      <c r="AN1352" s="694">
        <v>1</v>
      </c>
      <c r="AO1352" s="232"/>
      <c r="AP1352" s="232" t="s">
        <v>394</v>
      </c>
      <c r="AQ1352" s="232"/>
      <c r="AR1352" s="232"/>
      <c r="AS1352" s="232"/>
      <c r="AT1352" s="243">
        <f t="shared" si="108"/>
        <v>2.0833333333333259E-2</v>
      </c>
      <c r="AU1352" s="243">
        <f t="shared" si="109"/>
        <v>6.9444444444444198E-3</v>
      </c>
    </row>
    <row r="1353" spans="1:47" ht="14.25">
      <c r="B1353" s="29">
        <v>2025</v>
      </c>
      <c r="C1353" s="29">
        <v>6</v>
      </c>
      <c r="D1353" s="29">
        <v>12</v>
      </c>
      <c r="E1353" s="247" t="s">
        <v>496</v>
      </c>
      <c r="F1353" s="29">
        <v>3</v>
      </c>
      <c r="G1353" s="31" t="s">
        <v>485</v>
      </c>
      <c r="H1353" s="694" t="s">
        <v>467</v>
      </c>
      <c r="I1353" s="347" t="s">
        <v>47</v>
      </c>
      <c r="J1353" s="694" t="s">
        <v>468</v>
      </c>
      <c r="K1353" s="232">
        <v>3832351</v>
      </c>
      <c r="L1353" s="698">
        <v>20</v>
      </c>
      <c r="M1353" s="185">
        <v>24</v>
      </c>
      <c r="N1353" s="717" t="s">
        <v>487</v>
      </c>
      <c r="O1353" s="232" t="s">
        <v>469</v>
      </c>
      <c r="P1353" s="232">
        <v>50</v>
      </c>
      <c r="Q1353" s="347" t="s">
        <v>511</v>
      </c>
      <c r="R1353" s="695">
        <v>1120</v>
      </c>
      <c r="S1353" s="695"/>
      <c r="T1353" s="695">
        <v>4000</v>
      </c>
      <c r="U1353" s="695">
        <v>4000</v>
      </c>
      <c r="V1353" s="695">
        <v>1120</v>
      </c>
      <c r="W1353" s="695">
        <v>1121</v>
      </c>
      <c r="X1353" s="232">
        <v>1</v>
      </c>
      <c r="Y1353" s="695">
        <v>4000</v>
      </c>
      <c r="Z1353" s="232">
        <v>1</v>
      </c>
      <c r="AA1353" s="696">
        <v>4000</v>
      </c>
      <c r="AB1353" s="696">
        <v>4050</v>
      </c>
      <c r="AC1353" s="697" t="s">
        <v>2547</v>
      </c>
      <c r="AD1353" s="698"/>
      <c r="AE1353" s="699">
        <v>0.73263888888888884</v>
      </c>
      <c r="AF1353" s="699">
        <v>0.75</v>
      </c>
      <c r="AG1353" s="699">
        <v>0.75</v>
      </c>
      <c r="AH1353" s="699">
        <v>0.75694444444444442</v>
      </c>
      <c r="AI1353" s="232" t="s">
        <v>5</v>
      </c>
      <c r="AJ1353" s="694"/>
      <c r="AK1353" s="694" t="s">
        <v>6</v>
      </c>
      <c r="AL1353" s="700" t="s">
        <v>662</v>
      </c>
      <c r="AM1353" s="694" t="s">
        <v>486</v>
      </c>
      <c r="AN1353" s="694">
        <v>1</v>
      </c>
      <c r="AO1353" s="232"/>
      <c r="AP1353" s="232" t="s">
        <v>394</v>
      </c>
      <c r="AQ1353" s="232"/>
      <c r="AR1353" s="232"/>
      <c r="AS1353" s="232"/>
      <c r="AT1353" s="243">
        <f t="shared" si="108"/>
        <v>1.736111111111116E-2</v>
      </c>
      <c r="AU1353" s="243">
        <f t="shared" si="109"/>
        <v>6.9444444444444198E-3</v>
      </c>
    </row>
    <row r="1354" spans="1:47" ht="14.25">
      <c r="B1354" s="29">
        <v>2025</v>
      </c>
      <c r="C1354" s="29">
        <v>6</v>
      </c>
      <c r="D1354" s="29">
        <v>12</v>
      </c>
      <c r="E1354" s="247" t="s">
        <v>496</v>
      </c>
      <c r="F1354" s="29">
        <v>3</v>
      </c>
      <c r="G1354" s="31" t="s">
        <v>485</v>
      </c>
      <c r="H1354" s="694" t="s">
        <v>467</v>
      </c>
      <c r="I1354" s="347" t="s">
        <v>47</v>
      </c>
      <c r="J1354" s="694" t="s">
        <v>468</v>
      </c>
      <c r="K1354" s="232">
        <v>3832351</v>
      </c>
      <c r="L1354" s="698">
        <v>21</v>
      </c>
      <c r="M1354" s="185">
        <v>24</v>
      </c>
      <c r="N1354" s="717" t="s">
        <v>487</v>
      </c>
      <c r="O1354" s="232" t="s">
        <v>469</v>
      </c>
      <c r="P1354" s="232">
        <v>50</v>
      </c>
      <c r="Q1354" s="347" t="s">
        <v>511</v>
      </c>
      <c r="R1354" s="695">
        <v>1120</v>
      </c>
      <c r="S1354" s="695"/>
      <c r="T1354" s="695">
        <v>4000</v>
      </c>
      <c r="U1354" s="695">
        <v>4000</v>
      </c>
      <c r="V1354" s="695">
        <v>1120</v>
      </c>
      <c r="W1354" s="695">
        <v>1121</v>
      </c>
      <c r="X1354" s="232">
        <v>1</v>
      </c>
      <c r="Y1354" s="695">
        <v>4000</v>
      </c>
      <c r="Z1354" s="232">
        <v>1</v>
      </c>
      <c r="AA1354" s="696">
        <v>4000</v>
      </c>
      <c r="AB1354" s="696">
        <v>4040</v>
      </c>
      <c r="AC1354" s="697" t="s">
        <v>2548</v>
      </c>
      <c r="AD1354" s="698" t="s">
        <v>2549</v>
      </c>
      <c r="AE1354" s="699">
        <v>0.75694444444444442</v>
      </c>
      <c r="AF1354" s="699">
        <v>0.77430555555555558</v>
      </c>
      <c r="AG1354" s="699">
        <v>0.77430555555555558</v>
      </c>
      <c r="AH1354" s="699">
        <v>0.78125</v>
      </c>
      <c r="AI1354" s="232" t="s">
        <v>5</v>
      </c>
      <c r="AJ1354" s="694"/>
      <c r="AK1354" s="694" t="s">
        <v>6</v>
      </c>
      <c r="AL1354" s="700" t="s">
        <v>662</v>
      </c>
      <c r="AM1354" s="694" t="s">
        <v>486</v>
      </c>
      <c r="AN1354" s="694">
        <v>1</v>
      </c>
      <c r="AO1354" s="232"/>
      <c r="AP1354" s="232" t="s">
        <v>394</v>
      </c>
      <c r="AQ1354" s="232"/>
      <c r="AR1354" s="232"/>
      <c r="AS1354" s="232"/>
      <c r="AT1354" s="243">
        <f t="shared" ref="AT1354:AT1418" si="110">IF(IF(AE1354&gt;AF1354,1-AE1354+AF1354,AF1354-AE1354)=0,"",IF(AE1354&gt;AF1354,1-AE1354+AF1354,AF1354-AE1354))</f>
        <v>1.736111111111116E-2</v>
      </c>
      <c r="AU1354" s="243">
        <f t="shared" si="109"/>
        <v>6.9444444444444198E-3</v>
      </c>
    </row>
    <row r="1355" spans="1:47" ht="14.25">
      <c r="B1355" s="29">
        <v>2025</v>
      </c>
      <c r="C1355" s="29">
        <v>6</v>
      </c>
      <c r="D1355" s="29">
        <v>12</v>
      </c>
      <c r="E1355" s="247" t="s">
        <v>496</v>
      </c>
      <c r="F1355" s="29"/>
      <c r="G1355" s="208"/>
      <c r="H1355" s="694" t="s">
        <v>467</v>
      </c>
      <c r="I1355" s="347" t="s">
        <v>43</v>
      </c>
      <c r="J1355" s="694" t="s">
        <v>468</v>
      </c>
      <c r="K1355" s="232"/>
      <c r="L1355" s="698"/>
      <c r="M1355" s="185"/>
      <c r="N1355" s="717"/>
      <c r="O1355" s="232"/>
      <c r="P1355" s="232">
        <v>25</v>
      </c>
      <c r="Q1355" s="347" t="s">
        <v>483</v>
      </c>
      <c r="R1355" s="695">
        <v>1120</v>
      </c>
      <c r="S1355" s="695"/>
      <c r="T1355" s="695" t="s">
        <v>30</v>
      </c>
      <c r="U1355" s="695">
        <v>350</v>
      </c>
      <c r="V1355" s="695">
        <v>1120</v>
      </c>
      <c r="W1355" s="695">
        <v>1120</v>
      </c>
      <c r="X1355" s="232">
        <v>1</v>
      </c>
      <c r="Y1355" s="695"/>
      <c r="Z1355" s="232">
        <v>1</v>
      </c>
      <c r="AA1355" s="696">
        <v>350</v>
      </c>
      <c r="AB1355" s="696">
        <v>12550</v>
      </c>
      <c r="AC1355" s="697" t="s">
        <v>756</v>
      </c>
      <c r="AD1355" s="698" t="s">
        <v>2549</v>
      </c>
      <c r="AE1355" s="699">
        <v>0.78125</v>
      </c>
      <c r="AF1355" s="699">
        <v>0.78472222222222221</v>
      </c>
      <c r="AG1355" s="699"/>
      <c r="AH1355" s="699"/>
      <c r="AI1355" s="232"/>
      <c r="AJ1355" s="694"/>
      <c r="AK1355" s="694" t="s">
        <v>6</v>
      </c>
      <c r="AL1355" s="700" t="s">
        <v>662</v>
      </c>
      <c r="AM1355" s="694" t="s">
        <v>486</v>
      </c>
      <c r="AN1355" s="694">
        <v>1</v>
      </c>
      <c r="AO1355" s="232"/>
      <c r="AP1355" s="232"/>
      <c r="AQ1355" s="232"/>
      <c r="AR1355" s="232"/>
      <c r="AS1355" s="232"/>
      <c r="AT1355" s="243">
        <f t="shared" si="110"/>
        <v>3.4722222222222099E-3</v>
      </c>
      <c r="AU1355" s="243" t="str">
        <f t="shared" si="109"/>
        <v/>
      </c>
    </row>
    <row r="1356" spans="1:47" ht="14.25">
      <c r="B1356" s="29">
        <v>2025</v>
      </c>
      <c r="C1356" s="29">
        <v>6</v>
      </c>
      <c r="D1356" s="29">
        <v>12</v>
      </c>
      <c r="E1356" s="247" t="s">
        <v>496</v>
      </c>
      <c r="F1356" s="29"/>
      <c r="G1356" s="31"/>
      <c r="H1356" s="694" t="s">
        <v>467</v>
      </c>
      <c r="I1356" s="347"/>
      <c r="J1356" s="694"/>
      <c r="K1356" s="232"/>
      <c r="L1356" s="698"/>
      <c r="M1356" s="185"/>
      <c r="N1356" s="717"/>
      <c r="O1356" s="232"/>
      <c r="P1356" s="232"/>
      <c r="Q1356" s="347"/>
      <c r="R1356" s="695"/>
      <c r="S1356" s="695"/>
      <c r="T1356" s="695"/>
      <c r="U1356" s="695"/>
      <c r="V1356" s="695"/>
      <c r="W1356" s="695"/>
      <c r="X1356" s="232"/>
      <c r="Y1356" s="695"/>
      <c r="Z1356" s="232"/>
      <c r="AA1356" s="696"/>
      <c r="AB1356" s="696"/>
      <c r="AC1356" s="697"/>
      <c r="AD1356" s="698"/>
      <c r="AE1356" s="699"/>
      <c r="AF1356" s="699"/>
      <c r="AG1356" s="699">
        <v>0.78472222222222221</v>
      </c>
      <c r="AH1356" s="699">
        <v>0.84722222222222221</v>
      </c>
      <c r="AI1356" s="232" t="s">
        <v>560</v>
      </c>
      <c r="AJ1356" s="694"/>
      <c r="AK1356" s="694"/>
      <c r="AL1356" s="700"/>
      <c r="AM1356" s="694"/>
      <c r="AN1356" s="694"/>
      <c r="AO1356" s="232"/>
      <c r="AP1356" s="232"/>
      <c r="AQ1356" s="232"/>
      <c r="AR1356" s="232"/>
      <c r="AS1356" s="232"/>
      <c r="AT1356" s="243" t="str">
        <f t="shared" si="110"/>
        <v/>
      </c>
      <c r="AU1356" s="243">
        <f t="shared" si="109"/>
        <v>6.25E-2</v>
      </c>
    </row>
    <row r="1357" spans="1:47" ht="14.25">
      <c r="B1357" s="29">
        <v>2025</v>
      </c>
      <c r="C1357" s="29">
        <v>6</v>
      </c>
      <c r="D1357" s="29">
        <v>12</v>
      </c>
      <c r="E1357" s="247" t="s">
        <v>496</v>
      </c>
      <c r="F1357" s="29"/>
      <c r="G1357" s="31"/>
      <c r="H1357" s="694" t="s">
        <v>467</v>
      </c>
      <c r="I1357" s="347" t="s">
        <v>58</v>
      </c>
      <c r="J1357" s="694" t="s">
        <v>468</v>
      </c>
      <c r="K1357" s="232"/>
      <c r="L1357" s="698"/>
      <c r="M1357" s="185"/>
      <c r="N1357" s="717"/>
      <c r="O1357" s="232"/>
      <c r="P1357" s="232">
        <v>12</v>
      </c>
      <c r="Q1357" s="347" t="s">
        <v>483</v>
      </c>
      <c r="R1357" s="695">
        <v>1120</v>
      </c>
      <c r="S1357" s="695"/>
      <c r="T1357" s="695" t="s">
        <v>30</v>
      </c>
      <c r="U1357" s="695">
        <v>200</v>
      </c>
      <c r="V1357" s="695">
        <v>1120</v>
      </c>
      <c r="W1357" s="695">
        <v>1120</v>
      </c>
      <c r="X1357" s="232">
        <v>1</v>
      </c>
      <c r="Y1357" s="695">
        <v>200</v>
      </c>
      <c r="Z1357" s="232">
        <v>1</v>
      </c>
      <c r="AA1357" s="696">
        <v>200</v>
      </c>
      <c r="AB1357" s="696"/>
      <c r="AC1357" s="697"/>
      <c r="AD1357" s="698"/>
      <c r="AE1357" s="699"/>
      <c r="AF1357" s="699"/>
      <c r="AG1357" s="699"/>
      <c r="AH1357" s="699"/>
      <c r="AI1357" s="232"/>
      <c r="AJ1357" s="694"/>
      <c r="AK1357" s="694"/>
      <c r="AL1357" s="700"/>
      <c r="AM1357" s="694"/>
      <c r="AN1357" s="694"/>
      <c r="AO1357" s="232"/>
      <c r="AP1357" s="232"/>
      <c r="AQ1357" s="232"/>
      <c r="AR1357" s="232"/>
      <c r="AS1357" s="232"/>
      <c r="AT1357" s="243" t="str">
        <f t="shared" si="110"/>
        <v/>
      </c>
      <c r="AU1357" s="243" t="str">
        <f t="shared" si="109"/>
        <v/>
      </c>
    </row>
    <row r="1358" spans="1:47" ht="14.25">
      <c r="A1358" s="182">
        <v>1</v>
      </c>
      <c r="B1358" s="29">
        <v>2025</v>
      </c>
      <c r="C1358" s="29">
        <v>6</v>
      </c>
      <c r="D1358" s="29">
        <v>12</v>
      </c>
      <c r="E1358" s="247" t="s">
        <v>496</v>
      </c>
      <c r="F1358" s="29">
        <v>4</v>
      </c>
      <c r="G1358" s="31" t="s">
        <v>485</v>
      </c>
      <c r="H1358" s="694" t="s">
        <v>467</v>
      </c>
      <c r="I1358" s="347" t="s">
        <v>47</v>
      </c>
      <c r="J1358" s="694" t="s">
        <v>468</v>
      </c>
      <c r="K1358" s="232">
        <v>3832351</v>
      </c>
      <c r="L1358" s="698">
        <v>22</v>
      </c>
      <c r="M1358" s="185">
        <v>24</v>
      </c>
      <c r="N1358" s="717" t="s">
        <v>487</v>
      </c>
      <c r="O1358" s="232" t="s">
        <v>469</v>
      </c>
      <c r="P1358" s="232">
        <v>50</v>
      </c>
      <c r="Q1358" s="347" t="s">
        <v>511</v>
      </c>
      <c r="R1358" s="695">
        <v>1120</v>
      </c>
      <c r="S1358" s="695"/>
      <c r="T1358" s="695">
        <v>4000</v>
      </c>
      <c r="U1358" s="695">
        <v>4000</v>
      </c>
      <c r="V1358" s="695">
        <v>1120</v>
      </c>
      <c r="W1358" s="695">
        <v>1121</v>
      </c>
      <c r="X1358" s="232">
        <v>1</v>
      </c>
      <c r="Y1358" s="695">
        <v>4000</v>
      </c>
      <c r="Z1358" s="232">
        <v>1</v>
      </c>
      <c r="AA1358" s="696">
        <v>4000</v>
      </c>
      <c r="AB1358" s="696">
        <v>4030</v>
      </c>
      <c r="AC1358" s="697" t="s">
        <v>2550</v>
      </c>
      <c r="AD1358" s="698"/>
      <c r="AE1358" s="699">
        <v>0.84722222222222221</v>
      </c>
      <c r="AF1358" s="699">
        <v>0.86458333333333337</v>
      </c>
      <c r="AG1358" s="699">
        <v>0.86458333333333337</v>
      </c>
      <c r="AH1358" s="699">
        <v>0.87152777777777779</v>
      </c>
      <c r="AI1358" s="232" t="s">
        <v>5</v>
      </c>
      <c r="AJ1358" s="694"/>
      <c r="AK1358" s="694" t="s">
        <v>6</v>
      </c>
      <c r="AL1358" s="700" t="s">
        <v>662</v>
      </c>
      <c r="AM1358" s="694" t="s">
        <v>486</v>
      </c>
      <c r="AN1358" s="694">
        <v>1</v>
      </c>
      <c r="AO1358" s="232"/>
      <c r="AP1358" s="232" t="s">
        <v>394</v>
      </c>
      <c r="AQ1358" s="232"/>
      <c r="AR1358" s="232"/>
      <c r="AS1358" s="232"/>
      <c r="AT1358" s="243">
        <f t="shared" si="110"/>
        <v>1.736111111111116E-2</v>
      </c>
      <c r="AU1358" s="243">
        <f t="shared" si="109"/>
        <v>6.9444444444444198E-3</v>
      </c>
    </row>
    <row r="1359" spans="1:47" ht="14.25">
      <c r="B1359" s="29">
        <v>2025</v>
      </c>
      <c r="C1359" s="29">
        <v>6</v>
      </c>
      <c r="D1359" s="29">
        <v>12</v>
      </c>
      <c r="E1359" s="247" t="s">
        <v>496</v>
      </c>
      <c r="F1359" s="29">
        <v>4</v>
      </c>
      <c r="G1359" s="31" t="s">
        <v>485</v>
      </c>
      <c r="H1359" s="694" t="s">
        <v>467</v>
      </c>
      <c r="I1359" s="347" t="s">
        <v>47</v>
      </c>
      <c r="J1359" s="694" t="s">
        <v>468</v>
      </c>
      <c r="K1359" s="232">
        <v>3832351</v>
      </c>
      <c r="L1359" s="698">
        <v>23</v>
      </c>
      <c r="M1359" s="185">
        <v>24</v>
      </c>
      <c r="N1359" s="717" t="s">
        <v>487</v>
      </c>
      <c r="O1359" s="232" t="s">
        <v>469</v>
      </c>
      <c r="P1359" s="232">
        <v>50</v>
      </c>
      <c r="Q1359" s="347" t="s">
        <v>511</v>
      </c>
      <c r="R1359" s="695">
        <v>1120</v>
      </c>
      <c r="S1359" s="695"/>
      <c r="T1359" s="695">
        <v>4000</v>
      </c>
      <c r="U1359" s="695">
        <v>4000</v>
      </c>
      <c r="V1359" s="695">
        <v>1120</v>
      </c>
      <c r="W1359" s="695">
        <v>1121</v>
      </c>
      <c r="X1359" s="232">
        <v>1</v>
      </c>
      <c r="Y1359" s="695">
        <v>4000</v>
      </c>
      <c r="Z1359" s="232">
        <v>1</v>
      </c>
      <c r="AA1359" s="696">
        <v>4000</v>
      </c>
      <c r="AB1359" s="696">
        <v>4040</v>
      </c>
      <c r="AC1359" s="697" t="s">
        <v>2551</v>
      </c>
      <c r="AD1359" s="698"/>
      <c r="AE1359" s="699">
        <v>0.87152777777777779</v>
      </c>
      <c r="AF1359" s="699">
        <v>0.89236111111111116</v>
      </c>
      <c r="AG1359" s="699">
        <v>0.89236111111111116</v>
      </c>
      <c r="AH1359" s="699">
        <v>0.89930555555555558</v>
      </c>
      <c r="AI1359" s="232" t="s">
        <v>5</v>
      </c>
      <c r="AJ1359" s="694"/>
      <c r="AK1359" s="694" t="s">
        <v>6</v>
      </c>
      <c r="AL1359" s="700" t="s">
        <v>662</v>
      </c>
      <c r="AM1359" s="694" t="s">
        <v>486</v>
      </c>
      <c r="AN1359" s="694">
        <v>1</v>
      </c>
      <c r="AO1359" s="232"/>
      <c r="AP1359" s="232" t="s">
        <v>394</v>
      </c>
      <c r="AQ1359" s="232"/>
      <c r="AR1359" s="232"/>
      <c r="AS1359" s="232"/>
      <c r="AT1359" s="243">
        <f t="shared" si="110"/>
        <v>2.083333333333337E-2</v>
      </c>
      <c r="AU1359" s="243">
        <f t="shared" ref="AU1359:AU1423" si="111">IF(IF(AG1359&gt;AH1359,1-AG1359+AH1359,AH1359-AG1359)=0,"",IF(AG1359&gt;AH1359,1-AG1359+AH1359,AH1359-AG1359))</f>
        <v>6.9444444444444198E-3</v>
      </c>
    </row>
    <row r="1360" spans="1:47" ht="14.25">
      <c r="B1360" s="29">
        <v>2025</v>
      </c>
      <c r="C1360" s="29">
        <v>6</v>
      </c>
      <c r="D1360" s="29">
        <v>12</v>
      </c>
      <c r="E1360" s="247" t="s">
        <v>494</v>
      </c>
      <c r="F1360" s="29">
        <v>4</v>
      </c>
      <c r="G1360" s="31" t="s">
        <v>485</v>
      </c>
      <c r="H1360" s="694" t="s">
        <v>467</v>
      </c>
      <c r="I1360" s="347" t="s">
        <v>47</v>
      </c>
      <c r="J1360" s="694" t="s">
        <v>468</v>
      </c>
      <c r="K1360" s="232">
        <v>3832351</v>
      </c>
      <c r="L1360" s="698">
        <v>24</v>
      </c>
      <c r="M1360" s="185">
        <v>24</v>
      </c>
      <c r="N1360" s="717" t="s">
        <v>487</v>
      </c>
      <c r="O1360" s="232" t="s">
        <v>469</v>
      </c>
      <c r="P1360" s="232">
        <v>50</v>
      </c>
      <c r="Q1360" s="347" t="s">
        <v>511</v>
      </c>
      <c r="R1360" s="695">
        <v>1120</v>
      </c>
      <c r="S1360" s="695"/>
      <c r="T1360" s="695">
        <v>4000</v>
      </c>
      <c r="U1360" s="695">
        <v>4000</v>
      </c>
      <c r="V1360" s="695">
        <v>1120</v>
      </c>
      <c r="W1360" s="695">
        <v>1121</v>
      </c>
      <c r="X1360" s="232">
        <v>1</v>
      </c>
      <c r="Y1360" s="695">
        <v>4000</v>
      </c>
      <c r="Z1360" s="232">
        <v>1</v>
      </c>
      <c r="AA1360" s="696">
        <v>4000</v>
      </c>
      <c r="AB1360" s="696">
        <v>4040</v>
      </c>
      <c r="AC1360" s="697" t="s">
        <v>2552</v>
      </c>
      <c r="AD1360" s="698" t="s">
        <v>2553</v>
      </c>
      <c r="AE1360" s="699">
        <v>0.89930555555555558</v>
      </c>
      <c r="AF1360" s="699">
        <v>0.91666666666666663</v>
      </c>
      <c r="AG1360" s="699">
        <v>0.91666666666666663</v>
      </c>
      <c r="AH1360" s="699">
        <v>0.92361111111111116</v>
      </c>
      <c r="AI1360" s="232" t="s">
        <v>5</v>
      </c>
      <c r="AJ1360" s="694"/>
      <c r="AK1360" s="694" t="s">
        <v>6</v>
      </c>
      <c r="AL1360" s="700" t="s">
        <v>662</v>
      </c>
      <c r="AM1360" s="694" t="s">
        <v>486</v>
      </c>
      <c r="AN1360" s="694">
        <v>2</v>
      </c>
      <c r="AO1360" s="232" t="s">
        <v>2554</v>
      </c>
      <c r="AP1360" s="232" t="s">
        <v>394</v>
      </c>
      <c r="AQ1360" s="232"/>
      <c r="AR1360" s="232"/>
      <c r="AS1360" s="232"/>
      <c r="AT1360" s="243">
        <f t="shared" si="110"/>
        <v>1.7361111111111049E-2</v>
      </c>
      <c r="AU1360" s="243">
        <f t="shared" si="111"/>
        <v>6.9444444444445308E-3</v>
      </c>
    </row>
    <row r="1361" spans="1:47" ht="14.25">
      <c r="B1361" s="29">
        <v>2025</v>
      </c>
      <c r="C1361" s="29">
        <v>6</v>
      </c>
      <c r="D1361" s="29">
        <v>12</v>
      </c>
      <c r="E1361" s="247" t="s">
        <v>494</v>
      </c>
      <c r="F1361" s="29"/>
      <c r="G1361" s="208"/>
      <c r="H1361" s="694" t="s">
        <v>467</v>
      </c>
      <c r="I1361" s="347" t="s">
        <v>43</v>
      </c>
      <c r="J1361" s="694" t="s">
        <v>468</v>
      </c>
      <c r="K1361" s="232"/>
      <c r="L1361" s="698"/>
      <c r="M1361" s="185"/>
      <c r="N1361" s="717"/>
      <c r="O1361" s="232"/>
      <c r="P1361" s="232">
        <v>25</v>
      </c>
      <c r="Q1361" s="347" t="s">
        <v>483</v>
      </c>
      <c r="R1361" s="695">
        <v>1120</v>
      </c>
      <c r="S1361" s="695"/>
      <c r="T1361" s="695" t="s">
        <v>30</v>
      </c>
      <c r="U1361" s="695">
        <v>350</v>
      </c>
      <c r="V1361" s="695">
        <v>1120</v>
      </c>
      <c r="W1361" s="695">
        <v>1120</v>
      </c>
      <c r="X1361" s="232">
        <v>1</v>
      </c>
      <c r="Y1361" s="695"/>
      <c r="Z1361" s="232">
        <v>1</v>
      </c>
      <c r="AA1361" s="696">
        <v>350</v>
      </c>
      <c r="AB1361" s="696">
        <v>12550</v>
      </c>
      <c r="AC1361" s="697" t="s">
        <v>756</v>
      </c>
      <c r="AD1361" s="698" t="s">
        <v>2553</v>
      </c>
      <c r="AE1361" s="699">
        <v>0.92361111111111116</v>
      </c>
      <c r="AF1361" s="699">
        <v>0.92708333333333337</v>
      </c>
      <c r="AG1361" s="699"/>
      <c r="AH1361" s="699"/>
      <c r="AI1361" s="232"/>
      <c r="AJ1361" s="694"/>
      <c r="AK1361" s="694" t="s">
        <v>6</v>
      </c>
      <c r="AL1361" s="700" t="s">
        <v>662</v>
      </c>
      <c r="AM1361" s="694" t="s">
        <v>486</v>
      </c>
      <c r="AN1361" s="694">
        <v>1</v>
      </c>
      <c r="AO1361" s="232"/>
      <c r="AP1361" s="232"/>
      <c r="AQ1361" s="232"/>
      <c r="AR1361" s="232"/>
      <c r="AS1361" s="232"/>
      <c r="AT1361" s="243">
        <f t="shared" si="110"/>
        <v>3.4722222222222099E-3</v>
      </c>
      <c r="AU1361" s="243" t="str">
        <f t="shared" si="111"/>
        <v/>
      </c>
    </row>
    <row r="1362" spans="1:47" ht="14.25">
      <c r="B1362" s="29">
        <v>2025</v>
      </c>
      <c r="C1362" s="29">
        <v>6</v>
      </c>
      <c r="D1362" s="29">
        <v>12</v>
      </c>
      <c r="E1362" s="247" t="s">
        <v>494</v>
      </c>
      <c r="F1362" s="29"/>
      <c r="G1362" s="31"/>
      <c r="H1362" s="694" t="s">
        <v>467</v>
      </c>
      <c r="I1362" s="347"/>
      <c r="J1362" s="694"/>
      <c r="K1362" s="232"/>
      <c r="L1362" s="698"/>
      <c r="M1362" s="185"/>
      <c r="N1362" s="717"/>
      <c r="O1362" s="232"/>
      <c r="P1362" s="232"/>
      <c r="Q1362" s="347"/>
      <c r="R1362" s="695"/>
      <c r="S1362" s="695"/>
      <c r="T1362" s="695"/>
      <c r="U1362" s="695"/>
      <c r="V1362" s="695"/>
      <c r="W1362" s="695"/>
      <c r="X1362" s="232"/>
      <c r="Y1362" s="695"/>
      <c r="Z1362" s="232"/>
      <c r="AA1362" s="696"/>
      <c r="AB1362" s="696"/>
      <c r="AC1362" s="697"/>
      <c r="AD1362" s="698"/>
      <c r="AE1362" s="699"/>
      <c r="AF1362" s="699"/>
      <c r="AG1362" s="699">
        <v>0.92708333333333337</v>
      </c>
      <c r="AH1362" s="699">
        <v>0.94791666666666663</v>
      </c>
      <c r="AI1362" s="232" t="s">
        <v>5</v>
      </c>
      <c r="AJ1362" s="694"/>
      <c r="AK1362" s="694"/>
      <c r="AL1362" s="700"/>
      <c r="AM1362" s="694"/>
      <c r="AN1362" s="694"/>
      <c r="AO1362" s="232"/>
      <c r="AP1362" s="232"/>
      <c r="AQ1362" s="232"/>
      <c r="AR1362" s="232"/>
      <c r="AS1362" s="232"/>
      <c r="AT1362" s="243" t="str">
        <f t="shared" si="110"/>
        <v/>
      </c>
      <c r="AU1362" s="243">
        <f t="shared" si="111"/>
        <v>2.0833333333333259E-2</v>
      </c>
    </row>
    <row r="1363" spans="1:47" ht="14.25">
      <c r="B1363" s="29">
        <v>2025</v>
      </c>
      <c r="C1363" s="29">
        <v>6</v>
      </c>
      <c r="D1363" s="29">
        <v>12</v>
      </c>
      <c r="E1363" s="247" t="s">
        <v>494</v>
      </c>
      <c r="F1363" s="29"/>
      <c r="G1363" s="31"/>
      <c r="H1363" s="694" t="s">
        <v>467</v>
      </c>
      <c r="I1363" s="347" t="s">
        <v>58</v>
      </c>
      <c r="J1363" s="694" t="s">
        <v>468</v>
      </c>
      <c r="K1363" s="232"/>
      <c r="L1363" s="698"/>
      <c r="M1363" s="185"/>
      <c r="N1363" s="717"/>
      <c r="O1363" s="232"/>
      <c r="P1363" s="232">
        <v>12</v>
      </c>
      <c r="Q1363" s="347" t="s">
        <v>483</v>
      </c>
      <c r="R1363" s="695">
        <v>1120</v>
      </c>
      <c r="S1363" s="695"/>
      <c r="T1363" s="695" t="s">
        <v>30</v>
      </c>
      <c r="U1363" s="695">
        <v>200</v>
      </c>
      <c r="V1363" s="695">
        <v>1120</v>
      </c>
      <c r="W1363" s="695">
        <v>1120</v>
      </c>
      <c r="X1363" s="232">
        <v>1</v>
      </c>
      <c r="Y1363" s="695">
        <v>200</v>
      </c>
      <c r="Z1363" s="232">
        <v>1</v>
      </c>
      <c r="AA1363" s="696">
        <v>200</v>
      </c>
      <c r="AB1363" s="696"/>
      <c r="AC1363" s="697"/>
      <c r="AD1363" s="698"/>
      <c r="AE1363" s="699"/>
      <c r="AF1363" s="699"/>
      <c r="AG1363" s="699"/>
      <c r="AH1363" s="699"/>
      <c r="AI1363" s="232"/>
      <c r="AJ1363" s="694"/>
      <c r="AK1363" s="694"/>
      <c r="AL1363" s="700"/>
      <c r="AM1363" s="694"/>
      <c r="AN1363" s="694"/>
      <c r="AO1363" s="232"/>
      <c r="AP1363" s="232"/>
      <c r="AQ1363" s="232"/>
      <c r="AR1363" s="232"/>
      <c r="AS1363" s="232"/>
      <c r="AT1363" s="243" t="str">
        <f t="shared" si="110"/>
        <v/>
      </c>
      <c r="AU1363" s="243" t="str">
        <f t="shared" si="111"/>
        <v/>
      </c>
    </row>
    <row r="1364" spans="1:47" ht="14.25">
      <c r="A1364" s="182">
        <v>1</v>
      </c>
      <c r="B1364" s="29">
        <v>2025</v>
      </c>
      <c r="C1364" s="29">
        <v>6</v>
      </c>
      <c r="D1364" s="29">
        <v>12</v>
      </c>
      <c r="E1364" s="247" t="s">
        <v>494</v>
      </c>
      <c r="F1364" s="29">
        <v>5</v>
      </c>
      <c r="G1364" s="31" t="s">
        <v>485</v>
      </c>
      <c r="H1364" s="694" t="s">
        <v>467</v>
      </c>
      <c r="I1364" s="347" t="s">
        <v>47</v>
      </c>
      <c r="J1364" s="694" t="s">
        <v>468</v>
      </c>
      <c r="K1364" s="232">
        <v>3832372</v>
      </c>
      <c r="L1364" s="698">
        <v>1</v>
      </c>
      <c r="M1364" s="185">
        <v>2</v>
      </c>
      <c r="N1364" s="717" t="s">
        <v>628</v>
      </c>
      <c r="O1364" s="232" t="s">
        <v>15</v>
      </c>
      <c r="P1364" s="232">
        <v>50</v>
      </c>
      <c r="Q1364" s="347" t="s">
        <v>284</v>
      </c>
      <c r="R1364" s="695">
        <v>1120</v>
      </c>
      <c r="S1364" s="695"/>
      <c r="T1364" s="695">
        <v>4000</v>
      </c>
      <c r="U1364" s="695">
        <v>4000</v>
      </c>
      <c r="V1364" s="695">
        <v>1120</v>
      </c>
      <c r="W1364" s="695">
        <v>1121</v>
      </c>
      <c r="X1364" s="232">
        <v>1</v>
      </c>
      <c r="Y1364" s="695">
        <v>4000</v>
      </c>
      <c r="Z1364" s="232">
        <v>1</v>
      </c>
      <c r="AA1364" s="696">
        <v>4000</v>
      </c>
      <c r="AB1364" s="696">
        <v>4050</v>
      </c>
      <c r="AC1364" s="697" t="s">
        <v>2555</v>
      </c>
      <c r="AD1364" s="698"/>
      <c r="AE1364" s="699">
        <v>0.94791666666666663</v>
      </c>
      <c r="AF1364" s="699">
        <v>0.96527777777777779</v>
      </c>
      <c r="AG1364" s="699">
        <v>0.96527777777777779</v>
      </c>
      <c r="AH1364" s="699">
        <v>0.97222222222222221</v>
      </c>
      <c r="AI1364" s="232" t="s">
        <v>5</v>
      </c>
      <c r="AJ1364" s="694"/>
      <c r="AK1364" s="694" t="s">
        <v>6</v>
      </c>
      <c r="AL1364" s="700" t="s">
        <v>662</v>
      </c>
      <c r="AM1364" s="694" t="s">
        <v>486</v>
      </c>
      <c r="AN1364" s="694">
        <v>1</v>
      </c>
      <c r="AO1364" s="232"/>
      <c r="AP1364" s="232" t="s">
        <v>394</v>
      </c>
      <c r="AQ1364" s="232"/>
      <c r="AR1364" s="232"/>
      <c r="AS1364" s="232"/>
      <c r="AT1364" s="243">
        <f t="shared" si="110"/>
        <v>1.736111111111116E-2</v>
      </c>
      <c r="AU1364" s="243">
        <f t="shared" si="111"/>
        <v>6.9444444444444198E-3</v>
      </c>
    </row>
    <row r="1365" spans="1:47" ht="14.25">
      <c r="B1365" s="29">
        <v>2025</v>
      </c>
      <c r="C1365" s="29">
        <v>6</v>
      </c>
      <c r="D1365" s="29">
        <v>12</v>
      </c>
      <c r="E1365" s="247" t="s">
        <v>494</v>
      </c>
      <c r="F1365" s="29">
        <v>5</v>
      </c>
      <c r="G1365" s="31" t="s">
        <v>485</v>
      </c>
      <c r="H1365" s="694" t="s">
        <v>467</v>
      </c>
      <c r="I1365" s="347" t="s">
        <v>47</v>
      </c>
      <c r="J1365" s="694" t="s">
        <v>468</v>
      </c>
      <c r="K1365" s="232">
        <v>3832372</v>
      </c>
      <c r="L1365" s="698">
        <v>2</v>
      </c>
      <c r="M1365" s="185">
        <v>2</v>
      </c>
      <c r="N1365" s="717" t="s">
        <v>628</v>
      </c>
      <c r="O1365" s="232" t="s">
        <v>15</v>
      </c>
      <c r="P1365" s="232">
        <v>50</v>
      </c>
      <c r="Q1365" s="347" t="s">
        <v>284</v>
      </c>
      <c r="R1365" s="695">
        <v>1120</v>
      </c>
      <c r="S1365" s="695"/>
      <c r="T1365" s="695">
        <v>4000</v>
      </c>
      <c r="U1365" s="695">
        <v>4000</v>
      </c>
      <c r="V1365" s="695">
        <v>1120</v>
      </c>
      <c r="W1365" s="695">
        <v>1121</v>
      </c>
      <c r="X1365" s="232">
        <v>1</v>
      </c>
      <c r="Y1365" s="695">
        <v>4000</v>
      </c>
      <c r="Z1365" s="232">
        <v>1</v>
      </c>
      <c r="AA1365" s="696">
        <v>4000</v>
      </c>
      <c r="AB1365" s="696">
        <v>4050</v>
      </c>
      <c r="AC1365" s="697" t="s">
        <v>2556</v>
      </c>
      <c r="AD1365" s="698"/>
      <c r="AE1365" s="699">
        <v>0.97222222222222221</v>
      </c>
      <c r="AF1365" s="699">
        <v>0.99305555555555558</v>
      </c>
      <c r="AG1365" s="699">
        <v>0.99305555555555558</v>
      </c>
      <c r="AH1365" s="699">
        <v>1</v>
      </c>
      <c r="AI1365" s="232" t="s">
        <v>5</v>
      </c>
      <c r="AJ1365" s="694"/>
      <c r="AK1365" s="694" t="s">
        <v>6</v>
      </c>
      <c r="AL1365" s="700" t="s">
        <v>662</v>
      </c>
      <c r="AM1365" s="694" t="s">
        <v>486</v>
      </c>
      <c r="AN1365" s="694">
        <v>1</v>
      </c>
      <c r="AO1365" s="232"/>
      <c r="AP1365" s="232" t="s">
        <v>394</v>
      </c>
      <c r="AQ1365" s="232"/>
      <c r="AR1365" s="232"/>
      <c r="AS1365" s="232"/>
      <c r="AT1365" s="243">
        <f t="shared" si="110"/>
        <v>2.083333333333337E-2</v>
      </c>
      <c r="AU1365" s="243">
        <f t="shared" si="111"/>
        <v>6.9444444444444198E-3</v>
      </c>
    </row>
    <row r="1366" spans="1:47" ht="14.25">
      <c r="B1366" s="29">
        <v>2025</v>
      </c>
      <c r="C1366" s="29">
        <v>6</v>
      </c>
      <c r="D1366" s="29">
        <v>12</v>
      </c>
      <c r="E1366" s="247" t="s">
        <v>494</v>
      </c>
      <c r="F1366" s="29">
        <v>5</v>
      </c>
      <c r="G1366" s="31" t="s">
        <v>485</v>
      </c>
      <c r="H1366" s="694" t="s">
        <v>467</v>
      </c>
      <c r="I1366" s="347" t="s">
        <v>47</v>
      </c>
      <c r="J1366" s="694" t="s">
        <v>468</v>
      </c>
      <c r="K1366" s="232">
        <v>3832373</v>
      </c>
      <c r="L1366" s="698">
        <v>1</v>
      </c>
      <c r="M1366" s="185">
        <v>4</v>
      </c>
      <c r="N1366" s="717" t="s">
        <v>628</v>
      </c>
      <c r="O1366" s="232" t="s">
        <v>15</v>
      </c>
      <c r="P1366" s="232">
        <v>50</v>
      </c>
      <c r="Q1366" s="347" t="s">
        <v>284</v>
      </c>
      <c r="R1366" s="695">
        <v>1120</v>
      </c>
      <c r="S1366" s="695"/>
      <c r="T1366" s="695">
        <v>4000</v>
      </c>
      <c r="U1366" s="695">
        <v>4000</v>
      </c>
      <c r="V1366" s="695">
        <v>1120</v>
      </c>
      <c r="W1366" s="695">
        <v>1121</v>
      </c>
      <c r="X1366" s="232">
        <v>1</v>
      </c>
      <c r="Y1366" s="695">
        <v>4000</v>
      </c>
      <c r="Z1366" s="232">
        <v>1</v>
      </c>
      <c r="AA1366" s="696">
        <v>4000</v>
      </c>
      <c r="AB1366" s="696">
        <v>4050</v>
      </c>
      <c r="AC1366" s="697" t="s">
        <v>2557</v>
      </c>
      <c r="AD1366" s="698" t="s">
        <v>2558</v>
      </c>
      <c r="AE1366" s="699">
        <v>1</v>
      </c>
      <c r="AF1366" s="699">
        <v>1.7361111111111112E-2</v>
      </c>
      <c r="AG1366" s="699">
        <v>1.7361111111111112E-2</v>
      </c>
      <c r="AH1366" s="699">
        <v>2.4305555555555556E-2</v>
      </c>
      <c r="AI1366" s="232" t="s">
        <v>5</v>
      </c>
      <c r="AJ1366" s="694"/>
      <c r="AK1366" s="694" t="s">
        <v>6</v>
      </c>
      <c r="AL1366" s="700" t="s">
        <v>662</v>
      </c>
      <c r="AM1366" s="694" t="s">
        <v>486</v>
      </c>
      <c r="AN1366" s="694">
        <v>1</v>
      </c>
      <c r="AO1366" s="232"/>
      <c r="AP1366" s="232" t="s">
        <v>394</v>
      </c>
      <c r="AQ1366" s="232"/>
      <c r="AR1366" s="232"/>
      <c r="AS1366" s="232"/>
      <c r="AT1366" s="243">
        <f t="shared" si="110"/>
        <v>1.7361111111111112E-2</v>
      </c>
      <c r="AU1366" s="243">
        <f t="shared" si="111"/>
        <v>6.9444444444444441E-3</v>
      </c>
    </row>
    <row r="1367" spans="1:47" ht="14.25">
      <c r="B1367" s="29">
        <v>2025</v>
      </c>
      <c r="C1367" s="29">
        <v>6</v>
      </c>
      <c r="D1367" s="29">
        <v>12</v>
      </c>
      <c r="E1367" s="247" t="s">
        <v>494</v>
      </c>
      <c r="F1367" s="29"/>
      <c r="G1367" s="31"/>
      <c r="H1367" s="694" t="s">
        <v>467</v>
      </c>
      <c r="I1367" s="347" t="s">
        <v>43</v>
      </c>
      <c r="J1367" s="694" t="s">
        <v>468</v>
      </c>
      <c r="K1367" s="232"/>
      <c r="L1367" s="698"/>
      <c r="M1367" s="185"/>
      <c r="N1367" s="717"/>
      <c r="O1367" s="232"/>
      <c r="P1367" s="232">
        <v>25</v>
      </c>
      <c r="Q1367" s="347" t="s">
        <v>483</v>
      </c>
      <c r="R1367" s="695">
        <v>1120</v>
      </c>
      <c r="S1367" s="695"/>
      <c r="T1367" s="695" t="s">
        <v>30</v>
      </c>
      <c r="U1367" s="695">
        <v>350</v>
      </c>
      <c r="V1367" s="695">
        <v>1120</v>
      </c>
      <c r="W1367" s="695">
        <v>1120</v>
      </c>
      <c r="X1367" s="232">
        <v>1</v>
      </c>
      <c r="Y1367" s="695"/>
      <c r="Z1367" s="232">
        <v>1</v>
      </c>
      <c r="AA1367" s="696">
        <v>350</v>
      </c>
      <c r="AB1367" s="696">
        <v>12550</v>
      </c>
      <c r="AC1367" s="697" t="s">
        <v>756</v>
      </c>
      <c r="AD1367" s="698" t="s">
        <v>2558</v>
      </c>
      <c r="AE1367" s="699">
        <v>2.4305555555555556E-2</v>
      </c>
      <c r="AF1367" s="699">
        <v>2.7777777777777776E-2</v>
      </c>
      <c r="AG1367" s="699"/>
      <c r="AH1367" s="699"/>
      <c r="AI1367" s="232"/>
      <c r="AJ1367" s="694"/>
      <c r="AK1367" s="694" t="s">
        <v>6</v>
      </c>
      <c r="AL1367" s="700" t="s">
        <v>662</v>
      </c>
      <c r="AM1367" s="694" t="s">
        <v>486</v>
      </c>
      <c r="AN1367" s="694">
        <v>1</v>
      </c>
      <c r="AO1367" s="232"/>
      <c r="AP1367" s="232"/>
      <c r="AQ1367" s="232"/>
      <c r="AR1367" s="232"/>
      <c r="AS1367" s="232"/>
      <c r="AT1367" s="243">
        <f t="shared" si="110"/>
        <v>3.4722222222222203E-3</v>
      </c>
      <c r="AU1367" s="243" t="str">
        <f t="shared" si="111"/>
        <v/>
      </c>
    </row>
    <row r="1368" spans="1:47" ht="14.25">
      <c r="B1368" s="29">
        <v>2025</v>
      </c>
      <c r="C1368" s="29">
        <v>6</v>
      </c>
      <c r="D1368" s="29">
        <v>12</v>
      </c>
      <c r="E1368" s="247" t="s">
        <v>494</v>
      </c>
      <c r="F1368" s="29"/>
      <c r="G1368" s="31"/>
      <c r="H1368" s="694" t="s">
        <v>467</v>
      </c>
      <c r="I1368" s="347"/>
      <c r="J1368" s="694"/>
      <c r="K1368" s="232"/>
      <c r="L1368" s="698"/>
      <c r="M1368" s="185"/>
      <c r="N1368" s="717"/>
      <c r="O1368" s="232"/>
      <c r="P1368" s="232"/>
      <c r="Q1368" s="347"/>
      <c r="R1368" s="695"/>
      <c r="S1368" s="695"/>
      <c r="T1368" s="695"/>
      <c r="U1368" s="695"/>
      <c r="V1368" s="695"/>
      <c r="W1368" s="695"/>
      <c r="X1368" s="232"/>
      <c r="Y1368" s="695"/>
      <c r="Z1368" s="232"/>
      <c r="AA1368" s="696"/>
      <c r="AB1368" s="696"/>
      <c r="AC1368" s="697"/>
      <c r="AD1368" s="698"/>
      <c r="AE1368" s="699"/>
      <c r="AF1368" s="699"/>
      <c r="AG1368" s="699">
        <v>2.7777777777777776E-2</v>
      </c>
      <c r="AH1368" s="699">
        <v>4.8611111111111112E-2</v>
      </c>
      <c r="AI1368" s="232" t="s">
        <v>560</v>
      </c>
      <c r="AJ1368" s="694"/>
      <c r="AK1368" s="694"/>
      <c r="AL1368" s="700"/>
      <c r="AM1368" s="694"/>
      <c r="AN1368" s="694"/>
      <c r="AO1368" s="232"/>
      <c r="AP1368" s="232"/>
      <c r="AQ1368" s="232"/>
      <c r="AR1368" s="232"/>
      <c r="AS1368" s="232"/>
      <c r="AT1368" s="243" t="str">
        <f t="shared" si="110"/>
        <v/>
      </c>
      <c r="AU1368" s="243">
        <f t="shared" si="111"/>
        <v>2.0833333333333336E-2</v>
      </c>
    </row>
    <row r="1369" spans="1:47" ht="14.25">
      <c r="B1369" s="29">
        <v>2025</v>
      </c>
      <c r="C1369" s="29">
        <v>6</v>
      </c>
      <c r="D1369" s="29">
        <v>12</v>
      </c>
      <c r="E1369" s="247" t="s">
        <v>494</v>
      </c>
      <c r="F1369" s="29"/>
      <c r="G1369" s="31"/>
      <c r="H1369" s="694" t="s">
        <v>467</v>
      </c>
      <c r="I1369" s="347" t="s">
        <v>58</v>
      </c>
      <c r="J1369" s="694" t="s">
        <v>468</v>
      </c>
      <c r="K1369" s="232"/>
      <c r="L1369" s="698"/>
      <c r="M1369" s="185"/>
      <c r="N1369" s="717"/>
      <c r="O1369" s="232"/>
      <c r="P1369" s="232">
        <v>12</v>
      </c>
      <c r="Q1369" s="347" t="s">
        <v>483</v>
      </c>
      <c r="R1369" s="695">
        <v>1120</v>
      </c>
      <c r="S1369" s="695"/>
      <c r="T1369" s="695" t="s">
        <v>30</v>
      </c>
      <c r="U1369" s="695">
        <v>200</v>
      </c>
      <c r="V1369" s="695">
        <v>1120</v>
      </c>
      <c r="W1369" s="695">
        <v>1120</v>
      </c>
      <c r="X1369" s="232">
        <v>1</v>
      </c>
      <c r="Y1369" s="695">
        <v>200</v>
      </c>
      <c r="Z1369" s="232">
        <v>1</v>
      </c>
      <c r="AA1369" s="696">
        <v>200</v>
      </c>
      <c r="AB1369" s="696"/>
      <c r="AC1369" s="697"/>
      <c r="AD1369" s="698"/>
      <c r="AE1369" s="699"/>
      <c r="AF1369" s="699"/>
      <c r="AG1369" s="699"/>
      <c r="AH1369" s="699"/>
      <c r="AI1369" s="232"/>
      <c r="AJ1369" s="694"/>
      <c r="AK1369" s="694"/>
      <c r="AL1369" s="700"/>
      <c r="AM1369" s="694"/>
      <c r="AN1369" s="694"/>
      <c r="AO1369" s="232"/>
      <c r="AP1369" s="232"/>
      <c r="AQ1369" s="232"/>
      <c r="AR1369" s="232"/>
      <c r="AS1369" s="232"/>
      <c r="AT1369" s="243" t="str">
        <f t="shared" si="110"/>
        <v/>
      </c>
      <c r="AU1369" s="243" t="str">
        <f t="shared" si="111"/>
        <v/>
      </c>
    </row>
    <row r="1370" spans="1:47" ht="14.25">
      <c r="A1370" s="182">
        <v>1</v>
      </c>
      <c r="B1370" s="29">
        <v>2025</v>
      </c>
      <c r="C1370" s="29">
        <v>6</v>
      </c>
      <c r="D1370" s="29">
        <v>12</v>
      </c>
      <c r="E1370" s="247" t="s">
        <v>494</v>
      </c>
      <c r="F1370" s="29">
        <v>6</v>
      </c>
      <c r="G1370" s="31" t="s">
        <v>485</v>
      </c>
      <c r="H1370" s="694" t="s">
        <v>467</v>
      </c>
      <c r="I1370" s="347" t="s">
        <v>47</v>
      </c>
      <c r="J1370" s="694" t="s">
        <v>468</v>
      </c>
      <c r="K1370" s="232">
        <v>3832373</v>
      </c>
      <c r="L1370" s="698">
        <v>2</v>
      </c>
      <c r="M1370" s="185">
        <v>4</v>
      </c>
      <c r="N1370" s="717" t="s">
        <v>628</v>
      </c>
      <c r="O1370" s="232" t="s">
        <v>15</v>
      </c>
      <c r="P1370" s="232">
        <v>50</v>
      </c>
      <c r="Q1370" s="347" t="s">
        <v>284</v>
      </c>
      <c r="R1370" s="695">
        <v>1120</v>
      </c>
      <c r="S1370" s="695"/>
      <c r="T1370" s="695">
        <v>4000</v>
      </c>
      <c r="U1370" s="695">
        <v>4000</v>
      </c>
      <c r="V1370" s="695">
        <v>1120</v>
      </c>
      <c r="W1370" s="695">
        <v>1122</v>
      </c>
      <c r="X1370" s="232">
        <v>1</v>
      </c>
      <c r="Y1370" s="695">
        <v>4000</v>
      </c>
      <c r="Z1370" s="232">
        <v>1</v>
      </c>
      <c r="AA1370" s="696">
        <v>4000</v>
      </c>
      <c r="AB1370" s="696">
        <v>4050</v>
      </c>
      <c r="AC1370" s="697" t="s">
        <v>2559</v>
      </c>
      <c r="AD1370" s="698"/>
      <c r="AE1370" s="699">
        <v>4.8611111111111112E-2</v>
      </c>
      <c r="AF1370" s="699">
        <v>6.9444444444444448E-2</v>
      </c>
      <c r="AG1370" s="699">
        <v>6.9444444444444448E-2</v>
      </c>
      <c r="AH1370" s="699">
        <v>0.11805555555555555</v>
      </c>
      <c r="AI1370" s="232" t="s">
        <v>5</v>
      </c>
      <c r="AJ1370" s="694"/>
      <c r="AK1370" s="694" t="s">
        <v>6</v>
      </c>
      <c r="AL1370" s="700" t="s">
        <v>662</v>
      </c>
      <c r="AM1370" s="694" t="s">
        <v>486</v>
      </c>
      <c r="AN1370" s="694">
        <v>1</v>
      </c>
      <c r="AO1370" s="232"/>
      <c r="AP1370" s="232" t="s">
        <v>394</v>
      </c>
      <c r="AQ1370" s="232"/>
      <c r="AR1370" s="232"/>
      <c r="AS1370" s="232"/>
      <c r="AT1370" s="243">
        <f t="shared" si="110"/>
        <v>2.0833333333333336E-2</v>
      </c>
      <c r="AU1370" s="243">
        <f t="shared" si="111"/>
        <v>4.8611111111111105E-2</v>
      </c>
    </row>
    <row r="1371" spans="1:47" ht="14.25">
      <c r="B1371" s="29">
        <v>2025</v>
      </c>
      <c r="C1371" s="29">
        <v>6</v>
      </c>
      <c r="D1371" s="29">
        <v>12</v>
      </c>
      <c r="E1371" s="247" t="s">
        <v>494</v>
      </c>
      <c r="F1371" s="29">
        <v>6</v>
      </c>
      <c r="G1371" s="31" t="s">
        <v>485</v>
      </c>
      <c r="H1371" s="694" t="s">
        <v>467</v>
      </c>
      <c r="I1371" s="347" t="s">
        <v>47</v>
      </c>
      <c r="J1371" s="694" t="s">
        <v>468</v>
      </c>
      <c r="K1371" s="232">
        <v>3832373</v>
      </c>
      <c r="L1371" s="698">
        <v>3</v>
      </c>
      <c r="M1371" s="185">
        <v>4</v>
      </c>
      <c r="N1371" s="717" t="s">
        <v>628</v>
      </c>
      <c r="O1371" s="232" t="s">
        <v>15</v>
      </c>
      <c r="P1371" s="232">
        <v>50</v>
      </c>
      <c r="Q1371" s="347" t="s">
        <v>284</v>
      </c>
      <c r="R1371" s="695">
        <v>1120</v>
      </c>
      <c r="S1371" s="695"/>
      <c r="T1371" s="695">
        <v>4000</v>
      </c>
      <c r="U1371" s="695">
        <v>4000</v>
      </c>
      <c r="V1371" s="695">
        <v>1120</v>
      </c>
      <c r="W1371" s="695">
        <v>1122</v>
      </c>
      <c r="X1371" s="232">
        <v>1</v>
      </c>
      <c r="Y1371" s="695">
        <v>4000</v>
      </c>
      <c r="Z1371" s="232">
        <v>1</v>
      </c>
      <c r="AA1371" s="696">
        <v>4000</v>
      </c>
      <c r="AB1371" s="696">
        <v>4050</v>
      </c>
      <c r="AC1371" s="697" t="s">
        <v>2560</v>
      </c>
      <c r="AD1371" s="698"/>
      <c r="AE1371" s="699">
        <v>0.11805555555555555</v>
      </c>
      <c r="AF1371" s="699">
        <v>0.13541666666666666</v>
      </c>
      <c r="AG1371" s="699">
        <v>0.13541666666666666</v>
      </c>
      <c r="AH1371" s="699">
        <v>0.1423611111111111</v>
      </c>
      <c r="AI1371" s="232" t="s">
        <v>5</v>
      </c>
      <c r="AJ1371" s="694"/>
      <c r="AK1371" s="694" t="s">
        <v>6</v>
      </c>
      <c r="AL1371" s="700" t="s">
        <v>662</v>
      </c>
      <c r="AM1371" s="694" t="s">
        <v>486</v>
      </c>
      <c r="AN1371" s="694">
        <v>1</v>
      </c>
      <c r="AO1371" s="232"/>
      <c r="AP1371" s="232" t="s">
        <v>394</v>
      </c>
      <c r="AQ1371" s="232"/>
      <c r="AR1371" s="232"/>
      <c r="AS1371" s="232"/>
      <c r="AT1371" s="243">
        <f t="shared" si="110"/>
        <v>1.7361111111111105E-2</v>
      </c>
      <c r="AU1371" s="243">
        <f t="shared" si="111"/>
        <v>6.9444444444444475E-3</v>
      </c>
    </row>
    <row r="1372" spans="1:47" ht="14.25">
      <c r="B1372" s="29">
        <v>2025</v>
      </c>
      <c r="C1372" s="29">
        <v>6</v>
      </c>
      <c r="D1372" s="29">
        <v>12</v>
      </c>
      <c r="E1372" s="247" t="s">
        <v>494</v>
      </c>
      <c r="F1372" s="29">
        <v>6</v>
      </c>
      <c r="G1372" s="31" t="s">
        <v>485</v>
      </c>
      <c r="H1372" s="694" t="s">
        <v>467</v>
      </c>
      <c r="I1372" s="347" t="s">
        <v>47</v>
      </c>
      <c r="J1372" s="694" t="s">
        <v>468</v>
      </c>
      <c r="K1372" s="232">
        <v>3832373</v>
      </c>
      <c r="L1372" s="698">
        <v>4</v>
      </c>
      <c r="M1372" s="185">
        <v>4</v>
      </c>
      <c r="N1372" s="717" t="s">
        <v>628</v>
      </c>
      <c r="O1372" s="232" t="s">
        <v>15</v>
      </c>
      <c r="P1372" s="232">
        <v>50</v>
      </c>
      <c r="Q1372" s="347" t="s">
        <v>284</v>
      </c>
      <c r="R1372" s="695">
        <v>1120</v>
      </c>
      <c r="S1372" s="695"/>
      <c r="T1372" s="695">
        <v>4000</v>
      </c>
      <c r="U1372" s="695">
        <v>4000</v>
      </c>
      <c r="V1372" s="695">
        <v>1120</v>
      </c>
      <c r="W1372" s="695">
        <v>1121</v>
      </c>
      <c r="X1372" s="232">
        <v>1</v>
      </c>
      <c r="Y1372" s="695">
        <v>4000</v>
      </c>
      <c r="Z1372" s="232">
        <v>1</v>
      </c>
      <c r="AA1372" s="696">
        <v>4000</v>
      </c>
      <c r="AB1372" s="696">
        <v>4050</v>
      </c>
      <c r="AC1372" s="697" t="s">
        <v>2561</v>
      </c>
      <c r="AD1372" s="698" t="s">
        <v>2562</v>
      </c>
      <c r="AE1372" s="699">
        <v>0.1423611111111111</v>
      </c>
      <c r="AF1372" s="699">
        <v>0.15972222222222221</v>
      </c>
      <c r="AG1372" s="699">
        <v>0.15972222222222221</v>
      </c>
      <c r="AH1372" s="699">
        <v>0.16666666666666666</v>
      </c>
      <c r="AI1372" s="232" t="s">
        <v>5</v>
      </c>
      <c r="AJ1372" s="694"/>
      <c r="AK1372" s="694" t="s">
        <v>6</v>
      </c>
      <c r="AL1372" s="700" t="s">
        <v>662</v>
      </c>
      <c r="AM1372" s="694" t="s">
        <v>486</v>
      </c>
      <c r="AN1372" s="694">
        <v>1</v>
      </c>
      <c r="AO1372" s="232"/>
      <c r="AP1372" s="232" t="s">
        <v>394</v>
      </c>
      <c r="AQ1372" s="232"/>
      <c r="AR1372" s="232"/>
      <c r="AS1372" s="232"/>
      <c r="AT1372" s="243">
        <f t="shared" si="110"/>
        <v>1.7361111111111105E-2</v>
      </c>
      <c r="AU1372" s="243">
        <f t="shared" si="111"/>
        <v>6.9444444444444475E-3</v>
      </c>
    </row>
    <row r="1373" spans="1:47" ht="14.25">
      <c r="B1373" s="29">
        <v>2025</v>
      </c>
      <c r="C1373" s="29">
        <v>6</v>
      </c>
      <c r="D1373" s="29">
        <v>12</v>
      </c>
      <c r="E1373" s="247" t="s">
        <v>494</v>
      </c>
      <c r="F1373" s="29"/>
      <c r="G1373" s="31"/>
      <c r="H1373" s="694" t="s">
        <v>467</v>
      </c>
      <c r="I1373" s="347" t="s">
        <v>43</v>
      </c>
      <c r="J1373" s="694" t="s">
        <v>468</v>
      </c>
      <c r="K1373" s="232"/>
      <c r="L1373" s="698"/>
      <c r="M1373" s="185"/>
      <c r="N1373" s="717"/>
      <c r="O1373" s="232"/>
      <c r="P1373" s="232">
        <v>25</v>
      </c>
      <c r="Q1373" s="347" t="s">
        <v>483</v>
      </c>
      <c r="R1373" s="695">
        <v>1120</v>
      </c>
      <c r="S1373" s="695"/>
      <c r="T1373" s="695" t="s">
        <v>30</v>
      </c>
      <c r="U1373" s="695">
        <v>350</v>
      </c>
      <c r="V1373" s="695">
        <v>1120</v>
      </c>
      <c r="W1373" s="695">
        <v>1120</v>
      </c>
      <c r="X1373" s="232">
        <v>1</v>
      </c>
      <c r="Y1373" s="695"/>
      <c r="Z1373" s="232">
        <v>1</v>
      </c>
      <c r="AA1373" s="696">
        <v>350</v>
      </c>
      <c r="AB1373" s="696">
        <v>12550</v>
      </c>
      <c r="AC1373" s="697" t="s">
        <v>756</v>
      </c>
      <c r="AD1373" s="698" t="s">
        <v>2562</v>
      </c>
      <c r="AE1373" s="699">
        <v>0.16666666666666666</v>
      </c>
      <c r="AF1373" s="699">
        <v>0.1701388888888889</v>
      </c>
      <c r="AG1373" s="699"/>
      <c r="AH1373" s="699"/>
      <c r="AI1373" s="232"/>
      <c r="AJ1373" s="694"/>
      <c r="AK1373" s="694" t="s">
        <v>6</v>
      </c>
      <c r="AL1373" s="700" t="s">
        <v>662</v>
      </c>
      <c r="AM1373" s="694" t="s">
        <v>486</v>
      </c>
      <c r="AN1373" s="694">
        <v>1</v>
      </c>
      <c r="AO1373" s="232"/>
      <c r="AP1373" s="232"/>
      <c r="AQ1373" s="232"/>
      <c r="AR1373" s="232"/>
      <c r="AS1373" s="232"/>
      <c r="AT1373" s="243">
        <f t="shared" si="110"/>
        <v>3.4722222222222376E-3</v>
      </c>
      <c r="AU1373" s="243" t="str">
        <f t="shared" si="111"/>
        <v/>
      </c>
    </row>
    <row r="1374" spans="1:47" ht="14.25">
      <c r="B1374" s="29">
        <v>2025</v>
      </c>
      <c r="C1374" s="29">
        <v>6</v>
      </c>
      <c r="D1374" s="29">
        <v>12</v>
      </c>
      <c r="E1374" s="247" t="s">
        <v>494</v>
      </c>
      <c r="F1374" s="29"/>
      <c r="G1374" s="31"/>
      <c r="H1374" s="694" t="s">
        <v>467</v>
      </c>
      <c r="I1374" s="347"/>
      <c r="J1374" s="694"/>
      <c r="K1374" s="232"/>
      <c r="L1374" s="698"/>
      <c r="M1374" s="185"/>
      <c r="N1374" s="717"/>
      <c r="O1374" s="232"/>
      <c r="P1374" s="232"/>
      <c r="Q1374" s="347"/>
      <c r="R1374" s="695"/>
      <c r="S1374" s="695"/>
      <c r="T1374" s="695"/>
      <c r="U1374" s="695"/>
      <c r="V1374" s="695"/>
      <c r="W1374" s="695"/>
      <c r="X1374" s="232"/>
      <c r="Y1374" s="695"/>
      <c r="Z1374" s="232"/>
      <c r="AA1374" s="696"/>
      <c r="AB1374" s="696"/>
      <c r="AC1374" s="697"/>
      <c r="AD1374" s="698"/>
      <c r="AE1374" s="699"/>
      <c r="AF1374" s="699"/>
      <c r="AG1374" s="699">
        <v>0.1701388888888889</v>
      </c>
      <c r="AH1374" s="699">
        <v>0.19097222222222221</v>
      </c>
      <c r="AI1374" s="232" t="s">
        <v>26</v>
      </c>
      <c r="AJ1374" s="694"/>
      <c r="AK1374" s="694"/>
      <c r="AL1374" s="700"/>
      <c r="AM1374" s="694"/>
      <c r="AN1374" s="694"/>
      <c r="AO1374" s="232" t="s">
        <v>1497</v>
      </c>
      <c r="AP1374" s="232"/>
      <c r="AQ1374" s="232"/>
      <c r="AR1374" s="232"/>
      <c r="AS1374" s="232"/>
      <c r="AT1374" s="243" t="str">
        <f t="shared" si="110"/>
        <v/>
      </c>
      <c r="AU1374" s="243">
        <f t="shared" si="111"/>
        <v>2.0833333333333315E-2</v>
      </c>
    </row>
    <row r="1375" spans="1:47" ht="14.25">
      <c r="B1375" s="29">
        <v>2025</v>
      </c>
      <c r="C1375" s="29">
        <v>6</v>
      </c>
      <c r="D1375" s="29">
        <v>12</v>
      </c>
      <c r="E1375" s="247" t="s">
        <v>494</v>
      </c>
      <c r="F1375" s="29"/>
      <c r="G1375" s="31"/>
      <c r="H1375" s="694" t="s">
        <v>467</v>
      </c>
      <c r="I1375" s="347" t="s">
        <v>58</v>
      </c>
      <c r="J1375" s="694" t="s">
        <v>468</v>
      </c>
      <c r="K1375" s="232"/>
      <c r="L1375" s="698"/>
      <c r="M1375" s="185"/>
      <c r="N1375" s="717"/>
      <c r="O1375" s="232"/>
      <c r="P1375" s="232">
        <v>12</v>
      </c>
      <c r="Q1375" s="347" t="s">
        <v>483</v>
      </c>
      <c r="R1375" s="695">
        <v>1050</v>
      </c>
      <c r="S1375" s="695"/>
      <c r="T1375" s="695" t="s">
        <v>30</v>
      </c>
      <c r="U1375" s="695">
        <v>200</v>
      </c>
      <c r="V1375" s="695">
        <v>1050</v>
      </c>
      <c r="W1375" s="695">
        <v>1050</v>
      </c>
      <c r="X1375" s="232">
        <v>1</v>
      </c>
      <c r="Y1375" s="695">
        <v>200</v>
      </c>
      <c r="Z1375" s="232">
        <v>1</v>
      </c>
      <c r="AA1375" s="696">
        <v>200</v>
      </c>
      <c r="AB1375" s="696"/>
      <c r="AC1375" s="697"/>
      <c r="AD1375" s="698"/>
      <c r="AE1375" s="699"/>
      <c r="AF1375" s="699"/>
      <c r="AG1375" s="699"/>
      <c r="AH1375" s="699"/>
      <c r="AI1375" s="232"/>
      <c r="AJ1375" s="694"/>
      <c r="AK1375" s="694"/>
      <c r="AL1375" s="700"/>
      <c r="AM1375" s="694"/>
      <c r="AN1375" s="694"/>
      <c r="AO1375" s="232"/>
      <c r="AP1375" s="232"/>
      <c r="AQ1375" s="232"/>
      <c r="AR1375" s="232"/>
      <c r="AS1375" s="232"/>
      <c r="AT1375" s="243" t="str">
        <f t="shared" si="110"/>
        <v/>
      </c>
      <c r="AU1375" s="243" t="str">
        <f t="shared" si="111"/>
        <v/>
      </c>
    </row>
    <row r="1376" spans="1:47" ht="14.25">
      <c r="B1376" s="29">
        <v>2025</v>
      </c>
      <c r="C1376" s="29">
        <v>6</v>
      </c>
      <c r="D1376" s="29">
        <v>12</v>
      </c>
      <c r="E1376" s="247" t="s">
        <v>494</v>
      </c>
      <c r="F1376" s="29">
        <v>7</v>
      </c>
      <c r="G1376" s="31" t="s">
        <v>485</v>
      </c>
      <c r="H1376" s="694" t="s">
        <v>467</v>
      </c>
      <c r="I1376" s="347" t="s">
        <v>47</v>
      </c>
      <c r="J1376" s="694" t="s">
        <v>468</v>
      </c>
      <c r="K1376" s="232">
        <v>3832352</v>
      </c>
      <c r="L1376" s="698">
        <v>1</v>
      </c>
      <c r="M1376" s="185">
        <v>3</v>
      </c>
      <c r="N1376" s="717" t="s">
        <v>520</v>
      </c>
      <c r="O1376" s="232" t="s">
        <v>469</v>
      </c>
      <c r="P1376" s="232">
        <v>50</v>
      </c>
      <c r="Q1376" s="347" t="s">
        <v>759</v>
      </c>
      <c r="R1376" s="695">
        <v>1050</v>
      </c>
      <c r="S1376" s="695"/>
      <c r="T1376" s="695">
        <v>4100</v>
      </c>
      <c r="U1376" s="695">
        <v>4100</v>
      </c>
      <c r="V1376" s="695">
        <v>1050</v>
      </c>
      <c r="W1376" s="695">
        <v>1052</v>
      </c>
      <c r="X1376" s="232">
        <v>1</v>
      </c>
      <c r="Y1376" s="695">
        <v>4100</v>
      </c>
      <c r="Z1376" s="232">
        <v>1</v>
      </c>
      <c r="AA1376" s="696">
        <v>4100</v>
      </c>
      <c r="AB1376" s="696">
        <v>4130</v>
      </c>
      <c r="AC1376" s="697" t="s">
        <v>2563</v>
      </c>
      <c r="AD1376" s="698"/>
      <c r="AE1376" s="699">
        <v>0.19097222222222221</v>
      </c>
      <c r="AF1376" s="699">
        <v>0.20833333333333334</v>
      </c>
      <c r="AG1376" s="699">
        <v>0.20833333333333334</v>
      </c>
      <c r="AH1376" s="699">
        <v>0.21527777777777779</v>
      </c>
      <c r="AI1376" s="232" t="s">
        <v>5</v>
      </c>
      <c r="AJ1376" s="694"/>
      <c r="AK1376" s="694" t="s">
        <v>6</v>
      </c>
      <c r="AL1376" s="700" t="s">
        <v>662</v>
      </c>
      <c r="AM1376" s="694" t="s">
        <v>486</v>
      </c>
      <c r="AN1376" s="694">
        <v>1</v>
      </c>
      <c r="AO1376" s="232"/>
      <c r="AP1376" s="232" t="s">
        <v>394</v>
      </c>
      <c r="AQ1376" s="232"/>
      <c r="AR1376" s="232"/>
      <c r="AS1376" s="232"/>
      <c r="AT1376" s="243">
        <f t="shared" si="110"/>
        <v>1.7361111111111133E-2</v>
      </c>
      <c r="AU1376" s="243">
        <f t="shared" si="111"/>
        <v>6.9444444444444475E-3</v>
      </c>
    </row>
    <row r="1377" spans="1:47" ht="14.25">
      <c r="B1377" s="29">
        <v>2025</v>
      </c>
      <c r="C1377" s="29">
        <v>6</v>
      </c>
      <c r="D1377" s="29">
        <v>12</v>
      </c>
      <c r="E1377" s="247" t="s">
        <v>494</v>
      </c>
      <c r="F1377" s="29">
        <v>7</v>
      </c>
      <c r="G1377" s="31" t="s">
        <v>485</v>
      </c>
      <c r="H1377" s="694" t="s">
        <v>467</v>
      </c>
      <c r="I1377" s="347" t="s">
        <v>47</v>
      </c>
      <c r="J1377" s="694" t="s">
        <v>468</v>
      </c>
      <c r="K1377" s="232">
        <v>3832352</v>
      </c>
      <c r="L1377" s="698">
        <v>2</v>
      </c>
      <c r="M1377" s="185">
        <v>3</v>
      </c>
      <c r="N1377" s="717" t="s">
        <v>520</v>
      </c>
      <c r="O1377" s="232" t="s">
        <v>469</v>
      </c>
      <c r="P1377" s="232">
        <v>50</v>
      </c>
      <c r="Q1377" s="347" t="s">
        <v>759</v>
      </c>
      <c r="R1377" s="695">
        <v>1050</v>
      </c>
      <c r="S1377" s="695"/>
      <c r="T1377" s="695">
        <v>4100</v>
      </c>
      <c r="U1377" s="695">
        <v>4100</v>
      </c>
      <c r="V1377" s="695">
        <v>1050</v>
      </c>
      <c r="W1377" s="695">
        <v>1052</v>
      </c>
      <c r="X1377" s="232">
        <v>1</v>
      </c>
      <c r="Y1377" s="695">
        <v>4100</v>
      </c>
      <c r="Z1377" s="232">
        <v>1</v>
      </c>
      <c r="AA1377" s="696">
        <v>4100</v>
      </c>
      <c r="AB1377" s="696">
        <v>4140</v>
      </c>
      <c r="AC1377" s="697" t="s">
        <v>2564</v>
      </c>
      <c r="AD1377" s="698"/>
      <c r="AE1377" s="699">
        <v>0.21527777777777779</v>
      </c>
      <c r="AF1377" s="699">
        <v>0.2361111111111111</v>
      </c>
      <c r="AG1377" s="699">
        <v>0.2361111111111111</v>
      </c>
      <c r="AH1377" s="699">
        <v>0.24305555555555555</v>
      </c>
      <c r="AI1377" s="232" t="s">
        <v>5</v>
      </c>
      <c r="AJ1377" s="694"/>
      <c r="AK1377" s="694" t="s">
        <v>6</v>
      </c>
      <c r="AL1377" s="700" t="s">
        <v>662</v>
      </c>
      <c r="AM1377" s="694" t="s">
        <v>486</v>
      </c>
      <c r="AN1377" s="694">
        <v>1</v>
      </c>
      <c r="AO1377" s="232"/>
      <c r="AP1377" s="232" t="s">
        <v>394</v>
      </c>
      <c r="AQ1377" s="232"/>
      <c r="AR1377" s="232"/>
      <c r="AS1377" s="232"/>
      <c r="AT1377" s="243">
        <f t="shared" si="110"/>
        <v>2.0833333333333315E-2</v>
      </c>
      <c r="AU1377" s="243">
        <f t="shared" si="111"/>
        <v>6.9444444444444475E-3</v>
      </c>
    </row>
    <row r="1378" spans="1:47" ht="14.25">
      <c r="B1378" s="29">
        <v>2025</v>
      </c>
      <c r="C1378" s="29">
        <v>6</v>
      </c>
      <c r="D1378" s="29">
        <v>12</v>
      </c>
      <c r="E1378" s="247" t="s">
        <v>494</v>
      </c>
      <c r="F1378" s="29">
        <v>7</v>
      </c>
      <c r="G1378" s="31" t="s">
        <v>485</v>
      </c>
      <c r="H1378" s="694" t="s">
        <v>467</v>
      </c>
      <c r="I1378" s="347" t="s">
        <v>47</v>
      </c>
      <c r="J1378" s="694" t="s">
        <v>468</v>
      </c>
      <c r="K1378" s="232">
        <v>3832352</v>
      </c>
      <c r="L1378" s="698">
        <v>3</v>
      </c>
      <c r="M1378" s="185">
        <v>3</v>
      </c>
      <c r="N1378" s="717" t="s">
        <v>520</v>
      </c>
      <c r="O1378" s="232" t="s">
        <v>469</v>
      </c>
      <c r="P1378" s="232">
        <v>50</v>
      </c>
      <c r="Q1378" s="347" t="s">
        <v>759</v>
      </c>
      <c r="R1378" s="695">
        <v>1050</v>
      </c>
      <c r="S1378" s="695"/>
      <c r="T1378" s="695">
        <v>4100</v>
      </c>
      <c r="U1378" s="695">
        <v>4100</v>
      </c>
      <c r="V1378" s="695">
        <v>1050</v>
      </c>
      <c r="W1378" s="695">
        <v>1052</v>
      </c>
      <c r="X1378" s="232">
        <v>1</v>
      </c>
      <c r="Y1378" s="695">
        <v>4100</v>
      </c>
      <c r="Z1378" s="232">
        <v>1</v>
      </c>
      <c r="AA1378" s="696">
        <v>4100</v>
      </c>
      <c r="AB1378" s="696">
        <v>4140</v>
      </c>
      <c r="AC1378" s="697" t="s">
        <v>2565</v>
      </c>
      <c r="AD1378" s="698" t="s">
        <v>2566</v>
      </c>
      <c r="AE1378" s="699">
        <v>0.24305555555555555</v>
      </c>
      <c r="AF1378" s="699">
        <v>0.26041666666666669</v>
      </c>
      <c r="AG1378" s="699">
        <v>0.26041666666666669</v>
      </c>
      <c r="AH1378" s="699">
        <v>0.2673611111111111</v>
      </c>
      <c r="AI1378" s="232" t="s">
        <v>5</v>
      </c>
      <c r="AJ1378" s="694"/>
      <c r="AK1378" s="694" t="s">
        <v>6</v>
      </c>
      <c r="AL1378" s="700" t="s">
        <v>662</v>
      </c>
      <c r="AM1378" s="694" t="s">
        <v>486</v>
      </c>
      <c r="AN1378" s="694">
        <v>1</v>
      </c>
      <c r="AO1378" s="232"/>
      <c r="AP1378" s="232" t="s">
        <v>394</v>
      </c>
      <c r="AQ1378" s="232"/>
      <c r="AR1378" s="232"/>
      <c r="AS1378" s="232"/>
      <c r="AT1378" s="243">
        <f t="shared" si="110"/>
        <v>1.7361111111111133E-2</v>
      </c>
      <c r="AU1378" s="243">
        <f t="shared" si="111"/>
        <v>6.9444444444444198E-3</v>
      </c>
    </row>
    <row r="1379" spans="1:47" ht="14.25">
      <c r="B1379" s="29">
        <v>2025</v>
      </c>
      <c r="C1379" s="29">
        <v>6</v>
      </c>
      <c r="D1379" s="29">
        <v>12</v>
      </c>
      <c r="E1379" s="247" t="s">
        <v>494</v>
      </c>
      <c r="F1379" s="29"/>
      <c r="G1379" s="208"/>
      <c r="H1379" s="694" t="s">
        <v>467</v>
      </c>
      <c r="I1379" s="347" t="s">
        <v>43</v>
      </c>
      <c r="J1379" s="694" t="s">
        <v>468</v>
      </c>
      <c r="K1379" s="232"/>
      <c r="L1379" s="698"/>
      <c r="M1379" s="185"/>
      <c r="N1379" s="717"/>
      <c r="O1379" s="232"/>
      <c r="P1379" s="232">
        <v>25</v>
      </c>
      <c r="Q1379" s="347" t="s">
        <v>483</v>
      </c>
      <c r="R1379" s="695">
        <v>1050</v>
      </c>
      <c r="S1379" s="695"/>
      <c r="T1379" s="695" t="s">
        <v>30</v>
      </c>
      <c r="U1379" s="695">
        <v>350</v>
      </c>
      <c r="V1379" s="695">
        <v>1050</v>
      </c>
      <c r="W1379" s="695">
        <v>1050</v>
      </c>
      <c r="X1379" s="232">
        <v>1</v>
      </c>
      <c r="Y1379" s="695"/>
      <c r="Z1379" s="232">
        <v>1</v>
      </c>
      <c r="AA1379" s="696">
        <v>350</v>
      </c>
      <c r="AB1379" s="696">
        <v>12850</v>
      </c>
      <c r="AC1379" s="697" t="s">
        <v>929</v>
      </c>
      <c r="AD1379" s="698" t="s">
        <v>2566</v>
      </c>
      <c r="AE1379" s="699">
        <v>0.2673611111111111</v>
      </c>
      <c r="AF1379" s="699">
        <v>0.27083333333333331</v>
      </c>
      <c r="AG1379" s="699"/>
      <c r="AH1379" s="699"/>
      <c r="AI1379" s="232"/>
      <c r="AJ1379" s="694"/>
      <c r="AK1379" s="694" t="s">
        <v>6</v>
      </c>
      <c r="AL1379" s="700" t="s">
        <v>662</v>
      </c>
      <c r="AM1379" s="694" t="s">
        <v>486</v>
      </c>
      <c r="AN1379" s="694">
        <v>2</v>
      </c>
      <c r="AO1379" s="232"/>
      <c r="AP1379" s="232"/>
      <c r="AQ1379" s="232"/>
      <c r="AR1379" s="232"/>
      <c r="AS1379" s="232"/>
      <c r="AT1379" s="243">
        <f t="shared" si="110"/>
        <v>3.4722222222222099E-3</v>
      </c>
      <c r="AU1379" s="243" t="str">
        <f t="shared" si="111"/>
        <v/>
      </c>
    </row>
    <row r="1380" spans="1:47" ht="14.25">
      <c r="B1380" s="29">
        <v>2025</v>
      </c>
      <c r="C1380" s="29">
        <v>6</v>
      </c>
      <c r="D1380" s="29">
        <v>13</v>
      </c>
      <c r="E1380" s="247" t="s">
        <v>495</v>
      </c>
      <c r="F1380" s="29"/>
      <c r="G1380" s="31"/>
      <c r="H1380" s="694" t="s">
        <v>467</v>
      </c>
      <c r="I1380" s="347"/>
      <c r="J1380" s="694"/>
      <c r="K1380" s="232"/>
      <c r="L1380" s="698"/>
      <c r="M1380" s="185"/>
      <c r="N1380" s="717"/>
      <c r="O1380" s="232"/>
      <c r="P1380" s="232"/>
      <c r="Q1380" s="347"/>
      <c r="R1380" s="695"/>
      <c r="S1380" s="695"/>
      <c r="T1380" s="695"/>
      <c r="U1380" s="695"/>
      <c r="V1380" s="695"/>
      <c r="W1380" s="695"/>
      <c r="X1380" s="232"/>
      <c r="Y1380" s="695"/>
      <c r="Z1380" s="232"/>
      <c r="AA1380" s="696"/>
      <c r="AB1380" s="696"/>
      <c r="AC1380" s="697"/>
      <c r="AD1380" s="698"/>
      <c r="AE1380" s="699"/>
      <c r="AF1380" s="699"/>
      <c r="AG1380" s="699">
        <v>0.27083333333333331</v>
      </c>
      <c r="AH1380" s="699">
        <v>0.29166666666666669</v>
      </c>
      <c r="AI1380" s="232" t="s">
        <v>689</v>
      </c>
      <c r="AJ1380" s="694"/>
      <c r="AK1380" s="694"/>
      <c r="AL1380" s="700"/>
      <c r="AM1380" s="694"/>
      <c r="AN1380" s="694"/>
      <c r="AO1380" s="232" t="s">
        <v>1497</v>
      </c>
      <c r="AP1380" s="232"/>
      <c r="AQ1380" s="232"/>
      <c r="AR1380" s="232"/>
      <c r="AS1380" s="232"/>
      <c r="AT1380" s="243" t="str">
        <f t="shared" si="110"/>
        <v/>
      </c>
      <c r="AU1380" s="243">
        <f t="shared" si="111"/>
        <v>2.083333333333337E-2</v>
      </c>
    </row>
    <row r="1381" spans="1:47" ht="14.25">
      <c r="B1381" s="29">
        <v>2025</v>
      </c>
      <c r="C1381" s="29">
        <v>6</v>
      </c>
      <c r="D1381" s="29">
        <v>13</v>
      </c>
      <c r="E1381" s="247" t="s">
        <v>495</v>
      </c>
      <c r="F1381" s="29"/>
      <c r="G1381" s="31"/>
      <c r="H1381" s="694" t="s">
        <v>467</v>
      </c>
      <c r="I1381" s="347" t="s">
        <v>58</v>
      </c>
      <c r="J1381" s="694" t="s">
        <v>468</v>
      </c>
      <c r="K1381" s="232"/>
      <c r="L1381" s="698"/>
      <c r="M1381" s="185"/>
      <c r="N1381" s="717"/>
      <c r="O1381" s="232"/>
      <c r="P1381" s="232">
        <v>12</v>
      </c>
      <c r="Q1381" s="347" t="s">
        <v>483</v>
      </c>
      <c r="R1381" s="695">
        <v>1005</v>
      </c>
      <c r="S1381" s="695"/>
      <c r="T1381" s="695" t="s">
        <v>30</v>
      </c>
      <c r="U1381" s="695">
        <v>200</v>
      </c>
      <c r="V1381" s="695">
        <v>1005</v>
      </c>
      <c r="W1381" s="695">
        <v>1005</v>
      </c>
      <c r="X1381" s="232">
        <v>1</v>
      </c>
      <c r="Y1381" s="695">
        <v>200</v>
      </c>
      <c r="Z1381" s="232">
        <v>1</v>
      </c>
      <c r="AA1381" s="696">
        <v>200</v>
      </c>
      <c r="AB1381" s="696"/>
      <c r="AC1381" s="697"/>
      <c r="AD1381" s="698"/>
      <c r="AE1381" s="699"/>
      <c r="AF1381" s="699"/>
      <c r="AG1381" s="699"/>
      <c r="AH1381" s="699"/>
      <c r="AI1381" s="232"/>
      <c r="AJ1381" s="694"/>
      <c r="AK1381" s="694"/>
      <c r="AL1381" s="700"/>
      <c r="AM1381" s="694"/>
      <c r="AN1381" s="694"/>
      <c r="AO1381" s="232"/>
      <c r="AP1381" s="232"/>
      <c r="AQ1381" s="232"/>
      <c r="AR1381" s="232"/>
      <c r="AS1381" s="232"/>
      <c r="AT1381" s="243" t="str">
        <f t="shared" si="110"/>
        <v/>
      </c>
      <c r="AU1381" s="243" t="str">
        <f t="shared" si="111"/>
        <v/>
      </c>
    </row>
    <row r="1382" spans="1:47" ht="14.25">
      <c r="A1382" s="182">
        <v>1</v>
      </c>
      <c r="B1382" s="29">
        <v>2025</v>
      </c>
      <c r="C1382" s="29">
        <v>6</v>
      </c>
      <c r="D1382" s="29">
        <v>13</v>
      </c>
      <c r="E1382" s="247" t="s">
        <v>495</v>
      </c>
      <c r="F1382" s="29">
        <v>1</v>
      </c>
      <c r="G1382" s="31" t="s">
        <v>485</v>
      </c>
      <c r="H1382" s="694" t="s">
        <v>467</v>
      </c>
      <c r="I1382" s="347" t="s">
        <v>47</v>
      </c>
      <c r="J1382" s="694" t="s">
        <v>468</v>
      </c>
      <c r="K1382" s="232">
        <v>3832350</v>
      </c>
      <c r="L1382" s="698">
        <v>1</v>
      </c>
      <c r="M1382" s="185">
        <v>5</v>
      </c>
      <c r="N1382" s="717" t="s">
        <v>487</v>
      </c>
      <c r="O1382" s="232" t="s">
        <v>469</v>
      </c>
      <c r="P1382" s="232">
        <v>50</v>
      </c>
      <c r="Q1382" s="347" t="s">
        <v>511</v>
      </c>
      <c r="R1382" s="695">
        <v>1000</v>
      </c>
      <c r="S1382" s="695"/>
      <c r="T1382" s="695">
        <v>4000</v>
      </c>
      <c r="U1382" s="695">
        <v>4000</v>
      </c>
      <c r="V1382" s="695">
        <v>1000</v>
      </c>
      <c r="W1382" s="695">
        <v>1000</v>
      </c>
      <c r="X1382" s="232">
        <v>1</v>
      </c>
      <c r="Y1382" s="695">
        <v>4000</v>
      </c>
      <c r="Z1382" s="232">
        <v>1</v>
      </c>
      <c r="AA1382" s="696">
        <v>4000</v>
      </c>
      <c r="AB1382" s="696">
        <v>4030</v>
      </c>
      <c r="AC1382" s="697" t="s">
        <v>2567</v>
      </c>
      <c r="AD1382" s="698"/>
      <c r="AE1382" s="699">
        <v>0.29166666666666669</v>
      </c>
      <c r="AF1382" s="699">
        <v>0.30902777777777779</v>
      </c>
      <c r="AG1382" s="699">
        <v>0.30902777777777779</v>
      </c>
      <c r="AH1382" s="699">
        <v>0.31597222222222221</v>
      </c>
      <c r="AI1382" s="232" t="s">
        <v>5</v>
      </c>
      <c r="AJ1382" s="694"/>
      <c r="AK1382" s="694" t="s">
        <v>6</v>
      </c>
      <c r="AL1382" s="700" t="s">
        <v>662</v>
      </c>
      <c r="AM1382" s="694" t="s">
        <v>486</v>
      </c>
      <c r="AN1382" s="694">
        <v>1</v>
      </c>
      <c r="AO1382" s="232"/>
      <c r="AP1382" s="232"/>
      <c r="AQ1382" s="232"/>
      <c r="AR1382" s="232"/>
      <c r="AS1382" s="232"/>
      <c r="AT1382" s="243">
        <f t="shared" si="110"/>
        <v>1.7361111111111105E-2</v>
      </c>
      <c r="AU1382" s="243">
        <f t="shared" si="111"/>
        <v>6.9444444444444198E-3</v>
      </c>
    </row>
    <row r="1383" spans="1:47" ht="14.25">
      <c r="B1383" s="29">
        <v>2025</v>
      </c>
      <c r="C1383" s="29">
        <v>6</v>
      </c>
      <c r="D1383" s="29">
        <v>13</v>
      </c>
      <c r="E1383" s="247" t="s">
        <v>495</v>
      </c>
      <c r="F1383" s="29">
        <v>1</v>
      </c>
      <c r="G1383" s="31" t="s">
        <v>485</v>
      </c>
      <c r="H1383" s="694" t="s">
        <v>467</v>
      </c>
      <c r="I1383" s="347" t="s">
        <v>47</v>
      </c>
      <c r="J1383" s="694" t="s">
        <v>468</v>
      </c>
      <c r="K1383" s="232">
        <v>3832350</v>
      </c>
      <c r="L1383" s="698">
        <v>2</v>
      </c>
      <c r="M1383" s="185">
        <v>5</v>
      </c>
      <c r="N1383" s="717" t="s">
        <v>487</v>
      </c>
      <c r="O1383" s="232" t="s">
        <v>469</v>
      </c>
      <c r="P1383" s="232">
        <v>50</v>
      </c>
      <c r="Q1383" s="347" t="s">
        <v>511</v>
      </c>
      <c r="R1383" s="695">
        <v>1000</v>
      </c>
      <c r="S1383" s="695"/>
      <c r="T1383" s="695">
        <v>4000</v>
      </c>
      <c r="U1383" s="695">
        <v>4000</v>
      </c>
      <c r="V1383" s="695">
        <v>1000</v>
      </c>
      <c r="W1383" s="695">
        <v>1000</v>
      </c>
      <c r="X1383" s="232">
        <v>1</v>
      </c>
      <c r="Y1383" s="695">
        <v>4000</v>
      </c>
      <c r="Z1383" s="232">
        <v>1</v>
      </c>
      <c r="AA1383" s="696">
        <v>4000</v>
      </c>
      <c r="AB1383" s="696">
        <v>4040</v>
      </c>
      <c r="AC1383" s="697" t="s">
        <v>2568</v>
      </c>
      <c r="AD1383" s="698"/>
      <c r="AE1383" s="699">
        <v>0.31597222222222221</v>
      </c>
      <c r="AF1383" s="699">
        <v>0.33680555555555558</v>
      </c>
      <c r="AG1383" s="699">
        <v>0.33680555555555558</v>
      </c>
      <c r="AH1383" s="699">
        <v>0.34375</v>
      </c>
      <c r="AI1383" s="232" t="s">
        <v>5</v>
      </c>
      <c r="AJ1383" s="694"/>
      <c r="AK1383" s="694" t="s">
        <v>6</v>
      </c>
      <c r="AL1383" s="700" t="s">
        <v>662</v>
      </c>
      <c r="AM1383" s="694" t="s">
        <v>486</v>
      </c>
      <c r="AN1383" s="694">
        <v>1</v>
      </c>
      <c r="AO1383" s="232"/>
      <c r="AP1383" s="232"/>
      <c r="AQ1383" s="232"/>
      <c r="AR1383" s="232"/>
      <c r="AS1383" s="232"/>
      <c r="AT1383" s="243">
        <f t="shared" si="110"/>
        <v>2.083333333333337E-2</v>
      </c>
      <c r="AU1383" s="243">
        <f t="shared" si="111"/>
        <v>6.9444444444444198E-3</v>
      </c>
    </row>
    <row r="1384" spans="1:47" ht="14.25">
      <c r="B1384" s="29">
        <v>2025</v>
      </c>
      <c r="C1384" s="29">
        <v>6</v>
      </c>
      <c r="D1384" s="29">
        <v>13</v>
      </c>
      <c r="E1384" s="247" t="s">
        <v>495</v>
      </c>
      <c r="F1384" s="29">
        <v>1</v>
      </c>
      <c r="G1384" s="31" t="s">
        <v>485</v>
      </c>
      <c r="H1384" s="694" t="s">
        <v>467</v>
      </c>
      <c r="I1384" s="347" t="s">
        <v>47</v>
      </c>
      <c r="J1384" s="694" t="s">
        <v>468</v>
      </c>
      <c r="K1384" s="232">
        <v>3832350</v>
      </c>
      <c r="L1384" s="698">
        <v>3</v>
      </c>
      <c r="M1384" s="185">
        <v>5</v>
      </c>
      <c r="N1384" s="717" t="s">
        <v>487</v>
      </c>
      <c r="O1384" s="232" t="s">
        <v>469</v>
      </c>
      <c r="P1384" s="232">
        <v>50</v>
      </c>
      <c r="Q1384" s="347" t="s">
        <v>511</v>
      </c>
      <c r="R1384" s="695">
        <v>1000</v>
      </c>
      <c r="S1384" s="695"/>
      <c r="T1384" s="695">
        <v>4000</v>
      </c>
      <c r="U1384" s="695">
        <v>4000</v>
      </c>
      <c r="V1384" s="695">
        <v>1000</v>
      </c>
      <c r="W1384" s="695">
        <v>1000</v>
      </c>
      <c r="X1384" s="232">
        <v>1</v>
      </c>
      <c r="Y1384" s="695">
        <v>4000</v>
      </c>
      <c r="Z1384" s="232">
        <v>1</v>
      </c>
      <c r="AA1384" s="696">
        <v>4000</v>
      </c>
      <c r="AB1384" s="696">
        <v>4040</v>
      </c>
      <c r="AC1384" s="697" t="s">
        <v>2569</v>
      </c>
      <c r="AD1384" s="698" t="s">
        <v>2570</v>
      </c>
      <c r="AE1384" s="699">
        <v>0.34375</v>
      </c>
      <c r="AF1384" s="699">
        <v>0.3611111111111111</v>
      </c>
      <c r="AG1384" s="699">
        <v>0.3611111111111111</v>
      </c>
      <c r="AH1384" s="699"/>
      <c r="AI1384" s="232" t="s">
        <v>5</v>
      </c>
      <c r="AJ1384" s="694"/>
      <c r="AK1384" s="694" t="s">
        <v>6</v>
      </c>
      <c r="AL1384" s="700" t="s">
        <v>662</v>
      </c>
      <c r="AM1384" s="694" t="s">
        <v>486</v>
      </c>
      <c r="AN1384" s="694">
        <v>1</v>
      </c>
      <c r="AO1384" s="232"/>
      <c r="AP1384" s="232"/>
      <c r="AQ1384" s="232"/>
      <c r="AR1384" s="232"/>
      <c r="AS1384" s="232"/>
      <c r="AT1384" s="243">
        <f t="shared" si="110"/>
        <v>1.7361111111111105E-2</v>
      </c>
      <c r="AU1384" s="243">
        <f t="shared" si="111"/>
        <v>0.63888888888888884</v>
      </c>
    </row>
    <row r="1385" spans="1:47" ht="14.25">
      <c r="B1385" s="29">
        <v>2025</v>
      </c>
      <c r="C1385" s="29">
        <v>6</v>
      </c>
      <c r="D1385" s="29">
        <v>13</v>
      </c>
      <c r="E1385" s="247" t="s">
        <v>495</v>
      </c>
      <c r="F1385" s="29"/>
      <c r="G1385" s="208"/>
      <c r="H1385" s="694" t="s">
        <v>467</v>
      </c>
      <c r="I1385" s="347" t="s">
        <v>43</v>
      </c>
      <c r="J1385" s="694" t="s">
        <v>468</v>
      </c>
      <c r="K1385" s="232"/>
      <c r="L1385" s="698"/>
      <c r="M1385" s="185"/>
      <c r="N1385" s="717"/>
      <c r="O1385" s="232"/>
      <c r="P1385" s="232">
        <v>25</v>
      </c>
      <c r="Q1385" s="347" t="s">
        <v>483</v>
      </c>
      <c r="R1385" s="695">
        <v>1000</v>
      </c>
      <c r="S1385" s="695"/>
      <c r="T1385" s="695" t="s">
        <v>30</v>
      </c>
      <c r="U1385" s="695">
        <v>350</v>
      </c>
      <c r="V1385" s="695">
        <v>1000</v>
      </c>
      <c r="W1385" s="695">
        <v>1000</v>
      </c>
      <c r="X1385" s="232">
        <v>1</v>
      </c>
      <c r="Y1385" s="695"/>
      <c r="Z1385" s="232">
        <v>1</v>
      </c>
      <c r="AA1385" s="696">
        <v>350</v>
      </c>
      <c r="AB1385" s="696">
        <v>12550</v>
      </c>
      <c r="AC1385" s="697" t="s">
        <v>914</v>
      </c>
      <c r="AD1385" s="698" t="s">
        <v>2570</v>
      </c>
      <c r="AE1385" s="699">
        <v>0.36805555555555558</v>
      </c>
      <c r="AF1385" s="699">
        <v>0.37152777777777779</v>
      </c>
      <c r="AG1385" s="699"/>
      <c r="AH1385" s="699"/>
      <c r="AI1385" s="232"/>
      <c r="AJ1385" s="694"/>
      <c r="AK1385" s="694" t="s">
        <v>6</v>
      </c>
      <c r="AL1385" s="700" t="s">
        <v>662</v>
      </c>
      <c r="AM1385" s="694" t="s">
        <v>486</v>
      </c>
      <c r="AN1385" s="694">
        <v>1</v>
      </c>
      <c r="AO1385" s="232"/>
      <c r="AP1385" s="232"/>
      <c r="AQ1385" s="232"/>
      <c r="AR1385" s="232"/>
      <c r="AS1385" s="232"/>
      <c r="AT1385" s="243">
        <f t="shared" si="110"/>
        <v>3.4722222222222099E-3</v>
      </c>
      <c r="AU1385" s="243" t="str">
        <f t="shared" si="111"/>
        <v/>
      </c>
    </row>
    <row r="1386" spans="1:47" ht="14.25">
      <c r="B1386" s="29">
        <v>2025</v>
      </c>
      <c r="C1386" s="29">
        <v>6</v>
      </c>
      <c r="D1386" s="29">
        <v>13</v>
      </c>
      <c r="E1386" s="247" t="s">
        <v>495</v>
      </c>
      <c r="F1386" s="29"/>
      <c r="G1386" s="31"/>
      <c r="H1386" s="694" t="s">
        <v>467</v>
      </c>
      <c r="I1386" s="347"/>
      <c r="J1386" s="694"/>
      <c r="K1386" s="232"/>
      <c r="L1386" s="698"/>
      <c r="M1386" s="185"/>
      <c r="N1386" s="717"/>
      <c r="O1386" s="232"/>
      <c r="P1386" s="232"/>
      <c r="Q1386" s="347"/>
      <c r="R1386" s="695"/>
      <c r="S1386" s="695"/>
      <c r="T1386" s="695"/>
      <c r="U1386" s="695"/>
      <c r="V1386" s="695"/>
      <c r="W1386" s="695"/>
      <c r="X1386" s="232"/>
      <c r="Y1386" s="695"/>
      <c r="Z1386" s="232"/>
      <c r="AA1386" s="696"/>
      <c r="AB1386" s="696"/>
      <c r="AC1386" s="697"/>
      <c r="AD1386" s="698"/>
      <c r="AE1386" s="699"/>
      <c r="AF1386" s="699"/>
      <c r="AG1386" s="699">
        <v>0.37152777777777779</v>
      </c>
      <c r="AH1386" s="699">
        <v>0.58333333333333337</v>
      </c>
      <c r="AI1386" s="232" t="s">
        <v>1680</v>
      </c>
      <c r="AJ1386" s="694"/>
      <c r="AK1386" s="694"/>
      <c r="AL1386" s="700"/>
      <c r="AM1386" s="694"/>
      <c r="AN1386" s="694"/>
      <c r="AO1386" s="232" t="s">
        <v>1717</v>
      </c>
      <c r="AP1386" s="232"/>
      <c r="AQ1386" s="232"/>
      <c r="AR1386" s="232"/>
      <c r="AS1386" s="232"/>
      <c r="AT1386" s="243" t="str">
        <f t="shared" si="110"/>
        <v/>
      </c>
      <c r="AU1386" s="243">
        <f t="shared" si="111"/>
        <v>0.21180555555555558</v>
      </c>
    </row>
    <row r="1387" spans="1:47" ht="14.25">
      <c r="B1387" s="29">
        <v>2025</v>
      </c>
      <c r="C1387" s="29">
        <v>6</v>
      </c>
      <c r="D1387" s="29">
        <v>13</v>
      </c>
      <c r="E1387" s="247" t="s">
        <v>496</v>
      </c>
      <c r="F1387" s="29"/>
      <c r="G1387" s="31"/>
      <c r="H1387" s="694" t="s">
        <v>467</v>
      </c>
      <c r="I1387" s="347"/>
      <c r="J1387" s="694"/>
      <c r="K1387" s="232"/>
      <c r="L1387" s="698"/>
      <c r="M1387" s="185"/>
      <c r="N1387" s="717"/>
      <c r="O1387" s="232"/>
      <c r="P1387" s="232"/>
      <c r="Q1387" s="347"/>
      <c r="R1387" s="695"/>
      <c r="S1387" s="695"/>
      <c r="T1387" s="695"/>
      <c r="U1387" s="695"/>
      <c r="V1387" s="695"/>
      <c r="W1387" s="695"/>
      <c r="X1387" s="232"/>
      <c r="Y1387" s="695"/>
      <c r="Z1387" s="232"/>
      <c r="AA1387" s="696"/>
      <c r="AB1387" s="696"/>
      <c r="AC1387" s="697"/>
      <c r="AD1387" s="698"/>
      <c r="AE1387" s="699"/>
      <c r="AF1387" s="699"/>
      <c r="AG1387" s="699">
        <v>0.58333333333333337</v>
      </c>
      <c r="AH1387" s="699">
        <v>0.59722222222222221</v>
      </c>
      <c r="AI1387" s="232" t="s">
        <v>5</v>
      </c>
      <c r="AJ1387" s="694"/>
      <c r="AK1387" s="694"/>
      <c r="AL1387" s="700"/>
      <c r="AM1387" s="694"/>
      <c r="AN1387" s="694"/>
      <c r="AO1387" s="232"/>
      <c r="AP1387" s="232"/>
      <c r="AQ1387" s="232"/>
      <c r="AR1387" s="232"/>
      <c r="AS1387" s="232"/>
      <c r="AT1387" s="243" t="str">
        <f t="shared" si="110"/>
        <v/>
      </c>
      <c r="AU1387" s="243">
        <f t="shared" si="111"/>
        <v>1.388888888888884E-2</v>
      </c>
    </row>
    <row r="1388" spans="1:47" ht="14.25">
      <c r="A1388" s="182">
        <v>1</v>
      </c>
      <c r="B1388" s="29">
        <v>2025</v>
      </c>
      <c r="C1388" s="29">
        <v>6</v>
      </c>
      <c r="D1388" s="29">
        <v>13</v>
      </c>
      <c r="E1388" s="247" t="s">
        <v>496</v>
      </c>
      <c r="F1388" s="29">
        <v>2</v>
      </c>
      <c r="G1388" s="31" t="s">
        <v>485</v>
      </c>
      <c r="H1388" s="694" t="s">
        <v>467</v>
      </c>
      <c r="I1388" s="347" t="s">
        <v>47</v>
      </c>
      <c r="J1388" s="694" t="s">
        <v>468</v>
      </c>
      <c r="K1388" s="232">
        <v>3832350</v>
      </c>
      <c r="L1388" s="698">
        <v>4</v>
      </c>
      <c r="M1388" s="185">
        <v>5</v>
      </c>
      <c r="N1388" s="717" t="s">
        <v>487</v>
      </c>
      <c r="O1388" s="232" t="s">
        <v>469</v>
      </c>
      <c r="P1388" s="232">
        <v>50</v>
      </c>
      <c r="Q1388" s="347" t="s">
        <v>432</v>
      </c>
      <c r="R1388" s="695">
        <v>1000</v>
      </c>
      <c r="S1388" s="695">
        <v>1001</v>
      </c>
      <c r="T1388" s="695">
        <v>4000</v>
      </c>
      <c r="U1388" s="695">
        <v>4000</v>
      </c>
      <c r="V1388" s="695">
        <v>1000</v>
      </c>
      <c r="W1388" s="695">
        <v>1001</v>
      </c>
      <c r="X1388" s="232">
        <v>1</v>
      </c>
      <c r="Y1388" s="695">
        <v>4000</v>
      </c>
      <c r="Z1388" s="232">
        <v>1</v>
      </c>
      <c r="AA1388" s="696">
        <v>4000</v>
      </c>
      <c r="AB1388" s="696">
        <v>4000</v>
      </c>
      <c r="AC1388" s="697" t="s">
        <v>2571</v>
      </c>
      <c r="AD1388" s="698"/>
      <c r="AE1388" s="699"/>
      <c r="AF1388" s="699"/>
      <c r="AG1388" s="699"/>
      <c r="AH1388" s="699"/>
      <c r="AI1388" s="232"/>
      <c r="AJ1388" s="694"/>
      <c r="AK1388" s="694" t="s">
        <v>6</v>
      </c>
      <c r="AL1388" s="700" t="s">
        <v>662</v>
      </c>
      <c r="AM1388" s="694" t="s">
        <v>470</v>
      </c>
      <c r="AN1388" s="694"/>
      <c r="AO1388" s="232"/>
      <c r="AP1388" s="232"/>
      <c r="AQ1388" s="232"/>
      <c r="AR1388" s="232"/>
      <c r="AS1388" s="232"/>
      <c r="AT1388" s="243" t="str">
        <f t="shared" si="110"/>
        <v/>
      </c>
      <c r="AU1388" s="243" t="str">
        <f t="shared" si="111"/>
        <v/>
      </c>
    </row>
    <row r="1389" spans="1:47" ht="14.25">
      <c r="B1389" s="29">
        <v>2025</v>
      </c>
      <c r="C1389" s="29">
        <v>6</v>
      </c>
      <c r="D1389" s="29">
        <v>13</v>
      </c>
      <c r="E1389" s="247" t="s">
        <v>496</v>
      </c>
      <c r="F1389" s="29">
        <v>2</v>
      </c>
      <c r="G1389" s="31" t="s">
        <v>485</v>
      </c>
      <c r="H1389" s="694" t="s">
        <v>467</v>
      </c>
      <c r="I1389" s="347" t="s">
        <v>47</v>
      </c>
      <c r="J1389" s="694" t="s">
        <v>468</v>
      </c>
      <c r="K1389" s="232">
        <v>3832350</v>
      </c>
      <c r="L1389" s="698">
        <v>5</v>
      </c>
      <c r="M1389" s="185">
        <v>5</v>
      </c>
      <c r="N1389" s="717" t="s">
        <v>487</v>
      </c>
      <c r="O1389" s="232" t="s">
        <v>469</v>
      </c>
      <c r="P1389" s="232">
        <v>50</v>
      </c>
      <c r="Q1389" s="347" t="s">
        <v>432</v>
      </c>
      <c r="R1389" s="695">
        <v>1000</v>
      </c>
      <c r="S1389" s="695">
        <v>1001</v>
      </c>
      <c r="T1389" s="695">
        <v>4000</v>
      </c>
      <c r="U1389" s="695">
        <v>4000</v>
      </c>
      <c r="V1389" s="695">
        <v>1000</v>
      </c>
      <c r="W1389" s="695">
        <v>1001</v>
      </c>
      <c r="X1389" s="232">
        <v>1</v>
      </c>
      <c r="Y1389" s="695">
        <v>4000</v>
      </c>
      <c r="Z1389" s="232">
        <v>1</v>
      </c>
      <c r="AA1389" s="696">
        <v>4000</v>
      </c>
      <c r="AB1389" s="696">
        <v>4020</v>
      </c>
      <c r="AC1389" s="697" t="s">
        <v>2572</v>
      </c>
      <c r="AD1389" s="698" t="s">
        <v>2573</v>
      </c>
      <c r="AE1389" s="699">
        <v>0.59722222222222221</v>
      </c>
      <c r="AF1389" s="699">
        <v>0.61458333333333337</v>
      </c>
      <c r="AG1389" s="699">
        <v>0.61458333333333337</v>
      </c>
      <c r="AH1389" s="699">
        <v>0.62152777777777779</v>
      </c>
      <c r="AI1389" s="232" t="s">
        <v>5</v>
      </c>
      <c r="AJ1389" s="694"/>
      <c r="AK1389" s="694" t="s">
        <v>6</v>
      </c>
      <c r="AL1389" s="700" t="s">
        <v>662</v>
      </c>
      <c r="AM1389" s="694" t="s">
        <v>470</v>
      </c>
      <c r="AN1389" s="694">
        <v>1</v>
      </c>
      <c r="AO1389" s="232"/>
      <c r="AP1389" s="232" t="s">
        <v>394</v>
      </c>
      <c r="AQ1389" s="232"/>
      <c r="AR1389" s="232"/>
      <c r="AS1389" s="232"/>
      <c r="AT1389" s="243">
        <f t="shared" si="110"/>
        <v>1.736111111111116E-2</v>
      </c>
      <c r="AU1389" s="243">
        <f t="shared" si="111"/>
        <v>6.9444444444444198E-3</v>
      </c>
    </row>
    <row r="1390" spans="1:47" ht="14.25">
      <c r="B1390" s="29">
        <v>2025</v>
      </c>
      <c r="C1390" s="29">
        <v>6</v>
      </c>
      <c r="D1390" s="29">
        <v>13</v>
      </c>
      <c r="E1390" s="247" t="s">
        <v>496</v>
      </c>
      <c r="F1390" s="29"/>
      <c r="G1390" s="208"/>
      <c r="H1390" s="694" t="s">
        <v>467</v>
      </c>
      <c r="I1390" s="347" t="s">
        <v>43</v>
      </c>
      <c r="J1390" s="694" t="s">
        <v>468</v>
      </c>
      <c r="K1390" s="232"/>
      <c r="L1390" s="698"/>
      <c r="M1390" s="185"/>
      <c r="N1390" s="717"/>
      <c r="O1390" s="232"/>
      <c r="P1390" s="232">
        <v>25</v>
      </c>
      <c r="Q1390" s="347" t="s">
        <v>483</v>
      </c>
      <c r="R1390" s="695">
        <v>1000</v>
      </c>
      <c r="S1390" s="695"/>
      <c r="T1390" s="695" t="s">
        <v>30</v>
      </c>
      <c r="U1390" s="695">
        <v>350</v>
      </c>
      <c r="V1390" s="695">
        <v>1000</v>
      </c>
      <c r="W1390" s="695">
        <v>1000</v>
      </c>
      <c r="X1390" s="232">
        <v>1</v>
      </c>
      <c r="Y1390" s="695"/>
      <c r="Z1390" s="232">
        <v>1</v>
      </c>
      <c r="AA1390" s="696">
        <v>350</v>
      </c>
      <c r="AB1390" s="696">
        <v>8350</v>
      </c>
      <c r="AC1390" s="697" t="s">
        <v>914</v>
      </c>
      <c r="AD1390" s="698" t="s">
        <v>2573</v>
      </c>
      <c r="AE1390" s="699">
        <v>0.62152777777777779</v>
      </c>
      <c r="AF1390" s="699">
        <v>0.625</v>
      </c>
      <c r="AG1390" s="699"/>
      <c r="AH1390" s="699"/>
      <c r="AI1390" s="232"/>
      <c r="AJ1390" s="694"/>
      <c r="AK1390" s="694" t="s">
        <v>6</v>
      </c>
      <c r="AL1390" s="700" t="s">
        <v>662</v>
      </c>
      <c r="AM1390" s="694" t="s">
        <v>470</v>
      </c>
      <c r="AN1390" s="694">
        <v>1</v>
      </c>
      <c r="AO1390" s="232"/>
      <c r="AP1390" s="232"/>
      <c r="AQ1390" s="232"/>
      <c r="AR1390" s="232"/>
      <c r="AS1390" s="232"/>
      <c r="AT1390" s="243">
        <f t="shared" si="110"/>
        <v>3.4722222222222099E-3</v>
      </c>
      <c r="AU1390" s="243" t="str">
        <f t="shared" si="111"/>
        <v/>
      </c>
    </row>
    <row r="1391" spans="1:47" ht="14.25">
      <c r="B1391" s="29">
        <v>2025</v>
      </c>
      <c r="C1391" s="29">
        <v>6</v>
      </c>
      <c r="D1391" s="29">
        <v>13</v>
      </c>
      <c r="E1391" s="247" t="s">
        <v>496</v>
      </c>
      <c r="F1391" s="29"/>
      <c r="G1391" s="31"/>
      <c r="H1391" s="694" t="s">
        <v>467</v>
      </c>
      <c r="I1391" s="347"/>
      <c r="J1391" s="694"/>
      <c r="K1391" s="232"/>
      <c r="L1391" s="698"/>
      <c r="M1391" s="185"/>
      <c r="N1391" s="717"/>
      <c r="O1391" s="232"/>
      <c r="P1391" s="232"/>
      <c r="Q1391" s="347"/>
      <c r="R1391" s="695"/>
      <c r="S1391" s="695"/>
      <c r="T1391" s="695"/>
      <c r="U1391" s="695"/>
      <c r="V1391" s="695"/>
      <c r="W1391" s="695"/>
      <c r="X1391" s="232"/>
      <c r="Y1391" s="695"/>
      <c r="Z1391" s="232"/>
      <c r="AA1391" s="696"/>
      <c r="AB1391" s="696"/>
      <c r="AC1391" s="697"/>
      <c r="AD1391" s="698"/>
      <c r="AE1391" s="699"/>
      <c r="AF1391" s="699"/>
      <c r="AG1391" s="699">
        <v>0.625</v>
      </c>
      <c r="AH1391" s="699">
        <v>0.64583333333333337</v>
      </c>
      <c r="AI1391" s="232" t="s">
        <v>689</v>
      </c>
      <c r="AJ1391" s="694"/>
      <c r="AK1391" s="694"/>
      <c r="AL1391" s="700"/>
      <c r="AM1391" s="694"/>
      <c r="AN1391" s="694"/>
      <c r="AO1391" s="232" t="s">
        <v>1497</v>
      </c>
      <c r="AP1391" s="232"/>
      <c r="AQ1391" s="232"/>
      <c r="AR1391" s="232"/>
      <c r="AS1391" s="232"/>
      <c r="AT1391" s="243" t="str">
        <f t="shared" si="110"/>
        <v/>
      </c>
      <c r="AU1391" s="243">
        <f t="shared" si="111"/>
        <v>2.083333333333337E-2</v>
      </c>
    </row>
    <row r="1392" spans="1:47" ht="14.25">
      <c r="B1392" s="29">
        <v>2025</v>
      </c>
      <c r="C1392" s="29">
        <v>6</v>
      </c>
      <c r="D1392" s="29">
        <v>13</v>
      </c>
      <c r="E1392" s="247" t="s">
        <v>496</v>
      </c>
      <c r="F1392" s="29"/>
      <c r="G1392" s="31"/>
      <c r="H1392" s="694" t="s">
        <v>467</v>
      </c>
      <c r="I1392" s="347" t="s">
        <v>58</v>
      </c>
      <c r="J1392" s="694" t="s">
        <v>468</v>
      </c>
      <c r="K1392" s="232"/>
      <c r="L1392" s="698"/>
      <c r="M1392" s="185"/>
      <c r="N1392" s="717"/>
      <c r="O1392" s="232"/>
      <c r="P1392" s="232">
        <v>12</v>
      </c>
      <c r="Q1392" s="347" t="s">
        <v>483</v>
      </c>
      <c r="R1392" s="695">
        <v>1005</v>
      </c>
      <c r="S1392" s="695"/>
      <c r="T1392" s="695" t="s">
        <v>30</v>
      </c>
      <c r="U1392" s="695">
        <v>200</v>
      </c>
      <c r="V1392" s="695">
        <v>1005</v>
      </c>
      <c r="W1392" s="695">
        <v>1005</v>
      </c>
      <c r="X1392" s="232">
        <v>1</v>
      </c>
      <c r="Y1392" s="695">
        <v>200</v>
      </c>
      <c r="Z1392" s="232">
        <v>1</v>
      </c>
      <c r="AA1392" s="696">
        <v>200</v>
      </c>
      <c r="AB1392" s="696"/>
      <c r="AC1392" s="697"/>
      <c r="AD1392" s="698"/>
      <c r="AE1392" s="699"/>
      <c r="AF1392" s="699"/>
      <c r="AG1392" s="699"/>
      <c r="AH1392" s="699"/>
      <c r="AI1392" s="232"/>
      <c r="AJ1392" s="694"/>
      <c r="AK1392" s="694"/>
      <c r="AL1392" s="700"/>
      <c r="AM1392" s="694"/>
      <c r="AN1392" s="694"/>
      <c r="AO1392" s="232"/>
      <c r="AP1392" s="232"/>
      <c r="AQ1392" s="232"/>
      <c r="AR1392" s="232"/>
      <c r="AS1392" s="232"/>
      <c r="AT1392" s="243" t="str">
        <f t="shared" si="110"/>
        <v/>
      </c>
      <c r="AU1392" s="243" t="str">
        <f t="shared" si="111"/>
        <v/>
      </c>
    </row>
    <row r="1393" spans="1:47" ht="14.25">
      <c r="A1393" s="182">
        <v>1</v>
      </c>
      <c r="B1393" s="29">
        <v>2025</v>
      </c>
      <c r="C1393" s="29">
        <v>6</v>
      </c>
      <c r="D1393" s="29">
        <v>13</v>
      </c>
      <c r="E1393" s="247" t="s">
        <v>496</v>
      </c>
      <c r="F1393" s="29">
        <v>3</v>
      </c>
      <c r="G1393" s="31" t="s">
        <v>485</v>
      </c>
      <c r="H1393" s="694" t="s">
        <v>467</v>
      </c>
      <c r="I1393" s="347" t="s">
        <v>47</v>
      </c>
      <c r="J1393" s="694" t="s">
        <v>468</v>
      </c>
      <c r="K1393" s="232">
        <v>3832357</v>
      </c>
      <c r="L1393" s="698">
        <v>1</v>
      </c>
      <c r="M1393" s="185">
        <v>15</v>
      </c>
      <c r="N1393" s="717" t="s">
        <v>503</v>
      </c>
      <c r="O1393" s="232" t="s">
        <v>469</v>
      </c>
      <c r="P1393" s="232">
        <v>50</v>
      </c>
      <c r="Q1393" s="347" t="s">
        <v>284</v>
      </c>
      <c r="R1393" s="695">
        <v>1000</v>
      </c>
      <c r="S1393" s="695">
        <v>1000</v>
      </c>
      <c r="T1393" s="695">
        <v>4000</v>
      </c>
      <c r="U1393" s="695">
        <v>4000</v>
      </c>
      <c r="V1393" s="695">
        <v>1000</v>
      </c>
      <c r="W1393" s="695">
        <v>1000</v>
      </c>
      <c r="X1393" s="232">
        <v>1</v>
      </c>
      <c r="Y1393" s="695">
        <v>4000</v>
      </c>
      <c r="Z1393" s="232">
        <v>1</v>
      </c>
      <c r="AA1393" s="696">
        <v>4000</v>
      </c>
      <c r="AB1393" s="696">
        <v>4050</v>
      </c>
      <c r="AC1393" s="697" t="s">
        <v>2574</v>
      </c>
      <c r="AD1393" s="698"/>
      <c r="AE1393" s="699">
        <v>0.64583333333333337</v>
      </c>
      <c r="AF1393" s="699">
        <v>0.66666666666666663</v>
      </c>
      <c r="AG1393" s="699">
        <v>0.66666666666666663</v>
      </c>
      <c r="AH1393" s="699">
        <v>0.67361111111111116</v>
      </c>
      <c r="AI1393" s="232" t="s">
        <v>5</v>
      </c>
      <c r="AJ1393" s="694"/>
      <c r="AK1393" s="694" t="s">
        <v>6</v>
      </c>
      <c r="AL1393" s="700" t="s">
        <v>7</v>
      </c>
      <c r="AM1393" s="694" t="s">
        <v>486</v>
      </c>
      <c r="AN1393" s="694">
        <v>1</v>
      </c>
      <c r="AO1393" s="232"/>
      <c r="AP1393" s="232" t="s">
        <v>394</v>
      </c>
      <c r="AQ1393" s="232"/>
      <c r="AR1393" s="232"/>
      <c r="AS1393" s="232"/>
      <c r="AT1393" s="243">
        <f t="shared" si="110"/>
        <v>2.0833333333333259E-2</v>
      </c>
      <c r="AU1393" s="243">
        <f t="shared" si="111"/>
        <v>6.9444444444445308E-3</v>
      </c>
    </row>
    <row r="1394" spans="1:47" ht="14.25">
      <c r="B1394" s="29">
        <v>2025</v>
      </c>
      <c r="C1394" s="29">
        <v>6</v>
      </c>
      <c r="D1394" s="29">
        <v>13</v>
      </c>
      <c r="E1394" s="247" t="s">
        <v>496</v>
      </c>
      <c r="F1394" s="29">
        <v>3</v>
      </c>
      <c r="G1394" s="31" t="s">
        <v>485</v>
      </c>
      <c r="H1394" s="694" t="s">
        <v>467</v>
      </c>
      <c r="I1394" s="347" t="s">
        <v>47</v>
      </c>
      <c r="J1394" s="694" t="s">
        <v>468</v>
      </c>
      <c r="K1394" s="232">
        <v>3832357</v>
      </c>
      <c r="L1394" s="698">
        <v>2</v>
      </c>
      <c r="M1394" s="185">
        <v>15</v>
      </c>
      <c r="N1394" s="717" t="s">
        <v>503</v>
      </c>
      <c r="O1394" s="232" t="s">
        <v>469</v>
      </c>
      <c r="P1394" s="232">
        <v>50</v>
      </c>
      <c r="Q1394" s="347" t="s">
        <v>284</v>
      </c>
      <c r="R1394" s="695">
        <v>1000</v>
      </c>
      <c r="S1394" s="695">
        <v>1001</v>
      </c>
      <c r="T1394" s="695">
        <v>4000</v>
      </c>
      <c r="U1394" s="695">
        <v>4000</v>
      </c>
      <c r="V1394" s="695">
        <v>1000</v>
      </c>
      <c r="W1394" s="695">
        <v>1001</v>
      </c>
      <c r="X1394" s="232">
        <v>1</v>
      </c>
      <c r="Y1394" s="695">
        <v>4000</v>
      </c>
      <c r="Z1394" s="232">
        <v>1</v>
      </c>
      <c r="AA1394" s="696">
        <v>4000</v>
      </c>
      <c r="AB1394" s="696">
        <v>4050</v>
      </c>
      <c r="AC1394" s="697" t="s">
        <v>2575</v>
      </c>
      <c r="AD1394" s="698"/>
      <c r="AE1394" s="699">
        <v>0.67361111111111116</v>
      </c>
      <c r="AF1394" s="699">
        <v>0.69097222222222221</v>
      </c>
      <c r="AG1394" s="699">
        <v>0.69097222222222221</v>
      </c>
      <c r="AH1394" s="699">
        <v>0.69791666666666663</v>
      </c>
      <c r="AI1394" s="232" t="s">
        <v>5</v>
      </c>
      <c r="AJ1394" s="694"/>
      <c r="AK1394" s="694" t="s">
        <v>6</v>
      </c>
      <c r="AL1394" s="700" t="s">
        <v>7</v>
      </c>
      <c r="AM1394" s="694" t="s">
        <v>486</v>
      </c>
      <c r="AN1394" s="694">
        <v>1</v>
      </c>
      <c r="AO1394" s="232"/>
      <c r="AP1394" s="232" t="s">
        <v>394</v>
      </c>
      <c r="AQ1394" s="232"/>
      <c r="AR1394" s="232"/>
      <c r="AS1394" s="232"/>
      <c r="AT1394" s="243">
        <f t="shared" si="110"/>
        <v>1.7361111111111049E-2</v>
      </c>
      <c r="AU1394" s="243">
        <f t="shared" si="111"/>
        <v>6.9444444444444198E-3</v>
      </c>
    </row>
    <row r="1395" spans="1:47" ht="14.25">
      <c r="B1395" s="29">
        <v>2025</v>
      </c>
      <c r="C1395" s="29">
        <v>6</v>
      </c>
      <c r="D1395" s="29">
        <v>13</v>
      </c>
      <c r="E1395" s="247" t="s">
        <v>496</v>
      </c>
      <c r="F1395" s="29">
        <v>3</v>
      </c>
      <c r="G1395" s="31" t="s">
        <v>485</v>
      </c>
      <c r="H1395" s="694" t="s">
        <v>467</v>
      </c>
      <c r="I1395" s="347" t="s">
        <v>47</v>
      </c>
      <c r="J1395" s="694" t="s">
        <v>468</v>
      </c>
      <c r="K1395" s="232">
        <v>3832357</v>
      </c>
      <c r="L1395" s="698">
        <v>3</v>
      </c>
      <c r="M1395" s="185">
        <v>15</v>
      </c>
      <c r="N1395" s="717" t="s">
        <v>503</v>
      </c>
      <c r="O1395" s="232" t="s">
        <v>469</v>
      </c>
      <c r="P1395" s="232">
        <v>50</v>
      </c>
      <c r="Q1395" s="347" t="s">
        <v>284</v>
      </c>
      <c r="R1395" s="695">
        <v>1000</v>
      </c>
      <c r="S1395" s="695">
        <v>1000</v>
      </c>
      <c r="T1395" s="695">
        <v>4000</v>
      </c>
      <c r="U1395" s="695">
        <v>4000</v>
      </c>
      <c r="V1395" s="695">
        <v>1000</v>
      </c>
      <c r="W1395" s="695">
        <v>1000</v>
      </c>
      <c r="X1395" s="232">
        <v>1</v>
      </c>
      <c r="Y1395" s="695">
        <v>4000</v>
      </c>
      <c r="Z1395" s="232">
        <v>1</v>
      </c>
      <c r="AA1395" s="696">
        <v>4000</v>
      </c>
      <c r="AB1395" s="696">
        <v>4050</v>
      </c>
      <c r="AC1395" s="697" t="s">
        <v>2576</v>
      </c>
      <c r="AD1395" s="698" t="s">
        <v>2577</v>
      </c>
      <c r="AE1395" s="699">
        <v>0.69791666666666663</v>
      </c>
      <c r="AF1395" s="699">
        <v>0.71875</v>
      </c>
      <c r="AG1395" s="699">
        <v>0.71875</v>
      </c>
      <c r="AH1395" s="699">
        <v>0.72569444444444442</v>
      </c>
      <c r="AI1395" s="232" t="s">
        <v>5</v>
      </c>
      <c r="AJ1395" s="694"/>
      <c r="AK1395" s="694" t="s">
        <v>6</v>
      </c>
      <c r="AL1395" s="700" t="s">
        <v>7</v>
      </c>
      <c r="AM1395" s="694" t="s">
        <v>486</v>
      </c>
      <c r="AN1395" s="694">
        <v>1</v>
      </c>
      <c r="AO1395" s="232"/>
      <c r="AP1395" s="232" t="s">
        <v>394</v>
      </c>
      <c r="AQ1395" s="232"/>
      <c r="AR1395" s="232"/>
      <c r="AS1395" s="232"/>
      <c r="AT1395" s="243">
        <f t="shared" si="110"/>
        <v>2.083333333333337E-2</v>
      </c>
      <c r="AU1395" s="243">
        <f t="shared" si="111"/>
        <v>6.9444444444444198E-3</v>
      </c>
    </row>
    <row r="1396" spans="1:47" ht="14.25">
      <c r="B1396" s="29">
        <v>2025</v>
      </c>
      <c r="C1396" s="29">
        <v>6</v>
      </c>
      <c r="D1396" s="29">
        <v>13</v>
      </c>
      <c r="E1396" s="247" t="s">
        <v>496</v>
      </c>
      <c r="F1396" s="29"/>
      <c r="G1396" s="208"/>
      <c r="H1396" s="694" t="s">
        <v>467</v>
      </c>
      <c r="I1396" s="347" t="s">
        <v>43</v>
      </c>
      <c r="J1396" s="694" t="s">
        <v>468</v>
      </c>
      <c r="K1396" s="232"/>
      <c r="L1396" s="698"/>
      <c r="M1396" s="185"/>
      <c r="N1396" s="717"/>
      <c r="O1396" s="232"/>
      <c r="P1396" s="232">
        <v>25</v>
      </c>
      <c r="Q1396" s="347" t="s">
        <v>483</v>
      </c>
      <c r="R1396" s="695">
        <v>1000</v>
      </c>
      <c r="S1396" s="695"/>
      <c r="T1396" s="695" t="s">
        <v>30</v>
      </c>
      <c r="U1396" s="695">
        <v>350</v>
      </c>
      <c r="V1396" s="695">
        <v>1000</v>
      </c>
      <c r="W1396" s="695">
        <v>1000</v>
      </c>
      <c r="X1396" s="232">
        <v>1</v>
      </c>
      <c r="Y1396" s="695"/>
      <c r="Z1396" s="232">
        <v>1</v>
      </c>
      <c r="AA1396" s="696">
        <v>350</v>
      </c>
      <c r="AB1396" s="696">
        <v>12550</v>
      </c>
      <c r="AC1396" s="697" t="s">
        <v>914</v>
      </c>
      <c r="AD1396" s="698" t="s">
        <v>2577</v>
      </c>
      <c r="AE1396" s="699">
        <v>0.72569444444444442</v>
      </c>
      <c r="AF1396" s="699">
        <v>0.72916666666666663</v>
      </c>
      <c r="AG1396" s="699"/>
      <c r="AH1396" s="699"/>
      <c r="AI1396" s="232"/>
      <c r="AJ1396" s="694"/>
      <c r="AK1396" s="694" t="s">
        <v>6</v>
      </c>
      <c r="AL1396" s="700" t="s">
        <v>7</v>
      </c>
      <c r="AM1396" s="694" t="s">
        <v>486</v>
      </c>
      <c r="AN1396" s="694">
        <v>1</v>
      </c>
      <c r="AO1396" s="232"/>
      <c r="AP1396" s="232"/>
      <c r="AQ1396" s="232"/>
      <c r="AR1396" s="232"/>
      <c r="AS1396" s="232"/>
      <c r="AT1396" s="243">
        <f t="shared" si="110"/>
        <v>3.4722222222222099E-3</v>
      </c>
      <c r="AU1396" s="243" t="str">
        <f t="shared" si="111"/>
        <v/>
      </c>
    </row>
    <row r="1397" spans="1:47" ht="14.25">
      <c r="B1397" s="29">
        <v>2025</v>
      </c>
      <c r="C1397" s="29">
        <v>6</v>
      </c>
      <c r="D1397" s="29">
        <v>13</v>
      </c>
      <c r="E1397" s="247" t="s">
        <v>496</v>
      </c>
      <c r="F1397" s="29"/>
      <c r="G1397" s="31"/>
      <c r="H1397" s="694" t="s">
        <v>467</v>
      </c>
      <c r="I1397" s="347"/>
      <c r="J1397" s="694"/>
      <c r="K1397" s="232"/>
      <c r="L1397" s="698"/>
      <c r="M1397" s="185"/>
      <c r="N1397" s="717"/>
      <c r="O1397" s="232"/>
      <c r="P1397" s="232"/>
      <c r="Q1397" s="347"/>
      <c r="R1397" s="695"/>
      <c r="S1397" s="695"/>
      <c r="T1397" s="695"/>
      <c r="U1397" s="695"/>
      <c r="V1397" s="695"/>
      <c r="W1397" s="695"/>
      <c r="X1397" s="232"/>
      <c r="Y1397" s="695"/>
      <c r="Z1397" s="232"/>
      <c r="AA1397" s="696"/>
      <c r="AB1397" s="696"/>
      <c r="AC1397" s="697"/>
      <c r="AD1397" s="698"/>
      <c r="AE1397" s="699"/>
      <c r="AF1397" s="699"/>
      <c r="AG1397" s="699">
        <v>0.72916666666666663</v>
      </c>
      <c r="AH1397" s="699">
        <v>0.75</v>
      </c>
      <c r="AI1397" s="232" t="s">
        <v>5</v>
      </c>
      <c r="AJ1397" s="694"/>
      <c r="AK1397" s="694"/>
      <c r="AL1397" s="700"/>
      <c r="AM1397" s="694"/>
      <c r="AN1397" s="694"/>
      <c r="AO1397" s="232"/>
      <c r="AP1397" s="232"/>
      <c r="AQ1397" s="232"/>
      <c r="AR1397" s="232"/>
      <c r="AS1397" s="232"/>
      <c r="AT1397" s="243" t="str">
        <f t="shared" si="110"/>
        <v/>
      </c>
      <c r="AU1397" s="243">
        <f t="shared" si="111"/>
        <v>2.083333333333337E-2</v>
      </c>
    </row>
    <row r="1398" spans="1:47" ht="14.25">
      <c r="B1398" s="29">
        <v>2025</v>
      </c>
      <c r="C1398" s="29">
        <v>6</v>
      </c>
      <c r="D1398" s="29">
        <v>13</v>
      </c>
      <c r="E1398" s="247" t="s">
        <v>496</v>
      </c>
      <c r="F1398" s="29"/>
      <c r="G1398" s="31"/>
      <c r="H1398" s="694" t="s">
        <v>467</v>
      </c>
      <c r="I1398" s="347" t="s">
        <v>58</v>
      </c>
      <c r="J1398" s="694" t="s">
        <v>468</v>
      </c>
      <c r="K1398" s="232"/>
      <c r="L1398" s="698"/>
      <c r="M1398" s="185"/>
      <c r="N1398" s="717"/>
      <c r="O1398" s="232"/>
      <c r="P1398" s="232">
        <v>12</v>
      </c>
      <c r="Q1398" s="347" t="s">
        <v>483</v>
      </c>
      <c r="R1398" s="695">
        <v>1005</v>
      </c>
      <c r="S1398" s="695"/>
      <c r="T1398" s="695" t="s">
        <v>30</v>
      </c>
      <c r="U1398" s="695">
        <v>200</v>
      </c>
      <c r="V1398" s="695">
        <v>1005</v>
      </c>
      <c r="W1398" s="695">
        <v>1005</v>
      </c>
      <c r="X1398" s="232">
        <v>1</v>
      </c>
      <c r="Y1398" s="695">
        <v>200</v>
      </c>
      <c r="Z1398" s="232">
        <v>1</v>
      </c>
      <c r="AA1398" s="696">
        <v>200</v>
      </c>
      <c r="AB1398" s="696"/>
      <c r="AC1398" s="697"/>
      <c r="AD1398" s="698"/>
      <c r="AE1398" s="699"/>
      <c r="AF1398" s="699"/>
      <c r="AG1398" s="699"/>
      <c r="AH1398" s="699"/>
      <c r="AI1398" s="232"/>
      <c r="AJ1398" s="694"/>
      <c r="AK1398" s="694"/>
      <c r="AL1398" s="700"/>
      <c r="AM1398" s="694"/>
      <c r="AN1398" s="694"/>
      <c r="AO1398" s="232"/>
      <c r="AP1398" s="232"/>
      <c r="AQ1398" s="232"/>
      <c r="AR1398" s="232"/>
      <c r="AS1398" s="232"/>
      <c r="AT1398" s="243" t="str">
        <f t="shared" si="110"/>
        <v/>
      </c>
      <c r="AU1398" s="243" t="str">
        <f t="shared" si="111"/>
        <v/>
      </c>
    </row>
    <row r="1399" spans="1:47" ht="14.25">
      <c r="A1399" s="182">
        <v>1</v>
      </c>
      <c r="B1399" s="29">
        <v>2025</v>
      </c>
      <c r="C1399" s="29">
        <v>6</v>
      </c>
      <c r="D1399" s="29">
        <v>13</v>
      </c>
      <c r="E1399" s="247" t="s">
        <v>496</v>
      </c>
      <c r="F1399" s="29">
        <v>4</v>
      </c>
      <c r="G1399" s="31" t="s">
        <v>485</v>
      </c>
      <c r="H1399" s="694" t="s">
        <v>467</v>
      </c>
      <c r="I1399" s="347" t="s">
        <v>47</v>
      </c>
      <c r="J1399" s="694" t="s">
        <v>468</v>
      </c>
      <c r="K1399" s="232">
        <v>3832357</v>
      </c>
      <c r="L1399" s="698">
        <v>4</v>
      </c>
      <c r="M1399" s="185">
        <v>15</v>
      </c>
      <c r="N1399" s="717" t="s">
        <v>503</v>
      </c>
      <c r="O1399" s="232" t="s">
        <v>469</v>
      </c>
      <c r="P1399" s="232">
        <v>50</v>
      </c>
      <c r="Q1399" s="347" t="s">
        <v>284</v>
      </c>
      <c r="R1399" s="695">
        <v>1000</v>
      </c>
      <c r="S1399" s="695">
        <v>1001</v>
      </c>
      <c r="T1399" s="695">
        <v>4000</v>
      </c>
      <c r="U1399" s="695">
        <v>4000</v>
      </c>
      <c r="V1399" s="695">
        <v>1000</v>
      </c>
      <c r="W1399" s="695">
        <v>1001</v>
      </c>
      <c r="X1399" s="232">
        <v>1</v>
      </c>
      <c r="Y1399" s="695">
        <v>4000</v>
      </c>
      <c r="Z1399" s="232">
        <v>1</v>
      </c>
      <c r="AA1399" s="696">
        <v>4000</v>
      </c>
      <c r="AB1399" s="696">
        <v>4050</v>
      </c>
      <c r="AC1399" s="697" t="s">
        <v>2578</v>
      </c>
      <c r="AD1399" s="698"/>
      <c r="AE1399" s="699">
        <v>0.75</v>
      </c>
      <c r="AF1399" s="699">
        <v>0.76736111111111116</v>
      </c>
      <c r="AG1399" s="699">
        <v>0.76736111111111116</v>
      </c>
      <c r="AH1399" s="699">
        <v>0.81597222222222221</v>
      </c>
      <c r="AI1399" s="232" t="s">
        <v>5</v>
      </c>
      <c r="AJ1399" s="694"/>
      <c r="AK1399" s="694" t="s">
        <v>6</v>
      </c>
      <c r="AL1399" s="700" t="s">
        <v>7</v>
      </c>
      <c r="AM1399" s="694" t="s">
        <v>486</v>
      </c>
      <c r="AN1399" s="694">
        <v>1</v>
      </c>
      <c r="AO1399" s="232"/>
      <c r="AP1399" s="232" t="s">
        <v>394</v>
      </c>
      <c r="AQ1399" s="232"/>
      <c r="AR1399" s="232"/>
      <c r="AS1399" s="232"/>
      <c r="AT1399" s="243">
        <f t="shared" si="110"/>
        <v>1.736111111111116E-2</v>
      </c>
      <c r="AU1399" s="243">
        <f t="shared" si="111"/>
        <v>4.8611111111111049E-2</v>
      </c>
    </row>
    <row r="1400" spans="1:47" ht="14.25">
      <c r="B1400" s="29">
        <v>2025</v>
      </c>
      <c r="C1400" s="29">
        <v>6</v>
      </c>
      <c r="D1400" s="29">
        <v>13</v>
      </c>
      <c r="E1400" s="247" t="s">
        <v>496</v>
      </c>
      <c r="F1400" s="29">
        <v>4</v>
      </c>
      <c r="G1400" s="31" t="s">
        <v>485</v>
      </c>
      <c r="H1400" s="694" t="s">
        <v>467</v>
      </c>
      <c r="I1400" s="347" t="s">
        <v>47</v>
      </c>
      <c r="J1400" s="694" t="s">
        <v>468</v>
      </c>
      <c r="K1400" s="232">
        <v>3832357</v>
      </c>
      <c r="L1400" s="698">
        <v>5</v>
      </c>
      <c r="M1400" s="185">
        <v>15</v>
      </c>
      <c r="N1400" s="717" t="s">
        <v>503</v>
      </c>
      <c r="O1400" s="232" t="s">
        <v>469</v>
      </c>
      <c r="P1400" s="232">
        <v>50</v>
      </c>
      <c r="Q1400" s="347" t="s">
        <v>284</v>
      </c>
      <c r="R1400" s="695">
        <v>1000</v>
      </c>
      <c r="S1400" s="695">
        <v>1000</v>
      </c>
      <c r="T1400" s="695">
        <v>4000</v>
      </c>
      <c r="U1400" s="695">
        <v>4000</v>
      </c>
      <c r="V1400" s="695">
        <v>1000</v>
      </c>
      <c r="W1400" s="695">
        <v>1000</v>
      </c>
      <c r="X1400" s="232">
        <v>1</v>
      </c>
      <c r="Y1400" s="695">
        <v>4000</v>
      </c>
      <c r="Z1400" s="232">
        <v>1</v>
      </c>
      <c r="AA1400" s="696">
        <v>4000</v>
      </c>
      <c r="AB1400" s="696">
        <v>4050</v>
      </c>
      <c r="AC1400" s="697" t="s">
        <v>2579</v>
      </c>
      <c r="AD1400" s="698"/>
      <c r="AE1400" s="699">
        <v>0.81597222222222221</v>
      </c>
      <c r="AF1400" s="699">
        <v>0.83680555555555558</v>
      </c>
      <c r="AG1400" s="699">
        <v>0.83680555555555558</v>
      </c>
      <c r="AH1400" s="699">
        <v>0.84375</v>
      </c>
      <c r="AI1400" s="232" t="s">
        <v>5</v>
      </c>
      <c r="AJ1400" s="694"/>
      <c r="AK1400" s="694" t="s">
        <v>6</v>
      </c>
      <c r="AL1400" s="700" t="s">
        <v>7</v>
      </c>
      <c r="AM1400" s="694" t="s">
        <v>486</v>
      </c>
      <c r="AN1400" s="694">
        <v>1</v>
      </c>
      <c r="AO1400" s="232"/>
      <c r="AP1400" s="232" t="s">
        <v>394</v>
      </c>
      <c r="AQ1400" s="232"/>
      <c r="AR1400" s="232"/>
      <c r="AS1400" s="232"/>
      <c r="AT1400" s="243">
        <f t="shared" si="110"/>
        <v>2.083333333333337E-2</v>
      </c>
      <c r="AU1400" s="243">
        <f t="shared" si="111"/>
        <v>6.9444444444444198E-3</v>
      </c>
    </row>
    <row r="1401" spans="1:47" ht="14.25">
      <c r="B1401" s="29">
        <v>2025</v>
      </c>
      <c r="C1401" s="29">
        <v>6</v>
      </c>
      <c r="D1401" s="29">
        <v>13</v>
      </c>
      <c r="E1401" s="247" t="s">
        <v>496</v>
      </c>
      <c r="F1401" s="29">
        <v>4</v>
      </c>
      <c r="G1401" s="31" t="s">
        <v>485</v>
      </c>
      <c r="H1401" s="694" t="s">
        <v>467</v>
      </c>
      <c r="I1401" s="347" t="s">
        <v>47</v>
      </c>
      <c r="J1401" s="694" t="s">
        <v>468</v>
      </c>
      <c r="K1401" s="232">
        <v>3832357</v>
      </c>
      <c r="L1401" s="698">
        <v>6</v>
      </c>
      <c r="M1401" s="185">
        <v>15</v>
      </c>
      <c r="N1401" s="717" t="s">
        <v>503</v>
      </c>
      <c r="O1401" s="232" t="s">
        <v>469</v>
      </c>
      <c r="P1401" s="232">
        <v>50</v>
      </c>
      <c r="Q1401" s="347" t="s">
        <v>284</v>
      </c>
      <c r="R1401" s="695">
        <v>1000</v>
      </c>
      <c r="S1401" s="695">
        <v>1000</v>
      </c>
      <c r="T1401" s="695">
        <v>4000</v>
      </c>
      <c r="U1401" s="695">
        <v>4000</v>
      </c>
      <c r="V1401" s="695">
        <v>1000</v>
      </c>
      <c r="W1401" s="695">
        <v>1000</v>
      </c>
      <c r="X1401" s="232">
        <v>1</v>
      </c>
      <c r="Y1401" s="695">
        <v>4000</v>
      </c>
      <c r="Z1401" s="232">
        <v>1</v>
      </c>
      <c r="AA1401" s="696">
        <v>4000</v>
      </c>
      <c r="AB1401" s="696">
        <v>4050</v>
      </c>
      <c r="AC1401" s="697" t="s">
        <v>2580</v>
      </c>
      <c r="AD1401" s="698" t="s">
        <v>2581</v>
      </c>
      <c r="AE1401" s="699">
        <v>0.84375</v>
      </c>
      <c r="AF1401" s="699">
        <v>0.86111111111111116</v>
      </c>
      <c r="AG1401" s="699">
        <v>0.86111111111111116</v>
      </c>
      <c r="AH1401" s="699">
        <v>0.86805555555555558</v>
      </c>
      <c r="AI1401" s="232" t="s">
        <v>5</v>
      </c>
      <c r="AJ1401" s="694"/>
      <c r="AK1401" s="694" t="s">
        <v>6</v>
      </c>
      <c r="AL1401" s="700" t="s">
        <v>7</v>
      </c>
      <c r="AM1401" s="694" t="s">
        <v>486</v>
      </c>
      <c r="AN1401" s="694">
        <v>1</v>
      </c>
      <c r="AO1401" s="232"/>
      <c r="AP1401" s="232" t="s">
        <v>394</v>
      </c>
      <c r="AQ1401" s="232"/>
      <c r="AR1401" s="232"/>
      <c r="AS1401" s="232"/>
      <c r="AT1401" s="243">
        <f t="shared" si="110"/>
        <v>1.736111111111116E-2</v>
      </c>
      <c r="AU1401" s="243">
        <f t="shared" si="111"/>
        <v>6.9444444444444198E-3</v>
      </c>
    </row>
    <row r="1402" spans="1:47" ht="14.25">
      <c r="B1402" s="29">
        <v>2025</v>
      </c>
      <c r="C1402" s="29">
        <v>6</v>
      </c>
      <c r="D1402" s="29">
        <v>13</v>
      </c>
      <c r="E1402" s="247" t="s">
        <v>496</v>
      </c>
      <c r="F1402" s="29"/>
      <c r="G1402" s="208"/>
      <c r="H1402" s="694" t="s">
        <v>467</v>
      </c>
      <c r="I1402" s="347" t="s">
        <v>43</v>
      </c>
      <c r="J1402" s="694" t="s">
        <v>468</v>
      </c>
      <c r="K1402" s="232"/>
      <c r="L1402" s="698"/>
      <c r="M1402" s="185"/>
      <c r="N1402" s="717"/>
      <c r="O1402" s="232"/>
      <c r="P1402" s="232">
        <v>25</v>
      </c>
      <c r="Q1402" s="347" t="s">
        <v>483</v>
      </c>
      <c r="R1402" s="695">
        <v>1000</v>
      </c>
      <c r="S1402" s="695"/>
      <c r="T1402" s="695" t="s">
        <v>30</v>
      </c>
      <c r="U1402" s="695">
        <v>350</v>
      </c>
      <c r="V1402" s="695">
        <v>1000</v>
      </c>
      <c r="W1402" s="695">
        <v>1000</v>
      </c>
      <c r="X1402" s="232">
        <v>1</v>
      </c>
      <c r="Y1402" s="695"/>
      <c r="Z1402" s="232">
        <v>1</v>
      </c>
      <c r="AA1402" s="696">
        <v>350</v>
      </c>
      <c r="AB1402" s="696">
        <v>12550</v>
      </c>
      <c r="AC1402" s="697" t="s">
        <v>914</v>
      </c>
      <c r="AD1402" s="698" t="s">
        <v>2581</v>
      </c>
      <c r="AE1402" s="699">
        <v>0.86805555555555558</v>
      </c>
      <c r="AF1402" s="699">
        <v>0.87152777777777779</v>
      </c>
      <c r="AG1402" s="699"/>
      <c r="AH1402" s="699"/>
      <c r="AI1402" s="232"/>
      <c r="AJ1402" s="694"/>
      <c r="AK1402" s="694" t="s">
        <v>6</v>
      </c>
      <c r="AL1402" s="700" t="s">
        <v>7</v>
      </c>
      <c r="AM1402" s="694" t="s">
        <v>486</v>
      </c>
      <c r="AN1402" s="694">
        <v>1</v>
      </c>
      <c r="AO1402" s="232"/>
      <c r="AP1402" s="232"/>
      <c r="AQ1402" s="232"/>
      <c r="AR1402" s="232"/>
      <c r="AS1402" s="232"/>
      <c r="AT1402" s="243">
        <f t="shared" si="110"/>
        <v>3.4722222222222099E-3</v>
      </c>
      <c r="AU1402" s="243" t="str">
        <f t="shared" si="111"/>
        <v/>
      </c>
    </row>
    <row r="1403" spans="1:47" ht="14.25">
      <c r="B1403" s="29">
        <v>2025</v>
      </c>
      <c r="C1403" s="29">
        <v>6</v>
      </c>
      <c r="D1403" s="29">
        <v>13</v>
      </c>
      <c r="E1403" s="247" t="s">
        <v>496</v>
      </c>
      <c r="F1403" s="29"/>
      <c r="G1403" s="31"/>
      <c r="H1403" s="694" t="s">
        <v>467</v>
      </c>
      <c r="I1403" s="347"/>
      <c r="J1403" s="694"/>
      <c r="K1403" s="232"/>
      <c r="L1403" s="698"/>
      <c r="M1403" s="185"/>
      <c r="N1403" s="717"/>
      <c r="O1403" s="232"/>
      <c r="P1403" s="232"/>
      <c r="Q1403" s="347"/>
      <c r="R1403" s="695"/>
      <c r="S1403" s="695"/>
      <c r="T1403" s="695"/>
      <c r="U1403" s="695"/>
      <c r="V1403" s="695"/>
      <c r="W1403" s="695"/>
      <c r="X1403" s="232"/>
      <c r="Y1403" s="695"/>
      <c r="Z1403" s="232"/>
      <c r="AA1403" s="696"/>
      <c r="AB1403" s="696"/>
      <c r="AC1403" s="697"/>
      <c r="AD1403" s="698"/>
      <c r="AE1403" s="699"/>
      <c r="AF1403" s="699"/>
      <c r="AG1403" s="699">
        <v>0.87152777777777779</v>
      </c>
      <c r="AH1403" s="699">
        <v>0.91666666666666663</v>
      </c>
      <c r="AI1403" s="232" t="s">
        <v>16</v>
      </c>
      <c r="AJ1403" s="694"/>
      <c r="AK1403" s="694"/>
      <c r="AL1403" s="700"/>
      <c r="AM1403" s="694"/>
      <c r="AN1403" s="694"/>
      <c r="AO1403" s="232"/>
      <c r="AP1403" s="232"/>
      <c r="AQ1403" s="232"/>
      <c r="AR1403" s="232"/>
      <c r="AS1403" s="232"/>
      <c r="AT1403" s="243" t="str">
        <f t="shared" si="110"/>
        <v/>
      </c>
      <c r="AU1403" s="243">
        <f t="shared" si="111"/>
        <v>4.513888888888884E-2</v>
      </c>
    </row>
    <row r="1404" spans="1:47" ht="14.25">
      <c r="B1404" s="29">
        <v>2025</v>
      </c>
      <c r="C1404" s="29">
        <v>6</v>
      </c>
      <c r="D1404" s="29">
        <v>13</v>
      </c>
      <c r="E1404" s="247" t="s">
        <v>494</v>
      </c>
      <c r="F1404" s="29"/>
      <c r="G1404" s="31"/>
      <c r="H1404" s="694" t="s">
        <v>467</v>
      </c>
      <c r="I1404" s="347"/>
      <c r="J1404" s="694"/>
      <c r="K1404" s="232"/>
      <c r="L1404" s="698"/>
      <c r="M1404" s="185"/>
      <c r="N1404" s="717"/>
      <c r="O1404" s="232"/>
      <c r="P1404" s="232"/>
      <c r="Q1404" s="347"/>
      <c r="R1404" s="695"/>
      <c r="S1404" s="695"/>
      <c r="T1404" s="695"/>
      <c r="U1404" s="695"/>
      <c r="V1404" s="695"/>
      <c r="W1404" s="695"/>
      <c r="X1404" s="232"/>
      <c r="Y1404" s="695"/>
      <c r="Z1404" s="232"/>
      <c r="AA1404" s="696"/>
      <c r="AB1404" s="696"/>
      <c r="AC1404" s="697"/>
      <c r="AD1404" s="698"/>
      <c r="AE1404" s="699"/>
      <c r="AF1404" s="699"/>
      <c r="AG1404" s="699">
        <v>0.91666666666666663</v>
      </c>
      <c r="AH1404" s="699">
        <v>2.7777777777777776E-2</v>
      </c>
      <c r="AI1404" s="232" t="s">
        <v>41</v>
      </c>
      <c r="AJ1404" s="694"/>
      <c r="AK1404" s="694"/>
      <c r="AL1404" s="700"/>
      <c r="AM1404" s="694"/>
      <c r="AN1404" s="694"/>
      <c r="AO1404" s="232" t="s">
        <v>1717</v>
      </c>
      <c r="AP1404" s="232"/>
      <c r="AQ1404" s="232"/>
      <c r="AR1404" s="232"/>
      <c r="AS1404" s="232"/>
      <c r="AT1404" s="243"/>
      <c r="AU1404" s="243">
        <f t="shared" si="111"/>
        <v>0.11111111111111115</v>
      </c>
    </row>
    <row r="1405" spans="1:47" ht="14.25">
      <c r="B1405" s="29">
        <v>2025</v>
      </c>
      <c r="C1405" s="29">
        <v>6</v>
      </c>
      <c r="D1405" s="29">
        <v>13</v>
      </c>
      <c r="E1405" s="247" t="s">
        <v>494</v>
      </c>
      <c r="F1405" s="29"/>
      <c r="G1405" s="31"/>
      <c r="H1405" s="694" t="s">
        <v>467</v>
      </c>
      <c r="I1405" s="347"/>
      <c r="J1405" s="694"/>
      <c r="K1405" s="232"/>
      <c r="L1405" s="698"/>
      <c r="M1405" s="185"/>
      <c r="N1405" s="717"/>
      <c r="O1405" s="232"/>
      <c r="P1405" s="232"/>
      <c r="Q1405" s="347"/>
      <c r="R1405" s="695"/>
      <c r="S1405" s="695"/>
      <c r="T1405" s="695"/>
      <c r="U1405" s="695"/>
      <c r="V1405" s="695"/>
      <c r="W1405" s="695"/>
      <c r="X1405" s="232"/>
      <c r="Y1405" s="695"/>
      <c r="Z1405" s="232"/>
      <c r="AA1405" s="696"/>
      <c r="AB1405" s="696"/>
      <c r="AC1405" s="697"/>
      <c r="AD1405" s="698"/>
      <c r="AE1405" s="699"/>
      <c r="AF1405" s="699"/>
      <c r="AG1405" s="699">
        <v>2.7777777777777776E-2</v>
      </c>
      <c r="AH1405" s="699">
        <v>4.8611111111111112E-2</v>
      </c>
      <c r="AI1405" s="232" t="s">
        <v>5</v>
      </c>
      <c r="AJ1405" s="694"/>
      <c r="AK1405" s="694"/>
      <c r="AL1405" s="700"/>
      <c r="AM1405" s="694"/>
      <c r="AN1405" s="694"/>
      <c r="AO1405" s="232"/>
      <c r="AP1405" s="232"/>
      <c r="AQ1405" s="232"/>
      <c r="AR1405" s="232"/>
      <c r="AS1405" s="232"/>
      <c r="AT1405" s="243"/>
      <c r="AU1405" s="243"/>
    </row>
    <row r="1406" spans="1:47" ht="14.25">
      <c r="B1406" s="29">
        <v>2025</v>
      </c>
      <c r="C1406" s="29">
        <v>6</v>
      </c>
      <c r="D1406" s="29">
        <v>13</v>
      </c>
      <c r="E1406" s="247" t="s">
        <v>494</v>
      </c>
      <c r="F1406" s="29"/>
      <c r="G1406" s="31"/>
      <c r="H1406" s="694" t="s">
        <v>467</v>
      </c>
      <c r="I1406" s="347" t="s">
        <v>58</v>
      </c>
      <c r="J1406" s="694" t="s">
        <v>468</v>
      </c>
      <c r="K1406" s="232"/>
      <c r="L1406" s="698"/>
      <c r="M1406" s="185"/>
      <c r="N1406" s="717"/>
      <c r="O1406" s="232"/>
      <c r="P1406" s="232">
        <v>12</v>
      </c>
      <c r="Q1406" s="347" t="s">
        <v>483</v>
      </c>
      <c r="R1406" s="695">
        <v>1005</v>
      </c>
      <c r="S1406" s="695"/>
      <c r="T1406" s="695" t="s">
        <v>30</v>
      </c>
      <c r="U1406" s="695">
        <v>200</v>
      </c>
      <c r="V1406" s="695">
        <v>1005</v>
      </c>
      <c r="W1406" s="695">
        <v>1005</v>
      </c>
      <c r="X1406" s="232">
        <v>1</v>
      </c>
      <c r="Y1406" s="695">
        <v>200</v>
      </c>
      <c r="Z1406" s="232">
        <v>1</v>
      </c>
      <c r="AA1406" s="696">
        <v>200</v>
      </c>
      <c r="AB1406" s="696"/>
      <c r="AC1406" s="697"/>
      <c r="AD1406" s="698"/>
      <c r="AE1406" s="699"/>
      <c r="AF1406" s="699"/>
      <c r="AG1406" s="699"/>
      <c r="AH1406" s="699"/>
      <c r="AI1406" s="232"/>
      <c r="AJ1406" s="694"/>
      <c r="AK1406" s="694"/>
      <c r="AL1406" s="700"/>
      <c r="AM1406" s="694"/>
      <c r="AN1406" s="694"/>
      <c r="AO1406" s="232"/>
      <c r="AP1406" s="232"/>
      <c r="AQ1406" s="232"/>
      <c r="AR1406" s="232"/>
      <c r="AS1406" s="232"/>
      <c r="AT1406" s="243" t="str">
        <f t="shared" si="110"/>
        <v/>
      </c>
      <c r="AU1406" s="243" t="str">
        <f t="shared" si="111"/>
        <v/>
      </c>
    </row>
    <row r="1407" spans="1:47" ht="14.25">
      <c r="A1407" s="182">
        <v>1</v>
      </c>
      <c r="B1407" s="29">
        <v>2025</v>
      </c>
      <c r="C1407" s="29">
        <v>6</v>
      </c>
      <c r="D1407" s="29">
        <v>13</v>
      </c>
      <c r="E1407" s="247" t="s">
        <v>494</v>
      </c>
      <c r="F1407" s="29">
        <v>5</v>
      </c>
      <c r="G1407" s="31" t="s">
        <v>485</v>
      </c>
      <c r="H1407" s="694" t="s">
        <v>467</v>
      </c>
      <c r="I1407" s="347" t="s">
        <v>47</v>
      </c>
      <c r="J1407" s="694" t="s">
        <v>468</v>
      </c>
      <c r="K1407" s="232">
        <v>3832357</v>
      </c>
      <c r="L1407" s="698">
        <v>7</v>
      </c>
      <c r="M1407" s="185">
        <v>15</v>
      </c>
      <c r="N1407" s="717" t="s">
        <v>503</v>
      </c>
      <c r="O1407" s="232" t="s">
        <v>469</v>
      </c>
      <c r="P1407" s="232">
        <v>50</v>
      </c>
      <c r="Q1407" s="347" t="s">
        <v>284</v>
      </c>
      <c r="R1407" s="695">
        <v>1000</v>
      </c>
      <c r="S1407" s="695">
        <v>1000</v>
      </c>
      <c r="T1407" s="695">
        <v>4000</v>
      </c>
      <c r="U1407" s="695">
        <v>4000</v>
      </c>
      <c r="V1407" s="695">
        <v>1000</v>
      </c>
      <c r="W1407" s="695">
        <v>1000</v>
      </c>
      <c r="X1407" s="232">
        <v>1</v>
      </c>
      <c r="Y1407" s="695">
        <v>4000</v>
      </c>
      <c r="Z1407" s="232">
        <v>1</v>
      </c>
      <c r="AA1407" s="696">
        <v>4000</v>
      </c>
      <c r="AB1407" s="696">
        <v>4050</v>
      </c>
      <c r="AC1407" s="697" t="s">
        <v>2582</v>
      </c>
      <c r="AD1407" s="698"/>
      <c r="AE1407" s="699">
        <v>4.8611111111111112E-2</v>
      </c>
      <c r="AF1407" s="699">
        <v>6.5972222222222224E-2</v>
      </c>
      <c r="AG1407" s="699">
        <v>6.5972222222222224E-2</v>
      </c>
      <c r="AH1407" s="699">
        <v>0.11458333333333333</v>
      </c>
      <c r="AI1407" s="232" t="s">
        <v>5</v>
      </c>
      <c r="AJ1407" s="694"/>
      <c r="AK1407" s="694" t="s">
        <v>6</v>
      </c>
      <c r="AL1407" s="700" t="s">
        <v>7</v>
      </c>
      <c r="AM1407" s="694" t="s">
        <v>486</v>
      </c>
      <c r="AN1407" s="694">
        <v>1</v>
      </c>
      <c r="AO1407" s="232"/>
      <c r="AP1407" s="232" t="s">
        <v>394</v>
      </c>
      <c r="AQ1407" s="232"/>
      <c r="AR1407" s="232"/>
      <c r="AS1407" s="232"/>
      <c r="AT1407" s="243">
        <f t="shared" si="110"/>
        <v>1.7361111111111112E-2</v>
      </c>
      <c r="AU1407" s="243">
        <f t="shared" si="111"/>
        <v>4.8611111111111105E-2</v>
      </c>
    </row>
    <row r="1408" spans="1:47" ht="14.25">
      <c r="B1408" s="29">
        <v>2025</v>
      </c>
      <c r="C1408" s="29">
        <v>6</v>
      </c>
      <c r="D1408" s="29">
        <v>13</v>
      </c>
      <c r="E1408" s="247" t="s">
        <v>494</v>
      </c>
      <c r="F1408" s="29">
        <v>5</v>
      </c>
      <c r="G1408" s="31" t="s">
        <v>485</v>
      </c>
      <c r="H1408" s="694" t="s">
        <v>467</v>
      </c>
      <c r="I1408" s="347" t="s">
        <v>47</v>
      </c>
      <c r="J1408" s="694" t="s">
        <v>468</v>
      </c>
      <c r="K1408" s="232">
        <v>3832357</v>
      </c>
      <c r="L1408" s="698">
        <v>8</v>
      </c>
      <c r="M1408" s="185">
        <v>15</v>
      </c>
      <c r="N1408" s="717" t="s">
        <v>503</v>
      </c>
      <c r="O1408" s="232" t="s">
        <v>469</v>
      </c>
      <c r="P1408" s="232">
        <v>50</v>
      </c>
      <c r="Q1408" s="347" t="s">
        <v>284</v>
      </c>
      <c r="R1408" s="695">
        <v>1000</v>
      </c>
      <c r="S1408" s="695">
        <v>1000</v>
      </c>
      <c r="T1408" s="695">
        <v>4000</v>
      </c>
      <c r="U1408" s="695">
        <v>4000</v>
      </c>
      <c r="V1408" s="695">
        <v>1000</v>
      </c>
      <c r="W1408" s="695">
        <v>1000</v>
      </c>
      <c r="X1408" s="232">
        <v>1</v>
      </c>
      <c r="Y1408" s="695">
        <v>4000</v>
      </c>
      <c r="Z1408" s="232">
        <v>1</v>
      </c>
      <c r="AA1408" s="696">
        <v>4000</v>
      </c>
      <c r="AB1408" s="696">
        <v>4050</v>
      </c>
      <c r="AC1408" s="697" t="s">
        <v>2583</v>
      </c>
      <c r="AD1408" s="698"/>
      <c r="AE1408" s="699">
        <v>0.11458333333333333</v>
      </c>
      <c r="AF1408" s="699">
        <v>0.13541666666666666</v>
      </c>
      <c r="AG1408" s="699">
        <v>0.13541666666666666</v>
      </c>
      <c r="AH1408" s="699">
        <v>0.1423611111111111</v>
      </c>
      <c r="AI1408" s="232" t="s">
        <v>5</v>
      </c>
      <c r="AJ1408" s="694"/>
      <c r="AK1408" s="694" t="s">
        <v>6</v>
      </c>
      <c r="AL1408" s="700" t="s">
        <v>7</v>
      </c>
      <c r="AM1408" s="694" t="s">
        <v>486</v>
      </c>
      <c r="AN1408" s="694">
        <v>1</v>
      </c>
      <c r="AO1408" s="232"/>
      <c r="AP1408" s="232" t="s">
        <v>394</v>
      </c>
      <c r="AQ1408" s="232"/>
      <c r="AR1408" s="232"/>
      <c r="AS1408" s="232"/>
      <c r="AT1408" s="243">
        <f t="shared" si="110"/>
        <v>2.0833333333333329E-2</v>
      </c>
      <c r="AU1408" s="243">
        <f t="shared" si="111"/>
        <v>6.9444444444444475E-3</v>
      </c>
    </row>
    <row r="1409" spans="1:47" ht="14.25">
      <c r="B1409" s="29">
        <v>2025</v>
      </c>
      <c r="C1409" s="29">
        <v>6</v>
      </c>
      <c r="D1409" s="29">
        <v>13</v>
      </c>
      <c r="E1409" s="247" t="s">
        <v>494</v>
      </c>
      <c r="F1409" s="29">
        <v>5</v>
      </c>
      <c r="G1409" s="31" t="s">
        <v>485</v>
      </c>
      <c r="H1409" s="694" t="s">
        <v>467</v>
      </c>
      <c r="I1409" s="347" t="s">
        <v>47</v>
      </c>
      <c r="J1409" s="694" t="s">
        <v>468</v>
      </c>
      <c r="K1409" s="232">
        <v>3832357</v>
      </c>
      <c r="L1409" s="698">
        <v>9</v>
      </c>
      <c r="M1409" s="185">
        <v>15</v>
      </c>
      <c r="N1409" s="717" t="s">
        <v>503</v>
      </c>
      <c r="O1409" s="232" t="s">
        <v>469</v>
      </c>
      <c r="P1409" s="232">
        <v>50</v>
      </c>
      <c r="Q1409" s="347" t="s">
        <v>284</v>
      </c>
      <c r="R1409" s="695">
        <v>1000</v>
      </c>
      <c r="S1409" s="695">
        <v>1000</v>
      </c>
      <c r="T1409" s="695">
        <v>4000</v>
      </c>
      <c r="U1409" s="695">
        <v>4000</v>
      </c>
      <c r="V1409" s="695">
        <v>1000</v>
      </c>
      <c r="W1409" s="695">
        <v>1000</v>
      </c>
      <c r="X1409" s="232">
        <v>1</v>
      </c>
      <c r="Y1409" s="695">
        <v>4000</v>
      </c>
      <c r="Z1409" s="232">
        <v>1</v>
      </c>
      <c r="AA1409" s="696">
        <v>4000</v>
      </c>
      <c r="AB1409" s="696">
        <v>4050</v>
      </c>
      <c r="AC1409" s="697" t="s">
        <v>2584</v>
      </c>
      <c r="AD1409" s="698" t="s">
        <v>2585</v>
      </c>
      <c r="AE1409" s="699">
        <v>0.1423611111111111</v>
      </c>
      <c r="AF1409" s="699">
        <v>0.15972222222222221</v>
      </c>
      <c r="AG1409" s="699">
        <v>0.15972222222222221</v>
      </c>
      <c r="AH1409" s="699">
        <v>0.16666666666666666</v>
      </c>
      <c r="AI1409" s="232" t="s">
        <v>5</v>
      </c>
      <c r="AJ1409" s="694"/>
      <c r="AK1409" s="694" t="s">
        <v>6</v>
      </c>
      <c r="AL1409" s="700" t="s">
        <v>7</v>
      </c>
      <c r="AM1409" s="694" t="s">
        <v>486</v>
      </c>
      <c r="AN1409" s="694">
        <v>1</v>
      </c>
      <c r="AO1409" s="232"/>
      <c r="AP1409" s="232" t="s">
        <v>394</v>
      </c>
      <c r="AQ1409" s="232"/>
      <c r="AR1409" s="232"/>
      <c r="AS1409" s="232"/>
      <c r="AT1409" s="243">
        <f t="shared" si="110"/>
        <v>1.7361111111111105E-2</v>
      </c>
      <c r="AU1409" s="243">
        <f t="shared" si="111"/>
        <v>6.9444444444444475E-3</v>
      </c>
    </row>
    <row r="1410" spans="1:47" ht="14.25">
      <c r="B1410" s="29">
        <v>2025</v>
      </c>
      <c r="C1410" s="29">
        <v>6</v>
      </c>
      <c r="D1410" s="29">
        <v>13</v>
      </c>
      <c r="E1410" s="247" t="s">
        <v>494</v>
      </c>
      <c r="F1410" s="29"/>
      <c r="G1410" s="208"/>
      <c r="H1410" s="694" t="s">
        <v>467</v>
      </c>
      <c r="I1410" s="347" t="s">
        <v>43</v>
      </c>
      <c r="J1410" s="694" t="s">
        <v>468</v>
      </c>
      <c r="K1410" s="232"/>
      <c r="L1410" s="698"/>
      <c r="M1410" s="185"/>
      <c r="N1410" s="717"/>
      <c r="O1410" s="232"/>
      <c r="P1410" s="232">
        <v>25</v>
      </c>
      <c r="Q1410" s="347" t="s">
        <v>483</v>
      </c>
      <c r="R1410" s="695">
        <v>1000</v>
      </c>
      <c r="S1410" s="695"/>
      <c r="T1410" s="695" t="s">
        <v>30</v>
      </c>
      <c r="U1410" s="695">
        <v>350</v>
      </c>
      <c r="V1410" s="695">
        <v>1000</v>
      </c>
      <c r="W1410" s="695">
        <v>1000</v>
      </c>
      <c r="X1410" s="232">
        <v>1</v>
      </c>
      <c r="Y1410" s="695"/>
      <c r="Z1410" s="232">
        <v>1</v>
      </c>
      <c r="AA1410" s="696">
        <v>350</v>
      </c>
      <c r="AB1410" s="696">
        <v>12550</v>
      </c>
      <c r="AC1410" s="697" t="s">
        <v>914</v>
      </c>
      <c r="AD1410" s="698" t="s">
        <v>2585</v>
      </c>
      <c r="AE1410" s="699">
        <v>0.16666666666666666</v>
      </c>
      <c r="AF1410" s="699">
        <v>0.1701388888888889</v>
      </c>
      <c r="AG1410" s="699"/>
      <c r="AH1410" s="699"/>
      <c r="AI1410" s="232"/>
      <c r="AJ1410" s="694"/>
      <c r="AK1410" s="694" t="s">
        <v>6</v>
      </c>
      <c r="AL1410" s="700" t="s">
        <v>7</v>
      </c>
      <c r="AM1410" s="694" t="s">
        <v>486</v>
      </c>
      <c r="AN1410" s="694">
        <v>1</v>
      </c>
      <c r="AO1410" s="232"/>
      <c r="AP1410" s="232"/>
      <c r="AQ1410" s="232"/>
      <c r="AR1410" s="232"/>
      <c r="AS1410" s="232"/>
      <c r="AT1410" s="243">
        <f t="shared" si="110"/>
        <v>3.4722222222222376E-3</v>
      </c>
      <c r="AU1410" s="243" t="str">
        <f t="shared" si="111"/>
        <v/>
      </c>
    </row>
    <row r="1411" spans="1:47" ht="14.25">
      <c r="B1411" s="29">
        <v>2025</v>
      </c>
      <c r="C1411" s="29">
        <v>6</v>
      </c>
      <c r="D1411" s="29">
        <v>13</v>
      </c>
      <c r="E1411" s="247" t="s">
        <v>494</v>
      </c>
      <c r="F1411" s="29"/>
      <c r="G1411" s="31"/>
      <c r="H1411" s="694" t="s">
        <v>467</v>
      </c>
      <c r="I1411" s="347"/>
      <c r="J1411" s="694"/>
      <c r="K1411" s="232"/>
      <c r="L1411" s="698"/>
      <c r="M1411" s="185"/>
      <c r="N1411" s="717"/>
      <c r="O1411" s="232"/>
      <c r="P1411" s="232"/>
      <c r="Q1411" s="347"/>
      <c r="R1411" s="695"/>
      <c r="S1411" s="695"/>
      <c r="T1411" s="695"/>
      <c r="U1411" s="695"/>
      <c r="V1411" s="695"/>
      <c r="W1411" s="695"/>
      <c r="X1411" s="232"/>
      <c r="Y1411" s="695"/>
      <c r="Z1411" s="232"/>
      <c r="AA1411" s="696"/>
      <c r="AB1411" s="696"/>
      <c r="AC1411" s="697"/>
      <c r="AD1411" s="698"/>
      <c r="AE1411" s="699"/>
      <c r="AF1411" s="699"/>
      <c r="AG1411" s="699">
        <v>0.1701388888888889</v>
      </c>
      <c r="AH1411" s="699">
        <v>0.28125</v>
      </c>
      <c r="AI1411" s="232" t="s">
        <v>41</v>
      </c>
      <c r="AJ1411" s="694"/>
      <c r="AK1411" s="694"/>
      <c r="AL1411" s="700"/>
      <c r="AM1411" s="694"/>
      <c r="AN1411" s="694"/>
      <c r="AO1411" s="232" t="s">
        <v>2586</v>
      </c>
      <c r="AP1411" s="232"/>
      <c r="AQ1411" s="232"/>
      <c r="AR1411" s="232"/>
      <c r="AS1411" s="232"/>
      <c r="AT1411" s="243" t="str">
        <f t="shared" si="110"/>
        <v/>
      </c>
      <c r="AU1411" s="243">
        <f t="shared" si="111"/>
        <v>0.1111111111111111</v>
      </c>
    </row>
    <row r="1412" spans="1:47" ht="14.25">
      <c r="B1412" s="29">
        <v>2025</v>
      </c>
      <c r="C1412" s="29">
        <v>6</v>
      </c>
      <c r="D1412" s="29">
        <v>16</v>
      </c>
      <c r="E1412" s="247" t="s">
        <v>496</v>
      </c>
      <c r="F1412" s="29"/>
      <c r="G1412" s="31"/>
      <c r="H1412" s="694" t="s">
        <v>467</v>
      </c>
      <c r="I1412" s="347"/>
      <c r="J1412" s="694"/>
      <c r="K1412" s="232"/>
      <c r="L1412" s="698"/>
      <c r="M1412" s="185"/>
      <c r="N1412" s="717"/>
      <c r="O1412" s="232"/>
      <c r="P1412" s="232"/>
      <c r="Q1412" s="347"/>
      <c r="R1412" s="695"/>
      <c r="S1412" s="695"/>
      <c r="T1412" s="695"/>
      <c r="U1412" s="695"/>
      <c r="V1412" s="695"/>
      <c r="W1412" s="695"/>
      <c r="X1412" s="232"/>
      <c r="Y1412" s="695"/>
      <c r="Z1412" s="232"/>
      <c r="AA1412" s="696"/>
      <c r="AB1412" s="696"/>
      <c r="AC1412" s="697"/>
      <c r="AD1412" s="698"/>
      <c r="AE1412" s="699"/>
      <c r="AF1412" s="699"/>
      <c r="AG1412" s="699">
        <v>0.28125</v>
      </c>
      <c r="AH1412" s="699">
        <v>0.30208333333333331</v>
      </c>
      <c r="AI1412" s="232" t="s">
        <v>5</v>
      </c>
      <c r="AJ1412" s="694"/>
      <c r="AK1412" s="694"/>
      <c r="AL1412" s="700"/>
      <c r="AM1412" s="694"/>
      <c r="AN1412" s="694"/>
      <c r="AO1412" s="232"/>
      <c r="AP1412" s="232"/>
      <c r="AQ1412" s="232"/>
      <c r="AR1412" s="232"/>
      <c r="AS1412" s="232"/>
      <c r="AT1412" s="243"/>
      <c r="AU1412" s="243">
        <f t="shared" si="111"/>
        <v>2.0833333333333315E-2</v>
      </c>
    </row>
    <row r="1413" spans="1:47" ht="14.25">
      <c r="B1413" s="29">
        <v>2025</v>
      </c>
      <c r="C1413" s="29">
        <v>6</v>
      </c>
      <c r="D1413" s="29">
        <v>16</v>
      </c>
      <c r="E1413" s="247" t="s">
        <v>496</v>
      </c>
      <c r="F1413" s="29"/>
      <c r="G1413" s="31"/>
      <c r="H1413" s="694" t="s">
        <v>467</v>
      </c>
      <c r="I1413" s="347" t="s">
        <v>58</v>
      </c>
      <c r="J1413" s="694" t="s">
        <v>468</v>
      </c>
      <c r="K1413" s="232"/>
      <c r="L1413" s="698"/>
      <c r="M1413" s="185"/>
      <c r="N1413" s="717"/>
      <c r="O1413" s="232"/>
      <c r="P1413" s="232">
        <v>12</v>
      </c>
      <c r="Q1413" s="347" t="s">
        <v>483</v>
      </c>
      <c r="R1413" s="695">
        <v>1005</v>
      </c>
      <c r="S1413" s="695"/>
      <c r="T1413" s="695" t="s">
        <v>30</v>
      </c>
      <c r="U1413" s="695">
        <v>200</v>
      </c>
      <c r="V1413" s="695">
        <v>1005</v>
      </c>
      <c r="W1413" s="695">
        <v>1005</v>
      </c>
      <c r="X1413" s="232">
        <v>1</v>
      </c>
      <c r="Y1413" s="695">
        <v>200</v>
      </c>
      <c r="Z1413" s="232">
        <v>1</v>
      </c>
      <c r="AA1413" s="696">
        <v>200</v>
      </c>
      <c r="AB1413" s="696"/>
      <c r="AC1413" s="697"/>
      <c r="AD1413" s="698"/>
      <c r="AE1413" s="699"/>
      <c r="AF1413" s="699"/>
      <c r="AG1413" s="699"/>
      <c r="AH1413" s="699"/>
      <c r="AI1413" s="232"/>
      <c r="AJ1413" s="694"/>
      <c r="AK1413" s="694"/>
      <c r="AL1413" s="700"/>
      <c r="AM1413" s="694"/>
      <c r="AN1413" s="694"/>
      <c r="AO1413" s="232"/>
      <c r="AP1413" s="232"/>
      <c r="AQ1413" s="232"/>
      <c r="AR1413" s="232"/>
      <c r="AS1413" s="232"/>
      <c r="AT1413" s="243" t="str">
        <f t="shared" si="110"/>
        <v/>
      </c>
      <c r="AU1413" s="243" t="str">
        <f t="shared" si="111"/>
        <v/>
      </c>
    </row>
    <row r="1414" spans="1:47" ht="14.25">
      <c r="A1414" s="182">
        <v>1</v>
      </c>
      <c r="B1414" s="29">
        <v>2025</v>
      </c>
      <c r="C1414" s="29">
        <v>6</v>
      </c>
      <c r="D1414" s="29">
        <v>16</v>
      </c>
      <c r="E1414" s="247" t="s">
        <v>496</v>
      </c>
      <c r="F1414" s="29">
        <v>1</v>
      </c>
      <c r="G1414" s="31" t="s">
        <v>485</v>
      </c>
      <c r="H1414" s="694" t="s">
        <v>467</v>
      </c>
      <c r="I1414" s="347" t="s">
        <v>47</v>
      </c>
      <c r="J1414" s="694" t="s">
        <v>468</v>
      </c>
      <c r="K1414" s="232">
        <v>3832357</v>
      </c>
      <c r="L1414" s="698">
        <v>10</v>
      </c>
      <c r="M1414" s="185">
        <v>15</v>
      </c>
      <c r="N1414" s="717" t="s">
        <v>503</v>
      </c>
      <c r="O1414" s="232" t="s">
        <v>469</v>
      </c>
      <c r="P1414" s="232">
        <v>50</v>
      </c>
      <c r="Q1414" s="347" t="s">
        <v>284</v>
      </c>
      <c r="R1414" s="695">
        <v>1000</v>
      </c>
      <c r="S1414" s="695">
        <v>1001</v>
      </c>
      <c r="T1414" s="695">
        <v>4000</v>
      </c>
      <c r="U1414" s="695">
        <v>4000</v>
      </c>
      <c r="V1414" s="695">
        <v>1000</v>
      </c>
      <c r="W1414" s="695">
        <v>1001</v>
      </c>
      <c r="X1414" s="232">
        <v>1</v>
      </c>
      <c r="Y1414" s="695">
        <v>4000</v>
      </c>
      <c r="Z1414" s="232">
        <v>1</v>
      </c>
      <c r="AA1414" s="696">
        <v>4000</v>
      </c>
      <c r="AB1414" s="696">
        <v>4050</v>
      </c>
      <c r="AC1414" s="697" t="s">
        <v>2587</v>
      </c>
      <c r="AD1414" s="698"/>
      <c r="AE1414" s="699">
        <v>0.30208333333333331</v>
      </c>
      <c r="AF1414" s="699">
        <v>0.31944444444444442</v>
      </c>
      <c r="AG1414" s="699">
        <v>0.31944444444444442</v>
      </c>
      <c r="AH1414" s="699">
        <v>0.3263888888888889</v>
      </c>
      <c r="AI1414" s="232" t="s">
        <v>5</v>
      </c>
      <c r="AJ1414" s="694"/>
      <c r="AK1414" s="694" t="s">
        <v>6</v>
      </c>
      <c r="AL1414" s="700" t="s">
        <v>7</v>
      </c>
      <c r="AM1414" s="694" t="s">
        <v>486</v>
      </c>
      <c r="AN1414" s="694">
        <v>1</v>
      </c>
      <c r="AO1414" s="232"/>
      <c r="AP1414" s="232" t="s">
        <v>394</v>
      </c>
      <c r="AQ1414" s="232" t="s">
        <v>860</v>
      </c>
      <c r="AR1414" s="232"/>
      <c r="AS1414" s="232"/>
      <c r="AT1414" s="243">
        <f t="shared" si="110"/>
        <v>1.7361111111111105E-2</v>
      </c>
      <c r="AU1414" s="243">
        <f t="shared" si="111"/>
        <v>6.9444444444444753E-3</v>
      </c>
    </row>
    <row r="1415" spans="1:47" ht="14.25">
      <c r="B1415" s="29">
        <v>2025</v>
      </c>
      <c r="C1415" s="29">
        <v>6</v>
      </c>
      <c r="D1415" s="29">
        <v>16</v>
      </c>
      <c r="E1415" s="247" t="s">
        <v>496</v>
      </c>
      <c r="F1415" s="29">
        <v>1</v>
      </c>
      <c r="G1415" s="31" t="s">
        <v>485</v>
      </c>
      <c r="H1415" s="694" t="s">
        <v>467</v>
      </c>
      <c r="I1415" s="347" t="s">
        <v>47</v>
      </c>
      <c r="J1415" s="694" t="s">
        <v>468</v>
      </c>
      <c r="K1415" s="232">
        <v>3832357</v>
      </c>
      <c r="L1415" s="698">
        <v>11</v>
      </c>
      <c r="M1415" s="185">
        <v>15</v>
      </c>
      <c r="N1415" s="717" t="s">
        <v>503</v>
      </c>
      <c r="O1415" s="232" t="s">
        <v>469</v>
      </c>
      <c r="P1415" s="232">
        <v>50</v>
      </c>
      <c r="Q1415" s="347" t="s">
        <v>284</v>
      </c>
      <c r="R1415" s="695">
        <v>1000</v>
      </c>
      <c r="S1415" s="695">
        <v>1000</v>
      </c>
      <c r="T1415" s="695">
        <v>4000</v>
      </c>
      <c r="U1415" s="695">
        <v>4000</v>
      </c>
      <c r="V1415" s="695">
        <v>1000</v>
      </c>
      <c r="W1415" s="695">
        <v>1000</v>
      </c>
      <c r="X1415" s="232">
        <v>1</v>
      </c>
      <c r="Y1415" s="695">
        <v>4000</v>
      </c>
      <c r="Z1415" s="232">
        <v>1</v>
      </c>
      <c r="AA1415" s="696">
        <v>4000</v>
      </c>
      <c r="AB1415" s="696">
        <v>4050</v>
      </c>
      <c r="AC1415" s="697" t="s">
        <v>2588</v>
      </c>
      <c r="AD1415" s="698"/>
      <c r="AE1415" s="699">
        <v>0.3263888888888889</v>
      </c>
      <c r="AF1415" s="699">
        <v>0.34722222222222221</v>
      </c>
      <c r="AG1415" s="699">
        <v>0.34722222222222221</v>
      </c>
      <c r="AH1415" s="699">
        <v>0.35416666666666669</v>
      </c>
      <c r="AI1415" s="232" t="s">
        <v>5</v>
      </c>
      <c r="AJ1415" s="694"/>
      <c r="AK1415" s="694" t="s">
        <v>6</v>
      </c>
      <c r="AL1415" s="700" t="s">
        <v>7</v>
      </c>
      <c r="AM1415" s="694" t="s">
        <v>486</v>
      </c>
      <c r="AN1415" s="694">
        <v>1</v>
      </c>
      <c r="AO1415" s="232"/>
      <c r="AP1415" s="232" t="s">
        <v>394</v>
      </c>
      <c r="AQ1415" s="232"/>
      <c r="AR1415" s="232"/>
      <c r="AS1415" s="232"/>
      <c r="AT1415" s="243">
        <f t="shared" si="110"/>
        <v>2.0833333333333315E-2</v>
      </c>
      <c r="AU1415" s="243">
        <f t="shared" si="111"/>
        <v>6.9444444444444753E-3</v>
      </c>
    </row>
    <row r="1416" spans="1:47" ht="14.25">
      <c r="B1416" s="29">
        <v>2025</v>
      </c>
      <c r="C1416" s="29">
        <v>6</v>
      </c>
      <c r="D1416" s="29">
        <v>16</v>
      </c>
      <c r="E1416" s="247" t="s">
        <v>496</v>
      </c>
      <c r="F1416" s="29">
        <v>1</v>
      </c>
      <c r="G1416" s="31" t="s">
        <v>485</v>
      </c>
      <c r="H1416" s="694" t="s">
        <v>467</v>
      </c>
      <c r="I1416" s="347" t="s">
        <v>47</v>
      </c>
      <c r="J1416" s="694" t="s">
        <v>468</v>
      </c>
      <c r="K1416" s="232">
        <v>3832357</v>
      </c>
      <c r="L1416" s="698">
        <v>12</v>
      </c>
      <c r="M1416" s="185">
        <v>15</v>
      </c>
      <c r="N1416" s="717" t="s">
        <v>503</v>
      </c>
      <c r="O1416" s="232" t="s">
        <v>469</v>
      </c>
      <c r="P1416" s="232">
        <v>50</v>
      </c>
      <c r="Q1416" s="347" t="s">
        <v>284</v>
      </c>
      <c r="R1416" s="695">
        <v>1000</v>
      </c>
      <c r="S1416" s="695">
        <v>1000</v>
      </c>
      <c r="T1416" s="695">
        <v>4000</v>
      </c>
      <c r="U1416" s="695">
        <v>4000</v>
      </c>
      <c r="V1416" s="695">
        <v>1000</v>
      </c>
      <c r="W1416" s="695">
        <v>1000</v>
      </c>
      <c r="X1416" s="232">
        <v>1</v>
      </c>
      <c r="Y1416" s="695">
        <v>4000</v>
      </c>
      <c r="Z1416" s="232">
        <v>1</v>
      </c>
      <c r="AA1416" s="696">
        <v>4000</v>
      </c>
      <c r="AB1416" s="696">
        <v>4050</v>
      </c>
      <c r="AC1416" s="697" t="s">
        <v>2589</v>
      </c>
      <c r="AD1416" s="698" t="s">
        <v>2590</v>
      </c>
      <c r="AE1416" s="699">
        <v>0.35416666666666669</v>
      </c>
      <c r="AF1416" s="699">
        <v>0.37152777777777779</v>
      </c>
      <c r="AG1416" s="699">
        <v>0.37152777777777779</v>
      </c>
      <c r="AH1416" s="699">
        <v>0.37847222222222221</v>
      </c>
      <c r="AI1416" s="232" t="s">
        <v>5</v>
      </c>
      <c r="AJ1416" s="694"/>
      <c r="AK1416" s="694" t="s">
        <v>6</v>
      </c>
      <c r="AL1416" s="700" t="s">
        <v>7</v>
      </c>
      <c r="AM1416" s="694" t="s">
        <v>486</v>
      </c>
      <c r="AN1416" s="694">
        <v>1</v>
      </c>
      <c r="AO1416" s="232"/>
      <c r="AP1416" s="232" t="s">
        <v>394</v>
      </c>
      <c r="AQ1416" s="232"/>
      <c r="AR1416" s="232"/>
      <c r="AS1416" s="232"/>
      <c r="AT1416" s="243">
        <f t="shared" si="110"/>
        <v>1.7361111111111105E-2</v>
      </c>
      <c r="AU1416" s="243">
        <f t="shared" si="111"/>
        <v>6.9444444444444198E-3</v>
      </c>
    </row>
    <row r="1417" spans="1:47" ht="14.25">
      <c r="B1417" s="29">
        <v>2025</v>
      </c>
      <c r="C1417" s="29">
        <v>6</v>
      </c>
      <c r="D1417" s="29">
        <v>16</v>
      </c>
      <c r="E1417" s="247" t="s">
        <v>496</v>
      </c>
      <c r="F1417" s="29"/>
      <c r="G1417" s="208"/>
      <c r="H1417" s="694" t="s">
        <v>467</v>
      </c>
      <c r="I1417" s="347" t="s">
        <v>43</v>
      </c>
      <c r="J1417" s="694" t="s">
        <v>468</v>
      </c>
      <c r="K1417" s="232"/>
      <c r="L1417" s="698"/>
      <c r="M1417" s="185"/>
      <c r="N1417" s="717"/>
      <c r="O1417" s="232"/>
      <c r="P1417" s="232">
        <v>25</v>
      </c>
      <c r="Q1417" s="347" t="s">
        <v>483</v>
      </c>
      <c r="R1417" s="695">
        <v>1000</v>
      </c>
      <c r="S1417" s="695"/>
      <c r="T1417" s="695" t="s">
        <v>30</v>
      </c>
      <c r="U1417" s="695">
        <v>350</v>
      </c>
      <c r="V1417" s="695">
        <v>1000</v>
      </c>
      <c r="W1417" s="695">
        <v>1000</v>
      </c>
      <c r="X1417" s="232">
        <v>1</v>
      </c>
      <c r="Y1417" s="695"/>
      <c r="Z1417" s="232">
        <v>1</v>
      </c>
      <c r="AA1417" s="696">
        <v>350</v>
      </c>
      <c r="AB1417" s="696">
        <v>12550</v>
      </c>
      <c r="AC1417" s="697" t="s">
        <v>914</v>
      </c>
      <c r="AD1417" s="698" t="s">
        <v>2590</v>
      </c>
      <c r="AE1417" s="699">
        <v>0.37847222222222221</v>
      </c>
      <c r="AF1417" s="699">
        <v>0.38194444444444442</v>
      </c>
      <c r="AG1417" s="699"/>
      <c r="AH1417" s="699"/>
      <c r="AI1417" s="232"/>
      <c r="AJ1417" s="694"/>
      <c r="AK1417" s="694" t="s">
        <v>6</v>
      </c>
      <c r="AL1417" s="700" t="s">
        <v>7</v>
      </c>
      <c r="AM1417" s="694" t="s">
        <v>486</v>
      </c>
      <c r="AN1417" s="694">
        <v>1</v>
      </c>
      <c r="AO1417" s="232"/>
      <c r="AP1417" s="232"/>
      <c r="AQ1417" s="232"/>
      <c r="AR1417" s="232"/>
      <c r="AS1417" s="232"/>
      <c r="AT1417" s="243">
        <f t="shared" si="110"/>
        <v>3.4722222222222099E-3</v>
      </c>
      <c r="AU1417" s="243" t="str">
        <f t="shared" si="111"/>
        <v/>
      </c>
    </row>
    <row r="1418" spans="1:47" ht="14.25">
      <c r="B1418" s="29">
        <v>2025</v>
      </c>
      <c r="C1418" s="29">
        <v>6</v>
      </c>
      <c r="D1418" s="29">
        <v>16</v>
      </c>
      <c r="E1418" s="247" t="s">
        <v>496</v>
      </c>
      <c r="F1418" s="29"/>
      <c r="G1418" s="31"/>
      <c r="H1418" s="694" t="s">
        <v>467</v>
      </c>
      <c r="I1418" s="347"/>
      <c r="J1418" s="694"/>
      <c r="K1418" s="232"/>
      <c r="L1418" s="698"/>
      <c r="M1418" s="185"/>
      <c r="N1418" s="717"/>
      <c r="O1418" s="232"/>
      <c r="P1418" s="232"/>
      <c r="Q1418" s="347"/>
      <c r="R1418" s="695"/>
      <c r="S1418" s="695"/>
      <c r="T1418" s="695"/>
      <c r="U1418" s="695"/>
      <c r="V1418" s="695"/>
      <c r="W1418" s="695"/>
      <c r="X1418" s="232"/>
      <c r="Y1418" s="695"/>
      <c r="Z1418" s="232"/>
      <c r="AA1418" s="696"/>
      <c r="AB1418" s="696"/>
      <c r="AC1418" s="697"/>
      <c r="AD1418" s="698"/>
      <c r="AE1418" s="699"/>
      <c r="AF1418" s="699"/>
      <c r="AG1418" s="699">
        <v>0.38194444444444442</v>
      </c>
      <c r="AH1418" s="699">
        <v>0.40277777777777779</v>
      </c>
      <c r="AI1418" s="232" t="s">
        <v>560</v>
      </c>
      <c r="AJ1418" s="694"/>
      <c r="AK1418" s="694"/>
      <c r="AL1418" s="700"/>
      <c r="AM1418" s="694"/>
      <c r="AN1418" s="694"/>
      <c r="AO1418" s="232"/>
      <c r="AP1418" s="232"/>
      <c r="AQ1418" s="232"/>
      <c r="AR1418" s="232"/>
      <c r="AS1418" s="232"/>
      <c r="AT1418" s="243" t="str">
        <f t="shared" si="110"/>
        <v/>
      </c>
      <c r="AU1418" s="243">
        <f t="shared" si="111"/>
        <v>2.083333333333337E-2</v>
      </c>
    </row>
    <row r="1419" spans="1:47" ht="14.25">
      <c r="B1419" s="29">
        <v>2025</v>
      </c>
      <c r="C1419" s="29">
        <v>6</v>
      </c>
      <c r="D1419" s="29">
        <v>16</v>
      </c>
      <c r="E1419" s="247" t="s">
        <v>496</v>
      </c>
      <c r="F1419" s="29"/>
      <c r="G1419" s="31"/>
      <c r="H1419" s="694" t="s">
        <v>467</v>
      </c>
      <c r="I1419" s="347" t="s">
        <v>58</v>
      </c>
      <c r="J1419" s="694" t="s">
        <v>468</v>
      </c>
      <c r="K1419" s="232"/>
      <c r="L1419" s="698"/>
      <c r="M1419" s="185"/>
      <c r="N1419" s="717"/>
      <c r="O1419" s="232"/>
      <c r="P1419" s="232">
        <v>12</v>
      </c>
      <c r="Q1419" s="347" t="s">
        <v>483</v>
      </c>
      <c r="R1419" s="695">
        <v>1005</v>
      </c>
      <c r="S1419" s="695"/>
      <c r="T1419" s="695" t="s">
        <v>30</v>
      </c>
      <c r="U1419" s="695">
        <v>200</v>
      </c>
      <c r="V1419" s="695">
        <v>1005</v>
      </c>
      <c r="W1419" s="695">
        <v>1005</v>
      </c>
      <c r="X1419" s="232">
        <v>1</v>
      </c>
      <c r="Y1419" s="695">
        <v>200</v>
      </c>
      <c r="Z1419" s="232">
        <v>1</v>
      </c>
      <c r="AA1419" s="696">
        <v>200</v>
      </c>
      <c r="AB1419" s="696"/>
      <c r="AC1419" s="697"/>
      <c r="AD1419" s="698"/>
      <c r="AE1419" s="699"/>
      <c r="AF1419" s="699"/>
      <c r="AG1419" s="699"/>
      <c r="AH1419" s="699"/>
      <c r="AI1419" s="232"/>
      <c r="AJ1419" s="694"/>
      <c r="AK1419" s="694"/>
      <c r="AL1419" s="700"/>
      <c r="AM1419" s="694"/>
      <c r="AN1419" s="694"/>
      <c r="AO1419" s="232"/>
      <c r="AP1419" s="232"/>
      <c r="AQ1419" s="232"/>
      <c r="AR1419" s="232"/>
      <c r="AS1419" s="232"/>
      <c r="AT1419" s="243" t="str">
        <f t="shared" ref="AT1419:AT1426" si="112">IF(IF(AE1419&gt;AF1419,1-AE1419+AF1419,AF1419-AE1419)=0,"",IF(AE1419&gt;AF1419,1-AE1419+AF1419,AF1419-AE1419))</f>
        <v/>
      </c>
      <c r="AU1419" s="243" t="str">
        <f t="shared" si="111"/>
        <v/>
      </c>
    </row>
    <row r="1420" spans="1:47" ht="14.25">
      <c r="A1420" s="182">
        <v>1</v>
      </c>
      <c r="B1420" s="29">
        <v>2025</v>
      </c>
      <c r="C1420" s="29">
        <v>6</v>
      </c>
      <c r="D1420" s="29">
        <v>16</v>
      </c>
      <c r="E1420" s="247" t="s">
        <v>496</v>
      </c>
      <c r="F1420" s="29">
        <v>2</v>
      </c>
      <c r="G1420" s="31" t="s">
        <v>485</v>
      </c>
      <c r="H1420" s="694" t="s">
        <v>467</v>
      </c>
      <c r="I1420" s="347" t="s">
        <v>47</v>
      </c>
      <c r="J1420" s="694" t="s">
        <v>468</v>
      </c>
      <c r="K1420" s="232">
        <v>3832357</v>
      </c>
      <c r="L1420" s="698">
        <v>13</v>
      </c>
      <c r="M1420" s="185">
        <v>15</v>
      </c>
      <c r="N1420" s="717" t="s">
        <v>503</v>
      </c>
      <c r="O1420" s="232" t="s">
        <v>469</v>
      </c>
      <c r="P1420" s="232">
        <v>50</v>
      </c>
      <c r="Q1420" s="347" t="s">
        <v>284</v>
      </c>
      <c r="R1420" s="695">
        <v>1000</v>
      </c>
      <c r="S1420" s="695">
        <v>1000</v>
      </c>
      <c r="T1420" s="695">
        <v>4000</v>
      </c>
      <c r="U1420" s="695">
        <v>4000</v>
      </c>
      <c r="V1420" s="695">
        <v>1000</v>
      </c>
      <c r="W1420" s="695">
        <v>1000</v>
      </c>
      <c r="X1420" s="232">
        <v>1</v>
      </c>
      <c r="Y1420" s="695">
        <v>4000</v>
      </c>
      <c r="Z1420" s="232">
        <v>1</v>
      </c>
      <c r="AA1420" s="696">
        <v>4000</v>
      </c>
      <c r="AB1420" s="696">
        <v>4050</v>
      </c>
      <c r="AC1420" s="697" t="s">
        <v>2591</v>
      </c>
      <c r="AD1420" s="698"/>
      <c r="AE1420" s="699">
        <v>0.40277777777777779</v>
      </c>
      <c r="AF1420" s="699">
        <v>0.4236111111111111</v>
      </c>
      <c r="AG1420" s="699">
        <v>0.4236111111111111</v>
      </c>
      <c r="AH1420" s="699">
        <v>0.47222222222222221</v>
      </c>
      <c r="AI1420" s="232" t="s">
        <v>5</v>
      </c>
      <c r="AJ1420" s="694"/>
      <c r="AK1420" s="694" t="s">
        <v>6</v>
      </c>
      <c r="AL1420" s="700" t="s">
        <v>7</v>
      </c>
      <c r="AM1420" s="694" t="s">
        <v>486</v>
      </c>
      <c r="AN1420" s="694">
        <v>1</v>
      </c>
      <c r="AO1420" s="232"/>
      <c r="AP1420" s="232" t="s">
        <v>394</v>
      </c>
      <c r="AQ1420" s="232"/>
      <c r="AR1420" s="232"/>
      <c r="AS1420" s="232"/>
      <c r="AT1420" s="243">
        <f t="shared" si="112"/>
        <v>2.0833333333333315E-2</v>
      </c>
      <c r="AU1420" s="243">
        <f t="shared" si="111"/>
        <v>4.8611111111111105E-2</v>
      </c>
    </row>
    <row r="1421" spans="1:47" ht="14.25">
      <c r="B1421" s="29">
        <v>2025</v>
      </c>
      <c r="C1421" s="29">
        <v>6</v>
      </c>
      <c r="D1421" s="29">
        <v>16</v>
      </c>
      <c r="E1421" s="247" t="s">
        <v>496</v>
      </c>
      <c r="F1421" s="29">
        <v>2</v>
      </c>
      <c r="G1421" s="31" t="s">
        <v>485</v>
      </c>
      <c r="H1421" s="694" t="s">
        <v>467</v>
      </c>
      <c r="I1421" s="347" t="s">
        <v>47</v>
      </c>
      <c r="J1421" s="694" t="s">
        <v>468</v>
      </c>
      <c r="K1421" s="232">
        <v>3832357</v>
      </c>
      <c r="L1421" s="698">
        <v>14</v>
      </c>
      <c r="M1421" s="185">
        <v>15</v>
      </c>
      <c r="N1421" s="717" t="s">
        <v>503</v>
      </c>
      <c r="O1421" s="232" t="s">
        <v>469</v>
      </c>
      <c r="P1421" s="232">
        <v>50</v>
      </c>
      <c r="Q1421" s="347" t="s">
        <v>284</v>
      </c>
      <c r="R1421" s="695">
        <v>1000</v>
      </c>
      <c r="S1421" s="695">
        <v>1000</v>
      </c>
      <c r="T1421" s="695">
        <v>4000</v>
      </c>
      <c r="U1421" s="695">
        <v>4000</v>
      </c>
      <c r="V1421" s="695">
        <v>1000</v>
      </c>
      <c r="W1421" s="695">
        <v>1000</v>
      </c>
      <c r="X1421" s="232">
        <v>1</v>
      </c>
      <c r="Y1421" s="695">
        <v>4000</v>
      </c>
      <c r="Z1421" s="232">
        <v>1</v>
      </c>
      <c r="AA1421" s="696">
        <v>4000</v>
      </c>
      <c r="AB1421" s="696">
        <v>4050</v>
      </c>
      <c r="AC1421" s="697" t="s">
        <v>2592</v>
      </c>
      <c r="AD1421" s="698"/>
      <c r="AE1421" s="699">
        <v>0.47222222222222221</v>
      </c>
      <c r="AF1421" s="699">
        <v>0.48958333333333331</v>
      </c>
      <c r="AG1421" s="699">
        <v>0.48958333333333331</v>
      </c>
      <c r="AH1421" s="699">
        <v>0.49652777777777779</v>
      </c>
      <c r="AI1421" s="232" t="s">
        <v>5</v>
      </c>
      <c r="AJ1421" s="694"/>
      <c r="AK1421" s="694" t="s">
        <v>6</v>
      </c>
      <c r="AL1421" s="700" t="s">
        <v>7</v>
      </c>
      <c r="AM1421" s="694" t="s">
        <v>486</v>
      </c>
      <c r="AN1421" s="694">
        <v>1</v>
      </c>
      <c r="AO1421" s="232"/>
      <c r="AP1421" s="232" t="s">
        <v>394</v>
      </c>
      <c r="AQ1421" s="232"/>
      <c r="AR1421" s="232"/>
      <c r="AS1421" s="232"/>
      <c r="AT1421" s="243">
        <f t="shared" si="112"/>
        <v>1.7361111111111105E-2</v>
      </c>
      <c r="AU1421" s="243">
        <f t="shared" si="111"/>
        <v>6.9444444444444753E-3</v>
      </c>
    </row>
    <row r="1422" spans="1:47" ht="14.25">
      <c r="B1422" s="29">
        <v>2025</v>
      </c>
      <c r="C1422" s="29">
        <v>6</v>
      </c>
      <c r="D1422" s="29">
        <v>16</v>
      </c>
      <c r="E1422" s="247" t="s">
        <v>496</v>
      </c>
      <c r="F1422" s="29">
        <v>2</v>
      </c>
      <c r="G1422" s="31" t="s">
        <v>485</v>
      </c>
      <c r="H1422" s="694" t="s">
        <v>467</v>
      </c>
      <c r="I1422" s="347" t="s">
        <v>47</v>
      </c>
      <c r="J1422" s="694" t="s">
        <v>468</v>
      </c>
      <c r="K1422" s="232">
        <v>3832357</v>
      </c>
      <c r="L1422" s="698">
        <v>15</v>
      </c>
      <c r="M1422" s="185">
        <v>15</v>
      </c>
      <c r="N1422" s="717" t="s">
        <v>503</v>
      </c>
      <c r="O1422" s="232" t="s">
        <v>469</v>
      </c>
      <c r="P1422" s="232">
        <v>50</v>
      </c>
      <c r="Q1422" s="347" t="s">
        <v>284</v>
      </c>
      <c r="R1422" s="695">
        <v>1000</v>
      </c>
      <c r="S1422" s="695">
        <v>1000</v>
      </c>
      <c r="T1422" s="695">
        <v>4000</v>
      </c>
      <c r="U1422" s="695">
        <v>4000</v>
      </c>
      <c r="V1422" s="695">
        <v>1000</v>
      </c>
      <c r="W1422" s="695">
        <v>1000</v>
      </c>
      <c r="X1422" s="232">
        <v>1</v>
      </c>
      <c r="Y1422" s="695">
        <v>4000</v>
      </c>
      <c r="Z1422" s="232">
        <v>1</v>
      </c>
      <c r="AA1422" s="696">
        <v>4000</v>
      </c>
      <c r="AB1422" s="696">
        <v>4050</v>
      </c>
      <c r="AC1422" s="697" t="s">
        <v>2593</v>
      </c>
      <c r="AD1422" s="698" t="s">
        <v>2594</v>
      </c>
      <c r="AE1422" s="699">
        <v>0.49652777777777779</v>
      </c>
      <c r="AF1422" s="699">
        <v>0.51388888888888884</v>
      </c>
      <c r="AG1422" s="699">
        <v>0.51388888888888884</v>
      </c>
      <c r="AH1422" s="699">
        <v>0.52083333333333337</v>
      </c>
      <c r="AI1422" s="232" t="s">
        <v>5</v>
      </c>
      <c r="AJ1422" s="694"/>
      <c r="AK1422" s="694" t="s">
        <v>6</v>
      </c>
      <c r="AL1422" s="700" t="s">
        <v>7</v>
      </c>
      <c r="AM1422" s="694" t="s">
        <v>486</v>
      </c>
      <c r="AN1422" s="694">
        <v>1</v>
      </c>
      <c r="AO1422" s="232"/>
      <c r="AP1422" s="232" t="s">
        <v>394</v>
      </c>
      <c r="AQ1422" s="232"/>
      <c r="AR1422" s="232"/>
      <c r="AS1422" s="232"/>
      <c r="AT1422" s="243">
        <f t="shared" si="112"/>
        <v>1.7361111111111049E-2</v>
      </c>
      <c r="AU1422" s="243">
        <f t="shared" si="111"/>
        <v>6.9444444444445308E-3</v>
      </c>
    </row>
    <row r="1423" spans="1:47" ht="14.25">
      <c r="B1423" s="29">
        <v>2025</v>
      </c>
      <c r="C1423" s="29">
        <v>6</v>
      </c>
      <c r="D1423" s="29">
        <v>16</v>
      </c>
      <c r="E1423" s="247" t="s">
        <v>496</v>
      </c>
      <c r="F1423" s="29"/>
      <c r="G1423" s="208"/>
      <c r="H1423" s="694" t="s">
        <v>467</v>
      </c>
      <c r="I1423" s="347" t="s">
        <v>43</v>
      </c>
      <c r="J1423" s="694" t="s">
        <v>468</v>
      </c>
      <c r="K1423" s="232"/>
      <c r="L1423" s="698"/>
      <c r="M1423" s="185"/>
      <c r="N1423" s="717"/>
      <c r="O1423" s="232"/>
      <c r="P1423" s="232">
        <v>25</v>
      </c>
      <c r="Q1423" s="347" t="s">
        <v>483</v>
      </c>
      <c r="R1423" s="695">
        <v>1000</v>
      </c>
      <c r="S1423" s="695"/>
      <c r="T1423" s="695" t="s">
        <v>30</v>
      </c>
      <c r="U1423" s="695">
        <v>350</v>
      </c>
      <c r="V1423" s="695">
        <v>1000</v>
      </c>
      <c r="W1423" s="695">
        <v>1000</v>
      </c>
      <c r="X1423" s="232">
        <v>1</v>
      </c>
      <c r="Y1423" s="695"/>
      <c r="Z1423" s="232">
        <v>1</v>
      </c>
      <c r="AA1423" s="696">
        <v>350</v>
      </c>
      <c r="AB1423" s="696">
        <v>12550</v>
      </c>
      <c r="AC1423" s="697" t="s">
        <v>914</v>
      </c>
      <c r="AD1423" s="698" t="s">
        <v>2594</v>
      </c>
      <c r="AE1423" s="699">
        <v>0.52083333333333337</v>
      </c>
      <c r="AF1423" s="699">
        <v>0.52430555555555558</v>
      </c>
      <c r="AG1423" s="699"/>
      <c r="AH1423" s="699"/>
      <c r="AI1423" s="232"/>
      <c r="AJ1423" s="694"/>
      <c r="AK1423" s="694" t="s">
        <v>6</v>
      </c>
      <c r="AL1423" s="700" t="s">
        <v>7</v>
      </c>
      <c r="AM1423" s="694" t="s">
        <v>486</v>
      </c>
      <c r="AN1423" s="694">
        <v>1</v>
      </c>
      <c r="AO1423" s="232"/>
      <c r="AP1423" s="232"/>
      <c r="AQ1423" s="232"/>
      <c r="AR1423" s="232"/>
      <c r="AS1423" s="232"/>
      <c r="AT1423" s="243">
        <f t="shared" si="112"/>
        <v>3.4722222222222099E-3</v>
      </c>
      <c r="AU1423" s="243" t="str">
        <f t="shared" si="111"/>
        <v/>
      </c>
    </row>
    <row r="1424" spans="1:47" ht="14.25">
      <c r="B1424" s="29">
        <v>2025</v>
      </c>
      <c r="C1424" s="29">
        <v>6</v>
      </c>
      <c r="D1424" s="29">
        <v>16</v>
      </c>
      <c r="E1424" s="247" t="s">
        <v>496</v>
      </c>
      <c r="F1424" s="29"/>
      <c r="G1424" s="31"/>
      <c r="H1424" s="694" t="s">
        <v>467</v>
      </c>
      <c r="I1424" s="347"/>
      <c r="J1424" s="694"/>
      <c r="K1424" s="232"/>
      <c r="L1424" s="698"/>
      <c r="M1424" s="185"/>
      <c r="N1424" s="717"/>
      <c r="O1424" s="232"/>
      <c r="P1424" s="232"/>
      <c r="Q1424" s="347"/>
      <c r="R1424" s="695"/>
      <c r="S1424" s="695"/>
      <c r="T1424" s="695"/>
      <c r="U1424" s="695"/>
      <c r="V1424" s="695"/>
      <c r="W1424" s="695"/>
      <c r="X1424" s="232"/>
      <c r="Y1424" s="695"/>
      <c r="Z1424" s="232"/>
      <c r="AA1424" s="696"/>
      <c r="AB1424" s="696"/>
      <c r="AC1424" s="697"/>
      <c r="AD1424" s="698"/>
      <c r="AE1424" s="699"/>
      <c r="AF1424" s="699"/>
      <c r="AG1424" s="699">
        <v>0.52430555555555558</v>
      </c>
      <c r="AH1424" s="699">
        <v>0.58333333333333337</v>
      </c>
      <c r="AI1424" s="232" t="s">
        <v>16</v>
      </c>
      <c r="AJ1424" s="694"/>
      <c r="AK1424" s="694"/>
      <c r="AL1424" s="700"/>
      <c r="AM1424" s="694"/>
      <c r="AN1424" s="694"/>
      <c r="AO1424" s="232" t="s">
        <v>2595</v>
      </c>
      <c r="AP1424" s="232"/>
      <c r="AQ1424" s="232"/>
      <c r="AR1424" s="232"/>
      <c r="AS1424" s="232"/>
      <c r="AT1424" s="243" t="str">
        <f t="shared" si="112"/>
        <v/>
      </c>
      <c r="AU1424" s="243">
        <f t="shared" ref="AU1424:AU1487" si="113">IF(IF(AG1424&gt;AH1424,1-AG1424+AH1424,AH1424-AG1424)=0,"",IF(AG1424&gt;AH1424,1-AG1424+AH1424,AH1424-AG1424))</f>
        <v>5.902777777777779E-2</v>
      </c>
    </row>
    <row r="1425" spans="1:47" ht="14.25">
      <c r="B1425" s="29">
        <v>2025</v>
      </c>
      <c r="C1425" s="29">
        <v>6</v>
      </c>
      <c r="D1425" s="29">
        <v>16</v>
      </c>
      <c r="E1425" s="247" t="s">
        <v>494</v>
      </c>
      <c r="F1425" s="29"/>
      <c r="G1425" s="31"/>
      <c r="H1425" s="694" t="s">
        <v>467</v>
      </c>
      <c r="I1425" s="347"/>
      <c r="J1425" s="694"/>
      <c r="K1425" s="232"/>
      <c r="L1425" s="698"/>
      <c r="M1425" s="185"/>
      <c r="N1425" s="717"/>
      <c r="O1425" s="232"/>
      <c r="P1425" s="232"/>
      <c r="Q1425" s="347"/>
      <c r="R1425" s="695"/>
      <c r="S1425" s="695"/>
      <c r="T1425" s="695"/>
      <c r="U1425" s="695"/>
      <c r="V1425" s="695"/>
      <c r="W1425" s="695"/>
      <c r="X1425" s="232"/>
      <c r="Y1425" s="695"/>
      <c r="Z1425" s="232"/>
      <c r="AA1425" s="696"/>
      <c r="AB1425" s="696"/>
      <c r="AC1425" s="697"/>
      <c r="AD1425" s="698"/>
      <c r="AE1425" s="699"/>
      <c r="AF1425" s="699"/>
      <c r="AG1425" s="699">
        <v>0.58333333333333337</v>
      </c>
      <c r="AH1425" s="699">
        <v>0.91666666666666663</v>
      </c>
      <c r="AI1425" s="232" t="s">
        <v>41</v>
      </c>
      <c r="AJ1425" s="694"/>
      <c r="AK1425" s="694"/>
      <c r="AL1425" s="700"/>
      <c r="AM1425" s="694"/>
      <c r="AN1425" s="694"/>
      <c r="AO1425" s="232" t="s">
        <v>1717</v>
      </c>
      <c r="AP1425" s="232"/>
      <c r="AQ1425" s="232"/>
      <c r="AR1425" s="232"/>
      <c r="AS1425" s="232"/>
      <c r="AT1425" s="243" t="str">
        <f t="shared" si="112"/>
        <v/>
      </c>
      <c r="AU1425" s="243">
        <f t="shared" si="113"/>
        <v>0.33333333333333326</v>
      </c>
    </row>
    <row r="1426" spans="1:47" ht="14.25">
      <c r="B1426" s="29">
        <v>2025</v>
      </c>
      <c r="C1426" s="29">
        <v>6</v>
      </c>
      <c r="D1426" s="29">
        <v>16</v>
      </c>
      <c r="E1426" s="247" t="s">
        <v>495</v>
      </c>
      <c r="F1426" s="29"/>
      <c r="G1426" s="31"/>
      <c r="H1426" s="694" t="s">
        <v>467</v>
      </c>
      <c r="I1426" s="347"/>
      <c r="J1426" s="694"/>
      <c r="K1426" s="232"/>
      <c r="L1426" s="698"/>
      <c r="M1426" s="185"/>
      <c r="N1426" s="717"/>
      <c r="O1426" s="232"/>
      <c r="P1426" s="232"/>
      <c r="Q1426" s="347"/>
      <c r="R1426" s="695"/>
      <c r="S1426" s="695"/>
      <c r="T1426" s="695"/>
      <c r="U1426" s="695"/>
      <c r="V1426" s="695"/>
      <c r="W1426" s="695"/>
      <c r="X1426" s="232"/>
      <c r="Y1426" s="695"/>
      <c r="Z1426" s="232"/>
      <c r="AA1426" s="696"/>
      <c r="AB1426" s="696"/>
      <c r="AC1426" s="697"/>
      <c r="AD1426" s="698"/>
      <c r="AE1426" s="699"/>
      <c r="AF1426" s="699"/>
      <c r="AG1426" s="699">
        <v>0.91666666666666663</v>
      </c>
      <c r="AH1426" s="699">
        <v>0.28125</v>
      </c>
      <c r="AI1426" s="232" t="s">
        <v>41</v>
      </c>
      <c r="AJ1426" s="694"/>
      <c r="AK1426" s="694"/>
      <c r="AL1426" s="700"/>
      <c r="AM1426" s="694"/>
      <c r="AN1426" s="694"/>
      <c r="AO1426" s="232" t="s">
        <v>1717</v>
      </c>
      <c r="AP1426" s="232"/>
      <c r="AQ1426" s="232"/>
      <c r="AR1426" s="232"/>
      <c r="AS1426" s="232"/>
      <c r="AT1426" s="243" t="str">
        <f t="shared" si="112"/>
        <v/>
      </c>
      <c r="AU1426" s="243">
        <f t="shared" si="113"/>
        <v>0.36458333333333337</v>
      </c>
    </row>
    <row r="1427" spans="1:47" ht="14.25">
      <c r="B1427" s="29">
        <v>2025</v>
      </c>
      <c r="C1427" s="29">
        <v>6</v>
      </c>
      <c r="D1427" s="29">
        <v>17</v>
      </c>
      <c r="E1427" s="247" t="s">
        <v>496</v>
      </c>
      <c r="F1427" s="29"/>
      <c r="G1427" s="31"/>
      <c r="H1427" s="694" t="s">
        <v>467</v>
      </c>
      <c r="I1427" s="347"/>
      <c r="J1427" s="694"/>
      <c r="K1427" s="232"/>
      <c r="L1427" s="698"/>
      <c r="M1427" s="185"/>
      <c r="N1427" s="717"/>
      <c r="O1427" s="232"/>
      <c r="P1427" s="232"/>
      <c r="Q1427" s="347"/>
      <c r="R1427" s="695"/>
      <c r="S1427" s="695"/>
      <c r="T1427" s="695"/>
      <c r="U1427" s="695"/>
      <c r="V1427" s="695"/>
      <c r="W1427" s="695"/>
      <c r="X1427" s="232"/>
      <c r="Y1427" s="695"/>
      <c r="Z1427" s="232"/>
      <c r="AA1427" s="696"/>
      <c r="AB1427" s="696"/>
      <c r="AC1427" s="697"/>
      <c r="AD1427" s="698"/>
      <c r="AE1427" s="699"/>
      <c r="AF1427" s="699"/>
      <c r="AG1427" s="699">
        <v>0.28125</v>
      </c>
      <c r="AH1427" s="699">
        <v>0.29166666666666669</v>
      </c>
      <c r="AI1427" s="232" t="s">
        <v>5</v>
      </c>
      <c r="AJ1427" s="694"/>
      <c r="AK1427" s="694"/>
      <c r="AL1427" s="700"/>
      <c r="AM1427" s="694"/>
      <c r="AN1427" s="694"/>
      <c r="AO1427" s="232"/>
      <c r="AP1427" s="232"/>
      <c r="AQ1427" s="232"/>
      <c r="AR1427" s="232"/>
      <c r="AS1427" s="232"/>
      <c r="AT1427" s="243"/>
      <c r="AU1427" s="243">
        <f t="shared" si="113"/>
        <v>1.0416666666666685E-2</v>
      </c>
    </row>
    <row r="1428" spans="1:47" ht="14.25">
      <c r="B1428" s="29">
        <v>2025</v>
      </c>
      <c r="C1428" s="29">
        <v>6</v>
      </c>
      <c r="D1428" s="29">
        <v>17</v>
      </c>
      <c r="E1428" s="247" t="s">
        <v>496</v>
      </c>
      <c r="F1428" s="29"/>
      <c r="G1428" s="208"/>
      <c r="H1428" s="694" t="s">
        <v>467</v>
      </c>
      <c r="I1428" s="347" t="s">
        <v>43</v>
      </c>
      <c r="J1428" s="694" t="s">
        <v>468</v>
      </c>
      <c r="K1428" s="232"/>
      <c r="L1428" s="698"/>
      <c r="M1428" s="185"/>
      <c r="N1428" s="717"/>
      <c r="O1428" s="232"/>
      <c r="P1428" s="232">
        <v>25</v>
      </c>
      <c r="Q1428" s="347" t="s">
        <v>483</v>
      </c>
      <c r="R1428" s="695">
        <v>1120</v>
      </c>
      <c r="S1428" s="695"/>
      <c r="T1428" s="695" t="s">
        <v>30</v>
      </c>
      <c r="U1428" s="695">
        <v>350</v>
      </c>
      <c r="V1428" s="695">
        <v>1120</v>
      </c>
      <c r="W1428" s="695">
        <v>1120</v>
      </c>
      <c r="X1428" s="232">
        <v>1</v>
      </c>
      <c r="Y1428" s="695"/>
      <c r="Z1428" s="232">
        <v>1</v>
      </c>
      <c r="AA1428" s="696">
        <v>350</v>
      </c>
      <c r="AB1428" s="696">
        <v>340</v>
      </c>
      <c r="AC1428" s="697" t="s">
        <v>756</v>
      </c>
      <c r="AD1428" s="698"/>
      <c r="AE1428" s="699">
        <v>0.29166666666666669</v>
      </c>
      <c r="AF1428" s="699">
        <v>0.2951388888888889</v>
      </c>
      <c r="AG1428" s="699">
        <v>0.2951388888888889</v>
      </c>
      <c r="AH1428" s="699">
        <v>0.30208333333333331</v>
      </c>
      <c r="AI1428" s="232" t="s">
        <v>16</v>
      </c>
      <c r="AJ1428" s="694"/>
      <c r="AK1428" s="694"/>
      <c r="AL1428" s="700"/>
      <c r="AM1428" s="694" t="s">
        <v>470</v>
      </c>
      <c r="AN1428" s="694"/>
      <c r="AO1428" s="232" t="s">
        <v>2596</v>
      </c>
      <c r="AP1428" s="232"/>
      <c r="AQ1428" s="232"/>
      <c r="AR1428" s="232"/>
      <c r="AS1428" s="232"/>
      <c r="AT1428" s="243">
        <f t="shared" ref="AT1428:AT1491" si="114">IF(IF(AE1428&gt;AF1428,1-AE1428+AF1428,AF1428-AE1428)=0,"",IF(AE1428&gt;AF1428,1-AE1428+AF1428,AF1428-AE1428))</f>
        <v>3.4722222222222099E-3</v>
      </c>
      <c r="AU1428" s="243">
        <f t="shared" si="113"/>
        <v>6.9444444444444198E-3</v>
      </c>
    </row>
    <row r="1429" spans="1:47" ht="14.25">
      <c r="A1429" s="182">
        <v>1</v>
      </c>
      <c r="B1429" s="29">
        <v>2025</v>
      </c>
      <c r="C1429" s="29">
        <v>6</v>
      </c>
      <c r="D1429" s="29">
        <v>17</v>
      </c>
      <c r="E1429" s="247" t="s">
        <v>496</v>
      </c>
      <c r="F1429" s="29">
        <v>1</v>
      </c>
      <c r="G1429" s="31" t="s">
        <v>485</v>
      </c>
      <c r="H1429" s="694" t="s">
        <v>467</v>
      </c>
      <c r="I1429" s="347" t="s">
        <v>47</v>
      </c>
      <c r="J1429" s="694" t="s">
        <v>468</v>
      </c>
      <c r="K1429" s="232">
        <v>3817548</v>
      </c>
      <c r="L1429" s="698"/>
      <c r="M1429" s="185"/>
      <c r="N1429" s="717" t="s">
        <v>491</v>
      </c>
      <c r="O1429" s="232" t="s">
        <v>469</v>
      </c>
      <c r="P1429" s="232">
        <v>50</v>
      </c>
      <c r="Q1429" s="347" t="s">
        <v>274</v>
      </c>
      <c r="R1429" s="695">
        <v>1120</v>
      </c>
      <c r="S1429" s="695"/>
      <c r="T1429" s="695">
        <v>10000</v>
      </c>
      <c r="U1429" s="695">
        <v>10000</v>
      </c>
      <c r="V1429" s="695">
        <v>1120</v>
      </c>
      <c r="W1429" s="695">
        <v>1120</v>
      </c>
      <c r="X1429" s="232">
        <v>1</v>
      </c>
      <c r="Y1429" s="695">
        <v>5000</v>
      </c>
      <c r="Z1429" s="232">
        <v>2</v>
      </c>
      <c r="AA1429" s="696">
        <v>5000</v>
      </c>
      <c r="AB1429" s="696">
        <v>5050</v>
      </c>
      <c r="AC1429" s="697" t="s">
        <v>2597</v>
      </c>
      <c r="AD1429" s="698" t="s">
        <v>2598</v>
      </c>
      <c r="AE1429" s="699">
        <v>0.30208333333333331</v>
      </c>
      <c r="AF1429" s="699">
        <v>0.3263888888888889</v>
      </c>
      <c r="AG1429" s="699">
        <v>0.3263888888888889</v>
      </c>
      <c r="AH1429" s="699">
        <v>0.33333333333333331</v>
      </c>
      <c r="AI1429" s="232" t="s">
        <v>16</v>
      </c>
      <c r="AJ1429" s="694"/>
      <c r="AK1429" s="694"/>
      <c r="AL1429" s="700" t="s">
        <v>2599</v>
      </c>
      <c r="AM1429" s="694" t="s">
        <v>470</v>
      </c>
      <c r="AN1429" s="694"/>
      <c r="AO1429" s="232" t="s">
        <v>2600</v>
      </c>
      <c r="AP1429" s="232"/>
      <c r="AQ1429" s="232"/>
      <c r="AR1429" s="232"/>
      <c r="AS1429" s="232"/>
      <c r="AT1429" s="243">
        <f t="shared" si="114"/>
        <v>2.430555555555558E-2</v>
      </c>
      <c r="AU1429" s="243">
        <f t="shared" si="113"/>
        <v>6.9444444444444198E-3</v>
      </c>
    </row>
    <row r="1430" spans="1:47" ht="14.25">
      <c r="B1430" s="29">
        <v>2025</v>
      </c>
      <c r="C1430" s="29">
        <v>6</v>
      </c>
      <c r="D1430" s="29">
        <v>17</v>
      </c>
      <c r="E1430" s="247" t="s">
        <v>496</v>
      </c>
      <c r="F1430" s="29">
        <v>1</v>
      </c>
      <c r="G1430" s="31" t="s">
        <v>485</v>
      </c>
      <c r="H1430" s="694" t="s">
        <v>467</v>
      </c>
      <c r="I1430" s="347" t="s">
        <v>47</v>
      </c>
      <c r="J1430" s="694" t="s">
        <v>468</v>
      </c>
      <c r="K1430" s="232">
        <v>3817548</v>
      </c>
      <c r="L1430" s="698"/>
      <c r="M1430" s="185"/>
      <c r="N1430" s="717" t="s">
        <v>491</v>
      </c>
      <c r="O1430" s="232" t="s">
        <v>469</v>
      </c>
      <c r="P1430" s="232">
        <v>50</v>
      </c>
      <c r="Q1430" s="347" t="s">
        <v>274</v>
      </c>
      <c r="R1430" s="695">
        <v>1120</v>
      </c>
      <c r="S1430" s="695"/>
      <c r="T1430" s="695">
        <v>10000</v>
      </c>
      <c r="U1430" s="695">
        <v>10000</v>
      </c>
      <c r="V1430" s="695">
        <v>1120</v>
      </c>
      <c r="W1430" s="695">
        <v>1120</v>
      </c>
      <c r="X1430" s="232">
        <v>1</v>
      </c>
      <c r="Y1430" s="695">
        <v>5000</v>
      </c>
      <c r="Z1430" s="232">
        <v>2</v>
      </c>
      <c r="AA1430" s="696">
        <v>5000</v>
      </c>
      <c r="AB1430" s="696">
        <v>5050</v>
      </c>
      <c r="AC1430" s="697" t="s">
        <v>2597</v>
      </c>
      <c r="AD1430" s="698" t="s">
        <v>2601</v>
      </c>
      <c r="AE1430" s="699">
        <v>0.33333333333333331</v>
      </c>
      <c r="AF1430" s="699">
        <v>0.3576388888888889</v>
      </c>
      <c r="AG1430" s="699"/>
      <c r="AH1430" s="699"/>
      <c r="AI1430" s="232"/>
      <c r="AJ1430" s="694"/>
      <c r="AK1430" s="694"/>
      <c r="AL1430" s="700" t="s">
        <v>2599</v>
      </c>
      <c r="AM1430" s="694" t="s">
        <v>470</v>
      </c>
      <c r="AN1430" s="694"/>
      <c r="AO1430" s="232" t="s">
        <v>2600</v>
      </c>
      <c r="AP1430" s="232"/>
      <c r="AQ1430" s="232"/>
      <c r="AR1430" s="232"/>
      <c r="AS1430" s="232"/>
      <c r="AT1430" s="243">
        <f t="shared" si="114"/>
        <v>2.430555555555558E-2</v>
      </c>
      <c r="AU1430" s="243" t="str">
        <f t="shared" si="113"/>
        <v/>
      </c>
    </row>
    <row r="1431" spans="1:47" ht="14.25">
      <c r="B1431" s="29">
        <v>2025</v>
      </c>
      <c r="C1431" s="29">
        <v>6</v>
      </c>
      <c r="D1431" s="29">
        <v>17</v>
      </c>
      <c r="E1431" s="247" t="s">
        <v>496</v>
      </c>
      <c r="F1431" s="29"/>
      <c r="G1431" s="31"/>
      <c r="H1431" s="694" t="s">
        <v>467</v>
      </c>
      <c r="I1431" s="347" t="s">
        <v>58</v>
      </c>
      <c r="J1431" s="694" t="s">
        <v>468</v>
      </c>
      <c r="K1431" s="232"/>
      <c r="L1431" s="698"/>
      <c r="M1431" s="185"/>
      <c r="N1431" s="717"/>
      <c r="O1431" s="232"/>
      <c r="P1431" s="232">
        <v>12</v>
      </c>
      <c r="Q1431" s="347" t="s">
        <v>483</v>
      </c>
      <c r="R1431" s="695">
        <v>1120</v>
      </c>
      <c r="S1431" s="695"/>
      <c r="T1431" s="695" t="s">
        <v>30</v>
      </c>
      <c r="U1431" s="695">
        <v>200</v>
      </c>
      <c r="V1431" s="695">
        <v>1120</v>
      </c>
      <c r="W1431" s="695">
        <v>1120</v>
      </c>
      <c r="X1431" s="232">
        <v>1</v>
      </c>
      <c r="Y1431" s="695">
        <v>200</v>
      </c>
      <c r="Z1431" s="232">
        <v>1</v>
      </c>
      <c r="AA1431" s="696">
        <v>200</v>
      </c>
      <c r="AB1431" s="696">
        <v>200</v>
      </c>
      <c r="AC1431" s="697"/>
      <c r="AD1431" s="698"/>
      <c r="AE1431" s="699"/>
      <c r="AF1431" s="699"/>
      <c r="AG1431" s="699"/>
      <c r="AH1431" s="699"/>
      <c r="AI1431" s="232"/>
      <c r="AJ1431" s="694"/>
      <c r="AK1431" s="694"/>
      <c r="AL1431" s="700"/>
      <c r="AM1431" s="694" t="s">
        <v>486</v>
      </c>
      <c r="AN1431" s="694"/>
      <c r="AO1431" s="232" t="s">
        <v>2602</v>
      </c>
      <c r="AP1431" s="232"/>
      <c r="AQ1431" s="232"/>
      <c r="AR1431" s="232"/>
      <c r="AS1431" s="232"/>
      <c r="AT1431" s="243" t="str">
        <f t="shared" si="114"/>
        <v/>
      </c>
      <c r="AU1431" s="243" t="str">
        <f t="shared" si="113"/>
        <v/>
      </c>
    </row>
    <row r="1432" spans="1:47" ht="14.25">
      <c r="B1432" s="29">
        <v>2025</v>
      </c>
      <c r="C1432" s="29">
        <v>6</v>
      </c>
      <c r="D1432" s="29">
        <v>17</v>
      </c>
      <c r="E1432" s="247" t="s">
        <v>496</v>
      </c>
      <c r="F1432" s="29"/>
      <c r="G1432" s="208"/>
      <c r="H1432" s="694" t="s">
        <v>467</v>
      </c>
      <c r="I1432" s="347"/>
      <c r="J1432" s="694"/>
      <c r="K1432" s="232"/>
      <c r="L1432" s="698"/>
      <c r="M1432" s="185"/>
      <c r="N1432" s="717"/>
      <c r="O1432" s="232"/>
      <c r="P1432" s="232"/>
      <c r="Q1432" s="347"/>
      <c r="R1432" s="695"/>
      <c r="S1432" s="695"/>
      <c r="T1432" s="695"/>
      <c r="U1432" s="695"/>
      <c r="V1432" s="695"/>
      <c r="W1432" s="695"/>
      <c r="X1432" s="232"/>
      <c r="Y1432" s="695"/>
      <c r="Z1432" s="232"/>
      <c r="AA1432" s="696"/>
      <c r="AB1432" s="696"/>
      <c r="AC1432" s="697"/>
      <c r="AD1432" s="698"/>
      <c r="AE1432" s="699"/>
      <c r="AF1432" s="699"/>
      <c r="AG1432" s="699">
        <v>0.3576388888888889</v>
      </c>
      <c r="AH1432" s="699">
        <v>0.37847222222222221</v>
      </c>
      <c r="AI1432" s="232" t="s">
        <v>560</v>
      </c>
      <c r="AJ1432" s="694"/>
      <c r="AK1432" s="694"/>
      <c r="AL1432" s="700"/>
      <c r="AM1432" s="694"/>
      <c r="AN1432" s="694"/>
      <c r="AO1432" s="232"/>
      <c r="AP1432" s="232"/>
      <c r="AQ1432" s="232"/>
      <c r="AR1432" s="232"/>
      <c r="AS1432" s="232"/>
      <c r="AT1432" s="243" t="str">
        <f t="shared" si="114"/>
        <v/>
      </c>
      <c r="AU1432" s="243">
        <f t="shared" si="113"/>
        <v>2.0833333333333315E-2</v>
      </c>
    </row>
    <row r="1433" spans="1:47" ht="14.25">
      <c r="B1433" s="29">
        <v>2025</v>
      </c>
      <c r="C1433" s="29">
        <v>6</v>
      </c>
      <c r="D1433" s="29">
        <v>17</v>
      </c>
      <c r="E1433" s="247" t="s">
        <v>496</v>
      </c>
      <c r="F1433" s="29"/>
      <c r="G1433" s="208"/>
      <c r="H1433" s="694" t="s">
        <v>467</v>
      </c>
      <c r="I1433" s="347" t="s">
        <v>43</v>
      </c>
      <c r="J1433" s="694" t="s">
        <v>468</v>
      </c>
      <c r="K1433" s="232"/>
      <c r="L1433" s="698"/>
      <c r="M1433" s="185"/>
      <c r="N1433" s="717"/>
      <c r="O1433" s="232"/>
      <c r="P1433" s="232">
        <v>25</v>
      </c>
      <c r="Q1433" s="347" t="s">
        <v>483</v>
      </c>
      <c r="R1433" s="695">
        <v>1120</v>
      </c>
      <c r="S1433" s="695"/>
      <c r="T1433" s="695" t="s">
        <v>30</v>
      </c>
      <c r="U1433" s="695">
        <v>350</v>
      </c>
      <c r="V1433" s="695">
        <v>1120</v>
      </c>
      <c r="W1433" s="695">
        <v>1120</v>
      </c>
      <c r="X1433" s="232">
        <v>1</v>
      </c>
      <c r="Y1433" s="695"/>
      <c r="Z1433" s="232">
        <v>1</v>
      </c>
      <c r="AA1433" s="696">
        <v>350</v>
      </c>
      <c r="AB1433" s="696">
        <v>340</v>
      </c>
      <c r="AC1433" s="697" t="s">
        <v>756</v>
      </c>
      <c r="AD1433" s="698"/>
      <c r="AE1433" s="699">
        <v>0.37847222222222221</v>
      </c>
      <c r="AF1433" s="699">
        <v>0.38194444444444442</v>
      </c>
      <c r="AG1433" s="699">
        <v>0.38194444444444442</v>
      </c>
      <c r="AH1433" s="699">
        <v>0.3888888888888889</v>
      </c>
      <c r="AI1433" s="232" t="s">
        <v>16</v>
      </c>
      <c r="AJ1433" s="694"/>
      <c r="AK1433" s="694"/>
      <c r="AL1433" s="700"/>
      <c r="AM1433" s="694" t="s">
        <v>470</v>
      </c>
      <c r="AN1433" s="694"/>
      <c r="AO1433" s="232" t="s">
        <v>2596</v>
      </c>
      <c r="AP1433" s="232"/>
      <c r="AQ1433" s="232"/>
      <c r="AR1433" s="232"/>
      <c r="AS1433" s="232"/>
      <c r="AT1433" s="243">
        <f t="shared" si="114"/>
        <v>3.4722222222222099E-3</v>
      </c>
      <c r="AU1433" s="243">
        <f t="shared" si="113"/>
        <v>6.9444444444444753E-3</v>
      </c>
    </row>
    <row r="1434" spans="1:47" ht="14.25">
      <c r="A1434" s="182">
        <v>1</v>
      </c>
      <c r="B1434" s="29">
        <v>2025</v>
      </c>
      <c r="C1434" s="29">
        <v>6</v>
      </c>
      <c r="D1434" s="29">
        <v>17</v>
      </c>
      <c r="E1434" s="247" t="s">
        <v>496</v>
      </c>
      <c r="F1434" s="29">
        <v>2</v>
      </c>
      <c r="G1434" s="31" t="s">
        <v>485</v>
      </c>
      <c r="H1434" s="694" t="s">
        <v>467</v>
      </c>
      <c r="I1434" s="347" t="s">
        <v>47</v>
      </c>
      <c r="J1434" s="694" t="s">
        <v>468</v>
      </c>
      <c r="K1434" s="232">
        <v>3817548</v>
      </c>
      <c r="L1434" s="698"/>
      <c r="M1434" s="185"/>
      <c r="N1434" s="717" t="s">
        <v>491</v>
      </c>
      <c r="O1434" s="232" t="s">
        <v>469</v>
      </c>
      <c r="P1434" s="232">
        <v>50</v>
      </c>
      <c r="Q1434" s="347" t="s">
        <v>274</v>
      </c>
      <c r="R1434" s="695">
        <v>1120</v>
      </c>
      <c r="S1434" s="695"/>
      <c r="T1434" s="695">
        <v>10000</v>
      </c>
      <c r="U1434" s="695">
        <v>10000</v>
      </c>
      <c r="V1434" s="695">
        <v>1120</v>
      </c>
      <c r="W1434" s="695">
        <v>1120</v>
      </c>
      <c r="X1434" s="232">
        <v>1</v>
      </c>
      <c r="Y1434" s="695">
        <v>5000</v>
      </c>
      <c r="Z1434" s="232">
        <v>2</v>
      </c>
      <c r="AA1434" s="696">
        <v>5000</v>
      </c>
      <c r="AB1434" s="696">
        <v>5050</v>
      </c>
      <c r="AC1434" s="697" t="s">
        <v>2603</v>
      </c>
      <c r="AD1434" s="698" t="s">
        <v>2604</v>
      </c>
      <c r="AE1434" s="699">
        <v>0.3888888888888889</v>
      </c>
      <c r="AF1434" s="699">
        <v>0.41319444444444442</v>
      </c>
      <c r="AG1434" s="699">
        <v>0.41319444444444442</v>
      </c>
      <c r="AH1434" s="699">
        <v>0.4201388888888889</v>
      </c>
      <c r="AI1434" s="232" t="s">
        <v>16</v>
      </c>
      <c r="AJ1434" s="694"/>
      <c r="AK1434" s="694"/>
      <c r="AL1434" s="700" t="s">
        <v>2599</v>
      </c>
      <c r="AM1434" s="694" t="s">
        <v>470</v>
      </c>
      <c r="AN1434" s="694"/>
      <c r="AO1434" s="232" t="s">
        <v>2600</v>
      </c>
      <c r="AP1434" s="232"/>
      <c r="AQ1434" s="232"/>
      <c r="AR1434" s="232"/>
      <c r="AS1434" s="232"/>
      <c r="AT1434" s="243">
        <f t="shared" si="114"/>
        <v>2.4305555555555525E-2</v>
      </c>
      <c r="AU1434" s="243">
        <f t="shared" si="113"/>
        <v>6.9444444444444753E-3</v>
      </c>
    </row>
    <row r="1435" spans="1:47" ht="14.25">
      <c r="B1435" s="29">
        <v>2025</v>
      </c>
      <c r="C1435" s="29">
        <v>6</v>
      </c>
      <c r="D1435" s="29">
        <v>17</v>
      </c>
      <c r="E1435" s="247" t="s">
        <v>496</v>
      </c>
      <c r="F1435" s="29">
        <v>2</v>
      </c>
      <c r="G1435" s="31" t="s">
        <v>485</v>
      </c>
      <c r="H1435" s="694" t="s">
        <v>467</v>
      </c>
      <c r="I1435" s="347" t="s">
        <v>47</v>
      </c>
      <c r="J1435" s="694" t="s">
        <v>468</v>
      </c>
      <c r="K1435" s="232">
        <v>3817548</v>
      </c>
      <c r="L1435" s="698"/>
      <c r="M1435" s="185"/>
      <c r="N1435" s="717" t="s">
        <v>491</v>
      </c>
      <c r="O1435" s="232" t="s">
        <v>469</v>
      </c>
      <c r="P1435" s="232">
        <v>50</v>
      </c>
      <c r="Q1435" s="347" t="s">
        <v>274</v>
      </c>
      <c r="R1435" s="695">
        <v>1120</v>
      </c>
      <c r="S1435" s="695"/>
      <c r="T1435" s="695">
        <v>10000</v>
      </c>
      <c r="U1435" s="695">
        <v>10000</v>
      </c>
      <c r="V1435" s="695">
        <v>1120</v>
      </c>
      <c r="W1435" s="695">
        <v>1120</v>
      </c>
      <c r="X1435" s="232">
        <v>1</v>
      </c>
      <c r="Y1435" s="695">
        <v>5000</v>
      </c>
      <c r="Z1435" s="232">
        <v>2</v>
      </c>
      <c r="AA1435" s="696">
        <v>5000</v>
      </c>
      <c r="AB1435" s="696">
        <v>5050</v>
      </c>
      <c r="AC1435" s="697" t="s">
        <v>2603</v>
      </c>
      <c r="AD1435" s="698" t="s">
        <v>2605</v>
      </c>
      <c r="AE1435" s="699">
        <v>0.4201388888888889</v>
      </c>
      <c r="AF1435" s="699">
        <v>0.44444444444444442</v>
      </c>
      <c r="AG1435" s="699"/>
      <c r="AH1435" s="699"/>
      <c r="AI1435" s="232"/>
      <c r="AJ1435" s="694"/>
      <c r="AK1435" s="694"/>
      <c r="AL1435" s="700" t="s">
        <v>2599</v>
      </c>
      <c r="AM1435" s="694" t="s">
        <v>470</v>
      </c>
      <c r="AN1435" s="694"/>
      <c r="AO1435" s="232" t="s">
        <v>2600</v>
      </c>
      <c r="AP1435" s="232"/>
      <c r="AQ1435" s="232"/>
      <c r="AR1435" s="232"/>
      <c r="AS1435" s="232"/>
      <c r="AT1435" s="243">
        <f t="shared" si="114"/>
        <v>2.4305555555555525E-2</v>
      </c>
      <c r="AU1435" s="243" t="str">
        <f t="shared" si="113"/>
        <v/>
      </c>
    </row>
    <row r="1436" spans="1:47" ht="14.25">
      <c r="B1436" s="29">
        <v>2025</v>
      </c>
      <c r="C1436" s="29">
        <v>6</v>
      </c>
      <c r="D1436" s="29">
        <v>17</v>
      </c>
      <c r="E1436" s="247" t="s">
        <v>496</v>
      </c>
      <c r="F1436" s="29"/>
      <c r="G1436" s="31"/>
      <c r="H1436" s="694" t="s">
        <v>467</v>
      </c>
      <c r="I1436" s="347" t="s">
        <v>58</v>
      </c>
      <c r="J1436" s="694" t="s">
        <v>468</v>
      </c>
      <c r="K1436" s="232"/>
      <c r="L1436" s="698"/>
      <c r="M1436" s="185"/>
      <c r="N1436" s="717"/>
      <c r="O1436" s="232"/>
      <c r="P1436" s="232">
        <v>12</v>
      </c>
      <c r="Q1436" s="347" t="s">
        <v>483</v>
      </c>
      <c r="R1436" s="695">
        <v>1120</v>
      </c>
      <c r="S1436" s="695"/>
      <c r="T1436" s="695" t="s">
        <v>30</v>
      </c>
      <c r="U1436" s="695">
        <v>200</v>
      </c>
      <c r="V1436" s="695">
        <v>1120</v>
      </c>
      <c r="W1436" s="695">
        <v>1120</v>
      </c>
      <c r="X1436" s="232">
        <v>1</v>
      </c>
      <c r="Y1436" s="695">
        <v>200</v>
      </c>
      <c r="Z1436" s="232">
        <v>1</v>
      </c>
      <c r="AA1436" s="696">
        <v>200</v>
      </c>
      <c r="AB1436" s="696">
        <v>200</v>
      </c>
      <c r="AC1436" s="697"/>
      <c r="AD1436" s="698"/>
      <c r="AE1436" s="699"/>
      <c r="AF1436" s="699"/>
      <c r="AG1436" s="699"/>
      <c r="AH1436" s="699"/>
      <c r="AI1436" s="232"/>
      <c r="AJ1436" s="694"/>
      <c r="AK1436" s="694"/>
      <c r="AL1436" s="700"/>
      <c r="AM1436" s="694" t="s">
        <v>486</v>
      </c>
      <c r="AN1436" s="694"/>
      <c r="AO1436" s="232" t="s">
        <v>2602</v>
      </c>
      <c r="AP1436" s="232"/>
      <c r="AQ1436" s="232"/>
      <c r="AR1436" s="232"/>
      <c r="AS1436" s="232"/>
      <c r="AT1436" s="243" t="str">
        <f t="shared" si="114"/>
        <v/>
      </c>
      <c r="AU1436" s="243" t="str">
        <f t="shared" si="113"/>
        <v/>
      </c>
    </row>
    <row r="1437" spans="1:47" ht="14.25">
      <c r="B1437" s="29">
        <v>2025</v>
      </c>
      <c r="C1437" s="29">
        <v>6</v>
      </c>
      <c r="D1437" s="29">
        <v>17</v>
      </c>
      <c r="E1437" s="247" t="s">
        <v>496</v>
      </c>
      <c r="F1437" s="29"/>
      <c r="G1437" s="208"/>
      <c r="H1437" s="694" t="s">
        <v>467</v>
      </c>
      <c r="I1437" s="347"/>
      <c r="J1437" s="694"/>
      <c r="K1437" s="232"/>
      <c r="L1437" s="698"/>
      <c r="M1437" s="185"/>
      <c r="N1437" s="717"/>
      <c r="O1437" s="232"/>
      <c r="P1437" s="232"/>
      <c r="Q1437" s="347"/>
      <c r="R1437" s="695"/>
      <c r="S1437" s="695"/>
      <c r="T1437" s="695"/>
      <c r="U1437" s="695"/>
      <c r="V1437" s="695"/>
      <c r="W1437" s="695"/>
      <c r="X1437" s="232"/>
      <c r="Y1437" s="695"/>
      <c r="Z1437" s="232"/>
      <c r="AA1437" s="696"/>
      <c r="AB1437" s="696"/>
      <c r="AC1437" s="697"/>
      <c r="AD1437" s="698"/>
      <c r="AE1437" s="699"/>
      <c r="AF1437" s="699"/>
      <c r="AG1437" s="699">
        <v>0.44444444444444442</v>
      </c>
      <c r="AH1437" s="699">
        <v>0.50694444444444442</v>
      </c>
      <c r="AI1437" s="232" t="s">
        <v>560</v>
      </c>
      <c r="AJ1437" s="694"/>
      <c r="AK1437" s="694"/>
      <c r="AL1437" s="700"/>
      <c r="AM1437" s="694"/>
      <c r="AN1437" s="694"/>
      <c r="AO1437" s="232"/>
      <c r="AP1437" s="232"/>
      <c r="AQ1437" s="232"/>
      <c r="AR1437" s="232"/>
      <c r="AS1437" s="232"/>
      <c r="AT1437" s="243" t="str">
        <f t="shared" si="114"/>
        <v/>
      </c>
      <c r="AU1437" s="243">
        <f t="shared" si="113"/>
        <v>6.25E-2</v>
      </c>
    </row>
    <row r="1438" spans="1:47" ht="14.25">
      <c r="B1438" s="29">
        <v>2025</v>
      </c>
      <c r="C1438" s="29">
        <v>6</v>
      </c>
      <c r="D1438" s="29">
        <v>17</v>
      </c>
      <c r="E1438" s="247" t="s">
        <v>496</v>
      </c>
      <c r="F1438" s="29"/>
      <c r="G1438" s="208"/>
      <c r="H1438" s="694" t="s">
        <v>467</v>
      </c>
      <c r="I1438" s="347" t="s">
        <v>43</v>
      </c>
      <c r="J1438" s="694" t="s">
        <v>468</v>
      </c>
      <c r="K1438" s="232"/>
      <c r="L1438" s="698"/>
      <c r="M1438" s="185"/>
      <c r="N1438" s="717"/>
      <c r="O1438" s="232"/>
      <c r="P1438" s="232">
        <v>25</v>
      </c>
      <c r="Q1438" s="347" t="s">
        <v>483</v>
      </c>
      <c r="R1438" s="695">
        <v>1120</v>
      </c>
      <c r="S1438" s="695"/>
      <c r="T1438" s="695" t="s">
        <v>30</v>
      </c>
      <c r="U1438" s="695">
        <v>350</v>
      </c>
      <c r="V1438" s="695">
        <v>1120</v>
      </c>
      <c r="W1438" s="695">
        <v>1120</v>
      </c>
      <c r="X1438" s="232">
        <v>1</v>
      </c>
      <c r="Y1438" s="695"/>
      <c r="Z1438" s="232">
        <v>1</v>
      </c>
      <c r="AA1438" s="696">
        <v>350</v>
      </c>
      <c r="AB1438" s="696">
        <v>340</v>
      </c>
      <c r="AC1438" s="697" t="s">
        <v>756</v>
      </c>
      <c r="AD1438" s="698"/>
      <c r="AE1438" s="699">
        <v>0.50694444444444442</v>
      </c>
      <c r="AF1438" s="699">
        <v>0.51041666666666663</v>
      </c>
      <c r="AG1438" s="699">
        <v>0.51041666666666663</v>
      </c>
      <c r="AH1438" s="699">
        <v>0.51736111111111116</v>
      </c>
      <c r="AI1438" s="232" t="s">
        <v>16</v>
      </c>
      <c r="AJ1438" s="694"/>
      <c r="AK1438" s="694"/>
      <c r="AL1438" s="700"/>
      <c r="AM1438" s="694" t="s">
        <v>470</v>
      </c>
      <c r="AN1438" s="694"/>
      <c r="AO1438" s="232" t="s">
        <v>2596</v>
      </c>
      <c r="AP1438" s="232"/>
      <c r="AQ1438" s="232"/>
      <c r="AR1438" s="232"/>
      <c r="AS1438" s="232"/>
      <c r="AT1438" s="243">
        <f t="shared" si="114"/>
        <v>3.4722222222222099E-3</v>
      </c>
      <c r="AU1438" s="243">
        <f t="shared" si="113"/>
        <v>6.9444444444445308E-3</v>
      </c>
    </row>
    <row r="1439" spans="1:47" ht="14.25">
      <c r="A1439" s="182">
        <v>1</v>
      </c>
      <c r="B1439" s="29">
        <v>2025</v>
      </c>
      <c r="C1439" s="29">
        <v>6</v>
      </c>
      <c r="D1439" s="29">
        <v>17</v>
      </c>
      <c r="E1439" s="247" t="s">
        <v>496</v>
      </c>
      <c r="F1439" s="29">
        <v>3</v>
      </c>
      <c r="G1439" s="31" t="s">
        <v>485</v>
      </c>
      <c r="H1439" s="694" t="s">
        <v>467</v>
      </c>
      <c r="I1439" s="347" t="s">
        <v>47</v>
      </c>
      <c r="J1439" s="694" t="s">
        <v>468</v>
      </c>
      <c r="K1439" s="232">
        <v>3817548</v>
      </c>
      <c r="L1439" s="698"/>
      <c r="M1439" s="185"/>
      <c r="N1439" s="717" t="s">
        <v>491</v>
      </c>
      <c r="O1439" s="232" t="s">
        <v>469</v>
      </c>
      <c r="P1439" s="232">
        <v>50</v>
      </c>
      <c r="Q1439" s="347" t="s">
        <v>274</v>
      </c>
      <c r="R1439" s="695">
        <v>1120</v>
      </c>
      <c r="S1439" s="695"/>
      <c r="T1439" s="695">
        <v>10000</v>
      </c>
      <c r="U1439" s="695">
        <v>10000</v>
      </c>
      <c r="V1439" s="695">
        <v>1120</v>
      </c>
      <c r="W1439" s="695">
        <v>1120</v>
      </c>
      <c r="X1439" s="232">
        <v>1</v>
      </c>
      <c r="Y1439" s="695">
        <v>5000</v>
      </c>
      <c r="Z1439" s="232">
        <v>2</v>
      </c>
      <c r="AA1439" s="696">
        <v>5000</v>
      </c>
      <c r="AB1439" s="696">
        <v>5050</v>
      </c>
      <c r="AC1439" s="697" t="s">
        <v>2606</v>
      </c>
      <c r="AD1439" s="698" t="s">
        <v>2607</v>
      </c>
      <c r="AE1439" s="699">
        <v>0.51736111111111116</v>
      </c>
      <c r="AF1439" s="699">
        <v>0.54166666666666663</v>
      </c>
      <c r="AG1439" s="699">
        <v>0.54166666666666663</v>
      </c>
      <c r="AH1439" s="699">
        <v>0.54861111111111116</v>
      </c>
      <c r="AI1439" s="232" t="s">
        <v>16</v>
      </c>
      <c r="AJ1439" s="694"/>
      <c r="AK1439" s="694"/>
      <c r="AL1439" s="700" t="s">
        <v>2599</v>
      </c>
      <c r="AM1439" s="694" t="s">
        <v>470</v>
      </c>
      <c r="AN1439" s="694"/>
      <c r="AO1439" s="232" t="s">
        <v>2600</v>
      </c>
      <c r="AP1439" s="232"/>
      <c r="AQ1439" s="232"/>
      <c r="AR1439" s="232"/>
      <c r="AS1439" s="232"/>
      <c r="AT1439" s="243">
        <f t="shared" si="114"/>
        <v>2.4305555555555469E-2</v>
      </c>
      <c r="AU1439" s="243">
        <f t="shared" si="113"/>
        <v>6.9444444444445308E-3</v>
      </c>
    </row>
    <row r="1440" spans="1:47" ht="14.25">
      <c r="B1440" s="29">
        <v>2025</v>
      </c>
      <c r="C1440" s="29">
        <v>6</v>
      </c>
      <c r="D1440" s="29">
        <v>17</v>
      </c>
      <c r="E1440" s="247" t="s">
        <v>496</v>
      </c>
      <c r="F1440" s="29">
        <v>3</v>
      </c>
      <c r="G1440" s="31" t="s">
        <v>485</v>
      </c>
      <c r="H1440" s="694" t="s">
        <v>467</v>
      </c>
      <c r="I1440" s="347" t="s">
        <v>47</v>
      </c>
      <c r="J1440" s="694" t="s">
        <v>468</v>
      </c>
      <c r="K1440" s="232">
        <v>3817548</v>
      </c>
      <c r="L1440" s="698"/>
      <c r="M1440" s="185"/>
      <c r="N1440" s="717" t="s">
        <v>491</v>
      </c>
      <c r="O1440" s="232" t="s">
        <v>469</v>
      </c>
      <c r="P1440" s="232">
        <v>50</v>
      </c>
      <c r="Q1440" s="347" t="s">
        <v>274</v>
      </c>
      <c r="R1440" s="695">
        <v>1120</v>
      </c>
      <c r="S1440" s="695"/>
      <c r="T1440" s="695">
        <v>10000</v>
      </c>
      <c r="U1440" s="695">
        <v>10000</v>
      </c>
      <c r="V1440" s="695">
        <v>1120</v>
      </c>
      <c r="W1440" s="695">
        <v>1120</v>
      </c>
      <c r="X1440" s="232">
        <v>1</v>
      </c>
      <c r="Y1440" s="695">
        <v>5000</v>
      </c>
      <c r="Z1440" s="232">
        <v>2</v>
      </c>
      <c r="AA1440" s="696">
        <v>5000</v>
      </c>
      <c r="AB1440" s="696">
        <v>5050</v>
      </c>
      <c r="AC1440" s="697" t="s">
        <v>2606</v>
      </c>
      <c r="AD1440" s="698" t="s">
        <v>2608</v>
      </c>
      <c r="AE1440" s="699">
        <v>0.54861111111111116</v>
      </c>
      <c r="AF1440" s="699">
        <v>0.57291666666666663</v>
      </c>
      <c r="AG1440" s="699"/>
      <c r="AH1440" s="699"/>
      <c r="AI1440" s="232"/>
      <c r="AJ1440" s="694"/>
      <c r="AK1440" s="694"/>
      <c r="AL1440" s="700" t="s">
        <v>2599</v>
      </c>
      <c r="AM1440" s="694" t="s">
        <v>470</v>
      </c>
      <c r="AN1440" s="694"/>
      <c r="AO1440" s="232" t="s">
        <v>2600</v>
      </c>
      <c r="AP1440" s="232"/>
      <c r="AQ1440" s="232"/>
      <c r="AR1440" s="232"/>
      <c r="AS1440" s="232"/>
      <c r="AT1440" s="243">
        <f t="shared" si="114"/>
        <v>2.4305555555555469E-2</v>
      </c>
      <c r="AU1440" s="243" t="str">
        <f t="shared" si="113"/>
        <v/>
      </c>
    </row>
    <row r="1441" spans="2:47" ht="14.25">
      <c r="B1441" s="29">
        <v>2025</v>
      </c>
      <c r="C1441" s="29">
        <v>6</v>
      </c>
      <c r="D1441" s="29">
        <v>17</v>
      </c>
      <c r="E1441" s="247" t="s">
        <v>496</v>
      </c>
      <c r="F1441" s="29"/>
      <c r="G1441" s="31"/>
      <c r="H1441" s="694" t="s">
        <v>467</v>
      </c>
      <c r="I1441" s="347" t="s">
        <v>58</v>
      </c>
      <c r="J1441" s="694" t="s">
        <v>468</v>
      </c>
      <c r="K1441" s="232"/>
      <c r="L1441" s="698"/>
      <c r="M1441" s="185"/>
      <c r="N1441" s="717"/>
      <c r="O1441" s="232"/>
      <c r="P1441" s="232">
        <v>12</v>
      </c>
      <c r="Q1441" s="347" t="s">
        <v>483</v>
      </c>
      <c r="R1441" s="695">
        <v>1120</v>
      </c>
      <c r="S1441" s="695"/>
      <c r="T1441" s="695" t="s">
        <v>30</v>
      </c>
      <c r="U1441" s="695">
        <v>200</v>
      </c>
      <c r="V1441" s="695">
        <v>1120</v>
      </c>
      <c r="W1441" s="695">
        <v>1120</v>
      </c>
      <c r="X1441" s="232">
        <v>1</v>
      </c>
      <c r="Y1441" s="695">
        <v>200</v>
      </c>
      <c r="Z1441" s="232">
        <v>1</v>
      </c>
      <c r="AA1441" s="696">
        <v>200</v>
      </c>
      <c r="AB1441" s="696">
        <v>200</v>
      </c>
      <c r="AC1441" s="697"/>
      <c r="AD1441" s="698"/>
      <c r="AE1441" s="699"/>
      <c r="AF1441" s="699"/>
      <c r="AG1441" s="699"/>
      <c r="AH1441" s="699"/>
      <c r="AI1441" s="232"/>
      <c r="AJ1441" s="694"/>
      <c r="AK1441" s="694"/>
      <c r="AL1441" s="700"/>
      <c r="AM1441" s="694" t="s">
        <v>486</v>
      </c>
      <c r="AN1441" s="694"/>
      <c r="AO1441" s="232" t="s">
        <v>2602</v>
      </c>
      <c r="AP1441" s="232"/>
      <c r="AQ1441" s="232"/>
      <c r="AR1441" s="232"/>
      <c r="AS1441" s="232"/>
      <c r="AT1441" s="243" t="str">
        <f t="shared" si="114"/>
        <v/>
      </c>
      <c r="AU1441" s="243" t="str">
        <f t="shared" si="113"/>
        <v/>
      </c>
    </row>
    <row r="1442" spans="2:47" ht="14.25">
      <c r="B1442" s="29">
        <v>2025</v>
      </c>
      <c r="C1442" s="29">
        <v>6</v>
      </c>
      <c r="D1442" s="29">
        <v>17</v>
      </c>
      <c r="E1442" s="247" t="s">
        <v>496</v>
      </c>
      <c r="F1442" s="29"/>
      <c r="G1442" s="31"/>
      <c r="H1442" s="694" t="s">
        <v>467</v>
      </c>
      <c r="I1442" s="347"/>
      <c r="J1442" s="694"/>
      <c r="K1442" s="232"/>
      <c r="L1442" s="698"/>
      <c r="M1442" s="185"/>
      <c r="N1442" s="717"/>
      <c r="O1442" s="232"/>
      <c r="P1442" s="232"/>
      <c r="Q1442" s="347"/>
      <c r="R1442" s="695"/>
      <c r="S1442" s="695"/>
      <c r="T1442" s="695"/>
      <c r="U1442" s="695"/>
      <c r="V1442" s="695"/>
      <c r="W1442" s="695"/>
      <c r="X1442" s="232"/>
      <c r="Y1442" s="695"/>
      <c r="Z1442" s="232"/>
      <c r="AA1442" s="696"/>
      <c r="AB1442" s="696"/>
      <c r="AC1442" s="697"/>
      <c r="AD1442" s="698"/>
      <c r="AE1442" s="699"/>
      <c r="AF1442" s="699"/>
      <c r="AG1442" s="699">
        <v>0.57291666666666663</v>
      </c>
      <c r="AH1442" s="699">
        <v>0.58333333333333337</v>
      </c>
      <c r="AI1442" s="232" t="s">
        <v>16</v>
      </c>
      <c r="AJ1442" s="694"/>
      <c r="AK1442" s="694"/>
      <c r="AL1442" s="700"/>
      <c r="AM1442" s="694"/>
      <c r="AN1442" s="694"/>
      <c r="AO1442" s="232"/>
      <c r="AP1442" s="232"/>
      <c r="AQ1442" s="232"/>
      <c r="AR1442" s="232"/>
      <c r="AS1442" s="232"/>
      <c r="AT1442" s="243" t="str">
        <f t="shared" si="114"/>
        <v/>
      </c>
      <c r="AU1442" s="243">
        <f t="shared" si="113"/>
        <v>1.0416666666666741E-2</v>
      </c>
    </row>
    <row r="1443" spans="2:47" ht="14.25">
      <c r="B1443" s="29">
        <v>2025</v>
      </c>
      <c r="C1443" s="29">
        <v>6</v>
      </c>
      <c r="D1443" s="29">
        <v>17</v>
      </c>
      <c r="E1443" s="247" t="s">
        <v>494</v>
      </c>
      <c r="F1443" s="29"/>
      <c r="G1443" s="31"/>
      <c r="H1443" s="694" t="s">
        <v>467</v>
      </c>
      <c r="I1443" s="347"/>
      <c r="J1443" s="694"/>
      <c r="K1443" s="232"/>
      <c r="L1443" s="698"/>
      <c r="M1443" s="185"/>
      <c r="N1443" s="717"/>
      <c r="O1443" s="232"/>
      <c r="P1443" s="232"/>
      <c r="Q1443" s="347"/>
      <c r="R1443" s="695"/>
      <c r="S1443" s="695"/>
      <c r="T1443" s="695"/>
      <c r="U1443" s="695"/>
      <c r="V1443" s="695"/>
      <c r="W1443" s="695"/>
      <c r="X1443" s="232"/>
      <c r="Y1443" s="695"/>
      <c r="Z1443" s="232"/>
      <c r="AA1443" s="696"/>
      <c r="AB1443" s="696"/>
      <c r="AC1443" s="697"/>
      <c r="AD1443" s="698"/>
      <c r="AE1443" s="699"/>
      <c r="AF1443" s="699"/>
      <c r="AG1443" s="699">
        <v>0.58333333333333337</v>
      </c>
      <c r="AH1443" s="699">
        <v>0.91666666666666663</v>
      </c>
      <c r="AI1443" s="232" t="s">
        <v>41</v>
      </c>
      <c r="AJ1443" s="694"/>
      <c r="AK1443" s="694"/>
      <c r="AL1443" s="700"/>
      <c r="AM1443" s="694"/>
      <c r="AN1443" s="694"/>
      <c r="AO1443" s="232" t="s">
        <v>1717</v>
      </c>
      <c r="AP1443" s="232"/>
      <c r="AQ1443" s="232"/>
      <c r="AR1443" s="232"/>
      <c r="AS1443" s="232"/>
      <c r="AT1443" s="243" t="str">
        <f t="shared" si="114"/>
        <v/>
      </c>
      <c r="AU1443" s="243">
        <f t="shared" si="113"/>
        <v>0.33333333333333326</v>
      </c>
    </row>
    <row r="1444" spans="2:47" ht="14.25">
      <c r="B1444" s="29">
        <v>2025</v>
      </c>
      <c r="C1444" s="29">
        <v>6</v>
      </c>
      <c r="D1444" s="29">
        <v>17</v>
      </c>
      <c r="E1444" s="247" t="s">
        <v>495</v>
      </c>
      <c r="F1444" s="29"/>
      <c r="G1444" s="31"/>
      <c r="H1444" s="694" t="s">
        <v>467</v>
      </c>
      <c r="I1444" s="347"/>
      <c r="J1444" s="694"/>
      <c r="K1444" s="232"/>
      <c r="L1444" s="698"/>
      <c r="M1444" s="185"/>
      <c r="N1444" s="717"/>
      <c r="O1444" s="232"/>
      <c r="P1444" s="232"/>
      <c r="Q1444" s="347"/>
      <c r="R1444" s="695"/>
      <c r="S1444" s="695"/>
      <c r="T1444" s="695"/>
      <c r="U1444" s="695"/>
      <c r="V1444" s="695"/>
      <c r="W1444" s="695"/>
      <c r="X1444" s="232"/>
      <c r="Y1444" s="695"/>
      <c r="Z1444" s="232"/>
      <c r="AA1444" s="696"/>
      <c r="AB1444" s="696"/>
      <c r="AC1444" s="697"/>
      <c r="AD1444" s="698"/>
      <c r="AE1444" s="699"/>
      <c r="AF1444" s="699"/>
      <c r="AG1444" s="699">
        <v>0.91666666666666663</v>
      </c>
      <c r="AH1444" s="699">
        <v>0.28125</v>
      </c>
      <c r="AI1444" s="232" t="s">
        <v>41</v>
      </c>
      <c r="AJ1444" s="694"/>
      <c r="AK1444" s="694"/>
      <c r="AL1444" s="700"/>
      <c r="AM1444" s="694"/>
      <c r="AN1444" s="694"/>
      <c r="AO1444" s="232" t="s">
        <v>1717</v>
      </c>
      <c r="AP1444" s="232"/>
      <c r="AQ1444" s="232"/>
      <c r="AR1444" s="232"/>
      <c r="AS1444" s="232"/>
      <c r="AT1444" s="243" t="str">
        <f t="shared" si="114"/>
        <v/>
      </c>
      <c r="AU1444" s="243">
        <f t="shared" si="113"/>
        <v>0.36458333333333337</v>
      </c>
    </row>
    <row r="1445" spans="2:47" ht="14.25">
      <c r="B1445" s="29">
        <v>2025</v>
      </c>
      <c r="C1445" s="29">
        <v>6</v>
      </c>
      <c r="D1445" s="29">
        <v>18</v>
      </c>
      <c r="E1445" s="247" t="s">
        <v>496</v>
      </c>
      <c r="F1445" s="29"/>
      <c r="G1445" s="31"/>
      <c r="H1445" s="694" t="s">
        <v>467</v>
      </c>
      <c r="I1445" s="347"/>
      <c r="J1445" s="694"/>
      <c r="K1445" s="232"/>
      <c r="L1445" s="698"/>
      <c r="M1445" s="185"/>
      <c r="N1445" s="717"/>
      <c r="O1445" s="232"/>
      <c r="P1445" s="232"/>
      <c r="Q1445" s="347"/>
      <c r="R1445" s="695"/>
      <c r="S1445" s="695"/>
      <c r="T1445" s="695"/>
      <c r="U1445" s="695"/>
      <c r="V1445" s="695"/>
      <c r="W1445" s="695"/>
      <c r="X1445" s="232"/>
      <c r="Y1445" s="695"/>
      <c r="Z1445" s="232"/>
      <c r="AA1445" s="696"/>
      <c r="AB1445" s="696"/>
      <c r="AC1445" s="697"/>
      <c r="AD1445" s="698"/>
      <c r="AE1445" s="699"/>
      <c r="AF1445" s="699"/>
      <c r="AG1445" s="699">
        <v>0.28125</v>
      </c>
      <c r="AH1445" s="699">
        <v>0.33333333333333331</v>
      </c>
      <c r="AI1445" s="232" t="s">
        <v>26</v>
      </c>
      <c r="AJ1445" s="694"/>
      <c r="AK1445" s="694"/>
      <c r="AL1445" s="700"/>
      <c r="AM1445" s="694"/>
      <c r="AN1445" s="694"/>
      <c r="AO1445" s="232" t="s">
        <v>2595</v>
      </c>
      <c r="AP1445" s="232"/>
      <c r="AQ1445" s="232"/>
      <c r="AR1445" s="232"/>
      <c r="AS1445" s="232"/>
      <c r="AT1445" s="243" t="str">
        <f t="shared" si="114"/>
        <v/>
      </c>
      <c r="AU1445" s="243">
        <f t="shared" si="113"/>
        <v>5.2083333333333315E-2</v>
      </c>
    </row>
    <row r="1446" spans="2:47" ht="14.25">
      <c r="B1446" s="29">
        <v>2025</v>
      </c>
      <c r="C1446" s="29">
        <v>6</v>
      </c>
      <c r="D1446" s="29">
        <v>18</v>
      </c>
      <c r="E1446" s="247" t="s">
        <v>496</v>
      </c>
      <c r="F1446" s="29"/>
      <c r="G1446" s="31"/>
      <c r="H1446" s="694" t="s">
        <v>467</v>
      </c>
      <c r="I1446" s="347"/>
      <c r="J1446" s="694"/>
      <c r="K1446" s="232"/>
      <c r="L1446" s="698"/>
      <c r="M1446" s="185"/>
      <c r="N1446" s="717"/>
      <c r="O1446" s="232"/>
      <c r="P1446" s="232"/>
      <c r="Q1446" s="347"/>
      <c r="R1446" s="695"/>
      <c r="S1446" s="695"/>
      <c r="T1446" s="695"/>
      <c r="U1446" s="695"/>
      <c r="V1446" s="695"/>
      <c r="W1446" s="695"/>
      <c r="X1446" s="232"/>
      <c r="Y1446" s="695"/>
      <c r="Z1446" s="232"/>
      <c r="AA1446" s="696"/>
      <c r="AB1446" s="696"/>
      <c r="AC1446" s="697"/>
      <c r="AD1446" s="698"/>
      <c r="AE1446" s="699"/>
      <c r="AF1446" s="699"/>
      <c r="AG1446" s="699"/>
      <c r="AH1446" s="699"/>
      <c r="AI1446" s="232"/>
      <c r="AJ1446" s="694"/>
      <c r="AK1446" s="694"/>
      <c r="AL1446" s="700"/>
      <c r="AM1446" s="694"/>
      <c r="AN1446" s="694"/>
      <c r="AO1446" s="232" t="s">
        <v>2609</v>
      </c>
      <c r="AP1446" s="232"/>
      <c r="AQ1446" s="232"/>
      <c r="AR1446" s="232"/>
      <c r="AS1446" s="232"/>
      <c r="AT1446" s="243" t="str">
        <f t="shared" si="114"/>
        <v/>
      </c>
      <c r="AU1446" s="243" t="str">
        <f t="shared" si="113"/>
        <v/>
      </c>
    </row>
    <row r="1447" spans="2:47" ht="14.25">
      <c r="B1447" s="29">
        <v>2025</v>
      </c>
      <c r="C1447" s="29">
        <v>6</v>
      </c>
      <c r="D1447" s="29">
        <v>18</v>
      </c>
      <c r="E1447" s="247" t="s">
        <v>496</v>
      </c>
      <c r="F1447" s="29">
        <v>1</v>
      </c>
      <c r="G1447" s="31" t="s">
        <v>466</v>
      </c>
      <c r="H1447" s="694" t="s">
        <v>1682</v>
      </c>
      <c r="I1447" s="347" t="s">
        <v>863</v>
      </c>
      <c r="J1447" s="694" t="s">
        <v>468</v>
      </c>
      <c r="K1447" s="232">
        <v>3824816</v>
      </c>
      <c r="L1447" s="698">
        <v>1</v>
      </c>
      <c r="M1447" s="185">
        <v>2</v>
      </c>
      <c r="N1447" s="717" t="s">
        <v>480</v>
      </c>
      <c r="O1447" s="232" t="s">
        <v>685</v>
      </c>
      <c r="P1447" s="232">
        <v>25</v>
      </c>
      <c r="Q1447" s="347" t="s">
        <v>276</v>
      </c>
      <c r="R1447" s="695">
        <v>1120</v>
      </c>
      <c r="S1447" s="695">
        <v>1118</v>
      </c>
      <c r="T1447" s="695">
        <v>7795</v>
      </c>
      <c r="U1447" s="695">
        <v>7795</v>
      </c>
      <c r="V1447" s="695">
        <v>1120</v>
      </c>
      <c r="W1447" s="695">
        <v>1118</v>
      </c>
      <c r="X1447" s="232">
        <v>1</v>
      </c>
      <c r="Y1447" s="695">
        <v>4000</v>
      </c>
      <c r="Z1447" s="232">
        <v>2</v>
      </c>
      <c r="AA1447" s="696">
        <v>3760</v>
      </c>
      <c r="AB1447" s="696">
        <v>3740</v>
      </c>
      <c r="AC1447" s="697" t="s">
        <v>2610</v>
      </c>
      <c r="AD1447" s="698" t="s">
        <v>2611</v>
      </c>
      <c r="AE1447" s="699">
        <v>0.33333333333333331</v>
      </c>
      <c r="AF1447" s="699">
        <v>0.35416666666666669</v>
      </c>
      <c r="AG1447" s="699">
        <v>0.35416666666666669</v>
      </c>
      <c r="AH1447" s="699">
        <v>0.375</v>
      </c>
      <c r="AI1447" s="232" t="s">
        <v>1592</v>
      </c>
      <c r="AJ1447" s="694" t="s">
        <v>862</v>
      </c>
      <c r="AK1447" s="694"/>
      <c r="AL1447" s="700" t="s">
        <v>18</v>
      </c>
      <c r="AM1447" s="694" t="s">
        <v>1721</v>
      </c>
      <c r="AN1447" s="694"/>
      <c r="AO1447" s="232"/>
      <c r="AP1447" s="232"/>
      <c r="AQ1447" s="232" t="s">
        <v>860</v>
      </c>
      <c r="AR1447" s="232"/>
      <c r="AS1447" s="232"/>
      <c r="AT1447" s="243">
        <f t="shared" si="114"/>
        <v>2.083333333333337E-2</v>
      </c>
      <c r="AU1447" s="243">
        <f t="shared" si="113"/>
        <v>2.0833333333333315E-2</v>
      </c>
    </row>
    <row r="1448" spans="2:47" ht="14.25">
      <c r="B1448" s="29">
        <v>2025</v>
      </c>
      <c r="C1448" s="29">
        <v>6</v>
      </c>
      <c r="D1448" s="29">
        <v>18</v>
      </c>
      <c r="E1448" s="247" t="s">
        <v>496</v>
      </c>
      <c r="F1448" s="29">
        <v>1</v>
      </c>
      <c r="G1448" s="31" t="s">
        <v>466</v>
      </c>
      <c r="H1448" s="694" t="s">
        <v>1682</v>
      </c>
      <c r="I1448" s="347" t="s">
        <v>863</v>
      </c>
      <c r="J1448" s="694" t="s">
        <v>468</v>
      </c>
      <c r="K1448" s="232">
        <v>3824816</v>
      </c>
      <c r="L1448" s="698">
        <v>2</v>
      </c>
      <c r="M1448" s="185">
        <v>2</v>
      </c>
      <c r="N1448" s="717" t="s">
        <v>480</v>
      </c>
      <c r="O1448" s="232" t="s">
        <v>685</v>
      </c>
      <c r="P1448" s="232">
        <v>25</v>
      </c>
      <c r="Q1448" s="347" t="s">
        <v>276</v>
      </c>
      <c r="R1448" s="695">
        <v>1120</v>
      </c>
      <c r="S1448" s="695">
        <v>1118</v>
      </c>
      <c r="T1448" s="695">
        <v>7795</v>
      </c>
      <c r="U1448" s="695">
        <v>7795</v>
      </c>
      <c r="V1448" s="695">
        <v>1120</v>
      </c>
      <c r="W1448" s="695">
        <v>1118</v>
      </c>
      <c r="X1448" s="232">
        <v>1</v>
      </c>
      <c r="Y1448" s="695">
        <v>4000</v>
      </c>
      <c r="Z1448" s="232">
        <v>2</v>
      </c>
      <c r="AA1448" s="696">
        <v>3990</v>
      </c>
      <c r="AB1448" s="696">
        <v>3970</v>
      </c>
      <c r="AC1448" s="697" t="s">
        <v>2610</v>
      </c>
      <c r="AD1448" s="698" t="s">
        <v>2612</v>
      </c>
      <c r="AE1448" s="699">
        <v>0.375</v>
      </c>
      <c r="AF1448" s="699">
        <v>0.39583333333333331</v>
      </c>
      <c r="AG1448" s="699"/>
      <c r="AH1448" s="699"/>
      <c r="AI1448" s="232"/>
      <c r="AJ1448" s="694" t="s">
        <v>862</v>
      </c>
      <c r="AK1448" s="694"/>
      <c r="AL1448" s="700" t="s">
        <v>18</v>
      </c>
      <c r="AM1448" s="694" t="s">
        <v>1721</v>
      </c>
      <c r="AN1448" s="694"/>
      <c r="AO1448" s="232" t="s">
        <v>2613</v>
      </c>
      <c r="AP1448" s="232"/>
      <c r="AQ1448" s="232" t="s">
        <v>860</v>
      </c>
      <c r="AR1448" s="232"/>
      <c r="AS1448" s="232"/>
      <c r="AT1448" s="243">
        <f t="shared" si="114"/>
        <v>2.0833333333333315E-2</v>
      </c>
      <c r="AU1448" s="243" t="str">
        <f t="shared" si="113"/>
        <v/>
      </c>
    </row>
    <row r="1449" spans="2:47" ht="14.25">
      <c r="B1449" s="29">
        <v>2025</v>
      </c>
      <c r="C1449" s="29">
        <v>6</v>
      </c>
      <c r="D1449" s="29">
        <v>18</v>
      </c>
      <c r="E1449" s="247" t="s">
        <v>496</v>
      </c>
      <c r="F1449" s="29"/>
      <c r="G1449" s="31"/>
      <c r="H1449" s="694" t="s">
        <v>467</v>
      </c>
      <c r="I1449" s="347"/>
      <c r="J1449" s="694"/>
      <c r="K1449" s="232"/>
      <c r="L1449" s="698"/>
      <c r="M1449" s="185"/>
      <c r="N1449" s="717"/>
      <c r="O1449" s="232"/>
      <c r="P1449" s="232"/>
      <c r="Q1449" s="347"/>
      <c r="R1449" s="695"/>
      <c r="S1449" s="695"/>
      <c r="T1449" s="695"/>
      <c r="U1449" s="695"/>
      <c r="V1449" s="695"/>
      <c r="W1449" s="695"/>
      <c r="X1449" s="232"/>
      <c r="Y1449" s="695"/>
      <c r="Z1449" s="232"/>
      <c r="AA1449" s="696"/>
      <c r="AB1449" s="696"/>
      <c r="AC1449" s="697"/>
      <c r="AD1449" s="698"/>
      <c r="AE1449" s="699"/>
      <c r="AF1449" s="699"/>
      <c r="AG1449" s="699">
        <v>0.39583333333333331</v>
      </c>
      <c r="AH1449" s="699">
        <v>0.4375</v>
      </c>
      <c r="AI1449" s="232" t="s">
        <v>1791</v>
      </c>
      <c r="AJ1449" s="694"/>
      <c r="AK1449" s="694"/>
      <c r="AL1449" s="700"/>
      <c r="AM1449" s="694"/>
      <c r="AN1449" s="694"/>
      <c r="AO1449" s="232" t="s">
        <v>1748</v>
      </c>
      <c r="AP1449" s="232"/>
      <c r="AQ1449" s="232"/>
      <c r="AR1449" s="232"/>
      <c r="AS1449" s="232"/>
      <c r="AT1449" s="243" t="str">
        <f t="shared" si="114"/>
        <v/>
      </c>
      <c r="AU1449" s="243">
        <f t="shared" si="113"/>
        <v>4.1666666666666685E-2</v>
      </c>
    </row>
    <row r="1450" spans="2:47" ht="14.25">
      <c r="B1450" s="29">
        <v>2025</v>
      </c>
      <c r="C1450" s="29">
        <v>6</v>
      </c>
      <c r="D1450" s="29">
        <v>18</v>
      </c>
      <c r="E1450" s="247" t="s">
        <v>496</v>
      </c>
      <c r="F1450" s="29">
        <v>2</v>
      </c>
      <c r="G1450" s="31" t="s">
        <v>466</v>
      </c>
      <c r="H1450" s="694" t="s">
        <v>1682</v>
      </c>
      <c r="I1450" s="347" t="s">
        <v>863</v>
      </c>
      <c r="J1450" s="694" t="s">
        <v>468</v>
      </c>
      <c r="K1450" s="232">
        <v>3832353</v>
      </c>
      <c r="L1450" s="698">
        <v>1</v>
      </c>
      <c r="M1450" s="185">
        <v>1</v>
      </c>
      <c r="N1450" s="717" t="s">
        <v>751</v>
      </c>
      <c r="O1450" s="232" t="s">
        <v>864</v>
      </c>
      <c r="P1450" s="232">
        <v>16</v>
      </c>
      <c r="Q1450" s="347" t="s">
        <v>269</v>
      </c>
      <c r="R1450" s="695">
        <v>1005</v>
      </c>
      <c r="S1450" s="695">
        <v>1004</v>
      </c>
      <c r="T1450" s="695">
        <v>2710</v>
      </c>
      <c r="U1450" s="695">
        <v>2710</v>
      </c>
      <c r="V1450" s="695">
        <v>1000</v>
      </c>
      <c r="W1450" s="695">
        <v>1004</v>
      </c>
      <c r="X1450" s="232">
        <v>1</v>
      </c>
      <c r="Y1450" s="695">
        <v>3000</v>
      </c>
      <c r="Z1450" s="232">
        <v>1</v>
      </c>
      <c r="AA1450" s="696">
        <v>2680</v>
      </c>
      <c r="AB1450" s="696">
        <v>2660</v>
      </c>
      <c r="AC1450" s="697" t="s">
        <v>2614</v>
      </c>
      <c r="AD1450" s="698" t="s">
        <v>2615</v>
      </c>
      <c r="AE1450" s="699">
        <v>0.4375</v>
      </c>
      <c r="AF1450" s="699">
        <v>0.45833333333333331</v>
      </c>
      <c r="AG1450" s="699"/>
      <c r="AH1450" s="699"/>
      <c r="AI1450" s="232"/>
      <c r="AJ1450" s="694" t="s">
        <v>862</v>
      </c>
      <c r="AK1450" s="694"/>
      <c r="AL1450" s="700" t="s">
        <v>36</v>
      </c>
      <c r="AM1450" s="694" t="s">
        <v>1721</v>
      </c>
      <c r="AN1450" s="694"/>
      <c r="AO1450" s="232" t="s">
        <v>2616</v>
      </c>
      <c r="AP1450" s="232"/>
      <c r="AQ1450" s="232" t="s">
        <v>860</v>
      </c>
      <c r="AR1450" s="232"/>
      <c r="AS1450" s="232"/>
      <c r="AT1450" s="243">
        <f t="shared" si="114"/>
        <v>2.0833333333333315E-2</v>
      </c>
      <c r="AU1450" s="243" t="str">
        <f t="shared" si="113"/>
        <v/>
      </c>
    </row>
    <row r="1451" spans="2:47" ht="14.25">
      <c r="B1451" s="29">
        <v>2025</v>
      </c>
      <c r="C1451" s="29">
        <v>6</v>
      </c>
      <c r="D1451" s="29">
        <v>18</v>
      </c>
      <c r="E1451" s="247" t="s">
        <v>496</v>
      </c>
      <c r="F1451" s="29"/>
      <c r="G1451" s="31"/>
      <c r="H1451" s="694" t="s">
        <v>467</v>
      </c>
      <c r="I1451" s="347"/>
      <c r="J1451" s="694"/>
      <c r="K1451" s="232"/>
      <c r="L1451" s="698"/>
      <c r="M1451" s="185"/>
      <c r="N1451" s="717"/>
      <c r="O1451" s="232"/>
      <c r="P1451" s="232"/>
      <c r="Q1451" s="347"/>
      <c r="R1451" s="695"/>
      <c r="S1451" s="695"/>
      <c r="T1451" s="695"/>
      <c r="U1451" s="695"/>
      <c r="V1451" s="695"/>
      <c r="W1451" s="695"/>
      <c r="X1451" s="232"/>
      <c r="Y1451" s="695"/>
      <c r="Z1451" s="232"/>
      <c r="AA1451" s="696"/>
      <c r="AB1451" s="696"/>
      <c r="AC1451" s="697"/>
      <c r="AD1451" s="698"/>
      <c r="AE1451" s="699"/>
      <c r="AF1451" s="699"/>
      <c r="AG1451" s="699">
        <v>0.45833333333333331</v>
      </c>
      <c r="AH1451" s="699">
        <v>0.53472222222222221</v>
      </c>
      <c r="AI1451" s="232" t="s">
        <v>1791</v>
      </c>
      <c r="AJ1451" s="694"/>
      <c r="AK1451" s="694"/>
      <c r="AL1451" s="700"/>
      <c r="AM1451" s="694"/>
      <c r="AN1451" s="694"/>
      <c r="AO1451" s="232" t="s">
        <v>2617</v>
      </c>
      <c r="AP1451" s="232"/>
      <c r="AQ1451" s="232"/>
      <c r="AR1451" s="232"/>
      <c r="AS1451" s="232"/>
      <c r="AT1451" s="243" t="str">
        <f t="shared" si="114"/>
        <v/>
      </c>
      <c r="AU1451" s="243">
        <f t="shared" si="113"/>
        <v>7.6388888888888895E-2</v>
      </c>
    </row>
    <row r="1452" spans="2:47" ht="14.25">
      <c r="B1452" s="29">
        <v>2025</v>
      </c>
      <c r="C1452" s="29">
        <v>6</v>
      </c>
      <c r="D1452" s="29">
        <v>18</v>
      </c>
      <c r="E1452" s="247" t="s">
        <v>496</v>
      </c>
      <c r="F1452" s="29">
        <v>3</v>
      </c>
      <c r="G1452" s="31" t="s">
        <v>466</v>
      </c>
      <c r="H1452" s="694" t="s">
        <v>1682</v>
      </c>
      <c r="I1452" s="347" t="s">
        <v>23</v>
      </c>
      <c r="J1452" s="694" t="s">
        <v>468</v>
      </c>
      <c r="K1452" s="232">
        <v>3824817</v>
      </c>
      <c r="L1452" s="698">
        <v>3</v>
      </c>
      <c r="M1452" s="185">
        <v>4</v>
      </c>
      <c r="N1452" s="717" t="s">
        <v>480</v>
      </c>
      <c r="O1452" s="232" t="s">
        <v>685</v>
      </c>
      <c r="P1452" s="232">
        <v>50</v>
      </c>
      <c r="Q1452" s="347" t="s">
        <v>276</v>
      </c>
      <c r="R1452" s="695">
        <v>1120</v>
      </c>
      <c r="S1452" s="695">
        <v>1121</v>
      </c>
      <c r="T1452" s="695">
        <v>4020</v>
      </c>
      <c r="U1452" s="695">
        <v>4020</v>
      </c>
      <c r="V1452" s="695">
        <v>1120</v>
      </c>
      <c r="W1452" s="695">
        <v>1121</v>
      </c>
      <c r="X1452" s="232">
        <v>1</v>
      </c>
      <c r="Y1452" s="695">
        <v>4000</v>
      </c>
      <c r="Z1452" s="232">
        <v>1</v>
      </c>
      <c r="AA1452" s="696">
        <v>3990</v>
      </c>
      <c r="AB1452" s="696">
        <v>3960</v>
      </c>
      <c r="AC1452" s="697" t="s">
        <v>2618</v>
      </c>
      <c r="AD1452" s="698" t="s">
        <v>2619</v>
      </c>
      <c r="AE1452" s="699">
        <v>0.53472222222222221</v>
      </c>
      <c r="AF1452" s="699">
        <v>0.56944444444444442</v>
      </c>
      <c r="AG1452" s="699"/>
      <c r="AH1452" s="699"/>
      <c r="AI1452" s="232"/>
      <c r="AJ1452" s="694" t="s">
        <v>862</v>
      </c>
      <c r="AK1452" s="694"/>
      <c r="AL1452" s="700" t="s">
        <v>18</v>
      </c>
      <c r="AM1452" s="694" t="s">
        <v>1721</v>
      </c>
      <c r="AN1452" s="694"/>
      <c r="AO1452" s="232" t="s">
        <v>2620</v>
      </c>
      <c r="AP1452" s="232"/>
      <c r="AQ1452" s="232" t="s">
        <v>860</v>
      </c>
      <c r="AR1452" s="232"/>
      <c r="AS1452" s="232"/>
      <c r="AT1452" s="243">
        <f t="shared" si="114"/>
        <v>3.472222222222221E-2</v>
      </c>
      <c r="AU1452" s="243" t="str">
        <f t="shared" si="113"/>
        <v/>
      </c>
    </row>
    <row r="1453" spans="2:47" ht="14.25">
      <c r="B1453" s="29">
        <v>2025</v>
      </c>
      <c r="C1453" s="29">
        <v>6</v>
      </c>
      <c r="D1453" s="29">
        <v>18</v>
      </c>
      <c r="E1453" s="247" t="s">
        <v>496</v>
      </c>
      <c r="F1453" s="29"/>
      <c r="G1453" s="31"/>
      <c r="H1453" s="694" t="s">
        <v>467</v>
      </c>
      <c r="I1453" s="347"/>
      <c r="J1453" s="694"/>
      <c r="K1453" s="232"/>
      <c r="L1453" s="698"/>
      <c r="M1453" s="185"/>
      <c r="N1453" s="717"/>
      <c r="O1453" s="232"/>
      <c r="P1453" s="232"/>
      <c r="Q1453" s="347"/>
      <c r="R1453" s="695"/>
      <c r="S1453" s="695"/>
      <c r="T1453" s="695"/>
      <c r="U1453" s="695"/>
      <c r="V1453" s="695"/>
      <c r="W1453" s="695"/>
      <c r="X1453" s="232"/>
      <c r="Y1453" s="695"/>
      <c r="Z1453" s="232"/>
      <c r="AA1453" s="696"/>
      <c r="AB1453" s="696"/>
      <c r="AC1453" s="697"/>
      <c r="AD1453" s="698"/>
      <c r="AE1453" s="699"/>
      <c r="AF1453" s="699"/>
      <c r="AG1453" s="699">
        <v>0.56944444444444442</v>
      </c>
      <c r="AH1453" s="699">
        <v>0.58333333333333337</v>
      </c>
      <c r="AI1453" s="232" t="s">
        <v>16</v>
      </c>
      <c r="AJ1453" s="694"/>
      <c r="AK1453" s="694"/>
      <c r="AL1453" s="700"/>
      <c r="AM1453" s="694"/>
      <c r="AN1453" s="694"/>
      <c r="AO1453" s="232"/>
      <c r="AP1453" s="232"/>
      <c r="AQ1453" s="232"/>
      <c r="AR1453" s="232"/>
      <c r="AS1453" s="232"/>
      <c r="AT1453" s="243" t="str">
        <f t="shared" si="114"/>
        <v/>
      </c>
      <c r="AU1453" s="243">
        <f t="shared" si="113"/>
        <v>1.3888888888888951E-2</v>
      </c>
    </row>
    <row r="1454" spans="2:47" ht="14.25">
      <c r="B1454" s="29">
        <v>2025</v>
      </c>
      <c r="C1454" s="29">
        <v>6</v>
      </c>
      <c r="D1454" s="29">
        <v>18</v>
      </c>
      <c r="E1454" s="247" t="s">
        <v>494</v>
      </c>
      <c r="F1454" s="29"/>
      <c r="G1454" s="31"/>
      <c r="H1454" s="694" t="s">
        <v>467</v>
      </c>
      <c r="I1454" s="347"/>
      <c r="J1454" s="694"/>
      <c r="K1454" s="232"/>
      <c r="L1454" s="698"/>
      <c r="M1454" s="185"/>
      <c r="N1454" s="717"/>
      <c r="O1454" s="232"/>
      <c r="P1454" s="232"/>
      <c r="Q1454" s="347"/>
      <c r="R1454" s="695"/>
      <c r="S1454" s="695"/>
      <c r="T1454" s="695"/>
      <c r="U1454" s="695"/>
      <c r="V1454" s="695"/>
      <c r="W1454" s="695"/>
      <c r="X1454" s="232"/>
      <c r="Y1454" s="695"/>
      <c r="Z1454" s="232"/>
      <c r="AA1454" s="696"/>
      <c r="AB1454" s="696"/>
      <c r="AC1454" s="697"/>
      <c r="AD1454" s="698"/>
      <c r="AE1454" s="699"/>
      <c r="AF1454" s="699"/>
      <c r="AG1454" s="699">
        <v>0.58333333333333337</v>
      </c>
      <c r="AH1454" s="699">
        <v>0.91666666666666663</v>
      </c>
      <c r="AI1454" s="232" t="s">
        <v>41</v>
      </c>
      <c r="AJ1454" s="694"/>
      <c r="AK1454" s="694"/>
      <c r="AL1454" s="700"/>
      <c r="AM1454" s="694"/>
      <c r="AN1454" s="694"/>
      <c r="AO1454" s="232" t="s">
        <v>1717</v>
      </c>
      <c r="AP1454" s="232"/>
      <c r="AQ1454" s="232"/>
      <c r="AR1454" s="232"/>
      <c r="AS1454" s="232"/>
      <c r="AT1454" s="243" t="str">
        <f t="shared" si="114"/>
        <v/>
      </c>
      <c r="AU1454" s="243">
        <f t="shared" si="113"/>
        <v>0.33333333333333326</v>
      </c>
    </row>
    <row r="1455" spans="2:47" ht="14.25">
      <c r="B1455" s="29">
        <v>2025</v>
      </c>
      <c r="C1455" s="29">
        <v>6</v>
      </c>
      <c r="D1455" s="29">
        <v>18</v>
      </c>
      <c r="E1455" s="247" t="s">
        <v>495</v>
      </c>
      <c r="F1455" s="29"/>
      <c r="G1455" s="31"/>
      <c r="H1455" s="694" t="s">
        <v>467</v>
      </c>
      <c r="I1455" s="347"/>
      <c r="J1455" s="694"/>
      <c r="K1455" s="232"/>
      <c r="L1455" s="698"/>
      <c r="M1455" s="185"/>
      <c r="N1455" s="717"/>
      <c r="O1455" s="232"/>
      <c r="P1455" s="232"/>
      <c r="Q1455" s="347"/>
      <c r="R1455" s="695"/>
      <c r="S1455" s="695"/>
      <c r="T1455" s="695"/>
      <c r="U1455" s="695"/>
      <c r="V1455" s="695"/>
      <c r="W1455" s="695"/>
      <c r="X1455" s="232"/>
      <c r="Y1455" s="695"/>
      <c r="Z1455" s="232"/>
      <c r="AA1455" s="696"/>
      <c r="AB1455" s="696"/>
      <c r="AC1455" s="697"/>
      <c r="AD1455" s="698"/>
      <c r="AE1455" s="699"/>
      <c r="AF1455" s="699"/>
      <c r="AG1455" s="699">
        <v>0.91666666666666663</v>
      </c>
      <c r="AH1455" s="699">
        <v>0.28125</v>
      </c>
      <c r="AI1455" s="232" t="s">
        <v>41</v>
      </c>
      <c r="AJ1455" s="694"/>
      <c r="AK1455" s="694"/>
      <c r="AL1455" s="700"/>
      <c r="AM1455" s="694"/>
      <c r="AN1455" s="694"/>
      <c r="AO1455" s="232" t="s">
        <v>1717</v>
      </c>
      <c r="AP1455" s="232"/>
      <c r="AQ1455" s="232"/>
      <c r="AR1455" s="232"/>
      <c r="AS1455" s="232"/>
      <c r="AT1455" s="243" t="str">
        <f t="shared" si="114"/>
        <v/>
      </c>
      <c r="AU1455" s="243">
        <f t="shared" si="113"/>
        <v>0.36458333333333337</v>
      </c>
    </row>
    <row r="1456" spans="2:47" ht="14.25">
      <c r="B1456" s="29">
        <v>2025</v>
      </c>
      <c r="C1456" s="29">
        <v>6</v>
      </c>
      <c r="D1456" s="29">
        <v>19</v>
      </c>
      <c r="E1456" s="247" t="s">
        <v>496</v>
      </c>
      <c r="F1456" s="29"/>
      <c r="G1456" s="31"/>
      <c r="H1456" s="694" t="s">
        <v>467</v>
      </c>
      <c r="I1456" s="347"/>
      <c r="J1456" s="694"/>
      <c r="K1456" s="232"/>
      <c r="L1456" s="698"/>
      <c r="M1456" s="185"/>
      <c r="N1456" s="717"/>
      <c r="O1456" s="232"/>
      <c r="P1456" s="232"/>
      <c r="Q1456" s="347"/>
      <c r="R1456" s="695"/>
      <c r="S1456" s="695"/>
      <c r="T1456" s="695"/>
      <c r="U1456" s="695"/>
      <c r="V1456" s="695"/>
      <c r="W1456" s="695"/>
      <c r="X1456" s="232"/>
      <c r="Y1456" s="695"/>
      <c r="Z1456" s="232"/>
      <c r="AA1456" s="696"/>
      <c r="AB1456" s="696"/>
      <c r="AC1456" s="697"/>
      <c r="AD1456" s="698"/>
      <c r="AE1456" s="699"/>
      <c r="AF1456" s="699"/>
      <c r="AG1456" s="699">
        <v>0.28125</v>
      </c>
      <c r="AH1456" s="699">
        <v>0.30208333333333331</v>
      </c>
      <c r="AI1456" s="232" t="s">
        <v>5</v>
      </c>
      <c r="AJ1456" s="694"/>
      <c r="AK1456" s="694"/>
      <c r="AL1456" s="700"/>
      <c r="AM1456" s="694"/>
      <c r="AN1456" s="694"/>
      <c r="AO1456" s="232" t="s">
        <v>1497</v>
      </c>
      <c r="AP1456" s="232"/>
      <c r="AQ1456" s="232"/>
      <c r="AR1456" s="232"/>
      <c r="AS1456" s="232"/>
      <c r="AT1456" s="243" t="str">
        <f t="shared" si="114"/>
        <v/>
      </c>
      <c r="AU1456" s="243">
        <f t="shared" si="113"/>
        <v>2.0833333333333315E-2</v>
      </c>
    </row>
    <row r="1457" spans="2:47" ht="14.25">
      <c r="B1457" s="29">
        <v>2025</v>
      </c>
      <c r="C1457" s="29">
        <v>6</v>
      </c>
      <c r="D1457" s="29">
        <v>19</v>
      </c>
      <c r="E1457" s="247" t="s">
        <v>496</v>
      </c>
      <c r="F1457" s="29">
        <v>1</v>
      </c>
      <c r="G1457" s="31" t="s">
        <v>485</v>
      </c>
      <c r="H1457" s="694" t="s">
        <v>467</v>
      </c>
      <c r="I1457" s="347" t="s">
        <v>863</v>
      </c>
      <c r="J1457" s="694" t="s">
        <v>468</v>
      </c>
      <c r="K1457" s="232">
        <v>3832351</v>
      </c>
      <c r="L1457" s="698">
        <v>1</v>
      </c>
      <c r="M1457" s="185">
        <v>24</v>
      </c>
      <c r="N1457" s="717" t="s">
        <v>714</v>
      </c>
      <c r="O1457" s="232" t="s">
        <v>864</v>
      </c>
      <c r="P1457" s="232">
        <v>50</v>
      </c>
      <c r="Q1457" s="347" t="s">
        <v>715</v>
      </c>
      <c r="R1457" s="695">
        <v>1120</v>
      </c>
      <c r="S1457" s="695">
        <v>1121</v>
      </c>
      <c r="T1457" s="695">
        <v>12000</v>
      </c>
      <c r="U1457" s="695">
        <v>12000</v>
      </c>
      <c r="V1457" s="695">
        <v>1120</v>
      </c>
      <c r="W1457" s="695">
        <v>1121</v>
      </c>
      <c r="X1457" s="232">
        <v>1</v>
      </c>
      <c r="Y1457" s="695">
        <v>4000</v>
      </c>
      <c r="Z1457" s="232">
        <v>3</v>
      </c>
      <c r="AA1457" s="696">
        <v>4020</v>
      </c>
      <c r="AB1457" s="696">
        <v>4000</v>
      </c>
      <c r="AC1457" s="697" t="s">
        <v>2621</v>
      </c>
      <c r="AD1457" s="698" t="s">
        <v>2622</v>
      </c>
      <c r="AE1457" s="699">
        <v>0.30208333333333331</v>
      </c>
      <c r="AF1457" s="699">
        <v>0.32291666666666669</v>
      </c>
      <c r="AG1457" s="699">
        <v>0.32291666666666669</v>
      </c>
      <c r="AH1457" s="699">
        <v>0.34375</v>
      </c>
      <c r="AI1457" s="232" t="s">
        <v>1592</v>
      </c>
      <c r="AJ1457" s="694"/>
      <c r="AK1457" s="694" t="s">
        <v>712</v>
      </c>
      <c r="AL1457" s="700" t="s">
        <v>7</v>
      </c>
      <c r="AM1457" s="694" t="s">
        <v>470</v>
      </c>
      <c r="AN1457" s="694"/>
      <c r="AO1457" s="232"/>
      <c r="AP1457" s="232"/>
      <c r="AQ1457" s="232" t="s">
        <v>860</v>
      </c>
      <c r="AR1457" s="232"/>
      <c r="AS1457" s="232"/>
      <c r="AT1457" s="243">
        <f t="shared" si="114"/>
        <v>2.083333333333337E-2</v>
      </c>
      <c r="AU1457" s="243">
        <f t="shared" si="113"/>
        <v>2.0833333333333315E-2</v>
      </c>
    </row>
    <row r="1458" spans="2:47" ht="14.25">
      <c r="B1458" s="29">
        <v>2025</v>
      </c>
      <c r="C1458" s="29">
        <v>6</v>
      </c>
      <c r="D1458" s="29">
        <v>19</v>
      </c>
      <c r="E1458" s="247" t="s">
        <v>496</v>
      </c>
      <c r="F1458" s="29">
        <v>1</v>
      </c>
      <c r="G1458" s="31" t="s">
        <v>485</v>
      </c>
      <c r="H1458" s="694" t="s">
        <v>467</v>
      </c>
      <c r="I1458" s="347" t="s">
        <v>863</v>
      </c>
      <c r="J1458" s="694" t="s">
        <v>468</v>
      </c>
      <c r="K1458" s="232">
        <v>3832351</v>
      </c>
      <c r="L1458" s="698">
        <v>2</v>
      </c>
      <c r="M1458" s="185">
        <v>24</v>
      </c>
      <c r="N1458" s="717" t="s">
        <v>714</v>
      </c>
      <c r="O1458" s="232" t="s">
        <v>864</v>
      </c>
      <c r="P1458" s="232">
        <v>50</v>
      </c>
      <c r="Q1458" s="347" t="s">
        <v>715</v>
      </c>
      <c r="R1458" s="695">
        <v>1120</v>
      </c>
      <c r="S1458" s="695">
        <v>1121</v>
      </c>
      <c r="T1458" s="695">
        <v>12000</v>
      </c>
      <c r="U1458" s="695">
        <v>12000</v>
      </c>
      <c r="V1458" s="695">
        <v>1120</v>
      </c>
      <c r="W1458" s="695">
        <v>1121</v>
      </c>
      <c r="X1458" s="232">
        <v>1</v>
      </c>
      <c r="Y1458" s="695">
        <v>4000</v>
      </c>
      <c r="Z1458" s="232">
        <v>3</v>
      </c>
      <c r="AA1458" s="696">
        <v>4020</v>
      </c>
      <c r="AB1458" s="696">
        <v>4000</v>
      </c>
      <c r="AC1458" s="697" t="s">
        <v>2621</v>
      </c>
      <c r="AD1458" s="698" t="s">
        <v>2623</v>
      </c>
      <c r="AE1458" s="699">
        <v>0.34375</v>
      </c>
      <c r="AF1458" s="699">
        <v>0.36458333333333331</v>
      </c>
      <c r="AG1458" s="699">
        <v>0.36458333333333331</v>
      </c>
      <c r="AH1458" s="699">
        <v>0.38541666666666669</v>
      </c>
      <c r="AI1458" s="232" t="s">
        <v>1592</v>
      </c>
      <c r="AJ1458" s="694"/>
      <c r="AK1458" s="694" t="s">
        <v>712</v>
      </c>
      <c r="AL1458" s="700" t="s">
        <v>7</v>
      </c>
      <c r="AM1458" s="694" t="s">
        <v>470</v>
      </c>
      <c r="AN1458" s="694"/>
      <c r="AO1458" s="232"/>
      <c r="AP1458" s="232"/>
      <c r="AQ1458" s="232" t="s">
        <v>860</v>
      </c>
      <c r="AR1458" s="232"/>
      <c r="AS1458" s="232"/>
      <c r="AT1458" s="243">
        <f t="shared" si="114"/>
        <v>2.0833333333333315E-2</v>
      </c>
      <c r="AU1458" s="243">
        <f t="shared" si="113"/>
        <v>2.083333333333337E-2</v>
      </c>
    </row>
    <row r="1459" spans="2:47" ht="14.25">
      <c r="B1459" s="29">
        <v>2025</v>
      </c>
      <c r="C1459" s="29">
        <v>6</v>
      </c>
      <c r="D1459" s="29">
        <v>19</v>
      </c>
      <c r="E1459" s="247" t="s">
        <v>496</v>
      </c>
      <c r="F1459" s="29">
        <v>1</v>
      </c>
      <c r="G1459" s="31" t="s">
        <v>485</v>
      </c>
      <c r="H1459" s="694" t="s">
        <v>467</v>
      </c>
      <c r="I1459" s="347" t="s">
        <v>863</v>
      </c>
      <c r="J1459" s="694" t="s">
        <v>468</v>
      </c>
      <c r="K1459" s="232">
        <v>3832351</v>
      </c>
      <c r="L1459" s="698">
        <v>3</v>
      </c>
      <c r="M1459" s="185">
        <v>24</v>
      </c>
      <c r="N1459" s="717" t="s">
        <v>714</v>
      </c>
      <c r="O1459" s="232" t="s">
        <v>864</v>
      </c>
      <c r="P1459" s="232">
        <v>50</v>
      </c>
      <c r="Q1459" s="347" t="s">
        <v>715</v>
      </c>
      <c r="R1459" s="695">
        <v>1120</v>
      </c>
      <c r="S1459" s="695">
        <v>1121</v>
      </c>
      <c r="T1459" s="695">
        <v>12000</v>
      </c>
      <c r="U1459" s="695">
        <v>12000</v>
      </c>
      <c r="V1459" s="695">
        <v>1120</v>
      </c>
      <c r="W1459" s="695">
        <v>1121</v>
      </c>
      <c r="X1459" s="232">
        <v>1</v>
      </c>
      <c r="Y1459" s="695">
        <v>4000</v>
      </c>
      <c r="Z1459" s="232">
        <v>3</v>
      </c>
      <c r="AA1459" s="696">
        <v>4020</v>
      </c>
      <c r="AB1459" s="696">
        <v>4000</v>
      </c>
      <c r="AC1459" s="697" t="s">
        <v>2621</v>
      </c>
      <c r="AD1459" s="698" t="s">
        <v>2624</v>
      </c>
      <c r="AE1459" s="699">
        <v>0.38541666666666669</v>
      </c>
      <c r="AF1459" s="699">
        <v>0.40625</v>
      </c>
      <c r="AG1459" s="699"/>
      <c r="AH1459" s="699"/>
      <c r="AI1459" s="232"/>
      <c r="AJ1459" s="694"/>
      <c r="AK1459" s="694" t="s">
        <v>712</v>
      </c>
      <c r="AL1459" s="700" t="s">
        <v>7</v>
      </c>
      <c r="AM1459" s="694" t="s">
        <v>470</v>
      </c>
      <c r="AN1459" s="694"/>
      <c r="AO1459" s="232"/>
      <c r="AP1459" s="232"/>
      <c r="AQ1459" s="232" t="s">
        <v>860</v>
      </c>
      <c r="AR1459" s="232"/>
      <c r="AS1459" s="232"/>
      <c r="AT1459" s="243">
        <f t="shared" si="114"/>
        <v>2.0833333333333315E-2</v>
      </c>
      <c r="AU1459" s="243" t="str">
        <f t="shared" si="113"/>
        <v/>
      </c>
    </row>
    <row r="1460" spans="2:47" ht="14.25">
      <c r="B1460" s="29">
        <v>2025</v>
      </c>
      <c r="C1460" s="29">
        <v>6</v>
      </c>
      <c r="D1460" s="29">
        <v>19</v>
      </c>
      <c r="E1460" s="247" t="s">
        <v>496</v>
      </c>
      <c r="F1460" s="29"/>
      <c r="G1460" s="31"/>
      <c r="H1460" s="694" t="s">
        <v>467</v>
      </c>
      <c r="I1460" s="347"/>
      <c r="J1460" s="694"/>
      <c r="K1460" s="232"/>
      <c r="L1460" s="698"/>
      <c r="M1460" s="185"/>
      <c r="N1460" s="717"/>
      <c r="O1460" s="232"/>
      <c r="P1460" s="232"/>
      <c r="Q1460" s="347"/>
      <c r="R1460" s="695"/>
      <c r="S1460" s="695"/>
      <c r="T1460" s="695"/>
      <c r="U1460" s="695"/>
      <c r="V1460" s="695"/>
      <c r="W1460" s="695"/>
      <c r="X1460" s="232"/>
      <c r="Y1460" s="695"/>
      <c r="Z1460" s="232"/>
      <c r="AA1460" s="696"/>
      <c r="AB1460" s="696"/>
      <c r="AC1460" s="697"/>
      <c r="AD1460" s="698"/>
      <c r="AE1460" s="699"/>
      <c r="AF1460" s="699"/>
      <c r="AG1460" s="699">
        <v>0.40625</v>
      </c>
      <c r="AH1460" s="699">
        <v>0.42708333333333331</v>
      </c>
      <c r="AI1460" s="232" t="s">
        <v>560</v>
      </c>
      <c r="AJ1460" s="694"/>
      <c r="AK1460" s="694"/>
      <c r="AL1460" s="700"/>
      <c r="AM1460" s="694"/>
      <c r="AN1460" s="694"/>
      <c r="AO1460" s="232"/>
      <c r="AP1460" s="232"/>
      <c r="AQ1460" s="232"/>
      <c r="AR1460" s="232"/>
      <c r="AS1460" s="232"/>
      <c r="AT1460" s="243" t="str">
        <f t="shared" si="114"/>
        <v/>
      </c>
      <c r="AU1460" s="243">
        <f t="shared" si="113"/>
        <v>2.0833333333333315E-2</v>
      </c>
    </row>
    <row r="1461" spans="2:47" ht="14.25">
      <c r="B1461" s="29">
        <v>2025</v>
      </c>
      <c r="C1461" s="29">
        <v>6</v>
      </c>
      <c r="D1461" s="29">
        <v>19</v>
      </c>
      <c r="E1461" s="247" t="s">
        <v>496</v>
      </c>
      <c r="F1461" s="29">
        <v>2</v>
      </c>
      <c r="G1461" s="31" t="s">
        <v>485</v>
      </c>
      <c r="H1461" s="694" t="s">
        <v>1682</v>
      </c>
      <c r="I1461" s="347" t="s">
        <v>863</v>
      </c>
      <c r="J1461" s="694" t="s">
        <v>468</v>
      </c>
      <c r="K1461" s="232">
        <v>3832351</v>
      </c>
      <c r="L1461" s="698">
        <v>4</v>
      </c>
      <c r="M1461" s="185">
        <v>24</v>
      </c>
      <c r="N1461" s="717" t="s">
        <v>714</v>
      </c>
      <c r="O1461" s="232" t="s">
        <v>864</v>
      </c>
      <c r="P1461" s="232">
        <v>50</v>
      </c>
      <c r="Q1461" s="347" t="s">
        <v>715</v>
      </c>
      <c r="R1461" s="695">
        <v>1120</v>
      </c>
      <c r="S1461" s="695">
        <v>1121</v>
      </c>
      <c r="T1461" s="695">
        <v>12000</v>
      </c>
      <c r="U1461" s="695">
        <v>12000</v>
      </c>
      <c r="V1461" s="695">
        <v>1120</v>
      </c>
      <c r="W1461" s="695">
        <v>1121</v>
      </c>
      <c r="X1461" s="232">
        <v>1</v>
      </c>
      <c r="Y1461" s="695">
        <v>4000</v>
      </c>
      <c r="Z1461" s="232">
        <v>3</v>
      </c>
      <c r="AA1461" s="696">
        <v>4020</v>
      </c>
      <c r="AB1461" s="696">
        <v>4000</v>
      </c>
      <c r="AC1461" s="697" t="s">
        <v>2625</v>
      </c>
      <c r="AD1461" s="698" t="s">
        <v>2626</v>
      </c>
      <c r="AE1461" s="699">
        <v>0.42708333333333331</v>
      </c>
      <c r="AF1461" s="699">
        <v>0.44791666666666669</v>
      </c>
      <c r="AG1461" s="699">
        <v>0.44791666666666669</v>
      </c>
      <c r="AH1461" s="699">
        <v>0.51041666666666663</v>
      </c>
      <c r="AI1461" s="232" t="s">
        <v>1592</v>
      </c>
      <c r="AJ1461" s="694"/>
      <c r="AK1461" s="694" t="s">
        <v>712</v>
      </c>
      <c r="AL1461" s="700" t="s">
        <v>7</v>
      </c>
      <c r="AM1461" s="694" t="s">
        <v>470</v>
      </c>
      <c r="AN1461" s="694"/>
      <c r="AO1461" s="232"/>
      <c r="AP1461" s="232"/>
      <c r="AQ1461" s="232" t="s">
        <v>860</v>
      </c>
      <c r="AR1461" s="232"/>
      <c r="AS1461" s="232"/>
      <c r="AT1461" s="243">
        <f t="shared" si="114"/>
        <v>2.083333333333337E-2</v>
      </c>
      <c r="AU1461" s="243">
        <f t="shared" si="113"/>
        <v>6.2499999999999944E-2</v>
      </c>
    </row>
    <row r="1462" spans="2:47" ht="14.25">
      <c r="B1462" s="29">
        <v>2025</v>
      </c>
      <c r="C1462" s="29">
        <v>6</v>
      </c>
      <c r="D1462" s="29">
        <v>19</v>
      </c>
      <c r="E1462" s="247" t="s">
        <v>496</v>
      </c>
      <c r="F1462" s="29">
        <v>2</v>
      </c>
      <c r="G1462" s="31" t="s">
        <v>485</v>
      </c>
      <c r="H1462" s="694" t="s">
        <v>1682</v>
      </c>
      <c r="I1462" s="347" t="s">
        <v>863</v>
      </c>
      <c r="J1462" s="694" t="s">
        <v>468</v>
      </c>
      <c r="K1462" s="232">
        <v>3832351</v>
      </c>
      <c r="L1462" s="698">
        <v>5</v>
      </c>
      <c r="M1462" s="185">
        <v>24</v>
      </c>
      <c r="N1462" s="717" t="s">
        <v>714</v>
      </c>
      <c r="O1462" s="232" t="s">
        <v>864</v>
      </c>
      <c r="P1462" s="232">
        <v>50</v>
      </c>
      <c r="Q1462" s="347" t="s">
        <v>715</v>
      </c>
      <c r="R1462" s="695">
        <v>1120</v>
      </c>
      <c r="S1462" s="695">
        <v>1121</v>
      </c>
      <c r="T1462" s="695">
        <v>12000</v>
      </c>
      <c r="U1462" s="695">
        <v>12000</v>
      </c>
      <c r="V1462" s="695">
        <v>1120</v>
      </c>
      <c r="W1462" s="695">
        <v>1121</v>
      </c>
      <c r="X1462" s="232">
        <v>1</v>
      </c>
      <c r="Y1462" s="695">
        <v>4000</v>
      </c>
      <c r="Z1462" s="232">
        <v>3</v>
      </c>
      <c r="AA1462" s="696">
        <v>4020</v>
      </c>
      <c r="AB1462" s="696">
        <v>4000</v>
      </c>
      <c r="AC1462" s="697" t="s">
        <v>2625</v>
      </c>
      <c r="AD1462" s="698" t="s">
        <v>2627</v>
      </c>
      <c r="AE1462" s="699">
        <v>0.51041666666666663</v>
      </c>
      <c r="AF1462" s="699">
        <v>0.53125</v>
      </c>
      <c r="AG1462" s="699">
        <v>0.53125</v>
      </c>
      <c r="AH1462" s="699">
        <v>0.55208333333333337</v>
      </c>
      <c r="AI1462" s="232" t="s">
        <v>1592</v>
      </c>
      <c r="AJ1462" s="694"/>
      <c r="AK1462" s="694" t="s">
        <v>712</v>
      </c>
      <c r="AL1462" s="700" t="s">
        <v>7</v>
      </c>
      <c r="AM1462" s="694" t="s">
        <v>470</v>
      </c>
      <c r="AN1462" s="694"/>
      <c r="AO1462" s="232"/>
      <c r="AP1462" s="232"/>
      <c r="AQ1462" s="232" t="s">
        <v>860</v>
      </c>
      <c r="AR1462" s="232"/>
      <c r="AS1462" s="232"/>
      <c r="AT1462" s="243">
        <f t="shared" si="114"/>
        <v>2.083333333333337E-2</v>
      </c>
      <c r="AU1462" s="243">
        <f t="shared" si="113"/>
        <v>2.083333333333337E-2</v>
      </c>
    </row>
    <row r="1463" spans="2:47" ht="14.25">
      <c r="B1463" s="29">
        <v>2025</v>
      </c>
      <c r="C1463" s="29">
        <v>6</v>
      </c>
      <c r="D1463" s="29">
        <v>19</v>
      </c>
      <c r="E1463" s="247" t="s">
        <v>496</v>
      </c>
      <c r="F1463" s="29">
        <v>2</v>
      </c>
      <c r="G1463" s="31" t="s">
        <v>485</v>
      </c>
      <c r="H1463" s="694" t="s">
        <v>467</v>
      </c>
      <c r="I1463" s="347" t="s">
        <v>863</v>
      </c>
      <c r="J1463" s="694" t="s">
        <v>468</v>
      </c>
      <c r="K1463" s="232">
        <v>3832351</v>
      </c>
      <c r="L1463" s="698">
        <v>6</v>
      </c>
      <c r="M1463" s="185">
        <v>24</v>
      </c>
      <c r="N1463" s="717" t="s">
        <v>714</v>
      </c>
      <c r="O1463" s="232" t="s">
        <v>864</v>
      </c>
      <c r="P1463" s="232">
        <v>50</v>
      </c>
      <c r="Q1463" s="347" t="s">
        <v>715</v>
      </c>
      <c r="R1463" s="695">
        <v>1120</v>
      </c>
      <c r="S1463" s="695">
        <v>1121</v>
      </c>
      <c r="T1463" s="695">
        <v>12000</v>
      </c>
      <c r="U1463" s="695">
        <v>12000</v>
      </c>
      <c r="V1463" s="695">
        <v>1120</v>
      </c>
      <c r="W1463" s="695">
        <v>1121</v>
      </c>
      <c r="X1463" s="232">
        <v>1</v>
      </c>
      <c r="Y1463" s="695">
        <v>4000</v>
      </c>
      <c r="Z1463" s="232">
        <v>3</v>
      </c>
      <c r="AA1463" s="696">
        <v>4020</v>
      </c>
      <c r="AB1463" s="696">
        <v>4000</v>
      </c>
      <c r="AC1463" s="697" t="s">
        <v>2625</v>
      </c>
      <c r="AD1463" s="698" t="s">
        <v>2628</v>
      </c>
      <c r="AE1463" s="699">
        <v>0.55208333333333337</v>
      </c>
      <c r="AF1463" s="699">
        <v>0.57291666666666663</v>
      </c>
      <c r="AG1463" s="699"/>
      <c r="AH1463" s="699"/>
      <c r="AI1463" s="232"/>
      <c r="AJ1463" s="694"/>
      <c r="AK1463" s="694" t="s">
        <v>712</v>
      </c>
      <c r="AL1463" s="700" t="s">
        <v>7</v>
      </c>
      <c r="AM1463" s="694" t="s">
        <v>470</v>
      </c>
      <c r="AN1463" s="694"/>
      <c r="AO1463" s="232"/>
      <c r="AP1463" s="232"/>
      <c r="AQ1463" s="232" t="s">
        <v>860</v>
      </c>
      <c r="AR1463" s="232"/>
      <c r="AS1463" s="232"/>
      <c r="AT1463" s="243">
        <f t="shared" si="114"/>
        <v>2.0833333333333259E-2</v>
      </c>
      <c r="AU1463" s="243" t="str">
        <f t="shared" si="113"/>
        <v/>
      </c>
    </row>
    <row r="1464" spans="2:47" ht="14.25">
      <c r="B1464" s="29">
        <v>2025</v>
      </c>
      <c r="C1464" s="29">
        <v>6</v>
      </c>
      <c r="D1464" s="29">
        <v>19</v>
      </c>
      <c r="E1464" s="247" t="s">
        <v>496</v>
      </c>
      <c r="F1464" s="29"/>
      <c r="G1464" s="31"/>
      <c r="H1464" s="694" t="s">
        <v>467</v>
      </c>
      <c r="I1464" s="347"/>
      <c r="J1464" s="694"/>
      <c r="K1464" s="232"/>
      <c r="L1464" s="698"/>
      <c r="M1464" s="185"/>
      <c r="N1464" s="717"/>
      <c r="O1464" s="232"/>
      <c r="P1464" s="232"/>
      <c r="Q1464" s="347"/>
      <c r="R1464" s="695"/>
      <c r="S1464" s="695"/>
      <c r="T1464" s="695"/>
      <c r="U1464" s="695"/>
      <c r="V1464" s="695"/>
      <c r="W1464" s="695"/>
      <c r="X1464" s="232"/>
      <c r="Y1464" s="695"/>
      <c r="Z1464" s="232"/>
      <c r="AA1464" s="696"/>
      <c r="AB1464" s="696"/>
      <c r="AC1464" s="697"/>
      <c r="AD1464" s="698"/>
      <c r="AE1464" s="699"/>
      <c r="AF1464" s="699"/>
      <c r="AG1464" s="699">
        <v>0.57291666666666663</v>
      </c>
      <c r="AH1464" s="699">
        <v>0.58333333333333337</v>
      </c>
      <c r="AI1464" s="232" t="s">
        <v>16</v>
      </c>
      <c r="AJ1464" s="694"/>
      <c r="AK1464" s="694"/>
      <c r="AL1464" s="700"/>
      <c r="AM1464" s="694"/>
      <c r="AN1464" s="694"/>
      <c r="AO1464" s="232"/>
      <c r="AP1464" s="232"/>
      <c r="AQ1464" s="232"/>
      <c r="AR1464" s="232"/>
      <c r="AS1464" s="232"/>
      <c r="AT1464" s="243" t="str">
        <f t="shared" si="114"/>
        <v/>
      </c>
      <c r="AU1464" s="243">
        <f t="shared" si="113"/>
        <v>1.0416666666666741E-2</v>
      </c>
    </row>
    <row r="1465" spans="2:47" ht="14.25">
      <c r="B1465" s="29">
        <v>2025</v>
      </c>
      <c r="C1465" s="29">
        <v>6</v>
      </c>
      <c r="D1465" s="29">
        <v>19</v>
      </c>
      <c r="E1465" s="247" t="s">
        <v>494</v>
      </c>
      <c r="F1465" s="29"/>
      <c r="G1465" s="31"/>
      <c r="H1465" s="694" t="s">
        <v>467</v>
      </c>
      <c r="I1465" s="347"/>
      <c r="J1465" s="694"/>
      <c r="K1465" s="232"/>
      <c r="L1465" s="698"/>
      <c r="M1465" s="185"/>
      <c r="N1465" s="717"/>
      <c r="O1465" s="232"/>
      <c r="P1465" s="232"/>
      <c r="Q1465" s="347"/>
      <c r="R1465" s="695"/>
      <c r="S1465" s="695"/>
      <c r="T1465" s="695"/>
      <c r="U1465" s="695"/>
      <c r="V1465" s="695"/>
      <c r="W1465" s="695"/>
      <c r="X1465" s="232"/>
      <c r="Y1465" s="695"/>
      <c r="Z1465" s="232"/>
      <c r="AA1465" s="696"/>
      <c r="AB1465" s="696"/>
      <c r="AC1465" s="697"/>
      <c r="AD1465" s="698"/>
      <c r="AE1465" s="699"/>
      <c r="AF1465" s="699"/>
      <c r="AG1465" s="699">
        <v>0.58333333333333337</v>
      </c>
      <c r="AH1465" s="699">
        <v>0.91666666666666663</v>
      </c>
      <c r="AI1465" s="232" t="s">
        <v>41</v>
      </c>
      <c r="AJ1465" s="694"/>
      <c r="AK1465" s="694"/>
      <c r="AL1465" s="700"/>
      <c r="AM1465" s="694"/>
      <c r="AN1465" s="694"/>
      <c r="AO1465" s="232" t="s">
        <v>1717</v>
      </c>
      <c r="AP1465" s="232"/>
      <c r="AQ1465" s="232"/>
      <c r="AR1465" s="232"/>
      <c r="AS1465" s="232"/>
      <c r="AT1465" s="243" t="str">
        <f t="shared" si="114"/>
        <v/>
      </c>
      <c r="AU1465" s="243">
        <f t="shared" si="113"/>
        <v>0.33333333333333326</v>
      </c>
    </row>
    <row r="1466" spans="2:47" ht="14.25">
      <c r="B1466" s="29">
        <v>2025</v>
      </c>
      <c r="C1466" s="29">
        <v>6</v>
      </c>
      <c r="D1466" s="29">
        <v>19</v>
      </c>
      <c r="E1466" s="247" t="s">
        <v>494</v>
      </c>
      <c r="F1466" s="29"/>
      <c r="G1466" s="31"/>
      <c r="H1466" s="694" t="s">
        <v>467</v>
      </c>
      <c r="I1466" s="347"/>
      <c r="J1466" s="694"/>
      <c r="K1466" s="232"/>
      <c r="L1466" s="698"/>
      <c r="M1466" s="185"/>
      <c r="N1466" s="717"/>
      <c r="O1466" s="232"/>
      <c r="P1466" s="232"/>
      <c r="Q1466" s="347"/>
      <c r="R1466" s="695"/>
      <c r="S1466" s="695"/>
      <c r="T1466" s="695"/>
      <c r="U1466" s="695"/>
      <c r="V1466" s="695"/>
      <c r="W1466" s="695"/>
      <c r="X1466" s="232"/>
      <c r="Y1466" s="695"/>
      <c r="Z1466" s="232"/>
      <c r="AA1466" s="696"/>
      <c r="AB1466" s="696"/>
      <c r="AC1466" s="697"/>
      <c r="AD1466" s="698"/>
      <c r="AE1466" s="699"/>
      <c r="AF1466" s="699"/>
      <c r="AG1466" s="699">
        <v>0.91666666666666663</v>
      </c>
      <c r="AH1466" s="699">
        <v>0.9375</v>
      </c>
      <c r="AI1466" s="232" t="s">
        <v>5</v>
      </c>
      <c r="AJ1466" s="694"/>
      <c r="AK1466" s="694"/>
      <c r="AL1466" s="700"/>
      <c r="AM1466" s="694"/>
      <c r="AN1466" s="694"/>
      <c r="AO1466" s="232"/>
      <c r="AP1466" s="232"/>
      <c r="AQ1466" s="232"/>
      <c r="AR1466" s="232"/>
      <c r="AS1466" s="232"/>
      <c r="AT1466" s="243" t="str">
        <f t="shared" si="114"/>
        <v/>
      </c>
      <c r="AU1466" s="243">
        <f t="shared" si="113"/>
        <v>2.083333333333337E-2</v>
      </c>
    </row>
    <row r="1467" spans="2:47" ht="14.25">
      <c r="B1467" s="29">
        <v>2025</v>
      </c>
      <c r="C1467" s="29">
        <v>6</v>
      </c>
      <c r="D1467" s="29">
        <v>19</v>
      </c>
      <c r="E1467" s="247" t="s">
        <v>494</v>
      </c>
      <c r="F1467" s="29">
        <v>3</v>
      </c>
      <c r="G1467" s="31" t="s">
        <v>485</v>
      </c>
      <c r="H1467" s="694" t="s">
        <v>467</v>
      </c>
      <c r="I1467" s="347" t="s">
        <v>863</v>
      </c>
      <c r="J1467" s="694" t="s">
        <v>468</v>
      </c>
      <c r="K1467" s="232">
        <v>3832351</v>
      </c>
      <c r="L1467" s="698">
        <v>7</v>
      </c>
      <c r="M1467" s="185">
        <v>24</v>
      </c>
      <c r="N1467" s="717" t="s">
        <v>714</v>
      </c>
      <c r="O1467" s="232" t="s">
        <v>864</v>
      </c>
      <c r="P1467" s="232">
        <v>50</v>
      </c>
      <c r="Q1467" s="347" t="s">
        <v>715</v>
      </c>
      <c r="R1467" s="695">
        <v>1120</v>
      </c>
      <c r="S1467" s="695">
        <v>1121</v>
      </c>
      <c r="T1467" s="695">
        <v>12000</v>
      </c>
      <c r="U1467" s="695">
        <v>12000</v>
      </c>
      <c r="V1467" s="695">
        <v>1120</v>
      </c>
      <c r="W1467" s="695">
        <v>1121</v>
      </c>
      <c r="X1467" s="232">
        <v>1</v>
      </c>
      <c r="Y1467" s="695">
        <v>4000</v>
      </c>
      <c r="Z1467" s="232">
        <v>3</v>
      </c>
      <c r="AA1467" s="696">
        <v>4020</v>
      </c>
      <c r="AB1467" s="696">
        <v>4000</v>
      </c>
      <c r="AC1467" s="697" t="s">
        <v>2629</v>
      </c>
      <c r="AD1467" s="698" t="s">
        <v>2630</v>
      </c>
      <c r="AE1467" s="699">
        <v>0.9375</v>
      </c>
      <c r="AF1467" s="699">
        <v>0.95833333333333337</v>
      </c>
      <c r="AG1467" s="699">
        <v>0.95833333333333337</v>
      </c>
      <c r="AH1467" s="699">
        <v>0.97916666666666663</v>
      </c>
      <c r="AI1467" s="232" t="s">
        <v>1592</v>
      </c>
      <c r="AJ1467" s="694"/>
      <c r="AK1467" s="694" t="s">
        <v>712</v>
      </c>
      <c r="AL1467" s="700" t="s">
        <v>7</v>
      </c>
      <c r="AM1467" s="694" t="s">
        <v>470</v>
      </c>
      <c r="AN1467" s="694"/>
      <c r="AO1467" s="232"/>
      <c r="AP1467" s="232"/>
      <c r="AQ1467" s="232" t="s">
        <v>860</v>
      </c>
      <c r="AR1467" s="232"/>
      <c r="AS1467" s="232"/>
      <c r="AT1467" s="243">
        <f t="shared" si="114"/>
        <v>2.083333333333337E-2</v>
      </c>
      <c r="AU1467" s="243">
        <f t="shared" si="113"/>
        <v>2.0833333333333259E-2</v>
      </c>
    </row>
    <row r="1468" spans="2:47" ht="14.25">
      <c r="B1468" s="29">
        <v>2025</v>
      </c>
      <c r="C1468" s="29">
        <v>6</v>
      </c>
      <c r="D1468" s="29">
        <v>19</v>
      </c>
      <c r="E1468" s="247" t="s">
        <v>494</v>
      </c>
      <c r="F1468" s="29">
        <v>3</v>
      </c>
      <c r="G1468" s="31" t="s">
        <v>485</v>
      </c>
      <c r="H1468" s="694" t="s">
        <v>467</v>
      </c>
      <c r="I1468" s="347" t="s">
        <v>863</v>
      </c>
      <c r="J1468" s="694" t="s">
        <v>468</v>
      </c>
      <c r="K1468" s="232">
        <v>3832351</v>
      </c>
      <c r="L1468" s="698">
        <v>8</v>
      </c>
      <c r="M1468" s="185">
        <v>24</v>
      </c>
      <c r="N1468" s="717" t="s">
        <v>714</v>
      </c>
      <c r="O1468" s="232" t="s">
        <v>864</v>
      </c>
      <c r="P1468" s="232">
        <v>50</v>
      </c>
      <c r="Q1468" s="347" t="s">
        <v>715</v>
      </c>
      <c r="R1468" s="695">
        <v>1120</v>
      </c>
      <c r="S1468" s="695">
        <v>1121</v>
      </c>
      <c r="T1468" s="695">
        <v>12000</v>
      </c>
      <c r="U1468" s="695">
        <v>12000</v>
      </c>
      <c r="V1468" s="695">
        <v>1120</v>
      </c>
      <c r="W1468" s="695">
        <v>1121</v>
      </c>
      <c r="X1468" s="232">
        <v>1</v>
      </c>
      <c r="Y1468" s="695">
        <v>4000</v>
      </c>
      <c r="Z1468" s="232">
        <v>3</v>
      </c>
      <c r="AA1468" s="696">
        <v>4020</v>
      </c>
      <c r="AB1468" s="696">
        <v>4000</v>
      </c>
      <c r="AC1468" s="697" t="s">
        <v>2629</v>
      </c>
      <c r="AD1468" s="698" t="s">
        <v>2631</v>
      </c>
      <c r="AE1468" s="699">
        <v>0.97916666666666663</v>
      </c>
      <c r="AF1468" s="699">
        <v>0</v>
      </c>
      <c r="AG1468" s="699">
        <v>0</v>
      </c>
      <c r="AH1468" s="699">
        <v>2.0833333333333332E-2</v>
      </c>
      <c r="AI1468" s="232" t="s">
        <v>1592</v>
      </c>
      <c r="AJ1468" s="694"/>
      <c r="AK1468" s="694" t="s">
        <v>712</v>
      </c>
      <c r="AL1468" s="700" t="s">
        <v>7</v>
      </c>
      <c r="AM1468" s="694" t="s">
        <v>470</v>
      </c>
      <c r="AN1468" s="694"/>
      <c r="AO1468" s="232"/>
      <c r="AP1468" s="232"/>
      <c r="AQ1468" s="232" t="s">
        <v>860</v>
      </c>
      <c r="AR1468" s="232"/>
      <c r="AS1468" s="232"/>
      <c r="AT1468" s="243">
        <f t="shared" si="114"/>
        <v>2.083333333333337E-2</v>
      </c>
      <c r="AU1468" s="243">
        <f t="shared" si="113"/>
        <v>2.0833333333333332E-2</v>
      </c>
    </row>
    <row r="1469" spans="2:47" ht="14.25">
      <c r="B1469" s="29">
        <v>2025</v>
      </c>
      <c r="C1469" s="29">
        <v>6</v>
      </c>
      <c r="D1469" s="29">
        <v>19</v>
      </c>
      <c r="E1469" s="247" t="s">
        <v>494</v>
      </c>
      <c r="F1469" s="29">
        <v>3</v>
      </c>
      <c r="G1469" s="31" t="s">
        <v>485</v>
      </c>
      <c r="H1469" s="694" t="s">
        <v>467</v>
      </c>
      <c r="I1469" s="347" t="s">
        <v>863</v>
      </c>
      <c r="J1469" s="694" t="s">
        <v>468</v>
      </c>
      <c r="K1469" s="232">
        <v>3832351</v>
      </c>
      <c r="L1469" s="698">
        <v>9</v>
      </c>
      <c r="M1469" s="185">
        <v>24</v>
      </c>
      <c r="N1469" s="717" t="s">
        <v>714</v>
      </c>
      <c r="O1469" s="232" t="s">
        <v>864</v>
      </c>
      <c r="P1469" s="232">
        <v>50</v>
      </c>
      <c r="Q1469" s="347" t="s">
        <v>715</v>
      </c>
      <c r="R1469" s="695">
        <v>1120</v>
      </c>
      <c r="S1469" s="695">
        <v>1121</v>
      </c>
      <c r="T1469" s="695">
        <v>12000</v>
      </c>
      <c r="U1469" s="695">
        <v>12000</v>
      </c>
      <c r="V1469" s="695">
        <v>1120</v>
      </c>
      <c r="W1469" s="695">
        <v>1121</v>
      </c>
      <c r="X1469" s="232">
        <v>1</v>
      </c>
      <c r="Y1469" s="695">
        <v>4000</v>
      </c>
      <c r="Z1469" s="232">
        <v>3</v>
      </c>
      <c r="AA1469" s="696">
        <v>4020</v>
      </c>
      <c r="AB1469" s="696">
        <v>4000</v>
      </c>
      <c r="AC1469" s="697" t="s">
        <v>2629</v>
      </c>
      <c r="AD1469" s="698" t="s">
        <v>2632</v>
      </c>
      <c r="AE1469" s="699">
        <v>2.0833333333333332E-2</v>
      </c>
      <c r="AF1469" s="699">
        <v>4.1666666666666664E-2</v>
      </c>
      <c r="AG1469" s="699"/>
      <c r="AH1469" s="699"/>
      <c r="AI1469" s="232"/>
      <c r="AJ1469" s="694"/>
      <c r="AK1469" s="694" t="s">
        <v>712</v>
      </c>
      <c r="AL1469" s="700" t="s">
        <v>7</v>
      </c>
      <c r="AM1469" s="694" t="s">
        <v>470</v>
      </c>
      <c r="AN1469" s="694"/>
      <c r="AO1469" s="232"/>
      <c r="AP1469" s="232"/>
      <c r="AQ1469" s="232" t="s">
        <v>860</v>
      </c>
      <c r="AR1469" s="232"/>
      <c r="AS1469" s="232"/>
      <c r="AT1469" s="243">
        <f t="shared" si="114"/>
        <v>2.0833333333333332E-2</v>
      </c>
      <c r="AU1469" s="243" t="str">
        <f t="shared" si="113"/>
        <v/>
      </c>
    </row>
    <row r="1470" spans="2:47" ht="14.25">
      <c r="B1470" s="29">
        <v>2025</v>
      </c>
      <c r="C1470" s="29">
        <v>6</v>
      </c>
      <c r="D1470" s="29">
        <v>19</v>
      </c>
      <c r="E1470" s="247" t="s">
        <v>494</v>
      </c>
      <c r="F1470" s="29"/>
      <c r="G1470" s="31"/>
      <c r="H1470" s="694" t="s">
        <v>467</v>
      </c>
      <c r="I1470" s="347"/>
      <c r="J1470" s="694"/>
      <c r="K1470" s="232"/>
      <c r="L1470" s="698"/>
      <c r="M1470" s="185"/>
      <c r="N1470" s="717"/>
      <c r="O1470" s="232"/>
      <c r="P1470" s="232"/>
      <c r="Q1470" s="347"/>
      <c r="R1470" s="695"/>
      <c r="S1470" s="695"/>
      <c r="T1470" s="695"/>
      <c r="U1470" s="695"/>
      <c r="V1470" s="695"/>
      <c r="W1470" s="695"/>
      <c r="X1470" s="232"/>
      <c r="Y1470" s="695"/>
      <c r="Z1470" s="232"/>
      <c r="AA1470" s="696"/>
      <c r="AB1470" s="696"/>
      <c r="AC1470" s="697"/>
      <c r="AD1470" s="698"/>
      <c r="AE1470" s="699"/>
      <c r="AF1470" s="699"/>
      <c r="AG1470" s="699">
        <v>4.1666666666666664E-2</v>
      </c>
      <c r="AH1470" s="699">
        <v>6.25E-2</v>
      </c>
      <c r="AI1470" s="232" t="s">
        <v>560</v>
      </c>
      <c r="AJ1470" s="694"/>
      <c r="AK1470" s="694"/>
      <c r="AL1470" s="700"/>
      <c r="AM1470" s="694"/>
      <c r="AN1470" s="694"/>
      <c r="AO1470" s="232"/>
      <c r="AP1470" s="232"/>
      <c r="AQ1470" s="232"/>
      <c r="AR1470" s="232"/>
      <c r="AS1470" s="232"/>
      <c r="AT1470" s="243" t="str">
        <f t="shared" si="114"/>
        <v/>
      </c>
      <c r="AU1470" s="243">
        <f t="shared" si="113"/>
        <v>2.0833333333333336E-2</v>
      </c>
    </row>
    <row r="1471" spans="2:47" ht="14.25">
      <c r="B1471" s="29">
        <v>2025</v>
      </c>
      <c r="C1471" s="29">
        <v>6</v>
      </c>
      <c r="D1471" s="29">
        <v>19</v>
      </c>
      <c r="E1471" s="247" t="s">
        <v>495</v>
      </c>
      <c r="F1471" s="29"/>
      <c r="G1471" s="31"/>
      <c r="H1471" s="694" t="s">
        <v>467</v>
      </c>
      <c r="I1471" s="347"/>
      <c r="J1471" s="694"/>
      <c r="K1471" s="232"/>
      <c r="L1471" s="698"/>
      <c r="M1471" s="185"/>
      <c r="N1471" s="717"/>
      <c r="O1471" s="232"/>
      <c r="P1471" s="232"/>
      <c r="Q1471" s="347"/>
      <c r="R1471" s="695"/>
      <c r="S1471" s="695"/>
      <c r="T1471" s="695"/>
      <c r="U1471" s="695"/>
      <c r="V1471" s="695"/>
      <c r="W1471" s="695"/>
      <c r="X1471" s="232"/>
      <c r="Y1471" s="695"/>
      <c r="Z1471" s="232"/>
      <c r="AA1471" s="696"/>
      <c r="AB1471" s="696"/>
      <c r="AC1471" s="697"/>
      <c r="AD1471" s="698"/>
      <c r="AE1471" s="699"/>
      <c r="AF1471" s="699"/>
      <c r="AG1471" s="699">
        <v>0.91666666666666663</v>
      </c>
      <c r="AH1471" s="699">
        <v>0.28125</v>
      </c>
      <c r="AI1471" s="232" t="s">
        <v>41</v>
      </c>
      <c r="AJ1471" s="694"/>
      <c r="AK1471" s="694"/>
      <c r="AL1471" s="700"/>
      <c r="AM1471" s="694"/>
      <c r="AN1471" s="694"/>
      <c r="AO1471" s="232" t="s">
        <v>1717</v>
      </c>
      <c r="AP1471" s="232"/>
      <c r="AQ1471" s="232"/>
      <c r="AR1471" s="232"/>
      <c r="AS1471" s="232"/>
      <c r="AT1471" s="243" t="str">
        <f t="shared" si="114"/>
        <v/>
      </c>
      <c r="AU1471" s="243">
        <f t="shared" si="113"/>
        <v>0.36458333333333337</v>
      </c>
    </row>
    <row r="1472" spans="2:47" ht="14.25">
      <c r="B1472" s="29">
        <v>2025</v>
      </c>
      <c r="C1472" s="29">
        <v>6</v>
      </c>
      <c r="D1472" s="29">
        <v>20</v>
      </c>
      <c r="E1472" s="247" t="s">
        <v>496</v>
      </c>
      <c r="F1472" s="29"/>
      <c r="G1472" s="31"/>
      <c r="H1472" s="694" t="s">
        <v>467</v>
      </c>
      <c r="I1472" s="347"/>
      <c r="J1472" s="694"/>
      <c r="K1472" s="232"/>
      <c r="L1472" s="698"/>
      <c r="M1472" s="185"/>
      <c r="N1472" s="717"/>
      <c r="O1472" s="232"/>
      <c r="P1472" s="232"/>
      <c r="Q1472" s="347"/>
      <c r="R1472" s="695"/>
      <c r="S1472" s="695"/>
      <c r="T1472" s="695"/>
      <c r="U1472" s="695"/>
      <c r="V1472" s="695"/>
      <c r="W1472" s="695"/>
      <c r="X1472" s="232"/>
      <c r="Y1472" s="695"/>
      <c r="Z1472" s="232"/>
      <c r="AA1472" s="696"/>
      <c r="AB1472" s="696"/>
      <c r="AC1472" s="697"/>
      <c r="AD1472" s="698"/>
      <c r="AE1472" s="699"/>
      <c r="AF1472" s="699"/>
      <c r="AG1472" s="699">
        <v>0.28125</v>
      </c>
      <c r="AH1472" s="699">
        <v>0.29166666666666669</v>
      </c>
      <c r="AI1472" s="232" t="s">
        <v>5</v>
      </c>
      <c r="AJ1472" s="694"/>
      <c r="AK1472" s="694"/>
      <c r="AL1472" s="700"/>
      <c r="AM1472" s="694"/>
      <c r="AN1472" s="694"/>
      <c r="AO1472" s="232"/>
      <c r="AP1472" s="232"/>
      <c r="AQ1472" s="232"/>
      <c r="AR1472" s="232"/>
      <c r="AS1472" s="232"/>
      <c r="AT1472" s="243" t="str">
        <f t="shared" si="114"/>
        <v/>
      </c>
      <c r="AU1472" s="243">
        <f t="shared" si="113"/>
        <v>1.0416666666666685E-2</v>
      </c>
    </row>
    <row r="1473" spans="2:47" ht="14.25">
      <c r="B1473" s="29">
        <v>2025</v>
      </c>
      <c r="C1473" s="29">
        <v>6</v>
      </c>
      <c r="D1473" s="29">
        <v>20</v>
      </c>
      <c r="E1473" s="247" t="s">
        <v>496</v>
      </c>
      <c r="F1473" s="29">
        <v>1</v>
      </c>
      <c r="G1473" s="31" t="s">
        <v>485</v>
      </c>
      <c r="H1473" s="694" t="s">
        <v>467</v>
      </c>
      <c r="I1473" s="347" t="s">
        <v>863</v>
      </c>
      <c r="J1473" s="694" t="s">
        <v>468</v>
      </c>
      <c r="K1473" s="232">
        <v>3832351</v>
      </c>
      <c r="L1473" s="698">
        <v>10</v>
      </c>
      <c r="M1473" s="185">
        <v>24</v>
      </c>
      <c r="N1473" s="717" t="s">
        <v>714</v>
      </c>
      <c r="O1473" s="232" t="s">
        <v>864</v>
      </c>
      <c r="P1473" s="232">
        <v>50</v>
      </c>
      <c r="Q1473" s="347" t="s">
        <v>715</v>
      </c>
      <c r="R1473" s="695">
        <v>1120</v>
      </c>
      <c r="S1473" s="695">
        <v>1121</v>
      </c>
      <c r="T1473" s="695">
        <v>12000</v>
      </c>
      <c r="U1473" s="695">
        <v>12000</v>
      </c>
      <c r="V1473" s="695">
        <v>1120</v>
      </c>
      <c r="W1473" s="695">
        <v>1121</v>
      </c>
      <c r="X1473" s="232">
        <v>1</v>
      </c>
      <c r="Y1473" s="695">
        <v>4000</v>
      </c>
      <c r="Z1473" s="232">
        <v>3</v>
      </c>
      <c r="AA1473" s="696">
        <v>4020</v>
      </c>
      <c r="AB1473" s="696">
        <v>4000</v>
      </c>
      <c r="AC1473" s="697" t="s">
        <v>2633</v>
      </c>
      <c r="AD1473" s="698" t="s">
        <v>2634</v>
      </c>
      <c r="AE1473" s="699">
        <v>0.29166666666666669</v>
      </c>
      <c r="AF1473" s="699">
        <v>0.3125</v>
      </c>
      <c r="AG1473" s="699">
        <v>0.3125</v>
      </c>
      <c r="AH1473" s="699">
        <v>0.33333333333333331</v>
      </c>
      <c r="AI1473" s="232" t="s">
        <v>1592</v>
      </c>
      <c r="AJ1473" s="694"/>
      <c r="AK1473" s="694" t="s">
        <v>712</v>
      </c>
      <c r="AL1473" s="700" t="s">
        <v>7</v>
      </c>
      <c r="AM1473" s="694" t="s">
        <v>470</v>
      </c>
      <c r="AN1473" s="694"/>
      <c r="AO1473" s="232"/>
      <c r="AP1473" s="232"/>
      <c r="AQ1473" s="232" t="s">
        <v>860</v>
      </c>
      <c r="AR1473" s="232"/>
      <c r="AS1473" s="232"/>
      <c r="AT1473" s="243">
        <f t="shared" si="114"/>
        <v>2.0833333333333315E-2</v>
      </c>
      <c r="AU1473" s="243">
        <f t="shared" si="113"/>
        <v>2.0833333333333315E-2</v>
      </c>
    </row>
    <row r="1474" spans="2:47" ht="14.25">
      <c r="B1474" s="29">
        <v>2025</v>
      </c>
      <c r="C1474" s="29">
        <v>6</v>
      </c>
      <c r="D1474" s="29">
        <v>20</v>
      </c>
      <c r="E1474" s="247" t="s">
        <v>496</v>
      </c>
      <c r="F1474" s="29">
        <v>1</v>
      </c>
      <c r="G1474" s="31" t="s">
        <v>485</v>
      </c>
      <c r="H1474" s="694" t="s">
        <v>467</v>
      </c>
      <c r="I1474" s="347" t="s">
        <v>863</v>
      </c>
      <c r="J1474" s="694" t="s">
        <v>468</v>
      </c>
      <c r="K1474" s="232">
        <v>3832351</v>
      </c>
      <c r="L1474" s="698">
        <v>11</v>
      </c>
      <c r="M1474" s="185">
        <v>24</v>
      </c>
      <c r="N1474" s="717" t="s">
        <v>714</v>
      </c>
      <c r="O1474" s="232" t="s">
        <v>864</v>
      </c>
      <c r="P1474" s="232">
        <v>50</v>
      </c>
      <c r="Q1474" s="347" t="s">
        <v>715</v>
      </c>
      <c r="R1474" s="695">
        <v>1120</v>
      </c>
      <c r="S1474" s="695">
        <v>1121</v>
      </c>
      <c r="T1474" s="695">
        <v>12000</v>
      </c>
      <c r="U1474" s="695">
        <v>12000</v>
      </c>
      <c r="V1474" s="695">
        <v>1120</v>
      </c>
      <c r="W1474" s="695">
        <v>1121</v>
      </c>
      <c r="X1474" s="232">
        <v>1</v>
      </c>
      <c r="Y1474" s="695">
        <v>4000</v>
      </c>
      <c r="Z1474" s="232">
        <v>3</v>
      </c>
      <c r="AA1474" s="696">
        <v>4000</v>
      </c>
      <c r="AB1474" s="696">
        <v>3980</v>
      </c>
      <c r="AC1474" s="697" t="s">
        <v>2633</v>
      </c>
      <c r="AD1474" s="698" t="s">
        <v>2635</v>
      </c>
      <c r="AE1474" s="699">
        <v>0.33333333333333331</v>
      </c>
      <c r="AF1474" s="699">
        <v>0.35416666666666669</v>
      </c>
      <c r="AG1474" s="699">
        <v>0.35416666666666669</v>
      </c>
      <c r="AH1474" s="699">
        <v>0.375</v>
      </c>
      <c r="AI1474" s="232" t="s">
        <v>1592</v>
      </c>
      <c r="AJ1474" s="694"/>
      <c r="AK1474" s="694" t="s">
        <v>712</v>
      </c>
      <c r="AL1474" s="700" t="s">
        <v>18</v>
      </c>
      <c r="AM1474" s="694" t="s">
        <v>470</v>
      </c>
      <c r="AN1474" s="694"/>
      <c r="AO1474" s="232" t="s">
        <v>2636</v>
      </c>
      <c r="AP1474" s="232"/>
      <c r="AQ1474" s="232" t="s">
        <v>860</v>
      </c>
      <c r="AR1474" s="232"/>
      <c r="AS1474" s="232"/>
      <c r="AT1474" s="243">
        <f t="shared" si="114"/>
        <v>2.083333333333337E-2</v>
      </c>
      <c r="AU1474" s="243">
        <f t="shared" si="113"/>
        <v>2.0833333333333315E-2</v>
      </c>
    </row>
    <row r="1475" spans="2:47" ht="14.25">
      <c r="B1475" s="29">
        <v>2025</v>
      </c>
      <c r="C1475" s="29">
        <v>6</v>
      </c>
      <c r="D1475" s="29">
        <v>20</v>
      </c>
      <c r="E1475" s="247" t="s">
        <v>496</v>
      </c>
      <c r="F1475" s="29">
        <v>1</v>
      </c>
      <c r="G1475" s="31" t="s">
        <v>485</v>
      </c>
      <c r="H1475" s="694" t="s">
        <v>467</v>
      </c>
      <c r="I1475" s="347" t="s">
        <v>863</v>
      </c>
      <c r="J1475" s="694" t="s">
        <v>468</v>
      </c>
      <c r="K1475" s="232">
        <v>3832351</v>
      </c>
      <c r="L1475" s="698">
        <v>12</v>
      </c>
      <c r="M1475" s="185">
        <v>24</v>
      </c>
      <c r="N1475" s="717" t="s">
        <v>714</v>
      </c>
      <c r="O1475" s="232" t="s">
        <v>864</v>
      </c>
      <c r="P1475" s="232">
        <v>50</v>
      </c>
      <c r="Q1475" s="347" t="s">
        <v>715</v>
      </c>
      <c r="R1475" s="695">
        <v>1120</v>
      </c>
      <c r="S1475" s="695">
        <v>1121</v>
      </c>
      <c r="T1475" s="695">
        <v>12000</v>
      </c>
      <c r="U1475" s="695">
        <v>12000</v>
      </c>
      <c r="V1475" s="695">
        <v>1120</v>
      </c>
      <c r="W1475" s="695">
        <v>1121</v>
      </c>
      <c r="X1475" s="232">
        <v>1</v>
      </c>
      <c r="Y1475" s="695">
        <v>4000</v>
      </c>
      <c r="Z1475" s="232">
        <v>3</v>
      </c>
      <c r="AA1475" s="696">
        <v>3990</v>
      </c>
      <c r="AB1475" s="696">
        <v>3970</v>
      </c>
      <c r="AC1475" s="697" t="s">
        <v>2633</v>
      </c>
      <c r="AD1475" s="698" t="s">
        <v>2637</v>
      </c>
      <c r="AE1475" s="699">
        <v>0.375</v>
      </c>
      <c r="AF1475" s="699">
        <v>0.39583333333333331</v>
      </c>
      <c r="AG1475" s="699"/>
      <c r="AH1475" s="699"/>
      <c r="AI1475" s="232"/>
      <c r="AJ1475" s="694"/>
      <c r="AK1475" s="694" t="s">
        <v>712</v>
      </c>
      <c r="AL1475" s="700" t="s">
        <v>18</v>
      </c>
      <c r="AM1475" s="694" t="s">
        <v>470</v>
      </c>
      <c r="AN1475" s="694"/>
      <c r="AO1475" s="232" t="s">
        <v>2638</v>
      </c>
      <c r="AP1475" s="232"/>
      <c r="AQ1475" s="232" t="s">
        <v>860</v>
      </c>
      <c r="AR1475" s="232"/>
      <c r="AS1475" s="232"/>
      <c r="AT1475" s="243">
        <f t="shared" si="114"/>
        <v>2.0833333333333315E-2</v>
      </c>
      <c r="AU1475" s="243" t="str">
        <f t="shared" si="113"/>
        <v/>
      </c>
    </row>
    <row r="1476" spans="2:47" ht="14.25">
      <c r="B1476" s="29">
        <v>2025</v>
      </c>
      <c r="C1476" s="29">
        <v>6</v>
      </c>
      <c r="D1476" s="29">
        <v>20</v>
      </c>
      <c r="E1476" s="247" t="s">
        <v>496</v>
      </c>
      <c r="F1476" s="29"/>
      <c r="G1476" s="31"/>
      <c r="H1476" s="694" t="s">
        <v>467</v>
      </c>
      <c r="I1476" s="347"/>
      <c r="J1476" s="694"/>
      <c r="K1476" s="232"/>
      <c r="L1476" s="698"/>
      <c r="M1476" s="185"/>
      <c r="N1476" s="717"/>
      <c r="O1476" s="232"/>
      <c r="P1476" s="232"/>
      <c r="Q1476" s="347"/>
      <c r="R1476" s="695"/>
      <c r="S1476" s="695"/>
      <c r="T1476" s="695"/>
      <c r="U1476" s="695"/>
      <c r="V1476" s="695"/>
      <c r="W1476" s="695"/>
      <c r="X1476" s="232"/>
      <c r="Y1476" s="695"/>
      <c r="Z1476" s="232"/>
      <c r="AA1476" s="696"/>
      <c r="AB1476" s="696"/>
      <c r="AC1476" s="697"/>
      <c r="AD1476" s="698"/>
      <c r="AE1476" s="699"/>
      <c r="AF1476" s="699"/>
      <c r="AG1476" s="699">
        <v>0.39583333333333331</v>
      </c>
      <c r="AH1476" s="699">
        <v>0.41666666666666669</v>
      </c>
      <c r="AI1476" s="232" t="s">
        <v>560</v>
      </c>
      <c r="AJ1476" s="694"/>
      <c r="AK1476" s="694"/>
      <c r="AL1476" s="700"/>
      <c r="AM1476" s="694"/>
      <c r="AN1476" s="694"/>
      <c r="AO1476" s="232"/>
      <c r="AP1476" s="232"/>
      <c r="AQ1476" s="232"/>
      <c r="AR1476" s="232"/>
      <c r="AS1476" s="232"/>
      <c r="AT1476" s="243" t="str">
        <f t="shared" si="114"/>
        <v/>
      </c>
      <c r="AU1476" s="243">
        <f t="shared" si="113"/>
        <v>2.083333333333337E-2</v>
      </c>
    </row>
    <row r="1477" spans="2:47" ht="14.25">
      <c r="B1477" s="29">
        <v>2025</v>
      </c>
      <c r="C1477" s="29">
        <v>6</v>
      </c>
      <c r="D1477" s="29">
        <v>20</v>
      </c>
      <c r="E1477" s="247" t="s">
        <v>496</v>
      </c>
      <c r="F1477" s="29">
        <v>2</v>
      </c>
      <c r="G1477" s="31" t="s">
        <v>485</v>
      </c>
      <c r="H1477" s="694" t="s">
        <v>467</v>
      </c>
      <c r="I1477" s="347" t="s">
        <v>863</v>
      </c>
      <c r="J1477" s="694" t="s">
        <v>468</v>
      </c>
      <c r="K1477" s="232">
        <v>3832351</v>
      </c>
      <c r="L1477" s="698">
        <v>13</v>
      </c>
      <c r="M1477" s="185">
        <v>24</v>
      </c>
      <c r="N1477" s="717" t="s">
        <v>714</v>
      </c>
      <c r="O1477" s="232" t="s">
        <v>864</v>
      </c>
      <c r="P1477" s="232">
        <v>50</v>
      </c>
      <c r="Q1477" s="347" t="s">
        <v>715</v>
      </c>
      <c r="R1477" s="695">
        <v>1120</v>
      </c>
      <c r="S1477" s="695">
        <v>1121</v>
      </c>
      <c r="T1477" s="695">
        <v>12000</v>
      </c>
      <c r="U1477" s="695">
        <v>12000</v>
      </c>
      <c r="V1477" s="695">
        <v>1120</v>
      </c>
      <c r="W1477" s="695">
        <v>1121</v>
      </c>
      <c r="X1477" s="232">
        <v>1</v>
      </c>
      <c r="Y1477" s="695">
        <v>4000</v>
      </c>
      <c r="Z1477" s="232">
        <v>3</v>
      </c>
      <c r="AA1477" s="696">
        <v>4010</v>
      </c>
      <c r="AB1477" s="696">
        <v>3990</v>
      </c>
      <c r="AC1477" s="697" t="s">
        <v>2639</v>
      </c>
      <c r="AD1477" s="698" t="s">
        <v>2640</v>
      </c>
      <c r="AE1477" s="699">
        <v>0.41666666666666669</v>
      </c>
      <c r="AF1477" s="699">
        <v>0.4375</v>
      </c>
      <c r="AG1477" s="699">
        <v>0.4375</v>
      </c>
      <c r="AH1477" s="699">
        <v>0.5</v>
      </c>
      <c r="AI1477" s="232" t="s">
        <v>1592</v>
      </c>
      <c r="AJ1477" s="694"/>
      <c r="AK1477" s="694" t="s">
        <v>712</v>
      </c>
      <c r="AL1477" s="700" t="s">
        <v>18</v>
      </c>
      <c r="AM1477" s="694" t="s">
        <v>470</v>
      </c>
      <c r="AN1477" s="694"/>
      <c r="AO1477" s="232" t="s">
        <v>2641</v>
      </c>
      <c r="AP1477" s="232"/>
      <c r="AQ1477" s="232" t="s">
        <v>860</v>
      </c>
      <c r="AR1477" s="232"/>
      <c r="AS1477" s="232"/>
      <c r="AT1477" s="243">
        <f t="shared" si="114"/>
        <v>2.0833333333333315E-2</v>
      </c>
      <c r="AU1477" s="243">
        <f t="shared" si="113"/>
        <v>6.25E-2</v>
      </c>
    </row>
    <row r="1478" spans="2:47" ht="14.25">
      <c r="B1478" s="29">
        <v>2025</v>
      </c>
      <c r="C1478" s="29">
        <v>6</v>
      </c>
      <c r="D1478" s="29">
        <v>20</v>
      </c>
      <c r="E1478" s="247" t="s">
        <v>496</v>
      </c>
      <c r="F1478" s="29">
        <v>2</v>
      </c>
      <c r="G1478" s="31" t="s">
        <v>485</v>
      </c>
      <c r="H1478" s="694" t="s">
        <v>467</v>
      </c>
      <c r="I1478" s="347" t="s">
        <v>863</v>
      </c>
      <c r="J1478" s="694" t="s">
        <v>468</v>
      </c>
      <c r="K1478" s="232">
        <v>3832351</v>
      </c>
      <c r="L1478" s="698">
        <v>14</v>
      </c>
      <c r="M1478" s="185">
        <v>24</v>
      </c>
      <c r="N1478" s="717" t="s">
        <v>714</v>
      </c>
      <c r="O1478" s="232" t="s">
        <v>864</v>
      </c>
      <c r="P1478" s="232">
        <v>50</v>
      </c>
      <c r="Q1478" s="347" t="s">
        <v>715</v>
      </c>
      <c r="R1478" s="695">
        <v>1120</v>
      </c>
      <c r="S1478" s="695">
        <v>1121</v>
      </c>
      <c r="T1478" s="695">
        <v>12000</v>
      </c>
      <c r="U1478" s="695">
        <v>12000</v>
      </c>
      <c r="V1478" s="695">
        <v>1120</v>
      </c>
      <c r="W1478" s="695">
        <v>1121</v>
      </c>
      <c r="X1478" s="232">
        <v>1</v>
      </c>
      <c r="Y1478" s="695">
        <v>4000</v>
      </c>
      <c r="Z1478" s="232">
        <v>3</v>
      </c>
      <c r="AA1478" s="696">
        <v>4020</v>
      </c>
      <c r="AB1478" s="696">
        <v>4000</v>
      </c>
      <c r="AC1478" s="697" t="s">
        <v>2639</v>
      </c>
      <c r="AD1478" s="698" t="s">
        <v>2642</v>
      </c>
      <c r="AE1478" s="699">
        <v>0.5</v>
      </c>
      <c r="AF1478" s="699">
        <v>0.52083333333333337</v>
      </c>
      <c r="AG1478" s="699">
        <v>0.52083333333333337</v>
      </c>
      <c r="AH1478" s="699">
        <v>0.54166666666666663</v>
      </c>
      <c r="AI1478" s="232" t="s">
        <v>1592</v>
      </c>
      <c r="AJ1478" s="694"/>
      <c r="AK1478" s="694" t="s">
        <v>712</v>
      </c>
      <c r="AL1478" s="700" t="s">
        <v>7</v>
      </c>
      <c r="AM1478" s="694" t="s">
        <v>470</v>
      </c>
      <c r="AN1478" s="694"/>
      <c r="AO1478" s="232"/>
      <c r="AP1478" s="232"/>
      <c r="AQ1478" s="232" t="s">
        <v>860</v>
      </c>
      <c r="AR1478" s="232"/>
      <c r="AS1478" s="232"/>
      <c r="AT1478" s="243">
        <f t="shared" si="114"/>
        <v>2.083333333333337E-2</v>
      </c>
      <c r="AU1478" s="243">
        <f t="shared" si="113"/>
        <v>2.0833333333333259E-2</v>
      </c>
    </row>
    <row r="1479" spans="2:47" ht="14.25">
      <c r="B1479" s="29">
        <v>2025</v>
      </c>
      <c r="C1479" s="29">
        <v>6</v>
      </c>
      <c r="D1479" s="29">
        <v>20</v>
      </c>
      <c r="E1479" s="247" t="s">
        <v>496</v>
      </c>
      <c r="F1479" s="29">
        <v>2</v>
      </c>
      <c r="G1479" s="31" t="s">
        <v>485</v>
      </c>
      <c r="H1479" s="694" t="s">
        <v>1682</v>
      </c>
      <c r="I1479" s="347" t="s">
        <v>863</v>
      </c>
      <c r="J1479" s="694" t="s">
        <v>468</v>
      </c>
      <c r="K1479" s="232">
        <v>3832351</v>
      </c>
      <c r="L1479" s="698">
        <v>15</v>
      </c>
      <c r="M1479" s="185">
        <v>24</v>
      </c>
      <c r="N1479" s="717" t="s">
        <v>714</v>
      </c>
      <c r="O1479" s="232" t="s">
        <v>864</v>
      </c>
      <c r="P1479" s="232">
        <v>50</v>
      </c>
      <c r="Q1479" s="347" t="s">
        <v>715</v>
      </c>
      <c r="R1479" s="695">
        <v>1120</v>
      </c>
      <c r="S1479" s="695">
        <v>1121</v>
      </c>
      <c r="T1479" s="695">
        <v>12000</v>
      </c>
      <c r="U1479" s="695">
        <v>12000</v>
      </c>
      <c r="V1479" s="695">
        <v>1120</v>
      </c>
      <c r="W1479" s="695">
        <v>1121</v>
      </c>
      <c r="X1479" s="232">
        <v>1</v>
      </c>
      <c r="Y1479" s="695">
        <v>4000</v>
      </c>
      <c r="Z1479" s="232">
        <v>3</v>
      </c>
      <c r="AA1479" s="696">
        <v>4020</v>
      </c>
      <c r="AB1479" s="696">
        <v>4000</v>
      </c>
      <c r="AC1479" s="697" t="s">
        <v>2639</v>
      </c>
      <c r="AD1479" s="698" t="s">
        <v>2643</v>
      </c>
      <c r="AE1479" s="699">
        <v>0.54166666666666663</v>
      </c>
      <c r="AF1479" s="699">
        <v>0.5625</v>
      </c>
      <c r="AG1479" s="699"/>
      <c r="AH1479" s="699"/>
      <c r="AI1479" s="232"/>
      <c r="AJ1479" s="694"/>
      <c r="AK1479" s="694" t="s">
        <v>712</v>
      </c>
      <c r="AL1479" s="700" t="s">
        <v>7</v>
      </c>
      <c r="AM1479" s="694" t="s">
        <v>470</v>
      </c>
      <c r="AN1479" s="694"/>
      <c r="AO1479" s="232"/>
      <c r="AP1479" s="232"/>
      <c r="AQ1479" s="232" t="s">
        <v>860</v>
      </c>
      <c r="AR1479" s="232"/>
      <c r="AS1479" s="232"/>
      <c r="AT1479" s="243">
        <f t="shared" si="114"/>
        <v>2.083333333333337E-2</v>
      </c>
      <c r="AU1479" s="243" t="str">
        <f t="shared" si="113"/>
        <v/>
      </c>
    </row>
    <row r="1480" spans="2:47" ht="14.25">
      <c r="B1480" s="29">
        <v>2025</v>
      </c>
      <c r="C1480" s="29">
        <v>6</v>
      </c>
      <c r="D1480" s="29">
        <v>20</v>
      </c>
      <c r="E1480" s="247" t="s">
        <v>496</v>
      </c>
      <c r="F1480" s="29"/>
      <c r="G1480" s="31"/>
      <c r="H1480" s="694" t="s">
        <v>467</v>
      </c>
      <c r="I1480" s="347"/>
      <c r="J1480" s="694"/>
      <c r="K1480" s="232"/>
      <c r="L1480" s="698"/>
      <c r="M1480" s="185"/>
      <c r="N1480" s="717"/>
      <c r="O1480" s="232"/>
      <c r="P1480" s="232"/>
      <c r="Q1480" s="347"/>
      <c r="R1480" s="695"/>
      <c r="S1480" s="695"/>
      <c r="T1480" s="695"/>
      <c r="U1480" s="695"/>
      <c r="V1480" s="695"/>
      <c r="W1480" s="695"/>
      <c r="X1480" s="232"/>
      <c r="Y1480" s="695"/>
      <c r="Z1480" s="232"/>
      <c r="AA1480" s="696"/>
      <c r="AB1480" s="696"/>
      <c r="AC1480" s="697"/>
      <c r="AD1480" s="698"/>
      <c r="AE1480" s="699"/>
      <c r="AF1480" s="699"/>
      <c r="AG1480" s="699">
        <v>0.5625</v>
      </c>
      <c r="AH1480" s="699">
        <v>0.58333333333333337</v>
      </c>
      <c r="AI1480" s="232" t="s">
        <v>1683</v>
      </c>
      <c r="AJ1480" s="694"/>
      <c r="AK1480" s="694"/>
      <c r="AL1480" s="700"/>
      <c r="AM1480" s="694"/>
      <c r="AN1480" s="694"/>
      <c r="AO1480" s="232"/>
      <c r="AP1480" s="232"/>
      <c r="AQ1480" s="232"/>
      <c r="AR1480" s="232"/>
      <c r="AS1480" s="232"/>
      <c r="AT1480" s="243" t="str">
        <f t="shared" si="114"/>
        <v/>
      </c>
      <c r="AU1480" s="243">
        <f t="shared" si="113"/>
        <v>2.083333333333337E-2</v>
      </c>
    </row>
    <row r="1481" spans="2:47" ht="14.25">
      <c r="B1481" s="29">
        <v>2025</v>
      </c>
      <c r="C1481" s="29">
        <v>6</v>
      </c>
      <c r="D1481" s="29">
        <v>20</v>
      </c>
      <c r="E1481" s="247" t="s">
        <v>496</v>
      </c>
      <c r="F1481" s="29">
        <v>3</v>
      </c>
      <c r="G1481" s="31" t="s">
        <v>485</v>
      </c>
      <c r="H1481" s="694" t="s">
        <v>1682</v>
      </c>
      <c r="I1481" s="347" t="s">
        <v>863</v>
      </c>
      <c r="J1481" s="694" t="s">
        <v>468</v>
      </c>
      <c r="K1481" s="232">
        <v>3832351</v>
      </c>
      <c r="L1481" s="698">
        <v>16</v>
      </c>
      <c r="M1481" s="185">
        <v>24</v>
      </c>
      <c r="N1481" s="717" t="s">
        <v>714</v>
      </c>
      <c r="O1481" s="232" t="s">
        <v>864</v>
      </c>
      <c r="P1481" s="232">
        <v>50</v>
      </c>
      <c r="Q1481" s="347" t="s">
        <v>715</v>
      </c>
      <c r="R1481" s="695">
        <v>1120</v>
      </c>
      <c r="S1481" s="695">
        <v>1121</v>
      </c>
      <c r="T1481" s="695">
        <v>12000</v>
      </c>
      <c r="U1481" s="695">
        <v>12000</v>
      </c>
      <c r="V1481" s="695">
        <v>1120</v>
      </c>
      <c r="W1481" s="695">
        <v>1121</v>
      </c>
      <c r="X1481" s="232">
        <v>1</v>
      </c>
      <c r="Y1481" s="695">
        <v>4000</v>
      </c>
      <c r="Z1481" s="232">
        <v>3</v>
      </c>
      <c r="AA1481" s="696">
        <v>4020</v>
      </c>
      <c r="AB1481" s="696">
        <v>4000</v>
      </c>
      <c r="AC1481" s="697" t="s">
        <v>2644</v>
      </c>
      <c r="AD1481" s="698" t="s">
        <v>2645</v>
      </c>
      <c r="AE1481" s="699">
        <v>0.58333333333333337</v>
      </c>
      <c r="AF1481" s="699">
        <v>0.60416666666666663</v>
      </c>
      <c r="AG1481" s="699">
        <v>0.60416666666666663</v>
      </c>
      <c r="AH1481" s="699">
        <v>0.625</v>
      </c>
      <c r="AI1481" s="232" t="s">
        <v>1592</v>
      </c>
      <c r="AJ1481" s="694"/>
      <c r="AK1481" s="694" t="s">
        <v>712</v>
      </c>
      <c r="AL1481" s="700" t="s">
        <v>7</v>
      </c>
      <c r="AM1481" s="694" t="s">
        <v>470</v>
      </c>
      <c r="AN1481" s="694"/>
      <c r="AO1481" s="232"/>
      <c r="AP1481" s="232"/>
      <c r="AQ1481" s="232" t="s">
        <v>860</v>
      </c>
      <c r="AR1481" s="232"/>
      <c r="AS1481" s="232"/>
      <c r="AT1481" s="243">
        <f t="shared" si="114"/>
        <v>2.0833333333333259E-2</v>
      </c>
      <c r="AU1481" s="243">
        <f t="shared" si="113"/>
        <v>2.083333333333337E-2</v>
      </c>
    </row>
    <row r="1482" spans="2:47" ht="14.25">
      <c r="B1482" s="29">
        <v>2025</v>
      </c>
      <c r="C1482" s="29">
        <v>6</v>
      </c>
      <c r="D1482" s="29">
        <v>20</v>
      </c>
      <c r="E1482" s="247" t="s">
        <v>496</v>
      </c>
      <c r="F1482" s="29">
        <v>3</v>
      </c>
      <c r="G1482" s="31" t="s">
        <v>485</v>
      </c>
      <c r="H1482" s="694" t="s">
        <v>1682</v>
      </c>
      <c r="I1482" s="347" t="s">
        <v>863</v>
      </c>
      <c r="J1482" s="694" t="s">
        <v>468</v>
      </c>
      <c r="K1482" s="232">
        <v>3832351</v>
      </c>
      <c r="L1482" s="698">
        <v>17</v>
      </c>
      <c r="M1482" s="185">
        <v>24</v>
      </c>
      <c r="N1482" s="717" t="s">
        <v>714</v>
      </c>
      <c r="O1482" s="232" t="s">
        <v>864</v>
      </c>
      <c r="P1482" s="232">
        <v>50</v>
      </c>
      <c r="Q1482" s="347" t="s">
        <v>715</v>
      </c>
      <c r="R1482" s="695">
        <v>1120</v>
      </c>
      <c r="S1482" s="695">
        <v>1121</v>
      </c>
      <c r="T1482" s="695">
        <v>12000</v>
      </c>
      <c r="U1482" s="695">
        <v>12000</v>
      </c>
      <c r="V1482" s="695">
        <v>1120</v>
      </c>
      <c r="W1482" s="695">
        <v>1121</v>
      </c>
      <c r="X1482" s="232">
        <v>1</v>
      </c>
      <c r="Y1482" s="695">
        <v>4000</v>
      </c>
      <c r="Z1482" s="232">
        <v>3</v>
      </c>
      <c r="AA1482" s="696">
        <v>4020</v>
      </c>
      <c r="AB1482" s="696">
        <v>4000</v>
      </c>
      <c r="AC1482" s="697" t="s">
        <v>2644</v>
      </c>
      <c r="AD1482" s="698" t="s">
        <v>2646</v>
      </c>
      <c r="AE1482" s="699">
        <v>0.625</v>
      </c>
      <c r="AF1482" s="699">
        <v>0.64583333333333337</v>
      </c>
      <c r="AG1482" s="699">
        <v>0.64583333333333337</v>
      </c>
      <c r="AH1482" s="699">
        <v>0.66666666666666663</v>
      </c>
      <c r="AI1482" s="232" t="s">
        <v>1592</v>
      </c>
      <c r="AJ1482" s="694"/>
      <c r="AK1482" s="694" t="s">
        <v>712</v>
      </c>
      <c r="AL1482" s="700" t="s">
        <v>7</v>
      </c>
      <c r="AM1482" s="694" t="s">
        <v>470</v>
      </c>
      <c r="AN1482" s="694"/>
      <c r="AO1482" s="232"/>
      <c r="AP1482" s="232"/>
      <c r="AQ1482" s="232" t="s">
        <v>860</v>
      </c>
      <c r="AR1482" s="232"/>
      <c r="AS1482" s="232"/>
      <c r="AT1482" s="243">
        <f t="shared" si="114"/>
        <v>2.083333333333337E-2</v>
      </c>
      <c r="AU1482" s="243">
        <f t="shared" si="113"/>
        <v>2.0833333333333259E-2</v>
      </c>
    </row>
    <row r="1483" spans="2:47" ht="14.25">
      <c r="B1483" s="29">
        <v>2025</v>
      </c>
      <c r="C1483" s="29">
        <v>6</v>
      </c>
      <c r="D1483" s="29">
        <v>20</v>
      </c>
      <c r="E1483" s="247" t="s">
        <v>496</v>
      </c>
      <c r="F1483" s="29">
        <v>3</v>
      </c>
      <c r="G1483" s="31" t="s">
        <v>485</v>
      </c>
      <c r="H1483" s="694" t="s">
        <v>1682</v>
      </c>
      <c r="I1483" s="347" t="s">
        <v>863</v>
      </c>
      <c r="J1483" s="694" t="s">
        <v>468</v>
      </c>
      <c r="K1483" s="232">
        <v>3832351</v>
      </c>
      <c r="L1483" s="698">
        <v>18</v>
      </c>
      <c r="M1483" s="185">
        <v>24</v>
      </c>
      <c r="N1483" s="717" t="s">
        <v>714</v>
      </c>
      <c r="O1483" s="232" t="s">
        <v>864</v>
      </c>
      <c r="P1483" s="232">
        <v>50</v>
      </c>
      <c r="Q1483" s="347" t="s">
        <v>715</v>
      </c>
      <c r="R1483" s="695">
        <v>1120</v>
      </c>
      <c r="S1483" s="695">
        <v>1121</v>
      </c>
      <c r="T1483" s="695">
        <v>12000</v>
      </c>
      <c r="U1483" s="695">
        <v>12000</v>
      </c>
      <c r="V1483" s="695">
        <v>1120</v>
      </c>
      <c r="W1483" s="695">
        <v>1121</v>
      </c>
      <c r="X1483" s="232">
        <v>1</v>
      </c>
      <c r="Y1483" s="695">
        <v>4000</v>
      </c>
      <c r="Z1483" s="232">
        <v>3</v>
      </c>
      <c r="AA1483" s="696">
        <v>4020</v>
      </c>
      <c r="AB1483" s="696">
        <v>3990</v>
      </c>
      <c r="AC1483" s="697" t="s">
        <v>2644</v>
      </c>
      <c r="AD1483" s="698" t="s">
        <v>2647</v>
      </c>
      <c r="AE1483" s="699">
        <v>0.66666666666666663</v>
      </c>
      <c r="AF1483" s="699">
        <v>0.6875</v>
      </c>
      <c r="AG1483" s="699"/>
      <c r="AH1483" s="699"/>
      <c r="AI1483" s="232"/>
      <c r="AJ1483" s="694"/>
      <c r="AK1483" s="694" t="s">
        <v>712</v>
      </c>
      <c r="AL1483" s="700" t="s">
        <v>18</v>
      </c>
      <c r="AM1483" s="694" t="s">
        <v>470</v>
      </c>
      <c r="AN1483" s="694">
        <v>1</v>
      </c>
      <c r="AO1483" s="232" t="s">
        <v>2648</v>
      </c>
      <c r="AP1483" s="232"/>
      <c r="AQ1483" s="232" t="s">
        <v>860</v>
      </c>
      <c r="AR1483" s="232"/>
      <c r="AS1483" s="232"/>
      <c r="AT1483" s="243">
        <f t="shared" si="114"/>
        <v>2.083333333333337E-2</v>
      </c>
      <c r="AU1483" s="243" t="str">
        <f t="shared" si="113"/>
        <v/>
      </c>
    </row>
    <row r="1484" spans="2:47" ht="14.25">
      <c r="B1484" s="29">
        <v>2025</v>
      </c>
      <c r="C1484" s="29">
        <v>6</v>
      </c>
      <c r="D1484" s="29">
        <v>20</v>
      </c>
      <c r="E1484" s="247" t="s">
        <v>496</v>
      </c>
      <c r="F1484" s="29"/>
      <c r="G1484" s="31"/>
      <c r="H1484" s="694" t="s">
        <v>467</v>
      </c>
      <c r="I1484" s="347"/>
      <c r="J1484" s="694"/>
      <c r="K1484" s="232"/>
      <c r="L1484" s="698"/>
      <c r="M1484" s="185"/>
      <c r="N1484" s="717"/>
      <c r="O1484" s="232"/>
      <c r="P1484" s="232"/>
      <c r="Q1484" s="347"/>
      <c r="R1484" s="695"/>
      <c r="S1484" s="695"/>
      <c r="T1484" s="695"/>
      <c r="U1484" s="695"/>
      <c r="V1484" s="695"/>
      <c r="W1484" s="695"/>
      <c r="X1484" s="232"/>
      <c r="Y1484" s="695"/>
      <c r="Z1484" s="232"/>
      <c r="AA1484" s="696"/>
      <c r="AB1484" s="696"/>
      <c r="AC1484" s="697"/>
      <c r="AD1484" s="698"/>
      <c r="AE1484" s="699"/>
      <c r="AF1484" s="699"/>
      <c r="AG1484" s="699">
        <v>0.6875</v>
      </c>
      <c r="AH1484" s="699">
        <v>0.70833333333333337</v>
      </c>
      <c r="AI1484" s="232" t="s">
        <v>560</v>
      </c>
      <c r="AJ1484" s="694"/>
      <c r="AK1484" s="694"/>
      <c r="AL1484" s="700"/>
      <c r="AM1484" s="694"/>
      <c r="AN1484" s="694"/>
      <c r="AO1484" s="232"/>
      <c r="AP1484" s="232"/>
      <c r="AQ1484" s="232"/>
      <c r="AR1484" s="232"/>
      <c r="AS1484" s="232"/>
      <c r="AT1484" s="243" t="str">
        <f t="shared" si="114"/>
        <v/>
      </c>
      <c r="AU1484" s="243">
        <f t="shared" si="113"/>
        <v>2.083333333333337E-2</v>
      </c>
    </row>
    <row r="1485" spans="2:47" ht="14.25">
      <c r="B1485" s="29">
        <v>2025</v>
      </c>
      <c r="C1485" s="29">
        <v>6</v>
      </c>
      <c r="D1485" s="29">
        <v>20</v>
      </c>
      <c r="E1485" s="247" t="s">
        <v>494</v>
      </c>
      <c r="F1485" s="29"/>
      <c r="G1485" s="31"/>
      <c r="H1485" s="694" t="s">
        <v>467</v>
      </c>
      <c r="I1485" s="347"/>
      <c r="J1485" s="694"/>
      <c r="K1485" s="232"/>
      <c r="L1485" s="698"/>
      <c r="M1485" s="185"/>
      <c r="N1485" s="717"/>
      <c r="O1485" s="232"/>
      <c r="P1485" s="232"/>
      <c r="Q1485" s="347"/>
      <c r="R1485" s="695"/>
      <c r="S1485" s="695"/>
      <c r="T1485" s="695"/>
      <c r="U1485" s="695"/>
      <c r="V1485" s="695"/>
      <c r="W1485" s="695"/>
      <c r="X1485" s="232"/>
      <c r="Y1485" s="695"/>
      <c r="Z1485" s="232"/>
      <c r="AA1485" s="696"/>
      <c r="AB1485" s="696"/>
      <c r="AC1485" s="697"/>
      <c r="AD1485" s="698"/>
      <c r="AE1485" s="699"/>
      <c r="AF1485" s="699"/>
      <c r="AG1485" s="699">
        <v>0.58333333333333337</v>
      </c>
      <c r="AH1485" s="699">
        <v>0.91666666666666663</v>
      </c>
      <c r="AI1485" s="232" t="s">
        <v>41</v>
      </c>
      <c r="AJ1485" s="694"/>
      <c r="AK1485" s="694"/>
      <c r="AL1485" s="700"/>
      <c r="AM1485" s="694"/>
      <c r="AN1485" s="694"/>
      <c r="AO1485" s="232" t="s">
        <v>1717</v>
      </c>
      <c r="AP1485" s="232"/>
      <c r="AQ1485" s="232"/>
      <c r="AR1485" s="232"/>
      <c r="AS1485" s="232"/>
      <c r="AT1485" s="243"/>
      <c r="AU1485" s="243">
        <f t="shared" si="113"/>
        <v>0.33333333333333326</v>
      </c>
    </row>
    <row r="1486" spans="2:47" ht="14.25">
      <c r="B1486" s="29">
        <v>2025</v>
      </c>
      <c r="C1486" s="29">
        <v>6</v>
      </c>
      <c r="D1486" s="29">
        <v>20</v>
      </c>
      <c r="E1486" s="247" t="s">
        <v>494</v>
      </c>
      <c r="F1486" s="29"/>
      <c r="G1486" s="31"/>
      <c r="H1486" s="694" t="s">
        <v>467</v>
      </c>
      <c r="I1486" s="347"/>
      <c r="J1486" s="694"/>
      <c r="K1486" s="232"/>
      <c r="L1486" s="698"/>
      <c r="M1486" s="185"/>
      <c r="N1486" s="717"/>
      <c r="O1486" s="232"/>
      <c r="P1486" s="232"/>
      <c r="Q1486" s="347"/>
      <c r="R1486" s="695"/>
      <c r="S1486" s="695"/>
      <c r="T1486" s="695"/>
      <c r="U1486" s="695"/>
      <c r="V1486" s="695"/>
      <c r="W1486" s="695"/>
      <c r="X1486" s="232"/>
      <c r="Y1486" s="695"/>
      <c r="Z1486" s="232"/>
      <c r="AA1486" s="696"/>
      <c r="AB1486" s="696"/>
      <c r="AC1486" s="697"/>
      <c r="AD1486" s="698"/>
      <c r="AE1486" s="699"/>
      <c r="AF1486" s="699"/>
      <c r="AG1486" s="699">
        <v>0.875</v>
      </c>
      <c r="AH1486" s="699">
        <v>0.89583333333333337</v>
      </c>
      <c r="AI1486" s="232" t="s">
        <v>5</v>
      </c>
      <c r="AJ1486" s="694"/>
      <c r="AK1486" s="694"/>
      <c r="AL1486" s="700"/>
      <c r="AM1486" s="694"/>
      <c r="AN1486" s="694"/>
      <c r="AO1486" s="232"/>
      <c r="AP1486" s="232"/>
      <c r="AQ1486" s="232"/>
      <c r="AR1486" s="232"/>
      <c r="AS1486" s="232"/>
      <c r="AT1486" s="243"/>
      <c r="AU1486" s="243">
        <f t="shared" si="113"/>
        <v>2.083333333333337E-2</v>
      </c>
    </row>
    <row r="1487" spans="2:47" ht="14.25">
      <c r="B1487" s="29">
        <v>2025</v>
      </c>
      <c r="C1487" s="29">
        <v>6</v>
      </c>
      <c r="D1487" s="29">
        <v>20</v>
      </c>
      <c r="E1487" s="247" t="s">
        <v>494</v>
      </c>
      <c r="F1487" s="29">
        <v>4</v>
      </c>
      <c r="G1487" s="31" t="s">
        <v>485</v>
      </c>
      <c r="H1487" s="694" t="s">
        <v>467</v>
      </c>
      <c r="I1487" s="347" t="s">
        <v>863</v>
      </c>
      <c r="J1487" s="694" t="s">
        <v>468</v>
      </c>
      <c r="K1487" s="232">
        <v>3832351</v>
      </c>
      <c r="L1487" s="698">
        <v>19</v>
      </c>
      <c r="M1487" s="185">
        <v>24</v>
      </c>
      <c r="N1487" s="717" t="s">
        <v>714</v>
      </c>
      <c r="O1487" s="232" t="s">
        <v>864</v>
      </c>
      <c r="P1487" s="232">
        <v>50</v>
      </c>
      <c r="Q1487" s="347" t="s">
        <v>715</v>
      </c>
      <c r="R1487" s="695">
        <v>1120</v>
      </c>
      <c r="S1487" s="695">
        <v>1121</v>
      </c>
      <c r="T1487" s="695">
        <v>12000</v>
      </c>
      <c r="U1487" s="695">
        <v>12000</v>
      </c>
      <c r="V1487" s="695">
        <v>1120</v>
      </c>
      <c r="W1487" s="695">
        <v>1121</v>
      </c>
      <c r="X1487" s="232">
        <v>1</v>
      </c>
      <c r="Y1487" s="695">
        <v>4000</v>
      </c>
      <c r="Z1487" s="232">
        <v>3</v>
      </c>
      <c r="AA1487" s="696">
        <v>4000</v>
      </c>
      <c r="AB1487" s="696">
        <v>3980</v>
      </c>
      <c r="AC1487" s="697" t="s">
        <v>2649</v>
      </c>
      <c r="AD1487" s="698" t="s">
        <v>2650</v>
      </c>
      <c r="AE1487" s="699">
        <v>0.89583333333333337</v>
      </c>
      <c r="AF1487" s="699">
        <v>0.91666666666666663</v>
      </c>
      <c r="AG1487" s="699">
        <v>0.91666666666666663</v>
      </c>
      <c r="AH1487" s="699">
        <v>0.9375</v>
      </c>
      <c r="AI1487" s="232" t="s">
        <v>1592</v>
      </c>
      <c r="AJ1487" s="694"/>
      <c r="AK1487" s="694" t="s">
        <v>712</v>
      </c>
      <c r="AL1487" s="700" t="s">
        <v>18</v>
      </c>
      <c r="AM1487" s="694" t="s">
        <v>470</v>
      </c>
      <c r="AN1487" s="694"/>
      <c r="AO1487" s="232"/>
      <c r="AP1487" s="232"/>
      <c r="AQ1487" s="232" t="s">
        <v>860</v>
      </c>
      <c r="AR1487" s="232"/>
      <c r="AS1487" s="232"/>
      <c r="AT1487" s="243">
        <f t="shared" si="114"/>
        <v>2.0833333333333259E-2</v>
      </c>
      <c r="AU1487" s="243">
        <f t="shared" si="113"/>
        <v>2.083333333333337E-2</v>
      </c>
    </row>
    <row r="1488" spans="2:47" ht="14.25">
      <c r="B1488" s="29">
        <v>2025</v>
      </c>
      <c r="C1488" s="29">
        <v>6</v>
      </c>
      <c r="D1488" s="29">
        <v>20</v>
      </c>
      <c r="E1488" s="247" t="s">
        <v>494</v>
      </c>
      <c r="F1488" s="29">
        <v>4</v>
      </c>
      <c r="G1488" s="31" t="s">
        <v>485</v>
      </c>
      <c r="H1488" s="694" t="s">
        <v>467</v>
      </c>
      <c r="I1488" s="347" t="s">
        <v>863</v>
      </c>
      <c r="J1488" s="694" t="s">
        <v>468</v>
      </c>
      <c r="K1488" s="232">
        <v>3832351</v>
      </c>
      <c r="L1488" s="698">
        <v>20</v>
      </c>
      <c r="M1488" s="185">
        <v>24</v>
      </c>
      <c r="N1488" s="717" t="s">
        <v>714</v>
      </c>
      <c r="O1488" s="232" t="s">
        <v>864</v>
      </c>
      <c r="P1488" s="232">
        <v>50</v>
      </c>
      <c r="Q1488" s="347" t="s">
        <v>715</v>
      </c>
      <c r="R1488" s="695">
        <v>1120</v>
      </c>
      <c r="S1488" s="695">
        <v>1121</v>
      </c>
      <c r="T1488" s="695">
        <v>12000</v>
      </c>
      <c r="U1488" s="695">
        <v>12000</v>
      </c>
      <c r="V1488" s="695">
        <v>1120</v>
      </c>
      <c r="W1488" s="695">
        <v>1121</v>
      </c>
      <c r="X1488" s="232">
        <v>1</v>
      </c>
      <c r="Y1488" s="695">
        <v>4000</v>
      </c>
      <c r="Z1488" s="232">
        <v>3</v>
      </c>
      <c r="AA1488" s="696">
        <v>4020</v>
      </c>
      <c r="AB1488" s="696">
        <v>4000</v>
      </c>
      <c r="AC1488" s="697" t="s">
        <v>2649</v>
      </c>
      <c r="AD1488" s="698" t="s">
        <v>2651</v>
      </c>
      <c r="AE1488" s="699">
        <v>0.9375</v>
      </c>
      <c r="AF1488" s="699">
        <v>0.95833333333333337</v>
      </c>
      <c r="AG1488" s="699">
        <v>0.95833333333333337</v>
      </c>
      <c r="AH1488" s="699">
        <v>0.97916666666666663</v>
      </c>
      <c r="AI1488" s="232" t="s">
        <v>1592</v>
      </c>
      <c r="AJ1488" s="694"/>
      <c r="AK1488" s="694" t="s">
        <v>712</v>
      </c>
      <c r="AL1488" s="700" t="s">
        <v>7</v>
      </c>
      <c r="AM1488" s="694" t="s">
        <v>470</v>
      </c>
      <c r="AN1488" s="694"/>
      <c r="AO1488" s="232"/>
      <c r="AP1488" s="232"/>
      <c r="AQ1488" s="232" t="s">
        <v>860</v>
      </c>
      <c r="AR1488" s="232"/>
      <c r="AS1488" s="232"/>
      <c r="AT1488" s="243">
        <f t="shared" si="114"/>
        <v>2.083333333333337E-2</v>
      </c>
      <c r="AU1488" s="243">
        <f t="shared" ref="AU1488:AU1504" si="115">IF(IF(AG1488&gt;AH1488,1-AG1488+AH1488,AH1488-AG1488)=0,"",IF(AG1488&gt;AH1488,1-AG1488+AH1488,AH1488-AG1488))</f>
        <v>2.0833333333333259E-2</v>
      </c>
    </row>
    <row r="1489" spans="2:47" ht="14.25">
      <c r="B1489" s="29">
        <v>2025</v>
      </c>
      <c r="C1489" s="29">
        <v>6</v>
      </c>
      <c r="D1489" s="29">
        <v>20</v>
      </c>
      <c r="E1489" s="247" t="s">
        <v>494</v>
      </c>
      <c r="F1489" s="29">
        <v>4</v>
      </c>
      <c r="G1489" s="31" t="s">
        <v>485</v>
      </c>
      <c r="H1489" s="694" t="s">
        <v>467</v>
      </c>
      <c r="I1489" s="347" t="s">
        <v>863</v>
      </c>
      <c r="J1489" s="694" t="s">
        <v>468</v>
      </c>
      <c r="K1489" s="232">
        <v>3832351</v>
      </c>
      <c r="L1489" s="698">
        <v>21</v>
      </c>
      <c r="M1489" s="185">
        <v>24</v>
      </c>
      <c r="N1489" s="717" t="s">
        <v>714</v>
      </c>
      <c r="O1489" s="232" t="s">
        <v>864</v>
      </c>
      <c r="P1489" s="232">
        <v>50</v>
      </c>
      <c r="Q1489" s="347" t="s">
        <v>715</v>
      </c>
      <c r="R1489" s="695">
        <v>1120</v>
      </c>
      <c r="S1489" s="695">
        <v>1121</v>
      </c>
      <c r="T1489" s="695">
        <v>12000</v>
      </c>
      <c r="U1489" s="695">
        <v>12000</v>
      </c>
      <c r="V1489" s="695">
        <v>1120</v>
      </c>
      <c r="W1489" s="695">
        <v>1121</v>
      </c>
      <c r="X1489" s="232">
        <v>1</v>
      </c>
      <c r="Y1489" s="695">
        <v>4000</v>
      </c>
      <c r="Z1489" s="232">
        <v>3</v>
      </c>
      <c r="AA1489" s="696">
        <v>4020</v>
      </c>
      <c r="AB1489" s="696">
        <v>4000</v>
      </c>
      <c r="AC1489" s="697" t="s">
        <v>2649</v>
      </c>
      <c r="AD1489" s="698" t="s">
        <v>2652</v>
      </c>
      <c r="AE1489" s="699">
        <v>0.97916666666666663</v>
      </c>
      <c r="AF1489" s="699">
        <v>0</v>
      </c>
      <c r="AG1489" s="699"/>
      <c r="AH1489" s="699"/>
      <c r="AI1489" s="232"/>
      <c r="AJ1489" s="694"/>
      <c r="AK1489" s="694" t="s">
        <v>712</v>
      </c>
      <c r="AL1489" s="700" t="s">
        <v>7</v>
      </c>
      <c r="AM1489" s="694" t="s">
        <v>470</v>
      </c>
      <c r="AN1489" s="694"/>
      <c r="AO1489" s="232"/>
      <c r="AP1489" s="232"/>
      <c r="AQ1489" s="232" t="s">
        <v>860</v>
      </c>
      <c r="AR1489" s="232"/>
      <c r="AS1489" s="232"/>
      <c r="AT1489" s="243">
        <f t="shared" si="114"/>
        <v>2.083333333333337E-2</v>
      </c>
      <c r="AU1489" s="243" t="str">
        <f t="shared" si="115"/>
        <v/>
      </c>
    </row>
    <row r="1490" spans="2:47" ht="14.25">
      <c r="B1490" s="29">
        <v>2025</v>
      </c>
      <c r="C1490" s="29">
        <v>6</v>
      </c>
      <c r="D1490" s="29">
        <v>20</v>
      </c>
      <c r="E1490" s="247" t="s">
        <v>494</v>
      </c>
      <c r="F1490" s="29"/>
      <c r="G1490" s="31"/>
      <c r="H1490" s="694" t="s">
        <v>467</v>
      </c>
      <c r="I1490" s="347"/>
      <c r="J1490" s="694"/>
      <c r="K1490" s="232"/>
      <c r="L1490" s="698"/>
      <c r="M1490" s="185"/>
      <c r="N1490" s="717"/>
      <c r="O1490" s="232"/>
      <c r="P1490" s="232"/>
      <c r="Q1490" s="347"/>
      <c r="R1490" s="695"/>
      <c r="S1490" s="695"/>
      <c r="T1490" s="695"/>
      <c r="U1490" s="695"/>
      <c r="V1490" s="695"/>
      <c r="W1490" s="695"/>
      <c r="X1490" s="232"/>
      <c r="Y1490" s="695"/>
      <c r="Z1490" s="232"/>
      <c r="AA1490" s="696"/>
      <c r="AB1490" s="696"/>
      <c r="AC1490" s="697"/>
      <c r="AD1490" s="698"/>
      <c r="AE1490" s="699"/>
      <c r="AF1490" s="699"/>
      <c r="AG1490" s="699">
        <v>0</v>
      </c>
      <c r="AH1490" s="699">
        <v>2.0833333333333332E-2</v>
      </c>
      <c r="AI1490" s="232" t="s">
        <v>16</v>
      </c>
      <c r="AJ1490" s="694"/>
      <c r="AK1490" s="694"/>
      <c r="AL1490" s="700"/>
      <c r="AM1490" s="694"/>
      <c r="AN1490" s="694"/>
      <c r="AO1490" s="232"/>
      <c r="AP1490" s="232"/>
      <c r="AQ1490" s="232"/>
      <c r="AR1490" s="232"/>
      <c r="AS1490" s="232"/>
      <c r="AT1490" s="243" t="str">
        <f t="shared" si="114"/>
        <v/>
      </c>
      <c r="AU1490" s="243">
        <f t="shared" si="115"/>
        <v>2.0833333333333332E-2</v>
      </c>
    </row>
    <row r="1491" spans="2:47" ht="14.25">
      <c r="B1491" s="29">
        <v>2025</v>
      </c>
      <c r="C1491" s="29">
        <v>6</v>
      </c>
      <c r="D1491" s="29">
        <v>20</v>
      </c>
      <c r="E1491" s="247" t="s">
        <v>495</v>
      </c>
      <c r="F1491" s="29"/>
      <c r="G1491" s="31"/>
      <c r="H1491" s="694" t="s">
        <v>467</v>
      </c>
      <c r="I1491" s="347"/>
      <c r="J1491" s="694"/>
      <c r="K1491" s="232"/>
      <c r="L1491" s="698"/>
      <c r="M1491" s="185"/>
      <c r="N1491" s="717"/>
      <c r="O1491" s="232"/>
      <c r="P1491" s="232"/>
      <c r="Q1491" s="347"/>
      <c r="R1491" s="695"/>
      <c r="S1491" s="695"/>
      <c r="T1491" s="695"/>
      <c r="U1491" s="695"/>
      <c r="V1491" s="695"/>
      <c r="W1491" s="695"/>
      <c r="X1491" s="232"/>
      <c r="Y1491" s="695"/>
      <c r="Z1491" s="232"/>
      <c r="AA1491" s="696"/>
      <c r="AB1491" s="696"/>
      <c r="AC1491" s="697"/>
      <c r="AD1491" s="698"/>
      <c r="AE1491" s="699"/>
      <c r="AF1491" s="699"/>
      <c r="AG1491" s="699">
        <v>0.91666666666666663</v>
      </c>
      <c r="AH1491" s="699">
        <v>0.28125</v>
      </c>
      <c r="AI1491" s="232" t="s">
        <v>41</v>
      </c>
      <c r="AJ1491" s="694"/>
      <c r="AK1491" s="694"/>
      <c r="AL1491" s="700"/>
      <c r="AM1491" s="694"/>
      <c r="AN1491" s="694"/>
      <c r="AO1491" s="232" t="s">
        <v>1717</v>
      </c>
      <c r="AP1491" s="232"/>
      <c r="AQ1491" s="232"/>
      <c r="AR1491" s="232"/>
      <c r="AS1491" s="232"/>
      <c r="AT1491" s="243" t="str">
        <f t="shared" si="114"/>
        <v/>
      </c>
      <c r="AU1491" s="243">
        <f t="shared" si="115"/>
        <v>0.36458333333333337</v>
      </c>
    </row>
    <row r="1492" spans="2:47" ht="14.25">
      <c r="B1492" s="29">
        <v>2025</v>
      </c>
      <c r="C1492" s="29">
        <v>6</v>
      </c>
      <c r="D1492" s="29">
        <v>23</v>
      </c>
      <c r="E1492" s="247" t="s">
        <v>494</v>
      </c>
      <c r="F1492" s="29"/>
      <c r="G1492" s="31"/>
      <c r="H1492" s="694" t="s">
        <v>467</v>
      </c>
      <c r="I1492" s="347"/>
      <c r="J1492" s="694"/>
      <c r="K1492" s="232"/>
      <c r="L1492" s="698"/>
      <c r="M1492" s="185"/>
      <c r="N1492" s="717"/>
      <c r="O1492" s="232"/>
      <c r="P1492" s="232"/>
      <c r="Q1492" s="347"/>
      <c r="R1492" s="695"/>
      <c r="S1492" s="695"/>
      <c r="T1492" s="695"/>
      <c r="U1492" s="695"/>
      <c r="V1492" s="695"/>
      <c r="W1492" s="695"/>
      <c r="X1492" s="232"/>
      <c r="Y1492" s="695"/>
      <c r="Z1492" s="232"/>
      <c r="AA1492" s="696"/>
      <c r="AB1492" s="696"/>
      <c r="AC1492" s="697"/>
      <c r="AD1492" s="698"/>
      <c r="AE1492" s="699"/>
      <c r="AF1492" s="699"/>
      <c r="AG1492" s="699">
        <v>0.28125</v>
      </c>
      <c r="AH1492" s="699">
        <v>0.5</v>
      </c>
      <c r="AI1492" s="232" t="s">
        <v>41</v>
      </c>
      <c r="AJ1492" s="694"/>
      <c r="AK1492" s="694"/>
      <c r="AL1492" s="700"/>
      <c r="AM1492" s="694"/>
      <c r="AN1492" s="694"/>
      <c r="AO1492" s="232" t="s">
        <v>1717</v>
      </c>
      <c r="AP1492" s="232"/>
      <c r="AQ1492" s="232"/>
      <c r="AR1492" s="232"/>
      <c r="AS1492" s="232"/>
      <c r="AT1492" s="243" t="str">
        <f t="shared" ref="AT1492:AT1504" si="116">IF(IF(AE1492&gt;AF1492,1-AE1492+AF1492,AF1492-AE1492)=0,"",IF(AE1492&gt;AF1492,1-AE1492+AF1492,AF1492-AE1492))</f>
        <v/>
      </c>
      <c r="AU1492" s="243">
        <f t="shared" si="115"/>
        <v>0.21875</v>
      </c>
    </row>
    <row r="1493" spans="2:47" ht="14.25">
      <c r="B1493" s="29">
        <v>2025</v>
      </c>
      <c r="C1493" s="29">
        <v>6</v>
      </c>
      <c r="D1493" s="29">
        <v>23</v>
      </c>
      <c r="E1493" s="247" t="s">
        <v>494</v>
      </c>
      <c r="F1493" s="29"/>
      <c r="G1493" s="31"/>
      <c r="H1493" s="694" t="s">
        <v>467</v>
      </c>
      <c r="I1493" s="347"/>
      <c r="J1493" s="694"/>
      <c r="K1493" s="232"/>
      <c r="L1493" s="698"/>
      <c r="M1493" s="185"/>
      <c r="N1493" s="717"/>
      <c r="O1493" s="232"/>
      <c r="P1493" s="232"/>
      <c r="Q1493" s="347"/>
      <c r="R1493" s="695"/>
      <c r="S1493" s="695"/>
      <c r="T1493" s="695"/>
      <c r="U1493" s="695"/>
      <c r="V1493" s="695"/>
      <c r="W1493" s="695"/>
      <c r="X1493" s="232"/>
      <c r="Y1493" s="695"/>
      <c r="Z1493" s="232"/>
      <c r="AA1493" s="696"/>
      <c r="AB1493" s="696"/>
      <c r="AC1493" s="697"/>
      <c r="AD1493" s="698"/>
      <c r="AE1493" s="699"/>
      <c r="AF1493" s="699"/>
      <c r="AG1493" s="699">
        <v>0.5</v>
      </c>
      <c r="AH1493" s="699">
        <v>0.52083333333333337</v>
      </c>
      <c r="AI1493" s="232" t="s">
        <v>1683</v>
      </c>
      <c r="AJ1493" s="694"/>
      <c r="AK1493" s="694"/>
      <c r="AL1493" s="700"/>
      <c r="AM1493" s="694"/>
      <c r="AN1493" s="694"/>
      <c r="AO1493" s="232"/>
      <c r="AP1493" s="232"/>
      <c r="AQ1493" s="232"/>
      <c r="AR1493" s="232"/>
      <c r="AS1493" s="232"/>
      <c r="AT1493" s="243" t="str">
        <f t="shared" si="116"/>
        <v/>
      </c>
      <c r="AU1493" s="243">
        <f t="shared" si="115"/>
        <v>2.083333333333337E-2</v>
      </c>
    </row>
    <row r="1494" spans="2:47" ht="14.25">
      <c r="B1494" s="29">
        <v>2025</v>
      </c>
      <c r="C1494" s="29">
        <v>6</v>
      </c>
      <c r="D1494" s="29">
        <v>23</v>
      </c>
      <c r="E1494" s="247" t="s">
        <v>494</v>
      </c>
      <c r="F1494" s="29">
        <v>1</v>
      </c>
      <c r="G1494" s="31" t="s">
        <v>485</v>
      </c>
      <c r="H1494" s="694" t="s">
        <v>467</v>
      </c>
      <c r="I1494" s="347" t="s">
        <v>863</v>
      </c>
      <c r="J1494" s="694" t="s">
        <v>468</v>
      </c>
      <c r="K1494" s="232">
        <v>3832351</v>
      </c>
      <c r="L1494" s="698">
        <v>22</v>
      </c>
      <c r="M1494" s="185">
        <v>24</v>
      </c>
      <c r="N1494" s="717" t="s">
        <v>714</v>
      </c>
      <c r="O1494" s="232" t="s">
        <v>864</v>
      </c>
      <c r="P1494" s="232">
        <v>50</v>
      </c>
      <c r="Q1494" s="347" t="s">
        <v>715</v>
      </c>
      <c r="R1494" s="695">
        <v>1120</v>
      </c>
      <c r="S1494" s="695">
        <v>1121</v>
      </c>
      <c r="T1494" s="695">
        <v>12000</v>
      </c>
      <c r="U1494" s="695">
        <v>12000</v>
      </c>
      <c r="V1494" s="695">
        <v>1120</v>
      </c>
      <c r="W1494" s="695">
        <v>1121</v>
      </c>
      <c r="X1494" s="232">
        <v>1</v>
      </c>
      <c r="Y1494" s="695">
        <v>4000</v>
      </c>
      <c r="Z1494" s="232">
        <v>3</v>
      </c>
      <c r="AA1494" s="696">
        <v>4020</v>
      </c>
      <c r="AB1494" s="696">
        <v>4000</v>
      </c>
      <c r="AC1494" s="697" t="s">
        <v>2653</v>
      </c>
      <c r="AD1494" s="698" t="s">
        <v>2654</v>
      </c>
      <c r="AE1494" s="699">
        <v>0.52083333333333337</v>
      </c>
      <c r="AF1494" s="699">
        <v>0.54166666666666663</v>
      </c>
      <c r="AG1494" s="699">
        <v>0.54166666666666663</v>
      </c>
      <c r="AH1494" s="699">
        <v>0.5625</v>
      </c>
      <c r="AI1494" s="232" t="s">
        <v>1592</v>
      </c>
      <c r="AJ1494" s="694"/>
      <c r="AK1494" s="694" t="s">
        <v>712</v>
      </c>
      <c r="AL1494" s="700" t="s">
        <v>7</v>
      </c>
      <c r="AM1494" s="694" t="s">
        <v>470</v>
      </c>
      <c r="AN1494" s="694"/>
      <c r="AO1494" s="232"/>
      <c r="AP1494" s="232"/>
      <c r="AQ1494" s="232" t="s">
        <v>860</v>
      </c>
      <c r="AR1494" s="232"/>
      <c r="AS1494" s="232"/>
      <c r="AT1494" s="243">
        <f t="shared" si="116"/>
        <v>2.0833333333333259E-2</v>
      </c>
      <c r="AU1494" s="243">
        <f t="shared" si="115"/>
        <v>2.083333333333337E-2</v>
      </c>
    </row>
    <row r="1495" spans="2:47" ht="14.25">
      <c r="B1495" s="29">
        <v>2025</v>
      </c>
      <c r="C1495" s="29">
        <v>6</v>
      </c>
      <c r="D1495" s="29">
        <v>23</v>
      </c>
      <c r="E1495" s="247" t="s">
        <v>494</v>
      </c>
      <c r="F1495" s="29">
        <v>1</v>
      </c>
      <c r="G1495" s="208" t="s">
        <v>485</v>
      </c>
      <c r="H1495" s="694" t="s">
        <v>467</v>
      </c>
      <c r="I1495" s="347" t="s">
        <v>863</v>
      </c>
      <c r="J1495" s="694" t="s">
        <v>468</v>
      </c>
      <c r="K1495" s="232">
        <v>3832351</v>
      </c>
      <c r="L1495" s="698">
        <v>23</v>
      </c>
      <c r="M1495" s="185">
        <v>24</v>
      </c>
      <c r="N1495" s="717" t="s">
        <v>714</v>
      </c>
      <c r="O1495" s="232" t="s">
        <v>864</v>
      </c>
      <c r="P1495" s="232">
        <v>50</v>
      </c>
      <c r="Q1495" s="347" t="s">
        <v>715</v>
      </c>
      <c r="R1495" s="695">
        <v>1120</v>
      </c>
      <c r="S1495" s="695">
        <v>1121</v>
      </c>
      <c r="T1495" s="695">
        <v>12000</v>
      </c>
      <c r="U1495" s="695">
        <v>12000</v>
      </c>
      <c r="V1495" s="695">
        <v>1120</v>
      </c>
      <c r="W1495" s="695">
        <v>1121</v>
      </c>
      <c r="X1495" s="232">
        <v>1</v>
      </c>
      <c r="Y1495" s="695">
        <v>4000</v>
      </c>
      <c r="Z1495" s="232">
        <v>3</v>
      </c>
      <c r="AA1495" s="696">
        <v>4020</v>
      </c>
      <c r="AB1495" s="696">
        <v>4000</v>
      </c>
      <c r="AC1495" s="697" t="s">
        <v>2653</v>
      </c>
      <c r="AD1495" s="698" t="s">
        <v>2655</v>
      </c>
      <c r="AE1495" s="699">
        <v>0.5625</v>
      </c>
      <c r="AF1495" s="699">
        <v>0.58333333333333337</v>
      </c>
      <c r="AG1495" s="699">
        <v>0.58333333333333337</v>
      </c>
      <c r="AH1495" s="699">
        <v>0.60416666666666663</v>
      </c>
      <c r="AI1495" s="232" t="s">
        <v>1592</v>
      </c>
      <c r="AJ1495" s="694"/>
      <c r="AK1495" s="694" t="s">
        <v>712</v>
      </c>
      <c r="AL1495" s="700" t="s">
        <v>7</v>
      </c>
      <c r="AM1495" s="694" t="s">
        <v>470</v>
      </c>
      <c r="AN1495" s="694"/>
      <c r="AO1495" s="232"/>
      <c r="AP1495" s="232"/>
      <c r="AQ1495" s="232" t="s">
        <v>860</v>
      </c>
      <c r="AR1495" s="232"/>
      <c r="AS1495" s="232"/>
      <c r="AT1495" s="243">
        <f t="shared" si="116"/>
        <v>2.083333333333337E-2</v>
      </c>
      <c r="AU1495" s="243">
        <f t="shared" si="115"/>
        <v>2.0833333333333259E-2</v>
      </c>
    </row>
    <row r="1496" spans="2:47" ht="14.25">
      <c r="B1496" s="29">
        <v>2025</v>
      </c>
      <c r="C1496" s="29">
        <v>6</v>
      </c>
      <c r="D1496" s="29">
        <v>23</v>
      </c>
      <c r="E1496" s="247" t="s">
        <v>494</v>
      </c>
      <c r="F1496" s="29">
        <v>1</v>
      </c>
      <c r="G1496" s="208" t="s">
        <v>485</v>
      </c>
      <c r="H1496" s="694" t="s">
        <v>467</v>
      </c>
      <c r="I1496" s="347" t="s">
        <v>863</v>
      </c>
      <c r="J1496" s="694" t="s">
        <v>468</v>
      </c>
      <c r="K1496" s="232">
        <v>3832351</v>
      </c>
      <c r="L1496" s="698">
        <v>24</v>
      </c>
      <c r="M1496" s="185">
        <v>24</v>
      </c>
      <c r="N1496" s="717" t="s">
        <v>714</v>
      </c>
      <c r="O1496" s="232" t="s">
        <v>864</v>
      </c>
      <c r="P1496" s="232">
        <v>50</v>
      </c>
      <c r="Q1496" s="347" t="s">
        <v>715</v>
      </c>
      <c r="R1496" s="695">
        <v>1120</v>
      </c>
      <c r="S1496" s="695">
        <v>1121</v>
      </c>
      <c r="T1496" s="695">
        <v>12000</v>
      </c>
      <c r="U1496" s="695">
        <v>12000</v>
      </c>
      <c r="V1496" s="695">
        <v>1120</v>
      </c>
      <c r="W1496" s="695">
        <v>1121</v>
      </c>
      <c r="X1496" s="232">
        <v>1</v>
      </c>
      <c r="Y1496" s="695">
        <v>4000</v>
      </c>
      <c r="Z1496" s="232">
        <v>3</v>
      </c>
      <c r="AA1496" s="696">
        <v>4010</v>
      </c>
      <c r="AB1496" s="696">
        <v>3990</v>
      </c>
      <c r="AC1496" s="697" t="s">
        <v>2653</v>
      </c>
      <c r="AD1496" s="698" t="s">
        <v>2656</v>
      </c>
      <c r="AE1496" s="699">
        <v>0.60416666666666663</v>
      </c>
      <c r="AF1496" s="699">
        <v>0.625</v>
      </c>
      <c r="AG1496" s="699"/>
      <c r="AH1496" s="699"/>
      <c r="AI1496" s="232"/>
      <c r="AJ1496" s="694"/>
      <c r="AK1496" s="694" t="s">
        <v>712</v>
      </c>
      <c r="AL1496" s="700" t="s">
        <v>18</v>
      </c>
      <c r="AM1496" s="694" t="s">
        <v>470</v>
      </c>
      <c r="AN1496" s="694"/>
      <c r="AO1496" s="232"/>
      <c r="AP1496" s="232"/>
      <c r="AQ1496" s="232" t="s">
        <v>860</v>
      </c>
      <c r="AR1496" s="232"/>
      <c r="AS1496" s="232"/>
      <c r="AT1496" s="243">
        <f t="shared" si="116"/>
        <v>2.083333333333337E-2</v>
      </c>
      <c r="AU1496" s="243" t="str">
        <f t="shared" si="115"/>
        <v/>
      </c>
    </row>
    <row r="1497" spans="2:47" ht="14.25">
      <c r="B1497" s="29">
        <v>2025</v>
      </c>
      <c r="C1497" s="29">
        <v>6</v>
      </c>
      <c r="D1497" s="29">
        <v>23</v>
      </c>
      <c r="E1497" s="247" t="s">
        <v>494</v>
      </c>
      <c r="F1497" s="29"/>
      <c r="G1497" s="208"/>
      <c r="H1497" s="694" t="s">
        <v>467</v>
      </c>
      <c r="I1497" s="347"/>
      <c r="J1497" s="694"/>
      <c r="K1497" s="232"/>
      <c r="L1497" s="698"/>
      <c r="M1497" s="185"/>
      <c r="N1497" s="717"/>
      <c r="O1497" s="232"/>
      <c r="P1497" s="232"/>
      <c r="Q1497" s="347"/>
      <c r="R1497" s="695"/>
      <c r="S1497" s="695"/>
      <c r="T1497" s="695"/>
      <c r="U1497" s="695"/>
      <c r="V1497" s="695"/>
      <c r="W1497" s="695"/>
      <c r="X1497" s="232"/>
      <c r="Y1497" s="695"/>
      <c r="Z1497" s="232"/>
      <c r="AA1497" s="696"/>
      <c r="AB1497" s="696"/>
      <c r="AC1497" s="697"/>
      <c r="AD1497" s="698"/>
      <c r="AE1497" s="699"/>
      <c r="AF1497" s="699"/>
      <c r="AG1497" s="699">
        <v>0.625</v>
      </c>
      <c r="AH1497" s="699">
        <v>0.64583333333333337</v>
      </c>
      <c r="AI1497" s="232" t="s">
        <v>16</v>
      </c>
      <c r="AJ1497" s="694"/>
      <c r="AK1497" s="694"/>
      <c r="AL1497" s="700"/>
      <c r="AM1497" s="694"/>
      <c r="AN1497" s="694"/>
      <c r="AO1497" s="232"/>
      <c r="AP1497" s="232"/>
      <c r="AQ1497" s="232"/>
      <c r="AR1497" s="232"/>
      <c r="AS1497" s="232"/>
      <c r="AT1497" s="243" t="str">
        <f t="shared" si="116"/>
        <v/>
      </c>
      <c r="AU1497" s="243">
        <f t="shared" si="115"/>
        <v>2.083333333333337E-2</v>
      </c>
    </row>
    <row r="1498" spans="2:47" ht="14.25">
      <c r="B1498" s="29">
        <v>2025</v>
      </c>
      <c r="C1498" s="29">
        <v>6</v>
      </c>
      <c r="D1498" s="29">
        <v>23</v>
      </c>
      <c r="E1498" s="247" t="s">
        <v>495</v>
      </c>
      <c r="F1498" s="29"/>
      <c r="G1498" s="208"/>
      <c r="H1498" s="694" t="s">
        <v>467</v>
      </c>
      <c r="I1498" s="347"/>
      <c r="J1498" s="694"/>
      <c r="K1498" s="232"/>
      <c r="L1498" s="698"/>
      <c r="M1498" s="185"/>
      <c r="N1498" s="717"/>
      <c r="O1498" s="232"/>
      <c r="P1498" s="232"/>
      <c r="Q1498" s="347"/>
      <c r="R1498" s="695"/>
      <c r="S1498" s="695"/>
      <c r="T1498" s="695"/>
      <c r="U1498" s="695"/>
      <c r="V1498" s="695"/>
      <c r="W1498" s="695"/>
      <c r="X1498" s="232"/>
      <c r="Y1498" s="695"/>
      <c r="Z1498" s="232"/>
      <c r="AA1498" s="696"/>
      <c r="AB1498" s="696"/>
      <c r="AC1498" s="697"/>
      <c r="AD1498" s="698"/>
      <c r="AE1498" s="699"/>
      <c r="AF1498" s="699"/>
      <c r="AG1498" s="699">
        <v>0.58333333333333337</v>
      </c>
      <c r="AH1498" s="699">
        <v>0.91666666666666663</v>
      </c>
      <c r="AI1498" s="232" t="s">
        <v>41</v>
      </c>
      <c r="AJ1498" s="694"/>
      <c r="AK1498" s="694"/>
      <c r="AL1498" s="700"/>
      <c r="AM1498" s="694"/>
      <c r="AN1498" s="694"/>
      <c r="AO1498" s="232" t="s">
        <v>1717</v>
      </c>
      <c r="AP1498" s="232"/>
      <c r="AQ1498" s="232"/>
      <c r="AR1498" s="232"/>
      <c r="AS1498" s="232"/>
      <c r="AT1498" s="243" t="str">
        <f t="shared" si="116"/>
        <v/>
      </c>
      <c r="AU1498" s="243">
        <f t="shared" si="115"/>
        <v>0.33333333333333326</v>
      </c>
    </row>
    <row r="1499" spans="2:47" ht="14.25">
      <c r="B1499" s="29">
        <v>2025</v>
      </c>
      <c r="C1499" s="29">
        <v>6</v>
      </c>
      <c r="D1499" s="29">
        <v>23</v>
      </c>
      <c r="E1499" s="247" t="s">
        <v>496</v>
      </c>
      <c r="F1499" s="29"/>
      <c r="G1499" s="208"/>
      <c r="H1499" s="694" t="s">
        <v>467</v>
      </c>
      <c r="I1499" s="347"/>
      <c r="J1499" s="694"/>
      <c r="K1499" s="232"/>
      <c r="L1499" s="698"/>
      <c r="M1499" s="185"/>
      <c r="N1499" s="717"/>
      <c r="O1499" s="232"/>
      <c r="P1499" s="232"/>
      <c r="Q1499" s="347"/>
      <c r="R1499" s="695"/>
      <c r="S1499" s="695"/>
      <c r="T1499" s="695"/>
      <c r="U1499" s="695"/>
      <c r="V1499" s="695"/>
      <c r="W1499" s="695"/>
      <c r="X1499" s="232"/>
      <c r="Y1499" s="695"/>
      <c r="Z1499" s="232"/>
      <c r="AA1499" s="696"/>
      <c r="AB1499" s="696"/>
      <c r="AC1499" s="697"/>
      <c r="AD1499" s="698"/>
      <c r="AE1499" s="699"/>
      <c r="AF1499" s="699"/>
      <c r="AG1499" s="699">
        <v>0.91666666666666663</v>
      </c>
      <c r="AH1499" s="699">
        <v>0.9375</v>
      </c>
      <c r="AI1499" s="232" t="s">
        <v>5</v>
      </c>
      <c r="AJ1499" s="694"/>
      <c r="AK1499" s="694"/>
      <c r="AL1499" s="700"/>
      <c r="AM1499" s="694"/>
      <c r="AN1499" s="694"/>
      <c r="AO1499" s="232"/>
      <c r="AP1499" s="232"/>
      <c r="AQ1499" s="232"/>
      <c r="AR1499" s="232"/>
      <c r="AS1499" s="232"/>
      <c r="AT1499" s="243" t="str">
        <f t="shared" si="116"/>
        <v/>
      </c>
      <c r="AU1499" s="243">
        <f t="shared" si="115"/>
        <v>2.083333333333337E-2</v>
      </c>
    </row>
    <row r="1500" spans="2:47" ht="14.25">
      <c r="B1500" s="29">
        <v>2025</v>
      </c>
      <c r="C1500" s="29">
        <v>6</v>
      </c>
      <c r="D1500" s="29">
        <v>23</v>
      </c>
      <c r="E1500" s="247" t="s">
        <v>496</v>
      </c>
      <c r="F1500" s="29">
        <v>2</v>
      </c>
      <c r="G1500" s="31" t="s">
        <v>466</v>
      </c>
      <c r="H1500" s="694" t="s">
        <v>467</v>
      </c>
      <c r="I1500" s="347" t="s">
        <v>23</v>
      </c>
      <c r="J1500" s="694" t="s">
        <v>468</v>
      </c>
      <c r="K1500" s="232">
        <v>3824817</v>
      </c>
      <c r="L1500" s="698">
        <v>3</v>
      </c>
      <c r="M1500" s="185">
        <v>4</v>
      </c>
      <c r="N1500" s="717" t="s">
        <v>480</v>
      </c>
      <c r="O1500" s="232" t="s">
        <v>685</v>
      </c>
      <c r="P1500" s="232">
        <v>50</v>
      </c>
      <c r="Q1500" s="347" t="s">
        <v>276</v>
      </c>
      <c r="R1500" s="695">
        <v>1120</v>
      </c>
      <c r="S1500" s="695">
        <v>1121</v>
      </c>
      <c r="T1500" s="695">
        <v>3970</v>
      </c>
      <c r="U1500" s="695">
        <v>3970</v>
      </c>
      <c r="V1500" s="695">
        <v>1120</v>
      </c>
      <c r="W1500" s="695">
        <v>1121</v>
      </c>
      <c r="X1500" s="232">
        <v>1</v>
      </c>
      <c r="Y1500" s="695">
        <v>4000</v>
      </c>
      <c r="Z1500" s="232">
        <v>1</v>
      </c>
      <c r="AA1500" s="696">
        <v>3950</v>
      </c>
      <c r="AB1500" s="696">
        <v>3920</v>
      </c>
      <c r="AC1500" s="697" t="s">
        <v>2657</v>
      </c>
      <c r="AD1500" s="698" t="s">
        <v>2658</v>
      </c>
      <c r="AE1500" s="699">
        <v>0.9375</v>
      </c>
      <c r="AF1500" s="699">
        <v>0.97916666666666663</v>
      </c>
      <c r="AG1500" s="699"/>
      <c r="AH1500" s="699"/>
      <c r="AI1500" s="232"/>
      <c r="AJ1500" s="694" t="s">
        <v>862</v>
      </c>
      <c r="AK1500" s="694"/>
      <c r="AL1500" s="700" t="s">
        <v>18</v>
      </c>
      <c r="AM1500" s="694" t="s">
        <v>1721</v>
      </c>
      <c r="AN1500" s="694">
        <v>1</v>
      </c>
      <c r="AO1500" s="232" t="s">
        <v>2678</v>
      </c>
      <c r="AP1500" s="232"/>
      <c r="AQ1500" s="232" t="s">
        <v>2677</v>
      </c>
      <c r="AR1500" s="232"/>
      <c r="AS1500" s="232"/>
      <c r="AT1500" s="243">
        <f t="shared" si="116"/>
        <v>4.166666666666663E-2</v>
      </c>
      <c r="AU1500" s="243" t="str">
        <f t="shared" si="115"/>
        <v/>
      </c>
    </row>
    <row r="1501" spans="2:47" ht="14.25">
      <c r="B1501" s="29">
        <v>2025</v>
      </c>
      <c r="C1501" s="29">
        <v>6</v>
      </c>
      <c r="D1501" s="29">
        <v>23</v>
      </c>
      <c r="E1501" s="247" t="s">
        <v>496</v>
      </c>
      <c r="F1501" s="29"/>
      <c r="G1501" s="208"/>
      <c r="H1501" s="694" t="s">
        <v>467</v>
      </c>
      <c r="I1501" s="347"/>
      <c r="J1501" s="694"/>
      <c r="K1501" s="232"/>
      <c r="L1501" s="698"/>
      <c r="M1501" s="185"/>
      <c r="N1501" s="717"/>
      <c r="O1501" s="232"/>
      <c r="P1501" s="232"/>
      <c r="Q1501" s="347"/>
      <c r="R1501" s="695"/>
      <c r="S1501" s="695"/>
      <c r="T1501" s="695"/>
      <c r="U1501" s="695"/>
      <c r="V1501" s="695"/>
      <c r="W1501" s="695"/>
      <c r="X1501" s="232"/>
      <c r="Y1501" s="695"/>
      <c r="Z1501" s="232"/>
      <c r="AA1501" s="696"/>
      <c r="AB1501" s="696"/>
      <c r="AC1501" s="697"/>
      <c r="AD1501" s="698"/>
      <c r="AE1501" s="699"/>
      <c r="AF1501" s="699"/>
      <c r="AG1501" s="699">
        <v>0.97916666666666663</v>
      </c>
      <c r="AH1501" s="699">
        <v>2.7777777777777776E-2</v>
      </c>
      <c r="AI1501" s="232" t="s">
        <v>1791</v>
      </c>
      <c r="AJ1501" s="694"/>
      <c r="AK1501" s="694"/>
      <c r="AL1501" s="700"/>
      <c r="AM1501" s="694"/>
      <c r="AN1501" s="694"/>
      <c r="AO1501" s="232" t="s">
        <v>2682</v>
      </c>
      <c r="AP1501" s="232"/>
      <c r="AQ1501" s="232"/>
      <c r="AR1501" s="232"/>
      <c r="AS1501" s="232"/>
      <c r="AT1501" s="243" t="str">
        <f t="shared" si="116"/>
        <v/>
      </c>
      <c r="AU1501" s="243">
        <f t="shared" si="115"/>
        <v>4.8611111111111147E-2</v>
      </c>
    </row>
    <row r="1502" spans="2:47" ht="14.25">
      <c r="B1502" s="29">
        <v>2025</v>
      </c>
      <c r="C1502" s="29">
        <v>6</v>
      </c>
      <c r="D1502" s="29">
        <v>23</v>
      </c>
      <c r="E1502" s="247" t="s">
        <v>496</v>
      </c>
      <c r="F1502" s="29">
        <v>3</v>
      </c>
      <c r="G1502" s="208" t="s">
        <v>485</v>
      </c>
      <c r="H1502" s="694" t="s">
        <v>1682</v>
      </c>
      <c r="I1502" s="347" t="s">
        <v>863</v>
      </c>
      <c r="J1502" s="694" t="s">
        <v>468</v>
      </c>
      <c r="K1502" s="232">
        <v>3832374</v>
      </c>
      <c r="L1502" s="698">
        <v>1</v>
      </c>
      <c r="M1502" s="185">
        <v>2</v>
      </c>
      <c r="N1502" s="717" t="s">
        <v>2659</v>
      </c>
      <c r="O1502" s="232" t="s">
        <v>864</v>
      </c>
      <c r="P1502" s="232">
        <v>25</v>
      </c>
      <c r="Q1502" s="347" t="s">
        <v>897</v>
      </c>
      <c r="R1502" s="695">
        <v>1120</v>
      </c>
      <c r="S1502" s="695">
        <v>1120</v>
      </c>
      <c r="T1502" s="695">
        <v>8000</v>
      </c>
      <c r="U1502" s="695">
        <v>8000</v>
      </c>
      <c r="V1502" s="695">
        <v>1120</v>
      </c>
      <c r="W1502" s="695">
        <v>1120</v>
      </c>
      <c r="X1502" s="232">
        <v>1</v>
      </c>
      <c r="Y1502" s="695">
        <v>8000</v>
      </c>
      <c r="Z1502" s="232">
        <v>1</v>
      </c>
      <c r="AA1502" s="696">
        <v>8000</v>
      </c>
      <c r="AB1502" s="696">
        <v>7980</v>
      </c>
      <c r="AC1502" s="697">
        <v>50616351060</v>
      </c>
      <c r="AD1502" s="698" t="s">
        <v>2679</v>
      </c>
      <c r="AE1502" s="699">
        <v>2.7777777777777776E-2</v>
      </c>
      <c r="AF1502" s="699">
        <v>6.5972222222222224E-2</v>
      </c>
      <c r="AG1502" s="699"/>
      <c r="AH1502" s="699"/>
      <c r="AI1502" s="232"/>
      <c r="AJ1502" s="694"/>
      <c r="AK1502" s="694" t="s">
        <v>712</v>
      </c>
      <c r="AL1502" s="700" t="s">
        <v>18</v>
      </c>
      <c r="AM1502" s="694" t="s">
        <v>470</v>
      </c>
      <c r="AN1502" s="694"/>
      <c r="AO1502" s="232" t="s">
        <v>2683</v>
      </c>
      <c r="AP1502" s="232"/>
      <c r="AQ1502" s="232" t="s">
        <v>2677</v>
      </c>
      <c r="AR1502" s="232"/>
      <c r="AS1502" s="232"/>
      <c r="AT1502" s="243">
        <f t="shared" si="116"/>
        <v>3.8194444444444448E-2</v>
      </c>
      <c r="AU1502" s="243" t="str">
        <f t="shared" si="115"/>
        <v/>
      </c>
    </row>
    <row r="1503" spans="2:47" ht="14.25">
      <c r="B1503" s="29">
        <v>2025</v>
      </c>
      <c r="C1503" s="29">
        <v>6</v>
      </c>
      <c r="D1503" s="29">
        <v>23</v>
      </c>
      <c r="E1503" s="247" t="s">
        <v>496</v>
      </c>
      <c r="F1503" s="29"/>
      <c r="G1503" s="208"/>
      <c r="H1503" s="694" t="s">
        <v>467</v>
      </c>
      <c r="I1503" s="347"/>
      <c r="J1503" s="694"/>
      <c r="K1503" s="232"/>
      <c r="L1503" s="698"/>
      <c r="M1503" s="185"/>
      <c r="N1503" s="717"/>
      <c r="O1503" s="232"/>
      <c r="P1503" s="232"/>
      <c r="Q1503" s="347"/>
      <c r="R1503" s="695"/>
      <c r="S1503" s="695"/>
      <c r="T1503" s="695"/>
      <c r="U1503" s="695"/>
      <c r="V1503" s="695"/>
      <c r="W1503" s="695"/>
      <c r="X1503" s="232"/>
      <c r="Y1503" s="695"/>
      <c r="Z1503" s="232"/>
      <c r="AA1503" s="696"/>
      <c r="AB1503" s="696"/>
      <c r="AC1503" s="697"/>
      <c r="AD1503" s="698"/>
      <c r="AE1503" s="699"/>
      <c r="AF1503" s="699"/>
      <c r="AG1503" s="699">
        <v>6.5972222222222224E-2</v>
      </c>
      <c r="AH1503" s="699">
        <v>8.6805555555555552E-2</v>
      </c>
      <c r="AI1503" s="232" t="s">
        <v>560</v>
      </c>
      <c r="AJ1503" s="694"/>
      <c r="AK1503" s="694"/>
      <c r="AL1503" s="700"/>
      <c r="AM1503" s="694"/>
      <c r="AN1503" s="694"/>
      <c r="AO1503" s="232"/>
      <c r="AP1503" s="232"/>
      <c r="AQ1503" s="232"/>
      <c r="AR1503" s="232"/>
      <c r="AS1503" s="232"/>
      <c r="AT1503" s="243" t="str">
        <f t="shared" si="116"/>
        <v/>
      </c>
      <c r="AU1503" s="243">
        <f t="shared" si="115"/>
        <v>2.0833333333333329E-2</v>
      </c>
    </row>
    <row r="1504" spans="2:47" ht="14.25">
      <c r="B1504" s="29">
        <v>2025</v>
      </c>
      <c r="C1504" s="29">
        <v>6</v>
      </c>
      <c r="D1504" s="29">
        <v>23</v>
      </c>
      <c r="E1504" s="247" t="s">
        <v>496</v>
      </c>
      <c r="F1504" s="29">
        <v>4</v>
      </c>
      <c r="G1504" s="208" t="s">
        <v>485</v>
      </c>
      <c r="H1504" s="694" t="s">
        <v>1682</v>
      </c>
      <c r="I1504" s="347" t="s">
        <v>863</v>
      </c>
      <c r="J1504" s="694" t="s">
        <v>468</v>
      </c>
      <c r="K1504" s="232">
        <v>3832374</v>
      </c>
      <c r="L1504" s="698">
        <v>2</v>
      </c>
      <c r="M1504" s="185">
        <v>2</v>
      </c>
      <c r="N1504" s="717" t="s">
        <v>2659</v>
      </c>
      <c r="O1504" s="232" t="s">
        <v>864</v>
      </c>
      <c r="P1504" s="232">
        <v>25</v>
      </c>
      <c r="Q1504" s="347" t="s">
        <v>897</v>
      </c>
      <c r="R1504" s="695">
        <v>1120</v>
      </c>
      <c r="S1504" s="695">
        <v>1120</v>
      </c>
      <c r="T1504" s="695">
        <v>7980</v>
      </c>
      <c r="U1504" s="695">
        <v>7980</v>
      </c>
      <c r="V1504" s="695">
        <v>1120</v>
      </c>
      <c r="W1504" s="695">
        <v>1120</v>
      </c>
      <c r="X1504" s="232">
        <v>1</v>
      </c>
      <c r="Y1504" s="695">
        <v>8000</v>
      </c>
      <c r="Z1504" s="232">
        <v>1</v>
      </c>
      <c r="AA1504" s="696">
        <v>7950</v>
      </c>
      <c r="AB1504" s="696">
        <v>7920</v>
      </c>
      <c r="AC1504" s="697" t="s">
        <v>2680</v>
      </c>
      <c r="AD1504" s="698" t="s">
        <v>2681</v>
      </c>
      <c r="AE1504" s="699">
        <v>8.6805555555555552E-2</v>
      </c>
      <c r="AF1504" s="699">
        <v>0.14583333333333334</v>
      </c>
      <c r="AG1504" s="699"/>
      <c r="AH1504" s="699"/>
      <c r="AI1504" s="232"/>
      <c r="AJ1504" s="694"/>
      <c r="AK1504" s="694" t="s">
        <v>712</v>
      </c>
      <c r="AL1504" s="700" t="s">
        <v>18</v>
      </c>
      <c r="AM1504" s="694" t="s">
        <v>470</v>
      </c>
      <c r="AN1504" s="694">
        <v>1</v>
      </c>
      <c r="AO1504" s="232" t="s">
        <v>2684</v>
      </c>
      <c r="AP1504" s="232"/>
      <c r="AQ1504" s="232" t="s">
        <v>2677</v>
      </c>
      <c r="AR1504" s="232"/>
      <c r="AS1504" s="232"/>
      <c r="AT1504" s="243">
        <f t="shared" si="116"/>
        <v>5.902777777777779E-2</v>
      </c>
      <c r="AU1504" s="243" t="str">
        <f t="shared" si="115"/>
        <v/>
      </c>
    </row>
    <row r="1505" spans="2:47" ht="14.25">
      <c r="B1505" s="29">
        <v>2025</v>
      </c>
      <c r="C1505" s="29">
        <v>6</v>
      </c>
      <c r="D1505" s="29">
        <v>23</v>
      </c>
      <c r="E1505" s="247" t="s">
        <v>496</v>
      </c>
      <c r="F1505" s="29"/>
      <c r="G1505" s="208"/>
      <c r="H1505" s="694" t="s">
        <v>467</v>
      </c>
      <c r="I1505" s="347"/>
      <c r="J1505" s="694"/>
      <c r="K1505" s="232"/>
      <c r="L1505" s="698"/>
      <c r="M1505" s="185"/>
      <c r="N1505" s="717"/>
      <c r="O1505" s="232"/>
      <c r="P1505" s="232"/>
      <c r="Q1505" s="347"/>
      <c r="R1505" s="695"/>
      <c r="S1505" s="695"/>
      <c r="T1505" s="695"/>
      <c r="U1505" s="695"/>
      <c r="V1505" s="695"/>
      <c r="W1505" s="695"/>
      <c r="X1505" s="232"/>
      <c r="Y1505" s="695"/>
      <c r="Z1505" s="232"/>
      <c r="AA1505" s="696"/>
      <c r="AB1505" s="696"/>
      <c r="AC1505" s="697"/>
      <c r="AD1505" s="698"/>
      <c r="AE1505" s="699"/>
      <c r="AF1505" s="699"/>
      <c r="AG1505" s="699">
        <v>0.14583333333333334</v>
      </c>
      <c r="AH1505" s="699">
        <v>0.20833333333333334</v>
      </c>
      <c r="AI1505" s="232" t="s">
        <v>1683</v>
      </c>
      <c r="AJ1505" s="694"/>
      <c r="AK1505" s="694"/>
      <c r="AL1505" s="700"/>
      <c r="AM1505" s="694"/>
      <c r="AN1505" s="694"/>
      <c r="AO1505" s="232"/>
      <c r="AP1505" s="232"/>
      <c r="AQ1505" s="232"/>
      <c r="AR1505" s="232"/>
      <c r="AS1505" s="232"/>
      <c r="AT1505" s="243" t="str">
        <f t="shared" ref="AT1505:AT1514" si="117">IF(IF(AE1505&gt;AF1505,1-AE1505+AF1505,AF1505-AE1505)=0,"",IF(AE1505&gt;AF1505,1-AE1505+AF1505,AF1505-AE1505))</f>
        <v/>
      </c>
      <c r="AU1505" s="243">
        <f t="shared" ref="AU1505:AU1514" si="118">IF(IF(AG1505&gt;AH1505,1-AG1505+AH1505,AH1505-AG1505)=0,"",IF(AG1505&gt;AH1505,1-AG1505+AH1505,AH1505-AG1505))</f>
        <v>6.25E-2</v>
      </c>
    </row>
    <row r="1506" spans="2:47" ht="14.25">
      <c r="B1506" s="29">
        <v>2025</v>
      </c>
      <c r="C1506" s="29">
        <v>6</v>
      </c>
      <c r="D1506" s="29">
        <v>23</v>
      </c>
      <c r="E1506" s="247" t="s">
        <v>496</v>
      </c>
      <c r="F1506" s="29">
        <v>5</v>
      </c>
      <c r="G1506" s="208" t="s">
        <v>485</v>
      </c>
      <c r="H1506" s="694" t="s">
        <v>1682</v>
      </c>
      <c r="I1506" s="347" t="s">
        <v>863</v>
      </c>
      <c r="J1506" s="694" t="s">
        <v>468</v>
      </c>
      <c r="K1506" s="232">
        <v>3832375</v>
      </c>
      <c r="L1506" s="698">
        <v>1</v>
      </c>
      <c r="M1506" s="185">
        <v>4</v>
      </c>
      <c r="N1506" s="717" t="s">
        <v>2659</v>
      </c>
      <c r="O1506" s="232" t="s">
        <v>864</v>
      </c>
      <c r="P1506" s="232">
        <v>25</v>
      </c>
      <c r="Q1506" s="347" t="s">
        <v>897</v>
      </c>
      <c r="R1506" s="695">
        <v>1120</v>
      </c>
      <c r="S1506" s="695">
        <v>1120</v>
      </c>
      <c r="T1506" s="695">
        <v>8000</v>
      </c>
      <c r="U1506" s="695">
        <v>8000</v>
      </c>
      <c r="V1506" s="695">
        <v>1120</v>
      </c>
      <c r="W1506" s="695">
        <v>1120</v>
      </c>
      <c r="X1506" s="232">
        <v>1</v>
      </c>
      <c r="Y1506" s="695">
        <v>8000</v>
      </c>
      <c r="Z1506" s="232">
        <v>1</v>
      </c>
      <c r="AA1506" s="696">
        <v>8020</v>
      </c>
      <c r="AB1506" s="696">
        <v>7980</v>
      </c>
      <c r="AC1506" s="697" t="s">
        <v>2685</v>
      </c>
      <c r="AD1506" s="698" t="s">
        <v>2686</v>
      </c>
      <c r="AE1506" s="699">
        <v>0.20833333333333334</v>
      </c>
      <c r="AF1506" s="699">
        <v>0.27083333333333331</v>
      </c>
      <c r="AG1506" s="699"/>
      <c r="AH1506" s="699"/>
      <c r="AI1506" s="232"/>
      <c r="AJ1506" s="694"/>
      <c r="AK1506" s="694" t="s">
        <v>712</v>
      </c>
      <c r="AL1506" s="700" t="s">
        <v>18</v>
      </c>
      <c r="AM1506" s="694" t="s">
        <v>470</v>
      </c>
      <c r="AN1506" s="694">
        <v>2</v>
      </c>
      <c r="AO1506" s="232" t="s">
        <v>2687</v>
      </c>
      <c r="AP1506" s="232"/>
      <c r="AQ1506" s="232" t="s">
        <v>2677</v>
      </c>
      <c r="AR1506" s="232"/>
      <c r="AS1506" s="232"/>
      <c r="AT1506" s="243">
        <f t="shared" si="117"/>
        <v>6.2499999999999972E-2</v>
      </c>
      <c r="AU1506" s="243" t="str">
        <f t="shared" si="118"/>
        <v/>
      </c>
    </row>
    <row r="1507" spans="2:47" ht="14.25">
      <c r="B1507" s="29">
        <v>2025</v>
      </c>
      <c r="C1507" s="29">
        <v>6</v>
      </c>
      <c r="D1507" s="29">
        <v>23</v>
      </c>
      <c r="E1507" s="247" t="s">
        <v>496</v>
      </c>
      <c r="F1507" s="29"/>
      <c r="G1507" s="208"/>
      <c r="H1507" s="694" t="s">
        <v>467</v>
      </c>
      <c r="I1507" s="347"/>
      <c r="J1507" s="694"/>
      <c r="K1507" s="232"/>
      <c r="L1507" s="698"/>
      <c r="M1507" s="185"/>
      <c r="N1507" s="717"/>
      <c r="O1507" s="232"/>
      <c r="P1507" s="232"/>
      <c r="Q1507" s="347"/>
      <c r="R1507" s="695"/>
      <c r="S1507" s="695"/>
      <c r="T1507" s="695"/>
      <c r="U1507" s="695"/>
      <c r="V1507" s="695"/>
      <c r="W1507" s="695"/>
      <c r="X1507" s="232"/>
      <c r="Y1507" s="695"/>
      <c r="Z1507" s="232"/>
      <c r="AA1507" s="696"/>
      <c r="AB1507" s="696"/>
      <c r="AC1507" s="697"/>
      <c r="AD1507" s="698"/>
      <c r="AE1507" s="699"/>
      <c r="AF1507" s="699"/>
      <c r="AG1507" s="699">
        <v>0.27083333333333331</v>
      </c>
      <c r="AH1507" s="699">
        <v>0.28125</v>
      </c>
      <c r="AI1507" s="232" t="s">
        <v>16</v>
      </c>
      <c r="AJ1507" s="694"/>
      <c r="AK1507" s="694"/>
      <c r="AL1507" s="700"/>
      <c r="AM1507" s="694"/>
      <c r="AN1507" s="694"/>
      <c r="AO1507" s="232"/>
      <c r="AP1507" s="232"/>
      <c r="AQ1507" s="232"/>
      <c r="AR1507" s="232"/>
      <c r="AS1507" s="232"/>
      <c r="AT1507" s="243" t="str">
        <f t="shared" si="117"/>
        <v/>
      </c>
      <c r="AU1507" s="243">
        <f t="shared" si="118"/>
        <v>1.0416666666666685E-2</v>
      </c>
    </row>
    <row r="1508" spans="2:47" ht="14.25">
      <c r="B1508" s="29">
        <v>2025</v>
      </c>
      <c r="C1508" s="29">
        <v>6</v>
      </c>
      <c r="D1508" s="29">
        <v>24</v>
      </c>
      <c r="E1508" s="247" t="s">
        <v>494</v>
      </c>
      <c r="F1508" s="29"/>
      <c r="G1508" s="208"/>
      <c r="H1508" s="694" t="s">
        <v>467</v>
      </c>
      <c r="I1508" s="347"/>
      <c r="J1508" s="694"/>
      <c r="K1508" s="232"/>
      <c r="L1508" s="698"/>
      <c r="M1508" s="185"/>
      <c r="N1508" s="717"/>
      <c r="O1508" s="232"/>
      <c r="P1508" s="232"/>
      <c r="Q1508" s="347"/>
      <c r="R1508" s="695"/>
      <c r="S1508" s="695"/>
      <c r="T1508" s="695"/>
      <c r="U1508" s="695"/>
      <c r="V1508" s="695"/>
      <c r="W1508" s="695"/>
      <c r="X1508" s="232"/>
      <c r="Y1508" s="695"/>
      <c r="Z1508" s="232"/>
      <c r="AA1508" s="696"/>
      <c r="AB1508" s="696"/>
      <c r="AC1508" s="697"/>
      <c r="AD1508" s="698"/>
      <c r="AE1508" s="699"/>
      <c r="AF1508" s="699"/>
      <c r="AG1508" s="699">
        <v>0.28125</v>
      </c>
      <c r="AH1508" s="699">
        <v>0.58333333333333337</v>
      </c>
      <c r="AI1508" s="232" t="s">
        <v>41</v>
      </c>
      <c r="AJ1508" s="694"/>
      <c r="AK1508" s="694"/>
      <c r="AL1508" s="700"/>
      <c r="AM1508" s="694"/>
      <c r="AN1508" s="694"/>
      <c r="AO1508" s="232" t="s">
        <v>1717</v>
      </c>
      <c r="AP1508" s="232"/>
      <c r="AQ1508" s="232"/>
      <c r="AR1508" s="232"/>
      <c r="AS1508" s="232"/>
      <c r="AT1508" s="243" t="str">
        <f t="shared" si="117"/>
        <v/>
      </c>
      <c r="AU1508" s="243">
        <f t="shared" si="118"/>
        <v>0.30208333333333337</v>
      </c>
    </row>
    <row r="1509" spans="2:47" ht="14.25">
      <c r="B1509" s="29">
        <v>2025</v>
      </c>
      <c r="C1509" s="29">
        <v>6</v>
      </c>
      <c r="D1509" s="29">
        <v>24</v>
      </c>
      <c r="E1509" s="247" t="s">
        <v>495</v>
      </c>
      <c r="F1509" s="29"/>
      <c r="G1509" s="208"/>
      <c r="H1509" s="694" t="s">
        <v>467</v>
      </c>
      <c r="I1509" s="347"/>
      <c r="J1509" s="694"/>
      <c r="K1509" s="232"/>
      <c r="L1509" s="698"/>
      <c r="M1509" s="185"/>
      <c r="N1509" s="717"/>
      <c r="O1509" s="232"/>
      <c r="P1509" s="232"/>
      <c r="Q1509" s="347"/>
      <c r="R1509" s="695"/>
      <c r="S1509" s="695"/>
      <c r="T1509" s="695"/>
      <c r="U1509" s="695"/>
      <c r="V1509" s="695"/>
      <c r="W1509" s="695"/>
      <c r="X1509" s="232"/>
      <c r="Y1509" s="695"/>
      <c r="Z1509" s="232"/>
      <c r="AA1509" s="696"/>
      <c r="AB1509" s="696"/>
      <c r="AC1509" s="697"/>
      <c r="AD1509" s="698"/>
      <c r="AE1509" s="699"/>
      <c r="AF1509" s="699"/>
      <c r="AG1509" s="699">
        <v>0.58333333333333337</v>
      </c>
      <c r="AH1509" s="699">
        <v>0.91666666666666663</v>
      </c>
      <c r="AI1509" s="232" t="s">
        <v>41</v>
      </c>
      <c r="AJ1509" s="694"/>
      <c r="AK1509" s="694"/>
      <c r="AL1509" s="700"/>
      <c r="AM1509" s="694"/>
      <c r="AN1509" s="694"/>
      <c r="AO1509" s="232" t="s">
        <v>1717</v>
      </c>
      <c r="AP1509" s="232"/>
      <c r="AQ1509" s="232"/>
      <c r="AR1509" s="232"/>
      <c r="AS1509" s="232"/>
      <c r="AT1509" s="243" t="str">
        <f t="shared" si="117"/>
        <v/>
      </c>
      <c r="AU1509" s="243">
        <f t="shared" si="118"/>
        <v>0.33333333333333326</v>
      </c>
    </row>
    <row r="1510" spans="2:47" ht="14.25">
      <c r="B1510" s="29">
        <v>2025</v>
      </c>
      <c r="C1510" s="29">
        <v>6</v>
      </c>
      <c r="D1510" s="29">
        <v>24</v>
      </c>
      <c r="E1510" s="247" t="s">
        <v>496</v>
      </c>
      <c r="F1510" s="29"/>
      <c r="G1510" s="208"/>
      <c r="H1510" s="694" t="s">
        <v>467</v>
      </c>
      <c r="I1510" s="347"/>
      <c r="J1510" s="694"/>
      <c r="K1510" s="232"/>
      <c r="L1510" s="698"/>
      <c r="M1510" s="185"/>
      <c r="N1510" s="717"/>
      <c r="O1510" s="232"/>
      <c r="P1510" s="232"/>
      <c r="Q1510" s="347"/>
      <c r="R1510" s="695"/>
      <c r="S1510" s="695"/>
      <c r="T1510" s="695"/>
      <c r="U1510" s="695"/>
      <c r="V1510" s="695"/>
      <c r="W1510" s="695"/>
      <c r="X1510" s="232"/>
      <c r="Y1510" s="695"/>
      <c r="Z1510" s="232"/>
      <c r="AA1510" s="696"/>
      <c r="AB1510" s="696"/>
      <c r="AC1510" s="697"/>
      <c r="AD1510" s="698"/>
      <c r="AE1510" s="699"/>
      <c r="AF1510" s="699"/>
      <c r="AG1510" s="699">
        <v>0.91666666666666663</v>
      </c>
      <c r="AH1510" s="699">
        <v>0.9375</v>
      </c>
      <c r="AI1510" s="232" t="s">
        <v>1683</v>
      </c>
      <c r="AJ1510" s="694"/>
      <c r="AK1510" s="694"/>
      <c r="AL1510" s="700"/>
      <c r="AM1510" s="694"/>
      <c r="AN1510" s="694"/>
      <c r="AO1510" s="232"/>
      <c r="AP1510" s="232"/>
      <c r="AQ1510" s="232"/>
      <c r="AR1510" s="232"/>
      <c r="AS1510" s="232"/>
      <c r="AT1510" s="243" t="str">
        <f t="shared" si="117"/>
        <v/>
      </c>
      <c r="AU1510" s="243">
        <f t="shared" si="118"/>
        <v>2.083333333333337E-2</v>
      </c>
    </row>
    <row r="1511" spans="2:47" ht="14.25">
      <c r="B1511" s="29">
        <v>2025</v>
      </c>
      <c r="C1511" s="29">
        <v>6</v>
      </c>
      <c r="D1511" s="29">
        <v>24</v>
      </c>
      <c r="E1511" s="247" t="s">
        <v>496</v>
      </c>
      <c r="F1511" s="29">
        <v>1</v>
      </c>
      <c r="G1511" s="208" t="s">
        <v>485</v>
      </c>
      <c r="H1511" s="694" t="s">
        <v>1682</v>
      </c>
      <c r="I1511" s="347" t="s">
        <v>863</v>
      </c>
      <c r="J1511" s="694" t="s">
        <v>468</v>
      </c>
      <c r="K1511" s="232">
        <v>3832375</v>
      </c>
      <c r="L1511" s="698">
        <v>2</v>
      </c>
      <c r="M1511" s="185">
        <v>4</v>
      </c>
      <c r="N1511" s="717" t="s">
        <v>2659</v>
      </c>
      <c r="O1511" s="232" t="s">
        <v>864</v>
      </c>
      <c r="P1511" s="232">
        <v>25</v>
      </c>
      <c r="Q1511" s="347" t="s">
        <v>897</v>
      </c>
      <c r="R1511" s="695">
        <v>1120</v>
      </c>
      <c r="S1511" s="695">
        <v>1120</v>
      </c>
      <c r="T1511" s="695">
        <v>8000</v>
      </c>
      <c r="U1511" s="695">
        <v>8000</v>
      </c>
      <c r="V1511" s="695">
        <v>1120</v>
      </c>
      <c r="W1511" s="695">
        <v>1120</v>
      </c>
      <c r="X1511" s="232">
        <v>1</v>
      </c>
      <c r="Y1511" s="695">
        <v>8000</v>
      </c>
      <c r="Z1511" s="232">
        <v>1</v>
      </c>
      <c r="AA1511" s="696">
        <v>7990</v>
      </c>
      <c r="AB1511" s="696">
        <v>7950</v>
      </c>
      <c r="AC1511" s="697" t="s">
        <v>2688</v>
      </c>
      <c r="AD1511" s="698" t="s">
        <v>2689</v>
      </c>
      <c r="AE1511" s="699">
        <v>0.9375</v>
      </c>
      <c r="AF1511" s="699">
        <v>0</v>
      </c>
      <c r="AG1511" s="699"/>
      <c r="AH1511" s="699"/>
      <c r="AI1511" s="232"/>
      <c r="AJ1511" s="694"/>
      <c r="AK1511" s="694" t="s">
        <v>712</v>
      </c>
      <c r="AL1511" s="700" t="s">
        <v>18</v>
      </c>
      <c r="AM1511" s="694" t="s">
        <v>470</v>
      </c>
      <c r="AN1511" s="694">
        <v>2</v>
      </c>
      <c r="AO1511" s="232" t="s">
        <v>2692</v>
      </c>
      <c r="AP1511" s="232"/>
      <c r="AQ1511" s="232" t="s">
        <v>2677</v>
      </c>
      <c r="AR1511" s="232"/>
      <c r="AS1511" s="232"/>
      <c r="AT1511" s="243">
        <f t="shared" si="117"/>
        <v>6.25E-2</v>
      </c>
      <c r="AU1511" s="243" t="str">
        <f t="shared" si="118"/>
        <v/>
      </c>
    </row>
    <row r="1512" spans="2:47" ht="14.25">
      <c r="B1512" s="29">
        <v>2025</v>
      </c>
      <c r="C1512" s="29">
        <v>6</v>
      </c>
      <c r="D1512" s="29">
        <v>24</v>
      </c>
      <c r="E1512" s="247" t="s">
        <v>496</v>
      </c>
      <c r="F1512" s="29"/>
      <c r="G1512" s="208"/>
      <c r="H1512" s="694" t="s">
        <v>467</v>
      </c>
      <c r="I1512" s="347"/>
      <c r="J1512" s="694"/>
      <c r="K1512" s="232"/>
      <c r="L1512" s="698"/>
      <c r="M1512" s="185"/>
      <c r="N1512" s="717"/>
      <c r="O1512" s="232"/>
      <c r="P1512" s="232"/>
      <c r="Q1512" s="347"/>
      <c r="R1512" s="695"/>
      <c r="S1512" s="695"/>
      <c r="T1512" s="695"/>
      <c r="U1512" s="695"/>
      <c r="V1512" s="695"/>
      <c r="W1512" s="695"/>
      <c r="X1512" s="232"/>
      <c r="Y1512" s="695"/>
      <c r="Z1512" s="232"/>
      <c r="AA1512" s="696"/>
      <c r="AB1512" s="696"/>
      <c r="AC1512" s="697"/>
      <c r="AD1512" s="698"/>
      <c r="AE1512" s="699"/>
      <c r="AF1512" s="699"/>
      <c r="AG1512" s="699">
        <v>0</v>
      </c>
      <c r="AH1512" s="699">
        <v>2.0833333333333332E-2</v>
      </c>
      <c r="AI1512" s="232" t="s">
        <v>5</v>
      </c>
      <c r="AJ1512" s="694"/>
      <c r="AK1512" s="694"/>
      <c r="AL1512" s="700"/>
      <c r="AM1512" s="694"/>
      <c r="AN1512" s="694"/>
      <c r="AO1512" s="232"/>
      <c r="AP1512" s="232"/>
      <c r="AQ1512" s="232"/>
      <c r="AR1512" s="232"/>
      <c r="AS1512" s="232"/>
      <c r="AT1512" s="243" t="str">
        <f t="shared" si="117"/>
        <v/>
      </c>
      <c r="AU1512" s="243">
        <f t="shared" si="118"/>
        <v>2.0833333333333332E-2</v>
      </c>
    </row>
    <row r="1513" spans="2:47" ht="14.25">
      <c r="B1513" s="29">
        <v>2025</v>
      </c>
      <c r="C1513" s="29">
        <v>6</v>
      </c>
      <c r="D1513" s="29">
        <v>24</v>
      </c>
      <c r="E1513" s="247" t="s">
        <v>496</v>
      </c>
      <c r="F1513" s="29">
        <v>2</v>
      </c>
      <c r="G1513" s="208" t="s">
        <v>485</v>
      </c>
      <c r="H1513" s="694" t="s">
        <v>467</v>
      </c>
      <c r="I1513" s="347" t="s">
        <v>863</v>
      </c>
      <c r="J1513" s="694" t="s">
        <v>468</v>
      </c>
      <c r="K1513" s="232">
        <v>3832375</v>
      </c>
      <c r="L1513" s="698">
        <v>3</v>
      </c>
      <c r="M1513" s="185">
        <v>4</v>
      </c>
      <c r="N1513" s="717" t="s">
        <v>2659</v>
      </c>
      <c r="O1513" s="232" t="s">
        <v>864</v>
      </c>
      <c r="P1513" s="232">
        <v>25</v>
      </c>
      <c r="Q1513" s="347" t="s">
        <v>897</v>
      </c>
      <c r="R1513" s="695">
        <v>1120</v>
      </c>
      <c r="S1513" s="695">
        <v>1120</v>
      </c>
      <c r="T1513" s="695">
        <v>7990</v>
      </c>
      <c r="U1513" s="695">
        <v>7990</v>
      </c>
      <c r="V1513" s="695">
        <v>1120</v>
      </c>
      <c r="W1513" s="695">
        <v>1120</v>
      </c>
      <c r="X1513" s="232">
        <v>1</v>
      </c>
      <c r="Y1513" s="695">
        <v>8000</v>
      </c>
      <c r="Z1513" s="232">
        <v>1</v>
      </c>
      <c r="AA1513" s="696">
        <v>7970</v>
      </c>
      <c r="AB1513" s="696">
        <v>7970</v>
      </c>
      <c r="AC1513" s="697" t="s">
        <v>2690</v>
      </c>
      <c r="AD1513" s="698" t="s">
        <v>2691</v>
      </c>
      <c r="AE1513" s="699">
        <v>2.0833333333333332E-2</v>
      </c>
      <c r="AF1513" s="699">
        <v>7.6388888888888895E-2</v>
      </c>
      <c r="AG1513" s="699"/>
      <c r="AH1513" s="699"/>
      <c r="AI1513" s="232"/>
      <c r="AJ1513" s="694"/>
      <c r="AK1513" s="694" t="s">
        <v>712</v>
      </c>
      <c r="AL1513" s="700" t="s">
        <v>36</v>
      </c>
      <c r="AM1513" s="694" t="s">
        <v>470</v>
      </c>
      <c r="AN1513" s="694">
        <v>1</v>
      </c>
      <c r="AO1513" s="232" t="s">
        <v>2695</v>
      </c>
      <c r="AP1513" s="232"/>
      <c r="AQ1513" s="232" t="s">
        <v>2677</v>
      </c>
      <c r="AR1513" s="232"/>
      <c r="AS1513" s="232"/>
      <c r="AT1513" s="243">
        <f t="shared" si="117"/>
        <v>5.5555555555555566E-2</v>
      </c>
      <c r="AU1513" s="243" t="str">
        <f t="shared" si="118"/>
        <v/>
      </c>
    </row>
    <row r="1514" spans="2:47" ht="14.25">
      <c r="B1514" s="29">
        <v>2025</v>
      </c>
      <c r="C1514" s="29">
        <v>6</v>
      </c>
      <c r="D1514" s="29">
        <v>24</v>
      </c>
      <c r="E1514" s="247" t="s">
        <v>496</v>
      </c>
      <c r="F1514" s="29"/>
      <c r="G1514" s="208"/>
      <c r="H1514" s="694" t="s">
        <v>467</v>
      </c>
      <c r="I1514" s="347"/>
      <c r="J1514" s="694"/>
      <c r="K1514" s="232"/>
      <c r="L1514" s="698"/>
      <c r="M1514" s="185"/>
      <c r="N1514" s="717"/>
      <c r="O1514" s="232"/>
      <c r="P1514" s="232"/>
      <c r="Q1514" s="347"/>
      <c r="R1514" s="695"/>
      <c r="S1514" s="695"/>
      <c r="T1514" s="695"/>
      <c r="U1514" s="695"/>
      <c r="V1514" s="695"/>
      <c r="W1514" s="695"/>
      <c r="X1514" s="232"/>
      <c r="Y1514" s="695"/>
      <c r="Z1514" s="232"/>
      <c r="AA1514" s="696"/>
      <c r="AB1514" s="696"/>
      <c r="AC1514" s="697"/>
      <c r="AD1514" s="698"/>
      <c r="AE1514" s="699"/>
      <c r="AF1514" s="699"/>
      <c r="AG1514" s="699">
        <v>7.6388888888888895E-2</v>
      </c>
      <c r="AH1514" s="699">
        <v>0.1388888888888889</v>
      </c>
      <c r="AI1514" s="232" t="s">
        <v>560</v>
      </c>
      <c r="AJ1514" s="694"/>
      <c r="AK1514" s="694"/>
      <c r="AL1514" s="700"/>
      <c r="AM1514" s="694"/>
      <c r="AN1514" s="694"/>
      <c r="AO1514" s="232"/>
      <c r="AP1514" s="232"/>
      <c r="AQ1514" s="232"/>
      <c r="AR1514" s="232"/>
      <c r="AS1514" s="232"/>
      <c r="AT1514" s="243" t="str">
        <f t="shared" si="117"/>
        <v/>
      </c>
      <c r="AU1514" s="243">
        <f t="shared" si="118"/>
        <v>6.25E-2</v>
      </c>
    </row>
    <row r="1515" spans="2:47" ht="14.25">
      <c r="B1515" s="29">
        <v>2025</v>
      </c>
      <c r="C1515" s="29">
        <v>6</v>
      </c>
      <c r="D1515" s="29">
        <v>24</v>
      </c>
      <c r="E1515" s="247" t="s">
        <v>496</v>
      </c>
      <c r="F1515" s="29">
        <v>3</v>
      </c>
      <c r="G1515" s="208" t="s">
        <v>485</v>
      </c>
      <c r="H1515" s="694" t="s">
        <v>1682</v>
      </c>
      <c r="I1515" s="347" t="s">
        <v>863</v>
      </c>
      <c r="J1515" s="694" t="s">
        <v>468</v>
      </c>
      <c r="K1515" s="232">
        <v>3832375</v>
      </c>
      <c r="L1515" s="698">
        <v>4</v>
      </c>
      <c r="M1515" s="185">
        <v>4</v>
      </c>
      <c r="N1515" s="717" t="s">
        <v>2659</v>
      </c>
      <c r="O1515" s="232" t="s">
        <v>864</v>
      </c>
      <c r="P1515" s="232">
        <v>25</v>
      </c>
      <c r="Q1515" s="347" t="s">
        <v>897</v>
      </c>
      <c r="R1515" s="695">
        <v>1120</v>
      </c>
      <c r="S1515" s="695">
        <v>1120</v>
      </c>
      <c r="T1515" s="695">
        <v>7930</v>
      </c>
      <c r="U1515" s="695">
        <v>7930</v>
      </c>
      <c r="V1515" s="695">
        <v>1120</v>
      </c>
      <c r="W1515" s="695">
        <v>1120</v>
      </c>
      <c r="X1515" s="232">
        <v>1</v>
      </c>
      <c r="Y1515" s="695">
        <v>8000</v>
      </c>
      <c r="Z1515" s="232">
        <v>1</v>
      </c>
      <c r="AA1515" s="696">
        <v>7920</v>
      </c>
      <c r="AB1515" s="696">
        <v>7900</v>
      </c>
      <c r="AC1515" s="697" t="s">
        <v>2693</v>
      </c>
      <c r="AD1515" s="698" t="s">
        <v>2694</v>
      </c>
      <c r="AE1515" s="699">
        <v>0.1388888888888889</v>
      </c>
      <c r="AF1515" s="699">
        <v>0.17708333333333334</v>
      </c>
      <c r="AG1515" s="699"/>
      <c r="AH1515" s="699"/>
      <c r="AI1515" s="232"/>
      <c r="AJ1515" s="694"/>
      <c r="AK1515" s="694" t="s">
        <v>712</v>
      </c>
      <c r="AL1515" s="700" t="s">
        <v>18</v>
      </c>
      <c r="AM1515" s="694" t="s">
        <v>470</v>
      </c>
      <c r="AN1515" s="694"/>
      <c r="AO1515" s="232"/>
      <c r="AP1515" s="232"/>
      <c r="AQ1515" s="232" t="s">
        <v>2677</v>
      </c>
      <c r="AR1515" s="232"/>
      <c r="AS1515" s="232"/>
      <c r="AT1515" s="243">
        <f t="shared" ref="AT1515:AT1529" si="119">IF(IF(AE1515&gt;AF1515,1-AE1515+AF1515,AF1515-AE1515)=0,"",IF(AE1515&gt;AF1515,1-AE1515+AF1515,AF1515-AE1515))</f>
        <v>3.8194444444444448E-2</v>
      </c>
      <c r="AU1515" s="243" t="str">
        <f t="shared" ref="AU1515:AU1529" si="120">IF(IF(AG1515&gt;AH1515,1-AG1515+AH1515,AH1515-AG1515)=0,"",IF(AG1515&gt;AH1515,1-AG1515+AH1515,AH1515-AG1515))</f>
        <v/>
      </c>
    </row>
    <row r="1516" spans="2:47" ht="14.25">
      <c r="B1516" s="29">
        <v>2025</v>
      </c>
      <c r="C1516" s="29">
        <v>6</v>
      </c>
      <c r="D1516" s="29">
        <v>24</v>
      </c>
      <c r="E1516" s="247" t="s">
        <v>496</v>
      </c>
      <c r="F1516" s="29"/>
      <c r="G1516" s="208"/>
      <c r="H1516" s="694" t="s">
        <v>467</v>
      </c>
      <c r="I1516" s="347"/>
      <c r="J1516" s="694"/>
      <c r="K1516" s="232"/>
      <c r="L1516" s="698"/>
      <c r="M1516" s="185"/>
      <c r="N1516" s="717"/>
      <c r="O1516" s="232"/>
      <c r="P1516" s="232"/>
      <c r="Q1516" s="347"/>
      <c r="R1516" s="695"/>
      <c r="S1516" s="695"/>
      <c r="T1516" s="695"/>
      <c r="U1516" s="695"/>
      <c r="V1516" s="695"/>
      <c r="W1516" s="695"/>
      <c r="X1516" s="232"/>
      <c r="Y1516" s="695"/>
      <c r="Z1516" s="232"/>
      <c r="AA1516" s="696"/>
      <c r="AB1516" s="696"/>
      <c r="AC1516" s="697"/>
      <c r="AD1516" s="698"/>
      <c r="AE1516" s="699"/>
      <c r="AF1516" s="699"/>
      <c r="AG1516" s="699">
        <v>0.17708333333333334</v>
      </c>
      <c r="AH1516" s="699">
        <v>0.19791666666666666</v>
      </c>
      <c r="AI1516" s="232" t="s">
        <v>5</v>
      </c>
      <c r="AJ1516" s="694"/>
      <c r="AK1516" s="694"/>
      <c r="AL1516" s="700"/>
      <c r="AM1516" s="694"/>
      <c r="AN1516" s="694"/>
      <c r="AO1516" s="232"/>
      <c r="AP1516" s="232"/>
      <c r="AQ1516" s="232"/>
      <c r="AR1516" s="232"/>
      <c r="AS1516" s="232"/>
      <c r="AT1516" s="243" t="str">
        <f t="shared" si="119"/>
        <v/>
      </c>
      <c r="AU1516" s="243">
        <f t="shared" si="120"/>
        <v>2.0833333333333315E-2</v>
      </c>
    </row>
    <row r="1517" spans="2:47" ht="14.25">
      <c r="B1517" s="29">
        <v>2025</v>
      </c>
      <c r="C1517" s="29">
        <v>6</v>
      </c>
      <c r="D1517" s="29">
        <v>24</v>
      </c>
      <c r="E1517" s="247" t="s">
        <v>496</v>
      </c>
      <c r="F1517" s="29">
        <v>4</v>
      </c>
      <c r="G1517" s="208" t="s">
        <v>485</v>
      </c>
      <c r="H1517" s="694" t="s">
        <v>467</v>
      </c>
      <c r="I1517" s="347" t="s">
        <v>23</v>
      </c>
      <c r="J1517" s="694" t="s">
        <v>468</v>
      </c>
      <c r="K1517" s="232">
        <v>3832375</v>
      </c>
      <c r="L1517" s="698">
        <v>3</v>
      </c>
      <c r="M1517" s="185">
        <v>4</v>
      </c>
      <c r="N1517" s="717" t="s">
        <v>2659</v>
      </c>
      <c r="O1517" s="232" t="s">
        <v>864</v>
      </c>
      <c r="P1517" s="232">
        <v>25</v>
      </c>
      <c r="Q1517" s="347" t="s">
        <v>897</v>
      </c>
      <c r="R1517" s="695">
        <v>1120</v>
      </c>
      <c r="S1517" s="695">
        <v>1120</v>
      </c>
      <c r="T1517" s="695">
        <v>7970</v>
      </c>
      <c r="U1517" s="695">
        <v>7970</v>
      </c>
      <c r="V1517" s="695">
        <v>1120</v>
      </c>
      <c r="W1517" s="695">
        <v>1120</v>
      </c>
      <c r="X1517" s="232">
        <v>1</v>
      </c>
      <c r="Y1517" s="695">
        <v>8000</v>
      </c>
      <c r="Z1517" s="232">
        <v>1</v>
      </c>
      <c r="AA1517" s="696">
        <v>7940</v>
      </c>
      <c r="AB1517" s="696">
        <v>7900</v>
      </c>
      <c r="AC1517" s="697" t="s">
        <v>2691</v>
      </c>
      <c r="AD1517" s="698" t="s">
        <v>2696</v>
      </c>
      <c r="AE1517" s="699">
        <v>0.19791666666666666</v>
      </c>
      <c r="AF1517" s="699">
        <v>0.25347222222222221</v>
      </c>
      <c r="AG1517" s="699"/>
      <c r="AH1517" s="699"/>
      <c r="AI1517" s="232"/>
      <c r="AJ1517" s="694"/>
      <c r="AK1517" s="694" t="s">
        <v>712</v>
      </c>
      <c r="AL1517" s="700" t="s">
        <v>18</v>
      </c>
      <c r="AM1517" s="694" t="s">
        <v>470</v>
      </c>
      <c r="AN1517" s="694">
        <v>2</v>
      </c>
      <c r="AO1517" s="232" t="s">
        <v>2698</v>
      </c>
      <c r="AP1517" s="232"/>
      <c r="AQ1517" s="232" t="s">
        <v>2677</v>
      </c>
      <c r="AR1517" s="232"/>
      <c r="AS1517" s="232"/>
      <c r="AT1517" s="243">
        <f t="shared" si="119"/>
        <v>5.5555555555555552E-2</v>
      </c>
      <c r="AU1517" s="243" t="str">
        <f t="shared" si="120"/>
        <v/>
      </c>
    </row>
    <row r="1518" spans="2:47" ht="14.25">
      <c r="B1518" s="29">
        <v>2025</v>
      </c>
      <c r="C1518" s="29">
        <v>6</v>
      </c>
      <c r="D1518" s="29">
        <v>24</v>
      </c>
      <c r="E1518" s="247" t="s">
        <v>496</v>
      </c>
      <c r="F1518" s="29"/>
      <c r="G1518" s="208"/>
      <c r="H1518" s="694" t="s">
        <v>467</v>
      </c>
      <c r="I1518" s="347"/>
      <c r="J1518" s="694"/>
      <c r="K1518" s="232"/>
      <c r="L1518" s="698"/>
      <c r="M1518" s="185"/>
      <c r="N1518" s="717"/>
      <c r="O1518" s="232"/>
      <c r="P1518" s="232"/>
      <c r="Q1518" s="347"/>
      <c r="R1518" s="695"/>
      <c r="S1518" s="695"/>
      <c r="T1518" s="695"/>
      <c r="U1518" s="695"/>
      <c r="V1518" s="695"/>
      <c r="W1518" s="695"/>
      <c r="X1518" s="232"/>
      <c r="Y1518" s="695"/>
      <c r="Z1518" s="232"/>
      <c r="AA1518" s="696"/>
      <c r="AB1518" s="696"/>
      <c r="AC1518" s="697"/>
      <c r="AD1518" s="698"/>
      <c r="AE1518" s="699"/>
      <c r="AF1518" s="699"/>
      <c r="AG1518" s="699">
        <v>0.25347222222222221</v>
      </c>
      <c r="AH1518" s="699">
        <v>0.28125</v>
      </c>
      <c r="AI1518" s="232" t="s">
        <v>26</v>
      </c>
      <c r="AJ1518" s="694"/>
      <c r="AK1518" s="694"/>
      <c r="AL1518" s="700"/>
      <c r="AM1518" s="694"/>
      <c r="AN1518" s="694"/>
      <c r="AO1518" s="232" t="s">
        <v>2697</v>
      </c>
      <c r="AP1518" s="232"/>
      <c r="AQ1518" s="232"/>
      <c r="AR1518" s="232"/>
      <c r="AS1518" s="232"/>
      <c r="AT1518" s="243" t="str">
        <f t="shared" si="119"/>
        <v/>
      </c>
      <c r="AU1518" s="243">
        <f t="shared" si="120"/>
        <v>2.777777777777779E-2</v>
      </c>
    </row>
    <row r="1519" spans="2:47" ht="14.25">
      <c r="B1519" s="29">
        <v>2025</v>
      </c>
      <c r="C1519" s="29">
        <v>6</v>
      </c>
      <c r="D1519" s="29">
        <v>25</v>
      </c>
      <c r="E1519" s="247" t="s">
        <v>494</v>
      </c>
      <c r="F1519" s="29"/>
      <c r="G1519" s="208"/>
      <c r="H1519" s="694" t="s">
        <v>467</v>
      </c>
      <c r="I1519" s="347"/>
      <c r="J1519" s="694"/>
      <c r="K1519" s="232"/>
      <c r="L1519" s="698"/>
      <c r="M1519" s="185"/>
      <c r="N1519" s="717"/>
      <c r="O1519" s="232"/>
      <c r="P1519" s="232"/>
      <c r="Q1519" s="347"/>
      <c r="R1519" s="695"/>
      <c r="S1519" s="695"/>
      <c r="T1519" s="695"/>
      <c r="U1519" s="695"/>
      <c r="V1519" s="695"/>
      <c r="W1519" s="695"/>
      <c r="X1519" s="232"/>
      <c r="Y1519" s="695"/>
      <c r="Z1519" s="232"/>
      <c r="AA1519" s="696"/>
      <c r="AB1519" s="696"/>
      <c r="AC1519" s="697"/>
      <c r="AD1519" s="698"/>
      <c r="AE1519" s="699"/>
      <c r="AF1519" s="699"/>
      <c r="AG1519" s="699">
        <v>0.28125</v>
      </c>
      <c r="AH1519" s="699">
        <v>0.58333333333333337</v>
      </c>
      <c r="AI1519" s="232" t="s">
        <v>41</v>
      </c>
      <c r="AJ1519" s="694"/>
      <c r="AK1519" s="694"/>
      <c r="AL1519" s="700"/>
      <c r="AM1519" s="694"/>
      <c r="AN1519" s="694"/>
      <c r="AO1519" s="232" t="s">
        <v>1717</v>
      </c>
      <c r="AP1519" s="232"/>
      <c r="AQ1519" s="232"/>
      <c r="AR1519" s="232"/>
      <c r="AS1519" s="232"/>
      <c r="AT1519" s="243" t="str">
        <f t="shared" si="119"/>
        <v/>
      </c>
      <c r="AU1519" s="243">
        <f t="shared" si="120"/>
        <v>0.30208333333333337</v>
      </c>
    </row>
    <row r="1520" spans="2:47" ht="14.25">
      <c r="B1520" s="29">
        <v>2025</v>
      </c>
      <c r="C1520" s="29">
        <v>6</v>
      </c>
      <c r="D1520" s="29">
        <v>25</v>
      </c>
      <c r="E1520" s="247" t="s">
        <v>495</v>
      </c>
      <c r="F1520" s="29"/>
      <c r="G1520" s="208"/>
      <c r="H1520" s="694" t="s">
        <v>467</v>
      </c>
      <c r="I1520" s="347"/>
      <c r="J1520" s="694"/>
      <c r="K1520" s="232"/>
      <c r="L1520" s="698"/>
      <c r="M1520" s="185"/>
      <c r="N1520" s="717"/>
      <c r="O1520" s="232"/>
      <c r="P1520" s="232"/>
      <c r="Q1520" s="347"/>
      <c r="R1520" s="695"/>
      <c r="S1520" s="695"/>
      <c r="T1520" s="695"/>
      <c r="U1520" s="695"/>
      <c r="V1520" s="695"/>
      <c r="W1520" s="695"/>
      <c r="X1520" s="232"/>
      <c r="Y1520" s="695"/>
      <c r="Z1520" s="232"/>
      <c r="AA1520" s="696"/>
      <c r="AB1520" s="696"/>
      <c r="AC1520" s="697"/>
      <c r="AD1520" s="698"/>
      <c r="AE1520" s="699"/>
      <c r="AF1520" s="699"/>
      <c r="AG1520" s="699">
        <v>0.58333333333333337</v>
      </c>
      <c r="AH1520" s="699">
        <v>0.91666666666666663</v>
      </c>
      <c r="AI1520" s="232" t="s">
        <v>41</v>
      </c>
      <c r="AJ1520" s="694"/>
      <c r="AK1520" s="694"/>
      <c r="AL1520" s="700"/>
      <c r="AM1520" s="694"/>
      <c r="AN1520" s="694"/>
      <c r="AO1520" s="232" t="s">
        <v>1717</v>
      </c>
      <c r="AP1520" s="232"/>
      <c r="AQ1520" s="232"/>
      <c r="AR1520" s="232"/>
      <c r="AS1520" s="232"/>
      <c r="AT1520" s="243" t="str">
        <f t="shared" si="119"/>
        <v/>
      </c>
      <c r="AU1520" s="243">
        <f t="shared" si="120"/>
        <v>0.33333333333333326</v>
      </c>
    </row>
    <row r="1521" spans="2:47" ht="14.25">
      <c r="B1521" s="29">
        <v>2025</v>
      </c>
      <c r="C1521" s="29">
        <v>6</v>
      </c>
      <c r="D1521" s="29">
        <v>25</v>
      </c>
      <c r="E1521" s="247" t="s">
        <v>496</v>
      </c>
      <c r="F1521" s="29"/>
      <c r="G1521" s="208"/>
      <c r="H1521" s="694" t="s">
        <v>467</v>
      </c>
      <c r="I1521" s="347"/>
      <c r="J1521" s="694"/>
      <c r="K1521" s="232"/>
      <c r="L1521" s="698"/>
      <c r="M1521" s="185"/>
      <c r="N1521" s="717"/>
      <c r="O1521" s="232"/>
      <c r="P1521" s="232"/>
      <c r="Q1521" s="347"/>
      <c r="R1521" s="695"/>
      <c r="S1521" s="695"/>
      <c r="T1521" s="695"/>
      <c r="U1521" s="695"/>
      <c r="V1521" s="695"/>
      <c r="W1521" s="695"/>
      <c r="X1521" s="232"/>
      <c r="Y1521" s="695"/>
      <c r="Z1521" s="232"/>
      <c r="AA1521" s="696"/>
      <c r="AB1521" s="696"/>
      <c r="AC1521" s="697"/>
      <c r="AD1521" s="698"/>
      <c r="AE1521" s="699"/>
      <c r="AF1521" s="699"/>
      <c r="AG1521" s="699">
        <v>0.91666666666666663</v>
      </c>
      <c r="AH1521" s="699">
        <v>0.9375</v>
      </c>
      <c r="AI1521" s="232" t="s">
        <v>5</v>
      </c>
      <c r="AJ1521" s="694"/>
      <c r="AK1521" s="694"/>
      <c r="AL1521" s="700"/>
      <c r="AM1521" s="694"/>
      <c r="AN1521" s="694"/>
      <c r="AO1521" s="232"/>
      <c r="AP1521" s="232"/>
      <c r="AQ1521" s="232"/>
      <c r="AR1521" s="232"/>
      <c r="AS1521" s="232"/>
      <c r="AT1521" s="243" t="str">
        <f t="shared" si="119"/>
        <v/>
      </c>
      <c r="AU1521" s="243">
        <f t="shared" si="120"/>
        <v>2.083333333333337E-2</v>
      </c>
    </row>
    <row r="1522" spans="2:47" ht="14.25">
      <c r="B1522" s="29">
        <v>2025</v>
      </c>
      <c r="C1522" s="29">
        <v>6</v>
      </c>
      <c r="D1522" s="29">
        <v>25</v>
      </c>
      <c r="E1522" s="247" t="s">
        <v>496</v>
      </c>
      <c r="F1522" s="29">
        <v>1</v>
      </c>
      <c r="G1522" s="208" t="s">
        <v>466</v>
      </c>
      <c r="H1522" s="694" t="s">
        <v>467</v>
      </c>
      <c r="I1522" s="347" t="s">
        <v>863</v>
      </c>
      <c r="J1522" s="694" t="s">
        <v>468</v>
      </c>
      <c r="K1522" s="232">
        <v>3832361</v>
      </c>
      <c r="L1522" s="698">
        <v>1</v>
      </c>
      <c r="M1522" s="185">
        <v>3</v>
      </c>
      <c r="N1522" s="717" t="s">
        <v>691</v>
      </c>
      <c r="O1522" s="232" t="s">
        <v>864</v>
      </c>
      <c r="P1522" s="232">
        <v>50</v>
      </c>
      <c r="Q1522" s="347" t="s">
        <v>225</v>
      </c>
      <c r="R1522" s="695">
        <v>1005</v>
      </c>
      <c r="S1522" s="695">
        <v>1007</v>
      </c>
      <c r="T1522" s="695">
        <v>12160</v>
      </c>
      <c r="U1522" s="695">
        <v>12160</v>
      </c>
      <c r="V1522" s="695">
        <v>1000</v>
      </c>
      <c r="W1522" s="695">
        <v>1007</v>
      </c>
      <c r="X1522" s="232">
        <v>1</v>
      </c>
      <c r="Y1522" s="695">
        <v>4100</v>
      </c>
      <c r="Z1522" s="232">
        <v>3</v>
      </c>
      <c r="AA1522" s="696">
        <v>3960</v>
      </c>
      <c r="AB1522" s="696">
        <v>3930</v>
      </c>
      <c r="AC1522" s="697" t="s">
        <v>2699</v>
      </c>
      <c r="AD1522" s="698" t="s">
        <v>2700</v>
      </c>
      <c r="AE1522" s="699">
        <v>0.9375</v>
      </c>
      <c r="AF1522" s="699">
        <v>0.95833333333333337</v>
      </c>
      <c r="AG1522" s="699">
        <v>0.95833333333333337</v>
      </c>
      <c r="AH1522" s="699">
        <v>0.97916666666666663</v>
      </c>
      <c r="AI1522" s="232" t="s">
        <v>1592</v>
      </c>
      <c r="AJ1522" s="694" t="s">
        <v>862</v>
      </c>
      <c r="AK1522" s="694"/>
      <c r="AL1522" s="700" t="s">
        <v>18</v>
      </c>
      <c r="AM1522" s="694" t="s">
        <v>470</v>
      </c>
      <c r="AN1522" s="694">
        <v>1</v>
      </c>
      <c r="AO1522" s="232" t="s">
        <v>2706</v>
      </c>
      <c r="AP1522" s="232"/>
      <c r="AQ1522" s="232" t="s">
        <v>2677</v>
      </c>
      <c r="AR1522" s="232"/>
      <c r="AS1522" s="232"/>
      <c r="AT1522" s="243">
        <f t="shared" si="119"/>
        <v>2.083333333333337E-2</v>
      </c>
      <c r="AU1522" s="243">
        <f t="shared" si="120"/>
        <v>2.0833333333333259E-2</v>
      </c>
    </row>
    <row r="1523" spans="2:47" ht="14.25">
      <c r="B1523" s="29">
        <v>2025</v>
      </c>
      <c r="C1523" s="29">
        <v>6</v>
      </c>
      <c r="D1523" s="29">
        <v>25</v>
      </c>
      <c r="E1523" s="247" t="s">
        <v>496</v>
      </c>
      <c r="F1523" s="29">
        <v>1</v>
      </c>
      <c r="G1523" s="208" t="s">
        <v>466</v>
      </c>
      <c r="H1523" s="694" t="s">
        <v>467</v>
      </c>
      <c r="I1523" s="347" t="s">
        <v>863</v>
      </c>
      <c r="J1523" s="694" t="s">
        <v>468</v>
      </c>
      <c r="K1523" s="232">
        <v>3832361</v>
      </c>
      <c r="L1523" s="698">
        <v>2</v>
      </c>
      <c r="M1523" s="185">
        <v>3</v>
      </c>
      <c r="N1523" s="717" t="s">
        <v>691</v>
      </c>
      <c r="O1523" s="232" t="s">
        <v>864</v>
      </c>
      <c r="P1523" s="232">
        <v>50</v>
      </c>
      <c r="Q1523" s="347" t="s">
        <v>225</v>
      </c>
      <c r="R1523" s="695">
        <v>1005</v>
      </c>
      <c r="S1523" s="695">
        <v>1007</v>
      </c>
      <c r="T1523" s="695">
        <v>12160</v>
      </c>
      <c r="U1523" s="695">
        <v>12160</v>
      </c>
      <c r="V1523" s="695">
        <v>1000</v>
      </c>
      <c r="W1523" s="695">
        <v>1007</v>
      </c>
      <c r="X1523" s="232">
        <v>1</v>
      </c>
      <c r="Y1523" s="695">
        <v>4100</v>
      </c>
      <c r="Z1523" s="232">
        <v>3</v>
      </c>
      <c r="AA1523" s="696">
        <v>4100</v>
      </c>
      <c r="AB1523" s="696">
        <v>4080</v>
      </c>
      <c r="AC1523" s="697" t="s">
        <v>2699</v>
      </c>
      <c r="AD1523" s="698" t="s">
        <v>2701</v>
      </c>
      <c r="AE1523" s="699">
        <v>0.97916666666666663</v>
      </c>
      <c r="AF1523" s="699">
        <v>0</v>
      </c>
      <c r="AG1523" s="699">
        <v>0</v>
      </c>
      <c r="AH1523" s="699">
        <v>2.0833333333333332E-2</v>
      </c>
      <c r="AI1523" s="232" t="s">
        <v>1592</v>
      </c>
      <c r="AJ1523" s="694" t="s">
        <v>862</v>
      </c>
      <c r="AK1523" s="694"/>
      <c r="AL1523" s="700" t="s">
        <v>18</v>
      </c>
      <c r="AM1523" s="694" t="s">
        <v>470</v>
      </c>
      <c r="AN1523" s="694"/>
      <c r="AO1523" s="232" t="s">
        <v>2707</v>
      </c>
      <c r="AP1523" s="232"/>
      <c r="AQ1523" s="232" t="s">
        <v>2677</v>
      </c>
      <c r="AR1523" s="232"/>
      <c r="AS1523" s="232"/>
      <c r="AT1523" s="243">
        <f t="shared" si="119"/>
        <v>2.083333333333337E-2</v>
      </c>
      <c r="AU1523" s="243">
        <f t="shared" si="120"/>
        <v>2.0833333333333332E-2</v>
      </c>
    </row>
    <row r="1524" spans="2:47" ht="14.25">
      <c r="B1524" s="29">
        <v>2025</v>
      </c>
      <c r="C1524" s="29">
        <v>6</v>
      </c>
      <c r="D1524" s="29">
        <v>25</v>
      </c>
      <c r="E1524" s="247" t="s">
        <v>496</v>
      </c>
      <c r="F1524" s="29">
        <v>1</v>
      </c>
      <c r="G1524" s="208" t="s">
        <v>466</v>
      </c>
      <c r="H1524" s="694" t="s">
        <v>1682</v>
      </c>
      <c r="I1524" s="347" t="s">
        <v>863</v>
      </c>
      <c r="J1524" s="694" t="s">
        <v>468</v>
      </c>
      <c r="K1524" s="232">
        <v>3832361</v>
      </c>
      <c r="L1524" s="698">
        <v>3</v>
      </c>
      <c r="M1524" s="185">
        <v>3</v>
      </c>
      <c r="N1524" s="717" t="s">
        <v>691</v>
      </c>
      <c r="O1524" s="232" t="s">
        <v>864</v>
      </c>
      <c r="P1524" s="232">
        <v>50</v>
      </c>
      <c r="Q1524" s="347" t="s">
        <v>225</v>
      </c>
      <c r="R1524" s="695">
        <v>1005</v>
      </c>
      <c r="S1524" s="695">
        <v>1006</v>
      </c>
      <c r="T1524" s="695">
        <v>12160</v>
      </c>
      <c r="U1524" s="695">
        <v>12160</v>
      </c>
      <c r="V1524" s="695">
        <v>1000</v>
      </c>
      <c r="W1524" s="695">
        <v>1006</v>
      </c>
      <c r="X1524" s="232">
        <v>1</v>
      </c>
      <c r="Y1524" s="695">
        <v>4100</v>
      </c>
      <c r="Z1524" s="232">
        <v>3</v>
      </c>
      <c r="AA1524" s="696">
        <v>4050</v>
      </c>
      <c r="AB1524" s="696">
        <v>4030</v>
      </c>
      <c r="AC1524" s="697" t="s">
        <v>2699</v>
      </c>
      <c r="AD1524" s="698" t="s">
        <v>2702</v>
      </c>
      <c r="AE1524" s="699">
        <v>2.0833333333333332E-2</v>
      </c>
      <c r="AF1524" s="699">
        <v>4.1666666666666664E-2</v>
      </c>
      <c r="AG1524" s="699"/>
      <c r="AH1524" s="699"/>
      <c r="AI1524" s="232"/>
      <c r="AJ1524" s="694" t="s">
        <v>862</v>
      </c>
      <c r="AK1524" s="694"/>
      <c r="AL1524" s="700" t="s">
        <v>18</v>
      </c>
      <c r="AM1524" s="694" t="s">
        <v>470</v>
      </c>
      <c r="AN1524" s="694"/>
      <c r="AO1524" s="232" t="s">
        <v>2707</v>
      </c>
      <c r="AP1524" s="232"/>
      <c r="AQ1524" s="232" t="s">
        <v>2677</v>
      </c>
      <c r="AR1524" s="232"/>
      <c r="AS1524" s="232"/>
      <c r="AT1524" s="243">
        <f t="shared" si="119"/>
        <v>2.0833333333333332E-2</v>
      </c>
      <c r="AU1524" s="243" t="str">
        <f t="shared" si="120"/>
        <v/>
      </c>
    </row>
    <row r="1525" spans="2:47" ht="14.25">
      <c r="B1525" s="29">
        <v>2025</v>
      </c>
      <c r="C1525" s="29">
        <v>6</v>
      </c>
      <c r="D1525" s="29">
        <v>25</v>
      </c>
      <c r="E1525" s="247" t="s">
        <v>496</v>
      </c>
      <c r="F1525" s="29"/>
      <c r="G1525" s="208"/>
      <c r="H1525" s="694" t="s">
        <v>467</v>
      </c>
      <c r="I1525" s="347"/>
      <c r="J1525" s="694"/>
      <c r="K1525" s="232"/>
      <c r="L1525" s="698"/>
      <c r="M1525" s="185"/>
      <c r="N1525" s="717"/>
      <c r="O1525" s="232"/>
      <c r="P1525" s="232"/>
      <c r="Q1525" s="347"/>
      <c r="R1525" s="695"/>
      <c r="S1525" s="695"/>
      <c r="T1525" s="695"/>
      <c r="U1525" s="695"/>
      <c r="V1525" s="695"/>
      <c r="W1525" s="695"/>
      <c r="X1525" s="232"/>
      <c r="Y1525" s="695"/>
      <c r="Z1525" s="232"/>
      <c r="AA1525" s="696"/>
      <c r="AB1525" s="696"/>
      <c r="AC1525" s="697"/>
      <c r="AD1525" s="698"/>
      <c r="AE1525" s="699"/>
      <c r="AF1525" s="699"/>
      <c r="AG1525" s="699">
        <v>4.1666666666666664E-2</v>
      </c>
      <c r="AH1525" s="699">
        <v>6.25E-2</v>
      </c>
      <c r="AI1525" s="232" t="s">
        <v>5</v>
      </c>
      <c r="AJ1525" s="694"/>
      <c r="AK1525" s="694"/>
      <c r="AL1525" s="700"/>
      <c r="AM1525" s="694"/>
      <c r="AN1525" s="694"/>
      <c r="AO1525" s="232"/>
      <c r="AP1525" s="232"/>
      <c r="AQ1525" s="232"/>
      <c r="AR1525" s="232"/>
      <c r="AS1525" s="232"/>
      <c r="AT1525" s="243" t="str">
        <f t="shared" si="119"/>
        <v/>
      </c>
      <c r="AU1525" s="243">
        <f t="shared" si="120"/>
        <v>2.0833333333333336E-2</v>
      </c>
    </row>
    <row r="1526" spans="2:47" ht="14.25">
      <c r="B1526" s="29">
        <v>2025</v>
      </c>
      <c r="C1526" s="29">
        <v>6</v>
      </c>
      <c r="D1526" s="29">
        <v>25</v>
      </c>
      <c r="E1526" s="247" t="s">
        <v>496</v>
      </c>
      <c r="F1526" s="29">
        <v>2</v>
      </c>
      <c r="G1526" s="208" t="s">
        <v>466</v>
      </c>
      <c r="H1526" s="694" t="s">
        <v>1682</v>
      </c>
      <c r="I1526" s="347" t="s">
        <v>863</v>
      </c>
      <c r="J1526" s="694" t="s">
        <v>468</v>
      </c>
      <c r="K1526" s="232">
        <v>3832362</v>
      </c>
      <c r="L1526" s="698">
        <v>1</v>
      </c>
      <c r="M1526" s="185">
        <v>2</v>
      </c>
      <c r="N1526" s="717" t="s">
        <v>692</v>
      </c>
      <c r="O1526" s="232" t="s">
        <v>864</v>
      </c>
      <c r="P1526" s="232">
        <v>50</v>
      </c>
      <c r="Q1526" s="347" t="s">
        <v>225</v>
      </c>
      <c r="R1526" s="695">
        <v>1005</v>
      </c>
      <c r="S1526" s="695">
        <v>1007</v>
      </c>
      <c r="T1526" s="695">
        <v>8030</v>
      </c>
      <c r="U1526" s="695">
        <v>8030</v>
      </c>
      <c r="V1526" s="695">
        <v>1000</v>
      </c>
      <c r="W1526" s="695">
        <v>1007</v>
      </c>
      <c r="X1526" s="232">
        <v>1</v>
      </c>
      <c r="Y1526" s="695">
        <v>4100</v>
      </c>
      <c r="Z1526" s="232">
        <v>2</v>
      </c>
      <c r="AA1526" s="696">
        <v>3950</v>
      </c>
      <c r="AB1526" s="696">
        <v>3930</v>
      </c>
      <c r="AC1526" s="697" t="s">
        <v>2703</v>
      </c>
      <c r="AD1526" s="698" t="s">
        <v>2704</v>
      </c>
      <c r="AE1526" s="699">
        <v>6.25E-2</v>
      </c>
      <c r="AF1526" s="699">
        <v>8.3333333333333329E-2</v>
      </c>
      <c r="AG1526" s="699">
        <v>8.3333333333333329E-2</v>
      </c>
      <c r="AH1526" s="699">
        <v>0.10416666666666667</v>
      </c>
      <c r="AI1526" s="232" t="s">
        <v>1592</v>
      </c>
      <c r="AJ1526" s="694" t="s">
        <v>862</v>
      </c>
      <c r="AK1526" s="694"/>
      <c r="AL1526" s="700" t="s">
        <v>18</v>
      </c>
      <c r="AM1526" s="694" t="s">
        <v>470</v>
      </c>
      <c r="AN1526" s="694"/>
      <c r="AO1526" s="232" t="s">
        <v>2707</v>
      </c>
      <c r="AP1526" s="232"/>
      <c r="AQ1526" s="232" t="s">
        <v>2677</v>
      </c>
      <c r="AR1526" s="232"/>
      <c r="AS1526" s="232"/>
      <c r="AT1526" s="243">
        <f t="shared" si="119"/>
        <v>2.0833333333333329E-2</v>
      </c>
      <c r="AU1526" s="243">
        <f t="shared" si="120"/>
        <v>2.0833333333333343E-2</v>
      </c>
    </row>
    <row r="1527" spans="2:47" ht="14.25">
      <c r="B1527" s="29">
        <v>2025</v>
      </c>
      <c r="C1527" s="29">
        <v>6</v>
      </c>
      <c r="D1527" s="29">
        <v>25</v>
      </c>
      <c r="E1527" s="247" t="s">
        <v>496</v>
      </c>
      <c r="F1527" s="29">
        <v>2</v>
      </c>
      <c r="G1527" s="208" t="s">
        <v>466</v>
      </c>
      <c r="H1527" s="694" t="s">
        <v>1682</v>
      </c>
      <c r="I1527" s="347" t="s">
        <v>863</v>
      </c>
      <c r="J1527" s="694" t="s">
        <v>468</v>
      </c>
      <c r="K1527" s="232">
        <v>3832362</v>
      </c>
      <c r="L1527" s="698">
        <v>2</v>
      </c>
      <c r="M1527" s="185">
        <v>2</v>
      </c>
      <c r="N1527" s="717" t="s">
        <v>692</v>
      </c>
      <c r="O1527" s="232" t="s">
        <v>864</v>
      </c>
      <c r="P1527" s="232">
        <v>50</v>
      </c>
      <c r="Q1527" s="347" t="s">
        <v>225</v>
      </c>
      <c r="R1527" s="695">
        <v>1005</v>
      </c>
      <c r="S1527" s="695">
        <v>1006</v>
      </c>
      <c r="T1527" s="695">
        <v>8030</v>
      </c>
      <c r="U1527" s="695">
        <v>8030</v>
      </c>
      <c r="V1527" s="695">
        <v>1000</v>
      </c>
      <c r="W1527" s="695">
        <v>1006</v>
      </c>
      <c r="X1527" s="232">
        <v>1</v>
      </c>
      <c r="Y1527" s="695">
        <v>4100</v>
      </c>
      <c r="Z1527" s="232">
        <v>2</v>
      </c>
      <c r="AA1527" s="696">
        <v>3900</v>
      </c>
      <c r="AB1527" s="696">
        <v>3880</v>
      </c>
      <c r="AC1527" s="697" t="s">
        <v>2703</v>
      </c>
      <c r="AD1527" s="698" t="s">
        <v>2705</v>
      </c>
      <c r="AE1527" s="699">
        <v>0.10416666666666667</v>
      </c>
      <c r="AF1527" s="699">
        <v>0.125</v>
      </c>
      <c r="AG1527" s="699"/>
      <c r="AH1527" s="699"/>
      <c r="AI1527" s="232"/>
      <c r="AJ1527" s="694" t="s">
        <v>862</v>
      </c>
      <c r="AK1527" s="694"/>
      <c r="AL1527" s="700" t="s">
        <v>18</v>
      </c>
      <c r="AM1527" s="694" t="s">
        <v>470</v>
      </c>
      <c r="AN1527" s="694"/>
      <c r="AO1527" s="232" t="s">
        <v>2708</v>
      </c>
      <c r="AP1527" s="232"/>
      <c r="AQ1527" s="232" t="s">
        <v>2677</v>
      </c>
      <c r="AR1527" s="232"/>
      <c r="AS1527" s="232"/>
      <c r="AT1527" s="243">
        <f t="shared" si="119"/>
        <v>2.0833333333333329E-2</v>
      </c>
      <c r="AU1527" s="243" t="str">
        <f t="shared" si="120"/>
        <v/>
      </c>
    </row>
    <row r="1528" spans="2:47" ht="14.25">
      <c r="B1528" s="29">
        <v>2025</v>
      </c>
      <c r="C1528" s="29">
        <v>6</v>
      </c>
      <c r="D1528" s="29">
        <v>25</v>
      </c>
      <c r="E1528" s="247" t="s">
        <v>496</v>
      </c>
      <c r="F1528" s="29"/>
      <c r="G1528" s="208"/>
      <c r="H1528" s="694" t="s">
        <v>467</v>
      </c>
      <c r="I1528" s="347"/>
      <c r="J1528" s="694"/>
      <c r="K1528" s="232"/>
      <c r="L1528" s="698"/>
      <c r="M1528" s="185"/>
      <c r="N1528" s="717"/>
      <c r="O1528" s="232"/>
      <c r="P1528" s="232"/>
      <c r="Q1528" s="347"/>
      <c r="R1528" s="695"/>
      <c r="S1528" s="695"/>
      <c r="T1528" s="695"/>
      <c r="U1528" s="695"/>
      <c r="V1528" s="695"/>
      <c r="W1528" s="695"/>
      <c r="X1528" s="232"/>
      <c r="Y1528" s="695"/>
      <c r="Z1528" s="232"/>
      <c r="AA1528" s="696"/>
      <c r="AB1528" s="696"/>
      <c r="AC1528" s="697"/>
      <c r="AD1528" s="698"/>
      <c r="AE1528" s="699"/>
      <c r="AF1528" s="699"/>
      <c r="AG1528" s="699">
        <v>0.125</v>
      </c>
      <c r="AH1528" s="699">
        <v>0.16666666666666666</v>
      </c>
      <c r="AI1528" s="232" t="s">
        <v>5</v>
      </c>
      <c r="AJ1528" s="694"/>
      <c r="AK1528" s="694"/>
      <c r="AL1528" s="700"/>
      <c r="AM1528" s="694"/>
      <c r="AN1528" s="694"/>
      <c r="AO1528" s="232"/>
      <c r="AP1528" s="232"/>
      <c r="AQ1528" s="232"/>
      <c r="AR1528" s="232"/>
      <c r="AS1528" s="232"/>
      <c r="AT1528" s="243" t="str">
        <f t="shared" si="119"/>
        <v/>
      </c>
      <c r="AU1528" s="243">
        <f t="shared" si="120"/>
        <v>4.1666666666666657E-2</v>
      </c>
    </row>
    <row r="1529" spans="2:47" ht="14.25">
      <c r="B1529" s="29">
        <v>2025</v>
      </c>
      <c r="C1529" s="29">
        <v>6</v>
      </c>
      <c r="D1529" s="29">
        <v>25</v>
      </c>
      <c r="E1529" s="247" t="s">
        <v>496</v>
      </c>
      <c r="F1529" s="29">
        <v>3</v>
      </c>
      <c r="G1529" s="208" t="s">
        <v>466</v>
      </c>
      <c r="H1529" s="694" t="s">
        <v>1682</v>
      </c>
      <c r="I1529" s="347" t="s">
        <v>863</v>
      </c>
      <c r="J1529" s="694" t="s">
        <v>468</v>
      </c>
      <c r="K1529" s="232">
        <v>3832358</v>
      </c>
      <c r="L1529" s="698">
        <v>1</v>
      </c>
      <c r="M1529" s="185">
        <v>3</v>
      </c>
      <c r="N1529" s="717" t="s">
        <v>711</v>
      </c>
      <c r="O1529" s="232" t="s">
        <v>864</v>
      </c>
      <c r="P1529" s="232">
        <v>50</v>
      </c>
      <c r="Q1529" s="347" t="s">
        <v>228</v>
      </c>
      <c r="R1529" s="695">
        <v>1005</v>
      </c>
      <c r="S1529" s="695">
        <v>1003</v>
      </c>
      <c r="T1529" s="695">
        <v>12080</v>
      </c>
      <c r="U1529" s="695">
        <v>12080</v>
      </c>
      <c r="V1529" s="695">
        <v>1000</v>
      </c>
      <c r="W1529" s="695">
        <v>1003</v>
      </c>
      <c r="X1529" s="232">
        <v>1</v>
      </c>
      <c r="Y1529" s="695">
        <v>4000</v>
      </c>
      <c r="Z1529" s="232">
        <v>3</v>
      </c>
      <c r="AA1529" s="696">
        <v>4020</v>
      </c>
      <c r="AB1529" s="696">
        <v>4000</v>
      </c>
      <c r="AC1529" s="697" t="s">
        <v>2710</v>
      </c>
      <c r="AD1529" s="698" t="s">
        <v>2711</v>
      </c>
      <c r="AE1529" s="699">
        <v>0.16666666666666666</v>
      </c>
      <c r="AF1529" s="699">
        <v>0.1875</v>
      </c>
      <c r="AG1529" s="699">
        <v>0.1875</v>
      </c>
      <c r="AH1529" s="699">
        <v>0.20833333333333334</v>
      </c>
      <c r="AI1529" s="232" t="s">
        <v>1592</v>
      </c>
      <c r="AJ1529" s="694" t="s">
        <v>862</v>
      </c>
      <c r="AK1529" s="694"/>
      <c r="AL1529" s="700" t="s">
        <v>7</v>
      </c>
      <c r="AM1529" s="694" t="s">
        <v>470</v>
      </c>
      <c r="AN1529" s="694"/>
      <c r="AO1529" s="232" t="s">
        <v>2709</v>
      </c>
      <c r="AP1529" s="232"/>
      <c r="AQ1529" s="232" t="s">
        <v>2677</v>
      </c>
      <c r="AR1529" s="232"/>
      <c r="AS1529" s="232"/>
      <c r="AT1529" s="243">
        <f t="shared" si="119"/>
        <v>2.0833333333333343E-2</v>
      </c>
      <c r="AU1529" s="243">
        <f t="shared" si="120"/>
        <v>2.0833333333333343E-2</v>
      </c>
    </row>
    <row r="1530" spans="2:47" ht="14.25">
      <c r="B1530" s="29">
        <v>2025</v>
      </c>
      <c r="C1530" s="29">
        <v>6</v>
      </c>
      <c r="D1530" s="29">
        <v>25</v>
      </c>
      <c r="E1530" s="247" t="s">
        <v>496</v>
      </c>
      <c r="F1530" s="29">
        <v>3</v>
      </c>
      <c r="G1530" s="208" t="s">
        <v>466</v>
      </c>
      <c r="H1530" s="694" t="s">
        <v>1682</v>
      </c>
      <c r="I1530" s="347" t="s">
        <v>863</v>
      </c>
      <c r="J1530" s="694" t="s">
        <v>468</v>
      </c>
      <c r="K1530" s="232">
        <v>3832358</v>
      </c>
      <c r="L1530" s="698">
        <v>2</v>
      </c>
      <c r="M1530" s="185">
        <v>3</v>
      </c>
      <c r="N1530" s="717" t="s">
        <v>711</v>
      </c>
      <c r="O1530" s="232" t="s">
        <v>864</v>
      </c>
      <c r="P1530" s="232">
        <v>50</v>
      </c>
      <c r="Q1530" s="347" t="s">
        <v>228</v>
      </c>
      <c r="R1530" s="695">
        <v>1005</v>
      </c>
      <c r="S1530" s="695">
        <v>1004</v>
      </c>
      <c r="T1530" s="695">
        <v>12080</v>
      </c>
      <c r="U1530" s="695">
        <v>12080</v>
      </c>
      <c r="V1530" s="695">
        <v>1000</v>
      </c>
      <c r="W1530" s="695">
        <v>1004</v>
      </c>
      <c r="X1530" s="232">
        <v>1</v>
      </c>
      <c r="Y1530" s="695">
        <v>4000</v>
      </c>
      <c r="Z1530" s="232">
        <v>3</v>
      </c>
      <c r="AA1530" s="696">
        <v>4020</v>
      </c>
      <c r="AB1530" s="696">
        <v>4000</v>
      </c>
      <c r="AC1530" s="697" t="s">
        <v>2710</v>
      </c>
      <c r="AD1530" s="698" t="s">
        <v>2712</v>
      </c>
      <c r="AE1530" s="699">
        <v>0.20833333333333334</v>
      </c>
      <c r="AF1530" s="699">
        <v>0.22916666666666666</v>
      </c>
      <c r="AG1530" s="699">
        <v>0.22916666666666666</v>
      </c>
      <c r="AH1530" s="699">
        <v>0.25</v>
      </c>
      <c r="AI1530" s="232" t="s">
        <v>1592</v>
      </c>
      <c r="AJ1530" s="694" t="s">
        <v>862</v>
      </c>
      <c r="AK1530" s="694"/>
      <c r="AL1530" s="700" t="s">
        <v>7</v>
      </c>
      <c r="AM1530" s="694" t="s">
        <v>470</v>
      </c>
      <c r="AN1530" s="694"/>
      <c r="AO1530" s="232" t="s">
        <v>2709</v>
      </c>
      <c r="AP1530" s="232"/>
      <c r="AQ1530" s="232" t="s">
        <v>2677</v>
      </c>
      <c r="AR1530" s="232"/>
      <c r="AS1530" s="232"/>
      <c r="AT1530" s="243">
        <f t="shared" ref="AT1530:AT1544" si="121">IF(IF(AE1530&gt;AF1530,1-AE1530+AF1530,AF1530-AE1530)=0,"",IF(AE1530&gt;AF1530,1-AE1530+AF1530,AF1530-AE1530))</f>
        <v>2.0833333333333315E-2</v>
      </c>
      <c r="AU1530" s="243">
        <f t="shared" ref="AU1530:AU1544" si="122">IF(IF(AG1530&gt;AH1530,1-AG1530+AH1530,AH1530-AG1530)=0,"",IF(AG1530&gt;AH1530,1-AG1530+AH1530,AH1530-AG1530))</f>
        <v>2.0833333333333343E-2</v>
      </c>
    </row>
    <row r="1531" spans="2:47" ht="14.25">
      <c r="B1531" s="29">
        <v>2025</v>
      </c>
      <c r="C1531" s="29">
        <v>6</v>
      </c>
      <c r="D1531" s="29">
        <v>25</v>
      </c>
      <c r="E1531" s="247" t="s">
        <v>496</v>
      </c>
      <c r="F1531" s="29">
        <v>3</v>
      </c>
      <c r="G1531" s="208" t="s">
        <v>466</v>
      </c>
      <c r="H1531" s="694" t="s">
        <v>1682</v>
      </c>
      <c r="I1531" s="347" t="s">
        <v>863</v>
      </c>
      <c r="J1531" s="694" t="s">
        <v>468</v>
      </c>
      <c r="K1531" s="232">
        <v>3832358</v>
      </c>
      <c r="L1531" s="698">
        <v>3</v>
      </c>
      <c r="M1531" s="185">
        <v>3</v>
      </c>
      <c r="N1531" s="717" t="s">
        <v>711</v>
      </c>
      <c r="O1531" s="232" t="s">
        <v>864</v>
      </c>
      <c r="P1531" s="232">
        <v>50</v>
      </c>
      <c r="Q1531" s="347" t="s">
        <v>228</v>
      </c>
      <c r="R1531" s="695">
        <v>1005</v>
      </c>
      <c r="S1531" s="695">
        <v>1005</v>
      </c>
      <c r="T1531" s="695">
        <v>12080</v>
      </c>
      <c r="U1531" s="695">
        <v>12080</v>
      </c>
      <c r="V1531" s="695">
        <v>1000</v>
      </c>
      <c r="W1531" s="695">
        <v>1005</v>
      </c>
      <c r="X1531" s="232">
        <v>1</v>
      </c>
      <c r="Y1531" s="695">
        <v>4000</v>
      </c>
      <c r="Z1531" s="232">
        <v>3</v>
      </c>
      <c r="AA1531" s="696">
        <v>4000</v>
      </c>
      <c r="AB1531" s="696">
        <v>3980</v>
      </c>
      <c r="AC1531" s="697" t="s">
        <v>2710</v>
      </c>
      <c r="AD1531" s="698" t="s">
        <v>2713</v>
      </c>
      <c r="AE1531" s="699">
        <v>0.25</v>
      </c>
      <c r="AF1531" s="699">
        <v>0.27083333333333331</v>
      </c>
      <c r="AG1531" s="699"/>
      <c r="AH1531" s="699"/>
      <c r="AI1531" s="232"/>
      <c r="AJ1531" s="694" t="s">
        <v>862</v>
      </c>
      <c r="AK1531" s="694"/>
      <c r="AL1531" s="700" t="s">
        <v>18</v>
      </c>
      <c r="AM1531" s="694" t="s">
        <v>470</v>
      </c>
      <c r="AN1531" s="694"/>
      <c r="AO1531" s="232" t="s">
        <v>2709</v>
      </c>
      <c r="AP1531" s="232"/>
      <c r="AQ1531" s="232" t="s">
        <v>2677</v>
      </c>
      <c r="AR1531" s="232"/>
      <c r="AS1531" s="232"/>
      <c r="AT1531" s="243">
        <f t="shared" si="121"/>
        <v>2.0833333333333315E-2</v>
      </c>
      <c r="AU1531" s="243" t="str">
        <f t="shared" si="122"/>
        <v/>
      </c>
    </row>
    <row r="1532" spans="2:47" ht="14.25">
      <c r="B1532" s="29">
        <v>2025</v>
      </c>
      <c r="C1532" s="29">
        <v>6</v>
      </c>
      <c r="D1532" s="29">
        <v>25</v>
      </c>
      <c r="E1532" s="247" t="s">
        <v>496</v>
      </c>
      <c r="F1532" s="29"/>
      <c r="G1532" s="208"/>
      <c r="H1532" s="694" t="s">
        <v>467</v>
      </c>
      <c r="I1532" s="347"/>
      <c r="J1532" s="694"/>
      <c r="K1532" s="232"/>
      <c r="L1532" s="698"/>
      <c r="M1532" s="185"/>
      <c r="N1532" s="717"/>
      <c r="O1532" s="232"/>
      <c r="P1532" s="232"/>
      <c r="Q1532" s="347"/>
      <c r="R1532" s="695"/>
      <c r="S1532" s="695"/>
      <c r="T1532" s="695"/>
      <c r="U1532" s="695"/>
      <c r="V1532" s="695"/>
      <c r="W1532" s="695"/>
      <c r="X1532" s="232"/>
      <c r="Y1532" s="695"/>
      <c r="Z1532" s="232"/>
      <c r="AA1532" s="696"/>
      <c r="AB1532" s="696"/>
      <c r="AC1532" s="697"/>
      <c r="AD1532" s="698"/>
      <c r="AE1532" s="699"/>
      <c r="AF1532" s="699"/>
      <c r="AG1532" s="699">
        <v>0.27083333333333331</v>
      </c>
      <c r="AH1532" s="699">
        <v>0.28125</v>
      </c>
      <c r="AI1532" s="232" t="s">
        <v>16</v>
      </c>
      <c r="AJ1532" s="694"/>
      <c r="AK1532" s="694"/>
      <c r="AL1532" s="700"/>
      <c r="AM1532" s="694"/>
      <c r="AN1532" s="694"/>
      <c r="AO1532" s="232"/>
      <c r="AP1532" s="232"/>
      <c r="AQ1532" s="232"/>
      <c r="AR1532" s="232"/>
      <c r="AS1532" s="232"/>
      <c r="AT1532" s="243" t="str">
        <f t="shared" si="121"/>
        <v/>
      </c>
      <c r="AU1532" s="243">
        <f t="shared" si="122"/>
        <v>1.0416666666666685E-2</v>
      </c>
    </row>
    <row r="1533" spans="2:47" ht="14.25">
      <c r="B1533" s="29">
        <v>2025</v>
      </c>
      <c r="C1533" s="29">
        <v>6</v>
      </c>
      <c r="D1533" s="29">
        <v>26</v>
      </c>
      <c r="E1533" s="247" t="s">
        <v>494</v>
      </c>
      <c r="F1533" s="29"/>
      <c r="G1533" s="208"/>
      <c r="H1533" s="694" t="s">
        <v>467</v>
      </c>
      <c r="I1533" s="347"/>
      <c r="J1533" s="694"/>
      <c r="K1533" s="232"/>
      <c r="L1533" s="698"/>
      <c r="M1533" s="185"/>
      <c r="N1533" s="717"/>
      <c r="O1533" s="232"/>
      <c r="P1533" s="232"/>
      <c r="Q1533" s="347"/>
      <c r="R1533" s="695"/>
      <c r="S1533" s="695"/>
      <c r="T1533" s="695"/>
      <c r="U1533" s="695"/>
      <c r="V1533" s="695"/>
      <c r="W1533" s="695"/>
      <c r="X1533" s="232"/>
      <c r="Y1533" s="695"/>
      <c r="Z1533" s="232"/>
      <c r="AA1533" s="696"/>
      <c r="AB1533" s="696"/>
      <c r="AC1533" s="697"/>
      <c r="AD1533" s="698"/>
      <c r="AE1533" s="699"/>
      <c r="AF1533" s="699"/>
      <c r="AG1533" s="699">
        <v>0.28125</v>
      </c>
      <c r="AH1533" s="699">
        <v>0.58333333333333337</v>
      </c>
      <c r="AI1533" s="232" t="s">
        <v>41</v>
      </c>
      <c r="AJ1533" s="694"/>
      <c r="AK1533" s="694"/>
      <c r="AL1533" s="700"/>
      <c r="AM1533" s="694"/>
      <c r="AN1533" s="694"/>
      <c r="AO1533" s="232" t="s">
        <v>1717</v>
      </c>
      <c r="AP1533" s="232"/>
      <c r="AQ1533" s="232"/>
      <c r="AR1533" s="232"/>
      <c r="AS1533" s="232"/>
      <c r="AT1533" s="243" t="str">
        <f t="shared" si="121"/>
        <v/>
      </c>
      <c r="AU1533" s="243">
        <f t="shared" si="122"/>
        <v>0.30208333333333337</v>
      </c>
    </row>
    <row r="1534" spans="2:47" ht="14.25">
      <c r="B1534" s="29">
        <v>2025</v>
      </c>
      <c r="C1534" s="29">
        <v>6</v>
      </c>
      <c r="D1534" s="29">
        <v>26</v>
      </c>
      <c r="E1534" s="247" t="s">
        <v>495</v>
      </c>
      <c r="F1534" s="29"/>
      <c r="G1534" s="208"/>
      <c r="H1534" s="694" t="s">
        <v>467</v>
      </c>
      <c r="I1534" s="347"/>
      <c r="J1534" s="694"/>
      <c r="K1534" s="232"/>
      <c r="L1534" s="698"/>
      <c r="M1534" s="185"/>
      <c r="N1534" s="717"/>
      <c r="O1534" s="232"/>
      <c r="P1534" s="232"/>
      <c r="Q1534" s="347"/>
      <c r="R1534" s="695"/>
      <c r="S1534" s="695"/>
      <c r="T1534" s="695"/>
      <c r="U1534" s="695"/>
      <c r="V1534" s="695"/>
      <c r="W1534" s="695"/>
      <c r="X1534" s="232"/>
      <c r="Y1534" s="695"/>
      <c r="Z1534" s="232"/>
      <c r="AA1534" s="696"/>
      <c r="AB1534" s="696"/>
      <c r="AC1534" s="697"/>
      <c r="AD1534" s="698"/>
      <c r="AE1534" s="699"/>
      <c r="AF1534" s="699"/>
      <c r="AG1534" s="699">
        <v>0.58333333333333337</v>
      </c>
      <c r="AH1534" s="699">
        <v>0.91666666666666663</v>
      </c>
      <c r="AI1534" s="232" t="s">
        <v>41</v>
      </c>
      <c r="AJ1534" s="694"/>
      <c r="AK1534" s="694"/>
      <c r="AL1534" s="700"/>
      <c r="AM1534" s="694"/>
      <c r="AN1534" s="694"/>
      <c r="AO1534" s="232" t="s">
        <v>1717</v>
      </c>
      <c r="AP1534" s="232"/>
      <c r="AQ1534" s="232"/>
      <c r="AR1534" s="232"/>
      <c r="AS1534" s="232"/>
      <c r="AT1534" s="243" t="str">
        <f t="shared" si="121"/>
        <v/>
      </c>
      <c r="AU1534" s="243">
        <f t="shared" si="122"/>
        <v>0.33333333333333326</v>
      </c>
    </row>
    <row r="1535" spans="2:47" ht="14.25">
      <c r="B1535" s="29">
        <v>2025</v>
      </c>
      <c r="C1535" s="29">
        <v>6</v>
      </c>
      <c r="D1535" s="29">
        <v>26</v>
      </c>
      <c r="E1535" s="247" t="s">
        <v>496</v>
      </c>
      <c r="F1535" s="29"/>
      <c r="G1535" s="208"/>
      <c r="H1535" s="694" t="s">
        <v>467</v>
      </c>
      <c r="I1535" s="347"/>
      <c r="J1535" s="694"/>
      <c r="K1535" s="232"/>
      <c r="L1535" s="698"/>
      <c r="M1535" s="185"/>
      <c r="N1535" s="717"/>
      <c r="O1535" s="232"/>
      <c r="P1535" s="232"/>
      <c r="Q1535" s="347"/>
      <c r="R1535" s="695"/>
      <c r="S1535" s="695"/>
      <c r="T1535" s="695"/>
      <c r="U1535" s="695"/>
      <c r="V1535" s="695"/>
      <c r="W1535" s="695"/>
      <c r="X1535" s="232"/>
      <c r="Y1535" s="695"/>
      <c r="Z1535" s="232"/>
      <c r="AA1535" s="696"/>
      <c r="AB1535" s="696"/>
      <c r="AC1535" s="697"/>
      <c r="AD1535" s="698"/>
      <c r="AE1535" s="699"/>
      <c r="AF1535" s="699"/>
      <c r="AG1535" s="699">
        <v>0.91666666666666663</v>
      </c>
      <c r="AH1535" s="699">
        <v>0.9375</v>
      </c>
      <c r="AI1535" s="232" t="s">
        <v>5</v>
      </c>
      <c r="AJ1535" s="694"/>
      <c r="AK1535" s="694"/>
      <c r="AL1535" s="700"/>
      <c r="AM1535" s="694"/>
      <c r="AN1535" s="694"/>
      <c r="AO1535" s="232"/>
      <c r="AP1535" s="232"/>
      <c r="AQ1535" s="232"/>
      <c r="AR1535" s="232"/>
      <c r="AS1535" s="232"/>
      <c r="AT1535" s="243" t="str">
        <f t="shared" si="121"/>
        <v/>
      </c>
      <c r="AU1535" s="243">
        <f t="shared" si="122"/>
        <v>2.083333333333337E-2</v>
      </c>
    </row>
    <row r="1536" spans="2:47" ht="14.25">
      <c r="B1536" s="29">
        <v>2025</v>
      </c>
      <c r="C1536" s="29">
        <v>6</v>
      </c>
      <c r="D1536" s="29">
        <v>26</v>
      </c>
      <c r="E1536" s="247" t="s">
        <v>496</v>
      </c>
      <c r="F1536" s="29">
        <v>1</v>
      </c>
      <c r="G1536" s="208" t="s">
        <v>466</v>
      </c>
      <c r="H1536" s="694" t="s">
        <v>467</v>
      </c>
      <c r="I1536" s="347" t="s">
        <v>863</v>
      </c>
      <c r="J1536" s="694" t="s">
        <v>468</v>
      </c>
      <c r="K1536" s="232">
        <v>3832359</v>
      </c>
      <c r="L1536" s="698">
        <v>1</v>
      </c>
      <c r="M1536" s="185">
        <v>5</v>
      </c>
      <c r="N1536" s="717" t="s">
        <v>694</v>
      </c>
      <c r="O1536" s="232" t="s">
        <v>864</v>
      </c>
      <c r="P1536" s="232">
        <v>50</v>
      </c>
      <c r="Q1536" s="347" t="s">
        <v>228</v>
      </c>
      <c r="R1536" s="695">
        <v>1005</v>
      </c>
      <c r="S1536" s="695">
        <v>1005</v>
      </c>
      <c r="T1536" s="695">
        <v>12060</v>
      </c>
      <c r="U1536" s="695">
        <v>12060</v>
      </c>
      <c r="V1536" s="695">
        <v>1000</v>
      </c>
      <c r="W1536" s="695">
        <v>1005</v>
      </c>
      <c r="X1536" s="232">
        <v>1</v>
      </c>
      <c r="Y1536" s="695">
        <v>4000</v>
      </c>
      <c r="Z1536" s="232">
        <v>3</v>
      </c>
      <c r="AA1536" s="696">
        <v>4020</v>
      </c>
      <c r="AB1536" s="696">
        <v>4000</v>
      </c>
      <c r="AC1536" s="697" t="s">
        <v>2714</v>
      </c>
      <c r="AD1536" s="698" t="s">
        <v>2715</v>
      </c>
      <c r="AE1536" s="699">
        <v>0.9375</v>
      </c>
      <c r="AF1536" s="699">
        <v>0.95833333333333337</v>
      </c>
      <c r="AG1536" s="699">
        <v>0.95833333333333337</v>
      </c>
      <c r="AH1536" s="699">
        <v>0.97916666666666663</v>
      </c>
      <c r="AI1536" s="232" t="s">
        <v>1592</v>
      </c>
      <c r="AJ1536" s="694" t="s">
        <v>862</v>
      </c>
      <c r="AK1536" s="694"/>
      <c r="AL1536" s="700" t="s">
        <v>7</v>
      </c>
      <c r="AM1536" s="694" t="s">
        <v>470</v>
      </c>
      <c r="AN1536" s="694"/>
      <c r="AO1536" s="232" t="s">
        <v>2709</v>
      </c>
      <c r="AP1536" s="232"/>
      <c r="AQ1536" s="232" t="s">
        <v>860</v>
      </c>
      <c r="AR1536" s="232"/>
      <c r="AS1536" s="232"/>
      <c r="AT1536" s="243">
        <f t="shared" si="121"/>
        <v>2.083333333333337E-2</v>
      </c>
      <c r="AU1536" s="243">
        <f t="shared" si="122"/>
        <v>2.0833333333333259E-2</v>
      </c>
    </row>
    <row r="1537" spans="2:47" ht="14.25">
      <c r="B1537" s="29">
        <v>2025</v>
      </c>
      <c r="C1537" s="29">
        <v>6</v>
      </c>
      <c r="D1537" s="29">
        <v>26</v>
      </c>
      <c r="E1537" s="247" t="s">
        <v>496</v>
      </c>
      <c r="F1537" s="29">
        <v>1</v>
      </c>
      <c r="G1537" s="208" t="s">
        <v>466</v>
      </c>
      <c r="H1537" s="694" t="s">
        <v>467</v>
      </c>
      <c r="I1537" s="347" t="s">
        <v>863</v>
      </c>
      <c r="J1537" s="694" t="s">
        <v>468</v>
      </c>
      <c r="K1537" s="232">
        <v>3832359</v>
      </c>
      <c r="L1537" s="698">
        <v>2</v>
      </c>
      <c r="M1537" s="185">
        <v>5</v>
      </c>
      <c r="N1537" s="717" t="s">
        <v>694</v>
      </c>
      <c r="O1537" s="232" t="s">
        <v>864</v>
      </c>
      <c r="P1537" s="232">
        <v>50</v>
      </c>
      <c r="Q1537" s="347" t="s">
        <v>228</v>
      </c>
      <c r="R1537" s="695">
        <v>1005</v>
      </c>
      <c r="S1537" s="695">
        <v>1004</v>
      </c>
      <c r="T1537" s="695">
        <v>12060</v>
      </c>
      <c r="U1537" s="695">
        <v>12060</v>
      </c>
      <c r="V1537" s="695">
        <v>1000</v>
      </c>
      <c r="W1537" s="695">
        <v>1004</v>
      </c>
      <c r="X1537" s="232">
        <v>1</v>
      </c>
      <c r="Y1537" s="695">
        <v>4000</v>
      </c>
      <c r="Z1537" s="232">
        <v>3</v>
      </c>
      <c r="AA1537" s="696">
        <v>4020</v>
      </c>
      <c r="AB1537" s="696">
        <v>4000</v>
      </c>
      <c r="AC1537" s="697" t="s">
        <v>2714</v>
      </c>
      <c r="AD1537" s="698" t="s">
        <v>2716</v>
      </c>
      <c r="AE1537" s="699">
        <v>0.97916666666666663</v>
      </c>
      <c r="AF1537" s="699">
        <v>0</v>
      </c>
      <c r="AG1537" s="699">
        <v>0</v>
      </c>
      <c r="AH1537" s="699">
        <v>2.0833333333333332E-2</v>
      </c>
      <c r="AI1537" s="232" t="s">
        <v>1592</v>
      </c>
      <c r="AJ1537" s="694" t="s">
        <v>862</v>
      </c>
      <c r="AK1537" s="694"/>
      <c r="AL1537" s="700" t="s">
        <v>7</v>
      </c>
      <c r="AM1537" s="694" t="s">
        <v>470</v>
      </c>
      <c r="AN1537" s="694"/>
      <c r="AO1537" s="232" t="s">
        <v>2709</v>
      </c>
      <c r="AP1537" s="232"/>
      <c r="AQ1537" s="232" t="s">
        <v>860</v>
      </c>
      <c r="AR1537" s="232"/>
      <c r="AS1537" s="232"/>
      <c r="AT1537" s="243">
        <f t="shared" si="121"/>
        <v>2.083333333333337E-2</v>
      </c>
      <c r="AU1537" s="243">
        <f t="shared" si="122"/>
        <v>2.0833333333333332E-2</v>
      </c>
    </row>
    <row r="1538" spans="2:47" ht="14.25">
      <c r="B1538" s="29">
        <v>2025</v>
      </c>
      <c r="C1538" s="29">
        <v>6</v>
      </c>
      <c r="D1538" s="29">
        <v>26</v>
      </c>
      <c r="E1538" s="247" t="s">
        <v>496</v>
      </c>
      <c r="F1538" s="29">
        <v>1</v>
      </c>
      <c r="G1538" s="208" t="s">
        <v>466</v>
      </c>
      <c r="H1538" s="694" t="s">
        <v>467</v>
      </c>
      <c r="I1538" s="347" t="s">
        <v>863</v>
      </c>
      <c r="J1538" s="694" t="s">
        <v>468</v>
      </c>
      <c r="K1538" s="232">
        <v>3832359</v>
      </c>
      <c r="L1538" s="698">
        <v>3</v>
      </c>
      <c r="M1538" s="185">
        <v>5</v>
      </c>
      <c r="N1538" s="717" t="s">
        <v>2729</v>
      </c>
      <c r="O1538" s="232" t="s">
        <v>864</v>
      </c>
      <c r="P1538" s="232">
        <v>50</v>
      </c>
      <c r="Q1538" s="347" t="s">
        <v>228</v>
      </c>
      <c r="R1538" s="695">
        <v>1005</v>
      </c>
      <c r="S1538" s="695">
        <v>1004</v>
      </c>
      <c r="T1538" s="695">
        <v>12060</v>
      </c>
      <c r="U1538" s="695">
        <v>12060</v>
      </c>
      <c r="V1538" s="695">
        <v>1000</v>
      </c>
      <c r="W1538" s="695">
        <v>1004</v>
      </c>
      <c r="X1538" s="232">
        <v>1</v>
      </c>
      <c r="Y1538" s="695">
        <v>4000</v>
      </c>
      <c r="Z1538" s="232">
        <v>3</v>
      </c>
      <c r="AA1538" s="696">
        <v>3980</v>
      </c>
      <c r="AB1538" s="696">
        <v>3960</v>
      </c>
      <c r="AC1538" s="697" t="s">
        <v>2714</v>
      </c>
      <c r="AD1538" s="698" t="s">
        <v>2717</v>
      </c>
      <c r="AE1538" s="699">
        <v>2.0833333333333332E-2</v>
      </c>
      <c r="AF1538" s="699">
        <v>4.1666666666666664E-2</v>
      </c>
      <c r="AG1538" s="699"/>
      <c r="AH1538" s="699"/>
      <c r="AI1538" s="232"/>
      <c r="AJ1538" s="694" t="s">
        <v>862</v>
      </c>
      <c r="AK1538" s="694"/>
      <c r="AL1538" s="700" t="s">
        <v>18</v>
      </c>
      <c r="AM1538" s="694" t="s">
        <v>470</v>
      </c>
      <c r="AN1538" s="694"/>
      <c r="AO1538" s="232" t="s">
        <v>2722</v>
      </c>
      <c r="AP1538" s="232"/>
      <c r="AQ1538" s="232" t="s">
        <v>860</v>
      </c>
      <c r="AR1538" s="232"/>
      <c r="AS1538" s="232"/>
      <c r="AT1538" s="243">
        <f t="shared" si="121"/>
        <v>2.0833333333333332E-2</v>
      </c>
      <c r="AU1538" s="243" t="str">
        <f t="shared" si="122"/>
        <v/>
      </c>
    </row>
    <row r="1539" spans="2:47" ht="14.25">
      <c r="B1539" s="29">
        <v>2025</v>
      </c>
      <c r="C1539" s="29">
        <v>6</v>
      </c>
      <c r="D1539" s="29">
        <v>26</v>
      </c>
      <c r="E1539" s="247" t="s">
        <v>496</v>
      </c>
      <c r="F1539" s="29"/>
      <c r="G1539" s="208"/>
      <c r="H1539" s="694" t="s">
        <v>467</v>
      </c>
      <c r="I1539" s="347"/>
      <c r="J1539" s="694"/>
      <c r="K1539" s="232"/>
      <c r="L1539" s="698"/>
      <c r="M1539" s="185"/>
      <c r="N1539" s="717"/>
      <c r="O1539" s="232"/>
      <c r="P1539" s="232"/>
      <c r="Q1539" s="347"/>
      <c r="R1539" s="695"/>
      <c r="S1539" s="695"/>
      <c r="T1539" s="695"/>
      <c r="U1539" s="695"/>
      <c r="V1539" s="695"/>
      <c r="W1539" s="695"/>
      <c r="X1539" s="232"/>
      <c r="Y1539" s="695"/>
      <c r="Z1539" s="232"/>
      <c r="AA1539" s="696"/>
      <c r="AB1539" s="696"/>
      <c r="AC1539" s="697"/>
      <c r="AD1539" s="698"/>
      <c r="AE1539" s="699"/>
      <c r="AF1539" s="699"/>
      <c r="AG1539" s="699">
        <v>4.1666666666666664E-2</v>
      </c>
      <c r="AH1539" s="699">
        <v>6.25E-2</v>
      </c>
      <c r="AI1539" s="232" t="s">
        <v>1683</v>
      </c>
      <c r="AJ1539" s="694"/>
      <c r="AK1539" s="694"/>
      <c r="AL1539" s="700"/>
      <c r="AM1539" s="694"/>
      <c r="AN1539" s="694"/>
      <c r="AO1539" s="232"/>
      <c r="AP1539" s="232"/>
      <c r="AQ1539" s="232"/>
      <c r="AR1539" s="232"/>
      <c r="AS1539" s="232"/>
      <c r="AT1539" s="243" t="str">
        <f t="shared" si="121"/>
        <v/>
      </c>
      <c r="AU1539" s="243">
        <f t="shared" si="122"/>
        <v>2.0833333333333336E-2</v>
      </c>
    </row>
    <row r="1540" spans="2:47" ht="14.25">
      <c r="B1540" s="29">
        <v>2025</v>
      </c>
      <c r="C1540" s="29">
        <v>6</v>
      </c>
      <c r="D1540" s="29">
        <v>26</v>
      </c>
      <c r="E1540" s="247" t="s">
        <v>496</v>
      </c>
      <c r="F1540" s="29">
        <v>2</v>
      </c>
      <c r="G1540" s="208" t="s">
        <v>466</v>
      </c>
      <c r="H1540" s="694" t="s">
        <v>1682</v>
      </c>
      <c r="I1540" s="347" t="s">
        <v>863</v>
      </c>
      <c r="J1540" s="694" t="s">
        <v>468</v>
      </c>
      <c r="K1540" s="232">
        <v>3832360</v>
      </c>
      <c r="L1540" s="698">
        <v>1</v>
      </c>
      <c r="M1540" s="185">
        <v>1</v>
      </c>
      <c r="N1540" s="717" t="s">
        <v>694</v>
      </c>
      <c r="O1540" s="232" t="s">
        <v>864</v>
      </c>
      <c r="P1540" s="232">
        <v>50</v>
      </c>
      <c r="Q1540" s="347" t="s">
        <v>228</v>
      </c>
      <c r="R1540" s="695">
        <v>1005</v>
      </c>
      <c r="S1540" s="695">
        <v>1004</v>
      </c>
      <c r="T1540" s="695">
        <v>12100</v>
      </c>
      <c r="U1540" s="695">
        <v>12100</v>
      </c>
      <c r="V1540" s="695">
        <v>1000</v>
      </c>
      <c r="W1540" s="695">
        <v>1004</v>
      </c>
      <c r="X1540" s="232">
        <v>1</v>
      </c>
      <c r="Y1540" s="695">
        <v>4000</v>
      </c>
      <c r="Z1540" s="232">
        <v>3</v>
      </c>
      <c r="AA1540" s="696">
        <v>4020</v>
      </c>
      <c r="AB1540" s="696">
        <v>4000</v>
      </c>
      <c r="AC1540" s="697" t="s">
        <v>2718</v>
      </c>
      <c r="AD1540" s="698" t="s">
        <v>2719</v>
      </c>
      <c r="AE1540" s="699">
        <v>6.25E-2</v>
      </c>
      <c r="AF1540" s="699">
        <v>8.3333333333333329E-2</v>
      </c>
      <c r="AG1540" s="699">
        <v>8.3333333333333329E-2</v>
      </c>
      <c r="AH1540" s="699">
        <v>0.1388888888888889</v>
      </c>
      <c r="AI1540" s="232" t="s">
        <v>1592</v>
      </c>
      <c r="AJ1540" s="694" t="s">
        <v>862</v>
      </c>
      <c r="AK1540" s="694"/>
      <c r="AL1540" s="700" t="s">
        <v>7</v>
      </c>
      <c r="AM1540" s="694" t="s">
        <v>470</v>
      </c>
      <c r="AN1540" s="694"/>
      <c r="AO1540" s="232" t="s">
        <v>2727</v>
      </c>
      <c r="AP1540" s="232"/>
      <c r="AQ1540" s="232" t="s">
        <v>860</v>
      </c>
      <c r="AR1540" s="232"/>
      <c r="AS1540" s="232"/>
      <c r="AT1540" s="243">
        <f t="shared" si="121"/>
        <v>2.0833333333333329E-2</v>
      </c>
      <c r="AU1540" s="243">
        <f t="shared" si="122"/>
        <v>5.5555555555555566E-2</v>
      </c>
    </row>
    <row r="1541" spans="2:47" ht="14.25">
      <c r="B1541" s="29">
        <v>2025</v>
      </c>
      <c r="C1541" s="29">
        <v>6</v>
      </c>
      <c r="D1541" s="29">
        <v>26</v>
      </c>
      <c r="E1541" s="247" t="s">
        <v>496</v>
      </c>
      <c r="F1541" s="29">
        <v>2</v>
      </c>
      <c r="G1541" s="208" t="s">
        <v>466</v>
      </c>
      <c r="H1541" s="694" t="s">
        <v>1682</v>
      </c>
      <c r="I1541" s="347" t="s">
        <v>863</v>
      </c>
      <c r="J1541" s="694" t="s">
        <v>468</v>
      </c>
      <c r="K1541" s="232">
        <v>3832359</v>
      </c>
      <c r="L1541" s="698">
        <v>4</v>
      </c>
      <c r="M1541" s="185">
        <v>5</v>
      </c>
      <c r="N1541" s="717" t="s">
        <v>694</v>
      </c>
      <c r="O1541" s="232" t="s">
        <v>864</v>
      </c>
      <c r="P1541" s="232">
        <v>50</v>
      </c>
      <c r="Q1541" s="347" t="s">
        <v>228</v>
      </c>
      <c r="R1541" s="695">
        <v>1005</v>
      </c>
      <c r="S1541" s="695">
        <v>1003</v>
      </c>
      <c r="T1541" s="695">
        <v>12100</v>
      </c>
      <c r="U1541" s="695">
        <v>12100</v>
      </c>
      <c r="V1541" s="695">
        <v>1000</v>
      </c>
      <c r="W1541" s="695">
        <v>1003</v>
      </c>
      <c r="X1541" s="232">
        <v>1</v>
      </c>
      <c r="Y1541" s="695">
        <v>4000</v>
      </c>
      <c r="Z1541" s="232">
        <v>3</v>
      </c>
      <c r="AA1541" s="696">
        <v>4020</v>
      </c>
      <c r="AB1541" s="696">
        <v>4000</v>
      </c>
      <c r="AC1541" s="697" t="s">
        <v>2718</v>
      </c>
      <c r="AD1541" s="698" t="s">
        <v>2720</v>
      </c>
      <c r="AE1541" s="699">
        <v>0.1388888888888889</v>
      </c>
      <c r="AF1541" s="699">
        <v>0.15972222222222221</v>
      </c>
      <c r="AG1541" s="699">
        <v>0.15972222222222221</v>
      </c>
      <c r="AH1541" s="699">
        <v>0.18055555555555555</v>
      </c>
      <c r="AI1541" s="232" t="s">
        <v>1592</v>
      </c>
      <c r="AJ1541" s="694" t="s">
        <v>862</v>
      </c>
      <c r="AK1541" s="694"/>
      <c r="AL1541" s="700" t="s">
        <v>7</v>
      </c>
      <c r="AM1541" s="694" t="s">
        <v>470</v>
      </c>
      <c r="AN1541" s="694"/>
      <c r="AO1541" s="232" t="s">
        <v>2709</v>
      </c>
      <c r="AP1541" s="232"/>
      <c r="AQ1541" s="232" t="s">
        <v>860</v>
      </c>
      <c r="AR1541" s="232"/>
      <c r="AS1541" s="232"/>
      <c r="AT1541" s="243">
        <f t="shared" si="121"/>
        <v>2.0833333333333315E-2</v>
      </c>
      <c r="AU1541" s="243">
        <f t="shared" si="122"/>
        <v>2.0833333333333343E-2</v>
      </c>
    </row>
    <row r="1542" spans="2:47" ht="14.25">
      <c r="B1542" s="29">
        <v>2025</v>
      </c>
      <c r="C1542" s="29">
        <v>6</v>
      </c>
      <c r="D1542" s="29">
        <v>26</v>
      </c>
      <c r="E1542" s="247" t="s">
        <v>496</v>
      </c>
      <c r="F1542" s="29">
        <v>2</v>
      </c>
      <c r="G1542" s="31" t="s">
        <v>466</v>
      </c>
      <c r="H1542" s="694" t="s">
        <v>1682</v>
      </c>
      <c r="I1542" s="347" t="s">
        <v>863</v>
      </c>
      <c r="J1542" s="694" t="s">
        <v>877</v>
      </c>
      <c r="K1542" s="232">
        <v>3832359</v>
      </c>
      <c r="L1542" s="698">
        <v>5</v>
      </c>
      <c r="M1542" s="185">
        <v>5</v>
      </c>
      <c r="N1542" s="717" t="s">
        <v>694</v>
      </c>
      <c r="O1542" s="232" t="s">
        <v>864</v>
      </c>
      <c r="P1542" s="232">
        <v>50</v>
      </c>
      <c r="Q1542" s="347" t="s">
        <v>228</v>
      </c>
      <c r="R1542" s="695">
        <v>1005</v>
      </c>
      <c r="S1542" s="695">
        <v>1004</v>
      </c>
      <c r="T1542" s="695">
        <v>12100</v>
      </c>
      <c r="U1542" s="695">
        <v>12100</v>
      </c>
      <c r="V1542" s="695">
        <v>1000</v>
      </c>
      <c r="W1542" s="695">
        <v>1004</v>
      </c>
      <c r="X1542" s="232">
        <v>1</v>
      </c>
      <c r="Y1542" s="695">
        <v>4000</v>
      </c>
      <c r="Z1542" s="232">
        <v>3</v>
      </c>
      <c r="AA1542" s="696">
        <v>4000</v>
      </c>
      <c r="AB1542" s="696">
        <v>3980</v>
      </c>
      <c r="AC1542" s="697" t="s">
        <v>2718</v>
      </c>
      <c r="AD1542" s="698" t="s">
        <v>2721</v>
      </c>
      <c r="AE1542" s="699">
        <v>0.18055555555555555</v>
      </c>
      <c r="AF1542" s="699">
        <v>0.2013888888888889</v>
      </c>
      <c r="AG1542" s="699"/>
      <c r="AH1542" s="699"/>
      <c r="AI1542" s="232"/>
      <c r="AJ1542" s="694" t="s">
        <v>862</v>
      </c>
      <c r="AK1542" s="694"/>
      <c r="AL1542" s="700" t="s">
        <v>18</v>
      </c>
      <c r="AM1542" s="694" t="s">
        <v>470</v>
      </c>
      <c r="AN1542" s="694"/>
      <c r="AO1542" s="232" t="s">
        <v>2709</v>
      </c>
      <c r="AP1542" s="232"/>
      <c r="AQ1542" s="232" t="s">
        <v>860</v>
      </c>
      <c r="AR1542" s="232"/>
      <c r="AS1542" s="232"/>
      <c r="AT1542" s="243">
        <f t="shared" si="121"/>
        <v>2.0833333333333343E-2</v>
      </c>
      <c r="AU1542" s="243" t="str">
        <f t="shared" si="122"/>
        <v/>
      </c>
    </row>
    <row r="1543" spans="2:47" ht="14.25">
      <c r="B1543" s="29">
        <v>2025</v>
      </c>
      <c r="C1543" s="29">
        <v>6</v>
      </c>
      <c r="D1543" s="29">
        <v>26</v>
      </c>
      <c r="E1543" s="247" t="s">
        <v>496</v>
      </c>
      <c r="F1543" s="29"/>
      <c r="G1543" s="31"/>
      <c r="H1543" s="694" t="s">
        <v>467</v>
      </c>
      <c r="I1543" s="347"/>
      <c r="J1543" s="694"/>
      <c r="K1543" s="232"/>
      <c r="L1543" s="698"/>
      <c r="M1543" s="185"/>
      <c r="N1543" s="717"/>
      <c r="O1543" s="232"/>
      <c r="P1543" s="232"/>
      <c r="Q1543" s="347"/>
      <c r="R1543" s="695"/>
      <c r="S1543" s="695"/>
      <c r="T1543" s="695"/>
      <c r="U1543" s="695"/>
      <c r="V1543" s="695"/>
      <c r="W1543" s="695"/>
      <c r="X1543" s="232"/>
      <c r="Y1543" s="695"/>
      <c r="Z1543" s="232"/>
      <c r="AA1543" s="696"/>
      <c r="AB1543" s="696"/>
      <c r="AC1543" s="697"/>
      <c r="AD1543" s="698"/>
      <c r="AE1543" s="699"/>
      <c r="AF1543" s="699"/>
      <c r="AG1543" s="699">
        <v>0.2013888888888889</v>
      </c>
      <c r="AH1543" s="699">
        <v>0.22222222222222221</v>
      </c>
      <c r="AI1543" s="232" t="s">
        <v>1683</v>
      </c>
      <c r="AJ1543" s="694"/>
      <c r="AK1543" s="694"/>
      <c r="AL1543" s="700"/>
      <c r="AM1543" s="694"/>
      <c r="AN1543" s="694"/>
      <c r="AO1543" s="232"/>
      <c r="AP1543" s="232"/>
      <c r="AQ1543" s="232"/>
      <c r="AR1543" s="232"/>
      <c r="AS1543" s="232"/>
      <c r="AT1543" s="243" t="str">
        <f t="shared" si="121"/>
        <v/>
      </c>
      <c r="AU1543" s="243">
        <f t="shared" si="122"/>
        <v>2.0833333333333315E-2</v>
      </c>
    </row>
    <row r="1544" spans="2:47" ht="14.25">
      <c r="B1544" s="29">
        <v>2025</v>
      </c>
      <c r="C1544" s="29">
        <v>6</v>
      </c>
      <c r="D1544" s="29">
        <v>26</v>
      </c>
      <c r="E1544" s="247" t="s">
        <v>496</v>
      </c>
      <c r="F1544" s="29">
        <v>3</v>
      </c>
      <c r="G1544" s="31" t="s">
        <v>466</v>
      </c>
      <c r="H1544" s="694" t="s">
        <v>1682</v>
      </c>
      <c r="I1544" s="347" t="s">
        <v>863</v>
      </c>
      <c r="J1544" s="694" t="s">
        <v>1553</v>
      </c>
      <c r="K1544" s="232">
        <v>3832368</v>
      </c>
      <c r="L1544" s="698">
        <v>1</v>
      </c>
      <c r="M1544" s="185">
        <v>2</v>
      </c>
      <c r="N1544" s="717" t="s">
        <v>695</v>
      </c>
      <c r="O1544" s="232" t="s">
        <v>864</v>
      </c>
      <c r="P1544" s="232">
        <v>25</v>
      </c>
      <c r="Q1544" s="347" t="s">
        <v>696</v>
      </c>
      <c r="R1544" s="695">
        <v>1005</v>
      </c>
      <c r="S1544" s="695">
        <v>1004</v>
      </c>
      <c r="T1544" s="695">
        <v>8030</v>
      </c>
      <c r="U1544" s="695">
        <v>8030</v>
      </c>
      <c r="V1544" s="695">
        <v>1000</v>
      </c>
      <c r="W1544" s="695">
        <v>1004</v>
      </c>
      <c r="X1544" s="232">
        <v>1</v>
      </c>
      <c r="Y1544" s="695">
        <v>2000</v>
      </c>
      <c r="Z1544" s="232">
        <v>2</v>
      </c>
      <c r="AA1544" s="696">
        <v>2010</v>
      </c>
      <c r="AB1544" s="696">
        <v>2010</v>
      </c>
      <c r="AC1544" s="697" t="s">
        <v>2723</v>
      </c>
      <c r="AD1544" s="698" t="s">
        <v>2724</v>
      </c>
      <c r="AE1544" s="699">
        <v>0.22222222222222221</v>
      </c>
      <c r="AF1544" s="699">
        <v>0.2326388888888889</v>
      </c>
      <c r="AG1544" s="699">
        <v>0.2326388888888889</v>
      </c>
      <c r="AH1544" s="699">
        <v>0.24305555555555555</v>
      </c>
      <c r="AI1544" s="232" t="s">
        <v>16</v>
      </c>
      <c r="AJ1544" s="694" t="s">
        <v>862</v>
      </c>
      <c r="AK1544" s="694"/>
      <c r="AL1544" s="700" t="s">
        <v>36</v>
      </c>
      <c r="AM1544" s="694" t="s">
        <v>1721</v>
      </c>
      <c r="AN1544" s="694"/>
      <c r="AO1544" s="232" t="s">
        <v>2728</v>
      </c>
      <c r="AP1544" s="232"/>
      <c r="AQ1544" s="232" t="s">
        <v>860</v>
      </c>
      <c r="AR1544" s="232"/>
      <c r="AS1544" s="232"/>
      <c r="AT1544" s="243">
        <f t="shared" si="121"/>
        <v>1.0416666666666685E-2</v>
      </c>
      <c r="AU1544" s="243">
        <f t="shared" si="122"/>
        <v>1.0416666666666657E-2</v>
      </c>
    </row>
    <row r="1545" spans="2:47" ht="14.25">
      <c r="B1545" s="29">
        <v>2025</v>
      </c>
      <c r="C1545" s="29">
        <v>6</v>
      </c>
      <c r="D1545" s="29">
        <v>26</v>
      </c>
      <c r="E1545" s="247" t="s">
        <v>496</v>
      </c>
      <c r="F1545" s="29">
        <v>3</v>
      </c>
      <c r="G1545" s="31" t="s">
        <v>466</v>
      </c>
      <c r="H1545" s="694" t="s">
        <v>1682</v>
      </c>
      <c r="I1545" s="347" t="s">
        <v>863</v>
      </c>
      <c r="J1545" s="694" t="s">
        <v>1553</v>
      </c>
      <c r="K1545" s="232">
        <v>3832368</v>
      </c>
      <c r="L1545" s="698">
        <v>1</v>
      </c>
      <c r="M1545" s="185">
        <v>2</v>
      </c>
      <c r="N1545" s="717" t="s">
        <v>695</v>
      </c>
      <c r="O1545" s="232" t="s">
        <v>864</v>
      </c>
      <c r="P1545" s="232">
        <v>25</v>
      </c>
      <c r="Q1545" s="347" t="s">
        <v>696</v>
      </c>
      <c r="R1545" s="695">
        <v>1005</v>
      </c>
      <c r="S1545" s="695">
        <v>1004</v>
      </c>
      <c r="T1545" s="695">
        <v>8030</v>
      </c>
      <c r="U1545" s="695">
        <v>8030</v>
      </c>
      <c r="V1545" s="695">
        <v>1000</v>
      </c>
      <c r="W1545" s="695">
        <v>1004</v>
      </c>
      <c r="X1545" s="232">
        <v>1</v>
      </c>
      <c r="Y1545" s="695">
        <v>6000</v>
      </c>
      <c r="Z1545" s="232">
        <v>2</v>
      </c>
      <c r="AA1545" s="696">
        <v>6000</v>
      </c>
      <c r="AB1545" s="696">
        <v>5980</v>
      </c>
      <c r="AC1545" s="697" t="s">
        <v>2723</v>
      </c>
      <c r="AD1545" s="698" t="s">
        <v>2725</v>
      </c>
      <c r="AE1545" s="699">
        <v>0.24305555555555555</v>
      </c>
      <c r="AF1545" s="699">
        <v>0.27083333333333331</v>
      </c>
      <c r="AG1545" s="699"/>
      <c r="AH1545" s="699"/>
      <c r="AI1545" s="232"/>
      <c r="AJ1545" s="694" t="s">
        <v>862</v>
      </c>
      <c r="AK1545" s="694"/>
      <c r="AL1545" s="700" t="s">
        <v>18</v>
      </c>
      <c r="AM1545" s="694" t="s">
        <v>1721</v>
      </c>
      <c r="AN1545" s="694"/>
      <c r="AO1545" s="232"/>
      <c r="AP1545" s="232"/>
      <c r="AQ1545" s="232" t="s">
        <v>860</v>
      </c>
      <c r="AR1545" s="232"/>
      <c r="AS1545" s="232"/>
      <c r="AT1545" s="243">
        <f t="shared" ref="AT1545:AT1594" si="123">IF(IF(AE1545&gt;AF1545,1-AE1545+AF1545,AF1545-AE1545)=0,"",IF(AE1545&gt;AF1545,1-AE1545+AF1545,AF1545-AE1545))</f>
        <v>2.7777777777777762E-2</v>
      </c>
      <c r="AU1545" s="243" t="str">
        <f t="shared" ref="AU1545:AU1594" si="124">IF(IF(AG1545&gt;AH1545,1-AG1545+AH1545,AH1545-AG1545)=0,"",IF(AG1545&gt;AH1545,1-AG1545+AH1545,AH1545-AG1545))</f>
        <v/>
      </c>
    </row>
    <row r="1546" spans="2:47" ht="14.25">
      <c r="B1546" s="29">
        <v>2025</v>
      </c>
      <c r="C1546" s="29">
        <v>6</v>
      </c>
      <c r="D1546" s="29">
        <v>26</v>
      </c>
      <c r="E1546" s="247" t="s">
        <v>496</v>
      </c>
      <c r="F1546" s="29"/>
      <c r="G1546" s="31"/>
      <c r="H1546" s="694" t="s">
        <v>467</v>
      </c>
      <c r="I1546" s="347"/>
      <c r="J1546" s="694"/>
      <c r="K1546" s="232"/>
      <c r="L1546" s="698"/>
      <c r="M1546" s="185"/>
      <c r="N1546" s="717"/>
      <c r="O1546" s="232"/>
      <c r="P1546" s="232"/>
      <c r="Q1546" s="347"/>
      <c r="R1546" s="695"/>
      <c r="S1546" s="695"/>
      <c r="T1546" s="695"/>
      <c r="U1546" s="695"/>
      <c r="V1546" s="695"/>
      <c r="W1546" s="695"/>
      <c r="X1546" s="232"/>
      <c r="Y1546" s="695"/>
      <c r="Z1546" s="232"/>
      <c r="AA1546" s="696"/>
      <c r="AB1546" s="696"/>
      <c r="AC1546" s="697"/>
      <c r="AD1546" s="698"/>
      <c r="AE1546" s="699"/>
      <c r="AF1546" s="699"/>
      <c r="AG1546" s="699">
        <v>0.27083333333333331</v>
      </c>
      <c r="AH1546" s="699">
        <v>0.28125</v>
      </c>
      <c r="AI1546" s="232" t="s">
        <v>16</v>
      </c>
      <c r="AJ1546" s="694"/>
      <c r="AK1546" s="694"/>
      <c r="AL1546" s="700"/>
      <c r="AM1546" s="694"/>
      <c r="AN1546" s="694"/>
      <c r="AO1546" s="232"/>
      <c r="AP1546" s="232"/>
      <c r="AQ1546" s="232"/>
      <c r="AR1546" s="232"/>
      <c r="AS1546" s="232"/>
      <c r="AT1546" s="243" t="str">
        <f t="shared" si="123"/>
        <v/>
      </c>
      <c r="AU1546" s="243">
        <f t="shared" si="124"/>
        <v>1.0416666666666685E-2</v>
      </c>
    </row>
    <row r="1547" spans="2:47" ht="14.25">
      <c r="B1547" s="29">
        <v>2025</v>
      </c>
      <c r="C1547" s="29">
        <v>6</v>
      </c>
      <c r="D1547" s="29">
        <v>27</v>
      </c>
      <c r="E1547" s="247" t="s">
        <v>494</v>
      </c>
      <c r="F1547" s="29"/>
      <c r="G1547" s="31"/>
      <c r="H1547" s="694" t="s">
        <v>467</v>
      </c>
      <c r="I1547" s="347"/>
      <c r="J1547" s="694"/>
      <c r="K1547" s="232"/>
      <c r="L1547" s="698"/>
      <c r="M1547" s="185"/>
      <c r="N1547" s="717"/>
      <c r="O1547" s="232"/>
      <c r="P1547" s="232"/>
      <c r="Q1547" s="347"/>
      <c r="R1547" s="695"/>
      <c r="S1547" s="695"/>
      <c r="T1547" s="695"/>
      <c r="U1547" s="695"/>
      <c r="V1547" s="695"/>
      <c r="W1547" s="695"/>
      <c r="X1547" s="232"/>
      <c r="Y1547" s="695"/>
      <c r="Z1547" s="232"/>
      <c r="AA1547" s="696"/>
      <c r="AB1547" s="696"/>
      <c r="AC1547" s="697"/>
      <c r="AD1547" s="698"/>
      <c r="AE1547" s="699"/>
      <c r="AF1547" s="699"/>
      <c r="AG1547" s="699">
        <v>0.28125</v>
      </c>
      <c r="AH1547" s="699">
        <v>0.58333333333333337</v>
      </c>
      <c r="AI1547" s="232" t="s">
        <v>41</v>
      </c>
      <c r="AJ1547" s="694"/>
      <c r="AK1547" s="694"/>
      <c r="AL1547" s="700"/>
      <c r="AM1547" s="694"/>
      <c r="AN1547" s="694"/>
      <c r="AO1547" s="232" t="s">
        <v>1717</v>
      </c>
      <c r="AP1547" s="232"/>
      <c r="AQ1547" s="232"/>
      <c r="AR1547" s="232"/>
      <c r="AS1547" s="232"/>
      <c r="AT1547" s="243"/>
      <c r="AU1547" s="243">
        <f t="shared" si="124"/>
        <v>0.30208333333333337</v>
      </c>
    </row>
    <row r="1548" spans="2:47" ht="14.25">
      <c r="B1548" s="29">
        <v>2025</v>
      </c>
      <c r="C1548" s="29">
        <v>6</v>
      </c>
      <c r="D1548" s="29">
        <v>27</v>
      </c>
      <c r="E1548" s="247" t="s">
        <v>495</v>
      </c>
      <c r="F1548" s="29"/>
      <c r="G1548" s="208"/>
      <c r="H1548" s="694" t="s">
        <v>467</v>
      </c>
      <c r="I1548" s="347"/>
      <c r="J1548" s="694"/>
      <c r="K1548" s="232"/>
      <c r="L1548" s="698"/>
      <c r="M1548" s="185"/>
      <c r="N1548" s="717"/>
      <c r="O1548" s="232"/>
      <c r="P1548" s="232"/>
      <c r="Q1548" s="347"/>
      <c r="R1548" s="695"/>
      <c r="S1548" s="695"/>
      <c r="T1548" s="695"/>
      <c r="U1548" s="695"/>
      <c r="V1548" s="695"/>
      <c r="W1548" s="695"/>
      <c r="X1548" s="232"/>
      <c r="Y1548" s="695"/>
      <c r="Z1548" s="232"/>
      <c r="AA1548" s="696"/>
      <c r="AB1548" s="696"/>
      <c r="AC1548" s="697"/>
      <c r="AD1548" s="698"/>
      <c r="AE1548" s="699"/>
      <c r="AF1548" s="699"/>
      <c r="AG1548" s="699">
        <v>0.58333333333333337</v>
      </c>
      <c r="AH1548" s="699">
        <v>0.91666666666666663</v>
      </c>
      <c r="AI1548" s="232" t="s">
        <v>41</v>
      </c>
      <c r="AJ1548" s="694"/>
      <c r="AK1548" s="694"/>
      <c r="AL1548" s="700"/>
      <c r="AM1548" s="694"/>
      <c r="AN1548" s="694"/>
      <c r="AO1548" s="232" t="s">
        <v>1717</v>
      </c>
      <c r="AP1548" s="232"/>
      <c r="AQ1548" s="232"/>
      <c r="AR1548" s="232"/>
      <c r="AS1548" s="232"/>
      <c r="AT1548" s="243" t="str">
        <f>IF(IF(AE1548&gt;AF1548,1-AE1548+AF1548,AF1548-AE1548)=0,"",IF(AE1548&gt;AF1548,1-AE1548+AF1548,AF1548-AE1548))</f>
        <v/>
      </c>
      <c r="AU1548" s="243">
        <f>IF(IF(AG1548&gt;AH1548,1-AG1548+AH1548,AH1548-AG1548)=0,"",IF(AG1548&gt;AH1548,1-AG1548+AH1548,AH1548-AG1548))</f>
        <v>0.33333333333333326</v>
      </c>
    </row>
    <row r="1549" spans="2:47" ht="14.25">
      <c r="B1549" s="29">
        <v>2025</v>
      </c>
      <c r="C1549" s="29">
        <v>6</v>
      </c>
      <c r="D1549" s="29">
        <v>27</v>
      </c>
      <c r="E1549" s="247" t="s">
        <v>496</v>
      </c>
      <c r="F1549" s="29"/>
      <c r="G1549" s="208"/>
      <c r="H1549" s="694" t="s">
        <v>467</v>
      </c>
      <c r="I1549" s="347"/>
      <c r="J1549" s="694"/>
      <c r="K1549" s="232"/>
      <c r="L1549" s="698"/>
      <c r="M1549" s="185"/>
      <c r="N1549" s="717"/>
      <c r="O1549" s="232"/>
      <c r="P1549" s="232"/>
      <c r="Q1549" s="347"/>
      <c r="R1549" s="695"/>
      <c r="S1549" s="695"/>
      <c r="T1549" s="695"/>
      <c r="U1549" s="695"/>
      <c r="V1549" s="695"/>
      <c r="W1549" s="695"/>
      <c r="X1549" s="232"/>
      <c r="Y1549" s="695"/>
      <c r="Z1549" s="232"/>
      <c r="AA1549" s="696"/>
      <c r="AB1549" s="696"/>
      <c r="AC1549" s="697"/>
      <c r="AD1549" s="698"/>
      <c r="AE1549" s="699"/>
      <c r="AF1549" s="699"/>
      <c r="AG1549" s="699">
        <v>0.91666666666666663</v>
      </c>
      <c r="AH1549" s="699">
        <v>0.9375</v>
      </c>
      <c r="AI1549" s="232" t="s">
        <v>5</v>
      </c>
      <c r="AJ1549" s="694"/>
      <c r="AK1549" s="694"/>
      <c r="AL1549" s="700"/>
      <c r="AM1549" s="694"/>
      <c r="AN1549" s="694"/>
      <c r="AO1549" s="232"/>
      <c r="AP1549" s="232"/>
      <c r="AQ1549" s="232"/>
      <c r="AR1549" s="232"/>
      <c r="AS1549" s="232"/>
      <c r="AT1549" s="243" t="str">
        <f>IF(IF(AE1549&gt;AF1549,1-AE1549+AF1549,AF1549-AE1549)=0,"",IF(AE1549&gt;AF1549,1-AE1549+AF1549,AF1549-AE1549))</f>
        <v/>
      </c>
      <c r="AU1549" s="243">
        <f>IF(IF(AG1549&gt;AH1549,1-AG1549+AH1549,AH1549-AG1549)=0,"",IF(AG1549&gt;AH1549,1-AG1549+AH1549,AH1549-AG1549))</f>
        <v>2.083333333333337E-2</v>
      </c>
    </row>
    <row r="1550" spans="2:47" ht="14.25">
      <c r="B1550" s="29">
        <v>2025</v>
      </c>
      <c r="C1550" s="29">
        <v>6</v>
      </c>
      <c r="D1550" s="29">
        <v>27</v>
      </c>
      <c r="E1550" s="247" t="s">
        <v>496</v>
      </c>
      <c r="F1550" s="29">
        <v>1</v>
      </c>
      <c r="G1550" s="208" t="s">
        <v>466</v>
      </c>
      <c r="H1550" s="694" t="s">
        <v>1682</v>
      </c>
      <c r="I1550" s="347" t="s">
        <v>863</v>
      </c>
      <c r="J1550" s="694" t="s">
        <v>1553</v>
      </c>
      <c r="K1550" s="232">
        <v>3832368</v>
      </c>
      <c r="L1550" s="698">
        <v>2</v>
      </c>
      <c r="M1550" s="185">
        <v>2</v>
      </c>
      <c r="N1550" s="717" t="s">
        <v>695</v>
      </c>
      <c r="O1550" s="232" t="s">
        <v>864</v>
      </c>
      <c r="P1550" s="232">
        <v>25</v>
      </c>
      <c r="Q1550" s="347" t="s">
        <v>696</v>
      </c>
      <c r="R1550" s="695">
        <v>1005</v>
      </c>
      <c r="S1550" s="695">
        <v>1004</v>
      </c>
      <c r="T1550" s="695">
        <v>8000</v>
      </c>
      <c r="U1550" s="695">
        <v>8000</v>
      </c>
      <c r="V1550" s="695">
        <v>1000</v>
      </c>
      <c r="W1550" s="695">
        <v>1004</v>
      </c>
      <c r="X1550" s="232">
        <v>1</v>
      </c>
      <c r="Y1550" s="695">
        <v>2000</v>
      </c>
      <c r="Z1550" s="232">
        <v>2</v>
      </c>
      <c r="AA1550" s="696">
        <v>2010</v>
      </c>
      <c r="AB1550" s="696">
        <v>2000</v>
      </c>
      <c r="AC1550" s="697" t="s">
        <v>2731</v>
      </c>
      <c r="AD1550" s="698" t="s">
        <v>2732</v>
      </c>
      <c r="AE1550" s="699">
        <v>0.9375</v>
      </c>
      <c r="AF1550" s="699">
        <v>0.94791666666666663</v>
      </c>
      <c r="AG1550" s="699">
        <v>0.94791666666666663</v>
      </c>
      <c r="AH1550" s="699">
        <v>0.95833333333333337</v>
      </c>
      <c r="AI1550" s="232" t="s">
        <v>16</v>
      </c>
      <c r="AJ1550" s="694" t="s">
        <v>862</v>
      </c>
      <c r="AK1550" s="694"/>
      <c r="AL1550" s="700" t="s">
        <v>7</v>
      </c>
      <c r="AM1550" s="694" t="s">
        <v>1721</v>
      </c>
      <c r="AN1550" s="694"/>
      <c r="AO1550" s="232"/>
      <c r="AP1550" s="232"/>
      <c r="AQ1550" s="232" t="s">
        <v>860</v>
      </c>
      <c r="AR1550" s="232"/>
      <c r="AS1550" s="232"/>
      <c r="AT1550" s="243">
        <f>IF(IF(AE1550&gt;AF1550,1-AE1550+AF1550,AF1550-AE1550)=0,"",IF(AE1550&gt;AF1550,1-AE1550+AF1550,AF1550-AE1550))</f>
        <v>1.041666666666663E-2</v>
      </c>
      <c r="AU1550" s="243">
        <f>IF(IF(AG1550&gt;AH1550,1-AG1550+AH1550,AH1550-AG1550)=0,"",IF(AG1550&gt;AH1550,1-AG1550+AH1550,AH1550-AG1550))</f>
        <v>1.0416666666666741E-2</v>
      </c>
    </row>
    <row r="1551" spans="2:47" ht="14.25">
      <c r="B1551" s="29">
        <v>2025</v>
      </c>
      <c r="C1551" s="29">
        <v>6</v>
      </c>
      <c r="D1551" s="29">
        <v>27</v>
      </c>
      <c r="E1551" s="247" t="s">
        <v>496</v>
      </c>
      <c r="F1551" s="29">
        <v>1</v>
      </c>
      <c r="G1551" s="208" t="s">
        <v>466</v>
      </c>
      <c r="H1551" s="694" t="s">
        <v>1682</v>
      </c>
      <c r="I1551" s="347" t="s">
        <v>863</v>
      </c>
      <c r="J1551" s="694" t="s">
        <v>1553</v>
      </c>
      <c r="K1551" s="232">
        <v>3832368</v>
      </c>
      <c r="L1551" s="698">
        <v>2</v>
      </c>
      <c r="M1551" s="185">
        <v>2</v>
      </c>
      <c r="N1551" s="717" t="s">
        <v>695</v>
      </c>
      <c r="O1551" s="232" t="s">
        <v>864</v>
      </c>
      <c r="P1551" s="232">
        <v>25</v>
      </c>
      <c r="Q1551" s="347" t="s">
        <v>696</v>
      </c>
      <c r="R1551" s="695">
        <v>1005</v>
      </c>
      <c r="S1551" s="695">
        <v>1004</v>
      </c>
      <c r="T1551" s="695">
        <v>8000</v>
      </c>
      <c r="U1551" s="695">
        <v>8000</v>
      </c>
      <c r="V1551" s="695">
        <v>1000</v>
      </c>
      <c r="W1551" s="695">
        <v>1004</v>
      </c>
      <c r="X1551" s="232">
        <v>1</v>
      </c>
      <c r="Y1551" s="695">
        <v>6000</v>
      </c>
      <c r="Z1551" s="232">
        <v>2</v>
      </c>
      <c r="AA1551" s="696">
        <v>6020</v>
      </c>
      <c r="AB1551" s="696">
        <v>6000</v>
      </c>
      <c r="AC1551" s="697" t="s">
        <v>2731</v>
      </c>
      <c r="AD1551" s="698" t="s">
        <v>2733</v>
      </c>
      <c r="AE1551" s="699">
        <v>0.95833333333333337</v>
      </c>
      <c r="AF1551" s="699">
        <v>0.98611111111111116</v>
      </c>
      <c r="AG1551" s="699"/>
      <c r="AH1551" s="699"/>
      <c r="AI1551" s="232"/>
      <c r="AJ1551" s="694" t="s">
        <v>862</v>
      </c>
      <c r="AK1551" s="694"/>
      <c r="AL1551" s="700" t="s">
        <v>7</v>
      </c>
      <c r="AM1551" s="694" t="s">
        <v>1721</v>
      </c>
      <c r="AN1551" s="694"/>
      <c r="AO1551" s="232"/>
      <c r="AP1551" s="232"/>
      <c r="AQ1551" s="232" t="s">
        <v>860</v>
      </c>
      <c r="AR1551" s="232"/>
      <c r="AS1551" s="232"/>
      <c r="AT1551" s="243">
        <f>IF(IF(AE1551&gt;AF1551,1-AE1551+AF1551,AF1551-AE1551)=0,"",IF(AE1551&gt;AF1551,1-AE1551+AF1551,AF1551-AE1551))</f>
        <v>2.777777777777779E-2</v>
      </c>
      <c r="AU1551" s="243" t="str">
        <f>IF(IF(AG1551&gt;AH1551,1-AG1551+AH1551,AH1551-AG1551)=0,"",IF(AG1551&gt;AH1551,1-AG1551+AH1551,AH1551-AG1551))</f>
        <v/>
      </c>
    </row>
    <row r="1552" spans="2:47" ht="14.25">
      <c r="B1552" s="29">
        <v>2025</v>
      </c>
      <c r="C1552" s="29">
        <v>6</v>
      </c>
      <c r="D1552" s="29">
        <v>27</v>
      </c>
      <c r="E1552" s="247" t="s">
        <v>496</v>
      </c>
      <c r="F1552" s="29"/>
      <c r="G1552" s="208"/>
      <c r="H1552" s="694" t="s">
        <v>467</v>
      </c>
      <c r="I1552" s="347"/>
      <c r="J1552" s="694"/>
      <c r="K1552" s="232"/>
      <c r="L1552" s="698"/>
      <c r="M1552" s="185"/>
      <c r="N1552" s="717"/>
      <c r="O1552" s="232"/>
      <c r="P1552" s="232"/>
      <c r="Q1552" s="347"/>
      <c r="R1552" s="695"/>
      <c r="S1552" s="695"/>
      <c r="T1552" s="695"/>
      <c r="U1552" s="695"/>
      <c r="V1552" s="695"/>
      <c r="W1552" s="695"/>
      <c r="X1552" s="232"/>
      <c r="Y1552" s="695"/>
      <c r="Z1552" s="232"/>
      <c r="AA1552" s="696"/>
      <c r="AB1552" s="696"/>
      <c r="AC1552" s="697"/>
      <c r="AD1552" s="698"/>
      <c r="AE1552" s="699"/>
      <c r="AF1552" s="699"/>
      <c r="AG1552" s="699">
        <v>0.98611111111111116</v>
      </c>
      <c r="AH1552" s="699">
        <v>6.9444444444444441E-3</v>
      </c>
      <c r="AI1552" s="232" t="s">
        <v>5</v>
      </c>
      <c r="AJ1552" s="694"/>
      <c r="AK1552" s="694"/>
      <c r="AL1552" s="700"/>
      <c r="AM1552" s="694"/>
      <c r="AN1552" s="694"/>
      <c r="AO1552" s="232"/>
      <c r="AP1552" s="232"/>
      <c r="AQ1552" s="232"/>
      <c r="AR1552" s="232"/>
      <c r="AS1552" s="232"/>
      <c r="AT1552" s="243" t="str">
        <f>IF(IF(AE1552&gt;AF1552,1-AE1552+AF1552,AF1552-AE1552)=0,"",IF(AE1552&gt;AF1552,1-AE1552+AF1552,AF1552-AE1552))</f>
        <v/>
      </c>
      <c r="AU1552" s="243">
        <f>IF(IF(AG1552&gt;AH1552,1-AG1552+AH1552,AH1552-AG1552)=0,"",IF(AG1552&gt;AH1552,1-AG1552+AH1552,AH1552-AG1552))</f>
        <v>2.0833333333333284E-2</v>
      </c>
    </row>
    <row r="1553" spans="2:47" ht="14.25">
      <c r="B1553" s="29">
        <v>2025</v>
      </c>
      <c r="C1553" s="29">
        <v>6</v>
      </c>
      <c r="D1553" s="29">
        <v>27</v>
      </c>
      <c r="E1553" s="247" t="s">
        <v>496</v>
      </c>
      <c r="F1553" s="29">
        <v>2</v>
      </c>
      <c r="G1553" s="31" t="s">
        <v>466</v>
      </c>
      <c r="H1553" s="694" t="s">
        <v>1682</v>
      </c>
      <c r="I1553" s="347" t="s">
        <v>23</v>
      </c>
      <c r="J1553" s="694" t="s">
        <v>1553</v>
      </c>
      <c r="K1553" s="232">
        <v>3832368</v>
      </c>
      <c r="L1553" s="698">
        <v>1</v>
      </c>
      <c r="M1553" s="185">
        <v>2</v>
      </c>
      <c r="N1553" s="717" t="s">
        <v>695</v>
      </c>
      <c r="O1553" s="232" t="s">
        <v>864</v>
      </c>
      <c r="P1553" s="232">
        <v>25</v>
      </c>
      <c r="Q1553" s="347" t="s">
        <v>696</v>
      </c>
      <c r="R1553" s="695">
        <v>1005</v>
      </c>
      <c r="S1553" s="695">
        <v>1004</v>
      </c>
      <c r="T1553" s="695">
        <v>2010</v>
      </c>
      <c r="U1553" s="695">
        <v>2010</v>
      </c>
      <c r="V1553" s="695">
        <v>1000</v>
      </c>
      <c r="W1553" s="695">
        <v>1004</v>
      </c>
      <c r="X1553" s="232">
        <v>1</v>
      </c>
      <c r="Y1553" s="695">
        <v>2000</v>
      </c>
      <c r="Z1553" s="232">
        <v>1</v>
      </c>
      <c r="AA1553" s="696">
        <v>1990</v>
      </c>
      <c r="AB1553" s="696">
        <v>1970</v>
      </c>
      <c r="AC1553" s="697" t="s">
        <v>2724</v>
      </c>
      <c r="AD1553" s="698" t="s">
        <v>2735</v>
      </c>
      <c r="AE1553" s="699">
        <v>6.9444444444444441E-3</v>
      </c>
      <c r="AF1553" s="699">
        <v>1.7361111111111112E-2</v>
      </c>
      <c r="AG1553" s="699"/>
      <c r="AH1553" s="699"/>
      <c r="AI1553" s="232"/>
      <c r="AJ1553" s="694" t="s">
        <v>862</v>
      </c>
      <c r="AK1553" s="694"/>
      <c r="AL1553" s="700" t="s">
        <v>18</v>
      </c>
      <c r="AM1553" s="694" t="s">
        <v>1721</v>
      </c>
      <c r="AN1553" s="694"/>
      <c r="AO1553" s="232" t="s">
        <v>2734</v>
      </c>
      <c r="AP1553" s="232"/>
      <c r="AQ1553" s="232" t="s">
        <v>860</v>
      </c>
      <c r="AR1553" s="232"/>
      <c r="AS1553" s="232"/>
      <c r="AT1553" s="243">
        <f t="shared" ref="AT1553:AT1555" si="125">IF(IF(AE1553&gt;AF1553,1-AE1553+AF1553,AF1553-AE1553)=0,"",IF(AE1553&gt;AF1553,1-AE1553+AF1553,AF1553-AE1553))</f>
        <v>1.0416666666666668E-2</v>
      </c>
      <c r="AU1553" s="243" t="str">
        <f t="shared" ref="AU1553:AU1555" si="126">IF(IF(AG1553&gt;AH1553,1-AG1553+AH1553,AH1553-AG1553)=0,"",IF(AG1553&gt;AH1553,1-AG1553+AH1553,AH1553-AG1553))</f>
        <v/>
      </c>
    </row>
    <row r="1554" spans="2:47" ht="14.25">
      <c r="B1554" s="29">
        <v>2025</v>
      </c>
      <c r="C1554" s="29">
        <v>6</v>
      </c>
      <c r="D1554" s="29">
        <v>27</v>
      </c>
      <c r="E1554" s="247" t="s">
        <v>496</v>
      </c>
      <c r="F1554" s="29"/>
      <c r="G1554" s="31"/>
      <c r="H1554" s="694" t="s">
        <v>467</v>
      </c>
      <c r="I1554" s="347"/>
      <c r="J1554" s="694"/>
      <c r="K1554" s="232"/>
      <c r="L1554" s="698"/>
      <c r="M1554" s="185"/>
      <c r="N1554" s="717"/>
      <c r="O1554" s="232"/>
      <c r="P1554" s="232"/>
      <c r="Q1554" s="347"/>
      <c r="R1554" s="695"/>
      <c r="S1554" s="695"/>
      <c r="T1554" s="695"/>
      <c r="U1554" s="695"/>
      <c r="V1554" s="695"/>
      <c r="W1554" s="695"/>
      <c r="X1554" s="232"/>
      <c r="Y1554" s="695"/>
      <c r="Z1554" s="232"/>
      <c r="AA1554" s="696"/>
      <c r="AB1554" s="696"/>
      <c r="AC1554" s="697"/>
      <c r="AD1554" s="698"/>
      <c r="AE1554" s="699"/>
      <c r="AF1554" s="699"/>
      <c r="AG1554" s="699">
        <v>1.7361111111111112E-2</v>
      </c>
      <c r="AH1554" s="699">
        <v>3.8194444444444448E-2</v>
      </c>
      <c r="AI1554" s="232" t="s">
        <v>5</v>
      </c>
      <c r="AJ1554" s="694"/>
      <c r="AK1554" s="694"/>
      <c r="AL1554" s="700"/>
      <c r="AM1554" s="694"/>
      <c r="AN1554" s="694"/>
      <c r="AO1554" s="232"/>
      <c r="AP1554" s="232"/>
      <c r="AQ1554" s="232"/>
      <c r="AR1554" s="232"/>
      <c r="AS1554" s="232"/>
      <c r="AT1554" s="243" t="str">
        <f t="shared" si="125"/>
        <v/>
      </c>
      <c r="AU1554" s="243">
        <f t="shared" si="126"/>
        <v>2.0833333333333336E-2</v>
      </c>
    </row>
    <row r="1555" spans="2:47" ht="14.25">
      <c r="B1555" s="29">
        <v>2025</v>
      </c>
      <c r="C1555" s="29">
        <v>6</v>
      </c>
      <c r="D1555" s="29">
        <v>27</v>
      </c>
      <c r="E1555" s="247" t="s">
        <v>496</v>
      </c>
      <c r="F1555" s="29">
        <v>3</v>
      </c>
      <c r="G1555" s="31" t="s">
        <v>466</v>
      </c>
      <c r="H1555" s="694" t="s">
        <v>1682</v>
      </c>
      <c r="I1555" s="347" t="s">
        <v>23</v>
      </c>
      <c r="J1555" s="694" t="s">
        <v>1553</v>
      </c>
      <c r="K1555" s="232">
        <v>3832989</v>
      </c>
      <c r="L1555" s="698">
        <v>1</v>
      </c>
      <c r="M1555" s="185">
        <v>1</v>
      </c>
      <c r="N1555" s="717" t="s">
        <v>695</v>
      </c>
      <c r="O1555" s="232" t="s">
        <v>864</v>
      </c>
      <c r="P1555" s="232">
        <v>50</v>
      </c>
      <c r="Q1555" s="347" t="s">
        <v>696</v>
      </c>
      <c r="R1555" s="695">
        <v>1005</v>
      </c>
      <c r="S1555" s="695">
        <v>1006</v>
      </c>
      <c r="T1555" s="695">
        <v>3970</v>
      </c>
      <c r="U1555" s="695">
        <v>3970</v>
      </c>
      <c r="V1555" s="695">
        <v>1000</v>
      </c>
      <c r="W1555" s="695">
        <v>1006</v>
      </c>
      <c r="X1555" s="232">
        <v>1</v>
      </c>
      <c r="Y1555" s="695">
        <v>4000</v>
      </c>
      <c r="Z1555" s="232">
        <v>1</v>
      </c>
      <c r="AA1555" s="696">
        <v>3960</v>
      </c>
      <c r="AB1555" s="696">
        <v>3930</v>
      </c>
      <c r="AC1555" s="697" t="s">
        <v>2730</v>
      </c>
      <c r="AD1555" s="698" t="s">
        <v>2736</v>
      </c>
      <c r="AE1555" s="699">
        <v>3.8194444444444448E-2</v>
      </c>
      <c r="AF1555" s="699">
        <v>7.2916666666666671E-2</v>
      </c>
      <c r="AG1555" s="699"/>
      <c r="AH1555" s="699"/>
      <c r="AI1555" s="232"/>
      <c r="AJ1555" s="694" t="s">
        <v>862</v>
      </c>
      <c r="AK1555" s="694"/>
      <c r="AL1555" s="700" t="s">
        <v>18</v>
      </c>
      <c r="AM1555" s="694" t="s">
        <v>1721</v>
      </c>
      <c r="AN1555" s="694">
        <v>1</v>
      </c>
      <c r="AO1555" s="232" t="s">
        <v>2737</v>
      </c>
      <c r="AP1555" s="232"/>
      <c r="AQ1555" s="232" t="s">
        <v>860</v>
      </c>
      <c r="AR1555" s="232"/>
      <c r="AS1555" s="232"/>
      <c r="AT1555" s="243">
        <f t="shared" si="125"/>
        <v>3.4722222222222224E-2</v>
      </c>
      <c r="AU1555" s="243" t="str">
        <f t="shared" si="126"/>
        <v/>
      </c>
    </row>
    <row r="1556" spans="2:47" ht="14.25">
      <c r="B1556" s="29">
        <v>2025</v>
      </c>
      <c r="C1556" s="29">
        <v>6</v>
      </c>
      <c r="D1556" s="29">
        <v>27</v>
      </c>
      <c r="E1556" s="247" t="s">
        <v>496</v>
      </c>
      <c r="F1556" s="29"/>
      <c r="G1556" s="31"/>
      <c r="H1556" s="694" t="s">
        <v>467</v>
      </c>
      <c r="I1556" s="347"/>
      <c r="J1556" s="694"/>
      <c r="K1556" s="232"/>
      <c r="L1556" s="698"/>
      <c r="M1556" s="185"/>
      <c r="N1556" s="717"/>
      <c r="O1556" s="232"/>
      <c r="P1556" s="232"/>
      <c r="Q1556" s="347"/>
      <c r="R1556" s="695"/>
      <c r="S1556" s="695"/>
      <c r="T1556" s="695"/>
      <c r="U1556" s="695"/>
      <c r="V1556" s="695"/>
      <c r="W1556" s="695"/>
      <c r="X1556" s="232"/>
      <c r="Y1556" s="695"/>
      <c r="Z1556" s="232"/>
      <c r="AA1556" s="696"/>
      <c r="AB1556" s="696"/>
      <c r="AC1556" s="697"/>
      <c r="AD1556" s="698"/>
      <c r="AE1556" s="699"/>
      <c r="AF1556" s="699"/>
      <c r="AG1556" s="699">
        <v>7.2916666666666671E-2</v>
      </c>
      <c r="AH1556" s="699">
        <v>0.28125</v>
      </c>
      <c r="AI1556" s="232" t="s">
        <v>26</v>
      </c>
      <c r="AJ1556" s="694"/>
      <c r="AK1556" s="694"/>
      <c r="AL1556" s="700"/>
      <c r="AM1556" s="694"/>
      <c r="AN1556" s="694"/>
      <c r="AO1556" s="232" t="s">
        <v>2741</v>
      </c>
      <c r="AP1556" s="232"/>
      <c r="AQ1556" s="232"/>
      <c r="AR1556" s="232"/>
      <c r="AS1556" s="232"/>
      <c r="AT1556" s="243" t="str">
        <f t="shared" ref="AT1556:AT1565" si="127">IF(IF(AE1556&gt;AF1556,1-AE1556+AF1556,AF1556-AE1556)=0,"",IF(AE1556&gt;AF1556,1-AE1556+AF1556,AF1556-AE1556))</f>
        <v/>
      </c>
      <c r="AU1556" s="243">
        <f t="shared" ref="AU1556:AU1565" si="128">IF(IF(AG1556&gt;AH1556,1-AG1556+AH1556,AH1556-AG1556)=0,"",IF(AG1556&gt;AH1556,1-AG1556+AH1556,AH1556-AG1556))</f>
        <v>0.20833333333333331</v>
      </c>
    </row>
    <row r="1557" spans="2:47" ht="14.25">
      <c r="B1557" s="29">
        <v>2025</v>
      </c>
      <c r="C1557" s="29">
        <v>6</v>
      </c>
      <c r="D1557" s="29">
        <v>27</v>
      </c>
      <c r="E1557" s="247" t="s">
        <v>496</v>
      </c>
      <c r="F1557" s="29"/>
      <c r="G1557" s="31"/>
      <c r="H1557" s="694" t="s">
        <v>467</v>
      </c>
      <c r="I1557" s="347"/>
      <c r="J1557" s="694"/>
      <c r="K1557" s="232"/>
      <c r="L1557" s="698"/>
      <c r="M1557" s="185"/>
      <c r="N1557" s="717"/>
      <c r="O1557" s="232"/>
      <c r="P1557" s="232"/>
      <c r="Q1557" s="347"/>
      <c r="R1557" s="695"/>
      <c r="S1557" s="695"/>
      <c r="T1557" s="695"/>
      <c r="U1557" s="695"/>
      <c r="V1557" s="695"/>
      <c r="W1557" s="695"/>
      <c r="X1557" s="232"/>
      <c r="Y1557" s="695"/>
      <c r="Z1557" s="232"/>
      <c r="AA1557" s="696"/>
      <c r="AB1557" s="696"/>
      <c r="AC1557" s="697"/>
      <c r="AD1557" s="698"/>
      <c r="AE1557" s="699"/>
      <c r="AF1557" s="699"/>
      <c r="AG1557" s="699"/>
      <c r="AH1557" s="699"/>
      <c r="AI1557" s="232"/>
      <c r="AJ1557" s="694"/>
      <c r="AK1557" s="694"/>
      <c r="AL1557" s="700"/>
      <c r="AM1557" s="694"/>
      <c r="AN1557" s="694"/>
      <c r="AO1557" s="232" t="s">
        <v>2726</v>
      </c>
      <c r="AP1557" s="232"/>
      <c r="AQ1557" s="232"/>
      <c r="AR1557" s="232"/>
      <c r="AS1557" s="232"/>
      <c r="AT1557" s="243" t="str">
        <f t="shared" si="127"/>
        <v/>
      </c>
      <c r="AU1557" s="243" t="str">
        <f t="shared" si="128"/>
        <v/>
      </c>
    </row>
    <row r="1558" spans="2:47" ht="14.25">
      <c r="B1558" s="29">
        <v>2025</v>
      </c>
      <c r="C1558" s="29">
        <v>6</v>
      </c>
      <c r="D1558" s="29">
        <v>27</v>
      </c>
      <c r="E1558" s="247" t="s">
        <v>496</v>
      </c>
      <c r="F1558" s="29"/>
      <c r="G1558" s="31"/>
      <c r="H1558" s="694" t="s">
        <v>467</v>
      </c>
      <c r="I1558" s="347"/>
      <c r="J1558" s="694"/>
      <c r="K1558" s="232"/>
      <c r="L1558" s="698"/>
      <c r="M1558" s="185"/>
      <c r="N1558" s="717"/>
      <c r="O1558" s="232"/>
      <c r="P1558" s="232"/>
      <c r="Q1558" s="347"/>
      <c r="R1558" s="695"/>
      <c r="S1558" s="695"/>
      <c r="T1558" s="695"/>
      <c r="U1558" s="695"/>
      <c r="V1558" s="695"/>
      <c r="W1558" s="695"/>
      <c r="X1558" s="232"/>
      <c r="Y1558" s="695"/>
      <c r="Z1558" s="232"/>
      <c r="AA1558" s="696"/>
      <c r="AB1558" s="696"/>
      <c r="AC1558" s="697"/>
      <c r="AD1558" s="698"/>
      <c r="AE1558" s="699"/>
      <c r="AF1558" s="699"/>
      <c r="AG1558" s="699"/>
      <c r="AH1558" s="699"/>
      <c r="AI1558" s="232"/>
      <c r="AJ1558" s="694"/>
      <c r="AK1558" s="694"/>
      <c r="AL1558" s="700"/>
      <c r="AM1558" s="694"/>
      <c r="AN1558" s="694"/>
      <c r="AO1558" s="232" t="s">
        <v>2742</v>
      </c>
      <c r="AP1558" s="232"/>
      <c r="AQ1558" s="232"/>
      <c r="AR1558" s="232"/>
      <c r="AS1558" s="232"/>
      <c r="AT1558" s="243" t="str">
        <f t="shared" si="127"/>
        <v/>
      </c>
      <c r="AU1558" s="243" t="str">
        <f t="shared" si="128"/>
        <v/>
      </c>
    </row>
    <row r="1559" spans="2:47" ht="14.25">
      <c r="B1559" s="29">
        <v>2025</v>
      </c>
      <c r="C1559" s="29">
        <v>6</v>
      </c>
      <c r="D1559" s="29">
        <v>30</v>
      </c>
      <c r="E1559" s="247" t="s">
        <v>495</v>
      </c>
      <c r="F1559" s="29"/>
      <c r="G1559" s="31"/>
      <c r="H1559" s="694" t="s">
        <v>467</v>
      </c>
      <c r="I1559" s="347"/>
      <c r="J1559" s="694"/>
      <c r="K1559" s="232"/>
      <c r="L1559" s="698"/>
      <c r="M1559" s="185"/>
      <c r="N1559" s="717"/>
      <c r="O1559" s="232"/>
      <c r="P1559" s="232"/>
      <c r="Q1559" s="347"/>
      <c r="R1559" s="695"/>
      <c r="S1559" s="695"/>
      <c r="T1559" s="695"/>
      <c r="U1559" s="695"/>
      <c r="V1559" s="695"/>
      <c r="W1559" s="695"/>
      <c r="X1559" s="232"/>
      <c r="Y1559" s="695"/>
      <c r="Z1559" s="232"/>
      <c r="AA1559" s="696"/>
      <c r="AB1559" s="696"/>
      <c r="AC1559" s="697"/>
      <c r="AD1559" s="698"/>
      <c r="AE1559" s="699"/>
      <c r="AF1559" s="699"/>
      <c r="AG1559" s="699">
        <v>0.28125</v>
      </c>
      <c r="AH1559" s="699">
        <v>0.40277777777777779</v>
      </c>
      <c r="AI1559" s="232" t="s">
        <v>41</v>
      </c>
      <c r="AJ1559" s="694"/>
      <c r="AK1559" s="694"/>
      <c r="AL1559" s="700"/>
      <c r="AM1559" s="694"/>
      <c r="AN1559" s="694"/>
      <c r="AO1559" s="232" t="s">
        <v>2747</v>
      </c>
      <c r="AP1559" s="232"/>
      <c r="AQ1559" s="232"/>
      <c r="AR1559" s="232"/>
      <c r="AS1559" s="232"/>
      <c r="AT1559" s="243" t="str">
        <f t="shared" si="127"/>
        <v/>
      </c>
      <c r="AU1559" s="243">
        <f t="shared" si="128"/>
        <v>0.12152777777777779</v>
      </c>
    </row>
    <row r="1560" spans="2:47" ht="14.25">
      <c r="B1560" s="29">
        <v>2025</v>
      </c>
      <c r="C1560" s="29">
        <v>6</v>
      </c>
      <c r="D1560" s="29">
        <v>30</v>
      </c>
      <c r="E1560" s="247" t="s">
        <v>495</v>
      </c>
      <c r="F1560" s="29"/>
      <c r="G1560" s="31"/>
      <c r="H1560" s="694" t="s">
        <v>467</v>
      </c>
      <c r="I1560" s="347"/>
      <c r="J1560" s="694"/>
      <c r="K1560" s="232"/>
      <c r="L1560" s="698"/>
      <c r="M1560" s="185"/>
      <c r="N1560" s="717"/>
      <c r="O1560" s="232"/>
      <c r="P1560" s="232"/>
      <c r="Q1560" s="347"/>
      <c r="R1560" s="695"/>
      <c r="S1560" s="695"/>
      <c r="T1560" s="695"/>
      <c r="U1560" s="695"/>
      <c r="V1560" s="695"/>
      <c r="W1560" s="695"/>
      <c r="X1560" s="232"/>
      <c r="Y1560" s="695"/>
      <c r="Z1560" s="232"/>
      <c r="AA1560" s="696"/>
      <c r="AB1560" s="696"/>
      <c r="AC1560" s="697"/>
      <c r="AD1560" s="698"/>
      <c r="AE1560" s="699"/>
      <c r="AF1560" s="699"/>
      <c r="AG1560" s="699"/>
      <c r="AH1560" s="699"/>
      <c r="AI1560" s="232" t="s">
        <v>5</v>
      </c>
      <c r="AJ1560" s="694"/>
      <c r="AK1560" s="694"/>
      <c r="AL1560" s="700"/>
      <c r="AM1560" s="694"/>
      <c r="AN1560" s="694"/>
      <c r="AO1560" s="232" t="s">
        <v>2748</v>
      </c>
      <c r="AP1560" s="232"/>
      <c r="AQ1560" s="232"/>
      <c r="AR1560" s="232"/>
      <c r="AS1560" s="232"/>
      <c r="AT1560" s="243" t="str">
        <f t="shared" si="127"/>
        <v/>
      </c>
      <c r="AU1560" s="243" t="str">
        <f t="shared" si="128"/>
        <v/>
      </c>
    </row>
    <row r="1561" spans="2:47" ht="14.25">
      <c r="B1561" s="29">
        <v>2025</v>
      </c>
      <c r="C1561" s="29">
        <v>6</v>
      </c>
      <c r="D1561" s="29">
        <v>30</v>
      </c>
      <c r="E1561" s="247" t="s">
        <v>495</v>
      </c>
      <c r="F1561" s="29">
        <v>1</v>
      </c>
      <c r="G1561" s="208" t="s">
        <v>466</v>
      </c>
      <c r="H1561" s="694" t="s">
        <v>467</v>
      </c>
      <c r="I1561" s="347" t="s">
        <v>863</v>
      </c>
      <c r="J1561" s="694" t="s">
        <v>1553</v>
      </c>
      <c r="K1561" s="232">
        <v>3836198</v>
      </c>
      <c r="L1561" s="698">
        <v>1</v>
      </c>
      <c r="M1561" s="185">
        <v>2</v>
      </c>
      <c r="N1561" s="717" t="s">
        <v>718</v>
      </c>
      <c r="O1561" s="232" t="s">
        <v>864</v>
      </c>
      <c r="P1561" s="232">
        <v>50</v>
      </c>
      <c r="Q1561" s="347" t="s">
        <v>719</v>
      </c>
      <c r="R1561" s="695">
        <v>1030</v>
      </c>
      <c r="S1561" s="695">
        <v>1023</v>
      </c>
      <c r="T1561" s="695">
        <v>3310</v>
      </c>
      <c r="U1561" s="695">
        <v>3310</v>
      </c>
      <c r="V1561" s="695">
        <v>1000</v>
      </c>
      <c r="W1561" s="715">
        <v>1002</v>
      </c>
      <c r="X1561" s="232">
        <v>1</v>
      </c>
      <c r="Y1561" s="695">
        <v>2000</v>
      </c>
      <c r="Z1561" s="232">
        <v>2</v>
      </c>
      <c r="AA1561" s="696">
        <v>1760</v>
      </c>
      <c r="AB1561" s="696">
        <v>1740</v>
      </c>
      <c r="AC1561" s="697" t="s">
        <v>2744</v>
      </c>
      <c r="AD1561" s="698" t="s">
        <v>2745</v>
      </c>
      <c r="AE1561" s="699">
        <v>0.40277777777777779</v>
      </c>
      <c r="AF1561" s="699">
        <v>0.41319444444444442</v>
      </c>
      <c r="AG1561" s="699">
        <v>0.41319444444444442</v>
      </c>
      <c r="AH1561" s="699">
        <v>0.4236111111111111</v>
      </c>
      <c r="AI1561" s="232" t="s">
        <v>1592</v>
      </c>
      <c r="AJ1561" s="694" t="s">
        <v>862</v>
      </c>
      <c r="AK1561" s="694"/>
      <c r="AL1561" s="700" t="s">
        <v>18</v>
      </c>
      <c r="AM1561" s="694" t="s">
        <v>1721</v>
      </c>
      <c r="AN1561" s="694"/>
      <c r="AO1561" s="232" t="s">
        <v>2749</v>
      </c>
      <c r="AP1561" s="232"/>
      <c r="AQ1561" s="232" t="s">
        <v>860</v>
      </c>
      <c r="AR1561" s="232"/>
      <c r="AS1561" s="232"/>
      <c r="AT1561" s="243">
        <f t="shared" si="127"/>
        <v>1.041666666666663E-2</v>
      </c>
      <c r="AU1561" s="243">
        <f t="shared" si="128"/>
        <v>1.0416666666666685E-2</v>
      </c>
    </row>
    <row r="1562" spans="2:47" ht="14.25">
      <c r="B1562" s="29">
        <v>2025</v>
      </c>
      <c r="C1562" s="29">
        <v>6</v>
      </c>
      <c r="D1562" s="29">
        <v>30</v>
      </c>
      <c r="E1562" s="247" t="s">
        <v>495</v>
      </c>
      <c r="F1562" s="29">
        <v>1</v>
      </c>
      <c r="G1562" s="208" t="s">
        <v>466</v>
      </c>
      <c r="H1562" s="694" t="s">
        <v>467</v>
      </c>
      <c r="I1562" s="347" t="s">
        <v>863</v>
      </c>
      <c r="J1562" s="694" t="s">
        <v>1553</v>
      </c>
      <c r="K1562" s="232">
        <v>3836198</v>
      </c>
      <c r="L1562" s="698">
        <v>2</v>
      </c>
      <c r="M1562" s="185">
        <v>2</v>
      </c>
      <c r="N1562" s="717" t="s">
        <v>718</v>
      </c>
      <c r="O1562" s="232" t="s">
        <v>864</v>
      </c>
      <c r="P1562" s="232">
        <v>50</v>
      </c>
      <c r="Q1562" s="347" t="s">
        <v>719</v>
      </c>
      <c r="R1562" s="695">
        <v>1030</v>
      </c>
      <c r="S1562" s="695">
        <v>1023</v>
      </c>
      <c r="T1562" s="695">
        <v>3310</v>
      </c>
      <c r="U1562" s="695">
        <v>3310</v>
      </c>
      <c r="V1562" s="695">
        <v>1000</v>
      </c>
      <c r="W1562" s="695">
        <v>1002</v>
      </c>
      <c r="X1562" s="232">
        <v>1</v>
      </c>
      <c r="Y1562" s="695">
        <v>2000</v>
      </c>
      <c r="Z1562" s="232">
        <v>2</v>
      </c>
      <c r="AA1562" s="696">
        <v>1450</v>
      </c>
      <c r="AB1562" s="696">
        <v>1430</v>
      </c>
      <c r="AC1562" s="697" t="s">
        <v>2744</v>
      </c>
      <c r="AD1562" s="698" t="s">
        <v>2746</v>
      </c>
      <c r="AE1562" s="699">
        <v>0.4236111111111111</v>
      </c>
      <c r="AF1562" s="699">
        <v>0.44097222222222221</v>
      </c>
      <c r="AG1562" s="699"/>
      <c r="AH1562" s="699"/>
      <c r="AI1562" s="232"/>
      <c r="AJ1562" s="694" t="s">
        <v>862</v>
      </c>
      <c r="AK1562" s="694"/>
      <c r="AL1562" s="700" t="s">
        <v>18</v>
      </c>
      <c r="AM1562" s="694" t="s">
        <v>1721</v>
      </c>
      <c r="AN1562" s="694">
        <v>1</v>
      </c>
      <c r="AO1562" s="232" t="s">
        <v>2750</v>
      </c>
      <c r="AP1562" s="232"/>
      <c r="AQ1562" s="232" t="s">
        <v>860</v>
      </c>
      <c r="AR1562" s="232"/>
      <c r="AS1562" s="232"/>
      <c r="AT1562" s="243">
        <f t="shared" si="127"/>
        <v>1.7361111111111105E-2</v>
      </c>
      <c r="AU1562" s="243" t="str">
        <f t="shared" si="128"/>
        <v/>
      </c>
    </row>
    <row r="1563" spans="2:47" ht="14.25">
      <c r="B1563" s="29">
        <v>2025</v>
      </c>
      <c r="C1563" s="29">
        <v>6</v>
      </c>
      <c r="D1563" s="29">
        <v>30</v>
      </c>
      <c r="E1563" s="247" t="s">
        <v>495</v>
      </c>
      <c r="F1563" s="29"/>
      <c r="G1563" s="208"/>
      <c r="H1563" s="694" t="s">
        <v>467</v>
      </c>
      <c r="I1563" s="347"/>
      <c r="J1563" s="694"/>
      <c r="K1563" s="232"/>
      <c r="L1563" s="698"/>
      <c r="M1563" s="185"/>
      <c r="N1563" s="717"/>
      <c r="O1563" s="232"/>
      <c r="P1563" s="232"/>
      <c r="Q1563" s="347"/>
      <c r="R1563" s="695"/>
      <c r="S1563" s="695"/>
      <c r="T1563" s="695"/>
      <c r="U1563" s="695"/>
      <c r="V1563" s="695"/>
      <c r="W1563" s="695"/>
      <c r="X1563" s="232"/>
      <c r="Y1563" s="695"/>
      <c r="Z1563" s="232"/>
      <c r="AA1563" s="696"/>
      <c r="AB1563" s="696"/>
      <c r="AC1563" s="697"/>
      <c r="AD1563" s="698"/>
      <c r="AE1563" s="699"/>
      <c r="AF1563" s="699"/>
      <c r="AG1563" s="699">
        <v>0.44097222222222221</v>
      </c>
      <c r="AH1563" s="699">
        <v>0.5</v>
      </c>
      <c r="AI1563" s="232" t="s">
        <v>5</v>
      </c>
      <c r="AJ1563" s="694"/>
      <c r="AK1563" s="694"/>
      <c r="AL1563" s="700"/>
      <c r="AM1563" s="694"/>
      <c r="AN1563" s="694"/>
      <c r="AO1563" s="232"/>
      <c r="AP1563" s="232"/>
      <c r="AQ1563" s="232"/>
      <c r="AR1563" s="232"/>
      <c r="AS1563" s="232"/>
      <c r="AT1563" s="243" t="str">
        <f t="shared" si="127"/>
        <v/>
      </c>
      <c r="AU1563" s="243">
        <f t="shared" si="128"/>
        <v>5.902777777777779E-2</v>
      </c>
    </row>
    <row r="1564" spans="2:47" ht="14.25">
      <c r="B1564" s="29">
        <v>2025</v>
      </c>
      <c r="C1564" s="29">
        <v>6</v>
      </c>
      <c r="D1564" s="29">
        <v>30</v>
      </c>
      <c r="E1564" s="247" t="s">
        <v>495</v>
      </c>
      <c r="F1564" s="29">
        <v>2</v>
      </c>
      <c r="G1564" s="208" t="s">
        <v>466</v>
      </c>
      <c r="H1564" s="694" t="s">
        <v>467</v>
      </c>
      <c r="I1564" s="347" t="s">
        <v>863</v>
      </c>
      <c r="J1564" s="694" t="s">
        <v>1553</v>
      </c>
      <c r="K1564" s="232">
        <v>3836197</v>
      </c>
      <c r="L1564" s="698">
        <v>1</v>
      </c>
      <c r="M1564" s="185">
        <v>2</v>
      </c>
      <c r="N1564" s="717" t="s">
        <v>2743</v>
      </c>
      <c r="O1564" s="232" t="s">
        <v>864</v>
      </c>
      <c r="P1564" s="232">
        <v>25</v>
      </c>
      <c r="Q1564" s="347" t="s">
        <v>478</v>
      </c>
      <c r="R1564" s="695">
        <v>1030</v>
      </c>
      <c r="S1564" s="695">
        <v>1023</v>
      </c>
      <c r="T1564" s="695">
        <v>3530</v>
      </c>
      <c r="U1564" s="695">
        <v>3530</v>
      </c>
      <c r="V1564" s="695">
        <v>1000</v>
      </c>
      <c r="W1564" s="695">
        <v>1002</v>
      </c>
      <c r="X1564" s="232">
        <v>1</v>
      </c>
      <c r="Y1564" s="695">
        <v>2000</v>
      </c>
      <c r="Z1564" s="232">
        <v>2</v>
      </c>
      <c r="AA1564" s="696">
        <v>1320</v>
      </c>
      <c r="AB1564" s="696">
        <v>1300</v>
      </c>
      <c r="AC1564" s="697" t="s">
        <v>2738</v>
      </c>
      <c r="AD1564" s="698" t="s">
        <v>2739</v>
      </c>
      <c r="AE1564" s="699">
        <v>0.5</v>
      </c>
      <c r="AF1564" s="699">
        <v>0.51041666666666663</v>
      </c>
      <c r="AG1564" s="699">
        <v>0.51041666666666663</v>
      </c>
      <c r="AH1564" s="699">
        <v>0.52083333333333337</v>
      </c>
      <c r="AI1564" s="232" t="s">
        <v>1592</v>
      </c>
      <c r="AJ1564" s="694" t="s">
        <v>862</v>
      </c>
      <c r="AK1564" s="694"/>
      <c r="AL1564" s="700" t="s">
        <v>18</v>
      </c>
      <c r="AM1564" s="694" t="s">
        <v>1721</v>
      </c>
      <c r="AN1564" s="694">
        <v>1</v>
      </c>
      <c r="AO1564" s="232" t="s">
        <v>2751</v>
      </c>
      <c r="AP1564" s="232"/>
      <c r="AQ1564" s="232"/>
      <c r="AR1564" s="232"/>
      <c r="AS1564" s="232"/>
      <c r="AT1564" s="243">
        <f t="shared" si="127"/>
        <v>1.041666666666663E-2</v>
      </c>
      <c r="AU1564" s="243">
        <f t="shared" si="128"/>
        <v>1.0416666666666741E-2</v>
      </c>
    </row>
    <row r="1565" spans="2:47" ht="14.25">
      <c r="B1565" s="29">
        <v>2025</v>
      </c>
      <c r="C1565" s="29">
        <v>6</v>
      </c>
      <c r="D1565" s="29">
        <v>30</v>
      </c>
      <c r="E1565" s="247" t="s">
        <v>495</v>
      </c>
      <c r="F1565" s="29">
        <v>2</v>
      </c>
      <c r="G1565" s="208" t="s">
        <v>466</v>
      </c>
      <c r="H1565" s="694" t="s">
        <v>467</v>
      </c>
      <c r="I1565" s="347" t="s">
        <v>863</v>
      </c>
      <c r="J1565" s="694" t="s">
        <v>1553</v>
      </c>
      <c r="K1565" s="232">
        <v>3836197</v>
      </c>
      <c r="L1565" s="698">
        <v>2</v>
      </c>
      <c r="M1565" s="185">
        <v>2</v>
      </c>
      <c r="N1565" s="717" t="s">
        <v>718</v>
      </c>
      <c r="O1565" s="232" t="s">
        <v>864</v>
      </c>
      <c r="P1565" s="232">
        <v>25</v>
      </c>
      <c r="Q1565" s="347" t="s">
        <v>478</v>
      </c>
      <c r="R1565" s="695">
        <v>1030</v>
      </c>
      <c r="S1565" s="695">
        <v>1023</v>
      </c>
      <c r="T1565" s="695">
        <v>3530</v>
      </c>
      <c r="U1565" s="695">
        <v>3530</v>
      </c>
      <c r="V1565" s="695">
        <v>1000</v>
      </c>
      <c r="W1565" s="695">
        <v>1002</v>
      </c>
      <c r="X1565" s="232">
        <v>1</v>
      </c>
      <c r="Y1565" s="695">
        <v>2000</v>
      </c>
      <c r="Z1565" s="232">
        <v>2</v>
      </c>
      <c r="AA1565" s="696">
        <v>1080</v>
      </c>
      <c r="AB1565" s="696">
        <v>1060</v>
      </c>
      <c r="AC1565" s="697" t="s">
        <v>2738</v>
      </c>
      <c r="AD1565" s="698" t="s">
        <v>2740</v>
      </c>
      <c r="AE1565" s="699">
        <v>0.52083333333333337</v>
      </c>
      <c r="AF1565" s="699">
        <v>0.53125</v>
      </c>
      <c r="AG1565" s="699"/>
      <c r="AH1565" s="699"/>
      <c r="AI1565" s="232"/>
      <c r="AJ1565" s="694" t="s">
        <v>862</v>
      </c>
      <c r="AK1565" s="694"/>
      <c r="AL1565" s="700" t="s">
        <v>36</v>
      </c>
      <c r="AM1565" s="694" t="s">
        <v>1721</v>
      </c>
      <c r="AN1565" s="694"/>
      <c r="AO1565" s="232" t="s">
        <v>2752</v>
      </c>
      <c r="AP1565" s="232"/>
      <c r="AQ1565" s="232"/>
      <c r="AR1565" s="232"/>
      <c r="AS1565" s="232"/>
      <c r="AT1565" s="243">
        <f t="shared" si="127"/>
        <v>1.041666666666663E-2</v>
      </c>
      <c r="AU1565" s="243" t="str">
        <f t="shared" si="128"/>
        <v/>
      </c>
    </row>
    <row r="1566" spans="2:47" ht="14.25">
      <c r="B1566" s="29">
        <v>2025</v>
      </c>
      <c r="C1566" s="29">
        <v>6</v>
      </c>
      <c r="D1566" s="29">
        <v>30</v>
      </c>
      <c r="E1566" s="247" t="s">
        <v>495</v>
      </c>
      <c r="F1566" s="29"/>
      <c r="G1566" s="208"/>
      <c r="H1566" s="694" t="s">
        <v>467</v>
      </c>
      <c r="I1566" s="347"/>
      <c r="J1566" s="694"/>
      <c r="K1566" s="232"/>
      <c r="L1566" s="698"/>
      <c r="M1566" s="185"/>
      <c r="N1566" s="717"/>
      <c r="O1566" s="232"/>
      <c r="P1566" s="232"/>
      <c r="Q1566" s="347"/>
      <c r="R1566" s="695"/>
      <c r="S1566" s="695"/>
      <c r="T1566" s="695"/>
      <c r="U1566" s="695"/>
      <c r="V1566" s="695"/>
      <c r="W1566" s="695"/>
      <c r="X1566" s="232"/>
      <c r="Y1566" s="695"/>
      <c r="Z1566" s="232"/>
      <c r="AA1566" s="696"/>
      <c r="AB1566" s="696"/>
      <c r="AC1566" s="697"/>
      <c r="AD1566" s="698"/>
      <c r="AE1566" s="699"/>
      <c r="AF1566" s="699"/>
      <c r="AG1566" s="699">
        <v>0.53125</v>
      </c>
      <c r="AH1566" s="699">
        <v>0.60416666666666663</v>
      </c>
      <c r="AI1566" s="232" t="s">
        <v>1683</v>
      </c>
      <c r="AJ1566" s="694"/>
      <c r="AK1566" s="694"/>
      <c r="AL1566" s="700"/>
      <c r="AM1566" s="694"/>
      <c r="AN1566" s="694"/>
      <c r="AO1566" s="232"/>
      <c r="AP1566" s="232"/>
      <c r="AQ1566" s="232"/>
      <c r="AR1566" s="232"/>
      <c r="AS1566" s="232"/>
      <c r="AT1566" s="243" t="str">
        <f t="shared" ref="AT1566:AT1582" si="129">IF(IF(AE1566&gt;AF1566,1-AE1566+AF1566,AF1566-AE1566)=0,"",IF(AE1566&gt;AF1566,1-AE1566+AF1566,AF1566-AE1566))</f>
        <v/>
      </c>
      <c r="AU1566" s="243">
        <f t="shared" ref="AU1566:AU1582" si="130">IF(IF(AG1566&gt;AH1566,1-AG1566+AH1566,AH1566-AG1566)=0,"",IF(AG1566&gt;AH1566,1-AG1566+AH1566,AH1566-AG1566))</f>
        <v>7.291666666666663E-2</v>
      </c>
    </row>
    <row r="1567" spans="2:47" ht="14.25">
      <c r="B1567" s="29">
        <v>2025</v>
      </c>
      <c r="C1567" s="29">
        <v>6</v>
      </c>
      <c r="D1567" s="29">
        <v>30</v>
      </c>
      <c r="E1567" s="247" t="s">
        <v>496</v>
      </c>
      <c r="F1567" s="29">
        <v>3</v>
      </c>
      <c r="G1567" s="208" t="s">
        <v>466</v>
      </c>
      <c r="H1567" s="694" t="s">
        <v>467</v>
      </c>
      <c r="I1567" s="347" t="s">
        <v>863</v>
      </c>
      <c r="J1567" s="694" t="s">
        <v>1712</v>
      </c>
      <c r="K1567" s="232" t="s">
        <v>2352</v>
      </c>
      <c r="L1567" s="698">
        <v>1</v>
      </c>
      <c r="M1567" s="185">
        <v>1</v>
      </c>
      <c r="N1567" s="717" t="s">
        <v>695</v>
      </c>
      <c r="O1567" s="232" t="s">
        <v>864</v>
      </c>
      <c r="P1567" s="232">
        <v>25</v>
      </c>
      <c r="Q1567" s="347" t="s">
        <v>696</v>
      </c>
      <c r="R1567" s="695">
        <v>1030</v>
      </c>
      <c r="S1567" s="695">
        <v>1031</v>
      </c>
      <c r="T1567" s="695">
        <v>3070</v>
      </c>
      <c r="U1567" s="695">
        <v>3070</v>
      </c>
      <c r="V1567" s="695">
        <v>1000</v>
      </c>
      <c r="W1567" s="695">
        <v>1002</v>
      </c>
      <c r="X1567" s="232">
        <v>1</v>
      </c>
      <c r="Y1567" s="695">
        <v>1000</v>
      </c>
      <c r="Z1567" s="232">
        <v>3</v>
      </c>
      <c r="AA1567" s="696">
        <v>950</v>
      </c>
      <c r="AB1567" s="696">
        <v>950</v>
      </c>
      <c r="AC1567" s="697" t="s">
        <v>2753</v>
      </c>
      <c r="AD1567" s="698" t="s">
        <v>2754</v>
      </c>
      <c r="AE1567" s="699">
        <v>0.60416666666666663</v>
      </c>
      <c r="AF1567" s="699">
        <v>0.61111111111111116</v>
      </c>
      <c r="AG1567" s="699">
        <v>0.61111111111111116</v>
      </c>
      <c r="AH1567" s="699">
        <v>0.63888888888888884</v>
      </c>
      <c r="AI1567" s="232" t="s">
        <v>1592</v>
      </c>
      <c r="AJ1567" s="694" t="s">
        <v>862</v>
      </c>
      <c r="AK1567" s="694"/>
      <c r="AL1567" s="700" t="s">
        <v>18</v>
      </c>
      <c r="AM1567" s="694" t="s">
        <v>1721</v>
      </c>
      <c r="AN1567" s="694"/>
      <c r="AO1567" s="232"/>
      <c r="AP1567" s="232"/>
      <c r="AQ1567" s="232" t="s">
        <v>860</v>
      </c>
      <c r="AR1567" s="232"/>
      <c r="AS1567" s="232"/>
      <c r="AT1567" s="243">
        <f t="shared" si="129"/>
        <v>6.9444444444445308E-3</v>
      </c>
      <c r="AU1567" s="243">
        <f t="shared" si="130"/>
        <v>2.7777777777777679E-2</v>
      </c>
    </row>
    <row r="1568" spans="2:47" ht="14.25">
      <c r="B1568" s="29">
        <v>2025</v>
      </c>
      <c r="C1568" s="29">
        <v>6</v>
      </c>
      <c r="D1568" s="29">
        <v>30</v>
      </c>
      <c r="E1568" s="247" t="s">
        <v>496</v>
      </c>
      <c r="F1568" s="29">
        <v>3</v>
      </c>
      <c r="G1568" s="208" t="s">
        <v>466</v>
      </c>
      <c r="H1568" s="694" t="s">
        <v>467</v>
      </c>
      <c r="I1568" s="347" t="s">
        <v>863</v>
      </c>
      <c r="J1568" s="694" t="s">
        <v>1712</v>
      </c>
      <c r="K1568" s="232" t="s">
        <v>2660</v>
      </c>
      <c r="L1568" s="698">
        <v>1</v>
      </c>
      <c r="M1568" s="185">
        <v>1</v>
      </c>
      <c r="N1568" s="717" t="s">
        <v>2661</v>
      </c>
      <c r="O1568" s="232" t="s">
        <v>864</v>
      </c>
      <c r="P1568" s="232">
        <v>25</v>
      </c>
      <c r="Q1568" s="347" t="s">
        <v>696</v>
      </c>
      <c r="R1568" s="695">
        <v>1030</v>
      </c>
      <c r="S1568" s="695">
        <v>1031</v>
      </c>
      <c r="T1568" s="695">
        <v>3070</v>
      </c>
      <c r="U1568" s="695">
        <v>3070</v>
      </c>
      <c r="V1568" s="695">
        <v>1000</v>
      </c>
      <c r="W1568" s="695">
        <v>1002</v>
      </c>
      <c r="X1568" s="232">
        <v>1</v>
      </c>
      <c r="Y1568" s="695">
        <v>1000</v>
      </c>
      <c r="Z1568" s="232">
        <v>3</v>
      </c>
      <c r="AA1568" s="696">
        <v>990</v>
      </c>
      <c r="AB1568" s="696">
        <v>980</v>
      </c>
      <c r="AC1568" s="697" t="s">
        <v>2753</v>
      </c>
      <c r="AD1568" s="698" t="s">
        <v>2755</v>
      </c>
      <c r="AE1568" s="699">
        <v>0.63888888888888884</v>
      </c>
      <c r="AF1568" s="699">
        <v>0.64583333333333337</v>
      </c>
      <c r="AG1568" s="699">
        <v>0.64583333333333337</v>
      </c>
      <c r="AH1568" s="699">
        <v>0.66666666666666663</v>
      </c>
      <c r="AI1568" s="232" t="s">
        <v>1592</v>
      </c>
      <c r="AJ1568" s="694" t="s">
        <v>862</v>
      </c>
      <c r="AK1568" s="694"/>
      <c r="AL1568" s="700" t="s">
        <v>18</v>
      </c>
      <c r="AM1568" s="694" t="s">
        <v>1721</v>
      </c>
      <c r="AN1568" s="694"/>
      <c r="AO1568" s="232" t="s">
        <v>2757</v>
      </c>
      <c r="AP1568" s="232"/>
      <c r="AQ1568" s="232" t="s">
        <v>860</v>
      </c>
      <c r="AR1568" s="232"/>
      <c r="AS1568" s="232"/>
      <c r="AT1568" s="243">
        <f t="shared" si="129"/>
        <v>6.9444444444445308E-3</v>
      </c>
      <c r="AU1568" s="243">
        <f t="shared" si="130"/>
        <v>2.0833333333333259E-2</v>
      </c>
    </row>
    <row r="1569" spans="2:47" ht="14.25">
      <c r="B1569" s="29">
        <v>2025</v>
      </c>
      <c r="C1569" s="29">
        <v>6</v>
      </c>
      <c r="D1569" s="29">
        <v>30</v>
      </c>
      <c r="E1569" s="247" t="s">
        <v>496</v>
      </c>
      <c r="F1569" s="29">
        <v>3</v>
      </c>
      <c r="G1569" s="208" t="s">
        <v>466</v>
      </c>
      <c r="H1569" s="694" t="s">
        <v>467</v>
      </c>
      <c r="I1569" s="347" t="s">
        <v>863</v>
      </c>
      <c r="J1569" s="694" t="s">
        <v>1712</v>
      </c>
      <c r="K1569" s="232" t="s">
        <v>2660</v>
      </c>
      <c r="L1569" s="698">
        <v>1</v>
      </c>
      <c r="M1569" s="185">
        <v>1</v>
      </c>
      <c r="N1569" s="717" t="s">
        <v>2662</v>
      </c>
      <c r="O1569" s="232" t="s">
        <v>864</v>
      </c>
      <c r="P1569" s="232">
        <v>25</v>
      </c>
      <c r="Q1569" s="347" t="s">
        <v>696</v>
      </c>
      <c r="R1569" s="695">
        <v>1030</v>
      </c>
      <c r="S1569" s="695">
        <v>1031</v>
      </c>
      <c r="T1569" s="695">
        <v>3070</v>
      </c>
      <c r="U1569" s="695">
        <v>3070</v>
      </c>
      <c r="V1569" s="695">
        <v>1000</v>
      </c>
      <c r="W1569" s="695">
        <v>1002</v>
      </c>
      <c r="X1569" s="232">
        <v>1</v>
      </c>
      <c r="Y1569" s="695">
        <v>1000</v>
      </c>
      <c r="Z1569" s="232">
        <v>3</v>
      </c>
      <c r="AA1569" s="696">
        <v>980</v>
      </c>
      <c r="AB1569" s="696">
        <v>970</v>
      </c>
      <c r="AC1569" s="697" t="s">
        <v>2753</v>
      </c>
      <c r="AD1569" s="698" t="s">
        <v>2756</v>
      </c>
      <c r="AE1569" s="699">
        <v>0.66666666666666663</v>
      </c>
      <c r="AF1569" s="699">
        <v>0.67361111111111116</v>
      </c>
      <c r="AG1569" s="699"/>
      <c r="AH1569" s="699"/>
      <c r="AI1569" s="232"/>
      <c r="AJ1569" s="694" t="s">
        <v>862</v>
      </c>
      <c r="AK1569" s="694"/>
      <c r="AL1569" s="700" t="s">
        <v>18</v>
      </c>
      <c r="AM1569" s="694" t="s">
        <v>1721</v>
      </c>
      <c r="AN1569" s="694"/>
      <c r="AO1569" s="232" t="s">
        <v>2757</v>
      </c>
      <c r="AP1569" s="232"/>
      <c r="AQ1569" s="232" t="s">
        <v>860</v>
      </c>
      <c r="AR1569" s="232"/>
      <c r="AS1569" s="232"/>
      <c r="AT1569" s="243">
        <f t="shared" si="129"/>
        <v>6.9444444444445308E-3</v>
      </c>
      <c r="AU1569" s="243" t="str">
        <f t="shared" si="130"/>
        <v/>
      </c>
    </row>
    <row r="1570" spans="2:47" ht="14.25">
      <c r="B1570" s="29">
        <v>2025</v>
      </c>
      <c r="C1570" s="29">
        <v>6</v>
      </c>
      <c r="D1570" s="29">
        <v>30</v>
      </c>
      <c r="E1570" s="247" t="s">
        <v>496</v>
      </c>
      <c r="F1570" s="29"/>
      <c r="G1570" s="208"/>
      <c r="H1570" s="694" t="s">
        <v>467</v>
      </c>
      <c r="I1570" s="347"/>
      <c r="J1570" s="694"/>
      <c r="K1570" s="232"/>
      <c r="L1570" s="698"/>
      <c r="M1570" s="185"/>
      <c r="N1570" s="717"/>
      <c r="O1570" s="232"/>
      <c r="P1570" s="232"/>
      <c r="Q1570" s="347"/>
      <c r="R1570" s="695"/>
      <c r="S1570" s="695"/>
      <c r="T1570" s="695"/>
      <c r="U1570" s="695"/>
      <c r="V1570" s="695"/>
      <c r="W1570" s="695"/>
      <c r="X1570" s="232"/>
      <c r="Y1570" s="695"/>
      <c r="Z1570" s="232"/>
      <c r="AA1570" s="696"/>
      <c r="AB1570" s="696"/>
      <c r="AC1570" s="697"/>
      <c r="AD1570" s="698"/>
      <c r="AE1570" s="699"/>
      <c r="AF1570" s="699"/>
      <c r="AG1570" s="699">
        <v>0.67361111111111116</v>
      </c>
      <c r="AH1570" s="699">
        <v>0.70833333333333337</v>
      </c>
      <c r="AI1570" s="232" t="s">
        <v>5</v>
      </c>
      <c r="AJ1570" s="694"/>
      <c r="AK1570" s="694"/>
      <c r="AL1570" s="700"/>
      <c r="AM1570" s="694"/>
      <c r="AN1570" s="694"/>
      <c r="AO1570" s="232"/>
      <c r="AP1570" s="232"/>
      <c r="AQ1570" s="232"/>
      <c r="AR1570" s="232"/>
      <c r="AS1570" s="232"/>
      <c r="AT1570" s="243" t="str">
        <f t="shared" si="129"/>
        <v/>
      </c>
      <c r="AU1570" s="243">
        <f t="shared" si="130"/>
        <v>3.472222222222221E-2</v>
      </c>
    </row>
    <row r="1571" spans="2:47" ht="14.25">
      <c r="B1571" s="29">
        <v>2025</v>
      </c>
      <c r="C1571" s="29">
        <v>6</v>
      </c>
      <c r="D1571" s="29">
        <v>30</v>
      </c>
      <c r="E1571" s="247" t="s">
        <v>496</v>
      </c>
      <c r="F1571" s="29">
        <v>4</v>
      </c>
      <c r="G1571" s="208" t="s">
        <v>466</v>
      </c>
      <c r="H1571" s="694" t="s">
        <v>467</v>
      </c>
      <c r="I1571" s="347" t="s">
        <v>863</v>
      </c>
      <c r="J1571" s="694" t="s">
        <v>1712</v>
      </c>
      <c r="K1571" s="232" t="s">
        <v>2660</v>
      </c>
      <c r="L1571" s="698">
        <v>1</v>
      </c>
      <c r="M1571" s="185">
        <v>1</v>
      </c>
      <c r="N1571" s="717" t="s">
        <v>695</v>
      </c>
      <c r="O1571" s="232" t="s">
        <v>864</v>
      </c>
      <c r="P1571" s="232">
        <v>50</v>
      </c>
      <c r="Q1571" s="347" t="s">
        <v>696</v>
      </c>
      <c r="R1571" s="695">
        <v>1030</v>
      </c>
      <c r="S1571" s="695">
        <v>1032</v>
      </c>
      <c r="T1571" s="695">
        <v>1620</v>
      </c>
      <c r="U1571" s="695">
        <v>1620</v>
      </c>
      <c r="V1571" s="695">
        <v>1000</v>
      </c>
      <c r="W1571" s="695">
        <v>1002</v>
      </c>
      <c r="X1571" s="232">
        <v>1</v>
      </c>
      <c r="Y1571" s="695">
        <v>1000</v>
      </c>
      <c r="Z1571" s="232">
        <v>3</v>
      </c>
      <c r="AA1571" s="696">
        <v>1010</v>
      </c>
      <c r="AB1571" s="696">
        <v>1000</v>
      </c>
      <c r="AC1571" s="697" t="s">
        <v>2758</v>
      </c>
      <c r="AD1571" s="698" t="s">
        <v>2759</v>
      </c>
      <c r="AE1571" s="699">
        <v>0.70833333333333337</v>
      </c>
      <c r="AF1571" s="699">
        <v>0.71527777777777779</v>
      </c>
      <c r="AG1571" s="699">
        <v>0.71527777777777779</v>
      </c>
      <c r="AH1571" s="699">
        <v>0.72916666666666663</v>
      </c>
      <c r="AI1571" s="232" t="s">
        <v>16</v>
      </c>
      <c r="AJ1571" s="694" t="s">
        <v>862</v>
      </c>
      <c r="AK1571" s="694"/>
      <c r="AL1571" s="700" t="s">
        <v>18</v>
      </c>
      <c r="AM1571" s="694" t="s">
        <v>1721</v>
      </c>
      <c r="AN1571" s="694"/>
      <c r="AO1571" s="232"/>
      <c r="AP1571" s="232"/>
      <c r="AQ1571" s="232" t="s">
        <v>860</v>
      </c>
      <c r="AR1571" s="232"/>
      <c r="AS1571" s="232"/>
      <c r="AT1571" s="243">
        <f t="shared" si="129"/>
        <v>6.9444444444444198E-3</v>
      </c>
      <c r="AU1571" s="243">
        <f t="shared" si="130"/>
        <v>1.388888888888884E-2</v>
      </c>
    </row>
    <row r="1572" spans="2:47" ht="14.25">
      <c r="B1572" s="29">
        <v>2025</v>
      </c>
      <c r="C1572" s="29">
        <v>6</v>
      </c>
      <c r="D1572" s="29">
        <v>30</v>
      </c>
      <c r="E1572" s="247" t="s">
        <v>496</v>
      </c>
      <c r="F1572" s="29">
        <v>4</v>
      </c>
      <c r="G1572" s="208" t="s">
        <v>466</v>
      </c>
      <c r="H1572" s="694" t="s">
        <v>467</v>
      </c>
      <c r="I1572" s="347" t="s">
        <v>863</v>
      </c>
      <c r="J1572" s="694" t="s">
        <v>1712</v>
      </c>
      <c r="K1572" s="232" t="s">
        <v>2660</v>
      </c>
      <c r="L1572" s="698">
        <v>1</v>
      </c>
      <c r="M1572" s="185">
        <v>1</v>
      </c>
      <c r="N1572" s="717" t="s">
        <v>2661</v>
      </c>
      <c r="O1572" s="232" t="s">
        <v>864</v>
      </c>
      <c r="P1572" s="232">
        <v>50</v>
      </c>
      <c r="Q1572" s="347" t="s">
        <v>696</v>
      </c>
      <c r="R1572" s="695">
        <v>1030</v>
      </c>
      <c r="S1572" s="695">
        <v>1032</v>
      </c>
      <c r="T1572" s="695">
        <v>1620</v>
      </c>
      <c r="U1572" s="695">
        <v>1620</v>
      </c>
      <c r="V1572" s="695">
        <v>1000</v>
      </c>
      <c r="W1572" s="695">
        <v>1002</v>
      </c>
      <c r="X1572" s="232">
        <v>1</v>
      </c>
      <c r="Y1572" s="695">
        <v>1000</v>
      </c>
      <c r="Z1572" s="232">
        <v>3</v>
      </c>
      <c r="AA1572" s="696">
        <v>580</v>
      </c>
      <c r="AB1572" s="696">
        <v>580</v>
      </c>
      <c r="AC1572" s="697" t="s">
        <v>2758</v>
      </c>
      <c r="AD1572" s="698" t="s">
        <v>2760</v>
      </c>
      <c r="AE1572" s="699">
        <v>0.72916666666666663</v>
      </c>
      <c r="AF1572" s="699">
        <v>0.73263888888888884</v>
      </c>
      <c r="AG1572" s="699"/>
      <c r="AH1572" s="699"/>
      <c r="AI1572" s="232"/>
      <c r="AJ1572" s="694" t="s">
        <v>862</v>
      </c>
      <c r="AK1572" s="694"/>
      <c r="AL1572" s="700" t="s">
        <v>36</v>
      </c>
      <c r="AM1572" s="694" t="s">
        <v>1721</v>
      </c>
      <c r="AN1572" s="694"/>
      <c r="AO1572" s="232" t="s">
        <v>2763</v>
      </c>
      <c r="AP1572" s="232"/>
      <c r="AQ1572" s="232" t="s">
        <v>860</v>
      </c>
      <c r="AR1572" s="232"/>
      <c r="AS1572" s="232"/>
      <c r="AT1572" s="243">
        <f t="shared" si="129"/>
        <v>3.4722222222222099E-3</v>
      </c>
      <c r="AU1572" s="243" t="str">
        <f t="shared" si="130"/>
        <v/>
      </c>
    </row>
    <row r="1573" spans="2:47" ht="14.25">
      <c r="B1573" s="29">
        <v>2025</v>
      </c>
      <c r="C1573" s="29">
        <v>6</v>
      </c>
      <c r="D1573" s="29">
        <v>30</v>
      </c>
      <c r="E1573" s="247" t="s">
        <v>496</v>
      </c>
      <c r="F1573" s="29"/>
      <c r="G1573" s="208"/>
      <c r="H1573" s="694"/>
      <c r="I1573" s="347"/>
      <c r="J1573" s="694"/>
      <c r="K1573" s="232"/>
      <c r="L1573" s="698"/>
      <c r="M1573" s="185"/>
      <c r="N1573" s="717"/>
      <c r="O1573" s="232"/>
      <c r="P1573" s="232"/>
      <c r="Q1573" s="347"/>
      <c r="R1573" s="695"/>
      <c r="S1573" s="695"/>
      <c r="T1573" s="695"/>
      <c r="U1573" s="695"/>
      <c r="V1573" s="695"/>
      <c r="W1573" s="695"/>
      <c r="X1573" s="232"/>
      <c r="Y1573" s="695"/>
      <c r="Z1573" s="232"/>
      <c r="AA1573" s="696"/>
      <c r="AB1573" s="696"/>
      <c r="AC1573" s="697"/>
      <c r="AD1573" s="698"/>
      <c r="AE1573" s="699"/>
      <c r="AF1573" s="699"/>
      <c r="AG1573" s="699">
        <v>0.73263888888888884</v>
      </c>
      <c r="AH1573" s="699">
        <v>0.75694444444444442</v>
      </c>
      <c r="AI1573" s="232" t="s">
        <v>5</v>
      </c>
      <c r="AJ1573" s="694"/>
      <c r="AK1573" s="694"/>
      <c r="AL1573" s="700"/>
      <c r="AM1573" s="694"/>
      <c r="AN1573" s="694"/>
      <c r="AO1573" s="232"/>
      <c r="AP1573" s="232"/>
      <c r="AQ1573" s="232"/>
      <c r="AR1573" s="232"/>
      <c r="AS1573" s="232"/>
      <c r="AT1573" s="243" t="str">
        <f t="shared" si="129"/>
        <v/>
      </c>
      <c r="AU1573" s="243">
        <f t="shared" si="130"/>
        <v>2.430555555555558E-2</v>
      </c>
    </row>
    <row r="1574" spans="2:47" ht="14.25">
      <c r="B1574" s="29">
        <v>2025</v>
      </c>
      <c r="C1574" s="29">
        <v>6</v>
      </c>
      <c r="D1574" s="29">
        <v>30</v>
      </c>
      <c r="E1574" s="247" t="s">
        <v>496</v>
      </c>
      <c r="F1574" s="29">
        <v>5</v>
      </c>
      <c r="G1574" s="208" t="s">
        <v>466</v>
      </c>
      <c r="H1574" s="694" t="s">
        <v>467</v>
      </c>
      <c r="I1574" s="347" t="s">
        <v>863</v>
      </c>
      <c r="J1574" s="694" t="s">
        <v>1712</v>
      </c>
      <c r="K1574" s="232" t="s">
        <v>2660</v>
      </c>
      <c r="L1574" s="698">
        <v>1</v>
      </c>
      <c r="M1574" s="185">
        <v>1</v>
      </c>
      <c r="N1574" s="717" t="s">
        <v>2661</v>
      </c>
      <c r="O1574" s="232" t="s">
        <v>864</v>
      </c>
      <c r="P1574" s="232">
        <v>50</v>
      </c>
      <c r="Q1574" s="347" t="s">
        <v>696</v>
      </c>
      <c r="R1574" s="695">
        <v>1030</v>
      </c>
      <c r="S1574" s="695">
        <v>1032</v>
      </c>
      <c r="T1574" s="695">
        <v>1330</v>
      </c>
      <c r="U1574" s="695">
        <v>1330</v>
      </c>
      <c r="V1574" s="695">
        <v>1000</v>
      </c>
      <c r="W1574" s="695">
        <v>1002</v>
      </c>
      <c r="X1574" s="232">
        <v>1</v>
      </c>
      <c r="Y1574" s="695">
        <v>1000</v>
      </c>
      <c r="Z1574" s="232">
        <v>3</v>
      </c>
      <c r="AA1574" s="696" t="s">
        <v>2766</v>
      </c>
      <c r="AB1574" s="696">
        <v>830</v>
      </c>
      <c r="AC1574" s="697" t="s">
        <v>2761</v>
      </c>
      <c r="AD1574" s="698" t="s">
        <v>2764</v>
      </c>
      <c r="AE1574" s="699">
        <v>0.75694444444444442</v>
      </c>
      <c r="AF1574" s="699">
        <v>0.76041666666666663</v>
      </c>
      <c r="AG1574" s="699">
        <v>0.76041666666666663</v>
      </c>
      <c r="AH1574" s="699">
        <v>0.78125</v>
      </c>
      <c r="AI1574" s="232" t="s">
        <v>16</v>
      </c>
      <c r="AJ1574" s="694" t="s">
        <v>862</v>
      </c>
      <c r="AK1574" s="694"/>
      <c r="AL1574" s="700" t="s">
        <v>18</v>
      </c>
      <c r="AM1574" s="694" t="s">
        <v>1721</v>
      </c>
      <c r="AN1574" s="694">
        <v>1</v>
      </c>
      <c r="AO1574" s="232" t="s">
        <v>2765</v>
      </c>
      <c r="AP1574" s="232"/>
      <c r="AQ1574" s="232" t="s">
        <v>860</v>
      </c>
      <c r="AR1574" s="232"/>
      <c r="AS1574" s="232"/>
      <c r="AT1574" s="243">
        <f t="shared" si="129"/>
        <v>3.4722222222222099E-3</v>
      </c>
      <c r="AU1574" s="243">
        <f t="shared" si="130"/>
        <v>2.083333333333337E-2</v>
      </c>
    </row>
    <row r="1575" spans="2:47" ht="14.25">
      <c r="B1575" s="29">
        <v>2025</v>
      </c>
      <c r="C1575" s="29">
        <v>6</v>
      </c>
      <c r="D1575" s="29">
        <v>30</v>
      </c>
      <c r="E1575" s="247" t="s">
        <v>496</v>
      </c>
      <c r="F1575" s="29">
        <v>5</v>
      </c>
      <c r="G1575" s="208" t="s">
        <v>466</v>
      </c>
      <c r="H1575" s="694" t="s">
        <v>467</v>
      </c>
      <c r="I1575" s="347" t="s">
        <v>863</v>
      </c>
      <c r="J1575" s="694" t="s">
        <v>1712</v>
      </c>
      <c r="K1575" s="232" t="s">
        <v>2660</v>
      </c>
      <c r="L1575" s="698">
        <v>1</v>
      </c>
      <c r="M1575" s="185">
        <v>1</v>
      </c>
      <c r="N1575" s="717" t="s">
        <v>2662</v>
      </c>
      <c r="O1575" s="232" t="s">
        <v>864</v>
      </c>
      <c r="P1575" s="232">
        <v>50</v>
      </c>
      <c r="Q1575" s="347" t="s">
        <v>696</v>
      </c>
      <c r="R1575" s="695">
        <v>1030</v>
      </c>
      <c r="S1575" s="695">
        <v>1032</v>
      </c>
      <c r="T1575" s="695">
        <v>1330</v>
      </c>
      <c r="U1575" s="695">
        <v>1330</v>
      </c>
      <c r="V1575" s="695">
        <v>1000</v>
      </c>
      <c r="W1575" s="695">
        <v>1002</v>
      </c>
      <c r="X1575" s="232">
        <v>1</v>
      </c>
      <c r="Y1575" s="695">
        <v>1000</v>
      </c>
      <c r="Z1575" s="232">
        <v>3</v>
      </c>
      <c r="AA1575" s="696">
        <v>1030</v>
      </c>
      <c r="AB1575" s="696">
        <v>1020</v>
      </c>
      <c r="AC1575" s="697" t="s">
        <v>2761</v>
      </c>
      <c r="AD1575" s="698" t="s">
        <v>2762</v>
      </c>
      <c r="AE1575" s="699">
        <v>0.78125</v>
      </c>
      <c r="AF1575" s="699">
        <v>0.78819444444444442</v>
      </c>
      <c r="AG1575" s="699"/>
      <c r="AH1575" s="699"/>
      <c r="AI1575" s="232"/>
      <c r="AJ1575" s="694" t="s">
        <v>862</v>
      </c>
      <c r="AK1575" s="694"/>
      <c r="AL1575" s="700" t="s">
        <v>18</v>
      </c>
      <c r="AM1575" s="694" t="s">
        <v>1721</v>
      </c>
      <c r="AN1575" s="694"/>
      <c r="AO1575" s="232"/>
      <c r="AP1575" s="232"/>
      <c r="AQ1575" s="232" t="s">
        <v>860</v>
      </c>
      <c r="AR1575" s="232"/>
      <c r="AS1575" s="232"/>
      <c r="AT1575" s="243">
        <f t="shared" si="129"/>
        <v>6.9444444444444198E-3</v>
      </c>
      <c r="AU1575" s="243" t="str">
        <f t="shared" si="130"/>
        <v/>
      </c>
    </row>
    <row r="1576" spans="2:47" ht="14.25">
      <c r="B1576" s="29">
        <v>2025</v>
      </c>
      <c r="C1576" s="29">
        <v>6</v>
      </c>
      <c r="D1576" s="29">
        <v>30</v>
      </c>
      <c r="E1576" s="247" t="s">
        <v>496</v>
      </c>
      <c r="F1576" s="29"/>
      <c r="G1576" s="208"/>
      <c r="H1576" s="694" t="s">
        <v>467</v>
      </c>
      <c r="I1576" s="347"/>
      <c r="J1576" s="694"/>
      <c r="K1576" s="232"/>
      <c r="L1576" s="698"/>
      <c r="M1576" s="185"/>
      <c r="N1576" s="717"/>
      <c r="O1576" s="232"/>
      <c r="P1576" s="232"/>
      <c r="Q1576" s="347"/>
      <c r="R1576" s="695"/>
      <c r="S1576" s="695"/>
      <c r="T1576" s="695"/>
      <c r="U1576" s="695"/>
      <c r="V1576" s="695"/>
      <c r="W1576" s="695"/>
      <c r="X1576" s="232"/>
      <c r="Y1576" s="695"/>
      <c r="Z1576" s="232"/>
      <c r="AA1576" s="696"/>
      <c r="AB1576" s="696"/>
      <c r="AC1576" s="697"/>
      <c r="AD1576" s="698"/>
      <c r="AE1576" s="699"/>
      <c r="AF1576" s="699"/>
      <c r="AG1576" s="699">
        <v>0.78819444444444442</v>
      </c>
      <c r="AH1576" s="699">
        <v>0.80208333333333337</v>
      </c>
      <c r="AI1576" s="232" t="s">
        <v>26</v>
      </c>
      <c r="AJ1576" s="694"/>
      <c r="AK1576" s="694"/>
      <c r="AL1576" s="700"/>
      <c r="AM1576" s="694"/>
      <c r="AN1576" s="694"/>
      <c r="AO1576" s="232" t="s">
        <v>2769</v>
      </c>
      <c r="AP1576" s="232"/>
      <c r="AQ1576" s="232"/>
      <c r="AR1576" s="232"/>
      <c r="AS1576" s="232"/>
      <c r="AT1576" s="243" t="str">
        <f t="shared" si="129"/>
        <v/>
      </c>
      <c r="AU1576" s="243">
        <f t="shared" si="130"/>
        <v>1.3888888888888951E-2</v>
      </c>
    </row>
    <row r="1577" spans="2:47" ht="14.25">
      <c r="B1577" s="29">
        <v>2025</v>
      </c>
      <c r="C1577" s="29">
        <v>6</v>
      </c>
      <c r="D1577" s="29">
        <v>30</v>
      </c>
      <c r="E1577" s="247" t="s">
        <v>496</v>
      </c>
      <c r="F1577" s="29">
        <v>6</v>
      </c>
      <c r="G1577" s="208" t="s">
        <v>466</v>
      </c>
      <c r="H1577" s="694" t="s">
        <v>467</v>
      </c>
      <c r="I1577" s="347" t="s">
        <v>65</v>
      </c>
      <c r="J1577" s="694" t="s">
        <v>1553</v>
      </c>
      <c r="K1577" s="232">
        <v>3832989</v>
      </c>
      <c r="L1577" s="698"/>
      <c r="M1577" s="185"/>
      <c r="N1577" s="717" t="s">
        <v>695</v>
      </c>
      <c r="O1577" s="232" t="s">
        <v>864</v>
      </c>
      <c r="P1577" s="232">
        <v>50</v>
      </c>
      <c r="Q1577" s="347" t="s">
        <v>696</v>
      </c>
      <c r="R1577" s="695">
        <v>1000</v>
      </c>
      <c r="S1577" s="695">
        <v>1007</v>
      </c>
      <c r="T1577" s="695">
        <v>3980</v>
      </c>
      <c r="U1577" s="695">
        <v>3980</v>
      </c>
      <c r="V1577" s="695">
        <v>1000</v>
      </c>
      <c r="W1577" s="695">
        <v>1007</v>
      </c>
      <c r="X1577" s="232">
        <v>1</v>
      </c>
      <c r="Y1577" s="695">
        <v>4100</v>
      </c>
      <c r="Z1577" s="232">
        <v>1</v>
      </c>
      <c r="AA1577" s="696">
        <v>3920</v>
      </c>
      <c r="AB1577" s="696">
        <v>3900</v>
      </c>
      <c r="AC1577" s="697" t="s">
        <v>2767</v>
      </c>
      <c r="AD1577" s="698" t="s">
        <v>2768</v>
      </c>
      <c r="AE1577" s="699">
        <v>0.80208333333333337</v>
      </c>
      <c r="AF1577" s="699">
        <v>0.8125</v>
      </c>
      <c r="AG1577" s="699"/>
      <c r="AH1577" s="699"/>
      <c r="AI1577" s="232"/>
      <c r="AJ1577" s="694" t="s">
        <v>17</v>
      </c>
      <c r="AK1577" s="694"/>
      <c r="AL1577" s="700" t="s">
        <v>18</v>
      </c>
      <c r="AM1577" s="694" t="s">
        <v>1721</v>
      </c>
      <c r="AN1577" s="694"/>
      <c r="AO1577" s="232" t="s">
        <v>2772</v>
      </c>
      <c r="AP1577" s="232"/>
      <c r="AQ1577" s="232"/>
      <c r="AR1577" s="232"/>
      <c r="AS1577" s="232"/>
      <c r="AT1577" s="243">
        <f t="shared" si="129"/>
        <v>1.041666666666663E-2</v>
      </c>
      <c r="AU1577" s="243" t="str">
        <f t="shared" si="130"/>
        <v/>
      </c>
    </row>
    <row r="1578" spans="2:47" ht="14.25">
      <c r="B1578" s="29">
        <v>2025</v>
      </c>
      <c r="C1578" s="29">
        <v>6</v>
      </c>
      <c r="D1578" s="29">
        <v>30</v>
      </c>
      <c r="E1578" s="247" t="s">
        <v>496</v>
      </c>
      <c r="F1578" s="29"/>
      <c r="G1578" s="208"/>
      <c r="H1578" s="694" t="s">
        <v>467</v>
      </c>
      <c r="I1578" s="347"/>
      <c r="J1578" s="694"/>
      <c r="K1578" s="232"/>
      <c r="L1578" s="698"/>
      <c r="M1578" s="185"/>
      <c r="N1578" s="717"/>
      <c r="O1578" s="232"/>
      <c r="P1578" s="232"/>
      <c r="Q1578" s="347"/>
      <c r="R1578" s="695"/>
      <c r="S1578" s="695"/>
      <c r="T1578" s="695"/>
      <c r="U1578" s="695"/>
      <c r="V1578" s="695"/>
      <c r="W1578" s="695"/>
      <c r="X1578" s="232"/>
      <c r="Y1578" s="695"/>
      <c r="Z1578" s="232"/>
      <c r="AA1578" s="696"/>
      <c r="AB1578" s="696"/>
      <c r="AC1578" s="697"/>
      <c r="AD1578" s="698"/>
      <c r="AE1578" s="699"/>
      <c r="AF1578" s="699"/>
      <c r="AG1578" s="699">
        <v>0.8125</v>
      </c>
      <c r="AH1578" s="699">
        <v>0.82291666666666663</v>
      </c>
      <c r="AI1578" s="232" t="s">
        <v>41</v>
      </c>
      <c r="AJ1578" s="694"/>
      <c r="AK1578" s="694"/>
      <c r="AL1578" s="700"/>
      <c r="AM1578" s="694"/>
      <c r="AN1578" s="694"/>
      <c r="AO1578" s="232"/>
      <c r="AP1578" s="232"/>
      <c r="AQ1578" s="232"/>
      <c r="AR1578" s="232"/>
      <c r="AS1578" s="232"/>
      <c r="AT1578" s="243" t="str">
        <f t="shared" si="129"/>
        <v/>
      </c>
      <c r="AU1578" s="243">
        <f t="shared" si="130"/>
        <v>1.041666666666663E-2</v>
      </c>
    </row>
    <row r="1579" spans="2:47" ht="14.25">
      <c r="B1579" s="29">
        <v>2025</v>
      </c>
      <c r="C1579" s="29">
        <v>6</v>
      </c>
      <c r="D1579" s="29">
        <v>30</v>
      </c>
      <c r="E1579" s="247" t="s">
        <v>496</v>
      </c>
      <c r="F1579" s="29">
        <v>7</v>
      </c>
      <c r="G1579" s="208" t="s">
        <v>466</v>
      </c>
      <c r="H1579" s="694" t="s">
        <v>467</v>
      </c>
      <c r="I1579" s="347" t="s">
        <v>65</v>
      </c>
      <c r="J1579" s="694" t="s">
        <v>1553</v>
      </c>
      <c r="K1579" s="232">
        <v>3832989</v>
      </c>
      <c r="L1579" s="698"/>
      <c r="M1579" s="185"/>
      <c r="N1579" s="717" t="s">
        <v>695</v>
      </c>
      <c r="O1579" s="232" t="s">
        <v>864</v>
      </c>
      <c r="P1579" s="232">
        <v>50</v>
      </c>
      <c r="Q1579" s="347" t="s">
        <v>696</v>
      </c>
      <c r="R1579" s="695">
        <v>1000</v>
      </c>
      <c r="S1579" s="695">
        <v>1007</v>
      </c>
      <c r="T1579" s="695">
        <v>3960</v>
      </c>
      <c r="U1579" s="695">
        <v>3960</v>
      </c>
      <c r="V1579" s="695">
        <v>1000</v>
      </c>
      <c r="W1579" s="695">
        <v>1007</v>
      </c>
      <c r="X1579" s="232">
        <v>1</v>
      </c>
      <c r="Y1579" s="695">
        <v>4100</v>
      </c>
      <c r="Z1579" s="232">
        <v>1</v>
      </c>
      <c r="AA1579" s="696">
        <v>3930</v>
      </c>
      <c r="AB1579" s="696">
        <v>3910</v>
      </c>
      <c r="AC1579" s="697" t="s">
        <v>2770</v>
      </c>
      <c r="AD1579" s="698" t="s">
        <v>2771</v>
      </c>
      <c r="AE1579" s="699">
        <v>0.82291666666666663</v>
      </c>
      <c r="AF1579" s="699">
        <v>0.83333333333333337</v>
      </c>
      <c r="AG1579" s="699"/>
      <c r="AH1579" s="699"/>
      <c r="AI1579" s="232"/>
      <c r="AJ1579" s="694" t="s">
        <v>17</v>
      </c>
      <c r="AK1579" s="694"/>
      <c r="AL1579" s="700" t="s">
        <v>18</v>
      </c>
      <c r="AM1579" s="694" t="s">
        <v>1721</v>
      </c>
      <c r="AN1579" s="694"/>
      <c r="AO1579" s="232" t="s">
        <v>2773</v>
      </c>
      <c r="AP1579" s="232"/>
      <c r="AQ1579" s="232"/>
      <c r="AR1579" s="232"/>
      <c r="AS1579" s="232"/>
      <c r="AT1579" s="243">
        <f t="shared" ref="AT1579" si="131">IF(IF(AE1579&gt;AF1579,1-AE1579+AF1579,AF1579-AE1579)=0,"",IF(AE1579&gt;AF1579,1-AE1579+AF1579,AF1579-AE1579))</f>
        <v>1.0416666666666741E-2</v>
      </c>
      <c r="AU1579" s="243" t="str">
        <f t="shared" ref="AU1579" si="132">IF(IF(AG1579&gt;AH1579,1-AG1579+AH1579,AH1579-AG1579)=0,"",IF(AG1579&gt;AH1579,1-AG1579+AH1579,AH1579-AG1579))</f>
        <v/>
      </c>
    </row>
    <row r="1580" spans="2:47" ht="14.25">
      <c r="B1580" s="29">
        <v>2025</v>
      </c>
      <c r="C1580" s="29">
        <v>6</v>
      </c>
      <c r="D1580" s="29">
        <v>30</v>
      </c>
      <c r="E1580" s="247" t="s">
        <v>496</v>
      </c>
      <c r="F1580" s="29"/>
      <c r="G1580" s="208"/>
      <c r="H1580" s="694" t="s">
        <v>467</v>
      </c>
      <c r="I1580" s="347"/>
      <c r="J1580" s="694"/>
      <c r="K1580" s="232"/>
      <c r="L1580" s="698"/>
      <c r="M1580" s="185"/>
      <c r="N1580" s="717"/>
      <c r="O1580" s="232"/>
      <c r="P1580" s="232"/>
      <c r="Q1580" s="347"/>
      <c r="R1580" s="695"/>
      <c r="S1580" s="695"/>
      <c r="T1580" s="695"/>
      <c r="U1580" s="695"/>
      <c r="V1580" s="695"/>
      <c r="W1580" s="695"/>
      <c r="X1580" s="232"/>
      <c r="Y1580" s="695"/>
      <c r="Z1580" s="232"/>
      <c r="AA1580" s="696"/>
      <c r="AB1580" s="696"/>
      <c r="AC1580" s="697"/>
      <c r="AD1580" s="698"/>
      <c r="AE1580" s="699"/>
      <c r="AF1580" s="699"/>
      <c r="AG1580" s="699">
        <v>0.83333333333333337</v>
      </c>
      <c r="AH1580" s="699">
        <v>0.91666666666666663</v>
      </c>
      <c r="AI1580" s="232" t="s">
        <v>16</v>
      </c>
      <c r="AJ1580" s="694"/>
      <c r="AK1580" s="694"/>
      <c r="AL1580" s="700"/>
      <c r="AM1580" s="694"/>
      <c r="AN1580" s="694"/>
      <c r="AO1580" s="232" t="s">
        <v>2774</v>
      </c>
      <c r="AP1580" s="232"/>
      <c r="AQ1580" s="232"/>
      <c r="AR1580" s="232"/>
      <c r="AS1580" s="232"/>
      <c r="AT1580" s="243" t="str">
        <f t="shared" si="129"/>
        <v/>
      </c>
      <c r="AU1580" s="243">
        <f t="shared" si="130"/>
        <v>8.3333333333333259E-2</v>
      </c>
    </row>
    <row r="1581" spans="2:47" ht="14.25">
      <c r="B1581" s="29">
        <v>2025</v>
      </c>
      <c r="C1581" s="29">
        <v>6</v>
      </c>
      <c r="D1581" s="29">
        <v>30</v>
      </c>
      <c r="E1581" s="247" t="s">
        <v>494</v>
      </c>
      <c r="F1581" s="29"/>
      <c r="G1581" s="208"/>
      <c r="H1581" s="694" t="s">
        <v>467</v>
      </c>
      <c r="I1581" s="347"/>
      <c r="J1581" s="694"/>
      <c r="K1581" s="232"/>
      <c r="L1581" s="698"/>
      <c r="M1581" s="185"/>
      <c r="N1581" s="717"/>
      <c r="O1581" s="232"/>
      <c r="P1581" s="232"/>
      <c r="Q1581" s="347"/>
      <c r="R1581" s="695"/>
      <c r="S1581" s="695"/>
      <c r="T1581" s="695"/>
      <c r="U1581" s="695"/>
      <c r="V1581" s="695"/>
      <c r="W1581" s="695"/>
      <c r="X1581" s="232"/>
      <c r="Y1581" s="695"/>
      <c r="Z1581" s="232"/>
      <c r="AA1581" s="696"/>
      <c r="AB1581" s="696"/>
      <c r="AC1581" s="697"/>
      <c r="AD1581" s="698"/>
      <c r="AE1581" s="699"/>
      <c r="AF1581" s="699"/>
      <c r="AG1581" s="699">
        <v>0.91666666666666663</v>
      </c>
      <c r="AH1581" s="699">
        <v>0.97916666666666663</v>
      </c>
      <c r="AI1581" s="232" t="s">
        <v>26</v>
      </c>
      <c r="AJ1581" s="694"/>
      <c r="AK1581" s="694"/>
      <c r="AL1581" s="700"/>
      <c r="AM1581" s="694"/>
      <c r="AN1581" s="694"/>
      <c r="AO1581" s="232" t="s">
        <v>2595</v>
      </c>
      <c r="AP1581" s="232"/>
      <c r="AQ1581" s="232"/>
      <c r="AR1581" s="232"/>
      <c r="AS1581" s="232"/>
      <c r="AT1581" s="243" t="str">
        <f t="shared" si="129"/>
        <v/>
      </c>
      <c r="AU1581" s="243">
        <f t="shared" si="130"/>
        <v>6.25E-2</v>
      </c>
    </row>
    <row r="1582" spans="2:47" ht="14.25">
      <c r="B1582" s="29">
        <v>2025</v>
      </c>
      <c r="C1582" s="29">
        <v>6</v>
      </c>
      <c r="D1582" s="29">
        <v>30</v>
      </c>
      <c r="E1582" s="247" t="s">
        <v>494</v>
      </c>
      <c r="F1582" s="29">
        <v>8</v>
      </c>
      <c r="G1582" s="208" t="s">
        <v>466</v>
      </c>
      <c r="H1582" s="694" t="s">
        <v>467</v>
      </c>
      <c r="I1582" s="347" t="s">
        <v>60</v>
      </c>
      <c r="J1582" s="694" t="s">
        <v>468</v>
      </c>
      <c r="K1582" s="232">
        <v>3832988</v>
      </c>
      <c r="L1582" s="698"/>
      <c r="M1582" s="185"/>
      <c r="N1582" s="717" t="s">
        <v>2775</v>
      </c>
      <c r="O1582" s="232" t="s">
        <v>864</v>
      </c>
      <c r="P1582" s="232">
        <v>50</v>
      </c>
      <c r="Q1582" s="347" t="s">
        <v>2776</v>
      </c>
      <c r="R1582" s="695">
        <v>1002</v>
      </c>
      <c r="S1582" s="587">
        <v>1004</v>
      </c>
      <c r="T1582" s="695">
        <v>3940</v>
      </c>
      <c r="U1582" s="695">
        <v>3940</v>
      </c>
      <c r="V1582" s="695">
        <v>1000</v>
      </c>
      <c r="W1582" s="695">
        <v>1004</v>
      </c>
      <c r="X1582" s="232">
        <v>1</v>
      </c>
      <c r="Y1582" s="695">
        <v>4000</v>
      </c>
      <c r="Z1582" s="232">
        <v>1</v>
      </c>
      <c r="AA1582" s="696">
        <v>3880</v>
      </c>
      <c r="AB1582" s="696">
        <v>3850</v>
      </c>
      <c r="AC1582" s="697" t="s">
        <v>2777</v>
      </c>
      <c r="AD1582" s="698" t="s">
        <v>2778</v>
      </c>
      <c r="AE1582" s="699">
        <v>0.97916666666666663</v>
      </c>
      <c r="AF1582" s="699">
        <v>0.99652777777777779</v>
      </c>
      <c r="AG1582" s="699"/>
      <c r="AH1582" s="699"/>
      <c r="AI1582" s="232"/>
      <c r="AJ1582" s="694" t="s">
        <v>17</v>
      </c>
      <c r="AK1582" s="694"/>
      <c r="AL1582" s="700" t="s">
        <v>18</v>
      </c>
      <c r="AM1582" s="694" t="s">
        <v>1721</v>
      </c>
      <c r="AN1582" s="694">
        <v>1</v>
      </c>
      <c r="AO1582" s="232" t="s">
        <v>2779</v>
      </c>
      <c r="AP1582" s="232"/>
      <c r="AQ1582" s="232" t="s">
        <v>860</v>
      </c>
      <c r="AR1582" s="232"/>
      <c r="AS1582" s="232"/>
      <c r="AT1582" s="243">
        <f t="shared" si="129"/>
        <v>1.736111111111116E-2</v>
      </c>
      <c r="AU1582" s="243" t="str">
        <f t="shared" si="130"/>
        <v/>
      </c>
    </row>
    <row r="1583" spans="2:47" ht="14.25">
      <c r="B1583" s="29">
        <v>2025</v>
      </c>
      <c r="C1583" s="29">
        <v>6</v>
      </c>
      <c r="D1583" s="29">
        <v>30</v>
      </c>
      <c r="E1583" s="247" t="s">
        <v>494</v>
      </c>
      <c r="F1583" s="29"/>
      <c r="G1583" s="208"/>
      <c r="H1583" s="694" t="s">
        <v>467</v>
      </c>
      <c r="I1583" s="347"/>
      <c r="J1583" s="694"/>
      <c r="K1583" s="232"/>
      <c r="L1583" s="698"/>
      <c r="M1583" s="185"/>
      <c r="N1583" s="717"/>
      <c r="O1583" s="232"/>
      <c r="P1583" s="232"/>
      <c r="Q1583" s="347"/>
      <c r="R1583" s="695"/>
      <c r="S1583" s="695"/>
      <c r="T1583" s="695"/>
      <c r="U1583" s="695"/>
      <c r="V1583" s="695"/>
      <c r="W1583" s="695"/>
      <c r="X1583" s="232"/>
      <c r="Y1583" s="695"/>
      <c r="Z1583" s="232"/>
      <c r="AA1583" s="696"/>
      <c r="AB1583" s="696"/>
      <c r="AC1583" s="697"/>
      <c r="AD1583" s="698"/>
      <c r="AE1583" s="699"/>
      <c r="AF1583" s="699"/>
      <c r="AG1583" s="699">
        <v>0.99652777777777779</v>
      </c>
      <c r="AH1583" s="699">
        <v>4.1666666666666664E-2</v>
      </c>
      <c r="AI1583" s="232" t="s">
        <v>26</v>
      </c>
      <c r="AJ1583" s="694"/>
      <c r="AK1583" s="694"/>
      <c r="AL1583" s="700"/>
      <c r="AM1583" s="694"/>
      <c r="AN1583" s="694"/>
      <c r="AO1583" s="232" t="s">
        <v>2500</v>
      </c>
      <c r="AP1583" s="232"/>
      <c r="AQ1583" s="232"/>
      <c r="AR1583" s="232"/>
      <c r="AS1583" s="232"/>
      <c r="AT1583" s="243" t="str">
        <f t="shared" si="123"/>
        <v/>
      </c>
      <c r="AU1583" s="243">
        <f t="shared" si="124"/>
        <v>4.5138888888888874E-2</v>
      </c>
    </row>
    <row r="1584" spans="2:47" ht="14.25">
      <c r="B1584" s="29">
        <v>2025</v>
      </c>
      <c r="C1584" s="29">
        <v>6</v>
      </c>
      <c r="D1584" s="29">
        <v>30</v>
      </c>
      <c r="E1584" s="247" t="s">
        <v>494</v>
      </c>
      <c r="F1584" s="29"/>
      <c r="G1584" s="208"/>
      <c r="H1584" s="694" t="s">
        <v>467</v>
      </c>
      <c r="I1584" s="347"/>
      <c r="J1584" s="694"/>
      <c r="K1584" s="232"/>
      <c r="L1584" s="698"/>
      <c r="M1584" s="185"/>
      <c r="N1584" s="717"/>
      <c r="O1584" s="232"/>
      <c r="P1584" s="232"/>
      <c r="Q1584" s="347"/>
      <c r="R1584" s="695"/>
      <c r="S1584" s="695"/>
      <c r="T1584" s="695"/>
      <c r="U1584" s="695"/>
      <c r="V1584" s="695"/>
      <c r="W1584" s="695"/>
      <c r="X1584" s="232"/>
      <c r="Y1584" s="695"/>
      <c r="Z1584" s="232"/>
      <c r="AA1584" s="696"/>
      <c r="AB1584" s="696"/>
      <c r="AC1584" s="697"/>
      <c r="AD1584" s="698"/>
      <c r="AE1584" s="699"/>
      <c r="AF1584" s="699"/>
      <c r="AG1584" s="699">
        <v>4.1666666666666664E-2</v>
      </c>
      <c r="AH1584" s="699">
        <v>0.28125</v>
      </c>
      <c r="AI1584" s="232" t="s">
        <v>41</v>
      </c>
      <c r="AJ1584" s="694"/>
      <c r="AK1584" s="694"/>
      <c r="AL1584" s="700"/>
      <c r="AM1584" s="694"/>
      <c r="AN1584" s="694"/>
      <c r="AO1584" s="232" t="s">
        <v>2780</v>
      </c>
      <c r="AP1584" s="232"/>
      <c r="AQ1584" s="232"/>
      <c r="AR1584" s="232"/>
      <c r="AS1584" s="232"/>
      <c r="AT1584" s="243" t="str">
        <f t="shared" si="123"/>
        <v/>
      </c>
      <c r="AU1584" s="243">
        <f t="shared" si="124"/>
        <v>0.23958333333333334</v>
      </c>
    </row>
    <row r="1585" spans="2:47" ht="14.25">
      <c r="B1585" s="29">
        <v>2025</v>
      </c>
      <c r="C1585" s="29">
        <v>7</v>
      </c>
      <c r="D1585" s="29">
        <v>1</v>
      </c>
      <c r="E1585" s="247" t="s">
        <v>495</v>
      </c>
      <c r="F1585" s="29"/>
      <c r="G1585" s="208"/>
      <c r="H1585" s="694" t="s">
        <v>467</v>
      </c>
      <c r="I1585" s="347"/>
      <c r="J1585" s="694"/>
      <c r="K1585" s="232"/>
      <c r="L1585" s="698"/>
      <c r="M1585" s="185"/>
      <c r="N1585" s="717"/>
      <c r="O1585" s="232"/>
      <c r="P1585" s="232"/>
      <c r="Q1585" s="347"/>
      <c r="R1585" s="695"/>
      <c r="S1585" s="695"/>
      <c r="T1585" s="695"/>
      <c r="U1585" s="695"/>
      <c r="V1585" s="695"/>
      <c r="W1585" s="695"/>
      <c r="X1585" s="232"/>
      <c r="Y1585" s="695"/>
      <c r="Z1585" s="232"/>
      <c r="AA1585" s="696"/>
      <c r="AB1585" s="696"/>
      <c r="AC1585" s="697"/>
      <c r="AD1585" s="698"/>
      <c r="AE1585" s="699"/>
      <c r="AF1585" s="699"/>
      <c r="AG1585" s="699">
        <v>0.28125</v>
      </c>
      <c r="AH1585" s="699">
        <v>0.38194444444444442</v>
      </c>
      <c r="AI1585" s="232" t="s">
        <v>26</v>
      </c>
      <c r="AJ1585" s="694"/>
      <c r="AK1585" s="694"/>
      <c r="AL1585" s="700"/>
      <c r="AM1585" s="694"/>
      <c r="AN1585" s="694"/>
      <c r="AO1585" s="232" t="s">
        <v>2789</v>
      </c>
      <c r="AP1585" s="232"/>
      <c r="AQ1585" s="232"/>
      <c r="AR1585" s="232"/>
      <c r="AS1585" s="232"/>
      <c r="AT1585" s="243" t="str">
        <f t="shared" si="123"/>
        <v/>
      </c>
      <c r="AU1585" s="243">
        <f t="shared" si="124"/>
        <v>0.10069444444444442</v>
      </c>
    </row>
    <row r="1586" spans="2:47" ht="14.25">
      <c r="B1586" s="29">
        <v>2025</v>
      </c>
      <c r="C1586" s="29">
        <v>7</v>
      </c>
      <c r="D1586" s="29">
        <v>1</v>
      </c>
      <c r="E1586" s="247" t="s">
        <v>495</v>
      </c>
      <c r="F1586" s="29">
        <v>1</v>
      </c>
      <c r="G1586" s="208" t="s">
        <v>466</v>
      </c>
      <c r="H1586" s="694" t="s">
        <v>467</v>
      </c>
      <c r="I1586" s="347" t="s">
        <v>60</v>
      </c>
      <c r="J1586" s="694" t="s">
        <v>1712</v>
      </c>
      <c r="K1586" s="232">
        <v>3836327</v>
      </c>
      <c r="L1586" s="698"/>
      <c r="M1586" s="185"/>
      <c r="N1586" s="717" t="s">
        <v>2781</v>
      </c>
      <c r="O1586" s="232" t="s">
        <v>2782</v>
      </c>
      <c r="P1586" s="232">
        <v>38</v>
      </c>
      <c r="Q1586" s="347" t="s">
        <v>2783</v>
      </c>
      <c r="R1586" s="695">
        <v>1125</v>
      </c>
      <c r="S1586" s="695">
        <v>1125</v>
      </c>
      <c r="T1586" s="695">
        <v>870</v>
      </c>
      <c r="U1586" s="695">
        <v>870</v>
      </c>
      <c r="V1586" s="695">
        <v>1120</v>
      </c>
      <c r="W1586" s="695">
        <v>1125</v>
      </c>
      <c r="X1586" s="232">
        <v>1</v>
      </c>
      <c r="Y1586" s="695">
        <v>1000</v>
      </c>
      <c r="Z1586" s="232">
        <v>1</v>
      </c>
      <c r="AA1586" s="696">
        <v>870</v>
      </c>
      <c r="AB1586" s="696">
        <v>850</v>
      </c>
      <c r="AC1586" s="697" t="s">
        <v>2784</v>
      </c>
      <c r="AD1586" s="698" t="s">
        <v>2785</v>
      </c>
      <c r="AE1586" s="699">
        <v>0.38194444444444442</v>
      </c>
      <c r="AF1586" s="699">
        <v>0.3888888888888889</v>
      </c>
      <c r="AG1586" s="699"/>
      <c r="AH1586" s="699"/>
      <c r="AI1586" s="232"/>
      <c r="AJ1586" s="694" t="s">
        <v>17</v>
      </c>
      <c r="AK1586" s="694"/>
      <c r="AL1586" s="700" t="s">
        <v>18</v>
      </c>
      <c r="AM1586" s="694" t="s">
        <v>1721</v>
      </c>
      <c r="AN1586" s="694"/>
      <c r="AO1586" s="232" t="s">
        <v>2786</v>
      </c>
      <c r="AP1586" s="232"/>
      <c r="AQ1586" s="232"/>
      <c r="AR1586" s="232"/>
      <c r="AS1586" s="232"/>
      <c r="AT1586" s="243">
        <f t="shared" si="123"/>
        <v>6.9444444444444753E-3</v>
      </c>
      <c r="AU1586" s="243" t="str">
        <f t="shared" si="124"/>
        <v/>
      </c>
    </row>
    <row r="1587" spans="2:47" ht="14.25">
      <c r="B1587" s="29">
        <v>2025</v>
      </c>
      <c r="C1587" s="29">
        <v>7</v>
      </c>
      <c r="D1587" s="29">
        <v>1</v>
      </c>
      <c r="E1587" s="247" t="s">
        <v>495</v>
      </c>
      <c r="F1587" s="29"/>
      <c r="G1587" s="208"/>
      <c r="H1587" s="694" t="s">
        <v>467</v>
      </c>
      <c r="I1587" s="347"/>
      <c r="J1587" s="694"/>
      <c r="K1587" s="232"/>
      <c r="L1587" s="698"/>
      <c r="M1587" s="185"/>
      <c r="N1587" s="717"/>
      <c r="O1587" s="232"/>
      <c r="P1587" s="232"/>
      <c r="Q1587" s="347"/>
      <c r="R1587" s="695"/>
      <c r="S1587" s="695"/>
      <c r="T1587" s="695"/>
      <c r="U1587" s="695"/>
      <c r="V1587" s="695"/>
      <c r="W1587" s="695"/>
      <c r="X1587" s="232"/>
      <c r="Y1587" s="695"/>
      <c r="Z1587" s="232"/>
      <c r="AA1587" s="696"/>
      <c r="AB1587" s="696"/>
      <c r="AC1587" s="697"/>
      <c r="AD1587" s="698"/>
      <c r="AE1587" s="699"/>
      <c r="AF1587" s="699"/>
      <c r="AG1587" s="699">
        <v>0.3888888888888889</v>
      </c>
      <c r="AH1587" s="699">
        <v>0.4236111111111111</v>
      </c>
      <c r="AI1587" s="232" t="s">
        <v>16</v>
      </c>
      <c r="AJ1587" s="694"/>
      <c r="AK1587" s="694"/>
      <c r="AL1587" s="700"/>
      <c r="AM1587" s="694"/>
      <c r="AN1587" s="694"/>
      <c r="AO1587" s="232" t="s">
        <v>2793</v>
      </c>
      <c r="AP1587" s="232"/>
      <c r="AQ1587" s="232"/>
      <c r="AR1587" s="232"/>
      <c r="AS1587" s="232"/>
      <c r="AT1587" s="243" t="str">
        <f t="shared" si="123"/>
        <v/>
      </c>
      <c r="AU1587" s="243">
        <f t="shared" si="124"/>
        <v>3.472222222222221E-2</v>
      </c>
    </row>
    <row r="1588" spans="2:47" ht="14.25">
      <c r="B1588" s="29">
        <v>2025</v>
      </c>
      <c r="C1588" s="29">
        <v>7</v>
      </c>
      <c r="D1588" s="29">
        <v>1</v>
      </c>
      <c r="E1588" s="247" t="s">
        <v>495</v>
      </c>
      <c r="F1588" s="29"/>
      <c r="G1588" s="208"/>
      <c r="H1588" s="694" t="s">
        <v>467</v>
      </c>
      <c r="I1588" s="347"/>
      <c r="J1588" s="694"/>
      <c r="K1588" s="232"/>
      <c r="L1588" s="698"/>
      <c r="M1588" s="185"/>
      <c r="N1588" s="717"/>
      <c r="O1588" s="232"/>
      <c r="P1588" s="232"/>
      <c r="Q1588" s="347"/>
      <c r="R1588" s="695"/>
      <c r="S1588" s="695"/>
      <c r="T1588" s="695"/>
      <c r="U1588" s="695"/>
      <c r="V1588" s="695"/>
      <c r="W1588" s="695"/>
      <c r="X1588" s="232"/>
      <c r="Y1588" s="695"/>
      <c r="Z1588" s="232"/>
      <c r="AA1588" s="696"/>
      <c r="AB1588" s="696"/>
      <c r="AC1588" s="697"/>
      <c r="AD1588" s="698"/>
      <c r="AE1588" s="699"/>
      <c r="AF1588" s="699"/>
      <c r="AG1588" s="699"/>
      <c r="AH1588" s="699"/>
      <c r="AI1588" s="232"/>
      <c r="AJ1588" s="694"/>
      <c r="AK1588" s="694"/>
      <c r="AL1588" s="700"/>
      <c r="AM1588" s="694"/>
      <c r="AN1588" s="694"/>
      <c r="AO1588" s="232"/>
      <c r="AP1588" s="232"/>
      <c r="AQ1588" s="232"/>
      <c r="AR1588" s="232"/>
      <c r="AS1588" s="232"/>
      <c r="AT1588" s="243" t="str">
        <f t="shared" si="123"/>
        <v/>
      </c>
      <c r="AU1588" s="243" t="str">
        <f t="shared" si="124"/>
        <v/>
      </c>
    </row>
    <row r="1589" spans="2:47" ht="14.25">
      <c r="B1589" s="29">
        <v>2025</v>
      </c>
      <c r="C1589" s="29">
        <v>7</v>
      </c>
      <c r="D1589" s="29">
        <v>1</v>
      </c>
      <c r="E1589" s="247" t="s">
        <v>495</v>
      </c>
      <c r="F1589" s="29"/>
      <c r="G1589" s="208"/>
      <c r="H1589" s="694" t="s">
        <v>467</v>
      </c>
      <c r="I1589" s="347" t="s">
        <v>39</v>
      </c>
      <c r="J1589" s="694"/>
      <c r="K1589" s="232"/>
      <c r="L1589" s="698"/>
      <c r="M1589" s="185"/>
      <c r="N1589" s="717" t="s">
        <v>2123</v>
      </c>
      <c r="O1589" s="232"/>
      <c r="P1589" s="232">
        <v>25</v>
      </c>
      <c r="Q1589" s="347" t="s">
        <v>2791</v>
      </c>
      <c r="R1589" s="695">
        <v>1330</v>
      </c>
      <c r="S1589" s="695">
        <v>1330</v>
      </c>
      <c r="T1589" s="695">
        <v>2000</v>
      </c>
      <c r="U1589" s="695">
        <v>2000</v>
      </c>
      <c r="V1589" s="695">
        <v>1205</v>
      </c>
      <c r="W1589" s="695">
        <v>1205</v>
      </c>
      <c r="X1589" s="232">
        <v>1</v>
      </c>
      <c r="Y1589" s="695">
        <v>200</v>
      </c>
      <c r="Z1589" s="232">
        <v>1</v>
      </c>
      <c r="AA1589" s="696">
        <v>200</v>
      </c>
      <c r="AB1589" s="696">
        <v>200</v>
      </c>
      <c r="AC1589" s="697" t="s">
        <v>2790</v>
      </c>
      <c r="AD1589" s="698" t="s">
        <v>1396</v>
      </c>
      <c r="AE1589" s="699">
        <v>0.4236111111111111</v>
      </c>
      <c r="AF1589" s="699">
        <v>0.58333333333333337</v>
      </c>
      <c r="AG1589" s="699"/>
      <c r="AH1589" s="699"/>
      <c r="AI1589" s="232"/>
      <c r="AJ1589" s="694"/>
      <c r="AK1589" s="694"/>
      <c r="AL1589" s="700"/>
      <c r="AM1589" s="694" t="s">
        <v>486</v>
      </c>
      <c r="AN1589" s="694"/>
      <c r="AO1589" s="232" t="s">
        <v>2787</v>
      </c>
      <c r="AP1589" s="232"/>
      <c r="AQ1589" s="232"/>
      <c r="AR1589" s="232"/>
      <c r="AS1589" s="232"/>
      <c r="AT1589" s="243">
        <f t="shared" si="123"/>
        <v>0.15972222222222227</v>
      </c>
      <c r="AU1589" s="243" t="str">
        <f t="shared" si="124"/>
        <v/>
      </c>
    </row>
    <row r="1590" spans="2:47" ht="14.25">
      <c r="B1590" s="29">
        <v>2025</v>
      </c>
      <c r="C1590" s="29">
        <v>7</v>
      </c>
      <c r="D1590" s="29">
        <v>1</v>
      </c>
      <c r="E1590" s="247" t="s">
        <v>495</v>
      </c>
      <c r="F1590" s="29"/>
      <c r="G1590" s="208"/>
      <c r="H1590" s="694" t="s">
        <v>467</v>
      </c>
      <c r="I1590" s="347" t="s">
        <v>39</v>
      </c>
      <c r="J1590" s="694"/>
      <c r="K1590" s="232"/>
      <c r="L1590" s="698"/>
      <c r="M1590" s="185"/>
      <c r="N1590" s="717" t="s">
        <v>2124</v>
      </c>
      <c r="O1590" s="232"/>
      <c r="P1590" s="232">
        <v>25</v>
      </c>
      <c r="Q1590" s="347" t="s">
        <v>2791</v>
      </c>
      <c r="R1590" s="695">
        <v>1330</v>
      </c>
      <c r="S1590" s="695">
        <v>1330</v>
      </c>
      <c r="T1590" s="695">
        <v>2000</v>
      </c>
      <c r="U1590" s="695">
        <v>2000</v>
      </c>
      <c r="V1590" s="695">
        <v>1205</v>
      </c>
      <c r="W1590" s="695">
        <v>1205</v>
      </c>
      <c r="X1590" s="232">
        <v>1</v>
      </c>
      <c r="Y1590" s="695">
        <v>750</v>
      </c>
      <c r="Z1590" s="232">
        <v>1</v>
      </c>
      <c r="AA1590" s="696">
        <v>750</v>
      </c>
      <c r="AB1590" s="696">
        <v>750</v>
      </c>
      <c r="AC1590" s="697"/>
      <c r="AD1590" s="698"/>
      <c r="AE1590" s="699"/>
      <c r="AF1590" s="699"/>
      <c r="AG1590" s="699"/>
      <c r="AH1590" s="699"/>
      <c r="AI1590" s="232"/>
      <c r="AJ1590" s="694"/>
      <c r="AK1590" s="694"/>
      <c r="AL1590" s="700"/>
      <c r="AM1590" s="694" t="s">
        <v>486</v>
      </c>
      <c r="AN1590" s="694"/>
      <c r="AO1590" s="232"/>
      <c r="AP1590" s="232"/>
      <c r="AQ1590" s="232"/>
      <c r="AR1590" s="232"/>
      <c r="AS1590" s="232"/>
      <c r="AT1590" s="243" t="str">
        <f t="shared" si="123"/>
        <v/>
      </c>
      <c r="AU1590" s="243" t="str">
        <f t="shared" si="124"/>
        <v/>
      </c>
    </row>
    <row r="1591" spans="2:47" ht="14.25">
      <c r="B1591" s="29">
        <v>2025</v>
      </c>
      <c r="C1591" s="29">
        <v>7</v>
      </c>
      <c r="D1591" s="29">
        <v>1</v>
      </c>
      <c r="E1591" s="247" t="s">
        <v>495</v>
      </c>
      <c r="F1591" s="29"/>
      <c r="G1591" s="208"/>
      <c r="H1591" s="694" t="s">
        <v>467</v>
      </c>
      <c r="I1591" s="347" t="s">
        <v>39</v>
      </c>
      <c r="J1591" s="694"/>
      <c r="K1591" s="232"/>
      <c r="L1591" s="698"/>
      <c r="M1591" s="185"/>
      <c r="N1591" s="717" t="s">
        <v>2124</v>
      </c>
      <c r="O1591" s="232"/>
      <c r="P1591" s="232">
        <v>25</v>
      </c>
      <c r="Q1591" s="347" t="s">
        <v>2791</v>
      </c>
      <c r="R1591" s="695">
        <v>1330</v>
      </c>
      <c r="S1591" s="695">
        <v>1330</v>
      </c>
      <c r="T1591" s="695">
        <v>3200</v>
      </c>
      <c r="U1591" s="695">
        <v>3200</v>
      </c>
      <c r="V1591" s="695">
        <v>1200</v>
      </c>
      <c r="W1591" s="695">
        <v>1200</v>
      </c>
      <c r="X1591" s="232">
        <v>1</v>
      </c>
      <c r="Y1591" s="695">
        <v>2500</v>
      </c>
      <c r="Z1591" s="232">
        <v>1</v>
      </c>
      <c r="AA1591" s="696">
        <v>2500</v>
      </c>
      <c r="AB1591" s="696">
        <v>2500</v>
      </c>
      <c r="AC1591" s="697" t="s">
        <v>2792</v>
      </c>
      <c r="AD1591" s="698"/>
      <c r="AE1591" s="699"/>
      <c r="AF1591" s="699"/>
      <c r="AG1591" s="699"/>
      <c r="AH1591" s="699"/>
      <c r="AI1591" s="232"/>
      <c r="AJ1591" s="694"/>
      <c r="AK1591" s="694"/>
      <c r="AL1591" s="700"/>
      <c r="AM1591" s="694" t="s">
        <v>486</v>
      </c>
      <c r="AN1591" s="694"/>
      <c r="AO1591" s="232"/>
      <c r="AP1591" s="232"/>
      <c r="AQ1591" s="232"/>
      <c r="AR1591" s="232"/>
      <c r="AS1591" s="232"/>
      <c r="AT1591" s="243" t="str">
        <f t="shared" si="123"/>
        <v/>
      </c>
      <c r="AU1591" s="243" t="str">
        <f t="shared" si="124"/>
        <v/>
      </c>
    </row>
    <row r="1592" spans="2:47" ht="14.25">
      <c r="B1592" s="29">
        <v>2025</v>
      </c>
      <c r="C1592" s="29">
        <v>7</v>
      </c>
      <c r="D1592" s="29">
        <v>1</v>
      </c>
      <c r="E1592" s="247" t="s">
        <v>495</v>
      </c>
      <c r="F1592" s="29"/>
      <c r="G1592" s="208"/>
      <c r="H1592" s="694" t="s">
        <v>467</v>
      </c>
      <c r="I1592" s="347" t="s">
        <v>39</v>
      </c>
      <c r="J1592" s="694"/>
      <c r="K1592" s="232"/>
      <c r="L1592" s="698"/>
      <c r="M1592" s="185"/>
      <c r="N1592" s="717" t="s">
        <v>2124</v>
      </c>
      <c r="O1592" s="232"/>
      <c r="P1592" s="232">
        <v>25</v>
      </c>
      <c r="Q1592" s="347" t="s">
        <v>2791</v>
      </c>
      <c r="R1592" s="695">
        <v>1330</v>
      </c>
      <c r="S1592" s="695">
        <v>1330</v>
      </c>
      <c r="T1592" s="695">
        <v>3200</v>
      </c>
      <c r="U1592" s="695">
        <v>3200</v>
      </c>
      <c r="V1592" s="695">
        <v>1125</v>
      </c>
      <c r="W1592" s="695">
        <v>1125</v>
      </c>
      <c r="X1592" s="232">
        <v>1</v>
      </c>
      <c r="Y1592" s="695">
        <v>1600</v>
      </c>
      <c r="Z1592" s="232">
        <v>1</v>
      </c>
      <c r="AA1592" s="696">
        <v>1600</v>
      </c>
      <c r="AB1592" s="696">
        <v>1600</v>
      </c>
      <c r="AC1592" s="697"/>
      <c r="AD1592" s="698"/>
      <c r="AE1592" s="699"/>
      <c r="AF1592" s="699"/>
      <c r="AG1592" s="699"/>
      <c r="AH1592" s="699"/>
      <c r="AI1592" s="232"/>
      <c r="AJ1592" s="694"/>
      <c r="AK1592" s="694"/>
      <c r="AL1592" s="700"/>
      <c r="AM1592" s="694" t="s">
        <v>470</v>
      </c>
      <c r="AN1592" s="694"/>
      <c r="AO1592" s="232"/>
      <c r="AP1592" s="232"/>
      <c r="AQ1592" s="232"/>
      <c r="AR1592" s="232"/>
      <c r="AS1592" s="232"/>
      <c r="AT1592" s="243" t="str">
        <f t="shared" si="123"/>
        <v/>
      </c>
      <c r="AU1592" s="243" t="str">
        <f t="shared" si="124"/>
        <v/>
      </c>
    </row>
    <row r="1593" spans="2:47" ht="14.25">
      <c r="B1593" s="29">
        <v>2025</v>
      </c>
      <c r="C1593" s="29">
        <v>7</v>
      </c>
      <c r="D1593" s="29">
        <v>1</v>
      </c>
      <c r="E1593" s="247" t="s">
        <v>495</v>
      </c>
      <c r="F1593" s="29"/>
      <c r="G1593" s="208"/>
      <c r="H1593" s="694" t="s">
        <v>467</v>
      </c>
      <c r="I1593" s="347" t="s">
        <v>39</v>
      </c>
      <c r="J1593" s="694"/>
      <c r="K1593" s="232"/>
      <c r="L1593" s="698"/>
      <c r="M1593" s="185"/>
      <c r="N1593" s="717" t="s">
        <v>2124</v>
      </c>
      <c r="O1593" s="232"/>
      <c r="P1593" s="232">
        <v>25</v>
      </c>
      <c r="Q1593" s="347" t="s">
        <v>2791</v>
      </c>
      <c r="R1593" s="695">
        <v>1330</v>
      </c>
      <c r="S1593" s="695">
        <v>1330</v>
      </c>
      <c r="T1593" s="695">
        <v>3200</v>
      </c>
      <c r="U1593" s="695">
        <v>3200</v>
      </c>
      <c r="V1593" s="695">
        <v>1050</v>
      </c>
      <c r="W1593" s="695">
        <v>1050</v>
      </c>
      <c r="X1593" s="232">
        <v>1</v>
      </c>
      <c r="Y1593" s="695">
        <v>400</v>
      </c>
      <c r="Z1593" s="232">
        <v>1</v>
      </c>
      <c r="AA1593" s="696">
        <v>380</v>
      </c>
      <c r="AB1593" s="696">
        <v>380</v>
      </c>
      <c r="AC1593" s="697"/>
      <c r="AD1593" s="698"/>
      <c r="AE1593" s="699"/>
      <c r="AF1593" s="699"/>
      <c r="AG1593" s="699"/>
      <c r="AH1593" s="699"/>
      <c r="AI1593" s="232"/>
      <c r="AJ1593" s="694"/>
      <c r="AK1593" s="694"/>
      <c r="AL1593" s="700"/>
      <c r="AM1593" s="694" t="s">
        <v>470</v>
      </c>
      <c r="AN1593" s="694"/>
      <c r="AO1593" s="232"/>
      <c r="AP1593" s="232"/>
      <c r="AQ1593" s="232"/>
      <c r="AR1593" s="232"/>
      <c r="AS1593" s="232"/>
      <c r="AT1593" s="243" t="str">
        <f t="shared" ref="AT1593" si="133">IF(IF(AE1593&gt;AF1593,1-AE1593+AF1593,AF1593-AE1593)=0,"",IF(AE1593&gt;AF1593,1-AE1593+AF1593,AF1593-AE1593))</f>
        <v/>
      </c>
      <c r="AU1593" s="243" t="str">
        <f t="shared" ref="AU1593" si="134">IF(IF(AG1593&gt;AH1593,1-AG1593+AH1593,AH1593-AG1593)=0,"",IF(AG1593&gt;AH1593,1-AG1593+AH1593,AH1593-AG1593))</f>
        <v/>
      </c>
    </row>
    <row r="1594" spans="2:47" ht="14.25">
      <c r="B1594" s="29">
        <v>2025</v>
      </c>
      <c r="C1594" s="29">
        <v>7</v>
      </c>
      <c r="D1594" s="29">
        <v>1</v>
      </c>
      <c r="E1594" s="247" t="s">
        <v>495</v>
      </c>
      <c r="F1594" s="29"/>
      <c r="G1594" s="208"/>
      <c r="H1594" s="694" t="s">
        <v>467</v>
      </c>
      <c r="I1594" s="347" t="s">
        <v>39</v>
      </c>
      <c r="J1594" s="694"/>
      <c r="K1594" s="232"/>
      <c r="L1594" s="698"/>
      <c r="M1594" s="185"/>
      <c r="N1594" s="717" t="s">
        <v>2124</v>
      </c>
      <c r="O1594" s="232"/>
      <c r="P1594" s="232">
        <v>25</v>
      </c>
      <c r="Q1594" s="347" t="s">
        <v>2791</v>
      </c>
      <c r="R1594" s="695">
        <v>1330</v>
      </c>
      <c r="S1594" s="695">
        <v>1330</v>
      </c>
      <c r="T1594" s="695">
        <v>8000</v>
      </c>
      <c r="U1594" s="695">
        <v>8000</v>
      </c>
      <c r="V1594" s="695">
        <v>1120</v>
      </c>
      <c r="W1594" s="695">
        <v>1120</v>
      </c>
      <c r="X1594" s="232">
        <v>1</v>
      </c>
      <c r="Y1594" s="695">
        <v>8000</v>
      </c>
      <c r="Z1594" s="232">
        <v>1</v>
      </c>
      <c r="AA1594" s="696" t="s">
        <v>2795</v>
      </c>
      <c r="AB1594" s="696">
        <v>8380</v>
      </c>
      <c r="AC1594" s="697" t="s">
        <v>2794</v>
      </c>
      <c r="AD1594" s="698"/>
      <c r="AE1594" s="699">
        <v>0.58333333333333337</v>
      </c>
      <c r="AF1594" s="699">
        <v>0.91666666666666663</v>
      </c>
      <c r="AG1594" s="699"/>
      <c r="AH1594" s="699"/>
      <c r="AI1594" s="232"/>
      <c r="AJ1594" s="694"/>
      <c r="AK1594" s="694"/>
      <c r="AL1594" s="700"/>
      <c r="AM1594" s="694" t="s">
        <v>470</v>
      </c>
      <c r="AN1594" s="694">
        <v>1</v>
      </c>
      <c r="AO1594" s="232" t="s">
        <v>2796</v>
      </c>
      <c r="AP1594" s="232"/>
      <c r="AQ1594" s="232"/>
      <c r="AR1594" s="232"/>
      <c r="AS1594" s="232"/>
      <c r="AT1594" s="243">
        <f t="shared" si="123"/>
        <v>0.33333333333333326</v>
      </c>
      <c r="AU1594" s="243" t="str">
        <f t="shared" si="124"/>
        <v/>
      </c>
    </row>
    <row r="1595" spans="2:47" ht="14.25">
      <c r="B1595" s="29">
        <v>2025</v>
      </c>
      <c r="C1595" s="29">
        <v>7</v>
      </c>
      <c r="D1595" s="29">
        <v>1</v>
      </c>
      <c r="E1595" s="247" t="s">
        <v>496</v>
      </c>
      <c r="F1595" s="29"/>
      <c r="G1595" s="208"/>
      <c r="H1595" s="694" t="s">
        <v>467</v>
      </c>
      <c r="I1595" s="347" t="s">
        <v>39</v>
      </c>
      <c r="J1595" s="694"/>
      <c r="K1595" s="232"/>
      <c r="L1595" s="698"/>
      <c r="M1595" s="185"/>
      <c r="N1595" s="717" t="s">
        <v>2124</v>
      </c>
      <c r="O1595" s="232"/>
      <c r="P1595" s="232">
        <v>25</v>
      </c>
      <c r="Q1595" s="347" t="s">
        <v>2791</v>
      </c>
      <c r="R1595" s="695">
        <v>1330</v>
      </c>
      <c r="S1595" s="695">
        <v>1330</v>
      </c>
      <c r="T1595" s="695">
        <v>8000</v>
      </c>
      <c r="U1595" s="695">
        <v>8000</v>
      </c>
      <c r="V1595" s="695">
        <v>1110</v>
      </c>
      <c r="W1595" s="695">
        <v>1112</v>
      </c>
      <c r="X1595" s="232">
        <v>1</v>
      </c>
      <c r="Y1595" s="695">
        <v>16000</v>
      </c>
      <c r="Z1595" s="232">
        <v>1</v>
      </c>
      <c r="AA1595" s="696">
        <v>8000</v>
      </c>
      <c r="AB1595" s="696">
        <v>8170</v>
      </c>
      <c r="AC1595" s="697" t="s">
        <v>2797</v>
      </c>
      <c r="AD1595" s="698"/>
      <c r="AE1595" s="699"/>
      <c r="AF1595" s="699"/>
      <c r="AG1595" s="699"/>
      <c r="AH1595" s="699"/>
      <c r="AI1595" s="232"/>
      <c r="AJ1595" s="694"/>
      <c r="AK1595" s="694"/>
      <c r="AL1595" s="700"/>
      <c r="AM1595" s="694" t="s">
        <v>470</v>
      </c>
      <c r="AN1595" s="694"/>
      <c r="AO1595" s="232"/>
      <c r="AP1595" s="232"/>
      <c r="AQ1595" s="232"/>
      <c r="AR1595" s="232"/>
      <c r="AS1595" s="232"/>
      <c r="AT1595" s="243" t="str">
        <f t="shared" ref="AT1595" si="135">IF(IF(AE1595&gt;AF1595,1-AE1595+AF1595,AF1595-AE1595)=0,"",IF(AE1595&gt;AF1595,1-AE1595+AF1595,AF1595-AE1595))</f>
        <v/>
      </c>
      <c r="AU1595" s="243" t="str">
        <f t="shared" ref="AU1595" si="136">IF(IF(AG1595&gt;AH1595,1-AG1595+AH1595,AH1595-AG1595)=0,"",IF(AG1595&gt;AH1595,1-AG1595+AH1595,AH1595-AG1595))</f>
        <v/>
      </c>
    </row>
    <row r="1596" spans="2:47" ht="14.25">
      <c r="B1596" s="29">
        <v>2025</v>
      </c>
      <c r="C1596" s="29">
        <v>7</v>
      </c>
      <c r="D1596" s="29">
        <v>1</v>
      </c>
      <c r="E1596" s="247" t="s">
        <v>496</v>
      </c>
      <c r="F1596" s="29"/>
      <c r="G1596" s="208"/>
      <c r="H1596" s="694" t="s">
        <v>467</v>
      </c>
      <c r="I1596" s="347" t="s">
        <v>39</v>
      </c>
      <c r="J1596" s="694"/>
      <c r="K1596" s="232"/>
      <c r="L1596" s="698"/>
      <c r="M1596" s="185"/>
      <c r="N1596" s="717" t="s">
        <v>2124</v>
      </c>
      <c r="O1596" s="232"/>
      <c r="P1596" s="232">
        <v>25</v>
      </c>
      <c r="Q1596" s="347" t="s">
        <v>2791</v>
      </c>
      <c r="R1596" s="695">
        <v>1330</v>
      </c>
      <c r="S1596" s="695">
        <v>1330</v>
      </c>
      <c r="T1596" s="695">
        <v>8000</v>
      </c>
      <c r="U1596" s="695">
        <v>8000</v>
      </c>
      <c r="V1596" s="695">
        <v>1110</v>
      </c>
      <c r="W1596" s="695">
        <v>1112</v>
      </c>
      <c r="X1596" s="232">
        <v>1</v>
      </c>
      <c r="Y1596" s="695">
        <v>16000</v>
      </c>
      <c r="Z1596" s="232">
        <v>1</v>
      </c>
      <c r="AA1596" s="696" t="s">
        <v>2813</v>
      </c>
      <c r="AB1596" s="696">
        <v>16330</v>
      </c>
      <c r="AC1596" s="697" t="s">
        <v>2811</v>
      </c>
      <c r="AD1596" s="698"/>
      <c r="AE1596" s="699"/>
      <c r="AF1596" s="699"/>
      <c r="AG1596" s="699"/>
      <c r="AH1596" s="699"/>
      <c r="AI1596" s="232"/>
      <c r="AJ1596" s="694"/>
      <c r="AK1596" s="694"/>
      <c r="AL1596" s="700"/>
      <c r="AM1596" s="694" t="s">
        <v>470</v>
      </c>
      <c r="AN1596" s="694">
        <v>1</v>
      </c>
      <c r="AO1596" s="232" t="s">
        <v>2798</v>
      </c>
      <c r="AP1596" s="232"/>
      <c r="AQ1596" s="232"/>
      <c r="AR1596" s="232"/>
      <c r="AS1596" s="232"/>
      <c r="AT1596" s="243"/>
      <c r="AU1596" s="243"/>
    </row>
    <row r="1597" spans="2:47" ht="14.25">
      <c r="B1597" s="29">
        <v>2025</v>
      </c>
      <c r="C1597" s="29">
        <v>7</v>
      </c>
      <c r="D1597" s="29">
        <v>1</v>
      </c>
      <c r="E1597" s="247" t="s">
        <v>496</v>
      </c>
      <c r="F1597" s="29"/>
      <c r="G1597" s="208"/>
      <c r="H1597" s="694" t="s">
        <v>467</v>
      </c>
      <c r="I1597" s="347" t="s">
        <v>39</v>
      </c>
      <c r="J1597" s="694"/>
      <c r="K1597" s="232"/>
      <c r="L1597" s="698"/>
      <c r="M1597" s="185"/>
      <c r="N1597" s="717" t="s">
        <v>2124</v>
      </c>
      <c r="O1597" s="232"/>
      <c r="P1597" s="232">
        <v>25</v>
      </c>
      <c r="Q1597" s="347" t="s">
        <v>2791</v>
      </c>
      <c r="R1597" s="695">
        <v>1330</v>
      </c>
      <c r="S1597" s="695">
        <v>1330</v>
      </c>
      <c r="T1597" s="695">
        <v>8000</v>
      </c>
      <c r="U1597" s="695">
        <v>8000</v>
      </c>
      <c r="V1597" s="695">
        <v>1100</v>
      </c>
      <c r="W1597" s="695">
        <v>1102</v>
      </c>
      <c r="X1597" s="232">
        <v>1</v>
      </c>
      <c r="Y1597" s="695">
        <v>2900</v>
      </c>
      <c r="Z1597" s="232">
        <v>1</v>
      </c>
      <c r="AA1597" s="696">
        <v>2900</v>
      </c>
      <c r="AB1597" s="696">
        <v>2900</v>
      </c>
      <c r="AC1597" s="697" t="s">
        <v>2812</v>
      </c>
      <c r="AD1597" s="698"/>
      <c r="AE1597" s="699"/>
      <c r="AF1597" s="699"/>
      <c r="AG1597" s="699"/>
      <c r="AH1597" s="699"/>
      <c r="AI1597" s="232"/>
      <c r="AJ1597" s="694"/>
      <c r="AK1597" s="694"/>
      <c r="AL1597" s="700"/>
      <c r="AM1597" s="694" t="s">
        <v>470</v>
      </c>
      <c r="AN1597" s="694"/>
      <c r="AO1597" s="232"/>
      <c r="AP1597" s="232"/>
      <c r="AQ1597" s="232"/>
      <c r="AR1597" s="232"/>
      <c r="AS1597" s="232"/>
      <c r="AT1597" s="243" t="str">
        <f t="shared" ref="AT1597" si="137">IF(IF(AE1597&gt;AF1597,1-AE1597+AF1597,AF1597-AE1597)=0,"",IF(AE1597&gt;AF1597,1-AE1597+AF1597,AF1597-AE1597))</f>
        <v/>
      </c>
      <c r="AU1597" s="243" t="str">
        <f t="shared" ref="AU1597" si="138">IF(IF(AG1597&gt;AH1597,1-AG1597+AH1597,AH1597-AG1597)=0,"",IF(AG1597&gt;AH1597,1-AG1597+AH1597,AH1597-AG1597))</f>
        <v/>
      </c>
    </row>
    <row r="1598" spans="2:47" ht="14.25">
      <c r="B1598" s="29">
        <v>2025</v>
      </c>
      <c r="C1598" s="29">
        <v>7</v>
      </c>
      <c r="D1598" s="29">
        <v>1</v>
      </c>
      <c r="E1598" s="247" t="s">
        <v>496</v>
      </c>
      <c r="F1598" s="29"/>
      <c r="G1598" s="208"/>
      <c r="H1598" s="694" t="s">
        <v>467</v>
      </c>
      <c r="I1598" s="347" t="s">
        <v>39</v>
      </c>
      <c r="J1598" s="694"/>
      <c r="K1598" s="232"/>
      <c r="L1598" s="698"/>
      <c r="M1598" s="185"/>
      <c r="N1598" s="717" t="s">
        <v>2124</v>
      </c>
      <c r="O1598" s="232"/>
      <c r="P1598" s="232">
        <v>25</v>
      </c>
      <c r="Q1598" s="347" t="s">
        <v>2791</v>
      </c>
      <c r="R1598" s="695">
        <v>1330</v>
      </c>
      <c r="S1598" s="695">
        <v>1330</v>
      </c>
      <c r="T1598" s="695">
        <v>8000</v>
      </c>
      <c r="U1598" s="695">
        <v>8000</v>
      </c>
      <c r="V1598" s="695">
        <v>1005</v>
      </c>
      <c r="W1598" s="695">
        <v>1008</v>
      </c>
      <c r="X1598" s="232">
        <v>1</v>
      </c>
      <c r="Y1598" s="695">
        <v>6000</v>
      </c>
      <c r="Z1598" s="232">
        <v>1</v>
      </c>
      <c r="AA1598" s="696">
        <v>5230</v>
      </c>
      <c r="AB1598" s="696">
        <v>5230</v>
      </c>
      <c r="AC1598" s="697" t="s">
        <v>2812</v>
      </c>
      <c r="AD1598" s="698"/>
      <c r="AE1598" s="699"/>
      <c r="AF1598" s="699"/>
      <c r="AG1598" s="699"/>
      <c r="AH1598" s="699"/>
      <c r="AI1598" s="232"/>
      <c r="AJ1598" s="694"/>
      <c r="AK1598" s="694"/>
      <c r="AL1598" s="700"/>
      <c r="AM1598" s="694" t="s">
        <v>470</v>
      </c>
      <c r="AN1598" s="694"/>
      <c r="AO1598" s="232"/>
      <c r="AP1598" s="232"/>
      <c r="AQ1598" s="232"/>
      <c r="AR1598" s="232"/>
      <c r="AS1598" s="232"/>
      <c r="AT1598" s="243" t="str">
        <f t="shared" ref="AT1598" si="139">IF(IF(AE1598&gt;AF1598,1-AE1598+AF1598,AF1598-AE1598)=0,"",IF(AE1598&gt;AF1598,1-AE1598+AF1598,AF1598-AE1598))</f>
        <v/>
      </c>
      <c r="AU1598" s="243" t="str">
        <f t="shared" ref="AU1598" si="140">IF(IF(AG1598&gt;AH1598,1-AG1598+AH1598,AH1598-AG1598)=0,"",IF(AG1598&gt;AH1598,1-AG1598+AH1598,AH1598-AG1598))</f>
        <v/>
      </c>
    </row>
    <row r="1599" spans="2:47" ht="14.25">
      <c r="B1599" s="29">
        <v>2025</v>
      </c>
      <c r="C1599" s="29">
        <v>7</v>
      </c>
      <c r="D1599" s="29">
        <v>1</v>
      </c>
      <c r="E1599" s="247" t="s">
        <v>496</v>
      </c>
      <c r="F1599" s="29"/>
      <c r="G1599" s="208"/>
      <c r="H1599" s="694" t="s">
        <v>467</v>
      </c>
      <c r="I1599" s="347" t="s">
        <v>39</v>
      </c>
      <c r="J1599" s="694"/>
      <c r="K1599" s="232"/>
      <c r="L1599" s="698"/>
      <c r="M1599" s="185"/>
      <c r="N1599" s="717" t="s">
        <v>2124</v>
      </c>
      <c r="O1599" s="232"/>
      <c r="P1599" s="232">
        <v>25</v>
      </c>
      <c r="Q1599" s="347" t="s">
        <v>2791</v>
      </c>
      <c r="R1599" s="695">
        <v>1330</v>
      </c>
      <c r="S1599" s="695">
        <v>1330</v>
      </c>
      <c r="T1599" s="695">
        <v>8000</v>
      </c>
      <c r="U1599" s="695">
        <v>8000</v>
      </c>
      <c r="V1599" s="695">
        <v>1005</v>
      </c>
      <c r="W1599" s="695">
        <v>1008</v>
      </c>
      <c r="X1599" s="232">
        <v>1</v>
      </c>
      <c r="Y1599" s="695">
        <v>6000</v>
      </c>
      <c r="Z1599" s="232">
        <v>1</v>
      </c>
      <c r="AA1599" s="696" t="s">
        <v>2815</v>
      </c>
      <c r="AB1599" s="696">
        <v>6000</v>
      </c>
      <c r="AC1599" s="697" t="s">
        <v>2814</v>
      </c>
      <c r="AD1599" s="698"/>
      <c r="AE1599" s="699"/>
      <c r="AF1599" s="699"/>
      <c r="AG1599" s="699"/>
      <c r="AH1599" s="699"/>
      <c r="AI1599" s="232"/>
      <c r="AJ1599" s="694"/>
      <c r="AK1599" s="694"/>
      <c r="AL1599" s="700"/>
      <c r="AM1599" s="694" t="s">
        <v>470</v>
      </c>
      <c r="AN1599" s="694">
        <v>1</v>
      </c>
      <c r="AO1599" s="232" t="s">
        <v>2798</v>
      </c>
      <c r="AP1599" s="232"/>
      <c r="AQ1599" s="232"/>
      <c r="AR1599" s="232"/>
      <c r="AS1599" s="232"/>
      <c r="AT1599" s="243"/>
      <c r="AU1599" s="243"/>
    </row>
    <row r="1600" spans="2:47" ht="14.25">
      <c r="B1600" s="29">
        <v>2025</v>
      </c>
      <c r="C1600" s="29">
        <v>7</v>
      </c>
      <c r="D1600" s="29">
        <v>1</v>
      </c>
      <c r="E1600" s="247" t="s">
        <v>494</v>
      </c>
      <c r="F1600" s="29"/>
      <c r="G1600" s="208"/>
      <c r="H1600" s="694" t="s">
        <v>467</v>
      </c>
      <c r="I1600" s="347" t="s">
        <v>39</v>
      </c>
      <c r="J1600" s="694"/>
      <c r="K1600" s="232"/>
      <c r="L1600" s="698"/>
      <c r="M1600" s="185"/>
      <c r="N1600" s="717" t="s">
        <v>2124</v>
      </c>
      <c r="O1600" s="232"/>
      <c r="P1600" s="232">
        <v>25</v>
      </c>
      <c r="Q1600" s="347" t="s">
        <v>2791</v>
      </c>
      <c r="R1600" s="695">
        <v>1330</v>
      </c>
      <c r="S1600" s="695">
        <v>1330</v>
      </c>
      <c r="T1600" s="695">
        <v>8000</v>
      </c>
      <c r="U1600" s="695">
        <v>8000</v>
      </c>
      <c r="V1600" s="695">
        <v>1000</v>
      </c>
      <c r="W1600" s="695">
        <v>1002</v>
      </c>
      <c r="X1600" s="232">
        <v>1</v>
      </c>
      <c r="Y1600" s="695">
        <v>2420</v>
      </c>
      <c r="Z1600" s="232">
        <v>1</v>
      </c>
      <c r="AA1600" s="696">
        <v>2450</v>
      </c>
      <c r="AB1600" s="696">
        <v>2450</v>
      </c>
      <c r="AC1600" s="697" t="s">
        <v>2814</v>
      </c>
      <c r="AD1600" s="698"/>
      <c r="AE1600" s="699">
        <v>0.91666666666666663</v>
      </c>
      <c r="AF1600" s="699">
        <v>0.9375</v>
      </c>
      <c r="AG1600" s="699"/>
      <c r="AH1600" s="699"/>
      <c r="AI1600" s="232"/>
      <c r="AJ1600" s="694"/>
      <c r="AK1600" s="694"/>
      <c r="AL1600" s="700"/>
      <c r="AM1600" s="694" t="s">
        <v>470</v>
      </c>
      <c r="AN1600" s="694"/>
      <c r="AO1600" s="232"/>
      <c r="AP1600" s="232"/>
      <c r="AQ1600" s="232"/>
      <c r="AR1600" s="232"/>
      <c r="AS1600" s="232"/>
      <c r="AT1600" s="243">
        <f t="shared" ref="AT1600" si="141">IF(IF(AE1600&gt;AF1600,1-AE1600+AF1600,AF1600-AE1600)=0,"",IF(AE1600&gt;AF1600,1-AE1600+AF1600,AF1600-AE1600))</f>
        <v>2.083333333333337E-2</v>
      </c>
      <c r="AU1600" s="243" t="str">
        <f t="shared" ref="AU1600" si="142">IF(IF(AG1600&gt;AH1600,1-AG1600+AH1600,AH1600-AG1600)=0,"",IF(AG1600&gt;AH1600,1-AG1600+AH1600,AH1600-AG1600))</f>
        <v/>
      </c>
    </row>
    <row r="1601" spans="1:47" ht="14.25">
      <c r="B1601" s="29">
        <v>2025</v>
      </c>
      <c r="C1601" s="29">
        <v>7</v>
      </c>
      <c r="D1601" s="29">
        <v>1</v>
      </c>
      <c r="E1601" s="247" t="s">
        <v>494</v>
      </c>
      <c r="F1601" s="29"/>
      <c r="G1601" s="208"/>
      <c r="H1601" s="694" t="s">
        <v>467</v>
      </c>
      <c r="I1601" s="347"/>
      <c r="J1601" s="694"/>
      <c r="K1601" s="232"/>
      <c r="L1601" s="698"/>
      <c r="M1601" s="185"/>
      <c r="N1601" s="717"/>
      <c r="O1601" s="232"/>
      <c r="P1601" s="232"/>
      <c r="Q1601" s="347"/>
      <c r="R1601" s="695"/>
      <c r="S1601" s="695"/>
      <c r="T1601" s="695"/>
      <c r="U1601" s="695"/>
      <c r="V1601" s="695"/>
      <c r="W1601" s="695"/>
      <c r="X1601" s="232"/>
      <c r="Y1601" s="695"/>
      <c r="Z1601" s="232"/>
      <c r="AA1601" s="696"/>
      <c r="AB1601" s="696"/>
      <c r="AC1601" s="697"/>
      <c r="AD1601" s="698"/>
      <c r="AE1601" s="699"/>
      <c r="AF1601" s="699"/>
      <c r="AG1601" s="699">
        <v>0.9375</v>
      </c>
      <c r="AH1601" s="699">
        <v>0</v>
      </c>
      <c r="AI1601" s="232" t="s">
        <v>26</v>
      </c>
      <c r="AJ1601" s="694"/>
      <c r="AK1601" s="694"/>
      <c r="AL1601" s="700"/>
      <c r="AM1601" s="694"/>
      <c r="AN1601" s="694"/>
      <c r="AO1601" s="232" t="s">
        <v>2810</v>
      </c>
      <c r="AP1601" s="232"/>
      <c r="AQ1601" s="232"/>
      <c r="AR1601" s="232"/>
      <c r="AS1601" s="232"/>
      <c r="AT1601" s="243" t="str">
        <f t="shared" ref="AT1601:AT1629" si="143">IF(IF(AE1601&gt;AF1601,1-AE1601+AF1601,AF1601-AE1601)=0,"",IF(AE1601&gt;AF1601,1-AE1601+AF1601,AF1601-AE1601))</f>
        <v/>
      </c>
      <c r="AU1601" s="243">
        <f t="shared" ref="AU1601:AU1629" si="144">IF(IF(AG1601&gt;AH1601,1-AG1601+AH1601,AH1601-AG1601)=0,"",IF(AG1601&gt;AH1601,1-AG1601+AH1601,AH1601-AG1601))</f>
        <v>6.25E-2</v>
      </c>
    </row>
    <row r="1602" spans="1:47" ht="14.25">
      <c r="B1602" s="29">
        <v>2025</v>
      </c>
      <c r="C1602" s="29">
        <v>7</v>
      </c>
      <c r="D1602" s="29">
        <v>1</v>
      </c>
      <c r="E1602" s="247" t="s">
        <v>494</v>
      </c>
      <c r="F1602" s="29"/>
      <c r="G1602" s="208"/>
      <c r="H1602" s="694" t="s">
        <v>467</v>
      </c>
      <c r="I1602" s="347" t="s">
        <v>39</v>
      </c>
      <c r="J1602" s="694"/>
      <c r="K1602" s="232"/>
      <c r="L1602" s="698"/>
      <c r="M1602" s="185"/>
      <c r="N1602" s="717" t="s">
        <v>2123</v>
      </c>
      <c r="O1602" s="232"/>
      <c r="P1602" s="232">
        <v>25</v>
      </c>
      <c r="Q1602" s="347" t="s">
        <v>2791</v>
      </c>
      <c r="R1602" s="695">
        <v>1330</v>
      </c>
      <c r="S1602" s="695">
        <v>1330</v>
      </c>
      <c r="T1602" s="695" t="s">
        <v>2799</v>
      </c>
      <c r="U1602" s="695" t="s">
        <v>2799</v>
      </c>
      <c r="V1602" s="695">
        <v>1205</v>
      </c>
      <c r="W1602" s="695">
        <v>1207</v>
      </c>
      <c r="X1602" s="232">
        <v>1</v>
      </c>
      <c r="Y1602" s="695">
        <v>200</v>
      </c>
      <c r="Z1602" s="232">
        <v>1</v>
      </c>
      <c r="AA1602" s="696">
        <v>200</v>
      </c>
      <c r="AB1602" s="696">
        <v>200</v>
      </c>
      <c r="AC1602" s="697" t="s">
        <v>2814</v>
      </c>
      <c r="AD1602" s="698" t="s">
        <v>1396</v>
      </c>
      <c r="AE1602" s="699">
        <v>0</v>
      </c>
      <c r="AF1602" s="699">
        <v>0.20833333333333334</v>
      </c>
      <c r="AG1602" s="699"/>
      <c r="AH1602" s="699"/>
      <c r="AI1602" s="232"/>
      <c r="AJ1602" s="694"/>
      <c r="AK1602" s="694"/>
      <c r="AL1602" s="700"/>
      <c r="AM1602" s="694" t="s">
        <v>486</v>
      </c>
      <c r="AN1602" s="694"/>
      <c r="AO1602" s="232" t="s">
        <v>2805</v>
      </c>
      <c r="AP1602" s="232"/>
      <c r="AQ1602" s="232"/>
      <c r="AR1602" s="232"/>
      <c r="AS1602" s="232"/>
      <c r="AT1602" s="243">
        <f t="shared" si="143"/>
        <v>0.20833333333333334</v>
      </c>
      <c r="AU1602" s="243" t="str">
        <f t="shared" si="144"/>
        <v/>
      </c>
    </row>
    <row r="1603" spans="1:47" ht="14.25">
      <c r="B1603" s="29">
        <v>2025</v>
      </c>
      <c r="C1603" s="29">
        <v>7</v>
      </c>
      <c r="D1603" s="29">
        <v>1</v>
      </c>
      <c r="E1603" s="247" t="s">
        <v>494</v>
      </c>
      <c r="F1603" s="29"/>
      <c r="G1603" s="208"/>
      <c r="H1603" s="694" t="s">
        <v>467</v>
      </c>
      <c r="I1603" s="347" t="s">
        <v>39</v>
      </c>
      <c r="J1603" s="694"/>
      <c r="K1603" s="232"/>
      <c r="L1603" s="698"/>
      <c r="M1603" s="185"/>
      <c r="N1603" s="717" t="s">
        <v>2123</v>
      </c>
      <c r="O1603" s="232"/>
      <c r="P1603" s="232">
        <v>12</v>
      </c>
      <c r="Q1603" s="347"/>
      <c r="R1603" s="695">
        <v>1200</v>
      </c>
      <c r="S1603" s="695">
        <v>1200</v>
      </c>
      <c r="T1603" s="695">
        <v>5600</v>
      </c>
      <c r="U1603" s="695">
        <v>1200</v>
      </c>
      <c r="V1603" s="695">
        <v>1200</v>
      </c>
      <c r="W1603" s="695">
        <v>1200</v>
      </c>
      <c r="X1603" s="232">
        <v>1</v>
      </c>
      <c r="Y1603" s="695">
        <v>200</v>
      </c>
      <c r="Z1603" s="232">
        <v>6</v>
      </c>
      <c r="AA1603" s="696">
        <v>1200</v>
      </c>
      <c r="AB1603" s="696">
        <v>1200</v>
      </c>
      <c r="AC1603" s="697"/>
      <c r="AD1603" s="698" t="s">
        <v>2800</v>
      </c>
      <c r="AE1603" s="699"/>
      <c r="AF1603" s="699"/>
      <c r="AG1603" s="699"/>
      <c r="AH1603" s="699"/>
      <c r="AI1603" s="232"/>
      <c r="AJ1603" s="694"/>
      <c r="AK1603" s="694"/>
      <c r="AL1603" s="700"/>
      <c r="AM1603" s="694" t="s">
        <v>486</v>
      </c>
      <c r="AN1603" s="694"/>
      <c r="AO1603" s="232" t="s">
        <v>2806</v>
      </c>
      <c r="AP1603" s="232"/>
      <c r="AQ1603" s="232"/>
      <c r="AR1603" s="232"/>
      <c r="AS1603" s="232"/>
      <c r="AT1603" s="243" t="str">
        <f t="shared" si="143"/>
        <v/>
      </c>
      <c r="AU1603" s="243" t="str">
        <f t="shared" si="144"/>
        <v/>
      </c>
    </row>
    <row r="1604" spans="1:47" ht="14.25">
      <c r="B1604" s="29">
        <v>2025</v>
      </c>
      <c r="C1604" s="29">
        <v>7</v>
      </c>
      <c r="D1604" s="29">
        <v>1</v>
      </c>
      <c r="E1604" s="247" t="s">
        <v>494</v>
      </c>
      <c r="F1604" s="29"/>
      <c r="G1604" s="208"/>
      <c r="H1604" s="694" t="s">
        <v>467</v>
      </c>
      <c r="I1604" s="347" t="s">
        <v>39</v>
      </c>
      <c r="J1604" s="694"/>
      <c r="K1604" s="232"/>
      <c r="L1604" s="698"/>
      <c r="M1604" s="185"/>
      <c r="N1604" s="717" t="s">
        <v>2123</v>
      </c>
      <c r="O1604" s="232"/>
      <c r="P1604" s="232">
        <v>12</v>
      </c>
      <c r="Q1604" s="347"/>
      <c r="R1604" s="695">
        <v>1200</v>
      </c>
      <c r="S1604" s="695">
        <v>1200</v>
      </c>
      <c r="T1604" s="695">
        <v>5600</v>
      </c>
      <c r="U1604" s="695">
        <v>600</v>
      </c>
      <c r="V1604" s="695">
        <v>1125</v>
      </c>
      <c r="W1604" s="695">
        <v>1127</v>
      </c>
      <c r="X1604" s="232">
        <v>1</v>
      </c>
      <c r="Y1604" s="695">
        <v>200</v>
      </c>
      <c r="Z1604" s="232">
        <v>3</v>
      </c>
      <c r="AA1604" s="696">
        <v>600</v>
      </c>
      <c r="AB1604" s="696">
        <v>600</v>
      </c>
      <c r="AC1604" s="697"/>
      <c r="AD1604" s="698" t="s">
        <v>2801</v>
      </c>
      <c r="AE1604" s="699"/>
      <c r="AF1604" s="699"/>
      <c r="AG1604" s="699"/>
      <c r="AH1604" s="699"/>
      <c r="AI1604" s="232"/>
      <c r="AJ1604" s="694"/>
      <c r="AK1604" s="694"/>
      <c r="AL1604" s="700"/>
      <c r="AM1604" s="694" t="s">
        <v>486</v>
      </c>
      <c r="AN1604" s="694"/>
      <c r="AO1604" s="232" t="s">
        <v>2807</v>
      </c>
      <c r="AP1604" s="232"/>
      <c r="AQ1604" s="232"/>
      <c r="AR1604" s="232"/>
      <c r="AS1604" s="232"/>
      <c r="AT1604" s="243" t="str">
        <f t="shared" si="143"/>
        <v/>
      </c>
      <c r="AU1604" s="243" t="str">
        <f t="shared" si="144"/>
        <v/>
      </c>
    </row>
    <row r="1605" spans="1:47" ht="14.25">
      <c r="B1605" s="29">
        <v>2025</v>
      </c>
      <c r="C1605" s="29">
        <v>7</v>
      </c>
      <c r="D1605" s="29">
        <v>1</v>
      </c>
      <c r="E1605" s="247" t="s">
        <v>494</v>
      </c>
      <c r="F1605" s="29"/>
      <c r="G1605" s="208"/>
      <c r="H1605" s="694" t="s">
        <v>467</v>
      </c>
      <c r="I1605" s="347" t="s">
        <v>39</v>
      </c>
      <c r="J1605" s="694"/>
      <c r="K1605" s="232"/>
      <c r="L1605" s="698"/>
      <c r="M1605" s="185"/>
      <c r="N1605" s="717" t="s">
        <v>2123</v>
      </c>
      <c r="O1605" s="232"/>
      <c r="P1605" s="232">
        <v>12</v>
      </c>
      <c r="Q1605" s="347"/>
      <c r="R1605" s="695">
        <v>1120</v>
      </c>
      <c r="S1605" s="695">
        <v>1120</v>
      </c>
      <c r="T1605" s="695">
        <v>6700</v>
      </c>
      <c r="U1605" s="695">
        <v>3600</v>
      </c>
      <c r="V1605" s="695">
        <v>1120</v>
      </c>
      <c r="W1605" s="695">
        <v>1122</v>
      </c>
      <c r="X1605" s="232">
        <v>1</v>
      </c>
      <c r="Y1605" s="695">
        <v>200</v>
      </c>
      <c r="Z1605" s="232">
        <v>18</v>
      </c>
      <c r="AA1605" s="696">
        <v>3600</v>
      </c>
      <c r="AB1605" s="696">
        <v>3600</v>
      </c>
      <c r="AC1605" s="697"/>
      <c r="AD1605" s="698" t="s">
        <v>2802</v>
      </c>
      <c r="AE1605" s="699"/>
      <c r="AF1605" s="699"/>
      <c r="AG1605" s="699"/>
      <c r="AH1605" s="699"/>
      <c r="AI1605" s="232"/>
      <c r="AJ1605" s="694"/>
      <c r="AK1605" s="694"/>
      <c r="AL1605" s="700"/>
      <c r="AM1605" s="694" t="s">
        <v>486</v>
      </c>
      <c r="AN1605" s="694"/>
      <c r="AO1605" s="232" t="s">
        <v>1781</v>
      </c>
      <c r="AP1605" s="232"/>
      <c r="AQ1605" s="232"/>
      <c r="AR1605" s="232"/>
      <c r="AS1605" s="232"/>
      <c r="AT1605" s="243" t="str">
        <f t="shared" si="143"/>
        <v/>
      </c>
      <c r="AU1605" s="243" t="str">
        <f t="shared" si="144"/>
        <v/>
      </c>
    </row>
    <row r="1606" spans="1:47" ht="14.25">
      <c r="B1606" s="29">
        <v>2025</v>
      </c>
      <c r="C1606" s="29">
        <v>7</v>
      </c>
      <c r="D1606" s="29">
        <v>1</v>
      </c>
      <c r="E1606" s="247" t="s">
        <v>494</v>
      </c>
      <c r="F1606" s="29"/>
      <c r="G1606" s="208"/>
      <c r="H1606" s="694" t="s">
        <v>467</v>
      </c>
      <c r="I1606" s="347" t="s">
        <v>39</v>
      </c>
      <c r="J1606" s="694"/>
      <c r="K1606" s="232"/>
      <c r="L1606" s="698"/>
      <c r="M1606" s="185"/>
      <c r="N1606" s="717" t="s">
        <v>2123</v>
      </c>
      <c r="O1606" s="232"/>
      <c r="P1606" s="232">
        <v>12</v>
      </c>
      <c r="Q1606" s="347"/>
      <c r="R1606" s="695">
        <v>1100</v>
      </c>
      <c r="S1606" s="695">
        <v>1100</v>
      </c>
      <c r="T1606" s="695">
        <v>1250</v>
      </c>
      <c r="U1606" s="695">
        <v>1200</v>
      </c>
      <c r="V1606" s="695">
        <v>1100</v>
      </c>
      <c r="W1606" s="695">
        <v>1100</v>
      </c>
      <c r="X1606" s="232">
        <v>1</v>
      </c>
      <c r="Y1606" s="695">
        <v>200</v>
      </c>
      <c r="Z1606" s="232">
        <v>6</v>
      </c>
      <c r="AA1606" s="696">
        <v>1200</v>
      </c>
      <c r="AB1606" s="696">
        <v>1200</v>
      </c>
      <c r="AC1606" s="697"/>
      <c r="AD1606" s="698" t="s">
        <v>2803</v>
      </c>
      <c r="AE1606" s="699"/>
      <c r="AF1606" s="699"/>
      <c r="AG1606" s="699"/>
      <c r="AH1606" s="699"/>
      <c r="AI1606" s="232"/>
      <c r="AJ1606" s="694"/>
      <c r="AK1606" s="694"/>
      <c r="AL1606" s="700"/>
      <c r="AM1606" s="694" t="s">
        <v>486</v>
      </c>
      <c r="AN1606" s="694"/>
      <c r="AO1606" s="232" t="s">
        <v>2808</v>
      </c>
      <c r="AP1606" s="232"/>
      <c r="AQ1606" s="232"/>
      <c r="AR1606" s="232"/>
      <c r="AS1606" s="232"/>
      <c r="AT1606" s="243" t="str">
        <f t="shared" si="143"/>
        <v/>
      </c>
      <c r="AU1606" s="243" t="str">
        <f t="shared" si="144"/>
        <v/>
      </c>
    </row>
    <row r="1607" spans="1:47" ht="14.25">
      <c r="B1607" s="29">
        <v>2025</v>
      </c>
      <c r="C1607" s="29">
        <v>7</v>
      </c>
      <c r="D1607" s="29">
        <v>1</v>
      </c>
      <c r="E1607" s="247" t="s">
        <v>494</v>
      </c>
      <c r="F1607" s="29"/>
      <c r="G1607" s="208"/>
      <c r="H1607" s="694" t="s">
        <v>467</v>
      </c>
      <c r="I1607" s="347" t="s">
        <v>39</v>
      </c>
      <c r="J1607" s="694"/>
      <c r="K1607" s="232"/>
      <c r="L1607" s="698"/>
      <c r="M1607" s="185"/>
      <c r="N1607" s="717" t="s">
        <v>2123</v>
      </c>
      <c r="O1607" s="232"/>
      <c r="P1607" s="232">
        <v>12</v>
      </c>
      <c r="Q1607" s="347"/>
      <c r="R1607" s="695">
        <v>1005</v>
      </c>
      <c r="S1607" s="695">
        <v>1005</v>
      </c>
      <c r="T1607" s="695">
        <v>8140</v>
      </c>
      <c r="U1607" s="695">
        <v>3000</v>
      </c>
      <c r="V1607" s="695">
        <v>1005</v>
      </c>
      <c r="W1607" s="695">
        <v>1007</v>
      </c>
      <c r="X1607" s="232">
        <v>1</v>
      </c>
      <c r="Y1607" s="695">
        <v>200</v>
      </c>
      <c r="Z1607" s="232">
        <v>15</v>
      </c>
      <c r="AA1607" s="696">
        <v>3000</v>
      </c>
      <c r="AB1607" s="696">
        <v>3000</v>
      </c>
      <c r="AC1607" s="697"/>
      <c r="AD1607" s="698" t="s">
        <v>2804</v>
      </c>
      <c r="AE1607" s="699"/>
      <c r="AF1607" s="699"/>
      <c r="AG1607" s="699"/>
      <c r="AH1607" s="699"/>
      <c r="AI1607" s="232"/>
      <c r="AJ1607" s="694"/>
      <c r="AK1607" s="694"/>
      <c r="AL1607" s="700"/>
      <c r="AM1607" s="694" t="s">
        <v>486</v>
      </c>
      <c r="AN1607" s="694"/>
      <c r="AO1607" s="232" t="s">
        <v>2809</v>
      </c>
      <c r="AP1607" s="232"/>
      <c r="AQ1607" s="232"/>
      <c r="AR1607" s="232"/>
      <c r="AS1607" s="232"/>
      <c r="AT1607" s="243" t="str">
        <f t="shared" si="143"/>
        <v/>
      </c>
      <c r="AU1607" s="243" t="str">
        <f t="shared" si="144"/>
        <v/>
      </c>
    </row>
    <row r="1608" spans="1:47" ht="14.25">
      <c r="B1608" s="29">
        <v>2025</v>
      </c>
      <c r="C1608" s="29">
        <v>7</v>
      </c>
      <c r="D1608" s="29">
        <v>1</v>
      </c>
      <c r="E1608" s="247" t="s">
        <v>494</v>
      </c>
      <c r="F1608" s="29"/>
      <c r="G1608" s="208"/>
      <c r="H1608" s="694" t="s">
        <v>467</v>
      </c>
      <c r="I1608" s="347"/>
      <c r="J1608" s="694"/>
      <c r="K1608" s="232"/>
      <c r="L1608" s="698"/>
      <c r="M1608" s="185"/>
      <c r="N1608" s="717"/>
      <c r="O1608" s="232"/>
      <c r="P1608" s="232"/>
      <c r="Q1608" s="347"/>
      <c r="R1608" s="695"/>
      <c r="S1608" s="695"/>
      <c r="T1608" s="695"/>
      <c r="U1608" s="695"/>
      <c r="V1608" s="695"/>
      <c r="W1608" s="695"/>
      <c r="X1608" s="232"/>
      <c r="Y1608" s="695"/>
      <c r="Z1608" s="232"/>
      <c r="AA1608" s="696"/>
      <c r="AB1608" s="696"/>
      <c r="AC1608" s="697"/>
      <c r="AD1608" s="698"/>
      <c r="AE1608" s="699"/>
      <c r="AF1608" s="699"/>
      <c r="AG1608" s="699">
        <v>0.20833333333333334</v>
      </c>
      <c r="AH1608" s="699">
        <v>0.27083333333333331</v>
      </c>
      <c r="AI1608" s="232" t="s">
        <v>26</v>
      </c>
      <c r="AJ1608" s="694"/>
      <c r="AK1608" s="694"/>
      <c r="AL1608" s="700"/>
      <c r="AM1608" s="694"/>
      <c r="AN1608" s="694"/>
      <c r="AO1608" s="232" t="s">
        <v>2595</v>
      </c>
      <c r="AP1608" s="232"/>
      <c r="AQ1608" s="232"/>
      <c r="AR1608" s="232"/>
      <c r="AS1608" s="232"/>
      <c r="AT1608" s="243" t="str">
        <f t="shared" si="143"/>
        <v/>
      </c>
      <c r="AU1608" s="243">
        <f t="shared" si="144"/>
        <v>6.2499999999999972E-2</v>
      </c>
    </row>
    <row r="1609" spans="1:47" ht="14.25">
      <c r="B1609" s="29">
        <v>2025</v>
      </c>
      <c r="C1609" s="29">
        <v>7</v>
      </c>
      <c r="D1609" s="29">
        <v>2</v>
      </c>
      <c r="E1609" s="247" t="s">
        <v>495</v>
      </c>
      <c r="F1609" s="29"/>
      <c r="G1609" s="31"/>
      <c r="H1609" s="694" t="s">
        <v>467</v>
      </c>
      <c r="I1609" s="347" t="s">
        <v>58</v>
      </c>
      <c r="J1609" s="694" t="s">
        <v>468</v>
      </c>
      <c r="K1609" s="232"/>
      <c r="L1609" s="698"/>
      <c r="M1609" s="185"/>
      <c r="N1609" s="717"/>
      <c r="O1609" s="232"/>
      <c r="P1609" s="232">
        <v>25</v>
      </c>
      <c r="Q1609" s="347" t="s">
        <v>483</v>
      </c>
      <c r="R1609" s="695">
        <v>1205</v>
      </c>
      <c r="S1609" s="695"/>
      <c r="T1609" s="695" t="s">
        <v>30</v>
      </c>
      <c r="U1609" s="695">
        <v>200</v>
      </c>
      <c r="V1609" s="695">
        <v>1205</v>
      </c>
      <c r="W1609" s="695">
        <v>1205</v>
      </c>
      <c r="X1609" s="232">
        <v>1</v>
      </c>
      <c r="Y1609" s="695">
        <v>200</v>
      </c>
      <c r="Z1609" s="232">
        <v>1</v>
      </c>
      <c r="AA1609" s="696">
        <v>200</v>
      </c>
      <c r="AB1609" s="696"/>
      <c r="AC1609" s="697" t="s">
        <v>488</v>
      </c>
      <c r="AD1609" s="698" t="s">
        <v>489</v>
      </c>
      <c r="AE1609" s="699"/>
      <c r="AF1609" s="699"/>
      <c r="AG1609" s="699"/>
      <c r="AH1609" s="699"/>
      <c r="AI1609" s="232"/>
      <c r="AJ1609" s="694"/>
      <c r="AK1609" s="694"/>
      <c r="AL1609" s="700"/>
      <c r="AM1609" s="694"/>
      <c r="AN1609" s="694"/>
      <c r="AO1609" s="232"/>
      <c r="AP1609" s="232"/>
      <c r="AQ1609" s="232"/>
      <c r="AR1609" s="232"/>
      <c r="AS1609" s="232"/>
      <c r="AT1609" s="243" t="str">
        <f t="shared" si="143"/>
        <v/>
      </c>
      <c r="AU1609" s="243" t="str">
        <f t="shared" si="144"/>
        <v/>
      </c>
    </row>
    <row r="1610" spans="1:47" ht="14.25">
      <c r="A1610" s="182">
        <v>1</v>
      </c>
      <c r="B1610" s="29">
        <v>2025</v>
      </c>
      <c r="C1610" s="29">
        <v>7</v>
      </c>
      <c r="D1610" s="29">
        <v>2</v>
      </c>
      <c r="E1610" s="247" t="s">
        <v>495</v>
      </c>
      <c r="F1610" s="29">
        <v>1</v>
      </c>
      <c r="G1610" s="31" t="s">
        <v>485</v>
      </c>
      <c r="H1610" s="694" t="s">
        <v>467</v>
      </c>
      <c r="I1610" s="347" t="s">
        <v>47</v>
      </c>
      <c r="J1610" s="694" t="s">
        <v>468</v>
      </c>
      <c r="K1610" s="232">
        <v>3832378</v>
      </c>
      <c r="L1610" s="698">
        <v>1</v>
      </c>
      <c r="M1610" s="185">
        <v>4</v>
      </c>
      <c r="N1610" s="717" t="s">
        <v>490</v>
      </c>
      <c r="O1610" s="232" t="s">
        <v>40</v>
      </c>
      <c r="P1610" s="232">
        <v>100</v>
      </c>
      <c r="Q1610" s="347" t="s">
        <v>707</v>
      </c>
      <c r="R1610" s="695">
        <v>1205</v>
      </c>
      <c r="S1610" s="695">
        <v>1207</v>
      </c>
      <c r="T1610" s="695">
        <v>2400</v>
      </c>
      <c r="U1610" s="695">
        <v>2400</v>
      </c>
      <c r="V1610" s="695">
        <v>1205</v>
      </c>
      <c r="W1610" s="695">
        <v>1207</v>
      </c>
      <c r="X1610" s="232">
        <v>1</v>
      </c>
      <c r="Y1610" s="695">
        <v>2500</v>
      </c>
      <c r="Z1610" s="232">
        <v>1</v>
      </c>
      <c r="AA1610" s="696">
        <v>2500</v>
      </c>
      <c r="AB1610" s="696">
        <v>2430</v>
      </c>
      <c r="AC1610" s="697" t="s">
        <v>2823</v>
      </c>
      <c r="AD1610" s="698"/>
      <c r="AE1610" s="699">
        <v>0.27083333333333331</v>
      </c>
      <c r="AF1610" s="699">
        <v>0.29166666666666669</v>
      </c>
      <c r="AG1610" s="699">
        <v>0.29166666666666669</v>
      </c>
      <c r="AH1610" s="699">
        <v>0.2986111111111111</v>
      </c>
      <c r="AI1610" s="232" t="s">
        <v>5</v>
      </c>
      <c r="AJ1610" s="694"/>
      <c r="AK1610" s="694" t="s">
        <v>17</v>
      </c>
      <c r="AL1610" s="700" t="s">
        <v>858</v>
      </c>
      <c r="AM1610" s="694" t="s">
        <v>486</v>
      </c>
      <c r="AN1610" s="694">
        <v>1</v>
      </c>
      <c r="AO1610" s="232"/>
      <c r="AP1610" s="232" t="s">
        <v>394</v>
      </c>
      <c r="AQ1610" s="232" t="s">
        <v>2788</v>
      </c>
      <c r="AR1610" s="232"/>
      <c r="AS1610" s="232"/>
      <c r="AT1610" s="243">
        <f t="shared" si="143"/>
        <v>2.083333333333337E-2</v>
      </c>
      <c r="AU1610" s="243">
        <f t="shared" si="144"/>
        <v>6.9444444444444198E-3</v>
      </c>
    </row>
    <row r="1611" spans="1:47" ht="14.25">
      <c r="B1611" s="29">
        <v>2025</v>
      </c>
      <c r="C1611" s="29">
        <v>7</v>
      </c>
      <c r="D1611" s="29">
        <v>2</v>
      </c>
      <c r="E1611" s="247" t="s">
        <v>495</v>
      </c>
      <c r="F1611" s="29">
        <v>1</v>
      </c>
      <c r="G1611" s="31" t="s">
        <v>485</v>
      </c>
      <c r="H1611" s="694" t="s">
        <v>467</v>
      </c>
      <c r="I1611" s="347" t="s">
        <v>47</v>
      </c>
      <c r="J1611" s="694" t="s">
        <v>468</v>
      </c>
      <c r="K1611" s="232">
        <v>3832378</v>
      </c>
      <c r="L1611" s="698">
        <v>2</v>
      </c>
      <c r="M1611" s="185">
        <v>4</v>
      </c>
      <c r="N1611" s="717" t="s">
        <v>490</v>
      </c>
      <c r="O1611" s="232" t="s">
        <v>40</v>
      </c>
      <c r="P1611" s="232">
        <v>100</v>
      </c>
      <c r="Q1611" s="347" t="s">
        <v>707</v>
      </c>
      <c r="R1611" s="695">
        <v>1205</v>
      </c>
      <c r="S1611" s="695">
        <v>1207</v>
      </c>
      <c r="T1611" s="695">
        <v>2400</v>
      </c>
      <c r="U1611" s="695">
        <v>2400</v>
      </c>
      <c r="V1611" s="695">
        <v>1205</v>
      </c>
      <c r="W1611" s="695">
        <v>1207</v>
      </c>
      <c r="X1611" s="232">
        <v>1</v>
      </c>
      <c r="Y1611" s="695">
        <v>2500</v>
      </c>
      <c r="Z1611" s="232">
        <v>1</v>
      </c>
      <c r="AA1611" s="696">
        <v>2500</v>
      </c>
      <c r="AB1611" s="696">
        <v>2430</v>
      </c>
      <c r="AC1611" s="697" t="s">
        <v>2824</v>
      </c>
      <c r="AD1611" s="698" t="s">
        <v>2816</v>
      </c>
      <c r="AE1611" s="699">
        <v>0.2986111111111111</v>
      </c>
      <c r="AF1611" s="699">
        <v>0.31944444444444442</v>
      </c>
      <c r="AG1611" s="699">
        <v>0.31944444444444442</v>
      </c>
      <c r="AH1611" s="699">
        <v>0.3263888888888889</v>
      </c>
      <c r="AI1611" s="232" t="s">
        <v>5</v>
      </c>
      <c r="AJ1611" s="694"/>
      <c r="AK1611" s="694" t="s">
        <v>17</v>
      </c>
      <c r="AL1611" s="700" t="s">
        <v>858</v>
      </c>
      <c r="AM1611" s="694" t="s">
        <v>486</v>
      </c>
      <c r="AN1611" s="694">
        <v>1</v>
      </c>
      <c r="AO1611" s="232"/>
      <c r="AP1611" s="232" t="s">
        <v>394</v>
      </c>
      <c r="AQ1611" s="232"/>
      <c r="AR1611" s="232"/>
      <c r="AS1611" s="232"/>
      <c r="AT1611" s="243">
        <f t="shared" si="143"/>
        <v>2.0833333333333315E-2</v>
      </c>
      <c r="AU1611" s="243">
        <f t="shared" si="144"/>
        <v>6.9444444444444753E-3</v>
      </c>
    </row>
    <row r="1612" spans="1:47" ht="14.25">
      <c r="B1612" s="29">
        <v>2025</v>
      </c>
      <c r="C1612" s="29">
        <v>7</v>
      </c>
      <c r="D1612" s="29">
        <v>2</v>
      </c>
      <c r="E1612" s="247" t="s">
        <v>495</v>
      </c>
      <c r="F1612" s="29"/>
      <c r="G1612" s="208"/>
      <c r="H1612" s="694" t="s">
        <v>467</v>
      </c>
      <c r="I1612" s="347" t="s">
        <v>43</v>
      </c>
      <c r="J1612" s="694" t="s">
        <v>468</v>
      </c>
      <c r="K1612" s="232"/>
      <c r="L1612" s="698"/>
      <c r="M1612" s="185"/>
      <c r="N1612" s="717"/>
      <c r="O1612" s="232"/>
      <c r="P1612" s="232">
        <v>25</v>
      </c>
      <c r="Q1612" s="347" t="s">
        <v>483</v>
      </c>
      <c r="R1612" s="695">
        <v>1205</v>
      </c>
      <c r="S1612" s="695"/>
      <c r="T1612" s="695" t="s">
        <v>30</v>
      </c>
      <c r="U1612" s="695">
        <v>350</v>
      </c>
      <c r="V1612" s="695">
        <v>1205</v>
      </c>
      <c r="W1612" s="695">
        <v>1205</v>
      </c>
      <c r="X1612" s="232">
        <v>1</v>
      </c>
      <c r="Y1612" s="695"/>
      <c r="Z1612" s="232">
        <v>1</v>
      </c>
      <c r="AA1612" s="696">
        <v>350</v>
      </c>
      <c r="AB1612" s="696">
        <v>5550</v>
      </c>
      <c r="AC1612" s="697" t="s">
        <v>1396</v>
      </c>
      <c r="AD1612" s="698" t="s">
        <v>2816</v>
      </c>
      <c r="AE1612" s="699">
        <v>0.3263888888888889</v>
      </c>
      <c r="AF1612" s="699">
        <v>0.3298611111111111</v>
      </c>
      <c r="AG1612" s="699"/>
      <c r="AH1612" s="699"/>
      <c r="AI1612" s="232"/>
      <c r="AJ1612" s="694"/>
      <c r="AK1612" s="694" t="s">
        <v>17</v>
      </c>
      <c r="AL1612" s="700" t="s">
        <v>858</v>
      </c>
      <c r="AM1612" s="694" t="s">
        <v>486</v>
      </c>
      <c r="AN1612" s="694">
        <v>1</v>
      </c>
      <c r="AO1612" s="232"/>
      <c r="AP1612" s="232"/>
      <c r="AQ1612" s="232"/>
      <c r="AR1612" s="232"/>
      <c r="AS1612" s="232"/>
      <c r="AT1612" s="243">
        <f t="shared" si="143"/>
        <v>3.4722222222222099E-3</v>
      </c>
      <c r="AU1612" s="243" t="str">
        <f t="shared" si="144"/>
        <v/>
      </c>
    </row>
    <row r="1613" spans="1:47" ht="14.25">
      <c r="B1613" s="29">
        <v>2025</v>
      </c>
      <c r="C1613" s="29">
        <v>7</v>
      </c>
      <c r="D1613" s="29">
        <v>2</v>
      </c>
      <c r="E1613" s="247" t="s">
        <v>495</v>
      </c>
      <c r="F1613" s="29"/>
      <c r="G1613" s="208"/>
      <c r="H1613" s="694" t="s">
        <v>467</v>
      </c>
      <c r="I1613" s="347"/>
      <c r="J1613" s="694"/>
      <c r="K1613" s="232"/>
      <c r="L1613" s="698"/>
      <c r="M1613" s="185"/>
      <c r="N1613" s="717"/>
      <c r="O1613" s="232"/>
      <c r="P1613" s="232"/>
      <c r="Q1613" s="347"/>
      <c r="R1613" s="695"/>
      <c r="S1613" s="695"/>
      <c r="T1613" s="695"/>
      <c r="U1613" s="695"/>
      <c r="V1613" s="695"/>
      <c r="W1613" s="695"/>
      <c r="X1613" s="232"/>
      <c r="Y1613" s="695"/>
      <c r="Z1613" s="232"/>
      <c r="AA1613" s="696"/>
      <c r="AB1613" s="696"/>
      <c r="AC1613" s="697"/>
      <c r="AD1613" s="698"/>
      <c r="AE1613" s="699"/>
      <c r="AF1613" s="699"/>
      <c r="AG1613" s="699">
        <v>0.3298611111111111</v>
      </c>
      <c r="AH1613" s="699">
        <v>0.35069444444444442</v>
      </c>
      <c r="AI1613" s="232" t="s">
        <v>560</v>
      </c>
      <c r="AJ1613" s="694"/>
      <c r="AK1613" s="694"/>
      <c r="AL1613" s="700"/>
      <c r="AM1613" s="694"/>
      <c r="AN1613" s="694"/>
      <c r="AO1613" s="232"/>
      <c r="AP1613" s="232"/>
      <c r="AQ1613" s="232"/>
      <c r="AR1613" s="232"/>
      <c r="AS1613" s="232"/>
      <c r="AT1613" s="243" t="str">
        <f t="shared" si="143"/>
        <v/>
      </c>
      <c r="AU1613" s="243">
        <f t="shared" si="144"/>
        <v>2.0833333333333315E-2</v>
      </c>
    </row>
    <row r="1614" spans="1:47" ht="14.25">
      <c r="B1614" s="29">
        <v>2025</v>
      </c>
      <c r="C1614" s="29">
        <v>7</v>
      </c>
      <c r="D1614" s="29">
        <v>2</v>
      </c>
      <c r="E1614" s="247" t="s">
        <v>495</v>
      </c>
      <c r="F1614" s="29"/>
      <c r="G1614" s="31"/>
      <c r="H1614" s="694" t="s">
        <v>467</v>
      </c>
      <c r="I1614" s="347" t="s">
        <v>58</v>
      </c>
      <c r="J1614" s="694" t="s">
        <v>468</v>
      </c>
      <c r="K1614" s="232"/>
      <c r="L1614" s="698"/>
      <c r="M1614" s="185"/>
      <c r="N1614" s="717"/>
      <c r="O1614" s="232"/>
      <c r="P1614" s="232">
        <v>25</v>
      </c>
      <c r="Q1614" s="347" t="s">
        <v>483</v>
      </c>
      <c r="R1614" s="695">
        <v>1205</v>
      </c>
      <c r="S1614" s="695"/>
      <c r="T1614" s="695" t="s">
        <v>30</v>
      </c>
      <c r="U1614" s="695">
        <v>200</v>
      </c>
      <c r="V1614" s="695">
        <v>1205</v>
      </c>
      <c r="W1614" s="695">
        <v>1205</v>
      </c>
      <c r="X1614" s="232">
        <v>1</v>
      </c>
      <c r="Y1614" s="695">
        <v>200</v>
      </c>
      <c r="Z1614" s="232">
        <v>1</v>
      </c>
      <c r="AA1614" s="696">
        <v>200</v>
      </c>
      <c r="AB1614" s="696"/>
      <c r="AC1614" s="697" t="s">
        <v>488</v>
      </c>
      <c r="AD1614" s="698" t="s">
        <v>489</v>
      </c>
      <c r="AE1614" s="699"/>
      <c r="AF1614" s="699"/>
      <c r="AG1614" s="699"/>
      <c r="AH1614" s="699"/>
      <c r="AI1614" s="232"/>
      <c r="AJ1614" s="694"/>
      <c r="AK1614" s="694"/>
      <c r="AL1614" s="700"/>
      <c r="AM1614" s="694"/>
      <c r="AN1614" s="694"/>
      <c r="AO1614" s="232"/>
      <c r="AP1614" s="232"/>
      <c r="AQ1614" s="232"/>
      <c r="AR1614" s="232"/>
      <c r="AS1614" s="232"/>
      <c r="AT1614" s="243" t="str">
        <f t="shared" si="143"/>
        <v/>
      </c>
      <c r="AU1614" s="243" t="str">
        <f t="shared" si="144"/>
        <v/>
      </c>
    </row>
    <row r="1615" spans="1:47" ht="14.25">
      <c r="A1615" s="182">
        <v>1</v>
      </c>
      <c r="B1615" s="29">
        <v>2025</v>
      </c>
      <c r="C1615" s="29">
        <v>7</v>
      </c>
      <c r="D1615" s="29">
        <v>2</v>
      </c>
      <c r="E1615" s="247" t="s">
        <v>495</v>
      </c>
      <c r="F1615" s="29">
        <v>2</v>
      </c>
      <c r="G1615" s="31" t="s">
        <v>485</v>
      </c>
      <c r="H1615" s="694" t="s">
        <v>467</v>
      </c>
      <c r="I1615" s="347" t="s">
        <v>47</v>
      </c>
      <c r="J1615" s="694" t="s">
        <v>468</v>
      </c>
      <c r="K1615" s="232">
        <v>3832378</v>
      </c>
      <c r="L1615" s="698">
        <v>3</v>
      </c>
      <c r="M1615" s="185">
        <v>4</v>
      </c>
      <c r="N1615" s="717" t="s">
        <v>490</v>
      </c>
      <c r="O1615" s="232" t="s">
        <v>40</v>
      </c>
      <c r="P1615" s="232">
        <v>100</v>
      </c>
      <c r="Q1615" s="347" t="s">
        <v>707</v>
      </c>
      <c r="R1615" s="695">
        <v>1205</v>
      </c>
      <c r="S1615" s="695">
        <v>1206</v>
      </c>
      <c r="T1615" s="695">
        <v>2400</v>
      </c>
      <c r="U1615" s="695">
        <v>2400</v>
      </c>
      <c r="V1615" s="695">
        <v>1205</v>
      </c>
      <c r="W1615" s="695">
        <v>1206</v>
      </c>
      <c r="X1615" s="232">
        <v>1</v>
      </c>
      <c r="Y1615" s="695">
        <v>2500</v>
      </c>
      <c r="Z1615" s="232">
        <v>1</v>
      </c>
      <c r="AA1615" s="696">
        <v>2500</v>
      </c>
      <c r="AB1615" s="696">
        <v>2430</v>
      </c>
      <c r="AC1615" s="697" t="s">
        <v>2825</v>
      </c>
      <c r="AD1615" s="698"/>
      <c r="AE1615" s="699">
        <v>0.35069444444444442</v>
      </c>
      <c r="AF1615" s="699">
        <v>0.37152777777777779</v>
      </c>
      <c r="AG1615" s="699">
        <v>0.37152777777777779</v>
      </c>
      <c r="AH1615" s="699">
        <v>0.37847222222222221</v>
      </c>
      <c r="AI1615" s="232" t="s">
        <v>5</v>
      </c>
      <c r="AJ1615" s="694"/>
      <c r="AK1615" s="694" t="s">
        <v>17</v>
      </c>
      <c r="AL1615" s="700" t="s">
        <v>858</v>
      </c>
      <c r="AM1615" s="694" t="s">
        <v>486</v>
      </c>
      <c r="AN1615" s="694">
        <v>1</v>
      </c>
      <c r="AO1615" s="232"/>
      <c r="AP1615" s="232" t="s">
        <v>394</v>
      </c>
      <c r="AQ1615" s="232"/>
      <c r="AR1615" s="232"/>
      <c r="AS1615" s="232"/>
      <c r="AT1615" s="243">
        <f t="shared" si="143"/>
        <v>2.083333333333337E-2</v>
      </c>
      <c r="AU1615" s="243">
        <f t="shared" si="144"/>
        <v>6.9444444444444198E-3</v>
      </c>
    </row>
    <row r="1616" spans="1:47" ht="14.25">
      <c r="B1616" s="29">
        <v>2025</v>
      </c>
      <c r="C1616" s="29">
        <v>7</v>
      </c>
      <c r="D1616" s="29">
        <v>2</v>
      </c>
      <c r="E1616" s="247" t="s">
        <v>495</v>
      </c>
      <c r="F1616" s="29">
        <v>2</v>
      </c>
      <c r="G1616" s="31" t="s">
        <v>485</v>
      </c>
      <c r="H1616" s="694" t="s">
        <v>467</v>
      </c>
      <c r="I1616" s="347" t="s">
        <v>47</v>
      </c>
      <c r="J1616" s="694" t="s">
        <v>468</v>
      </c>
      <c r="K1616" s="232">
        <v>3832378</v>
      </c>
      <c r="L1616" s="698">
        <v>4</v>
      </c>
      <c r="M1616" s="185">
        <v>4</v>
      </c>
      <c r="N1616" s="717" t="s">
        <v>490</v>
      </c>
      <c r="O1616" s="232" t="s">
        <v>40</v>
      </c>
      <c r="P1616" s="232">
        <v>100</v>
      </c>
      <c r="Q1616" s="347" t="s">
        <v>707</v>
      </c>
      <c r="R1616" s="695">
        <v>1205</v>
      </c>
      <c r="S1616" s="695">
        <v>1206</v>
      </c>
      <c r="T1616" s="695">
        <v>2370</v>
      </c>
      <c r="U1616" s="695">
        <v>2370</v>
      </c>
      <c r="V1616" s="695">
        <v>1205</v>
      </c>
      <c r="W1616" s="695">
        <v>1206</v>
      </c>
      <c r="X1616" s="232">
        <v>1</v>
      </c>
      <c r="Y1616" s="695">
        <v>2500</v>
      </c>
      <c r="Z1616" s="232">
        <v>1</v>
      </c>
      <c r="AA1616" s="696">
        <v>2500</v>
      </c>
      <c r="AB1616" s="696">
        <v>2380</v>
      </c>
      <c r="AC1616" s="697" t="s">
        <v>2827</v>
      </c>
      <c r="AD1616" s="698" t="s">
        <v>2817</v>
      </c>
      <c r="AE1616" s="699">
        <v>0.37847222222222221</v>
      </c>
      <c r="AF1616" s="699">
        <v>0.39930555555555558</v>
      </c>
      <c r="AG1616" s="699">
        <v>0.39930555555555558</v>
      </c>
      <c r="AH1616" s="699">
        <v>0.40625</v>
      </c>
      <c r="AI1616" s="232" t="s">
        <v>5</v>
      </c>
      <c r="AJ1616" s="694"/>
      <c r="AK1616" s="694" t="s">
        <v>17</v>
      </c>
      <c r="AL1616" s="700" t="s">
        <v>858</v>
      </c>
      <c r="AM1616" s="694" t="s">
        <v>486</v>
      </c>
      <c r="AN1616" s="694">
        <v>1</v>
      </c>
      <c r="AO1616" s="232"/>
      <c r="AP1616" s="232" t="s">
        <v>394</v>
      </c>
      <c r="AQ1616" s="232"/>
      <c r="AR1616" s="232"/>
      <c r="AS1616" s="232"/>
      <c r="AT1616" s="243">
        <f t="shared" si="143"/>
        <v>2.083333333333337E-2</v>
      </c>
      <c r="AU1616" s="243">
        <f t="shared" si="144"/>
        <v>6.9444444444444198E-3</v>
      </c>
    </row>
    <row r="1617" spans="1:47" ht="14.25">
      <c r="B1617" s="29">
        <v>2025</v>
      </c>
      <c r="C1617" s="29">
        <v>7</v>
      </c>
      <c r="D1617" s="29">
        <v>2</v>
      </c>
      <c r="E1617" s="247" t="s">
        <v>495</v>
      </c>
      <c r="F1617" s="29"/>
      <c r="G1617" s="208"/>
      <c r="H1617" s="694" t="s">
        <v>467</v>
      </c>
      <c r="I1617" s="347" t="s">
        <v>43</v>
      </c>
      <c r="J1617" s="694" t="s">
        <v>468</v>
      </c>
      <c r="K1617" s="232"/>
      <c r="L1617" s="698"/>
      <c r="M1617" s="185"/>
      <c r="N1617" s="717"/>
      <c r="O1617" s="232"/>
      <c r="P1617" s="232">
        <v>25</v>
      </c>
      <c r="Q1617" s="347" t="s">
        <v>483</v>
      </c>
      <c r="R1617" s="695">
        <v>1205</v>
      </c>
      <c r="S1617" s="695"/>
      <c r="T1617" s="695" t="s">
        <v>30</v>
      </c>
      <c r="U1617" s="695">
        <v>350</v>
      </c>
      <c r="V1617" s="695">
        <v>1205</v>
      </c>
      <c r="W1617" s="695">
        <v>1205</v>
      </c>
      <c r="X1617" s="232">
        <v>1</v>
      </c>
      <c r="Y1617" s="695"/>
      <c r="Z1617" s="232">
        <v>1</v>
      </c>
      <c r="AA1617" s="696">
        <v>350</v>
      </c>
      <c r="AB1617" s="696">
        <v>5550</v>
      </c>
      <c r="AC1617" s="697" t="s">
        <v>1396</v>
      </c>
      <c r="AD1617" s="698" t="s">
        <v>2817</v>
      </c>
      <c r="AE1617" s="699">
        <v>0.40625</v>
      </c>
      <c r="AF1617" s="699">
        <v>0.40972222222222221</v>
      </c>
      <c r="AG1617" s="699"/>
      <c r="AH1617" s="699"/>
      <c r="AI1617" s="232"/>
      <c r="AJ1617" s="694"/>
      <c r="AK1617" s="694" t="s">
        <v>17</v>
      </c>
      <c r="AL1617" s="700" t="s">
        <v>858</v>
      </c>
      <c r="AM1617" s="694" t="s">
        <v>486</v>
      </c>
      <c r="AN1617" s="694">
        <v>1</v>
      </c>
      <c r="AO1617" s="232"/>
      <c r="AP1617" s="232"/>
      <c r="AQ1617" s="232"/>
      <c r="AR1617" s="232"/>
      <c r="AS1617" s="232"/>
      <c r="AT1617" s="243">
        <f t="shared" si="143"/>
        <v>3.4722222222222099E-3</v>
      </c>
      <c r="AU1617" s="243" t="str">
        <f t="shared" si="144"/>
        <v/>
      </c>
    </row>
    <row r="1618" spans="1:47" ht="14.25">
      <c r="B1618" s="29">
        <v>2025</v>
      </c>
      <c r="C1618" s="29">
        <v>7</v>
      </c>
      <c r="D1618" s="29">
        <v>2</v>
      </c>
      <c r="E1618" s="247" t="s">
        <v>495</v>
      </c>
      <c r="F1618" s="29"/>
      <c r="G1618" s="208"/>
      <c r="H1618" s="694" t="s">
        <v>467</v>
      </c>
      <c r="I1618" s="347"/>
      <c r="J1618" s="694"/>
      <c r="K1618" s="232"/>
      <c r="L1618" s="698"/>
      <c r="M1618" s="185"/>
      <c r="N1618" s="717"/>
      <c r="O1618" s="232"/>
      <c r="P1618" s="232"/>
      <c r="Q1618" s="347"/>
      <c r="R1618" s="695"/>
      <c r="S1618" s="695"/>
      <c r="T1618" s="695"/>
      <c r="U1618" s="695"/>
      <c r="V1618" s="695"/>
      <c r="W1618" s="695"/>
      <c r="X1618" s="232"/>
      <c r="Y1618" s="695"/>
      <c r="Z1618" s="232"/>
      <c r="AA1618" s="696"/>
      <c r="AB1618" s="696"/>
      <c r="AC1618" s="697"/>
      <c r="AD1618" s="698"/>
      <c r="AE1618" s="699"/>
      <c r="AF1618" s="699"/>
      <c r="AG1618" s="699">
        <v>0.40972222222222221</v>
      </c>
      <c r="AH1618" s="699">
        <v>0.43055555555555558</v>
      </c>
      <c r="AI1618" s="232" t="s">
        <v>560</v>
      </c>
      <c r="AJ1618" s="694"/>
      <c r="AK1618" s="694"/>
      <c r="AL1618" s="700"/>
      <c r="AM1618" s="694"/>
      <c r="AN1618" s="694"/>
      <c r="AO1618" s="232"/>
      <c r="AP1618" s="232"/>
      <c r="AQ1618" s="232"/>
      <c r="AR1618" s="232"/>
      <c r="AS1618" s="232"/>
      <c r="AT1618" s="243" t="str">
        <f t="shared" si="143"/>
        <v/>
      </c>
      <c r="AU1618" s="243">
        <f t="shared" si="144"/>
        <v>2.083333333333337E-2</v>
      </c>
    </row>
    <row r="1619" spans="1:47" ht="14.25">
      <c r="B1619" s="29">
        <v>2025</v>
      </c>
      <c r="C1619" s="29">
        <v>7</v>
      </c>
      <c r="D1619" s="29">
        <v>2</v>
      </c>
      <c r="E1619" s="247" t="s">
        <v>495</v>
      </c>
      <c r="F1619" s="29"/>
      <c r="G1619" s="31"/>
      <c r="H1619" s="694" t="s">
        <v>467</v>
      </c>
      <c r="I1619" s="347" t="s">
        <v>58</v>
      </c>
      <c r="J1619" s="694" t="s">
        <v>468</v>
      </c>
      <c r="K1619" s="232"/>
      <c r="L1619" s="698"/>
      <c r="M1619" s="185"/>
      <c r="N1619" s="717"/>
      <c r="O1619" s="232"/>
      <c r="P1619" s="232">
        <v>12</v>
      </c>
      <c r="Q1619" s="347" t="s">
        <v>483</v>
      </c>
      <c r="R1619" s="695">
        <v>1200</v>
      </c>
      <c r="S1619" s="695"/>
      <c r="T1619" s="695" t="s">
        <v>30</v>
      </c>
      <c r="U1619" s="695">
        <v>200</v>
      </c>
      <c r="V1619" s="695">
        <v>1200</v>
      </c>
      <c r="W1619" s="695">
        <v>1200</v>
      </c>
      <c r="X1619" s="232">
        <v>1</v>
      </c>
      <c r="Y1619" s="695">
        <v>200</v>
      </c>
      <c r="Z1619" s="232">
        <v>1</v>
      </c>
      <c r="AA1619" s="696">
        <v>200</v>
      </c>
      <c r="AB1619" s="696"/>
      <c r="AC1619" s="697" t="s">
        <v>488</v>
      </c>
      <c r="AD1619" s="698" t="s">
        <v>489</v>
      </c>
      <c r="AE1619" s="699"/>
      <c r="AF1619" s="699"/>
      <c r="AG1619" s="699"/>
      <c r="AH1619" s="699"/>
      <c r="AI1619" s="232"/>
      <c r="AJ1619" s="694"/>
      <c r="AK1619" s="694"/>
      <c r="AL1619" s="700"/>
      <c r="AM1619" s="694"/>
      <c r="AN1619" s="694"/>
      <c r="AO1619" s="232"/>
      <c r="AP1619" s="232"/>
      <c r="AQ1619" s="232"/>
      <c r="AR1619" s="232"/>
      <c r="AS1619" s="232"/>
      <c r="AT1619" s="243" t="str">
        <f t="shared" si="143"/>
        <v/>
      </c>
      <c r="AU1619" s="243" t="str">
        <f t="shared" si="144"/>
        <v/>
      </c>
    </row>
    <row r="1620" spans="1:47" ht="14.25">
      <c r="A1620" s="182">
        <v>1</v>
      </c>
      <c r="B1620" s="29">
        <v>2025</v>
      </c>
      <c r="C1620" s="29">
        <v>7</v>
      </c>
      <c r="D1620" s="29">
        <v>2</v>
      </c>
      <c r="E1620" s="247" t="s">
        <v>495</v>
      </c>
      <c r="F1620" s="29">
        <v>3</v>
      </c>
      <c r="G1620" s="31" t="s">
        <v>485</v>
      </c>
      <c r="H1620" s="694" t="s">
        <v>467</v>
      </c>
      <c r="I1620" s="347" t="s">
        <v>47</v>
      </c>
      <c r="J1620" s="694" t="s">
        <v>468</v>
      </c>
      <c r="K1620" s="232">
        <v>3832620</v>
      </c>
      <c r="L1620" s="698">
        <v>1</v>
      </c>
      <c r="M1620" s="185">
        <v>8</v>
      </c>
      <c r="N1620" s="717" t="s">
        <v>490</v>
      </c>
      <c r="O1620" s="232" t="s">
        <v>34</v>
      </c>
      <c r="P1620" s="232">
        <v>50</v>
      </c>
      <c r="Q1620" s="347" t="s">
        <v>337</v>
      </c>
      <c r="R1620" s="695">
        <v>1200</v>
      </c>
      <c r="S1620" s="695">
        <v>1201</v>
      </c>
      <c r="T1620" s="695">
        <v>4320</v>
      </c>
      <c r="U1620" s="695">
        <v>4320</v>
      </c>
      <c r="V1620" s="695">
        <v>1200</v>
      </c>
      <c r="W1620" s="695">
        <v>1201</v>
      </c>
      <c r="X1620" s="232">
        <v>1</v>
      </c>
      <c r="Y1620" s="695">
        <v>4300</v>
      </c>
      <c r="Z1620" s="232">
        <v>1</v>
      </c>
      <c r="AA1620" s="696">
        <v>4300</v>
      </c>
      <c r="AB1620" s="696">
        <v>4320</v>
      </c>
      <c r="AC1620" s="697" t="s">
        <v>2828</v>
      </c>
      <c r="AD1620" s="698"/>
      <c r="AE1620" s="699">
        <v>0.43055555555555558</v>
      </c>
      <c r="AF1620" s="699">
        <v>0.4513888888888889</v>
      </c>
      <c r="AG1620" s="699">
        <v>0.4513888888888889</v>
      </c>
      <c r="AH1620" s="699">
        <v>0.5</v>
      </c>
      <c r="AI1620" s="232" t="s">
        <v>5</v>
      </c>
      <c r="AJ1620" s="694"/>
      <c r="AK1620" s="694" t="s">
        <v>17</v>
      </c>
      <c r="AL1620" s="700" t="s">
        <v>662</v>
      </c>
      <c r="AM1620" s="694" t="s">
        <v>486</v>
      </c>
      <c r="AN1620" s="694">
        <v>1</v>
      </c>
      <c r="AO1620" s="232"/>
      <c r="AP1620" s="232" t="s">
        <v>394</v>
      </c>
      <c r="AQ1620" s="232"/>
      <c r="AR1620" s="232"/>
      <c r="AS1620" s="232"/>
      <c r="AT1620" s="243">
        <f t="shared" si="143"/>
        <v>2.0833333333333315E-2</v>
      </c>
      <c r="AU1620" s="243">
        <f t="shared" si="144"/>
        <v>4.8611111111111105E-2</v>
      </c>
    </row>
    <row r="1621" spans="1:47" ht="14.25">
      <c r="B1621" s="29">
        <v>2025</v>
      </c>
      <c r="C1621" s="29">
        <v>7</v>
      </c>
      <c r="D1621" s="29">
        <v>2</v>
      </c>
      <c r="E1621" s="247" t="s">
        <v>495</v>
      </c>
      <c r="F1621" s="29">
        <v>3</v>
      </c>
      <c r="G1621" s="31" t="s">
        <v>485</v>
      </c>
      <c r="H1621" s="694" t="s">
        <v>467</v>
      </c>
      <c r="I1621" s="347" t="s">
        <v>47</v>
      </c>
      <c r="J1621" s="694" t="s">
        <v>468</v>
      </c>
      <c r="K1621" s="232">
        <v>3832620</v>
      </c>
      <c r="L1621" s="698">
        <v>2</v>
      </c>
      <c r="M1621" s="185">
        <v>8</v>
      </c>
      <c r="N1621" s="717" t="s">
        <v>490</v>
      </c>
      <c r="O1621" s="232" t="s">
        <v>34</v>
      </c>
      <c r="P1621" s="232">
        <v>50</v>
      </c>
      <c r="Q1621" s="347" t="s">
        <v>337</v>
      </c>
      <c r="R1621" s="695">
        <v>1200</v>
      </c>
      <c r="S1621" s="695">
        <v>1201</v>
      </c>
      <c r="T1621" s="695">
        <v>4330</v>
      </c>
      <c r="U1621" s="695">
        <v>4330</v>
      </c>
      <c r="V1621" s="695">
        <v>1200</v>
      </c>
      <c r="W1621" s="695">
        <v>1201</v>
      </c>
      <c r="X1621" s="232">
        <v>1</v>
      </c>
      <c r="Y1621" s="695">
        <v>4300</v>
      </c>
      <c r="Z1621" s="232">
        <v>1</v>
      </c>
      <c r="AA1621" s="696">
        <v>4300</v>
      </c>
      <c r="AB1621" s="696">
        <v>4330</v>
      </c>
      <c r="AC1621" s="697" t="s">
        <v>2829</v>
      </c>
      <c r="AD1621" s="698" t="s">
        <v>2818</v>
      </c>
      <c r="AE1621" s="699">
        <v>0.5</v>
      </c>
      <c r="AF1621" s="699">
        <v>0.52083333333333337</v>
      </c>
      <c r="AG1621" s="699">
        <v>0.52083333333333337</v>
      </c>
      <c r="AH1621" s="699">
        <v>0.52777777777777779</v>
      </c>
      <c r="AI1621" s="232" t="s">
        <v>5</v>
      </c>
      <c r="AJ1621" s="694"/>
      <c r="AK1621" s="694" t="s">
        <v>17</v>
      </c>
      <c r="AL1621" s="700" t="s">
        <v>662</v>
      </c>
      <c r="AM1621" s="694" t="s">
        <v>486</v>
      </c>
      <c r="AN1621" s="694">
        <v>1</v>
      </c>
      <c r="AO1621" s="232"/>
      <c r="AP1621" s="232" t="s">
        <v>394</v>
      </c>
      <c r="AQ1621" s="232"/>
      <c r="AR1621" s="232"/>
      <c r="AS1621" s="232"/>
      <c r="AT1621" s="243">
        <f t="shared" si="143"/>
        <v>2.083333333333337E-2</v>
      </c>
      <c r="AU1621" s="243">
        <f t="shared" si="144"/>
        <v>6.9444444444444198E-3</v>
      </c>
    </row>
    <row r="1622" spans="1:47" ht="14.25">
      <c r="B1622" s="29">
        <v>2025</v>
      </c>
      <c r="C1622" s="29">
        <v>7</v>
      </c>
      <c r="D1622" s="29">
        <v>2</v>
      </c>
      <c r="E1622" s="247" t="s">
        <v>495</v>
      </c>
      <c r="F1622" s="29"/>
      <c r="G1622" s="208"/>
      <c r="H1622" s="694" t="s">
        <v>467</v>
      </c>
      <c r="I1622" s="347" t="s">
        <v>43</v>
      </c>
      <c r="J1622" s="694" t="s">
        <v>468</v>
      </c>
      <c r="K1622" s="232"/>
      <c r="L1622" s="698"/>
      <c r="M1622" s="185"/>
      <c r="N1622" s="717"/>
      <c r="O1622" s="232"/>
      <c r="P1622" s="232">
        <v>25</v>
      </c>
      <c r="Q1622" s="347" t="s">
        <v>483</v>
      </c>
      <c r="R1622" s="695">
        <v>1200</v>
      </c>
      <c r="S1622" s="695"/>
      <c r="T1622" s="695" t="s">
        <v>30</v>
      </c>
      <c r="U1622" s="695">
        <v>350</v>
      </c>
      <c r="V1622" s="695">
        <v>1200</v>
      </c>
      <c r="W1622" s="695">
        <v>1200</v>
      </c>
      <c r="X1622" s="232">
        <v>1</v>
      </c>
      <c r="Y1622" s="695"/>
      <c r="Z1622" s="232">
        <v>1</v>
      </c>
      <c r="AA1622" s="696">
        <v>350</v>
      </c>
      <c r="AB1622" s="696">
        <v>9150</v>
      </c>
      <c r="AC1622" s="697" t="s">
        <v>754</v>
      </c>
      <c r="AD1622" s="698" t="s">
        <v>2818</v>
      </c>
      <c r="AE1622" s="699">
        <v>0.52777777777777779</v>
      </c>
      <c r="AF1622" s="699">
        <v>0.53125</v>
      </c>
      <c r="AG1622" s="699"/>
      <c r="AH1622" s="699"/>
      <c r="AI1622" s="232"/>
      <c r="AJ1622" s="694"/>
      <c r="AK1622" s="694" t="s">
        <v>17</v>
      </c>
      <c r="AL1622" s="700" t="s">
        <v>662</v>
      </c>
      <c r="AM1622" s="694" t="s">
        <v>486</v>
      </c>
      <c r="AN1622" s="694">
        <v>1</v>
      </c>
      <c r="AO1622" s="232"/>
      <c r="AP1622" s="232"/>
      <c r="AQ1622" s="232"/>
      <c r="AR1622" s="232"/>
      <c r="AS1622" s="232"/>
      <c r="AT1622" s="243">
        <f t="shared" si="143"/>
        <v>3.4722222222222099E-3</v>
      </c>
      <c r="AU1622" s="243" t="str">
        <f t="shared" si="144"/>
        <v/>
      </c>
    </row>
    <row r="1623" spans="1:47" ht="14.25">
      <c r="B1623" s="29">
        <v>2025</v>
      </c>
      <c r="C1623" s="29">
        <v>7</v>
      </c>
      <c r="D1623" s="29">
        <v>2</v>
      </c>
      <c r="E1623" s="247" t="s">
        <v>495</v>
      </c>
      <c r="F1623" s="29"/>
      <c r="G1623" s="208"/>
      <c r="H1623" s="694" t="s">
        <v>467</v>
      </c>
      <c r="I1623" s="347"/>
      <c r="J1623" s="694"/>
      <c r="K1623" s="232"/>
      <c r="L1623" s="698"/>
      <c r="M1623" s="185"/>
      <c r="N1623" s="717"/>
      <c r="O1623" s="232"/>
      <c r="P1623" s="232"/>
      <c r="Q1623" s="347"/>
      <c r="R1623" s="695"/>
      <c r="S1623" s="695"/>
      <c r="T1623" s="695"/>
      <c r="U1623" s="695"/>
      <c r="V1623" s="695"/>
      <c r="W1623" s="695"/>
      <c r="X1623" s="232"/>
      <c r="Y1623" s="695"/>
      <c r="Z1623" s="232"/>
      <c r="AA1623" s="696"/>
      <c r="AB1623" s="696"/>
      <c r="AC1623" s="697"/>
      <c r="AD1623" s="698"/>
      <c r="AE1623" s="699"/>
      <c r="AF1623" s="699"/>
      <c r="AG1623" s="699">
        <v>0.53125</v>
      </c>
      <c r="AH1623" s="699">
        <v>0.55208333333333337</v>
      </c>
      <c r="AI1623" s="232" t="s">
        <v>560</v>
      </c>
      <c r="AJ1623" s="694"/>
      <c r="AK1623" s="694"/>
      <c r="AL1623" s="700"/>
      <c r="AM1623" s="694"/>
      <c r="AN1623" s="694"/>
      <c r="AO1623" s="232"/>
      <c r="AP1623" s="232"/>
      <c r="AQ1623" s="232"/>
      <c r="AR1623" s="232"/>
      <c r="AS1623" s="232"/>
      <c r="AT1623" s="243" t="str">
        <f t="shared" si="143"/>
        <v/>
      </c>
      <c r="AU1623" s="243">
        <f t="shared" si="144"/>
        <v>2.083333333333337E-2</v>
      </c>
    </row>
    <row r="1624" spans="1:47" ht="14.25">
      <c r="B1624" s="29">
        <v>2025</v>
      </c>
      <c r="C1624" s="29">
        <v>7</v>
      </c>
      <c r="D1624" s="29">
        <v>2</v>
      </c>
      <c r="E1624" s="247" t="s">
        <v>495</v>
      </c>
      <c r="F1624" s="29"/>
      <c r="G1624" s="31"/>
      <c r="H1624" s="694" t="s">
        <v>467</v>
      </c>
      <c r="I1624" s="347" t="s">
        <v>58</v>
      </c>
      <c r="J1624" s="694" t="s">
        <v>468</v>
      </c>
      <c r="K1624" s="232"/>
      <c r="L1624" s="698"/>
      <c r="M1624" s="185"/>
      <c r="N1624" s="717"/>
      <c r="O1624" s="232"/>
      <c r="P1624" s="232">
        <v>12</v>
      </c>
      <c r="Q1624" s="347" t="s">
        <v>483</v>
      </c>
      <c r="R1624" s="695">
        <v>1200</v>
      </c>
      <c r="S1624" s="695"/>
      <c r="T1624" s="695" t="s">
        <v>30</v>
      </c>
      <c r="U1624" s="695">
        <v>200</v>
      </c>
      <c r="V1624" s="695">
        <v>1200</v>
      </c>
      <c r="W1624" s="695">
        <v>1200</v>
      </c>
      <c r="X1624" s="232">
        <v>1</v>
      </c>
      <c r="Y1624" s="695">
        <v>200</v>
      </c>
      <c r="Z1624" s="232">
        <v>1</v>
      </c>
      <c r="AA1624" s="696">
        <v>200</v>
      </c>
      <c r="AB1624" s="696"/>
      <c r="AC1624" s="697" t="s">
        <v>488</v>
      </c>
      <c r="AD1624" s="698" t="s">
        <v>489</v>
      </c>
      <c r="AE1624" s="699"/>
      <c r="AF1624" s="699"/>
      <c r="AG1624" s="699"/>
      <c r="AH1624" s="699"/>
      <c r="AI1624" s="232"/>
      <c r="AJ1624" s="694"/>
      <c r="AK1624" s="694"/>
      <c r="AL1624" s="700"/>
      <c r="AM1624" s="694"/>
      <c r="AN1624" s="694"/>
      <c r="AO1624" s="232"/>
      <c r="AP1624" s="232"/>
      <c r="AQ1624" s="232"/>
      <c r="AR1624" s="232"/>
      <c r="AS1624" s="232"/>
      <c r="AT1624" s="243" t="str">
        <f t="shared" si="143"/>
        <v/>
      </c>
      <c r="AU1624" s="243" t="str">
        <f t="shared" si="144"/>
        <v/>
      </c>
    </row>
    <row r="1625" spans="1:47" ht="14.25">
      <c r="A1625" s="182">
        <v>1</v>
      </c>
      <c r="B1625" s="29">
        <v>2025</v>
      </c>
      <c r="C1625" s="29">
        <v>7</v>
      </c>
      <c r="D1625" s="29">
        <v>2</v>
      </c>
      <c r="E1625" s="247" t="s">
        <v>495</v>
      </c>
      <c r="F1625" s="29">
        <v>4</v>
      </c>
      <c r="G1625" s="31" t="s">
        <v>485</v>
      </c>
      <c r="H1625" s="694" t="s">
        <v>467</v>
      </c>
      <c r="I1625" s="347" t="s">
        <v>47</v>
      </c>
      <c r="J1625" s="694" t="s">
        <v>468</v>
      </c>
      <c r="K1625" s="232">
        <v>3832620</v>
      </c>
      <c r="L1625" s="698">
        <v>3</v>
      </c>
      <c r="M1625" s="185">
        <v>8</v>
      </c>
      <c r="N1625" s="717" t="s">
        <v>490</v>
      </c>
      <c r="O1625" s="232" t="s">
        <v>34</v>
      </c>
      <c r="P1625" s="232">
        <v>50</v>
      </c>
      <c r="Q1625" s="347" t="s">
        <v>337</v>
      </c>
      <c r="R1625" s="695">
        <v>1200</v>
      </c>
      <c r="S1625" s="695">
        <v>1201</v>
      </c>
      <c r="T1625" s="695">
        <v>4300</v>
      </c>
      <c r="U1625" s="695">
        <v>4300</v>
      </c>
      <c r="V1625" s="695">
        <v>1200</v>
      </c>
      <c r="W1625" s="695">
        <v>1201</v>
      </c>
      <c r="X1625" s="232">
        <v>1</v>
      </c>
      <c r="Y1625" s="695">
        <v>4300</v>
      </c>
      <c r="Z1625" s="232">
        <v>1</v>
      </c>
      <c r="AA1625" s="696">
        <v>4300</v>
      </c>
      <c r="AB1625" s="696">
        <v>4300</v>
      </c>
      <c r="AC1625" s="697" t="s">
        <v>2830</v>
      </c>
      <c r="AD1625" s="698"/>
      <c r="AE1625" s="699">
        <v>0.55208333333333337</v>
      </c>
      <c r="AF1625" s="699">
        <v>0.57291666666666663</v>
      </c>
      <c r="AG1625" s="699">
        <v>0.57291666666666663</v>
      </c>
      <c r="AH1625" s="699">
        <v>0.57986111111111116</v>
      </c>
      <c r="AI1625" s="232" t="s">
        <v>5</v>
      </c>
      <c r="AJ1625" s="694"/>
      <c r="AK1625" s="694" t="s">
        <v>17</v>
      </c>
      <c r="AL1625" s="700" t="s">
        <v>662</v>
      </c>
      <c r="AM1625" s="694" t="s">
        <v>486</v>
      </c>
      <c r="AN1625" s="694">
        <v>1</v>
      </c>
      <c r="AO1625" s="232"/>
      <c r="AP1625" s="232" t="s">
        <v>394</v>
      </c>
      <c r="AQ1625" s="232"/>
      <c r="AR1625" s="232"/>
      <c r="AS1625" s="232"/>
      <c r="AT1625" s="243">
        <f t="shared" si="143"/>
        <v>2.0833333333333259E-2</v>
      </c>
      <c r="AU1625" s="243">
        <f t="shared" si="144"/>
        <v>6.9444444444445308E-3</v>
      </c>
    </row>
    <row r="1626" spans="1:47" ht="14.25">
      <c r="B1626" s="29">
        <v>2025</v>
      </c>
      <c r="C1626" s="29">
        <v>7</v>
      </c>
      <c r="D1626" s="29">
        <v>2</v>
      </c>
      <c r="E1626" s="247" t="s">
        <v>496</v>
      </c>
      <c r="F1626" s="29">
        <v>4</v>
      </c>
      <c r="G1626" s="31" t="s">
        <v>485</v>
      </c>
      <c r="H1626" s="694" t="s">
        <v>467</v>
      </c>
      <c r="I1626" s="347" t="s">
        <v>47</v>
      </c>
      <c r="J1626" s="694" t="s">
        <v>468</v>
      </c>
      <c r="K1626" s="232">
        <v>3832620</v>
      </c>
      <c r="L1626" s="698">
        <v>4</v>
      </c>
      <c r="M1626" s="185">
        <v>8</v>
      </c>
      <c r="N1626" s="717" t="s">
        <v>490</v>
      </c>
      <c r="O1626" s="232" t="s">
        <v>34</v>
      </c>
      <c r="P1626" s="232">
        <v>50</v>
      </c>
      <c r="Q1626" s="347" t="s">
        <v>337</v>
      </c>
      <c r="R1626" s="695">
        <v>1200</v>
      </c>
      <c r="S1626" s="695">
        <v>1201</v>
      </c>
      <c r="T1626" s="695">
        <v>4330</v>
      </c>
      <c r="U1626" s="695">
        <v>4330</v>
      </c>
      <c r="V1626" s="695">
        <v>1200</v>
      </c>
      <c r="W1626" s="695">
        <v>1201</v>
      </c>
      <c r="X1626" s="232">
        <v>1</v>
      </c>
      <c r="Y1626" s="695">
        <v>4300</v>
      </c>
      <c r="Z1626" s="232">
        <v>1</v>
      </c>
      <c r="AA1626" s="696">
        <v>4300</v>
      </c>
      <c r="AB1626" s="696">
        <v>4340</v>
      </c>
      <c r="AC1626" s="697" t="s">
        <v>2831</v>
      </c>
      <c r="AD1626" s="698" t="s">
        <v>2819</v>
      </c>
      <c r="AE1626" s="699">
        <v>0.57986111111111116</v>
      </c>
      <c r="AF1626" s="699">
        <v>0.60069444444444442</v>
      </c>
      <c r="AG1626" s="699">
        <v>0.60069444444444442</v>
      </c>
      <c r="AH1626" s="699">
        <v>0.60763888888888884</v>
      </c>
      <c r="AI1626" s="232" t="s">
        <v>5</v>
      </c>
      <c r="AJ1626" s="694"/>
      <c r="AK1626" s="694" t="s">
        <v>17</v>
      </c>
      <c r="AL1626" s="700" t="s">
        <v>662</v>
      </c>
      <c r="AM1626" s="694" t="s">
        <v>486</v>
      </c>
      <c r="AN1626" s="694">
        <v>1</v>
      </c>
      <c r="AO1626" s="232"/>
      <c r="AP1626" s="232" t="s">
        <v>394</v>
      </c>
      <c r="AQ1626" s="232"/>
      <c r="AR1626" s="232"/>
      <c r="AS1626" s="232"/>
      <c r="AT1626" s="243">
        <f t="shared" si="143"/>
        <v>2.0833333333333259E-2</v>
      </c>
      <c r="AU1626" s="243">
        <f t="shared" si="144"/>
        <v>6.9444444444444198E-3</v>
      </c>
    </row>
    <row r="1627" spans="1:47" ht="14.25">
      <c r="B1627" s="29">
        <v>2025</v>
      </c>
      <c r="C1627" s="29">
        <v>7</v>
      </c>
      <c r="D1627" s="29">
        <v>2</v>
      </c>
      <c r="E1627" s="247" t="s">
        <v>496</v>
      </c>
      <c r="F1627" s="29"/>
      <c r="G1627" s="208"/>
      <c r="H1627" s="694" t="s">
        <v>467</v>
      </c>
      <c r="I1627" s="347" t="s">
        <v>43</v>
      </c>
      <c r="J1627" s="694" t="s">
        <v>468</v>
      </c>
      <c r="K1627" s="232"/>
      <c r="L1627" s="698"/>
      <c r="M1627" s="185"/>
      <c r="N1627" s="717"/>
      <c r="O1627" s="232"/>
      <c r="P1627" s="232">
        <v>25</v>
      </c>
      <c r="Q1627" s="347" t="s">
        <v>483</v>
      </c>
      <c r="R1627" s="695">
        <v>1200</v>
      </c>
      <c r="S1627" s="695"/>
      <c r="T1627" s="695" t="s">
        <v>30</v>
      </c>
      <c r="U1627" s="695">
        <v>350</v>
      </c>
      <c r="V1627" s="695">
        <v>1200</v>
      </c>
      <c r="W1627" s="695">
        <v>1200</v>
      </c>
      <c r="X1627" s="232">
        <v>1</v>
      </c>
      <c r="Y1627" s="695"/>
      <c r="Z1627" s="232">
        <v>1</v>
      </c>
      <c r="AA1627" s="696">
        <v>350</v>
      </c>
      <c r="AB1627" s="696">
        <v>9150</v>
      </c>
      <c r="AC1627" s="697" t="s">
        <v>754</v>
      </c>
      <c r="AD1627" s="698" t="s">
        <v>2819</v>
      </c>
      <c r="AE1627" s="699">
        <v>0.60763888888888884</v>
      </c>
      <c r="AF1627" s="699">
        <v>0.61111111111111116</v>
      </c>
      <c r="AG1627" s="699"/>
      <c r="AH1627" s="699"/>
      <c r="AI1627" s="232"/>
      <c r="AJ1627" s="694"/>
      <c r="AK1627" s="694" t="s">
        <v>17</v>
      </c>
      <c r="AL1627" s="700" t="s">
        <v>662</v>
      </c>
      <c r="AM1627" s="694" t="s">
        <v>486</v>
      </c>
      <c r="AN1627" s="694">
        <v>1</v>
      </c>
      <c r="AO1627" s="232"/>
      <c r="AP1627" s="232"/>
      <c r="AQ1627" s="232"/>
      <c r="AR1627" s="232"/>
      <c r="AS1627" s="232"/>
      <c r="AT1627" s="243">
        <f t="shared" si="143"/>
        <v>3.4722222222223209E-3</v>
      </c>
      <c r="AU1627" s="243" t="str">
        <f t="shared" si="144"/>
        <v/>
      </c>
    </row>
    <row r="1628" spans="1:47" ht="14.25">
      <c r="B1628" s="29">
        <v>2025</v>
      </c>
      <c r="C1628" s="29">
        <v>7</v>
      </c>
      <c r="D1628" s="29">
        <v>2</v>
      </c>
      <c r="E1628" s="247" t="s">
        <v>496</v>
      </c>
      <c r="F1628" s="29"/>
      <c r="G1628" s="208"/>
      <c r="H1628" s="694" t="s">
        <v>467</v>
      </c>
      <c r="I1628" s="347"/>
      <c r="J1628" s="694"/>
      <c r="K1628" s="232"/>
      <c r="L1628" s="698"/>
      <c r="M1628" s="185"/>
      <c r="N1628" s="717"/>
      <c r="O1628" s="232"/>
      <c r="P1628" s="232"/>
      <c r="Q1628" s="347"/>
      <c r="R1628" s="695"/>
      <c r="S1628" s="695"/>
      <c r="T1628" s="695"/>
      <c r="U1628" s="695"/>
      <c r="V1628" s="695"/>
      <c r="W1628" s="695"/>
      <c r="X1628" s="232"/>
      <c r="Y1628" s="695"/>
      <c r="Z1628" s="232"/>
      <c r="AA1628" s="696"/>
      <c r="AB1628" s="696"/>
      <c r="AC1628" s="697"/>
      <c r="AD1628" s="698"/>
      <c r="AE1628" s="699"/>
      <c r="AF1628" s="699"/>
      <c r="AG1628" s="699">
        <v>0.61111111111111116</v>
      </c>
      <c r="AH1628" s="699">
        <v>0.63194444444444442</v>
      </c>
      <c r="AI1628" s="232" t="s">
        <v>560</v>
      </c>
      <c r="AJ1628" s="694"/>
      <c r="AK1628" s="694"/>
      <c r="AL1628" s="700"/>
      <c r="AM1628" s="694"/>
      <c r="AN1628" s="694"/>
      <c r="AO1628" s="232"/>
      <c r="AP1628" s="232"/>
      <c r="AQ1628" s="232"/>
      <c r="AR1628" s="232"/>
      <c r="AS1628" s="232"/>
      <c r="AT1628" s="243" t="str">
        <f t="shared" si="143"/>
        <v/>
      </c>
      <c r="AU1628" s="243">
        <f t="shared" si="144"/>
        <v>2.0833333333333259E-2</v>
      </c>
    </row>
    <row r="1629" spans="1:47" ht="14.25">
      <c r="B1629" s="29">
        <v>2025</v>
      </c>
      <c r="C1629" s="29">
        <v>7</v>
      </c>
      <c r="D1629" s="29">
        <v>2</v>
      </c>
      <c r="E1629" s="247" t="s">
        <v>496</v>
      </c>
      <c r="F1629" s="29"/>
      <c r="G1629" s="31"/>
      <c r="H1629" s="694" t="s">
        <v>467</v>
      </c>
      <c r="I1629" s="347" t="s">
        <v>58</v>
      </c>
      <c r="J1629" s="694" t="s">
        <v>468</v>
      </c>
      <c r="K1629" s="232"/>
      <c r="L1629" s="698"/>
      <c r="M1629" s="185"/>
      <c r="N1629" s="717"/>
      <c r="O1629" s="232"/>
      <c r="P1629" s="232">
        <v>12</v>
      </c>
      <c r="Q1629" s="347" t="s">
        <v>483</v>
      </c>
      <c r="R1629" s="695">
        <v>1200</v>
      </c>
      <c r="S1629" s="695"/>
      <c r="T1629" s="695" t="s">
        <v>30</v>
      </c>
      <c r="U1629" s="695">
        <v>200</v>
      </c>
      <c r="V1629" s="695">
        <v>1200</v>
      </c>
      <c r="W1629" s="695">
        <v>1200</v>
      </c>
      <c r="X1629" s="232">
        <v>1</v>
      </c>
      <c r="Y1629" s="695">
        <v>200</v>
      </c>
      <c r="Z1629" s="232">
        <v>1</v>
      </c>
      <c r="AA1629" s="696">
        <v>200</v>
      </c>
      <c r="AB1629" s="696"/>
      <c r="AC1629" s="697" t="s">
        <v>488</v>
      </c>
      <c r="AD1629" s="698" t="s">
        <v>489</v>
      </c>
      <c r="AE1629" s="699"/>
      <c r="AF1629" s="699"/>
      <c r="AG1629" s="699"/>
      <c r="AH1629" s="699"/>
      <c r="AI1629" s="232"/>
      <c r="AJ1629" s="694"/>
      <c r="AK1629" s="694"/>
      <c r="AL1629" s="700"/>
      <c r="AM1629" s="694"/>
      <c r="AN1629" s="694"/>
      <c r="AO1629" s="232"/>
      <c r="AP1629" s="232"/>
      <c r="AQ1629" s="232"/>
      <c r="AR1629" s="232"/>
      <c r="AS1629" s="232"/>
      <c r="AT1629" s="243" t="str">
        <f t="shared" si="143"/>
        <v/>
      </c>
      <c r="AU1629" s="243" t="str">
        <f t="shared" si="144"/>
        <v/>
      </c>
    </row>
    <row r="1630" spans="1:47" ht="14.25">
      <c r="A1630" s="182">
        <v>1</v>
      </c>
      <c r="B1630" s="29">
        <v>2025</v>
      </c>
      <c r="C1630" s="29">
        <v>7</v>
      </c>
      <c r="D1630" s="29">
        <v>2</v>
      </c>
      <c r="E1630" s="247" t="s">
        <v>496</v>
      </c>
      <c r="F1630" s="29">
        <v>5</v>
      </c>
      <c r="G1630" s="31" t="s">
        <v>485</v>
      </c>
      <c r="H1630" s="694" t="s">
        <v>467</v>
      </c>
      <c r="I1630" s="347" t="s">
        <v>47</v>
      </c>
      <c r="J1630" s="694" t="s">
        <v>468</v>
      </c>
      <c r="K1630" s="232">
        <v>3832620</v>
      </c>
      <c r="L1630" s="698">
        <v>5</v>
      </c>
      <c r="M1630" s="185">
        <v>8</v>
      </c>
      <c r="N1630" s="717" t="s">
        <v>490</v>
      </c>
      <c r="O1630" s="232" t="s">
        <v>34</v>
      </c>
      <c r="P1630" s="232">
        <v>50</v>
      </c>
      <c r="Q1630" s="347" t="s">
        <v>337</v>
      </c>
      <c r="R1630" s="695">
        <v>1200</v>
      </c>
      <c r="S1630" s="695">
        <v>1200</v>
      </c>
      <c r="T1630" s="695">
        <v>4340</v>
      </c>
      <c r="U1630" s="695">
        <v>4340</v>
      </c>
      <c r="V1630" s="695">
        <v>1200</v>
      </c>
      <c r="W1630" s="695">
        <v>1200</v>
      </c>
      <c r="X1630" s="232">
        <v>1</v>
      </c>
      <c r="Y1630" s="695">
        <v>4300</v>
      </c>
      <c r="Z1630" s="232">
        <v>1</v>
      </c>
      <c r="AA1630" s="696">
        <v>4300</v>
      </c>
      <c r="AB1630" s="696">
        <v>4340</v>
      </c>
      <c r="AC1630" s="697" t="s">
        <v>2832</v>
      </c>
      <c r="AD1630" s="698"/>
      <c r="AE1630" s="699">
        <v>0.63194444444444442</v>
      </c>
      <c r="AF1630" s="699">
        <v>0.65277777777777779</v>
      </c>
      <c r="AG1630" s="699">
        <v>0.65277777777777779</v>
      </c>
      <c r="AH1630" s="699">
        <v>0.65972222222222221</v>
      </c>
      <c r="AI1630" s="232" t="s">
        <v>5</v>
      </c>
      <c r="AJ1630" s="694"/>
      <c r="AK1630" s="694" t="s">
        <v>17</v>
      </c>
      <c r="AL1630" s="700" t="s">
        <v>662</v>
      </c>
      <c r="AM1630" s="694" t="s">
        <v>486</v>
      </c>
      <c r="AN1630" s="694">
        <v>1</v>
      </c>
      <c r="AO1630" s="232"/>
      <c r="AP1630" s="232" t="s">
        <v>394</v>
      </c>
      <c r="AQ1630" s="232"/>
      <c r="AR1630" s="232"/>
      <c r="AS1630" s="232"/>
      <c r="AT1630" s="243">
        <f t="shared" ref="AT1630:AT1652" si="145">IF(IF(AE1630&gt;AF1630,1-AE1630+AF1630,AF1630-AE1630)=0,"",IF(AE1630&gt;AF1630,1-AE1630+AF1630,AF1630-AE1630))</f>
        <v>2.083333333333337E-2</v>
      </c>
      <c r="AU1630" s="243">
        <f t="shared" ref="AU1630:AU1652" si="146">IF(IF(AG1630&gt;AH1630,1-AG1630+AH1630,AH1630-AG1630)=0,"",IF(AG1630&gt;AH1630,1-AG1630+AH1630,AH1630-AG1630))</f>
        <v>6.9444444444444198E-3</v>
      </c>
    </row>
    <row r="1631" spans="1:47" ht="14.25">
      <c r="B1631" s="29">
        <v>2025</v>
      </c>
      <c r="C1631" s="29">
        <v>7</v>
      </c>
      <c r="D1631" s="29">
        <v>2</v>
      </c>
      <c r="E1631" s="247" t="s">
        <v>496</v>
      </c>
      <c r="F1631" s="29">
        <v>5</v>
      </c>
      <c r="G1631" s="31" t="s">
        <v>485</v>
      </c>
      <c r="H1631" s="694" t="s">
        <v>467</v>
      </c>
      <c r="I1631" s="347" t="s">
        <v>47</v>
      </c>
      <c r="J1631" s="694" t="s">
        <v>468</v>
      </c>
      <c r="K1631" s="232">
        <v>3832620</v>
      </c>
      <c r="L1631" s="698">
        <v>6</v>
      </c>
      <c r="M1631" s="185">
        <v>8</v>
      </c>
      <c r="N1631" s="717" t="s">
        <v>490</v>
      </c>
      <c r="O1631" s="232" t="s">
        <v>34</v>
      </c>
      <c r="P1631" s="232">
        <v>50</v>
      </c>
      <c r="Q1631" s="347" t="s">
        <v>337</v>
      </c>
      <c r="R1631" s="695">
        <v>1200</v>
      </c>
      <c r="S1631" s="695">
        <v>1201</v>
      </c>
      <c r="T1631" s="695">
        <v>4320</v>
      </c>
      <c r="U1631" s="695">
        <v>4320</v>
      </c>
      <c r="V1631" s="695">
        <v>1200</v>
      </c>
      <c r="W1631" s="695">
        <v>1201</v>
      </c>
      <c r="X1631" s="232">
        <v>1</v>
      </c>
      <c r="Y1631" s="695">
        <v>4300</v>
      </c>
      <c r="Z1631" s="232">
        <v>1</v>
      </c>
      <c r="AA1631" s="696">
        <v>4300</v>
      </c>
      <c r="AB1631" s="696">
        <v>4320</v>
      </c>
      <c r="AC1631" s="697" t="s">
        <v>2833</v>
      </c>
      <c r="AD1631" s="698" t="s">
        <v>2820</v>
      </c>
      <c r="AE1631" s="699">
        <v>0.65972222222222221</v>
      </c>
      <c r="AF1631" s="699">
        <v>0.68055555555555558</v>
      </c>
      <c r="AG1631" s="699">
        <v>0.68055555555555558</v>
      </c>
      <c r="AH1631" s="699">
        <v>0.6875</v>
      </c>
      <c r="AI1631" s="232" t="s">
        <v>5</v>
      </c>
      <c r="AJ1631" s="694"/>
      <c r="AK1631" s="694" t="s">
        <v>17</v>
      </c>
      <c r="AL1631" s="700" t="s">
        <v>662</v>
      </c>
      <c r="AM1631" s="694" t="s">
        <v>486</v>
      </c>
      <c r="AN1631" s="694">
        <v>1</v>
      </c>
      <c r="AO1631" s="232"/>
      <c r="AP1631" s="232" t="s">
        <v>394</v>
      </c>
      <c r="AQ1631" s="232"/>
      <c r="AR1631" s="232"/>
      <c r="AS1631" s="232"/>
      <c r="AT1631" s="243">
        <f t="shared" si="145"/>
        <v>2.083333333333337E-2</v>
      </c>
      <c r="AU1631" s="243">
        <f t="shared" si="146"/>
        <v>6.9444444444444198E-3</v>
      </c>
    </row>
    <row r="1632" spans="1:47" ht="14.25">
      <c r="B1632" s="29">
        <v>2025</v>
      </c>
      <c r="C1632" s="29">
        <v>7</v>
      </c>
      <c r="D1632" s="29">
        <v>2</v>
      </c>
      <c r="E1632" s="247" t="s">
        <v>496</v>
      </c>
      <c r="F1632" s="29"/>
      <c r="G1632" s="208"/>
      <c r="H1632" s="694" t="s">
        <v>467</v>
      </c>
      <c r="I1632" s="347" t="s">
        <v>43</v>
      </c>
      <c r="J1632" s="694" t="s">
        <v>468</v>
      </c>
      <c r="K1632" s="232"/>
      <c r="L1632" s="698"/>
      <c r="M1632" s="185"/>
      <c r="N1632" s="717"/>
      <c r="O1632" s="232"/>
      <c r="P1632" s="232">
        <v>25</v>
      </c>
      <c r="Q1632" s="347" t="s">
        <v>483</v>
      </c>
      <c r="R1632" s="695">
        <v>1200</v>
      </c>
      <c r="S1632" s="695"/>
      <c r="T1632" s="695" t="s">
        <v>30</v>
      </c>
      <c r="U1632" s="695">
        <v>350</v>
      </c>
      <c r="V1632" s="695">
        <v>1200</v>
      </c>
      <c r="W1632" s="695">
        <v>1200</v>
      </c>
      <c r="X1632" s="232">
        <v>1</v>
      </c>
      <c r="Y1632" s="695"/>
      <c r="Z1632" s="232">
        <v>1</v>
      </c>
      <c r="AA1632" s="696">
        <v>350</v>
      </c>
      <c r="AB1632" s="696">
        <v>9150</v>
      </c>
      <c r="AC1632" s="697" t="s">
        <v>754</v>
      </c>
      <c r="AD1632" s="698" t="s">
        <v>2820</v>
      </c>
      <c r="AE1632" s="699">
        <v>0.6875</v>
      </c>
      <c r="AF1632" s="699">
        <v>0.69097222222222221</v>
      </c>
      <c r="AG1632" s="699"/>
      <c r="AH1632" s="699"/>
      <c r="AI1632" s="232"/>
      <c r="AJ1632" s="694"/>
      <c r="AK1632" s="694" t="s">
        <v>17</v>
      </c>
      <c r="AL1632" s="700" t="s">
        <v>662</v>
      </c>
      <c r="AM1632" s="694" t="s">
        <v>486</v>
      </c>
      <c r="AN1632" s="694">
        <v>1</v>
      </c>
      <c r="AO1632" s="232"/>
      <c r="AP1632" s="232"/>
      <c r="AQ1632" s="232"/>
      <c r="AR1632" s="232"/>
      <c r="AS1632" s="232"/>
      <c r="AT1632" s="243">
        <f t="shared" si="145"/>
        <v>3.4722222222222099E-3</v>
      </c>
      <c r="AU1632" s="243" t="str">
        <f t="shared" si="146"/>
        <v/>
      </c>
    </row>
    <row r="1633" spans="1:47" ht="14.25">
      <c r="B1633" s="29">
        <v>2025</v>
      </c>
      <c r="C1633" s="29">
        <v>7</v>
      </c>
      <c r="D1633" s="29">
        <v>2</v>
      </c>
      <c r="E1633" s="247" t="s">
        <v>496</v>
      </c>
      <c r="F1633" s="29"/>
      <c r="G1633" s="208"/>
      <c r="H1633" s="694" t="s">
        <v>467</v>
      </c>
      <c r="I1633" s="347"/>
      <c r="J1633" s="694"/>
      <c r="K1633" s="232"/>
      <c r="L1633" s="698"/>
      <c r="M1633" s="185"/>
      <c r="N1633" s="717"/>
      <c r="O1633" s="232"/>
      <c r="P1633" s="232"/>
      <c r="Q1633" s="347"/>
      <c r="R1633" s="695"/>
      <c r="S1633" s="695"/>
      <c r="T1633" s="695"/>
      <c r="U1633" s="695"/>
      <c r="V1633" s="695"/>
      <c r="W1633" s="695"/>
      <c r="X1633" s="232"/>
      <c r="Y1633" s="695"/>
      <c r="Z1633" s="232"/>
      <c r="AA1633" s="696"/>
      <c r="AB1633" s="696"/>
      <c r="AC1633" s="697"/>
      <c r="AD1633" s="698"/>
      <c r="AE1633" s="699"/>
      <c r="AF1633" s="699"/>
      <c r="AG1633" s="699">
        <v>0.69097222222222221</v>
      </c>
      <c r="AH1633" s="699">
        <v>0.71180555555555558</v>
      </c>
      <c r="AI1633" s="232" t="s">
        <v>560</v>
      </c>
      <c r="AJ1633" s="694"/>
      <c r="AK1633" s="694"/>
      <c r="AL1633" s="700"/>
      <c r="AM1633" s="694"/>
      <c r="AN1633" s="694"/>
      <c r="AO1633" s="232"/>
      <c r="AP1633" s="232"/>
      <c r="AQ1633" s="232"/>
      <c r="AR1633" s="232"/>
      <c r="AS1633" s="232"/>
      <c r="AT1633" s="243" t="str">
        <f t="shared" si="145"/>
        <v/>
      </c>
      <c r="AU1633" s="243">
        <f t="shared" si="146"/>
        <v>2.083333333333337E-2</v>
      </c>
    </row>
    <row r="1634" spans="1:47" ht="14.25">
      <c r="B1634" s="29">
        <v>2025</v>
      </c>
      <c r="C1634" s="29">
        <v>7</v>
      </c>
      <c r="D1634" s="29">
        <v>2</v>
      </c>
      <c r="E1634" s="247" t="s">
        <v>496</v>
      </c>
      <c r="F1634" s="29"/>
      <c r="G1634" s="31"/>
      <c r="H1634" s="694" t="s">
        <v>467</v>
      </c>
      <c r="I1634" s="347" t="s">
        <v>58</v>
      </c>
      <c r="J1634" s="694" t="s">
        <v>468</v>
      </c>
      <c r="K1634" s="232"/>
      <c r="L1634" s="698"/>
      <c r="M1634" s="185"/>
      <c r="N1634" s="717"/>
      <c r="O1634" s="232"/>
      <c r="P1634" s="232">
        <v>12</v>
      </c>
      <c r="Q1634" s="347" t="s">
        <v>483</v>
      </c>
      <c r="R1634" s="695">
        <v>1200</v>
      </c>
      <c r="S1634" s="695"/>
      <c r="T1634" s="695" t="s">
        <v>30</v>
      </c>
      <c r="U1634" s="695">
        <v>200</v>
      </c>
      <c r="V1634" s="695">
        <v>1200</v>
      </c>
      <c r="W1634" s="695">
        <v>1200</v>
      </c>
      <c r="X1634" s="232">
        <v>1</v>
      </c>
      <c r="Y1634" s="695">
        <v>200</v>
      </c>
      <c r="Z1634" s="232">
        <v>1</v>
      </c>
      <c r="AA1634" s="696">
        <v>200</v>
      </c>
      <c r="AB1634" s="696"/>
      <c r="AC1634" s="697" t="s">
        <v>488</v>
      </c>
      <c r="AD1634" s="698" t="s">
        <v>489</v>
      </c>
      <c r="AE1634" s="699"/>
      <c r="AF1634" s="699"/>
      <c r="AG1634" s="699"/>
      <c r="AH1634" s="699"/>
      <c r="AI1634" s="232"/>
      <c r="AJ1634" s="694"/>
      <c r="AK1634" s="694"/>
      <c r="AL1634" s="700"/>
      <c r="AM1634" s="694"/>
      <c r="AN1634" s="694"/>
      <c r="AO1634" s="232"/>
      <c r="AP1634" s="232"/>
      <c r="AQ1634" s="232"/>
      <c r="AR1634" s="232"/>
      <c r="AS1634" s="232"/>
      <c r="AT1634" s="243" t="str">
        <f t="shared" si="145"/>
        <v/>
      </c>
      <c r="AU1634" s="243" t="str">
        <f t="shared" si="146"/>
        <v/>
      </c>
    </row>
    <row r="1635" spans="1:47" ht="14.25">
      <c r="A1635" s="182">
        <v>1</v>
      </c>
      <c r="B1635" s="29">
        <v>2025</v>
      </c>
      <c r="C1635" s="29">
        <v>7</v>
      </c>
      <c r="D1635" s="29">
        <v>2</v>
      </c>
      <c r="E1635" s="247" t="s">
        <v>496</v>
      </c>
      <c r="F1635" s="29">
        <v>6</v>
      </c>
      <c r="G1635" s="31" t="s">
        <v>485</v>
      </c>
      <c r="H1635" s="694" t="s">
        <v>467</v>
      </c>
      <c r="I1635" s="347" t="s">
        <v>47</v>
      </c>
      <c r="J1635" s="694" t="s">
        <v>468</v>
      </c>
      <c r="K1635" s="232">
        <v>3832620</v>
      </c>
      <c r="L1635" s="698">
        <v>7</v>
      </c>
      <c r="M1635" s="185">
        <v>8</v>
      </c>
      <c r="N1635" s="717" t="s">
        <v>490</v>
      </c>
      <c r="O1635" s="232" t="s">
        <v>34</v>
      </c>
      <c r="P1635" s="232">
        <v>50</v>
      </c>
      <c r="Q1635" s="347" t="s">
        <v>337</v>
      </c>
      <c r="R1635" s="695">
        <v>1200</v>
      </c>
      <c r="S1635" s="695">
        <v>1201</v>
      </c>
      <c r="T1635" s="695">
        <v>4320</v>
      </c>
      <c r="U1635" s="695">
        <v>4320</v>
      </c>
      <c r="V1635" s="695">
        <v>1200</v>
      </c>
      <c r="W1635" s="695">
        <v>1201</v>
      </c>
      <c r="X1635" s="232">
        <v>1</v>
      </c>
      <c r="Y1635" s="695">
        <v>4300</v>
      </c>
      <c r="Z1635" s="232">
        <v>1</v>
      </c>
      <c r="AA1635" s="696">
        <v>4300</v>
      </c>
      <c r="AB1635" s="696">
        <v>4320</v>
      </c>
      <c r="AC1635" s="697" t="s">
        <v>2837</v>
      </c>
      <c r="AD1635" s="698"/>
      <c r="AE1635" s="699">
        <v>0.71180555555555558</v>
      </c>
      <c r="AF1635" s="699">
        <v>0.73263888888888884</v>
      </c>
      <c r="AG1635" s="699">
        <v>0.73263888888888884</v>
      </c>
      <c r="AH1635" s="699">
        <v>0.73958333333333337</v>
      </c>
      <c r="AI1635" s="232" t="s">
        <v>5</v>
      </c>
      <c r="AJ1635" s="694"/>
      <c r="AK1635" s="694" t="s">
        <v>17</v>
      </c>
      <c r="AL1635" s="700" t="s">
        <v>662</v>
      </c>
      <c r="AM1635" s="694" t="s">
        <v>486</v>
      </c>
      <c r="AN1635" s="694">
        <v>1</v>
      </c>
      <c r="AO1635" s="232"/>
      <c r="AP1635" s="232" t="s">
        <v>394</v>
      </c>
      <c r="AQ1635" s="232"/>
      <c r="AR1635" s="232"/>
      <c r="AS1635" s="232"/>
      <c r="AT1635" s="243">
        <f t="shared" si="145"/>
        <v>2.0833333333333259E-2</v>
      </c>
      <c r="AU1635" s="243">
        <f t="shared" si="146"/>
        <v>6.9444444444445308E-3</v>
      </c>
    </row>
    <row r="1636" spans="1:47" ht="14.25">
      <c r="B1636" s="29">
        <v>2025</v>
      </c>
      <c r="C1636" s="29">
        <v>7</v>
      </c>
      <c r="D1636" s="29">
        <v>2</v>
      </c>
      <c r="E1636" s="247" t="s">
        <v>496</v>
      </c>
      <c r="F1636" s="29">
        <v>6</v>
      </c>
      <c r="G1636" s="31" t="s">
        <v>485</v>
      </c>
      <c r="H1636" s="694" t="s">
        <v>467</v>
      </c>
      <c r="I1636" s="347" t="s">
        <v>47</v>
      </c>
      <c r="J1636" s="694" t="s">
        <v>468</v>
      </c>
      <c r="K1636" s="232">
        <v>3832620</v>
      </c>
      <c r="L1636" s="698">
        <v>8</v>
      </c>
      <c r="M1636" s="185">
        <v>8</v>
      </c>
      <c r="N1636" s="717" t="s">
        <v>490</v>
      </c>
      <c r="O1636" s="232" t="s">
        <v>34</v>
      </c>
      <c r="P1636" s="232">
        <v>50</v>
      </c>
      <c r="Q1636" s="347" t="s">
        <v>337</v>
      </c>
      <c r="R1636" s="695">
        <v>1200</v>
      </c>
      <c r="S1636" s="695">
        <v>1200</v>
      </c>
      <c r="T1636" s="695">
        <v>4340</v>
      </c>
      <c r="U1636" s="695">
        <v>4340</v>
      </c>
      <c r="V1636" s="695">
        <v>1200</v>
      </c>
      <c r="W1636" s="695">
        <v>1200</v>
      </c>
      <c r="X1636" s="232">
        <v>1</v>
      </c>
      <c r="Y1636" s="695">
        <v>4300</v>
      </c>
      <c r="Z1636" s="232">
        <v>1</v>
      </c>
      <c r="AA1636" s="696">
        <v>4300</v>
      </c>
      <c r="AB1636" s="696">
        <v>4340</v>
      </c>
      <c r="AC1636" s="697" t="s">
        <v>2838</v>
      </c>
      <c r="AD1636" s="698" t="s">
        <v>2821</v>
      </c>
      <c r="AE1636" s="699">
        <v>0.73958333333333337</v>
      </c>
      <c r="AF1636" s="699">
        <v>0.76041666666666663</v>
      </c>
      <c r="AG1636" s="699">
        <v>0.76041666666666663</v>
      </c>
      <c r="AH1636" s="699">
        <v>0.76736111111111116</v>
      </c>
      <c r="AI1636" s="232" t="s">
        <v>5</v>
      </c>
      <c r="AJ1636" s="694"/>
      <c r="AK1636" s="694" t="s">
        <v>17</v>
      </c>
      <c r="AL1636" s="700" t="s">
        <v>662</v>
      </c>
      <c r="AM1636" s="694" t="s">
        <v>486</v>
      </c>
      <c r="AN1636" s="694">
        <v>1</v>
      </c>
      <c r="AO1636" s="232"/>
      <c r="AP1636" s="232" t="s">
        <v>394</v>
      </c>
      <c r="AQ1636" s="232"/>
      <c r="AR1636" s="232"/>
      <c r="AS1636" s="232"/>
      <c r="AT1636" s="243">
        <f t="shared" si="145"/>
        <v>2.0833333333333259E-2</v>
      </c>
      <c r="AU1636" s="243">
        <f t="shared" si="146"/>
        <v>6.9444444444445308E-3</v>
      </c>
    </row>
    <row r="1637" spans="1:47" ht="14.25">
      <c r="B1637" s="29">
        <v>2025</v>
      </c>
      <c r="C1637" s="29">
        <v>7</v>
      </c>
      <c r="D1637" s="29">
        <v>2</v>
      </c>
      <c r="E1637" s="247" t="s">
        <v>496</v>
      </c>
      <c r="F1637" s="29"/>
      <c r="G1637" s="208"/>
      <c r="H1637" s="694" t="s">
        <v>467</v>
      </c>
      <c r="I1637" s="347" t="s">
        <v>43</v>
      </c>
      <c r="J1637" s="694" t="s">
        <v>468</v>
      </c>
      <c r="K1637" s="232"/>
      <c r="L1637" s="698"/>
      <c r="M1637" s="185"/>
      <c r="N1637" s="717"/>
      <c r="O1637" s="232"/>
      <c r="P1637" s="232">
        <v>25</v>
      </c>
      <c r="Q1637" s="347" t="s">
        <v>483</v>
      </c>
      <c r="R1637" s="695">
        <v>1200</v>
      </c>
      <c r="S1637" s="695"/>
      <c r="T1637" s="695" t="s">
        <v>30</v>
      </c>
      <c r="U1637" s="695">
        <v>350</v>
      </c>
      <c r="V1637" s="695">
        <v>1200</v>
      </c>
      <c r="W1637" s="695">
        <v>1200</v>
      </c>
      <c r="X1637" s="232">
        <v>1</v>
      </c>
      <c r="Y1637" s="695"/>
      <c r="Z1637" s="232">
        <v>1</v>
      </c>
      <c r="AA1637" s="696">
        <v>350</v>
      </c>
      <c r="AB1637" s="696">
        <v>9150</v>
      </c>
      <c r="AC1637" s="697" t="s">
        <v>754</v>
      </c>
      <c r="AD1637" s="698" t="s">
        <v>2821</v>
      </c>
      <c r="AE1637" s="699">
        <v>0.76736111111111116</v>
      </c>
      <c r="AF1637" s="699">
        <v>0.77083333333333337</v>
      </c>
      <c r="AG1637" s="699"/>
      <c r="AH1637" s="699"/>
      <c r="AI1637" s="232"/>
      <c r="AJ1637" s="694"/>
      <c r="AK1637" s="694" t="s">
        <v>17</v>
      </c>
      <c r="AL1637" s="700" t="s">
        <v>662</v>
      </c>
      <c r="AM1637" s="694" t="s">
        <v>486</v>
      </c>
      <c r="AN1637" s="694">
        <v>1</v>
      </c>
      <c r="AO1637" s="232"/>
      <c r="AP1637" s="232"/>
      <c r="AQ1637" s="232"/>
      <c r="AR1637" s="232"/>
      <c r="AS1637" s="232"/>
      <c r="AT1637" s="243">
        <f t="shared" si="145"/>
        <v>3.4722222222222099E-3</v>
      </c>
      <c r="AU1637" s="243" t="str">
        <f t="shared" si="146"/>
        <v/>
      </c>
    </row>
    <row r="1638" spans="1:47" ht="14.25">
      <c r="B1638" s="29">
        <v>2025</v>
      </c>
      <c r="C1638" s="29">
        <v>7</v>
      </c>
      <c r="D1638" s="29">
        <v>2</v>
      </c>
      <c r="E1638" s="247" t="s">
        <v>496</v>
      </c>
      <c r="F1638" s="29"/>
      <c r="G1638" s="208"/>
      <c r="H1638" s="694" t="s">
        <v>467</v>
      </c>
      <c r="I1638" s="347"/>
      <c r="J1638" s="694"/>
      <c r="K1638" s="232"/>
      <c r="L1638" s="698"/>
      <c r="M1638" s="185"/>
      <c r="N1638" s="717"/>
      <c r="O1638" s="232"/>
      <c r="P1638" s="232"/>
      <c r="Q1638" s="347"/>
      <c r="R1638" s="695"/>
      <c r="S1638" s="695"/>
      <c r="T1638" s="695"/>
      <c r="U1638" s="695"/>
      <c r="V1638" s="695"/>
      <c r="W1638" s="695"/>
      <c r="X1638" s="232"/>
      <c r="Y1638" s="695"/>
      <c r="Z1638" s="232"/>
      <c r="AA1638" s="696"/>
      <c r="AB1638" s="696"/>
      <c r="AC1638" s="697"/>
      <c r="AD1638" s="698"/>
      <c r="AE1638" s="699"/>
      <c r="AF1638" s="699"/>
      <c r="AG1638" s="699">
        <v>0.77083333333333337</v>
      </c>
      <c r="AH1638" s="699">
        <v>0.83333333333333337</v>
      </c>
      <c r="AI1638" s="232" t="s">
        <v>560</v>
      </c>
      <c r="AJ1638" s="694"/>
      <c r="AK1638" s="694"/>
      <c r="AL1638" s="700"/>
      <c r="AM1638" s="694"/>
      <c r="AN1638" s="694"/>
      <c r="AO1638" s="232"/>
      <c r="AP1638" s="232"/>
      <c r="AQ1638" s="232"/>
      <c r="AR1638" s="232"/>
      <c r="AS1638" s="232"/>
      <c r="AT1638" s="243" t="str">
        <f t="shared" si="145"/>
        <v/>
      </c>
      <c r="AU1638" s="243">
        <f t="shared" si="146"/>
        <v>6.25E-2</v>
      </c>
    </row>
    <row r="1639" spans="1:47" ht="14.25">
      <c r="B1639" s="29">
        <v>2025</v>
      </c>
      <c r="C1639" s="29">
        <v>7</v>
      </c>
      <c r="D1639" s="29">
        <v>2</v>
      </c>
      <c r="E1639" s="247" t="s">
        <v>496</v>
      </c>
      <c r="F1639" s="29"/>
      <c r="G1639" s="31"/>
      <c r="H1639" s="694" t="s">
        <v>467</v>
      </c>
      <c r="I1639" s="347" t="s">
        <v>58</v>
      </c>
      <c r="J1639" s="694" t="s">
        <v>468</v>
      </c>
      <c r="K1639" s="232"/>
      <c r="L1639" s="698"/>
      <c r="M1639" s="185"/>
      <c r="N1639" s="717"/>
      <c r="O1639" s="232"/>
      <c r="P1639" s="232">
        <v>12</v>
      </c>
      <c r="Q1639" s="347" t="s">
        <v>483</v>
      </c>
      <c r="R1639" s="695">
        <v>1200</v>
      </c>
      <c r="S1639" s="695"/>
      <c r="T1639" s="695" t="s">
        <v>30</v>
      </c>
      <c r="U1639" s="695">
        <v>200</v>
      </c>
      <c r="V1639" s="695">
        <v>1200</v>
      </c>
      <c r="W1639" s="695">
        <v>1200</v>
      </c>
      <c r="X1639" s="232">
        <v>1</v>
      </c>
      <c r="Y1639" s="695">
        <v>200</v>
      </c>
      <c r="Z1639" s="232">
        <v>1</v>
      </c>
      <c r="AA1639" s="696">
        <v>200</v>
      </c>
      <c r="AB1639" s="696"/>
      <c r="AC1639" s="697" t="s">
        <v>488</v>
      </c>
      <c r="AD1639" s="698" t="s">
        <v>489</v>
      </c>
      <c r="AE1639" s="699"/>
      <c r="AF1639" s="699"/>
      <c r="AG1639" s="699"/>
      <c r="AH1639" s="699"/>
      <c r="AI1639" s="232"/>
      <c r="AJ1639" s="694"/>
      <c r="AK1639" s="694"/>
      <c r="AL1639" s="700"/>
      <c r="AM1639" s="694"/>
      <c r="AN1639" s="694"/>
      <c r="AO1639" s="232"/>
      <c r="AP1639" s="232"/>
      <c r="AQ1639" s="232"/>
      <c r="AR1639" s="232"/>
      <c r="AS1639" s="232"/>
      <c r="AT1639" s="243" t="str">
        <f t="shared" si="145"/>
        <v/>
      </c>
      <c r="AU1639" s="243" t="str">
        <f t="shared" si="146"/>
        <v/>
      </c>
    </row>
    <row r="1640" spans="1:47" ht="14.25">
      <c r="A1640" s="182">
        <v>1</v>
      </c>
      <c r="B1640" s="29">
        <v>2025</v>
      </c>
      <c r="C1640" s="29">
        <v>7</v>
      </c>
      <c r="D1640" s="29">
        <v>2</v>
      </c>
      <c r="E1640" s="247" t="s">
        <v>496</v>
      </c>
      <c r="F1640" s="29">
        <v>7</v>
      </c>
      <c r="G1640" s="31" t="s">
        <v>485</v>
      </c>
      <c r="H1640" s="694" t="s">
        <v>467</v>
      </c>
      <c r="I1640" s="347" t="s">
        <v>47</v>
      </c>
      <c r="J1640" s="694" t="s">
        <v>468</v>
      </c>
      <c r="K1640" s="232">
        <v>3832377</v>
      </c>
      <c r="L1640" s="698">
        <v>1</v>
      </c>
      <c r="M1640" s="185">
        <v>6</v>
      </c>
      <c r="N1640" s="717" t="s">
        <v>490</v>
      </c>
      <c r="O1640" s="232" t="s">
        <v>34</v>
      </c>
      <c r="P1640" s="232">
        <v>50</v>
      </c>
      <c r="Q1640" s="347" t="s">
        <v>337</v>
      </c>
      <c r="R1640" s="695">
        <v>1200</v>
      </c>
      <c r="S1640" s="695">
        <v>1203</v>
      </c>
      <c r="T1640" s="695">
        <v>6020</v>
      </c>
      <c r="U1640" s="695">
        <v>6020</v>
      </c>
      <c r="V1640" s="695">
        <v>1200</v>
      </c>
      <c r="W1640" s="695">
        <v>1203</v>
      </c>
      <c r="X1640" s="232">
        <v>1</v>
      </c>
      <c r="Y1640" s="695">
        <v>6000</v>
      </c>
      <c r="Z1640" s="232">
        <v>1</v>
      </c>
      <c r="AA1640" s="696">
        <v>6000</v>
      </c>
      <c r="AB1640" s="696">
        <v>6020</v>
      </c>
      <c r="AC1640" s="697" t="s">
        <v>2839</v>
      </c>
      <c r="AD1640" s="698"/>
      <c r="AE1640" s="699">
        <v>0.83333333333333337</v>
      </c>
      <c r="AF1640" s="699">
        <v>0.86111111111111116</v>
      </c>
      <c r="AG1640" s="699">
        <v>0.86111111111111116</v>
      </c>
      <c r="AH1640" s="699">
        <v>0.86805555555555558</v>
      </c>
      <c r="AI1640" s="232" t="s">
        <v>5</v>
      </c>
      <c r="AJ1640" s="694"/>
      <c r="AK1640" s="694" t="s">
        <v>17</v>
      </c>
      <c r="AL1640" s="700" t="s">
        <v>662</v>
      </c>
      <c r="AM1640" s="694" t="s">
        <v>486</v>
      </c>
      <c r="AN1640" s="694">
        <v>1</v>
      </c>
      <c r="AO1640" s="232"/>
      <c r="AP1640" s="232" t="s">
        <v>394</v>
      </c>
      <c r="AQ1640" s="232"/>
      <c r="AR1640" s="232"/>
      <c r="AS1640" s="232"/>
      <c r="AT1640" s="243">
        <f t="shared" si="145"/>
        <v>2.777777777777779E-2</v>
      </c>
      <c r="AU1640" s="243">
        <f t="shared" si="146"/>
        <v>6.9444444444444198E-3</v>
      </c>
    </row>
    <row r="1641" spans="1:47" ht="14.25">
      <c r="B1641" s="29">
        <v>2025</v>
      </c>
      <c r="C1641" s="29">
        <v>7</v>
      </c>
      <c r="D1641" s="29">
        <v>2</v>
      </c>
      <c r="E1641" s="247" t="s">
        <v>496</v>
      </c>
      <c r="F1641" s="29">
        <v>7</v>
      </c>
      <c r="G1641" s="31" t="s">
        <v>485</v>
      </c>
      <c r="H1641" s="694" t="s">
        <v>467</v>
      </c>
      <c r="I1641" s="347" t="s">
        <v>47</v>
      </c>
      <c r="J1641" s="694" t="s">
        <v>468</v>
      </c>
      <c r="K1641" s="232">
        <v>3832377</v>
      </c>
      <c r="L1641" s="698">
        <v>2</v>
      </c>
      <c r="M1641" s="185">
        <v>6</v>
      </c>
      <c r="N1641" s="717" t="s">
        <v>490</v>
      </c>
      <c r="O1641" s="232" t="s">
        <v>34</v>
      </c>
      <c r="P1641" s="232">
        <v>50</v>
      </c>
      <c r="Q1641" s="347" t="s">
        <v>337</v>
      </c>
      <c r="R1641" s="695">
        <v>1200</v>
      </c>
      <c r="S1641" s="695">
        <v>1201</v>
      </c>
      <c r="T1641" s="695">
        <v>6050</v>
      </c>
      <c r="U1641" s="695">
        <v>6050</v>
      </c>
      <c r="V1641" s="695">
        <v>1200</v>
      </c>
      <c r="W1641" s="695">
        <v>1201</v>
      </c>
      <c r="X1641" s="232">
        <v>1</v>
      </c>
      <c r="Y1641" s="695">
        <v>6000</v>
      </c>
      <c r="Z1641" s="232">
        <v>1</v>
      </c>
      <c r="AA1641" s="696">
        <v>6000</v>
      </c>
      <c r="AB1641" s="696">
        <v>6050</v>
      </c>
      <c r="AC1641" s="697" t="s">
        <v>2840</v>
      </c>
      <c r="AD1641" s="698" t="s">
        <v>2834</v>
      </c>
      <c r="AE1641" s="699">
        <v>0.86805555555555558</v>
      </c>
      <c r="AF1641" s="699">
        <v>0.89583333333333337</v>
      </c>
      <c r="AG1641" s="699">
        <v>0.89583333333333337</v>
      </c>
      <c r="AH1641" s="699">
        <v>0.90277777777777779</v>
      </c>
      <c r="AI1641" s="232" t="s">
        <v>5</v>
      </c>
      <c r="AJ1641" s="694"/>
      <c r="AK1641" s="694" t="s">
        <v>17</v>
      </c>
      <c r="AL1641" s="700" t="s">
        <v>662</v>
      </c>
      <c r="AM1641" s="694" t="s">
        <v>486</v>
      </c>
      <c r="AN1641" s="694">
        <v>1</v>
      </c>
      <c r="AO1641" s="232"/>
      <c r="AP1641" s="232" t="s">
        <v>394</v>
      </c>
      <c r="AQ1641" s="232"/>
      <c r="AR1641" s="232"/>
      <c r="AS1641" s="232"/>
      <c r="AT1641" s="243">
        <f t="shared" si="145"/>
        <v>2.777777777777779E-2</v>
      </c>
      <c r="AU1641" s="243">
        <f t="shared" si="146"/>
        <v>6.9444444444444198E-3</v>
      </c>
    </row>
    <row r="1642" spans="1:47" ht="14.25">
      <c r="B1642" s="29">
        <v>2025</v>
      </c>
      <c r="C1642" s="29">
        <v>7</v>
      </c>
      <c r="D1642" s="29">
        <v>2</v>
      </c>
      <c r="E1642" s="247" t="s">
        <v>496</v>
      </c>
      <c r="F1642" s="29"/>
      <c r="G1642" s="208"/>
      <c r="H1642" s="694" t="s">
        <v>467</v>
      </c>
      <c r="I1642" s="347" t="s">
        <v>43</v>
      </c>
      <c r="J1642" s="694" t="s">
        <v>468</v>
      </c>
      <c r="K1642" s="232"/>
      <c r="L1642" s="698"/>
      <c r="M1642" s="185"/>
      <c r="N1642" s="717"/>
      <c r="O1642" s="232"/>
      <c r="P1642" s="232">
        <v>25</v>
      </c>
      <c r="Q1642" s="347" t="s">
        <v>483</v>
      </c>
      <c r="R1642" s="695">
        <v>1200</v>
      </c>
      <c r="S1642" s="695"/>
      <c r="T1642" s="695" t="s">
        <v>30</v>
      </c>
      <c r="U1642" s="695">
        <v>350</v>
      </c>
      <c r="V1642" s="695">
        <v>1200</v>
      </c>
      <c r="W1642" s="695">
        <v>1200</v>
      </c>
      <c r="X1642" s="232">
        <v>1</v>
      </c>
      <c r="Y1642" s="695"/>
      <c r="Z1642" s="232">
        <v>1</v>
      </c>
      <c r="AA1642" s="696">
        <v>350</v>
      </c>
      <c r="AB1642" s="696">
        <v>12550</v>
      </c>
      <c r="AC1642" s="697" t="s">
        <v>754</v>
      </c>
      <c r="AD1642" s="698" t="s">
        <v>2834</v>
      </c>
      <c r="AE1642" s="699">
        <v>0.90277777777777779</v>
      </c>
      <c r="AF1642" s="699">
        <v>0.90625</v>
      </c>
      <c r="AG1642" s="699"/>
      <c r="AH1642" s="699"/>
      <c r="AI1642" s="232"/>
      <c r="AJ1642" s="694"/>
      <c r="AK1642" s="694" t="s">
        <v>17</v>
      </c>
      <c r="AL1642" s="700" t="s">
        <v>662</v>
      </c>
      <c r="AM1642" s="694" t="s">
        <v>486</v>
      </c>
      <c r="AN1642" s="694">
        <v>1</v>
      </c>
      <c r="AO1642" s="232"/>
      <c r="AP1642" s="232"/>
      <c r="AQ1642" s="232"/>
      <c r="AR1642" s="232"/>
      <c r="AS1642" s="232"/>
      <c r="AT1642" s="243">
        <f t="shared" si="145"/>
        <v>3.4722222222222099E-3</v>
      </c>
      <c r="AU1642" s="243" t="str">
        <f t="shared" si="146"/>
        <v/>
      </c>
    </row>
    <row r="1643" spans="1:47" ht="14.25">
      <c r="B1643" s="29">
        <v>2025</v>
      </c>
      <c r="C1643" s="29">
        <v>7</v>
      </c>
      <c r="D1643" s="29">
        <v>2</v>
      </c>
      <c r="E1643" s="247" t="s">
        <v>496</v>
      </c>
      <c r="F1643" s="29"/>
      <c r="G1643" s="208"/>
      <c r="H1643" s="694" t="s">
        <v>467</v>
      </c>
      <c r="I1643" s="347"/>
      <c r="J1643" s="694"/>
      <c r="K1643" s="232"/>
      <c r="L1643" s="698"/>
      <c r="M1643" s="185"/>
      <c r="N1643" s="717"/>
      <c r="O1643" s="232"/>
      <c r="P1643" s="232"/>
      <c r="Q1643" s="347"/>
      <c r="R1643" s="695"/>
      <c r="S1643" s="695"/>
      <c r="T1643" s="695"/>
      <c r="U1643" s="695"/>
      <c r="V1643" s="695"/>
      <c r="W1643" s="695"/>
      <c r="X1643" s="232"/>
      <c r="Y1643" s="695"/>
      <c r="Z1643" s="232"/>
      <c r="AA1643" s="696"/>
      <c r="AB1643" s="696"/>
      <c r="AC1643" s="697"/>
      <c r="AD1643" s="698"/>
      <c r="AE1643" s="699"/>
      <c r="AF1643" s="699"/>
      <c r="AG1643" s="699">
        <v>0.90625</v>
      </c>
      <c r="AH1643" s="699">
        <v>0.91666666666666663</v>
      </c>
      <c r="AI1643" s="232" t="s">
        <v>16</v>
      </c>
      <c r="AJ1643" s="694"/>
      <c r="AK1643" s="694"/>
      <c r="AL1643" s="700"/>
      <c r="AM1643" s="694"/>
      <c r="AN1643" s="694"/>
      <c r="AO1643" s="232"/>
      <c r="AP1643" s="232"/>
      <c r="AQ1643" s="232"/>
      <c r="AR1643" s="232"/>
      <c r="AS1643" s="232"/>
      <c r="AT1643" s="243" t="str">
        <f t="shared" si="145"/>
        <v/>
      </c>
      <c r="AU1643" s="243">
        <f t="shared" si="146"/>
        <v>1.041666666666663E-2</v>
      </c>
    </row>
    <row r="1644" spans="1:47" ht="14.25">
      <c r="B1644" s="29">
        <v>2025</v>
      </c>
      <c r="C1644" s="29">
        <v>7</v>
      </c>
      <c r="D1644" s="29">
        <v>2</v>
      </c>
      <c r="E1644" s="247" t="s">
        <v>494</v>
      </c>
      <c r="F1644" s="29"/>
      <c r="G1644" s="31"/>
      <c r="H1644" s="694" t="s">
        <v>467</v>
      </c>
      <c r="I1644" s="347"/>
      <c r="J1644" s="694"/>
      <c r="K1644" s="232"/>
      <c r="L1644" s="698"/>
      <c r="M1644" s="185"/>
      <c r="N1644" s="717"/>
      <c r="O1644" s="232"/>
      <c r="P1644" s="232"/>
      <c r="Q1644" s="347"/>
      <c r="R1644" s="695"/>
      <c r="S1644" s="695"/>
      <c r="T1644" s="695"/>
      <c r="U1644" s="695"/>
      <c r="V1644" s="695"/>
      <c r="W1644" s="695"/>
      <c r="X1644" s="232"/>
      <c r="Y1644" s="695"/>
      <c r="Z1644" s="232"/>
      <c r="AA1644" s="696"/>
      <c r="AB1644" s="696"/>
      <c r="AC1644" s="697"/>
      <c r="AD1644" s="698"/>
      <c r="AE1644" s="699"/>
      <c r="AF1644" s="699"/>
      <c r="AG1644" s="699">
        <v>0.91666666666666663</v>
      </c>
      <c r="AH1644" s="699">
        <v>5.9027777777777776E-2</v>
      </c>
      <c r="AI1644" s="232" t="s">
        <v>41</v>
      </c>
      <c r="AJ1644" s="694"/>
      <c r="AK1644" s="694"/>
      <c r="AL1644" s="700"/>
      <c r="AM1644" s="694"/>
      <c r="AN1644" s="694"/>
      <c r="AO1644" s="232" t="s">
        <v>1717</v>
      </c>
      <c r="AP1644" s="232"/>
      <c r="AQ1644" s="232"/>
      <c r="AR1644" s="232"/>
      <c r="AS1644" s="232"/>
      <c r="AT1644" s="243" t="str">
        <f t="shared" si="145"/>
        <v/>
      </c>
      <c r="AU1644" s="243">
        <f t="shared" si="146"/>
        <v>0.14236111111111116</v>
      </c>
    </row>
    <row r="1645" spans="1:47" ht="14.25">
      <c r="B1645" s="29">
        <v>2025</v>
      </c>
      <c r="C1645" s="29">
        <v>7</v>
      </c>
      <c r="D1645" s="29">
        <v>2</v>
      </c>
      <c r="E1645" s="247" t="s">
        <v>494</v>
      </c>
      <c r="F1645" s="29"/>
      <c r="G1645" s="31"/>
      <c r="H1645" s="694" t="s">
        <v>467</v>
      </c>
      <c r="I1645" s="347"/>
      <c r="J1645" s="694"/>
      <c r="K1645" s="232"/>
      <c r="L1645" s="698"/>
      <c r="M1645" s="185"/>
      <c r="N1645" s="717"/>
      <c r="O1645" s="232"/>
      <c r="P1645" s="232"/>
      <c r="Q1645" s="347"/>
      <c r="R1645" s="695"/>
      <c r="S1645" s="695"/>
      <c r="T1645" s="695"/>
      <c r="U1645" s="695"/>
      <c r="V1645" s="695"/>
      <c r="W1645" s="695"/>
      <c r="X1645" s="232"/>
      <c r="Y1645" s="695"/>
      <c r="Z1645" s="232"/>
      <c r="AA1645" s="696"/>
      <c r="AB1645" s="696"/>
      <c r="AC1645" s="697"/>
      <c r="AD1645" s="698"/>
      <c r="AE1645" s="699"/>
      <c r="AF1645" s="699"/>
      <c r="AG1645" s="699">
        <v>5.9027777777777776E-2</v>
      </c>
      <c r="AH1645" s="699">
        <v>7.9861111111111105E-2</v>
      </c>
      <c r="AI1645" s="232" t="s">
        <v>5</v>
      </c>
      <c r="AJ1645" s="694"/>
      <c r="AK1645" s="694"/>
      <c r="AL1645" s="700"/>
      <c r="AM1645" s="694"/>
      <c r="AN1645" s="694"/>
      <c r="AO1645" s="232"/>
      <c r="AP1645" s="232"/>
      <c r="AQ1645" s="232"/>
      <c r="AR1645" s="232"/>
      <c r="AS1645" s="232"/>
      <c r="AT1645" s="243" t="str">
        <f t="shared" si="145"/>
        <v/>
      </c>
      <c r="AU1645" s="243">
        <f t="shared" si="146"/>
        <v>2.0833333333333329E-2</v>
      </c>
    </row>
    <row r="1646" spans="1:47" ht="14.25">
      <c r="B1646" s="29">
        <v>2025</v>
      </c>
      <c r="C1646" s="29">
        <v>7</v>
      </c>
      <c r="D1646" s="29">
        <v>2</v>
      </c>
      <c r="E1646" s="247" t="s">
        <v>494</v>
      </c>
      <c r="F1646" s="29"/>
      <c r="G1646" s="31"/>
      <c r="H1646" s="694" t="s">
        <v>467</v>
      </c>
      <c r="I1646" s="347" t="s">
        <v>58</v>
      </c>
      <c r="J1646" s="694" t="s">
        <v>468</v>
      </c>
      <c r="K1646" s="232"/>
      <c r="L1646" s="698"/>
      <c r="M1646" s="185"/>
      <c r="N1646" s="717"/>
      <c r="O1646" s="232"/>
      <c r="P1646" s="232">
        <v>12</v>
      </c>
      <c r="Q1646" s="347" t="s">
        <v>483</v>
      </c>
      <c r="R1646" s="695">
        <v>1200</v>
      </c>
      <c r="S1646" s="695"/>
      <c r="T1646" s="695" t="s">
        <v>30</v>
      </c>
      <c r="U1646" s="695">
        <v>200</v>
      </c>
      <c r="V1646" s="695">
        <v>1200</v>
      </c>
      <c r="W1646" s="695">
        <v>1200</v>
      </c>
      <c r="X1646" s="232">
        <v>1</v>
      </c>
      <c r="Y1646" s="695">
        <v>200</v>
      </c>
      <c r="Z1646" s="232">
        <v>1</v>
      </c>
      <c r="AA1646" s="696">
        <v>200</v>
      </c>
      <c r="AB1646" s="696"/>
      <c r="AC1646" s="697" t="s">
        <v>488</v>
      </c>
      <c r="AD1646" s="698" t="s">
        <v>489</v>
      </c>
      <c r="AE1646" s="699"/>
      <c r="AF1646" s="699"/>
      <c r="AG1646" s="699"/>
      <c r="AH1646" s="699"/>
      <c r="AI1646" s="232"/>
      <c r="AJ1646" s="694"/>
      <c r="AK1646" s="694"/>
      <c r="AL1646" s="700"/>
      <c r="AM1646" s="694"/>
      <c r="AN1646" s="694"/>
      <c r="AO1646" s="232"/>
      <c r="AP1646" s="232"/>
      <c r="AQ1646" s="232"/>
      <c r="AR1646" s="232"/>
      <c r="AS1646" s="232"/>
      <c r="AT1646" s="243" t="str">
        <f t="shared" si="145"/>
        <v/>
      </c>
      <c r="AU1646" s="243" t="str">
        <f t="shared" si="146"/>
        <v/>
      </c>
    </row>
    <row r="1647" spans="1:47" ht="14.25">
      <c r="A1647" s="182">
        <v>1</v>
      </c>
      <c r="B1647" s="29">
        <v>2025</v>
      </c>
      <c r="C1647" s="29">
        <v>7</v>
      </c>
      <c r="D1647" s="29">
        <v>2</v>
      </c>
      <c r="E1647" s="247" t="s">
        <v>494</v>
      </c>
      <c r="F1647" s="29">
        <v>8</v>
      </c>
      <c r="G1647" s="31" t="s">
        <v>485</v>
      </c>
      <c r="H1647" s="694" t="s">
        <v>467</v>
      </c>
      <c r="I1647" s="347" t="s">
        <v>47</v>
      </c>
      <c r="J1647" s="694" t="s">
        <v>468</v>
      </c>
      <c r="K1647" s="232">
        <v>3832377</v>
      </c>
      <c r="L1647" s="698">
        <v>3</v>
      </c>
      <c r="M1647" s="185">
        <v>6</v>
      </c>
      <c r="N1647" s="717" t="s">
        <v>490</v>
      </c>
      <c r="O1647" s="232" t="s">
        <v>34</v>
      </c>
      <c r="P1647" s="232">
        <v>50</v>
      </c>
      <c r="Q1647" s="347" t="s">
        <v>337</v>
      </c>
      <c r="R1647" s="695">
        <v>1200</v>
      </c>
      <c r="S1647" s="695">
        <v>1200</v>
      </c>
      <c r="T1647" s="695">
        <v>6030</v>
      </c>
      <c r="U1647" s="695">
        <v>6030</v>
      </c>
      <c r="V1647" s="695">
        <v>1200</v>
      </c>
      <c r="W1647" s="695">
        <v>1200</v>
      </c>
      <c r="X1647" s="232">
        <v>1</v>
      </c>
      <c r="Y1647" s="695">
        <v>6000</v>
      </c>
      <c r="Z1647" s="232">
        <v>1</v>
      </c>
      <c r="AA1647" s="696">
        <v>6000</v>
      </c>
      <c r="AB1647" s="696">
        <v>6030</v>
      </c>
      <c r="AC1647" s="697" t="s">
        <v>2841</v>
      </c>
      <c r="AD1647" s="698"/>
      <c r="AE1647" s="699">
        <v>7.9861111111111105E-2</v>
      </c>
      <c r="AF1647" s="699">
        <v>0.1076388888888889</v>
      </c>
      <c r="AG1647" s="699">
        <v>0.1076388888888889</v>
      </c>
      <c r="AH1647" s="699">
        <v>0.15625</v>
      </c>
      <c r="AI1647" s="232" t="s">
        <v>5</v>
      </c>
      <c r="AJ1647" s="694"/>
      <c r="AK1647" s="694" t="s">
        <v>17</v>
      </c>
      <c r="AL1647" s="700" t="s">
        <v>662</v>
      </c>
      <c r="AM1647" s="694" t="s">
        <v>486</v>
      </c>
      <c r="AN1647" s="694">
        <v>1</v>
      </c>
      <c r="AO1647" s="232"/>
      <c r="AP1647" s="232" t="s">
        <v>394</v>
      </c>
      <c r="AQ1647" s="232"/>
      <c r="AR1647" s="232"/>
      <c r="AS1647" s="232"/>
      <c r="AT1647" s="243">
        <f t="shared" si="145"/>
        <v>2.777777777777779E-2</v>
      </c>
      <c r="AU1647" s="243">
        <f t="shared" si="146"/>
        <v>4.8611111111111105E-2</v>
      </c>
    </row>
    <row r="1648" spans="1:47" ht="14.25">
      <c r="B1648" s="29">
        <v>2025</v>
      </c>
      <c r="C1648" s="29">
        <v>7</v>
      </c>
      <c r="D1648" s="29">
        <v>2</v>
      </c>
      <c r="E1648" s="247" t="s">
        <v>494</v>
      </c>
      <c r="F1648" s="29">
        <v>8</v>
      </c>
      <c r="G1648" s="31" t="s">
        <v>485</v>
      </c>
      <c r="H1648" s="694" t="s">
        <v>467</v>
      </c>
      <c r="I1648" s="347" t="s">
        <v>47</v>
      </c>
      <c r="J1648" s="694" t="s">
        <v>468</v>
      </c>
      <c r="K1648" s="232">
        <v>3832377</v>
      </c>
      <c r="L1648" s="698">
        <v>4</v>
      </c>
      <c r="M1648" s="185">
        <v>6</v>
      </c>
      <c r="N1648" s="717" t="s">
        <v>490</v>
      </c>
      <c r="O1648" s="232" t="s">
        <v>34</v>
      </c>
      <c r="P1648" s="232">
        <v>50</v>
      </c>
      <c r="Q1648" s="347" t="s">
        <v>337</v>
      </c>
      <c r="R1648" s="695">
        <v>1200</v>
      </c>
      <c r="S1648" s="695">
        <v>1202</v>
      </c>
      <c r="T1648" s="695">
        <v>6060</v>
      </c>
      <c r="U1648" s="695">
        <v>6060</v>
      </c>
      <c r="V1648" s="695">
        <v>1200</v>
      </c>
      <c r="W1648" s="695">
        <v>1202</v>
      </c>
      <c r="X1648" s="232">
        <v>1</v>
      </c>
      <c r="Y1648" s="695">
        <v>6000</v>
      </c>
      <c r="Z1648" s="232">
        <v>1</v>
      </c>
      <c r="AA1648" s="696">
        <v>6000</v>
      </c>
      <c r="AB1648" s="696">
        <v>6060</v>
      </c>
      <c r="AC1648" s="697" t="s">
        <v>2842</v>
      </c>
      <c r="AD1648" s="698" t="s">
        <v>2835</v>
      </c>
      <c r="AE1648" s="699">
        <v>0.15625</v>
      </c>
      <c r="AF1648" s="699">
        <v>0.18402777777777779</v>
      </c>
      <c r="AG1648" s="699">
        <v>0.18402777777777779</v>
      </c>
      <c r="AH1648" s="699">
        <v>0.19097222222222221</v>
      </c>
      <c r="AI1648" s="232" t="s">
        <v>5</v>
      </c>
      <c r="AJ1648" s="694"/>
      <c r="AK1648" s="694" t="s">
        <v>17</v>
      </c>
      <c r="AL1648" s="700" t="s">
        <v>662</v>
      </c>
      <c r="AM1648" s="694" t="s">
        <v>486</v>
      </c>
      <c r="AN1648" s="694">
        <v>1</v>
      </c>
      <c r="AO1648" s="232"/>
      <c r="AP1648" s="232" t="s">
        <v>394</v>
      </c>
      <c r="AQ1648" s="232"/>
      <c r="AR1648" s="232"/>
      <c r="AS1648" s="232"/>
      <c r="AT1648" s="243">
        <f t="shared" si="145"/>
        <v>2.777777777777779E-2</v>
      </c>
      <c r="AU1648" s="243">
        <f t="shared" si="146"/>
        <v>6.9444444444444198E-3</v>
      </c>
    </row>
    <row r="1649" spans="1:47" ht="14.25">
      <c r="B1649" s="29">
        <v>2025</v>
      </c>
      <c r="C1649" s="29">
        <v>7</v>
      </c>
      <c r="D1649" s="29">
        <v>2</v>
      </c>
      <c r="E1649" s="247" t="s">
        <v>494</v>
      </c>
      <c r="F1649" s="29"/>
      <c r="G1649" s="208"/>
      <c r="H1649" s="694" t="s">
        <v>467</v>
      </c>
      <c r="I1649" s="347" t="s">
        <v>43</v>
      </c>
      <c r="J1649" s="694" t="s">
        <v>468</v>
      </c>
      <c r="K1649" s="232"/>
      <c r="L1649" s="698"/>
      <c r="M1649" s="185"/>
      <c r="N1649" s="717"/>
      <c r="O1649" s="232"/>
      <c r="P1649" s="232">
        <v>25</v>
      </c>
      <c r="Q1649" s="347" t="s">
        <v>483</v>
      </c>
      <c r="R1649" s="695">
        <v>1200</v>
      </c>
      <c r="S1649" s="695"/>
      <c r="T1649" s="695" t="s">
        <v>30</v>
      </c>
      <c r="U1649" s="695">
        <v>350</v>
      </c>
      <c r="V1649" s="695">
        <v>1200</v>
      </c>
      <c r="W1649" s="695">
        <v>1200</v>
      </c>
      <c r="X1649" s="232">
        <v>1</v>
      </c>
      <c r="Y1649" s="695"/>
      <c r="Z1649" s="232">
        <v>1</v>
      </c>
      <c r="AA1649" s="696">
        <v>350</v>
      </c>
      <c r="AB1649" s="696">
        <v>12550</v>
      </c>
      <c r="AC1649" s="697" t="s">
        <v>754</v>
      </c>
      <c r="AD1649" s="698" t="s">
        <v>2835</v>
      </c>
      <c r="AE1649" s="699">
        <v>0.19097222222222221</v>
      </c>
      <c r="AF1649" s="699">
        <v>0.19444444444444445</v>
      </c>
      <c r="AG1649" s="699"/>
      <c r="AH1649" s="699"/>
      <c r="AI1649" s="232"/>
      <c r="AJ1649" s="694"/>
      <c r="AK1649" s="694" t="s">
        <v>17</v>
      </c>
      <c r="AL1649" s="700" t="s">
        <v>662</v>
      </c>
      <c r="AM1649" s="694" t="s">
        <v>486</v>
      </c>
      <c r="AN1649" s="694">
        <v>1</v>
      </c>
      <c r="AO1649" s="232"/>
      <c r="AP1649" s="232"/>
      <c r="AQ1649" s="232"/>
      <c r="AR1649" s="232"/>
      <c r="AS1649" s="232"/>
      <c r="AT1649" s="243">
        <f t="shared" si="145"/>
        <v>3.4722222222222376E-3</v>
      </c>
      <c r="AU1649" s="243" t="str">
        <f t="shared" si="146"/>
        <v/>
      </c>
    </row>
    <row r="1650" spans="1:47" ht="14.25">
      <c r="B1650" s="29">
        <v>2025</v>
      </c>
      <c r="C1650" s="29">
        <v>7</v>
      </c>
      <c r="D1650" s="29">
        <v>2</v>
      </c>
      <c r="E1650" s="247" t="s">
        <v>494</v>
      </c>
      <c r="F1650" s="29"/>
      <c r="G1650" s="208"/>
      <c r="H1650" s="694" t="s">
        <v>467</v>
      </c>
      <c r="I1650" s="347"/>
      <c r="J1650" s="694"/>
      <c r="K1650" s="232"/>
      <c r="L1650" s="698"/>
      <c r="M1650" s="185"/>
      <c r="N1650" s="717"/>
      <c r="O1650" s="232"/>
      <c r="P1650" s="232"/>
      <c r="Q1650" s="347"/>
      <c r="R1650" s="695"/>
      <c r="S1650" s="695"/>
      <c r="T1650" s="695"/>
      <c r="U1650" s="695"/>
      <c r="V1650" s="695"/>
      <c r="W1650" s="695"/>
      <c r="X1650" s="232"/>
      <c r="Y1650" s="695"/>
      <c r="Z1650" s="232"/>
      <c r="AA1650" s="696"/>
      <c r="AB1650" s="696"/>
      <c r="AC1650" s="697"/>
      <c r="AD1650" s="698"/>
      <c r="AE1650" s="699"/>
      <c r="AF1650" s="699"/>
      <c r="AG1650" s="699">
        <v>0.19444444444444445</v>
      </c>
      <c r="AH1650" s="699">
        <v>0.21527777777777779</v>
      </c>
      <c r="AI1650" s="232" t="s">
        <v>560</v>
      </c>
      <c r="AJ1650" s="694"/>
      <c r="AK1650" s="694"/>
      <c r="AL1650" s="700"/>
      <c r="AM1650" s="694"/>
      <c r="AN1650" s="694"/>
      <c r="AO1650" s="232"/>
      <c r="AP1650" s="232"/>
      <c r="AQ1650" s="232"/>
      <c r="AR1650" s="232"/>
      <c r="AS1650" s="232"/>
      <c r="AT1650" s="243" t="str">
        <f t="shared" si="145"/>
        <v/>
      </c>
      <c r="AU1650" s="243">
        <f t="shared" si="146"/>
        <v>2.0833333333333343E-2</v>
      </c>
    </row>
    <row r="1651" spans="1:47" ht="14.25">
      <c r="B1651" s="29">
        <v>2025</v>
      </c>
      <c r="C1651" s="29">
        <v>7</v>
      </c>
      <c r="D1651" s="29">
        <v>2</v>
      </c>
      <c r="E1651" s="247" t="s">
        <v>494</v>
      </c>
      <c r="F1651" s="29"/>
      <c r="G1651" s="31"/>
      <c r="H1651" s="694" t="s">
        <v>467</v>
      </c>
      <c r="I1651" s="347" t="s">
        <v>58</v>
      </c>
      <c r="J1651" s="694" t="s">
        <v>468</v>
      </c>
      <c r="K1651" s="232"/>
      <c r="L1651" s="698"/>
      <c r="M1651" s="185"/>
      <c r="N1651" s="717"/>
      <c r="O1651" s="232"/>
      <c r="P1651" s="232">
        <v>12</v>
      </c>
      <c r="Q1651" s="347" t="s">
        <v>483</v>
      </c>
      <c r="R1651" s="695">
        <v>1200</v>
      </c>
      <c r="S1651" s="695"/>
      <c r="T1651" s="695" t="s">
        <v>30</v>
      </c>
      <c r="U1651" s="695">
        <v>200</v>
      </c>
      <c r="V1651" s="695">
        <v>1200</v>
      </c>
      <c r="W1651" s="695">
        <v>1200</v>
      </c>
      <c r="X1651" s="232">
        <v>1</v>
      </c>
      <c r="Y1651" s="695">
        <v>200</v>
      </c>
      <c r="Z1651" s="232">
        <v>1</v>
      </c>
      <c r="AA1651" s="696">
        <v>200</v>
      </c>
      <c r="AB1651" s="696"/>
      <c r="AC1651" s="697" t="s">
        <v>488</v>
      </c>
      <c r="AD1651" s="698" t="s">
        <v>489</v>
      </c>
      <c r="AE1651" s="699"/>
      <c r="AF1651" s="699"/>
      <c r="AG1651" s="699"/>
      <c r="AH1651" s="699"/>
      <c r="AI1651" s="232"/>
      <c r="AJ1651" s="694"/>
      <c r="AK1651" s="694"/>
      <c r="AL1651" s="700"/>
      <c r="AM1651" s="694"/>
      <c r="AN1651" s="694"/>
      <c r="AO1651" s="232"/>
      <c r="AP1651" s="232"/>
      <c r="AQ1651" s="232"/>
      <c r="AR1651" s="232"/>
      <c r="AS1651" s="232"/>
      <c r="AT1651" s="243" t="str">
        <f t="shared" si="145"/>
        <v/>
      </c>
      <c r="AU1651" s="243" t="str">
        <f t="shared" si="146"/>
        <v/>
      </c>
    </row>
    <row r="1652" spans="1:47" ht="14.25">
      <c r="A1652" s="182">
        <v>1</v>
      </c>
      <c r="B1652" s="29">
        <v>2025</v>
      </c>
      <c r="C1652" s="29">
        <v>7</v>
      </c>
      <c r="D1652" s="29">
        <v>2</v>
      </c>
      <c r="E1652" s="247" t="s">
        <v>494</v>
      </c>
      <c r="F1652" s="29">
        <v>9</v>
      </c>
      <c r="G1652" s="31" t="s">
        <v>485</v>
      </c>
      <c r="H1652" s="694" t="s">
        <v>467</v>
      </c>
      <c r="I1652" s="347" t="s">
        <v>47</v>
      </c>
      <c r="J1652" s="694" t="s">
        <v>468</v>
      </c>
      <c r="K1652" s="232">
        <v>3832377</v>
      </c>
      <c r="L1652" s="698">
        <v>5</v>
      </c>
      <c r="M1652" s="185">
        <v>6</v>
      </c>
      <c r="N1652" s="717" t="s">
        <v>490</v>
      </c>
      <c r="O1652" s="232" t="s">
        <v>34</v>
      </c>
      <c r="P1652" s="232">
        <v>50</v>
      </c>
      <c r="Q1652" s="347" t="s">
        <v>337</v>
      </c>
      <c r="R1652" s="695">
        <v>1200</v>
      </c>
      <c r="S1652" s="695">
        <v>1202</v>
      </c>
      <c r="T1652" s="695">
        <v>6050</v>
      </c>
      <c r="U1652" s="695">
        <v>6050</v>
      </c>
      <c r="V1652" s="695">
        <v>1200</v>
      </c>
      <c r="W1652" s="695">
        <v>1202</v>
      </c>
      <c r="X1652" s="232">
        <v>1</v>
      </c>
      <c r="Y1652" s="695">
        <v>6000</v>
      </c>
      <c r="Z1652" s="232">
        <v>1</v>
      </c>
      <c r="AA1652" s="696">
        <v>6000</v>
      </c>
      <c r="AB1652" s="696">
        <v>6050</v>
      </c>
      <c r="AC1652" s="697" t="s">
        <v>2855</v>
      </c>
      <c r="AD1652" s="698"/>
      <c r="AE1652" s="699">
        <v>0.21527777777777779</v>
      </c>
      <c r="AF1652" s="699">
        <v>0.24305555555555555</v>
      </c>
      <c r="AG1652" s="699">
        <v>0.24305555555555555</v>
      </c>
      <c r="AH1652" s="699">
        <v>0.25</v>
      </c>
      <c r="AI1652" s="232" t="s">
        <v>5</v>
      </c>
      <c r="AJ1652" s="694"/>
      <c r="AK1652" s="694" t="s">
        <v>17</v>
      </c>
      <c r="AL1652" s="700" t="s">
        <v>662</v>
      </c>
      <c r="AM1652" s="694" t="s">
        <v>486</v>
      </c>
      <c r="AN1652" s="694">
        <v>2</v>
      </c>
      <c r="AO1652" s="232" t="s">
        <v>2856</v>
      </c>
      <c r="AP1652" s="232" t="s">
        <v>394</v>
      </c>
      <c r="AQ1652" s="232"/>
      <c r="AR1652" s="232"/>
      <c r="AS1652" s="232"/>
      <c r="AT1652" s="243">
        <f t="shared" si="145"/>
        <v>2.7777777777777762E-2</v>
      </c>
      <c r="AU1652" s="243">
        <f t="shared" si="146"/>
        <v>6.9444444444444475E-3</v>
      </c>
    </row>
    <row r="1653" spans="1:47" ht="14.25">
      <c r="B1653" s="29">
        <v>2025</v>
      </c>
      <c r="C1653" s="29">
        <v>7</v>
      </c>
      <c r="D1653" s="29">
        <v>2</v>
      </c>
      <c r="E1653" s="247" t="s">
        <v>494</v>
      </c>
      <c r="F1653" s="29">
        <v>9</v>
      </c>
      <c r="G1653" s="31" t="s">
        <v>485</v>
      </c>
      <c r="H1653" s="694" t="s">
        <v>467</v>
      </c>
      <c r="I1653" s="347" t="s">
        <v>47</v>
      </c>
      <c r="J1653" s="694" t="s">
        <v>468</v>
      </c>
      <c r="K1653" s="232">
        <v>3832377</v>
      </c>
      <c r="L1653" s="698">
        <v>6</v>
      </c>
      <c r="M1653" s="185">
        <v>6</v>
      </c>
      <c r="N1653" s="717" t="s">
        <v>490</v>
      </c>
      <c r="O1653" s="232" t="s">
        <v>34</v>
      </c>
      <c r="P1653" s="232">
        <v>50</v>
      </c>
      <c r="Q1653" s="347" t="s">
        <v>337</v>
      </c>
      <c r="R1653" s="695">
        <v>1200</v>
      </c>
      <c r="S1653" s="695">
        <v>1201</v>
      </c>
      <c r="T1653" s="695">
        <v>6110</v>
      </c>
      <c r="U1653" s="695">
        <v>6110</v>
      </c>
      <c r="V1653" s="695">
        <v>1200</v>
      </c>
      <c r="W1653" s="695">
        <v>1201</v>
      </c>
      <c r="X1653" s="232">
        <v>1</v>
      </c>
      <c r="Y1653" s="695">
        <v>6000</v>
      </c>
      <c r="Z1653" s="232">
        <v>1</v>
      </c>
      <c r="AA1653" s="696">
        <v>6000</v>
      </c>
      <c r="AB1653" s="696">
        <v>6120</v>
      </c>
      <c r="AC1653" s="697" t="s">
        <v>2854</v>
      </c>
      <c r="AD1653" s="698" t="s">
        <v>2836</v>
      </c>
      <c r="AE1653" s="699">
        <v>0.25</v>
      </c>
      <c r="AF1653" s="699">
        <v>0.27777777777777779</v>
      </c>
      <c r="AG1653" s="699">
        <v>0.27777777777777779</v>
      </c>
      <c r="AH1653" s="699">
        <v>0.28472222222222221</v>
      </c>
      <c r="AI1653" s="232" t="s">
        <v>5</v>
      </c>
      <c r="AJ1653" s="694"/>
      <c r="AK1653" s="694" t="s">
        <v>17</v>
      </c>
      <c r="AL1653" s="700" t="s">
        <v>662</v>
      </c>
      <c r="AM1653" s="694" t="s">
        <v>486</v>
      </c>
      <c r="AN1653" s="694">
        <v>1</v>
      </c>
      <c r="AO1653" s="232"/>
      <c r="AP1653" s="232" t="s">
        <v>394</v>
      </c>
      <c r="AQ1653" s="232"/>
      <c r="AR1653" s="232"/>
      <c r="AS1653" s="232"/>
      <c r="AT1653" s="243">
        <f t="shared" ref="AT1653:AT1659" si="147">IF(IF(AE1653&gt;AF1653,1-AE1653+AF1653,AF1653-AE1653)=0,"",IF(AE1653&gt;AF1653,1-AE1653+AF1653,AF1653-AE1653))</f>
        <v>2.777777777777779E-2</v>
      </c>
      <c r="AU1653" s="243">
        <f t="shared" ref="AU1653:AU1659" si="148">IF(IF(AG1653&gt;AH1653,1-AG1653+AH1653,AH1653-AG1653)=0,"",IF(AG1653&gt;AH1653,1-AG1653+AH1653,AH1653-AG1653))</f>
        <v>6.9444444444444198E-3</v>
      </c>
    </row>
    <row r="1654" spans="1:47" ht="14.25">
      <c r="B1654" s="29">
        <v>2025</v>
      </c>
      <c r="C1654" s="29">
        <v>7</v>
      </c>
      <c r="D1654" s="29">
        <v>2</v>
      </c>
      <c r="E1654" s="247" t="s">
        <v>494</v>
      </c>
      <c r="F1654" s="29"/>
      <c r="G1654" s="208"/>
      <c r="H1654" s="694" t="s">
        <v>467</v>
      </c>
      <c r="I1654" s="347" t="s">
        <v>43</v>
      </c>
      <c r="J1654" s="694" t="s">
        <v>468</v>
      </c>
      <c r="K1654" s="232"/>
      <c r="L1654" s="698"/>
      <c r="M1654" s="185"/>
      <c r="N1654" s="717"/>
      <c r="O1654" s="232"/>
      <c r="P1654" s="232">
        <v>25</v>
      </c>
      <c r="Q1654" s="347" t="s">
        <v>483</v>
      </c>
      <c r="R1654" s="695">
        <v>1200</v>
      </c>
      <c r="S1654" s="695"/>
      <c r="T1654" s="695" t="s">
        <v>30</v>
      </c>
      <c r="U1654" s="695">
        <v>350</v>
      </c>
      <c r="V1654" s="695">
        <v>1200</v>
      </c>
      <c r="W1654" s="695">
        <v>1200</v>
      </c>
      <c r="X1654" s="232">
        <v>1</v>
      </c>
      <c r="Y1654" s="695"/>
      <c r="Z1654" s="232">
        <v>1</v>
      </c>
      <c r="AA1654" s="696">
        <v>350</v>
      </c>
      <c r="AB1654" s="696">
        <v>12550</v>
      </c>
      <c r="AC1654" s="697" t="s">
        <v>754</v>
      </c>
      <c r="AD1654" s="698" t="s">
        <v>2836</v>
      </c>
      <c r="AE1654" s="699">
        <v>0.28472222222222221</v>
      </c>
      <c r="AF1654" s="699">
        <v>0.28819444444444442</v>
      </c>
      <c r="AG1654" s="699"/>
      <c r="AH1654" s="699"/>
      <c r="AI1654" s="232"/>
      <c r="AJ1654" s="694"/>
      <c r="AK1654" s="694" t="s">
        <v>17</v>
      </c>
      <c r="AL1654" s="700" t="s">
        <v>662</v>
      </c>
      <c r="AM1654" s="694" t="s">
        <v>486</v>
      </c>
      <c r="AN1654" s="694">
        <v>1</v>
      </c>
      <c r="AO1654" s="232"/>
      <c r="AP1654" s="232"/>
      <c r="AQ1654" s="232"/>
      <c r="AR1654" s="232"/>
      <c r="AS1654" s="232"/>
      <c r="AT1654" s="243">
        <f t="shared" si="147"/>
        <v>3.4722222222222099E-3</v>
      </c>
      <c r="AU1654" s="243" t="str">
        <f t="shared" si="148"/>
        <v/>
      </c>
    </row>
    <row r="1655" spans="1:47" ht="14.25">
      <c r="B1655" s="29">
        <v>2025</v>
      </c>
      <c r="C1655" s="29">
        <v>7</v>
      </c>
      <c r="D1655" s="29">
        <v>3</v>
      </c>
      <c r="E1655" s="247" t="s">
        <v>495</v>
      </c>
      <c r="F1655" s="29"/>
      <c r="G1655" s="208"/>
      <c r="H1655" s="694" t="s">
        <v>467</v>
      </c>
      <c r="I1655" s="347"/>
      <c r="J1655" s="694"/>
      <c r="K1655" s="232"/>
      <c r="L1655" s="698"/>
      <c r="M1655" s="185"/>
      <c r="N1655" s="717"/>
      <c r="O1655" s="232"/>
      <c r="P1655" s="232"/>
      <c r="Q1655" s="347"/>
      <c r="R1655" s="695"/>
      <c r="S1655" s="695"/>
      <c r="T1655" s="695"/>
      <c r="U1655" s="695"/>
      <c r="V1655" s="695"/>
      <c r="W1655" s="695"/>
      <c r="X1655" s="232"/>
      <c r="Y1655" s="695"/>
      <c r="Z1655" s="232"/>
      <c r="AA1655" s="696"/>
      <c r="AB1655" s="696"/>
      <c r="AC1655" s="697"/>
      <c r="AD1655" s="698"/>
      <c r="AE1655" s="699"/>
      <c r="AF1655" s="699"/>
      <c r="AG1655" s="699">
        <v>0.28819444444444442</v>
      </c>
      <c r="AH1655" s="699">
        <v>0.30902777777777779</v>
      </c>
      <c r="AI1655" s="232" t="s">
        <v>26</v>
      </c>
      <c r="AJ1655" s="694"/>
      <c r="AK1655" s="694"/>
      <c r="AL1655" s="700"/>
      <c r="AM1655" s="694"/>
      <c r="AN1655" s="694"/>
      <c r="AO1655" s="232" t="s">
        <v>2859</v>
      </c>
      <c r="AP1655" s="232"/>
      <c r="AQ1655" s="232"/>
      <c r="AR1655" s="232"/>
      <c r="AS1655" s="232"/>
      <c r="AT1655" s="243" t="str">
        <f t="shared" si="147"/>
        <v/>
      </c>
      <c r="AU1655" s="243">
        <f t="shared" si="148"/>
        <v>2.083333333333337E-2</v>
      </c>
    </row>
    <row r="1656" spans="1:47" ht="14.25">
      <c r="A1656" s="182">
        <v>1</v>
      </c>
      <c r="B1656" s="29">
        <v>2025</v>
      </c>
      <c r="C1656" s="29">
        <v>7</v>
      </c>
      <c r="D1656" s="29">
        <v>3</v>
      </c>
      <c r="E1656" s="247" t="s">
        <v>495</v>
      </c>
      <c r="F1656" s="29">
        <v>1</v>
      </c>
      <c r="G1656" s="31" t="s">
        <v>485</v>
      </c>
      <c r="H1656" s="694" t="s">
        <v>467</v>
      </c>
      <c r="I1656" s="347" t="s">
        <v>47</v>
      </c>
      <c r="J1656" s="694" t="s">
        <v>1553</v>
      </c>
      <c r="K1656" s="232">
        <v>3839118</v>
      </c>
      <c r="L1656" s="698">
        <v>1</v>
      </c>
      <c r="M1656" s="185">
        <v>16</v>
      </c>
      <c r="N1656" s="717" t="s">
        <v>875</v>
      </c>
      <c r="O1656" s="232" t="s">
        <v>52</v>
      </c>
      <c r="P1656" s="232">
        <v>25</v>
      </c>
      <c r="Q1656" s="347" t="s">
        <v>477</v>
      </c>
      <c r="R1656" s="695">
        <v>1110</v>
      </c>
      <c r="S1656" s="695">
        <v>1110</v>
      </c>
      <c r="T1656" s="695">
        <v>12100</v>
      </c>
      <c r="U1656" s="695">
        <v>12100</v>
      </c>
      <c r="V1656" s="695">
        <v>1110</v>
      </c>
      <c r="W1656" s="695">
        <v>1110</v>
      </c>
      <c r="X1656" s="232">
        <v>1</v>
      </c>
      <c r="Y1656" s="695">
        <v>12100</v>
      </c>
      <c r="Z1656" s="232">
        <v>1</v>
      </c>
      <c r="AA1656" s="696">
        <v>12100</v>
      </c>
      <c r="AB1656" s="696">
        <v>12100</v>
      </c>
      <c r="AC1656" s="697" t="s">
        <v>2857</v>
      </c>
      <c r="AD1656" s="698" t="s">
        <v>2844</v>
      </c>
      <c r="AE1656" s="699"/>
      <c r="AF1656" s="699"/>
      <c r="AG1656" s="699"/>
      <c r="AH1656" s="699"/>
      <c r="AI1656" s="232" t="s">
        <v>5</v>
      </c>
      <c r="AJ1656" s="694"/>
      <c r="AK1656" s="694" t="s">
        <v>6</v>
      </c>
      <c r="AL1656" s="700" t="s">
        <v>662</v>
      </c>
      <c r="AM1656" s="694" t="s">
        <v>486</v>
      </c>
      <c r="AN1656" s="694"/>
      <c r="AO1656" s="232"/>
      <c r="AP1656" s="232"/>
      <c r="AQ1656" s="232"/>
      <c r="AR1656" s="232"/>
      <c r="AS1656" s="232"/>
      <c r="AT1656" s="243" t="str">
        <f t="shared" si="147"/>
        <v/>
      </c>
      <c r="AU1656" s="243" t="str">
        <f t="shared" si="148"/>
        <v/>
      </c>
    </row>
    <row r="1657" spans="1:47" ht="14.25">
      <c r="B1657" s="29">
        <v>2025</v>
      </c>
      <c r="C1657" s="29">
        <v>7</v>
      </c>
      <c r="D1657" s="29">
        <v>3</v>
      </c>
      <c r="E1657" s="247" t="s">
        <v>495</v>
      </c>
      <c r="F1657" s="29"/>
      <c r="G1657" s="368"/>
      <c r="H1657" s="694" t="s">
        <v>467</v>
      </c>
      <c r="I1657" s="347" t="s">
        <v>43</v>
      </c>
      <c r="J1657" s="694" t="s">
        <v>1553</v>
      </c>
      <c r="K1657" s="232"/>
      <c r="L1657" s="698"/>
      <c r="M1657" s="185"/>
      <c r="N1657" s="717"/>
      <c r="O1657" s="232"/>
      <c r="P1657" s="232">
        <v>25</v>
      </c>
      <c r="Q1657" s="347" t="s">
        <v>2390</v>
      </c>
      <c r="R1657" s="695">
        <v>1110</v>
      </c>
      <c r="S1657" s="695"/>
      <c r="T1657" s="695">
        <v>1000</v>
      </c>
      <c r="U1657" s="695">
        <v>1000</v>
      </c>
      <c r="V1657" s="695">
        <v>1110</v>
      </c>
      <c r="W1657" s="695">
        <v>1110</v>
      </c>
      <c r="X1657" s="232">
        <v>1</v>
      </c>
      <c r="Y1657" s="695">
        <v>1000</v>
      </c>
      <c r="Z1657" s="232">
        <v>1</v>
      </c>
      <c r="AA1657" s="696">
        <v>1000</v>
      </c>
      <c r="AB1657" s="696">
        <v>13100</v>
      </c>
      <c r="AC1657" s="697" t="s">
        <v>876</v>
      </c>
      <c r="AD1657" s="698" t="s">
        <v>2844</v>
      </c>
      <c r="AE1657" s="699">
        <v>0.30902777777777779</v>
      </c>
      <c r="AF1657" s="699">
        <v>0.31944444444444442</v>
      </c>
      <c r="AG1657" s="699"/>
      <c r="AH1657" s="699"/>
      <c r="AI1657" s="232"/>
      <c r="AJ1657" s="694"/>
      <c r="AK1657" s="694" t="s">
        <v>6</v>
      </c>
      <c r="AL1657" s="700" t="s">
        <v>662</v>
      </c>
      <c r="AM1657" s="694" t="s">
        <v>486</v>
      </c>
      <c r="AN1657" s="694">
        <v>1</v>
      </c>
      <c r="AO1657" s="232"/>
      <c r="AP1657" s="232"/>
      <c r="AQ1657" s="232"/>
      <c r="AR1657" s="232"/>
      <c r="AS1657" s="232"/>
      <c r="AT1657" s="243">
        <f t="shared" si="147"/>
        <v>1.041666666666663E-2</v>
      </c>
      <c r="AU1657" s="243" t="str">
        <f t="shared" si="148"/>
        <v/>
      </c>
    </row>
    <row r="1658" spans="1:47" ht="14.25">
      <c r="B1658" s="29">
        <v>2025</v>
      </c>
      <c r="C1658" s="29">
        <v>7</v>
      </c>
      <c r="D1658" s="29">
        <v>3</v>
      </c>
      <c r="E1658" s="247" t="s">
        <v>495</v>
      </c>
      <c r="F1658" s="29"/>
      <c r="G1658" s="208"/>
      <c r="H1658" s="694" t="s">
        <v>467</v>
      </c>
      <c r="I1658" s="347"/>
      <c r="J1658" s="694"/>
      <c r="K1658" s="232"/>
      <c r="L1658" s="698"/>
      <c r="M1658" s="185"/>
      <c r="N1658" s="717"/>
      <c r="O1658" s="232"/>
      <c r="P1658" s="232"/>
      <c r="Q1658" s="347"/>
      <c r="R1658" s="695"/>
      <c r="S1658" s="695"/>
      <c r="T1658" s="695"/>
      <c r="U1658" s="695"/>
      <c r="V1658" s="695"/>
      <c r="W1658" s="695"/>
      <c r="X1658" s="232"/>
      <c r="Y1658" s="695"/>
      <c r="Z1658" s="232"/>
      <c r="AA1658" s="696"/>
      <c r="AB1658" s="696"/>
      <c r="AC1658" s="697"/>
      <c r="AD1658" s="698"/>
      <c r="AE1658" s="699"/>
      <c r="AF1658" s="699"/>
      <c r="AG1658" s="699">
        <v>0.31944444444444442</v>
      </c>
      <c r="AH1658" s="699">
        <v>0.34027777777777779</v>
      </c>
      <c r="AI1658" s="232" t="s">
        <v>560</v>
      </c>
      <c r="AJ1658" s="694"/>
      <c r="AK1658" s="694"/>
      <c r="AL1658" s="700"/>
      <c r="AM1658" s="694"/>
      <c r="AN1658" s="694"/>
      <c r="AO1658" s="232"/>
      <c r="AP1658" s="232"/>
      <c r="AQ1658" s="232"/>
      <c r="AR1658" s="232"/>
      <c r="AS1658" s="232"/>
      <c r="AT1658" s="243" t="str">
        <f t="shared" si="147"/>
        <v/>
      </c>
      <c r="AU1658" s="243">
        <f t="shared" si="148"/>
        <v>2.083333333333337E-2</v>
      </c>
    </row>
    <row r="1659" spans="1:47" ht="14.25">
      <c r="A1659" s="182">
        <v>1</v>
      </c>
      <c r="B1659" s="29">
        <v>2025</v>
      </c>
      <c r="C1659" s="29">
        <v>7</v>
      </c>
      <c r="D1659" s="29">
        <v>3</v>
      </c>
      <c r="E1659" s="247" t="s">
        <v>495</v>
      </c>
      <c r="F1659" s="29">
        <v>2</v>
      </c>
      <c r="G1659" s="31" t="s">
        <v>485</v>
      </c>
      <c r="H1659" s="694" t="s">
        <v>467</v>
      </c>
      <c r="I1659" s="347" t="s">
        <v>47</v>
      </c>
      <c r="J1659" s="694" t="s">
        <v>1553</v>
      </c>
      <c r="K1659" s="232">
        <v>3839118</v>
      </c>
      <c r="L1659" s="698">
        <v>2</v>
      </c>
      <c r="M1659" s="185">
        <v>16</v>
      </c>
      <c r="N1659" s="717" t="s">
        <v>875</v>
      </c>
      <c r="O1659" s="232" t="s">
        <v>52</v>
      </c>
      <c r="P1659" s="232">
        <v>25</v>
      </c>
      <c r="Q1659" s="347" t="s">
        <v>477</v>
      </c>
      <c r="R1659" s="695">
        <v>1110</v>
      </c>
      <c r="S1659" s="695">
        <v>1110</v>
      </c>
      <c r="T1659" s="695">
        <v>12100</v>
      </c>
      <c r="U1659" s="695">
        <v>12100</v>
      </c>
      <c r="V1659" s="695">
        <v>1110</v>
      </c>
      <c r="W1659" s="695">
        <v>1110</v>
      </c>
      <c r="X1659" s="232">
        <v>1</v>
      </c>
      <c r="Y1659" s="695">
        <v>12100</v>
      </c>
      <c r="Z1659" s="232">
        <v>1</v>
      </c>
      <c r="AA1659" s="696">
        <v>12100</v>
      </c>
      <c r="AB1659" s="696">
        <v>12100</v>
      </c>
      <c r="AC1659" s="697" t="s">
        <v>2858</v>
      </c>
      <c r="AD1659" s="698" t="s">
        <v>2845</v>
      </c>
      <c r="AE1659" s="699"/>
      <c r="AF1659" s="699"/>
      <c r="AG1659" s="699"/>
      <c r="AH1659" s="699"/>
      <c r="AI1659" s="232" t="s">
        <v>5</v>
      </c>
      <c r="AJ1659" s="694"/>
      <c r="AK1659" s="694" t="s">
        <v>6</v>
      </c>
      <c r="AL1659" s="700" t="s">
        <v>662</v>
      </c>
      <c r="AM1659" s="694" t="s">
        <v>486</v>
      </c>
      <c r="AN1659" s="694"/>
      <c r="AO1659" s="232"/>
      <c r="AP1659" s="232"/>
      <c r="AQ1659" s="232"/>
      <c r="AR1659" s="232"/>
      <c r="AS1659" s="232"/>
      <c r="AT1659" s="243" t="str">
        <f t="shared" si="147"/>
        <v/>
      </c>
      <c r="AU1659" s="243" t="str">
        <f t="shared" si="148"/>
        <v/>
      </c>
    </row>
    <row r="1660" spans="1:47" ht="14.25">
      <c r="B1660" s="29">
        <v>2025</v>
      </c>
      <c r="C1660" s="29">
        <v>7</v>
      </c>
      <c r="D1660" s="29">
        <v>3</v>
      </c>
      <c r="E1660" s="247" t="s">
        <v>495</v>
      </c>
      <c r="F1660" s="29"/>
      <c r="G1660" s="368"/>
      <c r="H1660" s="694" t="s">
        <v>467</v>
      </c>
      <c r="I1660" s="347" t="s">
        <v>43</v>
      </c>
      <c r="J1660" s="694" t="s">
        <v>1553</v>
      </c>
      <c r="K1660" s="232"/>
      <c r="L1660" s="698"/>
      <c r="M1660" s="185"/>
      <c r="N1660" s="717"/>
      <c r="O1660" s="232"/>
      <c r="P1660" s="232">
        <v>25</v>
      </c>
      <c r="Q1660" s="347" t="s">
        <v>2390</v>
      </c>
      <c r="R1660" s="695">
        <v>1110</v>
      </c>
      <c r="S1660" s="695"/>
      <c r="T1660" s="695">
        <v>1000</v>
      </c>
      <c r="U1660" s="695">
        <v>1000</v>
      </c>
      <c r="V1660" s="695">
        <v>1110</v>
      </c>
      <c r="W1660" s="695">
        <v>1110</v>
      </c>
      <c r="X1660" s="232">
        <v>1</v>
      </c>
      <c r="Y1660" s="695">
        <v>1000</v>
      </c>
      <c r="Z1660" s="232">
        <v>1</v>
      </c>
      <c r="AA1660" s="696">
        <v>1000</v>
      </c>
      <c r="AB1660" s="696">
        <v>13100</v>
      </c>
      <c r="AC1660" s="697" t="s">
        <v>876</v>
      </c>
      <c r="AD1660" s="698" t="s">
        <v>2845</v>
      </c>
      <c r="AE1660" s="699">
        <v>0.34027777777777779</v>
      </c>
      <c r="AF1660" s="699">
        <v>0.35069444444444442</v>
      </c>
      <c r="AG1660" s="699"/>
      <c r="AH1660" s="699"/>
      <c r="AI1660" s="232"/>
      <c r="AJ1660" s="694"/>
      <c r="AK1660" s="694" t="s">
        <v>6</v>
      </c>
      <c r="AL1660" s="700" t="s">
        <v>662</v>
      </c>
      <c r="AM1660" s="694" t="s">
        <v>486</v>
      </c>
      <c r="AN1660" s="694">
        <v>1</v>
      </c>
      <c r="AO1660" s="232"/>
      <c r="AP1660" s="232"/>
      <c r="AQ1660" s="232"/>
      <c r="AR1660" s="232"/>
      <c r="AS1660" s="232"/>
      <c r="AT1660" s="243">
        <f t="shared" ref="AT1660:AT1723" si="149">IF(IF(AE1660&gt;AF1660,1-AE1660+AF1660,AF1660-AE1660)=0,"",IF(AE1660&gt;AF1660,1-AE1660+AF1660,AF1660-AE1660))</f>
        <v>1.041666666666663E-2</v>
      </c>
      <c r="AU1660" s="243" t="str">
        <f t="shared" ref="AU1660:AU1723" si="150">IF(IF(AG1660&gt;AH1660,1-AG1660+AH1660,AH1660-AG1660)=0,"",IF(AG1660&gt;AH1660,1-AG1660+AH1660,AH1660-AG1660))</f>
        <v/>
      </c>
    </row>
    <row r="1661" spans="1:47" ht="14.25">
      <c r="B1661" s="29">
        <v>2025</v>
      </c>
      <c r="C1661" s="29">
        <v>7</v>
      </c>
      <c r="D1661" s="29">
        <v>3</v>
      </c>
      <c r="E1661" s="247" t="s">
        <v>495</v>
      </c>
      <c r="F1661" s="29"/>
      <c r="G1661" s="208"/>
      <c r="H1661" s="694" t="s">
        <v>467</v>
      </c>
      <c r="I1661" s="347"/>
      <c r="J1661" s="694"/>
      <c r="K1661" s="232"/>
      <c r="L1661" s="698"/>
      <c r="M1661" s="185"/>
      <c r="N1661" s="717"/>
      <c r="O1661" s="232"/>
      <c r="P1661" s="232"/>
      <c r="Q1661" s="347"/>
      <c r="R1661" s="695"/>
      <c r="S1661" s="695"/>
      <c r="T1661" s="695"/>
      <c r="U1661" s="695"/>
      <c r="V1661" s="695"/>
      <c r="W1661" s="695"/>
      <c r="X1661" s="232"/>
      <c r="Y1661" s="695"/>
      <c r="Z1661" s="232"/>
      <c r="AA1661" s="696"/>
      <c r="AB1661" s="696"/>
      <c r="AC1661" s="697"/>
      <c r="AD1661" s="698"/>
      <c r="AE1661" s="699"/>
      <c r="AF1661" s="699"/>
      <c r="AG1661" s="699">
        <v>0.35069444444444442</v>
      </c>
      <c r="AH1661" s="699">
        <v>0.37152777777777779</v>
      </c>
      <c r="AI1661" s="232" t="s">
        <v>560</v>
      </c>
      <c r="AJ1661" s="694"/>
      <c r="AK1661" s="694"/>
      <c r="AL1661" s="700"/>
      <c r="AM1661" s="694"/>
      <c r="AN1661" s="694"/>
      <c r="AO1661" s="232"/>
      <c r="AP1661" s="232"/>
      <c r="AQ1661" s="232"/>
      <c r="AR1661" s="232"/>
      <c r="AS1661" s="232"/>
      <c r="AT1661" s="243" t="str">
        <f t="shared" si="149"/>
        <v/>
      </c>
      <c r="AU1661" s="243">
        <f t="shared" si="150"/>
        <v>2.083333333333337E-2</v>
      </c>
    </row>
    <row r="1662" spans="1:47" ht="14.25">
      <c r="A1662" s="182">
        <v>1</v>
      </c>
      <c r="B1662" s="29">
        <v>2025</v>
      </c>
      <c r="C1662" s="29">
        <v>7</v>
      </c>
      <c r="D1662" s="29">
        <v>3</v>
      </c>
      <c r="E1662" s="247" t="s">
        <v>495</v>
      </c>
      <c r="F1662" s="29">
        <v>3</v>
      </c>
      <c r="G1662" s="31" t="s">
        <v>485</v>
      </c>
      <c r="H1662" s="694" t="s">
        <v>467</v>
      </c>
      <c r="I1662" s="347" t="s">
        <v>47</v>
      </c>
      <c r="J1662" s="694" t="s">
        <v>1553</v>
      </c>
      <c r="K1662" s="232">
        <v>3839118</v>
      </c>
      <c r="L1662" s="698">
        <v>3</v>
      </c>
      <c r="M1662" s="185">
        <v>16</v>
      </c>
      <c r="N1662" s="717" t="s">
        <v>875</v>
      </c>
      <c r="O1662" s="232" t="s">
        <v>52</v>
      </c>
      <c r="P1662" s="232">
        <v>25</v>
      </c>
      <c r="Q1662" s="347" t="s">
        <v>477</v>
      </c>
      <c r="R1662" s="695">
        <v>1110</v>
      </c>
      <c r="S1662" s="695">
        <v>1110</v>
      </c>
      <c r="T1662" s="695">
        <v>12100</v>
      </c>
      <c r="U1662" s="695">
        <v>12100</v>
      </c>
      <c r="V1662" s="695">
        <v>1110</v>
      </c>
      <c r="W1662" s="695">
        <v>1110</v>
      </c>
      <c r="X1662" s="232">
        <v>1</v>
      </c>
      <c r="Y1662" s="695">
        <v>12100</v>
      </c>
      <c r="Z1662" s="232">
        <v>1</v>
      </c>
      <c r="AA1662" s="696">
        <v>12100</v>
      </c>
      <c r="AB1662" s="696">
        <v>12100</v>
      </c>
      <c r="AC1662" s="697" t="s">
        <v>2860</v>
      </c>
      <c r="AD1662" s="698" t="s">
        <v>2846</v>
      </c>
      <c r="AE1662" s="699"/>
      <c r="AF1662" s="699"/>
      <c r="AG1662" s="699"/>
      <c r="AH1662" s="699"/>
      <c r="AI1662" s="232" t="s">
        <v>5</v>
      </c>
      <c r="AJ1662" s="694"/>
      <c r="AK1662" s="694" t="s">
        <v>6</v>
      </c>
      <c r="AL1662" s="700" t="s">
        <v>662</v>
      </c>
      <c r="AM1662" s="694" t="s">
        <v>486</v>
      </c>
      <c r="AN1662" s="694"/>
      <c r="AO1662" s="232"/>
      <c r="AP1662" s="232"/>
      <c r="AQ1662" s="232"/>
      <c r="AR1662" s="232"/>
      <c r="AS1662" s="232"/>
      <c r="AT1662" s="243" t="str">
        <f t="shared" si="149"/>
        <v/>
      </c>
      <c r="AU1662" s="243" t="str">
        <f t="shared" si="150"/>
        <v/>
      </c>
    </row>
    <row r="1663" spans="1:47" ht="14.25">
      <c r="B1663" s="29">
        <v>2025</v>
      </c>
      <c r="C1663" s="29">
        <v>7</v>
      </c>
      <c r="D1663" s="29">
        <v>3</v>
      </c>
      <c r="E1663" s="247" t="s">
        <v>495</v>
      </c>
      <c r="F1663" s="29"/>
      <c r="G1663" s="368"/>
      <c r="H1663" s="694" t="s">
        <v>467</v>
      </c>
      <c r="I1663" s="347" t="s">
        <v>43</v>
      </c>
      <c r="J1663" s="694" t="s">
        <v>1553</v>
      </c>
      <c r="K1663" s="232"/>
      <c r="L1663" s="698"/>
      <c r="M1663" s="185"/>
      <c r="N1663" s="717"/>
      <c r="O1663" s="232"/>
      <c r="P1663" s="232">
        <v>25</v>
      </c>
      <c r="Q1663" s="347" t="s">
        <v>2390</v>
      </c>
      <c r="R1663" s="695">
        <v>1110</v>
      </c>
      <c r="S1663" s="695"/>
      <c r="T1663" s="695">
        <v>1000</v>
      </c>
      <c r="U1663" s="695">
        <v>1000</v>
      </c>
      <c r="V1663" s="695">
        <v>1110</v>
      </c>
      <c r="W1663" s="695">
        <v>1110</v>
      </c>
      <c r="X1663" s="232">
        <v>1</v>
      </c>
      <c r="Y1663" s="695">
        <v>1000</v>
      </c>
      <c r="Z1663" s="232">
        <v>1</v>
      </c>
      <c r="AA1663" s="696">
        <v>1000</v>
      </c>
      <c r="AB1663" s="696">
        <v>13100</v>
      </c>
      <c r="AC1663" s="697" t="s">
        <v>876</v>
      </c>
      <c r="AD1663" s="698" t="s">
        <v>2846</v>
      </c>
      <c r="AE1663" s="699">
        <v>0.37152777777777779</v>
      </c>
      <c r="AF1663" s="699">
        <v>0.38194444444444442</v>
      </c>
      <c r="AG1663" s="699"/>
      <c r="AH1663" s="699"/>
      <c r="AI1663" s="232"/>
      <c r="AJ1663" s="694"/>
      <c r="AK1663" s="694" t="s">
        <v>6</v>
      </c>
      <c r="AL1663" s="700" t="s">
        <v>662</v>
      </c>
      <c r="AM1663" s="694" t="s">
        <v>486</v>
      </c>
      <c r="AN1663" s="694">
        <v>1</v>
      </c>
      <c r="AO1663" s="232"/>
      <c r="AP1663" s="232"/>
      <c r="AQ1663" s="232"/>
      <c r="AR1663" s="232"/>
      <c r="AS1663" s="232"/>
      <c r="AT1663" s="243">
        <f t="shared" si="149"/>
        <v>1.041666666666663E-2</v>
      </c>
      <c r="AU1663" s="243" t="str">
        <f t="shared" si="150"/>
        <v/>
      </c>
    </row>
    <row r="1664" spans="1:47" ht="14.25">
      <c r="B1664" s="29">
        <v>2025</v>
      </c>
      <c r="C1664" s="29">
        <v>7</v>
      </c>
      <c r="D1664" s="29">
        <v>3</v>
      </c>
      <c r="E1664" s="247" t="s">
        <v>495</v>
      </c>
      <c r="F1664" s="29"/>
      <c r="G1664" s="208"/>
      <c r="H1664" s="694" t="s">
        <v>467</v>
      </c>
      <c r="I1664" s="347"/>
      <c r="J1664" s="694"/>
      <c r="K1664" s="232"/>
      <c r="L1664" s="698"/>
      <c r="M1664" s="185"/>
      <c r="N1664" s="717"/>
      <c r="O1664" s="232"/>
      <c r="P1664" s="232"/>
      <c r="Q1664" s="347"/>
      <c r="R1664" s="695"/>
      <c r="S1664" s="695"/>
      <c r="T1664" s="695"/>
      <c r="U1664" s="695"/>
      <c r="V1664" s="695"/>
      <c r="W1664" s="695"/>
      <c r="X1664" s="232"/>
      <c r="Y1664" s="695"/>
      <c r="Z1664" s="232"/>
      <c r="AA1664" s="696"/>
      <c r="AB1664" s="696"/>
      <c r="AC1664" s="697"/>
      <c r="AD1664" s="698"/>
      <c r="AE1664" s="699"/>
      <c r="AF1664" s="699"/>
      <c r="AG1664" s="699">
        <v>0.38194444444444442</v>
      </c>
      <c r="AH1664" s="699">
        <v>0.40277777777777779</v>
      </c>
      <c r="AI1664" s="232" t="s">
        <v>560</v>
      </c>
      <c r="AJ1664" s="694"/>
      <c r="AK1664" s="694"/>
      <c r="AL1664" s="700"/>
      <c r="AM1664" s="694"/>
      <c r="AN1664" s="694"/>
      <c r="AO1664" s="232"/>
      <c r="AP1664" s="232"/>
      <c r="AQ1664" s="232"/>
      <c r="AR1664" s="232"/>
      <c r="AS1664" s="232"/>
      <c r="AT1664" s="243" t="str">
        <f t="shared" si="149"/>
        <v/>
      </c>
      <c r="AU1664" s="243">
        <f t="shared" si="150"/>
        <v>2.083333333333337E-2</v>
      </c>
    </row>
    <row r="1665" spans="1:47" ht="14.25">
      <c r="A1665" s="182">
        <v>1</v>
      </c>
      <c r="B1665" s="29">
        <v>2025</v>
      </c>
      <c r="C1665" s="29">
        <v>7</v>
      </c>
      <c r="D1665" s="29">
        <v>3</v>
      </c>
      <c r="E1665" s="247" t="s">
        <v>495</v>
      </c>
      <c r="F1665" s="29">
        <v>4</v>
      </c>
      <c r="G1665" s="31" t="s">
        <v>485</v>
      </c>
      <c r="H1665" s="694" t="s">
        <v>467</v>
      </c>
      <c r="I1665" s="347" t="s">
        <v>47</v>
      </c>
      <c r="J1665" s="694" t="s">
        <v>1553</v>
      </c>
      <c r="K1665" s="232">
        <v>3839118</v>
      </c>
      <c r="L1665" s="698">
        <v>4</v>
      </c>
      <c r="M1665" s="185">
        <v>16</v>
      </c>
      <c r="N1665" s="717" t="s">
        <v>875</v>
      </c>
      <c r="O1665" s="232" t="s">
        <v>52</v>
      </c>
      <c r="P1665" s="232">
        <v>25</v>
      </c>
      <c r="Q1665" s="347" t="s">
        <v>477</v>
      </c>
      <c r="R1665" s="695">
        <v>1110</v>
      </c>
      <c r="S1665" s="695">
        <v>1110</v>
      </c>
      <c r="T1665" s="695">
        <v>12100</v>
      </c>
      <c r="U1665" s="695">
        <v>12100</v>
      </c>
      <c r="V1665" s="695">
        <v>1110</v>
      </c>
      <c r="W1665" s="695">
        <v>1110</v>
      </c>
      <c r="X1665" s="232">
        <v>1</v>
      </c>
      <c r="Y1665" s="695">
        <v>12100</v>
      </c>
      <c r="Z1665" s="232">
        <v>1</v>
      </c>
      <c r="AA1665" s="696">
        <v>12100</v>
      </c>
      <c r="AB1665" s="696">
        <v>12100</v>
      </c>
      <c r="AC1665" s="697" t="s">
        <v>2863</v>
      </c>
      <c r="AD1665" s="698" t="s">
        <v>2847</v>
      </c>
      <c r="AE1665" s="699"/>
      <c r="AF1665" s="699"/>
      <c r="AG1665" s="699"/>
      <c r="AH1665" s="699"/>
      <c r="AI1665" s="232" t="s">
        <v>5</v>
      </c>
      <c r="AJ1665" s="694"/>
      <c r="AK1665" s="694" t="s">
        <v>6</v>
      </c>
      <c r="AL1665" s="700" t="s">
        <v>662</v>
      </c>
      <c r="AM1665" s="694" t="s">
        <v>486</v>
      </c>
      <c r="AN1665" s="694"/>
      <c r="AO1665" s="232"/>
      <c r="AP1665" s="232"/>
      <c r="AQ1665" s="232"/>
      <c r="AR1665" s="232"/>
      <c r="AS1665" s="232"/>
      <c r="AT1665" s="243" t="str">
        <f t="shared" si="149"/>
        <v/>
      </c>
      <c r="AU1665" s="243" t="str">
        <f t="shared" si="150"/>
        <v/>
      </c>
    </row>
    <row r="1666" spans="1:47" ht="14.25">
      <c r="B1666" s="29">
        <v>2025</v>
      </c>
      <c r="C1666" s="29">
        <v>7</v>
      </c>
      <c r="D1666" s="29">
        <v>3</v>
      </c>
      <c r="E1666" s="247" t="s">
        <v>495</v>
      </c>
      <c r="F1666" s="29"/>
      <c r="G1666" s="368"/>
      <c r="H1666" s="694" t="s">
        <v>467</v>
      </c>
      <c r="I1666" s="347" t="s">
        <v>43</v>
      </c>
      <c r="J1666" s="694" t="s">
        <v>1553</v>
      </c>
      <c r="K1666" s="232"/>
      <c r="L1666" s="698"/>
      <c r="M1666" s="185"/>
      <c r="N1666" s="717"/>
      <c r="O1666" s="232"/>
      <c r="P1666" s="232">
        <v>25</v>
      </c>
      <c r="Q1666" s="347" t="s">
        <v>2390</v>
      </c>
      <c r="R1666" s="695">
        <v>1110</v>
      </c>
      <c r="S1666" s="695"/>
      <c r="T1666" s="695">
        <v>1000</v>
      </c>
      <c r="U1666" s="695">
        <v>1000</v>
      </c>
      <c r="V1666" s="695">
        <v>1110</v>
      </c>
      <c r="W1666" s="695">
        <v>1110</v>
      </c>
      <c r="X1666" s="232">
        <v>1</v>
      </c>
      <c r="Y1666" s="695">
        <v>1000</v>
      </c>
      <c r="Z1666" s="232">
        <v>1</v>
      </c>
      <c r="AA1666" s="696">
        <v>1000</v>
      </c>
      <c r="AB1666" s="696">
        <v>13100</v>
      </c>
      <c r="AC1666" s="697" t="s">
        <v>876</v>
      </c>
      <c r="AD1666" s="698" t="s">
        <v>2847</v>
      </c>
      <c r="AE1666" s="699">
        <v>0.40277777777777779</v>
      </c>
      <c r="AF1666" s="699">
        <v>0.41319444444444442</v>
      </c>
      <c r="AG1666" s="699"/>
      <c r="AH1666" s="699"/>
      <c r="AI1666" s="232"/>
      <c r="AJ1666" s="694"/>
      <c r="AK1666" s="694" t="s">
        <v>6</v>
      </c>
      <c r="AL1666" s="700" t="s">
        <v>662</v>
      </c>
      <c r="AM1666" s="694" t="s">
        <v>486</v>
      </c>
      <c r="AN1666" s="694">
        <v>1</v>
      </c>
      <c r="AO1666" s="232"/>
      <c r="AP1666" s="232"/>
      <c r="AQ1666" s="232"/>
      <c r="AR1666" s="232"/>
      <c r="AS1666" s="232"/>
      <c r="AT1666" s="243">
        <f t="shared" si="149"/>
        <v>1.041666666666663E-2</v>
      </c>
      <c r="AU1666" s="243" t="str">
        <f t="shared" si="150"/>
        <v/>
      </c>
    </row>
    <row r="1667" spans="1:47" ht="14.25">
      <c r="B1667" s="29">
        <v>2025</v>
      </c>
      <c r="C1667" s="29">
        <v>7</v>
      </c>
      <c r="D1667" s="29">
        <v>3</v>
      </c>
      <c r="E1667" s="247" t="s">
        <v>495</v>
      </c>
      <c r="F1667" s="29"/>
      <c r="G1667" s="208"/>
      <c r="H1667" s="694" t="s">
        <v>467</v>
      </c>
      <c r="I1667" s="347"/>
      <c r="J1667" s="694"/>
      <c r="K1667" s="232"/>
      <c r="L1667" s="698"/>
      <c r="M1667" s="185"/>
      <c r="N1667" s="717"/>
      <c r="O1667" s="232"/>
      <c r="P1667" s="232"/>
      <c r="Q1667" s="347"/>
      <c r="R1667" s="695"/>
      <c r="S1667" s="695"/>
      <c r="T1667" s="695"/>
      <c r="U1667" s="695"/>
      <c r="V1667" s="695"/>
      <c r="W1667" s="695"/>
      <c r="X1667" s="232"/>
      <c r="Y1667" s="695"/>
      <c r="Z1667" s="232"/>
      <c r="AA1667" s="696"/>
      <c r="AB1667" s="696"/>
      <c r="AC1667" s="697"/>
      <c r="AD1667" s="698"/>
      <c r="AE1667" s="699"/>
      <c r="AF1667" s="699"/>
      <c r="AG1667" s="699">
        <v>0.41319444444444442</v>
      </c>
      <c r="AH1667" s="699">
        <v>0.43402777777777779</v>
      </c>
      <c r="AI1667" s="232" t="s">
        <v>560</v>
      </c>
      <c r="AJ1667" s="694"/>
      <c r="AK1667" s="694"/>
      <c r="AL1667" s="700"/>
      <c r="AM1667" s="694"/>
      <c r="AN1667" s="694"/>
      <c r="AO1667" s="232"/>
      <c r="AP1667" s="232"/>
      <c r="AQ1667" s="232"/>
      <c r="AR1667" s="232"/>
      <c r="AS1667" s="232"/>
      <c r="AT1667" s="243" t="str">
        <f t="shared" si="149"/>
        <v/>
      </c>
      <c r="AU1667" s="243">
        <f t="shared" si="150"/>
        <v>2.083333333333337E-2</v>
      </c>
    </row>
    <row r="1668" spans="1:47" ht="14.25">
      <c r="A1668" s="182">
        <v>1</v>
      </c>
      <c r="B1668" s="29">
        <v>2025</v>
      </c>
      <c r="C1668" s="29">
        <v>7</v>
      </c>
      <c r="D1668" s="29">
        <v>3</v>
      </c>
      <c r="E1668" s="247" t="s">
        <v>495</v>
      </c>
      <c r="F1668" s="29">
        <v>5</v>
      </c>
      <c r="G1668" s="31" t="s">
        <v>485</v>
      </c>
      <c r="H1668" s="694" t="s">
        <v>467</v>
      </c>
      <c r="I1668" s="347" t="s">
        <v>47</v>
      </c>
      <c r="J1668" s="694" t="s">
        <v>1553</v>
      </c>
      <c r="K1668" s="232">
        <v>3839118</v>
      </c>
      <c r="L1668" s="698">
        <v>5</v>
      </c>
      <c r="M1668" s="185">
        <v>16</v>
      </c>
      <c r="N1668" s="717" t="s">
        <v>875</v>
      </c>
      <c r="O1668" s="232" t="s">
        <v>52</v>
      </c>
      <c r="P1668" s="232">
        <v>25</v>
      </c>
      <c r="Q1668" s="347" t="s">
        <v>477</v>
      </c>
      <c r="R1668" s="695">
        <v>1110</v>
      </c>
      <c r="S1668" s="695">
        <v>1110</v>
      </c>
      <c r="T1668" s="695">
        <v>12100</v>
      </c>
      <c r="U1668" s="695">
        <v>12100</v>
      </c>
      <c r="V1668" s="695">
        <v>1110</v>
      </c>
      <c r="W1668" s="695">
        <v>1110</v>
      </c>
      <c r="X1668" s="232">
        <v>1</v>
      </c>
      <c r="Y1668" s="695">
        <v>12100</v>
      </c>
      <c r="Z1668" s="232">
        <v>1</v>
      </c>
      <c r="AA1668" s="696">
        <v>12100</v>
      </c>
      <c r="AB1668" s="696">
        <v>12100</v>
      </c>
      <c r="AC1668" s="697" t="s">
        <v>2864</v>
      </c>
      <c r="AD1668" s="698" t="s">
        <v>2848</v>
      </c>
      <c r="AE1668" s="699"/>
      <c r="AF1668" s="699"/>
      <c r="AG1668" s="699"/>
      <c r="AH1668" s="699"/>
      <c r="AI1668" s="232" t="s">
        <v>5</v>
      </c>
      <c r="AJ1668" s="694"/>
      <c r="AK1668" s="694" t="s">
        <v>6</v>
      </c>
      <c r="AL1668" s="700" t="s">
        <v>662</v>
      </c>
      <c r="AM1668" s="694" t="s">
        <v>486</v>
      </c>
      <c r="AN1668" s="694"/>
      <c r="AO1668" s="232"/>
      <c r="AP1668" s="232"/>
      <c r="AQ1668" s="232"/>
      <c r="AR1668" s="232"/>
      <c r="AS1668" s="232"/>
      <c r="AT1668" s="243" t="str">
        <f t="shared" si="149"/>
        <v/>
      </c>
      <c r="AU1668" s="243" t="str">
        <f t="shared" si="150"/>
        <v/>
      </c>
    </row>
    <row r="1669" spans="1:47" ht="14.25">
      <c r="B1669" s="29">
        <v>2025</v>
      </c>
      <c r="C1669" s="29">
        <v>7</v>
      </c>
      <c r="D1669" s="29">
        <v>3</v>
      </c>
      <c r="E1669" s="247" t="s">
        <v>495</v>
      </c>
      <c r="F1669" s="29"/>
      <c r="G1669" s="368"/>
      <c r="H1669" s="694" t="s">
        <v>467</v>
      </c>
      <c r="I1669" s="347" t="s">
        <v>43</v>
      </c>
      <c r="J1669" s="694" t="s">
        <v>1553</v>
      </c>
      <c r="K1669" s="232"/>
      <c r="L1669" s="698"/>
      <c r="M1669" s="185"/>
      <c r="N1669" s="717"/>
      <c r="O1669" s="232"/>
      <c r="P1669" s="232">
        <v>25</v>
      </c>
      <c r="Q1669" s="347" t="s">
        <v>2390</v>
      </c>
      <c r="R1669" s="695">
        <v>1110</v>
      </c>
      <c r="S1669" s="695"/>
      <c r="T1669" s="695">
        <v>1000</v>
      </c>
      <c r="U1669" s="695">
        <v>1000</v>
      </c>
      <c r="V1669" s="695">
        <v>1110</v>
      </c>
      <c r="W1669" s="695">
        <v>1110</v>
      </c>
      <c r="X1669" s="232">
        <v>1</v>
      </c>
      <c r="Y1669" s="695">
        <v>1000</v>
      </c>
      <c r="Z1669" s="232">
        <v>1</v>
      </c>
      <c r="AA1669" s="696">
        <v>1000</v>
      </c>
      <c r="AB1669" s="696">
        <v>13100</v>
      </c>
      <c r="AC1669" s="697" t="s">
        <v>876</v>
      </c>
      <c r="AD1669" s="698" t="s">
        <v>2848</v>
      </c>
      <c r="AE1669" s="699">
        <v>0.43402777777777779</v>
      </c>
      <c r="AF1669" s="699">
        <v>0.44444444444444442</v>
      </c>
      <c r="AG1669" s="699"/>
      <c r="AH1669" s="699"/>
      <c r="AI1669" s="232"/>
      <c r="AJ1669" s="694"/>
      <c r="AK1669" s="694" t="s">
        <v>6</v>
      </c>
      <c r="AL1669" s="700" t="s">
        <v>662</v>
      </c>
      <c r="AM1669" s="694" t="s">
        <v>486</v>
      </c>
      <c r="AN1669" s="694">
        <v>1</v>
      </c>
      <c r="AO1669" s="232"/>
      <c r="AP1669" s="232"/>
      <c r="AQ1669" s="232"/>
      <c r="AR1669" s="232"/>
      <c r="AS1669" s="232"/>
      <c r="AT1669" s="243">
        <f t="shared" si="149"/>
        <v>1.041666666666663E-2</v>
      </c>
      <c r="AU1669" s="243" t="str">
        <f t="shared" si="150"/>
        <v/>
      </c>
    </row>
    <row r="1670" spans="1:47" ht="14.25">
      <c r="B1670" s="29">
        <v>2025</v>
      </c>
      <c r="C1670" s="29">
        <v>7</v>
      </c>
      <c r="D1670" s="29">
        <v>3</v>
      </c>
      <c r="E1670" s="247" t="s">
        <v>495</v>
      </c>
      <c r="F1670" s="29"/>
      <c r="G1670" s="208"/>
      <c r="H1670" s="694" t="s">
        <v>467</v>
      </c>
      <c r="I1670" s="347"/>
      <c r="J1670" s="694"/>
      <c r="K1670" s="232"/>
      <c r="L1670" s="698"/>
      <c r="M1670" s="185"/>
      <c r="N1670" s="717"/>
      <c r="O1670" s="232"/>
      <c r="P1670" s="232"/>
      <c r="Q1670" s="347"/>
      <c r="R1670" s="695"/>
      <c r="S1670" s="695"/>
      <c r="T1670" s="695"/>
      <c r="U1670" s="695"/>
      <c r="V1670" s="695"/>
      <c r="W1670" s="695"/>
      <c r="X1670" s="232"/>
      <c r="Y1670" s="695"/>
      <c r="Z1670" s="232"/>
      <c r="AA1670" s="696"/>
      <c r="AB1670" s="696"/>
      <c r="AC1670" s="697"/>
      <c r="AD1670" s="698"/>
      <c r="AE1670" s="699"/>
      <c r="AF1670" s="699"/>
      <c r="AG1670" s="699">
        <v>0.44444444444444442</v>
      </c>
      <c r="AH1670" s="699">
        <v>0.46527777777777779</v>
      </c>
      <c r="AI1670" s="232" t="s">
        <v>560</v>
      </c>
      <c r="AJ1670" s="694"/>
      <c r="AK1670" s="694"/>
      <c r="AL1670" s="700"/>
      <c r="AM1670" s="694"/>
      <c r="AN1670" s="694"/>
      <c r="AO1670" s="232"/>
      <c r="AP1670" s="232"/>
      <c r="AQ1670" s="232"/>
      <c r="AR1670" s="232"/>
      <c r="AS1670" s="232"/>
      <c r="AT1670" s="243" t="str">
        <f t="shared" si="149"/>
        <v/>
      </c>
      <c r="AU1670" s="243">
        <f t="shared" si="150"/>
        <v>2.083333333333337E-2</v>
      </c>
    </row>
    <row r="1671" spans="1:47" ht="14.25">
      <c r="A1671" s="182">
        <v>1</v>
      </c>
      <c r="B1671" s="29">
        <v>2025</v>
      </c>
      <c r="C1671" s="29">
        <v>7</v>
      </c>
      <c r="D1671" s="29">
        <v>3</v>
      </c>
      <c r="E1671" s="247" t="s">
        <v>495</v>
      </c>
      <c r="F1671" s="29">
        <v>6</v>
      </c>
      <c r="G1671" s="31" t="s">
        <v>485</v>
      </c>
      <c r="H1671" s="694" t="s">
        <v>467</v>
      </c>
      <c r="I1671" s="347" t="s">
        <v>47</v>
      </c>
      <c r="J1671" s="694" t="s">
        <v>1553</v>
      </c>
      <c r="K1671" s="232">
        <v>3839118</v>
      </c>
      <c r="L1671" s="698">
        <v>6</v>
      </c>
      <c r="M1671" s="185">
        <v>16</v>
      </c>
      <c r="N1671" s="717" t="s">
        <v>875</v>
      </c>
      <c r="O1671" s="232" t="s">
        <v>52</v>
      </c>
      <c r="P1671" s="232">
        <v>25</v>
      </c>
      <c r="Q1671" s="347" t="s">
        <v>477</v>
      </c>
      <c r="R1671" s="695">
        <v>1110</v>
      </c>
      <c r="S1671" s="695">
        <v>1110</v>
      </c>
      <c r="T1671" s="695">
        <v>12100</v>
      </c>
      <c r="U1671" s="695">
        <v>12100</v>
      </c>
      <c r="V1671" s="695">
        <v>1110</v>
      </c>
      <c r="W1671" s="695">
        <v>1110</v>
      </c>
      <c r="X1671" s="232">
        <v>1</v>
      </c>
      <c r="Y1671" s="695">
        <v>12100</v>
      </c>
      <c r="Z1671" s="232">
        <v>1</v>
      </c>
      <c r="AA1671" s="696">
        <v>12100</v>
      </c>
      <c r="AB1671" s="696">
        <v>12100</v>
      </c>
      <c r="AC1671" s="697" t="s">
        <v>2865</v>
      </c>
      <c r="AD1671" s="698" t="s">
        <v>2849</v>
      </c>
      <c r="AE1671" s="699"/>
      <c r="AF1671" s="699"/>
      <c r="AG1671" s="699"/>
      <c r="AH1671" s="699"/>
      <c r="AI1671" s="232" t="s">
        <v>5</v>
      </c>
      <c r="AJ1671" s="694"/>
      <c r="AK1671" s="694" t="s">
        <v>6</v>
      </c>
      <c r="AL1671" s="700" t="s">
        <v>662</v>
      </c>
      <c r="AM1671" s="694" t="s">
        <v>486</v>
      </c>
      <c r="AN1671" s="694"/>
      <c r="AO1671" s="232"/>
      <c r="AP1671" s="232"/>
      <c r="AQ1671" s="232"/>
      <c r="AR1671" s="232"/>
      <c r="AS1671" s="232"/>
      <c r="AT1671" s="243" t="str">
        <f>IF(IF(AE1671&gt;AF1671,1-AE1671+AF1671,AF1671-AE1671)=0,"",IF(AE1671&gt;AF1671,1-AE1671+AF1671,AF1671-AE1671))</f>
        <v/>
      </c>
      <c r="AU1671" s="243" t="str">
        <f t="shared" si="150"/>
        <v/>
      </c>
    </row>
    <row r="1672" spans="1:47" ht="14.25">
      <c r="B1672" s="29">
        <v>2025</v>
      </c>
      <c r="C1672" s="29">
        <v>7</v>
      </c>
      <c r="D1672" s="29">
        <v>3</v>
      </c>
      <c r="E1672" s="247" t="s">
        <v>495</v>
      </c>
      <c r="F1672" s="29"/>
      <c r="G1672" s="368"/>
      <c r="H1672" s="694" t="s">
        <v>467</v>
      </c>
      <c r="I1672" s="347" t="s">
        <v>43</v>
      </c>
      <c r="J1672" s="694" t="s">
        <v>1553</v>
      </c>
      <c r="K1672" s="232"/>
      <c r="L1672" s="698"/>
      <c r="M1672" s="185"/>
      <c r="N1672" s="717"/>
      <c r="O1672" s="232"/>
      <c r="P1672" s="232">
        <v>25</v>
      </c>
      <c r="Q1672" s="347" t="s">
        <v>2390</v>
      </c>
      <c r="R1672" s="695">
        <v>1110</v>
      </c>
      <c r="S1672" s="695"/>
      <c r="T1672" s="695">
        <v>1000</v>
      </c>
      <c r="U1672" s="695">
        <v>1000</v>
      </c>
      <c r="V1672" s="695">
        <v>1110</v>
      </c>
      <c r="W1672" s="695">
        <v>1110</v>
      </c>
      <c r="X1672" s="232">
        <v>1</v>
      </c>
      <c r="Y1672" s="695">
        <v>1000</v>
      </c>
      <c r="Z1672" s="232">
        <v>1</v>
      </c>
      <c r="AA1672" s="696">
        <v>1000</v>
      </c>
      <c r="AB1672" s="696">
        <v>13100</v>
      </c>
      <c r="AC1672" s="697" t="s">
        <v>876</v>
      </c>
      <c r="AD1672" s="698" t="s">
        <v>2849</v>
      </c>
      <c r="AE1672" s="699">
        <v>0.46527777777777779</v>
      </c>
      <c r="AF1672" s="699">
        <v>0.47569444444444442</v>
      </c>
      <c r="AG1672" s="699"/>
      <c r="AH1672" s="699"/>
      <c r="AI1672" s="232"/>
      <c r="AJ1672" s="694"/>
      <c r="AK1672" s="694" t="s">
        <v>6</v>
      </c>
      <c r="AL1672" s="700" t="s">
        <v>662</v>
      </c>
      <c r="AM1672" s="694" t="s">
        <v>486</v>
      </c>
      <c r="AN1672" s="694">
        <v>1</v>
      </c>
      <c r="AO1672" s="232"/>
      <c r="AP1672" s="232"/>
      <c r="AQ1672" s="232"/>
      <c r="AR1672" s="232"/>
      <c r="AS1672" s="232"/>
      <c r="AT1672" s="243">
        <f t="shared" si="149"/>
        <v>1.041666666666663E-2</v>
      </c>
      <c r="AU1672" s="243" t="str">
        <f t="shared" si="150"/>
        <v/>
      </c>
    </row>
    <row r="1673" spans="1:47" ht="14.25">
      <c r="B1673" s="29">
        <v>2025</v>
      </c>
      <c r="C1673" s="29">
        <v>7</v>
      </c>
      <c r="D1673" s="29">
        <v>3</v>
      </c>
      <c r="E1673" s="247" t="s">
        <v>495</v>
      </c>
      <c r="F1673" s="29"/>
      <c r="G1673" s="208"/>
      <c r="H1673" s="694" t="s">
        <v>467</v>
      </c>
      <c r="I1673" s="347"/>
      <c r="J1673" s="694"/>
      <c r="K1673" s="232"/>
      <c r="L1673" s="698"/>
      <c r="M1673" s="185"/>
      <c r="N1673" s="717"/>
      <c r="O1673" s="232"/>
      <c r="P1673" s="232"/>
      <c r="Q1673" s="347"/>
      <c r="R1673" s="695"/>
      <c r="S1673" s="695"/>
      <c r="T1673" s="695"/>
      <c r="U1673" s="695"/>
      <c r="V1673" s="695"/>
      <c r="W1673" s="695"/>
      <c r="X1673" s="232"/>
      <c r="Y1673" s="695"/>
      <c r="Z1673" s="232"/>
      <c r="AA1673" s="696"/>
      <c r="AB1673" s="696"/>
      <c r="AC1673" s="697"/>
      <c r="AD1673" s="698"/>
      <c r="AE1673" s="699"/>
      <c r="AF1673" s="699"/>
      <c r="AG1673" s="699">
        <v>0.47569444444444442</v>
      </c>
      <c r="AH1673" s="699">
        <v>0.49652777777777779</v>
      </c>
      <c r="AI1673" s="232" t="s">
        <v>560</v>
      </c>
      <c r="AJ1673" s="694"/>
      <c r="AK1673" s="694"/>
      <c r="AL1673" s="700"/>
      <c r="AM1673" s="694"/>
      <c r="AN1673" s="694"/>
      <c r="AO1673" s="232"/>
      <c r="AP1673" s="232"/>
      <c r="AQ1673" s="232"/>
      <c r="AR1673" s="232"/>
      <c r="AS1673" s="232"/>
      <c r="AT1673" s="243" t="str">
        <f t="shared" si="149"/>
        <v/>
      </c>
      <c r="AU1673" s="243">
        <f t="shared" si="150"/>
        <v>2.083333333333337E-2</v>
      </c>
    </row>
    <row r="1674" spans="1:47" ht="14.25">
      <c r="A1674" s="182">
        <v>1</v>
      </c>
      <c r="B1674" s="29">
        <v>2025</v>
      </c>
      <c r="C1674" s="29">
        <v>7</v>
      </c>
      <c r="D1674" s="29">
        <v>3</v>
      </c>
      <c r="E1674" s="247" t="s">
        <v>495</v>
      </c>
      <c r="F1674" s="29">
        <v>7</v>
      </c>
      <c r="G1674" s="31" t="s">
        <v>485</v>
      </c>
      <c r="H1674" s="694" t="s">
        <v>467</v>
      </c>
      <c r="I1674" s="347" t="s">
        <v>47</v>
      </c>
      <c r="J1674" s="694" t="s">
        <v>1553</v>
      </c>
      <c r="K1674" s="232">
        <v>3839118</v>
      </c>
      <c r="L1674" s="698">
        <v>7</v>
      </c>
      <c r="M1674" s="185">
        <v>16</v>
      </c>
      <c r="N1674" s="717" t="s">
        <v>875</v>
      </c>
      <c r="O1674" s="232" t="s">
        <v>52</v>
      </c>
      <c r="P1674" s="232">
        <v>25</v>
      </c>
      <c r="Q1674" s="347" t="s">
        <v>477</v>
      </c>
      <c r="R1674" s="695">
        <v>1110</v>
      </c>
      <c r="S1674" s="695">
        <v>1110</v>
      </c>
      <c r="T1674" s="695">
        <v>12100</v>
      </c>
      <c r="U1674" s="695">
        <v>12100</v>
      </c>
      <c r="V1674" s="695">
        <v>1110</v>
      </c>
      <c r="W1674" s="695">
        <v>1110</v>
      </c>
      <c r="X1674" s="232">
        <v>1</v>
      </c>
      <c r="Y1674" s="695">
        <v>12100</v>
      </c>
      <c r="Z1674" s="232">
        <v>1</v>
      </c>
      <c r="AA1674" s="696">
        <v>12100</v>
      </c>
      <c r="AB1674" s="696">
        <v>12100</v>
      </c>
      <c r="AC1674" s="697" t="s">
        <v>2866</v>
      </c>
      <c r="AD1674" s="698" t="s">
        <v>2850</v>
      </c>
      <c r="AE1674" s="699"/>
      <c r="AF1674" s="699"/>
      <c r="AG1674" s="699"/>
      <c r="AH1674" s="699"/>
      <c r="AI1674" s="232" t="s">
        <v>5</v>
      </c>
      <c r="AJ1674" s="694"/>
      <c r="AK1674" s="694" t="s">
        <v>6</v>
      </c>
      <c r="AL1674" s="700" t="s">
        <v>662</v>
      </c>
      <c r="AM1674" s="694" t="s">
        <v>486</v>
      </c>
      <c r="AN1674" s="694"/>
      <c r="AO1674" s="232"/>
      <c r="AP1674" s="232"/>
      <c r="AQ1674" s="232"/>
      <c r="AR1674" s="232"/>
      <c r="AS1674" s="232"/>
      <c r="AT1674" s="243" t="str">
        <f t="shared" si="149"/>
        <v/>
      </c>
      <c r="AU1674" s="243" t="str">
        <f t="shared" si="150"/>
        <v/>
      </c>
    </row>
    <row r="1675" spans="1:47" ht="14.25">
      <c r="B1675" s="29">
        <v>2025</v>
      </c>
      <c r="C1675" s="29">
        <v>7</v>
      </c>
      <c r="D1675" s="29">
        <v>3</v>
      </c>
      <c r="E1675" s="247" t="s">
        <v>495</v>
      </c>
      <c r="F1675" s="29"/>
      <c r="G1675" s="368"/>
      <c r="H1675" s="694" t="s">
        <v>467</v>
      </c>
      <c r="I1675" s="347" t="s">
        <v>43</v>
      </c>
      <c r="J1675" s="694" t="s">
        <v>1553</v>
      </c>
      <c r="K1675" s="232"/>
      <c r="L1675" s="698"/>
      <c r="M1675" s="185"/>
      <c r="N1675" s="717"/>
      <c r="O1675" s="232"/>
      <c r="P1675" s="232">
        <v>25</v>
      </c>
      <c r="Q1675" s="347" t="s">
        <v>2390</v>
      </c>
      <c r="R1675" s="695">
        <v>1110</v>
      </c>
      <c r="S1675" s="695"/>
      <c r="T1675" s="695">
        <v>1000</v>
      </c>
      <c r="U1675" s="695">
        <v>1000</v>
      </c>
      <c r="V1675" s="695">
        <v>1110</v>
      </c>
      <c r="W1675" s="695">
        <v>1110</v>
      </c>
      <c r="X1675" s="232">
        <v>1</v>
      </c>
      <c r="Y1675" s="695">
        <v>1000</v>
      </c>
      <c r="Z1675" s="232">
        <v>1</v>
      </c>
      <c r="AA1675" s="696">
        <v>1000</v>
      </c>
      <c r="AB1675" s="696">
        <v>13100</v>
      </c>
      <c r="AC1675" s="697" t="s">
        <v>876</v>
      </c>
      <c r="AD1675" s="698" t="s">
        <v>2850</v>
      </c>
      <c r="AE1675" s="699">
        <v>0.49652777777777779</v>
      </c>
      <c r="AF1675" s="699">
        <v>0.50694444444444442</v>
      </c>
      <c r="AG1675" s="699"/>
      <c r="AH1675" s="699"/>
      <c r="AI1675" s="232"/>
      <c r="AJ1675" s="694"/>
      <c r="AK1675" s="694" t="s">
        <v>6</v>
      </c>
      <c r="AL1675" s="700" t="s">
        <v>662</v>
      </c>
      <c r="AM1675" s="694" t="s">
        <v>486</v>
      </c>
      <c r="AN1675" s="694">
        <v>1</v>
      </c>
      <c r="AO1675" s="232"/>
      <c r="AP1675" s="232"/>
      <c r="AQ1675" s="232"/>
      <c r="AR1675" s="232"/>
      <c r="AS1675" s="232"/>
      <c r="AT1675" s="243">
        <f t="shared" si="149"/>
        <v>1.041666666666663E-2</v>
      </c>
      <c r="AU1675" s="243" t="str">
        <f t="shared" si="150"/>
        <v/>
      </c>
    </row>
    <row r="1676" spans="1:47" ht="14.25">
      <c r="B1676" s="29">
        <v>2025</v>
      </c>
      <c r="C1676" s="29">
        <v>7</v>
      </c>
      <c r="D1676" s="29">
        <v>3</v>
      </c>
      <c r="E1676" s="247" t="s">
        <v>495</v>
      </c>
      <c r="F1676" s="29"/>
      <c r="G1676" s="208"/>
      <c r="H1676" s="694" t="s">
        <v>467</v>
      </c>
      <c r="I1676" s="347"/>
      <c r="J1676" s="694"/>
      <c r="K1676" s="232"/>
      <c r="L1676" s="698"/>
      <c r="M1676" s="185"/>
      <c r="N1676" s="717"/>
      <c r="O1676" s="232"/>
      <c r="P1676" s="232"/>
      <c r="Q1676" s="347"/>
      <c r="R1676" s="695"/>
      <c r="S1676" s="695"/>
      <c r="T1676" s="695"/>
      <c r="U1676" s="695"/>
      <c r="V1676" s="695"/>
      <c r="W1676" s="695"/>
      <c r="X1676" s="232"/>
      <c r="Y1676" s="695"/>
      <c r="Z1676" s="232"/>
      <c r="AA1676" s="696"/>
      <c r="AB1676" s="696"/>
      <c r="AC1676" s="697"/>
      <c r="AD1676" s="698"/>
      <c r="AE1676" s="699"/>
      <c r="AF1676" s="699"/>
      <c r="AG1676" s="699">
        <v>0.50694444444444442</v>
      </c>
      <c r="AH1676" s="699">
        <v>0.52777777777777779</v>
      </c>
      <c r="AI1676" s="232" t="s">
        <v>560</v>
      </c>
      <c r="AJ1676" s="694"/>
      <c r="AK1676" s="694"/>
      <c r="AL1676" s="700"/>
      <c r="AM1676" s="694"/>
      <c r="AN1676" s="694"/>
      <c r="AO1676" s="232"/>
      <c r="AP1676" s="232"/>
      <c r="AQ1676" s="232"/>
      <c r="AR1676" s="232"/>
      <c r="AS1676" s="232"/>
      <c r="AT1676" s="243" t="str">
        <f t="shared" si="149"/>
        <v/>
      </c>
      <c r="AU1676" s="243">
        <f t="shared" si="150"/>
        <v>2.083333333333337E-2</v>
      </c>
    </row>
    <row r="1677" spans="1:47" ht="14.25">
      <c r="A1677" s="182">
        <v>1</v>
      </c>
      <c r="B1677" s="29">
        <v>2025</v>
      </c>
      <c r="C1677" s="29">
        <v>7</v>
      </c>
      <c r="D1677" s="29">
        <v>3</v>
      </c>
      <c r="E1677" s="247" t="s">
        <v>495</v>
      </c>
      <c r="F1677" s="29">
        <v>8</v>
      </c>
      <c r="G1677" s="31" t="s">
        <v>485</v>
      </c>
      <c r="H1677" s="694" t="s">
        <v>467</v>
      </c>
      <c r="I1677" s="347" t="s">
        <v>47</v>
      </c>
      <c r="J1677" s="694" t="s">
        <v>1553</v>
      </c>
      <c r="K1677" s="232">
        <v>3839118</v>
      </c>
      <c r="L1677" s="698">
        <v>8</v>
      </c>
      <c r="M1677" s="185">
        <v>16</v>
      </c>
      <c r="N1677" s="717" t="s">
        <v>875</v>
      </c>
      <c r="O1677" s="232" t="s">
        <v>52</v>
      </c>
      <c r="P1677" s="232">
        <v>25</v>
      </c>
      <c r="Q1677" s="347" t="s">
        <v>477</v>
      </c>
      <c r="R1677" s="695">
        <v>1110</v>
      </c>
      <c r="S1677" s="695">
        <v>1110</v>
      </c>
      <c r="T1677" s="695">
        <v>12100</v>
      </c>
      <c r="U1677" s="695">
        <v>12100</v>
      </c>
      <c r="V1677" s="695">
        <v>1110</v>
      </c>
      <c r="W1677" s="695">
        <v>1110</v>
      </c>
      <c r="X1677" s="232">
        <v>1</v>
      </c>
      <c r="Y1677" s="695">
        <v>12100</v>
      </c>
      <c r="Z1677" s="232">
        <v>1</v>
      </c>
      <c r="AA1677" s="696">
        <v>12100</v>
      </c>
      <c r="AB1677" s="696">
        <v>12100</v>
      </c>
      <c r="AC1677" s="697" t="s">
        <v>2867</v>
      </c>
      <c r="AD1677" s="698" t="s">
        <v>2851</v>
      </c>
      <c r="AE1677" s="699"/>
      <c r="AF1677" s="699"/>
      <c r="AG1677" s="699"/>
      <c r="AH1677" s="699"/>
      <c r="AI1677" s="232" t="s">
        <v>5</v>
      </c>
      <c r="AJ1677" s="694"/>
      <c r="AK1677" s="694" t="s">
        <v>6</v>
      </c>
      <c r="AL1677" s="700" t="s">
        <v>662</v>
      </c>
      <c r="AM1677" s="694" t="s">
        <v>486</v>
      </c>
      <c r="AN1677" s="694"/>
      <c r="AO1677" s="232"/>
      <c r="AP1677" s="232"/>
      <c r="AQ1677" s="232"/>
      <c r="AR1677" s="232"/>
      <c r="AS1677" s="232"/>
      <c r="AT1677" s="243" t="str">
        <f t="shared" si="149"/>
        <v/>
      </c>
      <c r="AU1677" s="243" t="str">
        <f t="shared" si="150"/>
        <v/>
      </c>
    </row>
    <row r="1678" spans="1:47" ht="14.25">
      <c r="B1678" s="29">
        <v>2025</v>
      </c>
      <c r="C1678" s="29">
        <v>7</v>
      </c>
      <c r="D1678" s="29">
        <v>3</v>
      </c>
      <c r="E1678" s="247" t="s">
        <v>495</v>
      </c>
      <c r="F1678" s="29"/>
      <c r="G1678" s="368"/>
      <c r="H1678" s="694" t="s">
        <v>467</v>
      </c>
      <c r="I1678" s="347" t="s">
        <v>43</v>
      </c>
      <c r="J1678" s="694" t="s">
        <v>1553</v>
      </c>
      <c r="K1678" s="232"/>
      <c r="L1678" s="698"/>
      <c r="M1678" s="185"/>
      <c r="N1678" s="717"/>
      <c r="O1678" s="232"/>
      <c r="P1678" s="232">
        <v>25</v>
      </c>
      <c r="Q1678" s="347" t="s">
        <v>2390</v>
      </c>
      <c r="R1678" s="695">
        <v>1110</v>
      </c>
      <c r="S1678" s="695"/>
      <c r="T1678" s="695">
        <v>1000</v>
      </c>
      <c r="U1678" s="695">
        <v>1000</v>
      </c>
      <c r="V1678" s="695">
        <v>1110</v>
      </c>
      <c r="W1678" s="695">
        <v>1110</v>
      </c>
      <c r="X1678" s="232">
        <v>1</v>
      </c>
      <c r="Y1678" s="695">
        <v>1000</v>
      </c>
      <c r="Z1678" s="232">
        <v>1</v>
      </c>
      <c r="AA1678" s="696">
        <v>1000</v>
      </c>
      <c r="AB1678" s="696">
        <v>13100</v>
      </c>
      <c r="AC1678" s="697" t="s">
        <v>876</v>
      </c>
      <c r="AD1678" s="698" t="s">
        <v>2851</v>
      </c>
      <c r="AE1678" s="699">
        <v>0.52777777777777779</v>
      </c>
      <c r="AF1678" s="699">
        <v>0.53819444444444442</v>
      </c>
      <c r="AG1678" s="699"/>
      <c r="AH1678" s="699"/>
      <c r="AI1678" s="232"/>
      <c r="AJ1678" s="694"/>
      <c r="AK1678" s="694" t="s">
        <v>6</v>
      </c>
      <c r="AL1678" s="700" t="s">
        <v>662</v>
      </c>
      <c r="AM1678" s="694" t="s">
        <v>486</v>
      </c>
      <c r="AN1678" s="694">
        <v>1</v>
      </c>
      <c r="AO1678" s="232"/>
      <c r="AP1678" s="232"/>
      <c r="AQ1678" s="232"/>
      <c r="AR1678" s="232"/>
      <c r="AS1678" s="232"/>
      <c r="AT1678" s="243">
        <f t="shared" si="149"/>
        <v>1.041666666666663E-2</v>
      </c>
      <c r="AU1678" s="243" t="str">
        <f t="shared" si="150"/>
        <v/>
      </c>
    </row>
    <row r="1679" spans="1:47" ht="14.25">
      <c r="B1679" s="29">
        <v>2025</v>
      </c>
      <c r="C1679" s="29">
        <v>7</v>
      </c>
      <c r="D1679" s="29">
        <v>3</v>
      </c>
      <c r="E1679" s="247" t="s">
        <v>495</v>
      </c>
      <c r="F1679" s="29"/>
      <c r="G1679" s="208"/>
      <c r="H1679" s="694" t="s">
        <v>467</v>
      </c>
      <c r="I1679" s="347"/>
      <c r="J1679" s="694"/>
      <c r="K1679" s="232"/>
      <c r="L1679" s="698"/>
      <c r="M1679" s="185"/>
      <c r="N1679" s="717"/>
      <c r="O1679" s="232"/>
      <c r="P1679" s="232"/>
      <c r="Q1679" s="347"/>
      <c r="R1679" s="695"/>
      <c r="S1679" s="695"/>
      <c r="T1679" s="695"/>
      <c r="U1679" s="695"/>
      <c r="V1679" s="695"/>
      <c r="W1679" s="695"/>
      <c r="X1679" s="232"/>
      <c r="Y1679" s="695"/>
      <c r="Z1679" s="232"/>
      <c r="AA1679" s="696"/>
      <c r="AB1679" s="696"/>
      <c r="AC1679" s="697"/>
      <c r="AD1679" s="698"/>
      <c r="AE1679" s="699"/>
      <c r="AF1679" s="699"/>
      <c r="AG1679" s="699">
        <v>0.53819444444444442</v>
      </c>
      <c r="AH1679" s="699">
        <v>0.55902777777777779</v>
      </c>
      <c r="AI1679" s="232" t="s">
        <v>560</v>
      </c>
      <c r="AJ1679" s="694"/>
      <c r="AK1679" s="694"/>
      <c r="AL1679" s="700"/>
      <c r="AM1679" s="694"/>
      <c r="AN1679" s="694"/>
      <c r="AO1679" s="232"/>
      <c r="AP1679" s="232"/>
      <c r="AQ1679" s="232"/>
      <c r="AR1679" s="232"/>
      <c r="AS1679" s="232"/>
      <c r="AT1679" s="243" t="str">
        <f t="shared" si="149"/>
        <v/>
      </c>
      <c r="AU1679" s="243">
        <f t="shared" si="150"/>
        <v>2.083333333333337E-2</v>
      </c>
    </row>
    <row r="1680" spans="1:47" ht="14.25">
      <c r="A1680" s="182">
        <v>1</v>
      </c>
      <c r="B1680" s="29">
        <v>2025</v>
      </c>
      <c r="C1680" s="29">
        <v>7</v>
      </c>
      <c r="D1680" s="29">
        <v>3</v>
      </c>
      <c r="E1680" s="247" t="s">
        <v>495</v>
      </c>
      <c r="F1680" s="29">
        <v>9</v>
      </c>
      <c r="G1680" s="31" t="s">
        <v>485</v>
      </c>
      <c r="H1680" s="694" t="s">
        <v>467</v>
      </c>
      <c r="I1680" s="347" t="s">
        <v>47</v>
      </c>
      <c r="J1680" s="694" t="s">
        <v>1712</v>
      </c>
      <c r="K1680" s="232">
        <v>3841786</v>
      </c>
      <c r="L1680" s="698">
        <v>1</v>
      </c>
      <c r="M1680" s="185">
        <v>1</v>
      </c>
      <c r="N1680" s="717" t="s">
        <v>875</v>
      </c>
      <c r="O1680" s="232" t="s">
        <v>52</v>
      </c>
      <c r="P1680" s="232">
        <v>25</v>
      </c>
      <c r="Q1680" s="347" t="s">
        <v>2852</v>
      </c>
      <c r="R1680" s="695">
        <v>1110</v>
      </c>
      <c r="S1680" s="695">
        <v>1110</v>
      </c>
      <c r="T1680" s="695">
        <v>12100</v>
      </c>
      <c r="U1680" s="695">
        <v>12100</v>
      </c>
      <c r="V1680" s="695">
        <v>1110</v>
      </c>
      <c r="W1680" s="695">
        <v>1110</v>
      </c>
      <c r="X1680" s="232">
        <v>1</v>
      </c>
      <c r="Y1680" s="695">
        <v>12100</v>
      </c>
      <c r="Z1680" s="232">
        <v>1</v>
      </c>
      <c r="AA1680" s="696">
        <v>12100</v>
      </c>
      <c r="AB1680" s="696">
        <v>12100</v>
      </c>
      <c r="AC1680" s="697" t="s">
        <v>2868</v>
      </c>
      <c r="AD1680" s="698" t="s">
        <v>2853</v>
      </c>
      <c r="AE1680" s="699"/>
      <c r="AF1680" s="699"/>
      <c r="AG1680" s="699"/>
      <c r="AH1680" s="699"/>
      <c r="AI1680" s="232" t="s">
        <v>5</v>
      </c>
      <c r="AJ1680" s="694"/>
      <c r="AK1680" s="694" t="s">
        <v>6</v>
      </c>
      <c r="AL1680" s="700" t="s">
        <v>662</v>
      </c>
      <c r="AM1680" s="694" t="s">
        <v>486</v>
      </c>
      <c r="AN1680" s="694"/>
      <c r="AO1680" s="232"/>
      <c r="AP1680" s="232"/>
      <c r="AQ1680" s="232"/>
      <c r="AR1680" s="232"/>
      <c r="AS1680" s="232"/>
      <c r="AT1680" s="243" t="str">
        <f t="shared" si="149"/>
        <v/>
      </c>
      <c r="AU1680" s="243" t="str">
        <f t="shared" si="150"/>
        <v/>
      </c>
    </row>
    <row r="1681" spans="1:47" ht="14.25">
      <c r="B1681" s="29">
        <v>2025</v>
      </c>
      <c r="C1681" s="29">
        <v>7</v>
      </c>
      <c r="D1681" s="29">
        <v>3</v>
      </c>
      <c r="E1681" s="247" t="s">
        <v>495</v>
      </c>
      <c r="F1681" s="29"/>
      <c r="G1681" s="368"/>
      <c r="H1681" s="694" t="s">
        <v>467</v>
      </c>
      <c r="I1681" s="347" t="s">
        <v>43</v>
      </c>
      <c r="J1681" s="694" t="s">
        <v>1712</v>
      </c>
      <c r="K1681" s="232"/>
      <c r="L1681" s="698"/>
      <c r="M1681" s="185"/>
      <c r="N1681" s="717"/>
      <c r="O1681" s="232"/>
      <c r="P1681" s="232">
        <v>25</v>
      </c>
      <c r="Q1681" s="347" t="s">
        <v>2390</v>
      </c>
      <c r="R1681" s="695">
        <v>1110</v>
      </c>
      <c r="S1681" s="695"/>
      <c r="T1681" s="695">
        <v>1000</v>
      </c>
      <c r="U1681" s="695">
        <v>1000</v>
      </c>
      <c r="V1681" s="695">
        <v>1110</v>
      </c>
      <c r="W1681" s="695">
        <v>1110</v>
      </c>
      <c r="X1681" s="232">
        <v>1</v>
      </c>
      <c r="Y1681" s="695">
        <v>1000</v>
      </c>
      <c r="Z1681" s="232">
        <v>1</v>
      </c>
      <c r="AA1681" s="696">
        <v>1000</v>
      </c>
      <c r="AB1681" s="696">
        <v>13100</v>
      </c>
      <c r="AC1681" s="697" t="s">
        <v>876</v>
      </c>
      <c r="AD1681" s="698" t="s">
        <v>2853</v>
      </c>
      <c r="AE1681" s="699">
        <v>0.55902777777777779</v>
      </c>
      <c r="AF1681" s="699">
        <v>0.56944444444444442</v>
      </c>
      <c r="AG1681" s="699"/>
      <c r="AH1681" s="699"/>
      <c r="AI1681" s="232"/>
      <c r="AJ1681" s="694"/>
      <c r="AK1681" s="694" t="s">
        <v>6</v>
      </c>
      <c r="AL1681" s="700" t="s">
        <v>662</v>
      </c>
      <c r="AM1681" s="694" t="s">
        <v>486</v>
      </c>
      <c r="AN1681" s="694">
        <v>1</v>
      </c>
      <c r="AO1681" s="232"/>
      <c r="AP1681" s="232"/>
      <c r="AQ1681" s="232"/>
      <c r="AR1681" s="232"/>
      <c r="AS1681" s="232"/>
      <c r="AT1681" s="243">
        <f t="shared" si="149"/>
        <v>1.041666666666663E-2</v>
      </c>
      <c r="AU1681" s="243" t="str">
        <f t="shared" si="150"/>
        <v/>
      </c>
    </row>
    <row r="1682" spans="1:47" ht="14.25">
      <c r="B1682" s="29">
        <v>2025</v>
      </c>
      <c r="C1682" s="29">
        <v>7</v>
      </c>
      <c r="D1682" s="29">
        <v>3</v>
      </c>
      <c r="E1682" s="247" t="s">
        <v>495</v>
      </c>
      <c r="F1682" s="29"/>
      <c r="G1682" s="208"/>
      <c r="H1682" s="694" t="s">
        <v>467</v>
      </c>
      <c r="I1682" s="347"/>
      <c r="J1682" s="694"/>
      <c r="K1682" s="232"/>
      <c r="L1682" s="698"/>
      <c r="M1682" s="185"/>
      <c r="N1682" s="717"/>
      <c r="O1682" s="232"/>
      <c r="P1682" s="232"/>
      <c r="Q1682" s="347"/>
      <c r="R1682" s="695"/>
      <c r="S1682" s="695"/>
      <c r="T1682" s="695"/>
      <c r="U1682" s="695"/>
      <c r="V1682" s="695"/>
      <c r="W1682" s="695"/>
      <c r="X1682" s="232"/>
      <c r="Y1682" s="695"/>
      <c r="Z1682" s="232"/>
      <c r="AA1682" s="696"/>
      <c r="AB1682" s="696"/>
      <c r="AC1682" s="697"/>
      <c r="AD1682" s="698"/>
      <c r="AE1682" s="699"/>
      <c r="AF1682" s="699"/>
      <c r="AG1682" s="699">
        <v>0.56944444444444442</v>
      </c>
      <c r="AH1682" s="699">
        <v>0.59375</v>
      </c>
      <c r="AI1682" s="232" t="s">
        <v>689</v>
      </c>
      <c r="AJ1682" s="694"/>
      <c r="AK1682" s="694"/>
      <c r="AL1682" s="700"/>
      <c r="AM1682" s="694"/>
      <c r="AN1682" s="694"/>
      <c r="AO1682" s="232" t="s">
        <v>2810</v>
      </c>
      <c r="AP1682" s="232"/>
      <c r="AQ1682" s="232"/>
      <c r="AR1682" s="232"/>
      <c r="AS1682" s="232"/>
      <c r="AT1682" s="243" t="str">
        <f t="shared" si="149"/>
        <v/>
      </c>
      <c r="AU1682" s="243">
        <f t="shared" si="150"/>
        <v>2.430555555555558E-2</v>
      </c>
    </row>
    <row r="1683" spans="1:47" ht="14.25">
      <c r="B1683" s="29">
        <v>2025</v>
      </c>
      <c r="C1683" s="29">
        <v>7</v>
      </c>
      <c r="D1683" s="29">
        <v>3</v>
      </c>
      <c r="E1683" s="247" t="s">
        <v>496</v>
      </c>
      <c r="F1683" s="29"/>
      <c r="G1683" s="31"/>
      <c r="H1683" s="694" t="s">
        <v>467</v>
      </c>
      <c r="I1683" s="347" t="s">
        <v>58</v>
      </c>
      <c r="J1683" s="694" t="s">
        <v>468</v>
      </c>
      <c r="K1683" s="232"/>
      <c r="L1683" s="698"/>
      <c r="M1683" s="185"/>
      <c r="N1683" s="717"/>
      <c r="O1683" s="232"/>
      <c r="P1683" s="232">
        <v>12</v>
      </c>
      <c r="Q1683" s="347" t="s">
        <v>483</v>
      </c>
      <c r="R1683" s="695">
        <v>1120</v>
      </c>
      <c r="S1683" s="695"/>
      <c r="T1683" s="695" t="s">
        <v>30</v>
      </c>
      <c r="U1683" s="695">
        <v>200</v>
      </c>
      <c r="V1683" s="695">
        <v>1120</v>
      </c>
      <c r="W1683" s="695">
        <v>1120</v>
      </c>
      <c r="X1683" s="232">
        <v>1</v>
      </c>
      <c r="Y1683" s="695">
        <v>200</v>
      </c>
      <c r="Z1683" s="232">
        <v>1</v>
      </c>
      <c r="AA1683" s="696">
        <v>200</v>
      </c>
      <c r="AB1683" s="696"/>
      <c r="AC1683" s="697"/>
      <c r="AD1683" s="698" t="s">
        <v>488</v>
      </c>
      <c r="AE1683" s="699"/>
      <c r="AF1683" s="699"/>
      <c r="AG1683" s="699"/>
      <c r="AH1683" s="699"/>
      <c r="AI1683" s="232"/>
      <c r="AJ1683" s="694"/>
      <c r="AK1683" s="694"/>
      <c r="AL1683" s="700"/>
      <c r="AM1683" s="694"/>
      <c r="AN1683" s="694"/>
      <c r="AO1683" s="232"/>
      <c r="AP1683" s="232"/>
      <c r="AQ1683" s="232"/>
      <c r="AR1683" s="232"/>
      <c r="AS1683" s="232"/>
      <c r="AT1683" s="243" t="str">
        <f t="shared" ref="AT1683:AT1698" si="151">IF(IF(AE1683&gt;AF1683,1-AE1683+AF1683,AF1683-AE1683)=0,"",IF(AE1683&gt;AF1683,1-AE1683+AF1683,AF1683-AE1683))</f>
        <v/>
      </c>
      <c r="AU1683" s="243" t="str">
        <f t="shared" ref="AU1683:AU1698" si="152">IF(IF(AG1683&gt;AH1683,1-AG1683+AH1683,AH1683-AG1683)=0,"",IF(AG1683&gt;AH1683,1-AG1683+AH1683,AH1683-AG1683))</f>
        <v/>
      </c>
    </row>
    <row r="1684" spans="1:47" ht="14.25">
      <c r="A1684" s="182">
        <v>1</v>
      </c>
      <c r="B1684" s="29">
        <v>2025</v>
      </c>
      <c r="C1684" s="29">
        <v>7</v>
      </c>
      <c r="D1684" s="29">
        <v>3</v>
      </c>
      <c r="E1684" s="247" t="s">
        <v>496</v>
      </c>
      <c r="F1684" s="29">
        <v>10</v>
      </c>
      <c r="G1684" s="31" t="s">
        <v>485</v>
      </c>
      <c r="H1684" s="694" t="s">
        <v>467</v>
      </c>
      <c r="I1684" s="347" t="s">
        <v>47</v>
      </c>
      <c r="J1684" s="694" t="s">
        <v>468</v>
      </c>
      <c r="K1684" s="232">
        <v>3839126</v>
      </c>
      <c r="L1684" s="698">
        <v>1</v>
      </c>
      <c r="M1684" s="185">
        <v>9</v>
      </c>
      <c r="N1684" s="717" t="s">
        <v>487</v>
      </c>
      <c r="O1684" s="232" t="s">
        <v>469</v>
      </c>
      <c r="P1684" s="232">
        <v>25</v>
      </c>
      <c r="Q1684" s="347" t="s">
        <v>432</v>
      </c>
      <c r="R1684" s="695">
        <v>1120</v>
      </c>
      <c r="S1684" s="695">
        <v>1121</v>
      </c>
      <c r="T1684" s="695">
        <v>3970</v>
      </c>
      <c r="U1684" s="695">
        <v>3970</v>
      </c>
      <c r="V1684" s="695">
        <v>1120</v>
      </c>
      <c r="W1684" s="695">
        <v>1121</v>
      </c>
      <c r="X1684" s="232">
        <v>1</v>
      </c>
      <c r="Y1684" s="695">
        <v>4000</v>
      </c>
      <c r="Z1684" s="232">
        <v>1</v>
      </c>
      <c r="AA1684" s="696">
        <v>4000</v>
      </c>
      <c r="AB1684" s="696">
        <v>3970</v>
      </c>
      <c r="AC1684" s="697" t="s">
        <v>2869</v>
      </c>
      <c r="AD1684" s="698"/>
      <c r="AE1684" s="699">
        <v>0.59375</v>
      </c>
      <c r="AF1684" s="699">
        <v>0.61111111111111116</v>
      </c>
      <c r="AG1684" s="699">
        <v>0.61111111111111116</v>
      </c>
      <c r="AH1684" s="699">
        <v>0.61805555555555558</v>
      </c>
      <c r="AI1684" s="232" t="s">
        <v>5</v>
      </c>
      <c r="AJ1684" s="694"/>
      <c r="AK1684" s="694" t="s">
        <v>17</v>
      </c>
      <c r="AL1684" s="700" t="s">
        <v>858</v>
      </c>
      <c r="AM1684" s="694" t="s">
        <v>486</v>
      </c>
      <c r="AN1684" s="694">
        <v>1</v>
      </c>
      <c r="AO1684" s="232"/>
      <c r="AP1684" s="232" t="s">
        <v>394</v>
      </c>
      <c r="AQ1684" s="232" t="s">
        <v>2788</v>
      </c>
      <c r="AR1684" s="232"/>
      <c r="AS1684" s="232"/>
      <c r="AT1684" s="243">
        <f t="shared" si="151"/>
        <v>1.736111111111116E-2</v>
      </c>
      <c r="AU1684" s="243">
        <f t="shared" si="152"/>
        <v>6.9444444444444198E-3</v>
      </c>
    </row>
    <row r="1685" spans="1:47" ht="14.25">
      <c r="B1685" s="29">
        <v>2025</v>
      </c>
      <c r="C1685" s="29">
        <v>7</v>
      </c>
      <c r="D1685" s="29">
        <v>3</v>
      </c>
      <c r="E1685" s="247" t="s">
        <v>496</v>
      </c>
      <c r="F1685" s="29">
        <v>10</v>
      </c>
      <c r="G1685" s="31" t="s">
        <v>485</v>
      </c>
      <c r="H1685" s="694" t="s">
        <v>467</v>
      </c>
      <c r="I1685" s="347" t="s">
        <v>47</v>
      </c>
      <c r="J1685" s="694" t="s">
        <v>468</v>
      </c>
      <c r="K1685" s="232">
        <v>3839126</v>
      </c>
      <c r="L1685" s="698">
        <v>2</v>
      </c>
      <c r="M1685" s="185">
        <v>9</v>
      </c>
      <c r="N1685" s="717" t="s">
        <v>487</v>
      </c>
      <c r="O1685" s="232" t="s">
        <v>469</v>
      </c>
      <c r="P1685" s="232">
        <v>25</v>
      </c>
      <c r="Q1685" s="347" t="s">
        <v>432</v>
      </c>
      <c r="R1685" s="695">
        <v>1120</v>
      </c>
      <c r="S1685" s="695">
        <v>1121</v>
      </c>
      <c r="T1685" s="695">
        <v>3910</v>
      </c>
      <c r="U1685" s="695">
        <v>3910</v>
      </c>
      <c r="V1685" s="695">
        <v>1120</v>
      </c>
      <c r="W1685" s="695">
        <v>1121</v>
      </c>
      <c r="X1685" s="232">
        <v>1</v>
      </c>
      <c r="Y1685" s="695">
        <v>4000</v>
      </c>
      <c r="Z1685" s="232">
        <v>1</v>
      </c>
      <c r="AA1685" s="696">
        <v>4000</v>
      </c>
      <c r="AB1685" s="696">
        <v>3930</v>
      </c>
      <c r="AC1685" s="697" t="s">
        <v>2870</v>
      </c>
      <c r="AD1685" s="698"/>
      <c r="AE1685" s="699">
        <v>0.61805555555555558</v>
      </c>
      <c r="AF1685" s="699">
        <v>0.63888888888888884</v>
      </c>
      <c r="AG1685" s="699">
        <v>0.63888888888888884</v>
      </c>
      <c r="AH1685" s="699">
        <v>0.64583333333333337</v>
      </c>
      <c r="AI1685" s="232" t="s">
        <v>5</v>
      </c>
      <c r="AJ1685" s="694"/>
      <c r="AK1685" s="694" t="s">
        <v>17</v>
      </c>
      <c r="AL1685" s="700" t="s">
        <v>858</v>
      </c>
      <c r="AM1685" s="694" t="s">
        <v>486</v>
      </c>
      <c r="AN1685" s="694">
        <v>2</v>
      </c>
      <c r="AO1685" s="232" t="s">
        <v>2871</v>
      </c>
      <c r="AP1685" s="232" t="s">
        <v>394</v>
      </c>
      <c r="AQ1685" s="232"/>
      <c r="AR1685" s="232"/>
      <c r="AS1685" s="232"/>
      <c r="AT1685" s="243">
        <f t="shared" si="151"/>
        <v>2.0833333333333259E-2</v>
      </c>
      <c r="AU1685" s="243">
        <f t="shared" si="152"/>
        <v>6.9444444444445308E-3</v>
      </c>
    </row>
    <row r="1686" spans="1:47" ht="14.25">
      <c r="B1686" s="29">
        <v>2025</v>
      </c>
      <c r="C1686" s="29">
        <v>7</v>
      </c>
      <c r="D1686" s="29">
        <v>3</v>
      </c>
      <c r="E1686" s="247" t="s">
        <v>496</v>
      </c>
      <c r="F1686" s="29">
        <v>10</v>
      </c>
      <c r="G1686" s="31" t="s">
        <v>485</v>
      </c>
      <c r="H1686" s="694" t="s">
        <v>467</v>
      </c>
      <c r="I1686" s="347" t="s">
        <v>47</v>
      </c>
      <c r="J1686" s="694" t="s">
        <v>468</v>
      </c>
      <c r="K1686" s="232">
        <v>3839126</v>
      </c>
      <c r="L1686" s="698">
        <v>3</v>
      </c>
      <c r="M1686" s="185">
        <v>9</v>
      </c>
      <c r="N1686" s="717" t="s">
        <v>487</v>
      </c>
      <c r="O1686" s="232" t="s">
        <v>469</v>
      </c>
      <c r="P1686" s="232">
        <v>25</v>
      </c>
      <c r="Q1686" s="347" t="s">
        <v>432</v>
      </c>
      <c r="R1686" s="695">
        <v>1120</v>
      </c>
      <c r="S1686" s="695">
        <v>1122</v>
      </c>
      <c r="T1686" s="695">
        <v>3900</v>
      </c>
      <c r="U1686" s="695">
        <v>3900</v>
      </c>
      <c r="V1686" s="695">
        <v>1120</v>
      </c>
      <c r="W1686" s="695">
        <v>1122</v>
      </c>
      <c r="X1686" s="232">
        <v>1</v>
      </c>
      <c r="Y1686" s="695">
        <v>4000</v>
      </c>
      <c r="Z1686" s="232">
        <v>1</v>
      </c>
      <c r="AA1686" s="696">
        <v>4000</v>
      </c>
      <c r="AB1686" s="696">
        <v>3910</v>
      </c>
      <c r="AC1686" s="697" t="s">
        <v>2873</v>
      </c>
      <c r="AD1686" s="698" t="s">
        <v>2861</v>
      </c>
      <c r="AE1686" s="699">
        <v>0.64583333333333337</v>
      </c>
      <c r="AF1686" s="699">
        <v>0.66319444444444442</v>
      </c>
      <c r="AG1686" s="699">
        <v>0.66319444444444442</v>
      </c>
      <c r="AH1686" s="699">
        <v>0.67013888888888884</v>
      </c>
      <c r="AI1686" s="232" t="s">
        <v>5</v>
      </c>
      <c r="AJ1686" s="694"/>
      <c r="AK1686" s="694" t="s">
        <v>17</v>
      </c>
      <c r="AL1686" s="700" t="s">
        <v>858</v>
      </c>
      <c r="AM1686" s="694" t="s">
        <v>486</v>
      </c>
      <c r="AN1686" s="694">
        <v>1</v>
      </c>
      <c r="AO1686" s="232"/>
      <c r="AP1686" s="232" t="s">
        <v>394</v>
      </c>
      <c r="AQ1686" s="232"/>
      <c r="AR1686" s="232"/>
      <c r="AS1686" s="232"/>
      <c r="AT1686" s="243">
        <f t="shared" si="151"/>
        <v>1.7361111111111049E-2</v>
      </c>
      <c r="AU1686" s="243">
        <f t="shared" si="152"/>
        <v>6.9444444444444198E-3</v>
      </c>
    </row>
    <row r="1687" spans="1:47" ht="14.25">
      <c r="B1687" s="29">
        <v>2025</v>
      </c>
      <c r="C1687" s="29">
        <v>7</v>
      </c>
      <c r="D1687" s="29">
        <v>3</v>
      </c>
      <c r="E1687" s="247" t="s">
        <v>496</v>
      </c>
      <c r="F1687" s="29"/>
      <c r="G1687" s="208"/>
      <c r="H1687" s="694" t="s">
        <v>467</v>
      </c>
      <c r="I1687" s="347" t="s">
        <v>43</v>
      </c>
      <c r="J1687" s="694" t="s">
        <v>468</v>
      </c>
      <c r="K1687" s="232"/>
      <c r="L1687" s="698"/>
      <c r="M1687" s="185"/>
      <c r="N1687" s="717"/>
      <c r="O1687" s="232"/>
      <c r="P1687" s="232">
        <v>25</v>
      </c>
      <c r="Q1687" s="347" t="s">
        <v>483</v>
      </c>
      <c r="R1687" s="695">
        <v>1120</v>
      </c>
      <c r="S1687" s="695"/>
      <c r="T1687" s="695" t="s">
        <v>30</v>
      </c>
      <c r="U1687" s="695">
        <v>500</v>
      </c>
      <c r="V1687" s="695">
        <v>1120</v>
      </c>
      <c r="W1687" s="695">
        <v>1120</v>
      </c>
      <c r="X1687" s="232">
        <v>1</v>
      </c>
      <c r="Y1687" s="695"/>
      <c r="Z1687" s="232">
        <v>1</v>
      </c>
      <c r="AA1687" s="696">
        <v>500</v>
      </c>
      <c r="AB1687" s="696">
        <v>12700</v>
      </c>
      <c r="AC1687" s="697" t="s">
        <v>914</v>
      </c>
      <c r="AD1687" s="698" t="s">
        <v>2861</v>
      </c>
      <c r="AE1687" s="699">
        <v>0.67013888888888884</v>
      </c>
      <c r="AF1687" s="699">
        <v>0.67361111111111116</v>
      </c>
      <c r="AG1687" s="699"/>
      <c r="AH1687" s="699"/>
      <c r="AI1687" s="232"/>
      <c r="AJ1687" s="694"/>
      <c r="AK1687" s="694" t="s">
        <v>17</v>
      </c>
      <c r="AL1687" s="700" t="s">
        <v>858</v>
      </c>
      <c r="AM1687" s="694" t="s">
        <v>486</v>
      </c>
      <c r="AN1687" s="694">
        <v>1</v>
      </c>
      <c r="AO1687" s="232"/>
      <c r="AP1687" s="232"/>
      <c r="AQ1687" s="232"/>
      <c r="AR1687" s="232"/>
      <c r="AS1687" s="232"/>
      <c r="AT1687" s="243">
        <f t="shared" si="151"/>
        <v>3.4722222222223209E-3</v>
      </c>
      <c r="AU1687" s="243" t="str">
        <f t="shared" si="152"/>
        <v/>
      </c>
    </row>
    <row r="1688" spans="1:47" ht="14.25">
      <c r="B1688" s="29">
        <v>2025</v>
      </c>
      <c r="C1688" s="29">
        <v>7</v>
      </c>
      <c r="D1688" s="29">
        <v>3</v>
      </c>
      <c r="E1688" s="247" t="s">
        <v>496</v>
      </c>
      <c r="F1688" s="29"/>
      <c r="G1688" s="208"/>
      <c r="H1688" s="694" t="s">
        <v>467</v>
      </c>
      <c r="I1688" s="347"/>
      <c r="J1688" s="694"/>
      <c r="K1688" s="232"/>
      <c r="L1688" s="698"/>
      <c r="M1688" s="185"/>
      <c r="N1688" s="717"/>
      <c r="O1688" s="232"/>
      <c r="P1688" s="232"/>
      <c r="Q1688" s="347"/>
      <c r="R1688" s="695"/>
      <c r="S1688" s="695"/>
      <c r="T1688" s="695"/>
      <c r="U1688" s="695"/>
      <c r="V1688" s="695"/>
      <c r="W1688" s="695"/>
      <c r="X1688" s="232"/>
      <c r="Y1688" s="695"/>
      <c r="Z1688" s="232"/>
      <c r="AA1688" s="696"/>
      <c r="AB1688" s="696"/>
      <c r="AC1688" s="697"/>
      <c r="AD1688" s="698"/>
      <c r="AE1688" s="699"/>
      <c r="AF1688" s="699"/>
      <c r="AG1688" s="699">
        <v>0.67361111111111116</v>
      </c>
      <c r="AH1688" s="699">
        <v>0.69444444444444442</v>
      </c>
      <c r="AI1688" s="232" t="s">
        <v>560</v>
      </c>
      <c r="AJ1688" s="694"/>
      <c r="AK1688" s="694"/>
      <c r="AL1688" s="700"/>
      <c r="AM1688" s="694"/>
      <c r="AN1688" s="694"/>
      <c r="AO1688" s="232"/>
      <c r="AP1688" s="232"/>
      <c r="AQ1688" s="232"/>
      <c r="AR1688" s="232"/>
      <c r="AS1688" s="232"/>
      <c r="AT1688" s="243" t="str">
        <f t="shared" si="151"/>
        <v/>
      </c>
      <c r="AU1688" s="243">
        <f t="shared" si="152"/>
        <v>2.0833333333333259E-2</v>
      </c>
    </row>
    <row r="1689" spans="1:47" ht="14.25">
      <c r="B1689" s="29">
        <v>2025</v>
      </c>
      <c r="C1689" s="29">
        <v>7</v>
      </c>
      <c r="D1689" s="29">
        <v>3</v>
      </c>
      <c r="E1689" s="247" t="s">
        <v>496</v>
      </c>
      <c r="F1689" s="29"/>
      <c r="G1689" s="31"/>
      <c r="H1689" s="694" t="s">
        <v>467</v>
      </c>
      <c r="I1689" s="347" t="s">
        <v>58</v>
      </c>
      <c r="J1689" s="694" t="s">
        <v>468</v>
      </c>
      <c r="K1689" s="232"/>
      <c r="L1689" s="698"/>
      <c r="M1689" s="185"/>
      <c r="N1689" s="717"/>
      <c r="O1689" s="232"/>
      <c r="P1689" s="232">
        <v>12</v>
      </c>
      <c r="Q1689" s="347" t="s">
        <v>483</v>
      </c>
      <c r="R1689" s="695">
        <v>1120</v>
      </c>
      <c r="S1689" s="695"/>
      <c r="T1689" s="695" t="s">
        <v>30</v>
      </c>
      <c r="U1689" s="695">
        <v>200</v>
      </c>
      <c r="V1689" s="695">
        <v>1120</v>
      </c>
      <c r="W1689" s="695">
        <v>1120</v>
      </c>
      <c r="X1689" s="232">
        <v>1</v>
      </c>
      <c r="Y1689" s="695">
        <v>200</v>
      </c>
      <c r="Z1689" s="232">
        <v>1</v>
      </c>
      <c r="AA1689" s="696">
        <v>200</v>
      </c>
      <c r="AB1689" s="696"/>
      <c r="AC1689" s="697"/>
      <c r="AD1689" s="698" t="s">
        <v>488</v>
      </c>
      <c r="AE1689" s="699"/>
      <c r="AF1689" s="699"/>
      <c r="AG1689" s="699"/>
      <c r="AH1689" s="699"/>
      <c r="AI1689" s="232"/>
      <c r="AJ1689" s="694"/>
      <c r="AK1689" s="694"/>
      <c r="AL1689" s="700"/>
      <c r="AM1689" s="694"/>
      <c r="AN1689" s="694"/>
      <c r="AO1689" s="232"/>
      <c r="AP1689" s="232"/>
      <c r="AQ1689" s="232"/>
      <c r="AR1689" s="232"/>
      <c r="AS1689" s="232"/>
      <c r="AT1689" s="243" t="str">
        <f t="shared" si="151"/>
        <v/>
      </c>
      <c r="AU1689" s="243" t="str">
        <f t="shared" si="152"/>
        <v/>
      </c>
    </row>
    <row r="1690" spans="1:47" ht="14.25">
      <c r="A1690" s="182">
        <v>1</v>
      </c>
      <c r="B1690" s="29">
        <v>2025</v>
      </c>
      <c r="C1690" s="29">
        <v>7</v>
      </c>
      <c r="D1690" s="29">
        <v>3</v>
      </c>
      <c r="E1690" s="247" t="s">
        <v>496</v>
      </c>
      <c r="F1690" s="29">
        <v>11</v>
      </c>
      <c r="G1690" s="31" t="s">
        <v>485</v>
      </c>
      <c r="H1690" s="694" t="s">
        <v>467</v>
      </c>
      <c r="I1690" s="347" t="s">
        <v>47</v>
      </c>
      <c r="J1690" s="694" t="s">
        <v>468</v>
      </c>
      <c r="K1690" s="232">
        <v>3839126</v>
      </c>
      <c r="L1690" s="698">
        <v>4</v>
      </c>
      <c r="M1690" s="185">
        <v>9</v>
      </c>
      <c r="N1690" s="717" t="s">
        <v>487</v>
      </c>
      <c r="O1690" s="232" t="s">
        <v>469</v>
      </c>
      <c r="P1690" s="232">
        <v>25</v>
      </c>
      <c r="Q1690" s="347" t="s">
        <v>432</v>
      </c>
      <c r="R1690" s="695">
        <v>1120</v>
      </c>
      <c r="S1690" s="695">
        <v>1121</v>
      </c>
      <c r="T1690" s="695">
        <v>3980</v>
      </c>
      <c r="U1690" s="695">
        <v>3980</v>
      </c>
      <c r="V1690" s="695">
        <v>1120</v>
      </c>
      <c r="W1690" s="695">
        <v>1121</v>
      </c>
      <c r="X1690" s="232">
        <v>1</v>
      </c>
      <c r="Y1690" s="695">
        <v>4000</v>
      </c>
      <c r="Z1690" s="232">
        <v>1</v>
      </c>
      <c r="AA1690" s="696">
        <v>4000</v>
      </c>
      <c r="AB1690" s="696">
        <v>3980</v>
      </c>
      <c r="AC1690" s="697" t="s">
        <v>2874</v>
      </c>
      <c r="AD1690" s="698"/>
      <c r="AE1690" s="699">
        <v>0.69444444444444442</v>
      </c>
      <c r="AF1690" s="699">
        <v>0.71527777777777779</v>
      </c>
      <c r="AG1690" s="699">
        <v>0.71527777777777779</v>
      </c>
      <c r="AH1690" s="699">
        <v>0.72222222222222221</v>
      </c>
      <c r="AI1690" s="232" t="s">
        <v>5</v>
      </c>
      <c r="AJ1690" s="694"/>
      <c r="AK1690" s="694" t="s">
        <v>17</v>
      </c>
      <c r="AL1690" s="700" t="s">
        <v>858</v>
      </c>
      <c r="AM1690" s="694" t="s">
        <v>486</v>
      </c>
      <c r="AN1690" s="694">
        <v>1</v>
      </c>
      <c r="AO1690" s="232"/>
      <c r="AP1690" s="232" t="s">
        <v>394</v>
      </c>
      <c r="AQ1690" s="232"/>
      <c r="AR1690" s="232"/>
      <c r="AS1690" s="232"/>
      <c r="AT1690" s="243">
        <f t="shared" si="151"/>
        <v>2.083333333333337E-2</v>
      </c>
      <c r="AU1690" s="243">
        <f t="shared" si="152"/>
        <v>6.9444444444444198E-3</v>
      </c>
    </row>
    <row r="1691" spans="1:47" ht="14.25">
      <c r="B1691" s="29">
        <v>2025</v>
      </c>
      <c r="C1691" s="29">
        <v>7</v>
      </c>
      <c r="D1691" s="29">
        <v>3</v>
      </c>
      <c r="E1691" s="247" t="s">
        <v>496</v>
      </c>
      <c r="F1691" s="29">
        <v>11</v>
      </c>
      <c r="G1691" s="31" t="s">
        <v>485</v>
      </c>
      <c r="H1691" s="694" t="s">
        <v>467</v>
      </c>
      <c r="I1691" s="347" t="s">
        <v>47</v>
      </c>
      <c r="J1691" s="694" t="s">
        <v>468</v>
      </c>
      <c r="K1691" s="232">
        <v>3839126</v>
      </c>
      <c r="L1691" s="698">
        <v>5</v>
      </c>
      <c r="M1691" s="185">
        <v>9</v>
      </c>
      <c r="N1691" s="717" t="s">
        <v>487</v>
      </c>
      <c r="O1691" s="232" t="s">
        <v>469</v>
      </c>
      <c r="P1691" s="232">
        <v>25</v>
      </c>
      <c r="Q1691" s="347" t="s">
        <v>432</v>
      </c>
      <c r="R1691" s="695">
        <v>1120</v>
      </c>
      <c r="S1691" s="695">
        <v>1121</v>
      </c>
      <c r="T1691" s="695">
        <v>3880</v>
      </c>
      <c r="U1691" s="695">
        <v>3880</v>
      </c>
      <c r="V1691" s="695">
        <v>1120</v>
      </c>
      <c r="W1691" s="695">
        <v>1121</v>
      </c>
      <c r="X1691" s="232">
        <v>1</v>
      </c>
      <c r="Y1691" s="695">
        <v>4000</v>
      </c>
      <c r="Z1691" s="232">
        <v>1</v>
      </c>
      <c r="AA1691" s="696">
        <v>4000</v>
      </c>
      <c r="AB1691" s="696">
        <v>3890</v>
      </c>
      <c r="AC1691" s="697" t="s">
        <v>2875</v>
      </c>
      <c r="AD1691" s="698"/>
      <c r="AE1691" s="699">
        <v>0.72222222222222221</v>
      </c>
      <c r="AF1691" s="699">
        <v>0.73958333333333337</v>
      </c>
      <c r="AG1691" s="699">
        <v>0.73958333333333337</v>
      </c>
      <c r="AH1691" s="699">
        <v>0.74652777777777779</v>
      </c>
      <c r="AI1691" s="232" t="s">
        <v>5</v>
      </c>
      <c r="AJ1691" s="694"/>
      <c r="AK1691" s="694" t="s">
        <v>17</v>
      </c>
      <c r="AL1691" s="700" t="s">
        <v>858</v>
      </c>
      <c r="AM1691" s="694" t="s">
        <v>486</v>
      </c>
      <c r="AN1691" s="694">
        <v>1</v>
      </c>
      <c r="AO1691" s="232"/>
      <c r="AP1691" s="232" t="s">
        <v>394</v>
      </c>
      <c r="AQ1691" s="232"/>
      <c r="AR1691" s="232"/>
      <c r="AS1691" s="232"/>
      <c r="AT1691" s="243">
        <f t="shared" si="151"/>
        <v>1.736111111111116E-2</v>
      </c>
      <c r="AU1691" s="243">
        <f t="shared" si="152"/>
        <v>6.9444444444444198E-3</v>
      </c>
    </row>
    <row r="1692" spans="1:47" ht="14.25">
      <c r="B1692" s="29">
        <v>2025</v>
      </c>
      <c r="C1692" s="29">
        <v>7</v>
      </c>
      <c r="D1692" s="29">
        <v>3</v>
      </c>
      <c r="E1692" s="247" t="s">
        <v>496</v>
      </c>
      <c r="F1692" s="29">
        <v>11</v>
      </c>
      <c r="G1692" s="31" t="s">
        <v>485</v>
      </c>
      <c r="H1692" s="694" t="s">
        <v>467</v>
      </c>
      <c r="I1692" s="347" t="s">
        <v>47</v>
      </c>
      <c r="J1692" s="694" t="s">
        <v>468</v>
      </c>
      <c r="K1692" s="232">
        <v>3839126</v>
      </c>
      <c r="L1692" s="698">
        <v>6</v>
      </c>
      <c r="M1692" s="185">
        <v>9</v>
      </c>
      <c r="N1692" s="717" t="s">
        <v>487</v>
      </c>
      <c r="O1692" s="232" t="s">
        <v>469</v>
      </c>
      <c r="P1692" s="232">
        <v>25</v>
      </c>
      <c r="Q1692" s="347" t="s">
        <v>432</v>
      </c>
      <c r="R1692" s="695">
        <v>1120</v>
      </c>
      <c r="S1692" s="695">
        <v>1120</v>
      </c>
      <c r="T1692" s="695">
        <v>3940</v>
      </c>
      <c r="U1692" s="695">
        <v>3940</v>
      </c>
      <c r="V1692" s="695">
        <v>1120</v>
      </c>
      <c r="W1692" s="695">
        <v>1120</v>
      </c>
      <c r="X1692" s="232">
        <v>1</v>
      </c>
      <c r="Y1692" s="695">
        <v>4000</v>
      </c>
      <c r="Z1692" s="232">
        <v>1</v>
      </c>
      <c r="AA1692" s="696">
        <v>4000</v>
      </c>
      <c r="AB1692" s="696">
        <v>3950</v>
      </c>
      <c r="AC1692" s="697" t="s">
        <v>2876</v>
      </c>
      <c r="AD1692" s="698" t="s">
        <v>2862</v>
      </c>
      <c r="AE1692" s="699">
        <v>0.74652777777777779</v>
      </c>
      <c r="AF1692" s="699">
        <v>0.76388888888888884</v>
      </c>
      <c r="AG1692" s="699">
        <v>0.76388888888888884</v>
      </c>
      <c r="AH1692" s="699">
        <v>0.77083333333333337</v>
      </c>
      <c r="AI1692" s="232" t="s">
        <v>5</v>
      </c>
      <c r="AJ1692" s="694"/>
      <c r="AK1692" s="694" t="s">
        <v>17</v>
      </c>
      <c r="AL1692" s="700" t="s">
        <v>858</v>
      </c>
      <c r="AM1692" s="694" t="s">
        <v>486</v>
      </c>
      <c r="AN1692" s="694">
        <v>1</v>
      </c>
      <c r="AO1692" s="232"/>
      <c r="AP1692" s="232" t="s">
        <v>394</v>
      </c>
      <c r="AQ1692" s="232"/>
      <c r="AR1692" s="232"/>
      <c r="AS1692" s="232"/>
      <c r="AT1692" s="243">
        <f t="shared" si="151"/>
        <v>1.7361111111111049E-2</v>
      </c>
      <c r="AU1692" s="243">
        <f t="shared" si="152"/>
        <v>6.9444444444445308E-3</v>
      </c>
    </row>
    <row r="1693" spans="1:47" ht="14.25">
      <c r="B1693" s="29">
        <v>2025</v>
      </c>
      <c r="C1693" s="29">
        <v>7</v>
      </c>
      <c r="D1693" s="29">
        <v>3</v>
      </c>
      <c r="E1693" s="247" t="s">
        <v>496</v>
      </c>
      <c r="F1693" s="29"/>
      <c r="G1693" s="208"/>
      <c r="H1693" s="694" t="s">
        <v>467</v>
      </c>
      <c r="I1693" s="347" t="s">
        <v>43</v>
      </c>
      <c r="J1693" s="694" t="s">
        <v>468</v>
      </c>
      <c r="K1693" s="232"/>
      <c r="L1693" s="698"/>
      <c r="M1693" s="185"/>
      <c r="N1693" s="717"/>
      <c r="O1693" s="232"/>
      <c r="P1693" s="232">
        <v>25</v>
      </c>
      <c r="Q1693" s="347" t="s">
        <v>483</v>
      </c>
      <c r="R1693" s="695">
        <v>1120</v>
      </c>
      <c r="S1693" s="695"/>
      <c r="T1693" s="695" t="s">
        <v>30</v>
      </c>
      <c r="U1693" s="695">
        <v>500</v>
      </c>
      <c r="V1693" s="695">
        <v>1120</v>
      </c>
      <c r="W1693" s="695">
        <v>1120</v>
      </c>
      <c r="X1693" s="232">
        <v>1</v>
      </c>
      <c r="Y1693" s="695"/>
      <c r="Z1693" s="232">
        <v>1</v>
      </c>
      <c r="AA1693" s="696">
        <v>500</v>
      </c>
      <c r="AB1693" s="696">
        <v>12700</v>
      </c>
      <c r="AC1693" s="697" t="s">
        <v>914</v>
      </c>
      <c r="AD1693" s="698" t="s">
        <v>2862</v>
      </c>
      <c r="AE1693" s="699">
        <v>0.77083333333333337</v>
      </c>
      <c r="AF1693" s="699">
        <v>0.77430555555555558</v>
      </c>
      <c r="AG1693" s="699"/>
      <c r="AH1693" s="699"/>
      <c r="AI1693" s="232"/>
      <c r="AJ1693" s="694"/>
      <c r="AK1693" s="694" t="s">
        <v>17</v>
      </c>
      <c r="AL1693" s="700" t="s">
        <v>858</v>
      </c>
      <c r="AM1693" s="694" t="s">
        <v>486</v>
      </c>
      <c r="AN1693" s="694">
        <v>1</v>
      </c>
      <c r="AO1693" s="232"/>
      <c r="AP1693" s="232"/>
      <c r="AQ1693" s="232"/>
      <c r="AR1693" s="232"/>
      <c r="AS1693" s="232"/>
      <c r="AT1693" s="243">
        <f t="shared" si="151"/>
        <v>3.4722222222222099E-3</v>
      </c>
      <c r="AU1693" s="243" t="str">
        <f t="shared" si="152"/>
        <v/>
      </c>
    </row>
    <row r="1694" spans="1:47" ht="14.25">
      <c r="B1694" s="29">
        <v>2025</v>
      </c>
      <c r="C1694" s="29">
        <v>7</v>
      </c>
      <c r="D1694" s="29">
        <v>3</v>
      </c>
      <c r="E1694" s="247" t="s">
        <v>496</v>
      </c>
      <c r="F1694" s="29"/>
      <c r="G1694" s="208"/>
      <c r="H1694" s="694" t="s">
        <v>467</v>
      </c>
      <c r="I1694" s="347"/>
      <c r="J1694" s="694"/>
      <c r="K1694" s="232"/>
      <c r="L1694" s="698"/>
      <c r="M1694" s="185"/>
      <c r="N1694" s="717"/>
      <c r="O1694" s="232"/>
      <c r="P1694" s="232"/>
      <c r="Q1694" s="347"/>
      <c r="R1694" s="695"/>
      <c r="S1694" s="695"/>
      <c r="T1694" s="695"/>
      <c r="U1694" s="695"/>
      <c r="V1694" s="695"/>
      <c r="W1694" s="695"/>
      <c r="X1694" s="232"/>
      <c r="Y1694" s="695"/>
      <c r="Z1694" s="232"/>
      <c r="AA1694" s="696"/>
      <c r="AB1694" s="696"/>
      <c r="AC1694" s="697"/>
      <c r="AD1694" s="698"/>
      <c r="AE1694" s="699"/>
      <c r="AF1694" s="699"/>
      <c r="AG1694" s="699">
        <v>0.77430555555555558</v>
      </c>
      <c r="AH1694" s="699">
        <v>0.83680555555555558</v>
      </c>
      <c r="AI1694" s="232" t="s">
        <v>560</v>
      </c>
      <c r="AJ1694" s="694"/>
      <c r="AK1694" s="694"/>
      <c r="AL1694" s="700"/>
      <c r="AM1694" s="694"/>
      <c r="AN1694" s="694"/>
      <c r="AO1694" s="232"/>
      <c r="AP1694" s="232"/>
      <c r="AQ1694" s="232"/>
      <c r="AR1694" s="232"/>
      <c r="AS1694" s="232"/>
      <c r="AT1694" s="243" t="str">
        <f t="shared" si="151"/>
        <v/>
      </c>
      <c r="AU1694" s="243">
        <f t="shared" si="152"/>
        <v>6.25E-2</v>
      </c>
    </row>
    <row r="1695" spans="1:47" ht="14.25">
      <c r="B1695" s="29">
        <v>2025</v>
      </c>
      <c r="C1695" s="29">
        <v>7</v>
      </c>
      <c r="D1695" s="29">
        <v>3</v>
      </c>
      <c r="E1695" s="247" t="s">
        <v>496</v>
      </c>
      <c r="F1695" s="29"/>
      <c r="G1695" s="31"/>
      <c r="H1695" s="694" t="s">
        <v>467</v>
      </c>
      <c r="I1695" s="347" t="s">
        <v>58</v>
      </c>
      <c r="J1695" s="694" t="s">
        <v>468</v>
      </c>
      <c r="K1695" s="232"/>
      <c r="L1695" s="698"/>
      <c r="M1695" s="185"/>
      <c r="N1695" s="717"/>
      <c r="O1695" s="232"/>
      <c r="P1695" s="232">
        <v>12</v>
      </c>
      <c r="Q1695" s="347" t="s">
        <v>483</v>
      </c>
      <c r="R1695" s="695">
        <v>1120</v>
      </c>
      <c r="S1695" s="695"/>
      <c r="T1695" s="695" t="s">
        <v>30</v>
      </c>
      <c r="U1695" s="695">
        <v>200</v>
      </c>
      <c r="V1695" s="695">
        <v>1120</v>
      </c>
      <c r="W1695" s="695">
        <v>1120</v>
      </c>
      <c r="X1695" s="232">
        <v>1</v>
      </c>
      <c r="Y1695" s="695">
        <v>200</v>
      </c>
      <c r="Z1695" s="232">
        <v>1</v>
      </c>
      <c r="AA1695" s="696">
        <v>200</v>
      </c>
      <c r="AB1695" s="696"/>
      <c r="AC1695" s="697"/>
      <c r="AD1695" s="698" t="s">
        <v>488</v>
      </c>
      <c r="AE1695" s="699"/>
      <c r="AF1695" s="699"/>
      <c r="AG1695" s="699"/>
      <c r="AH1695" s="699"/>
      <c r="AI1695" s="232"/>
      <c r="AJ1695" s="694"/>
      <c r="AK1695" s="694"/>
      <c r="AL1695" s="700"/>
      <c r="AM1695" s="694"/>
      <c r="AN1695" s="694"/>
      <c r="AO1695" s="232"/>
      <c r="AP1695" s="232"/>
      <c r="AQ1695" s="232"/>
      <c r="AR1695" s="232"/>
      <c r="AS1695" s="232"/>
      <c r="AT1695" s="243" t="str">
        <f t="shared" si="151"/>
        <v/>
      </c>
      <c r="AU1695" s="243" t="str">
        <f t="shared" si="152"/>
        <v/>
      </c>
    </row>
    <row r="1696" spans="1:47" ht="14.25">
      <c r="A1696" s="182">
        <v>1</v>
      </c>
      <c r="B1696" s="29">
        <v>2025</v>
      </c>
      <c r="C1696" s="29">
        <v>7</v>
      </c>
      <c r="D1696" s="29">
        <v>3</v>
      </c>
      <c r="E1696" s="247" t="s">
        <v>496</v>
      </c>
      <c r="F1696" s="29">
        <v>12</v>
      </c>
      <c r="G1696" s="31" t="s">
        <v>485</v>
      </c>
      <c r="H1696" s="694" t="s">
        <v>467</v>
      </c>
      <c r="I1696" s="347" t="s">
        <v>47</v>
      </c>
      <c r="J1696" s="694" t="s">
        <v>468</v>
      </c>
      <c r="K1696" s="232">
        <v>3839126</v>
      </c>
      <c r="L1696" s="698">
        <v>7</v>
      </c>
      <c r="M1696" s="185">
        <v>9</v>
      </c>
      <c r="N1696" s="717" t="s">
        <v>487</v>
      </c>
      <c r="O1696" s="232" t="s">
        <v>469</v>
      </c>
      <c r="P1696" s="232">
        <v>25</v>
      </c>
      <c r="Q1696" s="347" t="s">
        <v>432</v>
      </c>
      <c r="R1696" s="695">
        <v>1120</v>
      </c>
      <c r="S1696" s="695">
        <v>1121</v>
      </c>
      <c r="T1696" s="695">
        <v>3960</v>
      </c>
      <c r="U1696" s="695">
        <v>3960</v>
      </c>
      <c r="V1696" s="695">
        <v>1120</v>
      </c>
      <c r="W1696" s="695">
        <v>1121</v>
      </c>
      <c r="X1696" s="232">
        <v>1</v>
      </c>
      <c r="Y1696" s="695">
        <v>4000</v>
      </c>
      <c r="Z1696" s="232">
        <v>1</v>
      </c>
      <c r="AA1696" s="696">
        <v>4000</v>
      </c>
      <c r="AB1696" s="696">
        <v>3960</v>
      </c>
      <c r="AC1696" s="697" t="s">
        <v>2881</v>
      </c>
      <c r="AD1696" s="698"/>
      <c r="AE1696" s="699">
        <v>0.83680555555555558</v>
      </c>
      <c r="AF1696" s="699">
        <v>0.85416666666666663</v>
      </c>
      <c r="AG1696" s="699">
        <v>0.85416666666666663</v>
      </c>
      <c r="AH1696" s="699">
        <v>0.86111111111111116</v>
      </c>
      <c r="AI1696" s="232" t="s">
        <v>5</v>
      </c>
      <c r="AJ1696" s="694"/>
      <c r="AK1696" s="694" t="s">
        <v>17</v>
      </c>
      <c r="AL1696" s="700" t="s">
        <v>858</v>
      </c>
      <c r="AM1696" s="694" t="s">
        <v>486</v>
      </c>
      <c r="AN1696" s="694">
        <v>1</v>
      </c>
      <c r="AO1696" s="232"/>
      <c r="AP1696" s="232" t="s">
        <v>394</v>
      </c>
      <c r="AQ1696" s="232"/>
      <c r="AR1696" s="232"/>
      <c r="AS1696" s="232"/>
      <c r="AT1696" s="243">
        <f t="shared" si="151"/>
        <v>1.7361111111111049E-2</v>
      </c>
      <c r="AU1696" s="243">
        <f t="shared" si="152"/>
        <v>6.9444444444445308E-3</v>
      </c>
    </row>
    <row r="1697" spans="1:47" ht="14.25">
      <c r="B1697" s="29">
        <v>2025</v>
      </c>
      <c r="C1697" s="29">
        <v>7</v>
      </c>
      <c r="D1697" s="29">
        <v>3</v>
      </c>
      <c r="E1697" s="247" t="s">
        <v>496</v>
      </c>
      <c r="F1697" s="29">
        <v>12</v>
      </c>
      <c r="G1697" s="31" t="s">
        <v>485</v>
      </c>
      <c r="H1697" s="694" t="s">
        <v>467</v>
      </c>
      <c r="I1697" s="347" t="s">
        <v>47</v>
      </c>
      <c r="J1697" s="694" t="s">
        <v>468</v>
      </c>
      <c r="K1697" s="232">
        <v>3839126</v>
      </c>
      <c r="L1697" s="698">
        <v>8</v>
      </c>
      <c r="M1697" s="185">
        <v>9</v>
      </c>
      <c r="N1697" s="717" t="s">
        <v>487</v>
      </c>
      <c r="O1697" s="232" t="s">
        <v>469</v>
      </c>
      <c r="P1697" s="232">
        <v>25</v>
      </c>
      <c r="Q1697" s="347" t="s">
        <v>432</v>
      </c>
      <c r="R1697" s="695">
        <v>1120</v>
      </c>
      <c r="S1697" s="695">
        <v>1121</v>
      </c>
      <c r="T1697" s="695">
        <v>3890</v>
      </c>
      <c r="U1697" s="695">
        <v>3890</v>
      </c>
      <c r="V1697" s="695">
        <v>1120</v>
      </c>
      <c r="W1697" s="695">
        <v>1121</v>
      </c>
      <c r="X1697" s="232">
        <v>1</v>
      </c>
      <c r="Y1697" s="695">
        <v>4000</v>
      </c>
      <c r="Z1697" s="232">
        <v>1</v>
      </c>
      <c r="AA1697" s="696">
        <v>4000</v>
      </c>
      <c r="AB1697" s="696">
        <v>3900</v>
      </c>
      <c r="AC1697" s="697" t="s">
        <v>2882</v>
      </c>
      <c r="AD1697" s="698"/>
      <c r="AE1697" s="699">
        <v>0.86111111111111116</v>
      </c>
      <c r="AF1697" s="699">
        <v>0.88194444444444442</v>
      </c>
      <c r="AG1697" s="699">
        <v>0.88194444444444442</v>
      </c>
      <c r="AH1697" s="699">
        <v>0.88888888888888884</v>
      </c>
      <c r="AI1697" s="232" t="s">
        <v>5</v>
      </c>
      <c r="AJ1697" s="694"/>
      <c r="AK1697" s="694" t="s">
        <v>17</v>
      </c>
      <c r="AL1697" s="700" t="s">
        <v>858</v>
      </c>
      <c r="AM1697" s="694" t="s">
        <v>486</v>
      </c>
      <c r="AN1697" s="694">
        <v>1</v>
      </c>
      <c r="AO1697" s="232"/>
      <c r="AP1697" s="232" t="s">
        <v>394</v>
      </c>
      <c r="AQ1697" s="232"/>
      <c r="AR1697" s="232"/>
      <c r="AS1697" s="232"/>
      <c r="AT1697" s="243">
        <f t="shared" si="151"/>
        <v>2.0833333333333259E-2</v>
      </c>
      <c r="AU1697" s="243">
        <f t="shared" si="152"/>
        <v>6.9444444444444198E-3</v>
      </c>
    </row>
    <row r="1698" spans="1:47" ht="14.25">
      <c r="B1698" s="29">
        <v>2025</v>
      </c>
      <c r="C1698" s="29">
        <v>7</v>
      </c>
      <c r="D1698" s="29">
        <v>3</v>
      </c>
      <c r="E1698" s="247" t="s">
        <v>496</v>
      </c>
      <c r="F1698" s="29">
        <v>12</v>
      </c>
      <c r="G1698" s="31" t="s">
        <v>485</v>
      </c>
      <c r="H1698" s="694" t="s">
        <v>467</v>
      </c>
      <c r="I1698" s="347" t="s">
        <v>47</v>
      </c>
      <c r="J1698" s="694" t="s">
        <v>468</v>
      </c>
      <c r="K1698" s="232">
        <v>3839126</v>
      </c>
      <c r="L1698" s="698">
        <v>9</v>
      </c>
      <c r="M1698" s="185">
        <v>9</v>
      </c>
      <c r="N1698" s="717" t="s">
        <v>487</v>
      </c>
      <c r="O1698" s="232" t="s">
        <v>469</v>
      </c>
      <c r="P1698" s="232">
        <v>25</v>
      </c>
      <c r="Q1698" s="347" t="s">
        <v>432</v>
      </c>
      <c r="R1698" s="695">
        <v>1120</v>
      </c>
      <c r="S1698" s="695">
        <v>1120</v>
      </c>
      <c r="T1698" s="695">
        <v>3970</v>
      </c>
      <c r="U1698" s="695">
        <v>3970</v>
      </c>
      <c r="V1698" s="695">
        <v>1120</v>
      </c>
      <c r="W1698" s="695">
        <v>1120</v>
      </c>
      <c r="X1698" s="232">
        <v>1</v>
      </c>
      <c r="Y1698" s="695">
        <v>4000</v>
      </c>
      <c r="Z1698" s="232">
        <v>1</v>
      </c>
      <c r="AA1698" s="696">
        <v>4000</v>
      </c>
      <c r="AB1698" s="696">
        <v>3980</v>
      </c>
      <c r="AC1698" s="697" t="s">
        <v>2883</v>
      </c>
      <c r="AD1698" s="698" t="s">
        <v>2872</v>
      </c>
      <c r="AE1698" s="699">
        <v>0.88888888888888884</v>
      </c>
      <c r="AF1698" s="699">
        <v>0.90625</v>
      </c>
      <c r="AG1698" s="699">
        <v>0.90625</v>
      </c>
      <c r="AH1698" s="699">
        <v>0.91319444444444442</v>
      </c>
      <c r="AI1698" s="232" t="s">
        <v>5</v>
      </c>
      <c r="AJ1698" s="694"/>
      <c r="AK1698" s="694" t="s">
        <v>17</v>
      </c>
      <c r="AL1698" s="700" t="s">
        <v>858</v>
      </c>
      <c r="AM1698" s="694" t="s">
        <v>486</v>
      </c>
      <c r="AN1698" s="694">
        <v>1</v>
      </c>
      <c r="AO1698" s="232"/>
      <c r="AP1698" s="232" t="s">
        <v>394</v>
      </c>
      <c r="AQ1698" s="232"/>
      <c r="AR1698" s="232"/>
      <c r="AS1698" s="232"/>
      <c r="AT1698" s="243">
        <f t="shared" si="151"/>
        <v>1.736111111111116E-2</v>
      </c>
      <c r="AU1698" s="243">
        <f t="shared" si="152"/>
        <v>6.9444444444444198E-3</v>
      </c>
    </row>
    <row r="1699" spans="1:47" ht="14.25">
      <c r="B1699" s="29">
        <v>2025</v>
      </c>
      <c r="C1699" s="29">
        <v>7</v>
      </c>
      <c r="D1699" s="29">
        <v>3</v>
      </c>
      <c r="E1699" s="247" t="s">
        <v>494</v>
      </c>
      <c r="F1699" s="29"/>
      <c r="G1699" s="208"/>
      <c r="H1699" s="694" t="s">
        <v>467</v>
      </c>
      <c r="I1699" s="347" t="s">
        <v>43</v>
      </c>
      <c r="J1699" s="694" t="s">
        <v>468</v>
      </c>
      <c r="K1699" s="232"/>
      <c r="L1699" s="698"/>
      <c r="M1699" s="185"/>
      <c r="N1699" s="717"/>
      <c r="O1699" s="232"/>
      <c r="P1699" s="232">
        <v>25</v>
      </c>
      <c r="Q1699" s="347" t="s">
        <v>483</v>
      </c>
      <c r="R1699" s="695">
        <v>1120</v>
      </c>
      <c r="S1699" s="695"/>
      <c r="T1699" s="695" t="s">
        <v>30</v>
      </c>
      <c r="U1699" s="695">
        <v>500</v>
      </c>
      <c r="V1699" s="695">
        <v>1120</v>
      </c>
      <c r="W1699" s="695">
        <v>1120</v>
      </c>
      <c r="X1699" s="232">
        <v>1</v>
      </c>
      <c r="Y1699" s="695"/>
      <c r="Z1699" s="232">
        <v>1</v>
      </c>
      <c r="AA1699" s="696">
        <v>500</v>
      </c>
      <c r="AB1699" s="696">
        <v>12700</v>
      </c>
      <c r="AC1699" s="697" t="s">
        <v>914</v>
      </c>
      <c r="AD1699" s="698" t="s">
        <v>2872</v>
      </c>
      <c r="AE1699" s="699">
        <v>0.91319444444444442</v>
      </c>
      <c r="AF1699" s="699">
        <v>0.91666666666666663</v>
      </c>
      <c r="AG1699" s="699"/>
      <c r="AH1699" s="699"/>
      <c r="AI1699" s="232"/>
      <c r="AJ1699" s="694"/>
      <c r="AK1699" s="694" t="s">
        <v>17</v>
      </c>
      <c r="AL1699" s="700" t="s">
        <v>858</v>
      </c>
      <c r="AM1699" s="694" t="s">
        <v>486</v>
      </c>
      <c r="AN1699" s="694">
        <v>1</v>
      </c>
      <c r="AO1699" s="232"/>
      <c r="AP1699" s="232"/>
      <c r="AQ1699" s="232"/>
      <c r="AR1699" s="232"/>
      <c r="AS1699" s="232"/>
      <c r="AT1699" s="243">
        <f t="shared" si="149"/>
        <v>3.4722222222222099E-3</v>
      </c>
      <c r="AU1699" s="243" t="str">
        <f t="shared" si="150"/>
        <v/>
      </c>
    </row>
    <row r="1700" spans="1:47" ht="14.25">
      <c r="B1700" s="29">
        <v>2025</v>
      </c>
      <c r="C1700" s="29">
        <v>7</v>
      </c>
      <c r="D1700" s="29">
        <v>3</v>
      </c>
      <c r="E1700" s="247" t="s">
        <v>494</v>
      </c>
      <c r="F1700" s="29"/>
      <c r="G1700" s="208"/>
      <c r="H1700" s="694" t="s">
        <v>467</v>
      </c>
      <c r="I1700" s="347"/>
      <c r="J1700" s="694"/>
      <c r="K1700" s="232"/>
      <c r="L1700" s="698"/>
      <c r="M1700" s="185"/>
      <c r="N1700" s="717"/>
      <c r="O1700" s="232"/>
      <c r="P1700" s="232"/>
      <c r="Q1700" s="347"/>
      <c r="R1700" s="695"/>
      <c r="S1700" s="695"/>
      <c r="T1700" s="695"/>
      <c r="U1700" s="695"/>
      <c r="V1700" s="695"/>
      <c r="W1700" s="695"/>
      <c r="X1700" s="232"/>
      <c r="Y1700" s="695"/>
      <c r="Z1700" s="232"/>
      <c r="AA1700" s="696"/>
      <c r="AB1700" s="696"/>
      <c r="AC1700" s="697"/>
      <c r="AD1700" s="698"/>
      <c r="AE1700" s="699"/>
      <c r="AF1700" s="699"/>
      <c r="AG1700" s="699">
        <v>0.91666666666666663</v>
      </c>
      <c r="AH1700" s="699">
        <v>0.9375</v>
      </c>
      <c r="AI1700" s="232" t="s">
        <v>5</v>
      </c>
      <c r="AJ1700" s="694"/>
      <c r="AK1700" s="694"/>
      <c r="AL1700" s="700"/>
      <c r="AM1700" s="694"/>
      <c r="AN1700" s="694"/>
      <c r="AO1700" s="232"/>
      <c r="AP1700" s="232"/>
      <c r="AQ1700" s="232"/>
      <c r="AR1700" s="232"/>
      <c r="AS1700" s="232"/>
      <c r="AT1700" s="243" t="str">
        <f t="shared" si="149"/>
        <v/>
      </c>
      <c r="AU1700" s="243">
        <f t="shared" si="150"/>
        <v>2.083333333333337E-2</v>
      </c>
    </row>
    <row r="1701" spans="1:47" ht="14.25">
      <c r="B1701" s="29">
        <v>2025</v>
      </c>
      <c r="C1701" s="29">
        <v>7</v>
      </c>
      <c r="D1701" s="29">
        <v>3</v>
      </c>
      <c r="E1701" s="247" t="s">
        <v>494</v>
      </c>
      <c r="F1701" s="29"/>
      <c r="G1701" s="31"/>
      <c r="H1701" s="694" t="s">
        <v>467</v>
      </c>
      <c r="I1701" s="347" t="s">
        <v>58</v>
      </c>
      <c r="J1701" s="694" t="s">
        <v>468</v>
      </c>
      <c r="K1701" s="232"/>
      <c r="L1701" s="698"/>
      <c r="M1701" s="185"/>
      <c r="N1701" s="717"/>
      <c r="O1701" s="232"/>
      <c r="P1701" s="232">
        <v>12</v>
      </c>
      <c r="Q1701" s="347" t="s">
        <v>483</v>
      </c>
      <c r="R1701" s="695">
        <v>1120</v>
      </c>
      <c r="S1701" s="695"/>
      <c r="T1701" s="695" t="s">
        <v>30</v>
      </c>
      <c r="U1701" s="695">
        <v>200</v>
      </c>
      <c r="V1701" s="695">
        <v>1120</v>
      </c>
      <c r="W1701" s="695">
        <v>1120</v>
      </c>
      <c r="X1701" s="232">
        <v>1</v>
      </c>
      <c r="Y1701" s="695">
        <v>200</v>
      </c>
      <c r="Z1701" s="232">
        <v>1</v>
      </c>
      <c r="AA1701" s="696">
        <v>200</v>
      </c>
      <c r="AB1701" s="696"/>
      <c r="AC1701" s="697"/>
      <c r="AD1701" s="698" t="s">
        <v>488</v>
      </c>
      <c r="AE1701" s="699"/>
      <c r="AF1701" s="699"/>
      <c r="AG1701" s="699"/>
      <c r="AH1701" s="699"/>
      <c r="AI1701" s="232"/>
      <c r="AJ1701" s="694"/>
      <c r="AK1701" s="694"/>
      <c r="AL1701" s="700"/>
      <c r="AM1701" s="694"/>
      <c r="AN1701" s="694"/>
      <c r="AO1701" s="232"/>
      <c r="AP1701" s="232"/>
      <c r="AQ1701" s="232"/>
      <c r="AR1701" s="232"/>
      <c r="AS1701" s="232"/>
      <c r="AT1701" s="243" t="str">
        <f t="shared" si="149"/>
        <v/>
      </c>
      <c r="AU1701" s="243" t="str">
        <f t="shared" si="150"/>
        <v/>
      </c>
    </row>
    <row r="1702" spans="1:47" ht="14.25">
      <c r="A1702" s="182">
        <v>1</v>
      </c>
      <c r="B1702" s="29">
        <v>2025</v>
      </c>
      <c r="C1702" s="29">
        <v>7</v>
      </c>
      <c r="D1702" s="29">
        <v>3</v>
      </c>
      <c r="E1702" s="247" t="s">
        <v>494</v>
      </c>
      <c r="F1702" s="29">
        <v>13</v>
      </c>
      <c r="G1702" s="31" t="s">
        <v>485</v>
      </c>
      <c r="H1702" s="694" t="s">
        <v>467</v>
      </c>
      <c r="I1702" s="347" t="s">
        <v>47</v>
      </c>
      <c r="J1702" s="694" t="s">
        <v>468</v>
      </c>
      <c r="K1702" s="232">
        <v>3839127</v>
      </c>
      <c r="L1702" s="698">
        <v>1</v>
      </c>
      <c r="M1702" s="185">
        <v>2</v>
      </c>
      <c r="N1702" s="717" t="s">
        <v>487</v>
      </c>
      <c r="O1702" s="232" t="s">
        <v>469</v>
      </c>
      <c r="P1702" s="232">
        <v>25</v>
      </c>
      <c r="Q1702" s="347" t="s">
        <v>432</v>
      </c>
      <c r="R1702" s="695">
        <v>1120</v>
      </c>
      <c r="S1702" s="695">
        <v>1121</v>
      </c>
      <c r="T1702" s="695">
        <v>3980</v>
      </c>
      <c r="U1702" s="695">
        <v>3980</v>
      </c>
      <c r="V1702" s="695">
        <v>1120</v>
      </c>
      <c r="W1702" s="695">
        <v>1121</v>
      </c>
      <c r="X1702" s="232">
        <v>1</v>
      </c>
      <c r="Y1702" s="695">
        <v>4000</v>
      </c>
      <c r="Z1702" s="232">
        <v>1</v>
      </c>
      <c r="AA1702" s="696">
        <v>4000</v>
      </c>
      <c r="AB1702" s="696">
        <v>3980</v>
      </c>
      <c r="AC1702" s="697" t="s">
        <v>2884</v>
      </c>
      <c r="AD1702" s="698"/>
      <c r="AE1702" s="699">
        <v>0.9375</v>
      </c>
      <c r="AF1702" s="699">
        <v>0.95486111111111116</v>
      </c>
      <c r="AG1702" s="699">
        <v>0.95486111111111116</v>
      </c>
      <c r="AH1702" s="699">
        <v>0.96180555555555558</v>
      </c>
      <c r="AI1702" s="232" t="s">
        <v>560</v>
      </c>
      <c r="AJ1702" s="694"/>
      <c r="AK1702" s="694" t="s">
        <v>17</v>
      </c>
      <c r="AL1702" s="700" t="s">
        <v>858</v>
      </c>
      <c r="AM1702" s="694" t="s">
        <v>486</v>
      </c>
      <c r="AN1702" s="694">
        <v>1</v>
      </c>
      <c r="AO1702" s="232"/>
      <c r="AP1702" s="232" t="s">
        <v>394</v>
      </c>
      <c r="AQ1702" s="232"/>
      <c r="AR1702" s="232"/>
      <c r="AS1702" s="232"/>
      <c r="AT1702" s="243">
        <f t="shared" si="149"/>
        <v>1.736111111111116E-2</v>
      </c>
      <c r="AU1702" s="243">
        <f t="shared" si="150"/>
        <v>6.9444444444444198E-3</v>
      </c>
    </row>
    <row r="1703" spans="1:47" ht="14.25">
      <c r="B1703" s="29">
        <v>2025</v>
      </c>
      <c r="C1703" s="29">
        <v>7</v>
      </c>
      <c r="D1703" s="29">
        <v>3</v>
      </c>
      <c r="E1703" s="247" t="s">
        <v>494</v>
      </c>
      <c r="F1703" s="29">
        <v>13</v>
      </c>
      <c r="G1703" s="31" t="s">
        <v>485</v>
      </c>
      <c r="H1703" s="694" t="s">
        <v>467</v>
      </c>
      <c r="I1703" s="347" t="s">
        <v>47</v>
      </c>
      <c r="J1703" s="694" t="s">
        <v>468</v>
      </c>
      <c r="K1703" s="232">
        <v>3839127</v>
      </c>
      <c r="L1703" s="698">
        <v>2</v>
      </c>
      <c r="M1703" s="185">
        <v>2</v>
      </c>
      <c r="N1703" s="717" t="s">
        <v>487</v>
      </c>
      <c r="O1703" s="232" t="s">
        <v>469</v>
      </c>
      <c r="P1703" s="232">
        <v>25</v>
      </c>
      <c r="Q1703" s="347" t="s">
        <v>432</v>
      </c>
      <c r="R1703" s="695">
        <v>1120</v>
      </c>
      <c r="S1703" s="695">
        <v>1122</v>
      </c>
      <c r="T1703" s="695">
        <v>3990</v>
      </c>
      <c r="U1703" s="695">
        <v>3990</v>
      </c>
      <c r="V1703" s="695">
        <v>1120</v>
      </c>
      <c r="W1703" s="695">
        <v>1122</v>
      </c>
      <c r="X1703" s="232">
        <v>1</v>
      </c>
      <c r="Y1703" s="695">
        <v>4000</v>
      </c>
      <c r="Z1703" s="232">
        <v>1</v>
      </c>
      <c r="AA1703" s="696">
        <v>4000</v>
      </c>
      <c r="AB1703" s="696">
        <v>3990</v>
      </c>
      <c r="AC1703" s="697" t="s">
        <v>2885</v>
      </c>
      <c r="AD1703" s="698" t="s">
        <v>2877</v>
      </c>
      <c r="AE1703" s="699">
        <v>0.96180555555555558</v>
      </c>
      <c r="AF1703" s="699">
        <v>0.98263888888888884</v>
      </c>
      <c r="AG1703" s="699">
        <v>0.98263888888888884</v>
      </c>
      <c r="AH1703" s="699">
        <v>0.98958333333333337</v>
      </c>
      <c r="AI1703" s="232" t="s">
        <v>5</v>
      </c>
      <c r="AJ1703" s="694"/>
      <c r="AK1703" s="694" t="s">
        <v>17</v>
      </c>
      <c r="AL1703" s="700" t="s">
        <v>858</v>
      </c>
      <c r="AM1703" s="694" t="s">
        <v>486</v>
      </c>
      <c r="AN1703" s="694">
        <v>1</v>
      </c>
      <c r="AO1703" s="232"/>
      <c r="AP1703" s="232" t="s">
        <v>394</v>
      </c>
      <c r="AQ1703" s="232"/>
      <c r="AR1703" s="232"/>
      <c r="AS1703" s="232"/>
      <c r="AT1703" s="243">
        <f t="shared" si="149"/>
        <v>2.0833333333333259E-2</v>
      </c>
      <c r="AU1703" s="243">
        <f t="shared" si="150"/>
        <v>6.9444444444445308E-3</v>
      </c>
    </row>
    <row r="1704" spans="1:47" ht="14.25">
      <c r="B1704" s="29">
        <v>2025</v>
      </c>
      <c r="C1704" s="29">
        <v>7</v>
      </c>
      <c r="D1704" s="29">
        <v>3</v>
      </c>
      <c r="E1704" s="247" t="s">
        <v>494</v>
      </c>
      <c r="F1704" s="29"/>
      <c r="G1704" s="208"/>
      <c r="H1704" s="694" t="s">
        <v>467</v>
      </c>
      <c r="I1704" s="347" t="s">
        <v>43</v>
      </c>
      <c r="J1704" s="694" t="s">
        <v>468</v>
      </c>
      <c r="K1704" s="232"/>
      <c r="L1704" s="698"/>
      <c r="M1704" s="185"/>
      <c r="N1704" s="717"/>
      <c r="O1704" s="232"/>
      <c r="P1704" s="232">
        <v>25</v>
      </c>
      <c r="Q1704" s="347" t="s">
        <v>483</v>
      </c>
      <c r="R1704" s="695">
        <v>1120</v>
      </c>
      <c r="S1704" s="695"/>
      <c r="T1704" s="695" t="s">
        <v>30</v>
      </c>
      <c r="U1704" s="695">
        <v>500</v>
      </c>
      <c r="V1704" s="695">
        <v>1120</v>
      </c>
      <c r="W1704" s="695">
        <v>1120</v>
      </c>
      <c r="X1704" s="232">
        <v>1</v>
      </c>
      <c r="Y1704" s="695"/>
      <c r="Z1704" s="232">
        <v>1</v>
      </c>
      <c r="AA1704" s="696">
        <v>500</v>
      </c>
      <c r="AB1704" s="696">
        <v>8700</v>
      </c>
      <c r="AC1704" s="697" t="s">
        <v>756</v>
      </c>
      <c r="AD1704" s="698" t="s">
        <v>2877</v>
      </c>
      <c r="AE1704" s="699">
        <v>0.98958333333333337</v>
      </c>
      <c r="AF1704" s="699">
        <v>0.99305555555555558</v>
      </c>
      <c r="AG1704" s="699"/>
      <c r="AH1704" s="699"/>
      <c r="AI1704" s="232"/>
      <c r="AJ1704" s="694"/>
      <c r="AK1704" s="694" t="s">
        <v>17</v>
      </c>
      <c r="AL1704" s="700" t="s">
        <v>858</v>
      </c>
      <c r="AM1704" s="694" t="s">
        <v>486</v>
      </c>
      <c r="AN1704" s="694">
        <v>1</v>
      </c>
      <c r="AO1704" s="232"/>
      <c r="AP1704" s="232"/>
      <c r="AQ1704" s="232"/>
      <c r="AR1704" s="232"/>
      <c r="AS1704" s="232"/>
      <c r="AT1704" s="243">
        <f t="shared" ref="AT1704:AT1708" si="153">IF(IF(AE1704&gt;AF1704,1-AE1704+AF1704,AF1704-AE1704)=0,"",IF(AE1704&gt;AF1704,1-AE1704+AF1704,AF1704-AE1704))</f>
        <v>3.4722222222222099E-3</v>
      </c>
      <c r="AU1704" s="243" t="str">
        <f t="shared" ref="AU1704:AU1708" si="154">IF(IF(AG1704&gt;AH1704,1-AG1704+AH1704,AH1704-AG1704)=0,"",IF(AG1704&gt;AH1704,1-AG1704+AH1704,AH1704-AG1704))</f>
        <v/>
      </c>
    </row>
    <row r="1705" spans="1:47" ht="14.25">
      <c r="B1705" s="29">
        <v>2025</v>
      </c>
      <c r="C1705" s="29">
        <v>7</v>
      </c>
      <c r="D1705" s="29">
        <v>3</v>
      </c>
      <c r="E1705" s="247" t="s">
        <v>494</v>
      </c>
      <c r="F1705" s="29"/>
      <c r="G1705" s="208"/>
      <c r="H1705" s="694" t="s">
        <v>467</v>
      </c>
      <c r="I1705" s="347"/>
      <c r="J1705" s="694"/>
      <c r="K1705" s="232"/>
      <c r="L1705" s="698"/>
      <c r="M1705" s="185"/>
      <c r="N1705" s="717"/>
      <c r="O1705" s="232"/>
      <c r="P1705" s="232"/>
      <c r="Q1705" s="347"/>
      <c r="R1705" s="695"/>
      <c r="S1705" s="695"/>
      <c r="T1705" s="695"/>
      <c r="U1705" s="695"/>
      <c r="V1705" s="695"/>
      <c r="W1705" s="695"/>
      <c r="X1705" s="232"/>
      <c r="Y1705" s="695"/>
      <c r="Z1705" s="232"/>
      <c r="AA1705" s="696"/>
      <c r="AB1705" s="696"/>
      <c r="AC1705" s="697"/>
      <c r="AD1705" s="698"/>
      <c r="AE1705" s="699"/>
      <c r="AF1705" s="699"/>
      <c r="AG1705" s="699">
        <v>0.99305555555555558</v>
      </c>
      <c r="AH1705" s="699">
        <v>1.3888888888888888E-2</v>
      </c>
      <c r="AI1705" s="232" t="s">
        <v>689</v>
      </c>
      <c r="AJ1705" s="694"/>
      <c r="AK1705" s="694"/>
      <c r="AL1705" s="700"/>
      <c r="AM1705" s="694"/>
      <c r="AN1705" s="694"/>
      <c r="AO1705" s="232" t="s">
        <v>2843</v>
      </c>
      <c r="AP1705" s="232"/>
      <c r="AQ1705" s="232"/>
      <c r="AR1705" s="232"/>
      <c r="AS1705" s="232"/>
      <c r="AT1705" s="243" t="str">
        <f t="shared" si="153"/>
        <v/>
      </c>
      <c r="AU1705" s="243">
        <f t="shared" si="154"/>
        <v>2.0833333333333308E-2</v>
      </c>
    </row>
    <row r="1706" spans="1:47" ht="14.25">
      <c r="B1706" s="29">
        <v>2025</v>
      </c>
      <c r="C1706" s="29">
        <v>7</v>
      </c>
      <c r="D1706" s="29">
        <v>3</v>
      </c>
      <c r="E1706" s="247" t="s">
        <v>494</v>
      </c>
      <c r="F1706" s="29"/>
      <c r="G1706" s="31"/>
      <c r="H1706" s="694" t="s">
        <v>467</v>
      </c>
      <c r="I1706" s="347" t="s">
        <v>58</v>
      </c>
      <c r="J1706" s="694" t="s">
        <v>468</v>
      </c>
      <c r="K1706" s="232"/>
      <c r="L1706" s="698"/>
      <c r="M1706" s="185"/>
      <c r="N1706" s="717"/>
      <c r="O1706" s="232"/>
      <c r="P1706" s="232">
        <v>12</v>
      </c>
      <c r="Q1706" s="347" t="s">
        <v>483</v>
      </c>
      <c r="R1706" s="695">
        <v>1100</v>
      </c>
      <c r="S1706" s="695"/>
      <c r="T1706" s="695" t="s">
        <v>30</v>
      </c>
      <c r="U1706" s="695">
        <v>200</v>
      </c>
      <c r="V1706" s="695">
        <v>1100</v>
      </c>
      <c r="W1706" s="695">
        <v>1100</v>
      </c>
      <c r="X1706" s="232">
        <v>1</v>
      </c>
      <c r="Y1706" s="695">
        <v>200</v>
      </c>
      <c r="Z1706" s="232">
        <v>1</v>
      </c>
      <c r="AA1706" s="696">
        <v>200</v>
      </c>
      <c r="AB1706" s="696"/>
      <c r="AC1706" s="697"/>
      <c r="AD1706" s="698"/>
      <c r="AE1706" s="699"/>
      <c r="AF1706" s="699"/>
      <c r="AG1706" s="699"/>
      <c r="AH1706" s="699"/>
      <c r="AI1706" s="232"/>
      <c r="AJ1706" s="694"/>
      <c r="AK1706" s="694"/>
      <c r="AL1706" s="700"/>
      <c r="AM1706" s="694"/>
      <c r="AN1706" s="694"/>
      <c r="AO1706" s="232"/>
      <c r="AP1706" s="232"/>
      <c r="AQ1706" s="232"/>
      <c r="AR1706" s="232"/>
      <c r="AS1706" s="232"/>
      <c r="AT1706" s="243" t="str">
        <f t="shared" si="153"/>
        <v/>
      </c>
      <c r="AU1706" s="243" t="str">
        <f t="shared" si="154"/>
        <v/>
      </c>
    </row>
    <row r="1707" spans="1:47" ht="14.25">
      <c r="A1707" s="182">
        <v>1</v>
      </c>
      <c r="B1707" s="29">
        <v>2025</v>
      </c>
      <c r="C1707" s="29">
        <v>7</v>
      </c>
      <c r="D1707" s="29">
        <v>3</v>
      </c>
      <c r="E1707" s="247" t="s">
        <v>494</v>
      </c>
      <c r="F1707" s="29">
        <v>14</v>
      </c>
      <c r="G1707" s="31" t="s">
        <v>485</v>
      </c>
      <c r="H1707" s="694" t="s">
        <v>467</v>
      </c>
      <c r="I1707" s="347" t="s">
        <v>47</v>
      </c>
      <c r="J1707" s="694" t="s">
        <v>468</v>
      </c>
      <c r="K1707" s="232">
        <v>3839119</v>
      </c>
      <c r="L1707" s="698">
        <v>1</v>
      </c>
      <c r="M1707" s="185">
        <v>2</v>
      </c>
      <c r="N1707" s="717" t="s">
        <v>501</v>
      </c>
      <c r="O1707" s="232" t="s">
        <v>416</v>
      </c>
      <c r="P1707" s="232">
        <v>75</v>
      </c>
      <c r="Q1707" s="347" t="s">
        <v>764</v>
      </c>
      <c r="R1707" s="695">
        <v>1100</v>
      </c>
      <c r="S1707" s="695">
        <v>1101</v>
      </c>
      <c r="T1707" s="695">
        <v>2000</v>
      </c>
      <c r="U1707" s="695">
        <v>2000</v>
      </c>
      <c r="V1707" s="695">
        <v>1100</v>
      </c>
      <c r="W1707" s="695">
        <v>1101</v>
      </c>
      <c r="X1707" s="232">
        <v>1</v>
      </c>
      <c r="Y1707" s="695">
        <v>2000</v>
      </c>
      <c r="Z1707" s="232">
        <v>1</v>
      </c>
      <c r="AA1707" s="696">
        <v>2000</v>
      </c>
      <c r="AB1707" s="696">
        <v>2010</v>
      </c>
      <c r="AC1707" s="697" t="s">
        <v>2886</v>
      </c>
      <c r="AD1707" s="698" t="s">
        <v>2878</v>
      </c>
      <c r="AE1707" s="699">
        <v>1.3888888888888888E-2</v>
      </c>
      <c r="AF1707" s="699">
        <v>2.7777777777777776E-2</v>
      </c>
      <c r="AG1707" s="699">
        <v>2.7777777777777776E-2</v>
      </c>
      <c r="AH1707" s="699">
        <v>3.4722222222222224E-2</v>
      </c>
      <c r="AI1707" s="232" t="s">
        <v>560</v>
      </c>
      <c r="AJ1707" s="694"/>
      <c r="AK1707" s="694" t="s">
        <v>712</v>
      </c>
      <c r="AL1707" s="700" t="s">
        <v>662</v>
      </c>
      <c r="AM1707" s="694" t="s">
        <v>486</v>
      </c>
      <c r="AN1707" s="694">
        <v>1</v>
      </c>
      <c r="AO1707" s="232" t="s">
        <v>2893</v>
      </c>
      <c r="AP1707" s="232" t="s">
        <v>396</v>
      </c>
      <c r="AQ1707" s="232"/>
      <c r="AR1707" s="232"/>
      <c r="AS1707" s="232"/>
      <c r="AT1707" s="243">
        <f t="shared" si="153"/>
        <v>1.3888888888888888E-2</v>
      </c>
      <c r="AU1707" s="243">
        <f t="shared" si="154"/>
        <v>6.9444444444444475E-3</v>
      </c>
    </row>
    <row r="1708" spans="1:47" ht="14.25">
      <c r="B1708" s="29">
        <v>2025</v>
      </c>
      <c r="C1708" s="29">
        <v>7</v>
      </c>
      <c r="D1708" s="29">
        <v>3</v>
      </c>
      <c r="E1708" s="247" t="s">
        <v>494</v>
      </c>
      <c r="F1708" s="29"/>
      <c r="G1708" s="208"/>
      <c r="H1708" s="694" t="s">
        <v>467</v>
      </c>
      <c r="I1708" s="347" t="s">
        <v>43</v>
      </c>
      <c r="J1708" s="694" t="s">
        <v>468</v>
      </c>
      <c r="K1708" s="232"/>
      <c r="L1708" s="698"/>
      <c r="M1708" s="185"/>
      <c r="N1708" s="717"/>
      <c r="O1708" s="232"/>
      <c r="P1708" s="232">
        <v>25</v>
      </c>
      <c r="Q1708" s="347" t="s">
        <v>483</v>
      </c>
      <c r="R1708" s="695">
        <v>1100</v>
      </c>
      <c r="S1708" s="695"/>
      <c r="T1708" s="695" t="s">
        <v>30</v>
      </c>
      <c r="U1708" s="695">
        <v>350</v>
      </c>
      <c r="V1708" s="695">
        <v>1100</v>
      </c>
      <c r="W1708" s="695">
        <v>1100</v>
      </c>
      <c r="X1708" s="232">
        <v>1</v>
      </c>
      <c r="Y1708" s="695"/>
      <c r="Z1708" s="232">
        <v>1</v>
      </c>
      <c r="AA1708" s="696">
        <v>350</v>
      </c>
      <c r="AB1708" s="696">
        <v>2550</v>
      </c>
      <c r="AC1708" s="697" t="s">
        <v>928</v>
      </c>
      <c r="AD1708" s="698" t="s">
        <v>2878</v>
      </c>
      <c r="AE1708" s="699">
        <v>3.4722222222222224E-2</v>
      </c>
      <c r="AF1708" s="699">
        <v>3.8194444444444448E-2</v>
      </c>
      <c r="AG1708" s="699"/>
      <c r="AH1708" s="699"/>
      <c r="AI1708" s="232"/>
      <c r="AJ1708" s="694"/>
      <c r="AK1708" s="694" t="s">
        <v>712</v>
      </c>
      <c r="AL1708" s="700" t="s">
        <v>662</v>
      </c>
      <c r="AM1708" s="694" t="s">
        <v>486</v>
      </c>
      <c r="AN1708" s="694">
        <v>1</v>
      </c>
      <c r="AO1708" s="232"/>
      <c r="AP1708" s="232"/>
      <c r="AQ1708" s="232"/>
      <c r="AR1708" s="232"/>
      <c r="AS1708" s="232"/>
      <c r="AT1708" s="243">
        <f t="shared" si="153"/>
        <v>3.4722222222222238E-3</v>
      </c>
      <c r="AU1708" s="243" t="str">
        <f t="shared" si="154"/>
        <v/>
      </c>
    </row>
    <row r="1709" spans="1:47" ht="14.25">
      <c r="B1709" s="29">
        <v>2025</v>
      </c>
      <c r="C1709" s="29">
        <v>7</v>
      </c>
      <c r="D1709" s="29">
        <v>3</v>
      </c>
      <c r="E1709" s="247" t="s">
        <v>494</v>
      </c>
      <c r="F1709" s="29"/>
      <c r="G1709" s="208"/>
      <c r="H1709" s="694" t="s">
        <v>467</v>
      </c>
      <c r="I1709" s="347"/>
      <c r="J1709" s="694"/>
      <c r="K1709" s="232"/>
      <c r="L1709" s="698"/>
      <c r="M1709" s="185"/>
      <c r="N1709" s="717"/>
      <c r="O1709" s="232"/>
      <c r="P1709" s="232"/>
      <c r="Q1709" s="347"/>
      <c r="R1709" s="695"/>
      <c r="S1709" s="695"/>
      <c r="T1709" s="695"/>
      <c r="U1709" s="695"/>
      <c r="V1709" s="695"/>
      <c r="W1709" s="695"/>
      <c r="X1709" s="232"/>
      <c r="Y1709" s="695"/>
      <c r="Z1709" s="232"/>
      <c r="AA1709" s="696"/>
      <c r="AB1709" s="696"/>
      <c r="AC1709" s="697"/>
      <c r="AD1709" s="698"/>
      <c r="AE1709" s="699"/>
      <c r="AF1709" s="699"/>
      <c r="AG1709" s="699">
        <v>3.8194444444444448E-2</v>
      </c>
      <c r="AH1709" s="699">
        <v>5.9027777777777776E-2</v>
      </c>
      <c r="AI1709" s="232" t="s">
        <v>689</v>
      </c>
      <c r="AJ1709" s="694"/>
      <c r="AK1709" s="694"/>
      <c r="AL1709" s="700"/>
      <c r="AM1709" s="694"/>
      <c r="AN1709" s="694"/>
      <c r="AO1709" s="232" t="s">
        <v>2843</v>
      </c>
      <c r="AP1709" s="232"/>
      <c r="AQ1709" s="232"/>
      <c r="AR1709" s="232"/>
      <c r="AS1709" s="232"/>
      <c r="AT1709" s="243" t="str">
        <f t="shared" si="149"/>
        <v/>
      </c>
      <c r="AU1709" s="243">
        <f t="shared" si="150"/>
        <v>2.0833333333333329E-2</v>
      </c>
    </row>
    <row r="1710" spans="1:47" ht="14.25">
      <c r="B1710" s="29">
        <v>2025</v>
      </c>
      <c r="C1710" s="29">
        <v>7</v>
      </c>
      <c r="D1710" s="29">
        <v>3</v>
      </c>
      <c r="E1710" s="247" t="s">
        <v>494</v>
      </c>
      <c r="F1710" s="29"/>
      <c r="G1710" s="31"/>
      <c r="H1710" s="694" t="s">
        <v>467</v>
      </c>
      <c r="I1710" s="347" t="s">
        <v>58</v>
      </c>
      <c r="J1710" s="694" t="s">
        <v>468</v>
      </c>
      <c r="K1710" s="232"/>
      <c r="L1710" s="698"/>
      <c r="M1710" s="185"/>
      <c r="N1710" s="717"/>
      <c r="O1710" s="232"/>
      <c r="P1710" s="232">
        <v>12</v>
      </c>
      <c r="Q1710" s="347" t="s">
        <v>483</v>
      </c>
      <c r="R1710" s="695">
        <v>1005</v>
      </c>
      <c r="S1710" s="695"/>
      <c r="T1710" s="695" t="s">
        <v>30</v>
      </c>
      <c r="U1710" s="695">
        <v>200</v>
      </c>
      <c r="V1710" s="695">
        <v>1005</v>
      </c>
      <c r="W1710" s="695">
        <v>1005</v>
      </c>
      <c r="X1710" s="232">
        <v>1</v>
      </c>
      <c r="Y1710" s="695">
        <v>200</v>
      </c>
      <c r="Z1710" s="232">
        <v>1</v>
      </c>
      <c r="AA1710" s="696">
        <v>200</v>
      </c>
      <c r="AB1710" s="696"/>
      <c r="AC1710" s="697"/>
      <c r="AD1710" s="698" t="s">
        <v>484</v>
      </c>
      <c r="AE1710" s="699"/>
      <c r="AF1710" s="699"/>
      <c r="AG1710" s="699"/>
      <c r="AH1710" s="699"/>
      <c r="AI1710" s="232"/>
      <c r="AJ1710" s="694"/>
      <c r="AK1710" s="694"/>
      <c r="AL1710" s="700"/>
      <c r="AM1710" s="694"/>
      <c r="AN1710" s="694"/>
      <c r="AO1710" s="232"/>
      <c r="AP1710" s="232"/>
      <c r="AQ1710" s="232"/>
      <c r="AR1710" s="232"/>
      <c r="AS1710" s="232"/>
      <c r="AT1710" s="243" t="str">
        <f t="shared" si="149"/>
        <v/>
      </c>
      <c r="AU1710" s="243" t="str">
        <f t="shared" si="150"/>
        <v/>
      </c>
    </row>
    <row r="1711" spans="1:47" ht="14.25">
      <c r="A1711" s="182">
        <v>1</v>
      </c>
      <c r="B1711" s="29">
        <v>2025</v>
      </c>
      <c r="C1711" s="29">
        <v>7</v>
      </c>
      <c r="D1711" s="29">
        <v>3</v>
      </c>
      <c r="E1711" s="247" t="s">
        <v>494</v>
      </c>
      <c r="F1711" s="29">
        <v>15</v>
      </c>
      <c r="G1711" s="31" t="s">
        <v>485</v>
      </c>
      <c r="H1711" s="694" t="s">
        <v>467</v>
      </c>
      <c r="I1711" s="347" t="s">
        <v>47</v>
      </c>
      <c r="J1711" s="694" t="s">
        <v>468</v>
      </c>
      <c r="K1711" s="232">
        <v>3839136</v>
      </c>
      <c r="L1711" s="698">
        <v>1</v>
      </c>
      <c r="M1711" s="185">
        <v>2</v>
      </c>
      <c r="N1711" s="717" t="s">
        <v>1402</v>
      </c>
      <c r="O1711" s="232" t="s">
        <v>469</v>
      </c>
      <c r="P1711" s="232">
        <v>50</v>
      </c>
      <c r="Q1711" s="347" t="s">
        <v>723</v>
      </c>
      <c r="R1711" s="695">
        <v>1005</v>
      </c>
      <c r="S1711" s="695">
        <v>1007</v>
      </c>
      <c r="T1711" s="695">
        <v>4000</v>
      </c>
      <c r="U1711" s="695">
        <v>4000</v>
      </c>
      <c r="V1711" s="695">
        <v>1005</v>
      </c>
      <c r="W1711" s="695">
        <v>1007</v>
      </c>
      <c r="X1711" s="232">
        <v>1</v>
      </c>
      <c r="Y1711" s="695">
        <v>4000</v>
      </c>
      <c r="Z1711" s="232">
        <v>1</v>
      </c>
      <c r="AA1711" s="696">
        <v>4000</v>
      </c>
      <c r="AB1711" s="696">
        <v>4040</v>
      </c>
      <c r="AC1711" s="697" t="s">
        <v>2887</v>
      </c>
      <c r="AD1711" s="698"/>
      <c r="AE1711" s="699">
        <v>5.9027777777777776E-2</v>
      </c>
      <c r="AF1711" s="699">
        <v>7.6388888888888895E-2</v>
      </c>
      <c r="AG1711" s="699">
        <v>7.6388888888888895E-2</v>
      </c>
      <c r="AH1711" s="699">
        <v>0.125</v>
      </c>
      <c r="AI1711" s="232" t="s">
        <v>5</v>
      </c>
      <c r="AJ1711" s="694"/>
      <c r="AK1711" s="694" t="s">
        <v>6</v>
      </c>
      <c r="AL1711" s="700" t="s">
        <v>662</v>
      </c>
      <c r="AM1711" s="694" t="s">
        <v>486</v>
      </c>
      <c r="AN1711" s="694">
        <v>1</v>
      </c>
      <c r="AO1711" s="232"/>
      <c r="AP1711" s="232" t="s">
        <v>394</v>
      </c>
      <c r="AQ1711" s="232"/>
      <c r="AR1711" s="232"/>
      <c r="AS1711" s="232"/>
      <c r="AT1711" s="243">
        <f t="shared" si="149"/>
        <v>1.7361111111111119E-2</v>
      </c>
      <c r="AU1711" s="243">
        <f t="shared" si="150"/>
        <v>4.8611111111111105E-2</v>
      </c>
    </row>
    <row r="1712" spans="1:47" ht="14.25">
      <c r="B1712" s="29">
        <v>2025</v>
      </c>
      <c r="C1712" s="29">
        <v>7</v>
      </c>
      <c r="D1712" s="29">
        <v>3</v>
      </c>
      <c r="E1712" s="247" t="s">
        <v>494</v>
      </c>
      <c r="F1712" s="29">
        <v>15</v>
      </c>
      <c r="G1712" s="31" t="s">
        <v>485</v>
      </c>
      <c r="H1712" s="694" t="s">
        <v>467</v>
      </c>
      <c r="I1712" s="347" t="s">
        <v>47</v>
      </c>
      <c r="J1712" s="694" t="s">
        <v>468</v>
      </c>
      <c r="K1712" s="232">
        <v>3839136</v>
      </c>
      <c r="L1712" s="698">
        <v>2</v>
      </c>
      <c r="M1712" s="185">
        <v>2</v>
      </c>
      <c r="N1712" s="717" t="s">
        <v>1402</v>
      </c>
      <c r="O1712" s="232" t="s">
        <v>469</v>
      </c>
      <c r="P1712" s="232">
        <v>50</v>
      </c>
      <c r="Q1712" s="347" t="s">
        <v>723</v>
      </c>
      <c r="R1712" s="695">
        <v>1005</v>
      </c>
      <c r="S1712" s="695">
        <v>1007</v>
      </c>
      <c r="T1712" s="695">
        <v>4000</v>
      </c>
      <c r="U1712" s="695">
        <v>4000</v>
      </c>
      <c r="V1712" s="695">
        <v>1005</v>
      </c>
      <c r="W1712" s="695">
        <v>1007</v>
      </c>
      <c r="X1712" s="232">
        <v>1</v>
      </c>
      <c r="Y1712" s="695">
        <v>4000</v>
      </c>
      <c r="Z1712" s="232">
        <v>1</v>
      </c>
      <c r="AA1712" s="696">
        <v>4000</v>
      </c>
      <c r="AB1712" s="696">
        <v>4040</v>
      </c>
      <c r="AC1712" s="697" t="s">
        <v>2888</v>
      </c>
      <c r="AD1712" s="698" t="s">
        <v>2889</v>
      </c>
      <c r="AE1712" s="699">
        <v>0.125</v>
      </c>
      <c r="AF1712" s="699">
        <v>0.14583333333333334</v>
      </c>
      <c r="AG1712" s="699">
        <v>0.14583333333333334</v>
      </c>
      <c r="AH1712" s="699">
        <v>0.15277777777777779</v>
      </c>
      <c r="AI1712" s="232" t="s">
        <v>5</v>
      </c>
      <c r="AJ1712" s="694"/>
      <c r="AK1712" s="694" t="s">
        <v>6</v>
      </c>
      <c r="AL1712" s="700" t="s">
        <v>662</v>
      </c>
      <c r="AM1712" s="694" t="s">
        <v>486</v>
      </c>
      <c r="AN1712" s="694">
        <v>1</v>
      </c>
      <c r="AO1712" s="232"/>
      <c r="AP1712" s="232" t="s">
        <v>394</v>
      </c>
      <c r="AQ1712" s="232"/>
      <c r="AR1712" s="232"/>
      <c r="AS1712" s="232"/>
      <c r="AT1712" s="243">
        <f t="shared" si="149"/>
        <v>2.0833333333333343E-2</v>
      </c>
      <c r="AU1712" s="243">
        <f t="shared" si="150"/>
        <v>6.9444444444444475E-3</v>
      </c>
    </row>
    <row r="1713" spans="1:47" ht="14.25">
      <c r="B1713" s="29">
        <v>2025</v>
      </c>
      <c r="C1713" s="29">
        <v>7</v>
      </c>
      <c r="D1713" s="29">
        <v>3</v>
      </c>
      <c r="E1713" s="247" t="s">
        <v>494</v>
      </c>
      <c r="F1713" s="29"/>
      <c r="G1713" s="208"/>
      <c r="H1713" s="694" t="s">
        <v>467</v>
      </c>
      <c r="I1713" s="347" t="s">
        <v>43</v>
      </c>
      <c r="J1713" s="694" t="s">
        <v>468</v>
      </c>
      <c r="K1713" s="232"/>
      <c r="L1713" s="698"/>
      <c r="M1713" s="185"/>
      <c r="N1713" s="717"/>
      <c r="O1713" s="232"/>
      <c r="P1713" s="232">
        <v>25</v>
      </c>
      <c r="Q1713" s="347" t="s">
        <v>483</v>
      </c>
      <c r="R1713" s="695">
        <v>1005</v>
      </c>
      <c r="S1713" s="695"/>
      <c r="T1713" s="695" t="s">
        <v>30</v>
      </c>
      <c r="U1713" s="695">
        <v>350</v>
      </c>
      <c r="V1713" s="695">
        <v>1005</v>
      </c>
      <c r="W1713" s="695">
        <v>1005</v>
      </c>
      <c r="X1713" s="232">
        <v>1</v>
      </c>
      <c r="Y1713" s="695"/>
      <c r="Z1713" s="232">
        <v>1</v>
      </c>
      <c r="AA1713" s="696">
        <v>350</v>
      </c>
      <c r="AB1713" s="696">
        <v>8550</v>
      </c>
      <c r="AC1713" s="697" t="s">
        <v>766</v>
      </c>
      <c r="AD1713" s="698" t="s">
        <v>2889</v>
      </c>
      <c r="AE1713" s="699">
        <v>0.15277777777777779</v>
      </c>
      <c r="AF1713" s="699">
        <v>0.15625</v>
      </c>
      <c r="AG1713" s="699"/>
      <c r="AH1713" s="699"/>
      <c r="AI1713" s="232"/>
      <c r="AJ1713" s="694"/>
      <c r="AK1713" s="694" t="s">
        <v>6</v>
      </c>
      <c r="AL1713" s="700" t="s">
        <v>662</v>
      </c>
      <c r="AM1713" s="694" t="s">
        <v>486</v>
      </c>
      <c r="AN1713" s="694">
        <v>1</v>
      </c>
      <c r="AO1713" s="232"/>
      <c r="AP1713" s="232" t="s">
        <v>394</v>
      </c>
      <c r="AQ1713" s="232"/>
      <c r="AR1713" s="232"/>
      <c r="AS1713" s="232"/>
      <c r="AT1713" s="243">
        <f t="shared" si="149"/>
        <v>3.4722222222222099E-3</v>
      </c>
      <c r="AU1713" s="243" t="str">
        <f t="shared" si="150"/>
        <v/>
      </c>
    </row>
    <row r="1714" spans="1:47" ht="14.25">
      <c r="B1714" s="29">
        <v>2025</v>
      </c>
      <c r="C1714" s="29">
        <v>7</v>
      </c>
      <c r="D1714" s="29">
        <v>3</v>
      </c>
      <c r="E1714" s="247" t="s">
        <v>494</v>
      </c>
      <c r="F1714" s="29"/>
      <c r="G1714" s="208"/>
      <c r="H1714" s="694" t="s">
        <v>467</v>
      </c>
      <c r="I1714" s="347"/>
      <c r="J1714" s="694"/>
      <c r="K1714" s="232"/>
      <c r="L1714" s="698"/>
      <c r="M1714" s="185"/>
      <c r="N1714" s="717"/>
      <c r="O1714" s="232"/>
      <c r="P1714" s="232"/>
      <c r="Q1714" s="347"/>
      <c r="R1714" s="695"/>
      <c r="S1714" s="695"/>
      <c r="T1714" s="695"/>
      <c r="U1714" s="695"/>
      <c r="V1714" s="695"/>
      <c r="W1714" s="695"/>
      <c r="X1714" s="232"/>
      <c r="Y1714" s="695"/>
      <c r="Z1714" s="232"/>
      <c r="AA1714" s="696"/>
      <c r="AB1714" s="696"/>
      <c r="AC1714" s="697"/>
      <c r="AD1714" s="698"/>
      <c r="AE1714" s="699"/>
      <c r="AF1714" s="699"/>
      <c r="AG1714" s="699">
        <v>0.15625</v>
      </c>
      <c r="AH1714" s="699">
        <v>0.17708333333333334</v>
      </c>
      <c r="AI1714" s="232" t="s">
        <v>689</v>
      </c>
      <c r="AJ1714" s="694"/>
      <c r="AK1714" s="694"/>
      <c r="AL1714" s="700"/>
      <c r="AM1714" s="694"/>
      <c r="AN1714" s="694"/>
      <c r="AO1714" s="232"/>
      <c r="AP1714" s="232"/>
      <c r="AQ1714" s="232"/>
      <c r="AR1714" s="232"/>
      <c r="AS1714" s="232"/>
      <c r="AT1714" s="243" t="str">
        <f t="shared" si="149"/>
        <v/>
      </c>
      <c r="AU1714" s="243">
        <f t="shared" si="150"/>
        <v>2.0833333333333343E-2</v>
      </c>
    </row>
    <row r="1715" spans="1:47" ht="14.25">
      <c r="B1715" s="29">
        <v>2025</v>
      </c>
      <c r="C1715" s="29">
        <v>7</v>
      </c>
      <c r="D1715" s="29">
        <v>3</v>
      </c>
      <c r="E1715" s="247" t="s">
        <v>494</v>
      </c>
      <c r="F1715" s="29"/>
      <c r="G1715" s="31"/>
      <c r="H1715" s="694" t="s">
        <v>467</v>
      </c>
      <c r="I1715" s="347" t="s">
        <v>58</v>
      </c>
      <c r="J1715" s="694" t="s">
        <v>468</v>
      </c>
      <c r="K1715" s="232"/>
      <c r="L1715" s="698"/>
      <c r="M1715" s="185"/>
      <c r="N1715" s="717"/>
      <c r="O1715" s="232"/>
      <c r="P1715" s="232">
        <v>12</v>
      </c>
      <c r="Q1715" s="347" t="s">
        <v>483</v>
      </c>
      <c r="R1715" s="695">
        <v>1005</v>
      </c>
      <c r="S1715" s="695"/>
      <c r="T1715" s="695" t="s">
        <v>30</v>
      </c>
      <c r="U1715" s="695">
        <v>200</v>
      </c>
      <c r="V1715" s="695">
        <v>1005</v>
      </c>
      <c r="W1715" s="695">
        <v>1005</v>
      </c>
      <c r="X1715" s="232">
        <v>1</v>
      </c>
      <c r="Y1715" s="695">
        <v>200</v>
      </c>
      <c r="Z1715" s="232">
        <v>1</v>
      </c>
      <c r="AA1715" s="696">
        <v>200</v>
      </c>
      <c r="AB1715" s="696"/>
      <c r="AC1715" s="697"/>
      <c r="AD1715" s="698" t="s">
        <v>484</v>
      </c>
      <c r="AE1715" s="699"/>
      <c r="AF1715" s="699"/>
      <c r="AG1715" s="699"/>
      <c r="AH1715" s="699"/>
      <c r="AI1715" s="232"/>
      <c r="AJ1715" s="694"/>
      <c r="AK1715" s="694"/>
      <c r="AL1715" s="700"/>
      <c r="AM1715" s="694"/>
      <c r="AN1715" s="694"/>
      <c r="AO1715" s="232"/>
      <c r="AP1715" s="232"/>
      <c r="AQ1715" s="232"/>
      <c r="AR1715" s="232"/>
      <c r="AS1715" s="232"/>
      <c r="AT1715" s="243" t="str">
        <f t="shared" si="149"/>
        <v/>
      </c>
      <c r="AU1715" s="243" t="str">
        <f t="shared" si="150"/>
        <v/>
      </c>
    </row>
    <row r="1716" spans="1:47" ht="14.25">
      <c r="A1716" s="182">
        <v>1</v>
      </c>
      <c r="B1716" s="29">
        <v>2025</v>
      </c>
      <c r="C1716" s="29">
        <v>7</v>
      </c>
      <c r="D1716" s="29">
        <v>3</v>
      </c>
      <c r="E1716" s="247" t="s">
        <v>494</v>
      </c>
      <c r="F1716" s="29">
        <v>16</v>
      </c>
      <c r="G1716" s="31" t="s">
        <v>485</v>
      </c>
      <c r="H1716" s="694" t="s">
        <v>467</v>
      </c>
      <c r="I1716" s="347" t="s">
        <v>47</v>
      </c>
      <c r="J1716" s="694" t="s">
        <v>468</v>
      </c>
      <c r="K1716" s="232">
        <v>3839137</v>
      </c>
      <c r="L1716" s="698">
        <v>1</v>
      </c>
      <c r="M1716" s="185">
        <v>6</v>
      </c>
      <c r="N1716" s="717" t="s">
        <v>492</v>
      </c>
      <c r="O1716" s="232" t="s">
        <v>469</v>
      </c>
      <c r="P1716" s="232">
        <v>50</v>
      </c>
      <c r="Q1716" s="347" t="s">
        <v>706</v>
      </c>
      <c r="R1716" s="695">
        <v>1005</v>
      </c>
      <c r="S1716" s="695">
        <v>1007</v>
      </c>
      <c r="T1716" s="695">
        <v>4100</v>
      </c>
      <c r="U1716" s="695">
        <v>4100</v>
      </c>
      <c r="V1716" s="695">
        <v>1005</v>
      </c>
      <c r="W1716" s="695">
        <v>1007</v>
      </c>
      <c r="X1716" s="232">
        <v>1</v>
      </c>
      <c r="Y1716" s="695">
        <v>4100</v>
      </c>
      <c r="Z1716" s="232">
        <v>1</v>
      </c>
      <c r="AA1716" s="696">
        <v>4100</v>
      </c>
      <c r="AB1716" s="696">
        <v>4100</v>
      </c>
      <c r="AC1716" s="697" t="s">
        <v>2894</v>
      </c>
      <c r="AD1716" s="698"/>
      <c r="AE1716" s="699">
        <v>0.17708333333333334</v>
      </c>
      <c r="AF1716" s="699">
        <v>0.19444444444444445</v>
      </c>
      <c r="AG1716" s="699">
        <v>0.19444444444444445</v>
      </c>
      <c r="AH1716" s="699">
        <v>0.2013888888888889</v>
      </c>
      <c r="AI1716" s="232" t="s">
        <v>5</v>
      </c>
      <c r="AJ1716" s="694"/>
      <c r="AK1716" s="694" t="s">
        <v>6</v>
      </c>
      <c r="AL1716" s="700" t="s">
        <v>662</v>
      </c>
      <c r="AM1716" s="694" t="s">
        <v>486</v>
      </c>
      <c r="AN1716" s="694">
        <v>1</v>
      </c>
      <c r="AO1716" s="232"/>
      <c r="AP1716" s="232" t="s">
        <v>394</v>
      </c>
      <c r="AQ1716" s="232"/>
      <c r="AR1716" s="232"/>
      <c r="AS1716" s="232"/>
      <c r="AT1716" s="243">
        <f t="shared" si="149"/>
        <v>1.7361111111111105E-2</v>
      </c>
      <c r="AU1716" s="243">
        <f t="shared" si="150"/>
        <v>6.9444444444444475E-3</v>
      </c>
    </row>
    <row r="1717" spans="1:47" ht="14.25">
      <c r="B1717" s="29">
        <v>2025</v>
      </c>
      <c r="C1717" s="29">
        <v>7</v>
      </c>
      <c r="D1717" s="29">
        <v>3</v>
      </c>
      <c r="E1717" s="247" t="s">
        <v>494</v>
      </c>
      <c r="F1717" s="29">
        <v>16</v>
      </c>
      <c r="G1717" s="31" t="s">
        <v>485</v>
      </c>
      <c r="H1717" s="694" t="s">
        <v>467</v>
      </c>
      <c r="I1717" s="347" t="s">
        <v>47</v>
      </c>
      <c r="J1717" s="694" t="s">
        <v>468</v>
      </c>
      <c r="K1717" s="232">
        <v>3839137</v>
      </c>
      <c r="L1717" s="698">
        <v>2</v>
      </c>
      <c r="M1717" s="185">
        <v>6</v>
      </c>
      <c r="N1717" s="717" t="s">
        <v>492</v>
      </c>
      <c r="O1717" s="232" t="s">
        <v>469</v>
      </c>
      <c r="P1717" s="232">
        <v>50</v>
      </c>
      <c r="Q1717" s="347" t="s">
        <v>706</v>
      </c>
      <c r="R1717" s="695">
        <v>1005</v>
      </c>
      <c r="S1717" s="695">
        <v>1007</v>
      </c>
      <c r="T1717" s="695">
        <v>4100</v>
      </c>
      <c r="U1717" s="695">
        <v>4100</v>
      </c>
      <c r="V1717" s="695">
        <v>1005</v>
      </c>
      <c r="W1717" s="695">
        <v>1007</v>
      </c>
      <c r="X1717" s="232">
        <v>1</v>
      </c>
      <c r="Y1717" s="695">
        <v>4100</v>
      </c>
      <c r="Z1717" s="232">
        <v>1</v>
      </c>
      <c r="AA1717" s="696">
        <v>4100</v>
      </c>
      <c r="AB1717" s="696">
        <v>4130</v>
      </c>
      <c r="AC1717" s="697" t="s">
        <v>2895</v>
      </c>
      <c r="AD1717" s="698"/>
      <c r="AE1717" s="699">
        <v>0.2013888888888889</v>
      </c>
      <c r="AF1717" s="699">
        <v>0.21875</v>
      </c>
      <c r="AG1717" s="699">
        <v>0.21875</v>
      </c>
      <c r="AH1717" s="699">
        <v>0.22569444444444445</v>
      </c>
      <c r="AI1717" s="232" t="s">
        <v>5</v>
      </c>
      <c r="AJ1717" s="694"/>
      <c r="AK1717" s="694" t="s">
        <v>6</v>
      </c>
      <c r="AL1717" s="700" t="s">
        <v>662</v>
      </c>
      <c r="AM1717" s="694" t="s">
        <v>486</v>
      </c>
      <c r="AN1717" s="694">
        <v>1</v>
      </c>
      <c r="AO1717" s="232"/>
      <c r="AP1717" s="232" t="s">
        <v>394</v>
      </c>
      <c r="AQ1717" s="232"/>
      <c r="AR1717" s="232"/>
      <c r="AS1717" s="232"/>
      <c r="AT1717" s="243">
        <f t="shared" si="149"/>
        <v>1.7361111111111105E-2</v>
      </c>
      <c r="AU1717" s="243">
        <f t="shared" si="150"/>
        <v>6.9444444444444475E-3</v>
      </c>
    </row>
    <row r="1718" spans="1:47" ht="14.25">
      <c r="B1718" s="29">
        <v>2025</v>
      </c>
      <c r="C1718" s="29">
        <v>7</v>
      </c>
      <c r="D1718" s="29">
        <v>3</v>
      </c>
      <c r="E1718" s="247" t="s">
        <v>494</v>
      </c>
      <c r="F1718" s="29">
        <v>16</v>
      </c>
      <c r="G1718" s="31" t="s">
        <v>485</v>
      </c>
      <c r="H1718" s="694" t="s">
        <v>467</v>
      </c>
      <c r="I1718" s="347" t="s">
        <v>47</v>
      </c>
      <c r="J1718" s="694" t="s">
        <v>468</v>
      </c>
      <c r="K1718" s="232">
        <v>3839137</v>
      </c>
      <c r="L1718" s="698">
        <v>3</v>
      </c>
      <c r="M1718" s="185">
        <v>6</v>
      </c>
      <c r="N1718" s="717" t="s">
        <v>492</v>
      </c>
      <c r="O1718" s="232" t="s">
        <v>469</v>
      </c>
      <c r="P1718" s="232">
        <v>50</v>
      </c>
      <c r="Q1718" s="347" t="s">
        <v>706</v>
      </c>
      <c r="R1718" s="695">
        <v>1005</v>
      </c>
      <c r="S1718" s="695">
        <v>1006</v>
      </c>
      <c r="T1718" s="695">
        <v>3970</v>
      </c>
      <c r="U1718" s="695">
        <v>3970</v>
      </c>
      <c r="V1718" s="695">
        <v>1005</v>
      </c>
      <c r="W1718" s="695">
        <v>1006</v>
      </c>
      <c r="X1718" s="232">
        <v>1</v>
      </c>
      <c r="Y1718" s="695">
        <v>4100</v>
      </c>
      <c r="Z1718" s="232">
        <v>1</v>
      </c>
      <c r="AA1718" s="696">
        <v>4100</v>
      </c>
      <c r="AB1718" s="696">
        <v>3970</v>
      </c>
      <c r="AC1718" s="697" t="s">
        <v>2896</v>
      </c>
      <c r="AD1718" s="698" t="s">
        <v>2890</v>
      </c>
      <c r="AE1718" s="699">
        <v>0.22569444444444445</v>
      </c>
      <c r="AF1718" s="699">
        <v>0.24652777777777779</v>
      </c>
      <c r="AG1718" s="699">
        <v>0.24652777777777779</v>
      </c>
      <c r="AH1718" s="699">
        <v>0.25347222222222221</v>
      </c>
      <c r="AI1718" s="232" t="s">
        <v>5</v>
      </c>
      <c r="AJ1718" s="694"/>
      <c r="AK1718" s="694" t="s">
        <v>6</v>
      </c>
      <c r="AL1718" s="700" t="s">
        <v>858</v>
      </c>
      <c r="AM1718" s="694" t="s">
        <v>486</v>
      </c>
      <c r="AN1718" s="694">
        <v>1</v>
      </c>
      <c r="AO1718" s="232"/>
      <c r="AP1718" s="232" t="s">
        <v>394</v>
      </c>
      <c r="AQ1718" s="232"/>
      <c r="AR1718" s="232"/>
      <c r="AS1718" s="232"/>
      <c r="AT1718" s="243">
        <f t="shared" si="149"/>
        <v>2.0833333333333343E-2</v>
      </c>
      <c r="AU1718" s="243">
        <f t="shared" si="150"/>
        <v>6.9444444444444198E-3</v>
      </c>
    </row>
    <row r="1719" spans="1:47" ht="14.25">
      <c r="B1719" s="29">
        <v>2025</v>
      </c>
      <c r="C1719" s="29">
        <v>7</v>
      </c>
      <c r="D1719" s="29">
        <v>3</v>
      </c>
      <c r="E1719" s="247" t="s">
        <v>494</v>
      </c>
      <c r="F1719" s="29"/>
      <c r="G1719" s="208"/>
      <c r="H1719" s="694" t="s">
        <v>467</v>
      </c>
      <c r="I1719" s="347" t="s">
        <v>43</v>
      </c>
      <c r="J1719" s="694" t="s">
        <v>468</v>
      </c>
      <c r="K1719" s="232"/>
      <c r="L1719" s="698"/>
      <c r="M1719" s="185"/>
      <c r="N1719" s="717"/>
      <c r="O1719" s="232"/>
      <c r="P1719" s="232">
        <v>25</v>
      </c>
      <c r="Q1719" s="347" t="s">
        <v>483</v>
      </c>
      <c r="R1719" s="695">
        <v>1005</v>
      </c>
      <c r="S1719" s="695"/>
      <c r="T1719" s="695" t="s">
        <v>30</v>
      </c>
      <c r="U1719" s="695">
        <v>350</v>
      </c>
      <c r="V1719" s="695">
        <v>1005</v>
      </c>
      <c r="W1719" s="695">
        <v>1005</v>
      </c>
      <c r="X1719" s="232">
        <v>1</v>
      </c>
      <c r="Y1719" s="695"/>
      <c r="Z1719" s="232">
        <v>1</v>
      </c>
      <c r="AA1719" s="696">
        <v>350</v>
      </c>
      <c r="AB1719" s="696">
        <v>12850</v>
      </c>
      <c r="AC1719" s="697" t="s">
        <v>766</v>
      </c>
      <c r="AD1719" s="698" t="s">
        <v>2890</v>
      </c>
      <c r="AE1719" s="699">
        <v>0.25347222222222221</v>
      </c>
      <c r="AF1719" s="699">
        <v>0.25694444444444442</v>
      </c>
      <c r="AG1719" s="699"/>
      <c r="AH1719" s="699"/>
      <c r="AI1719" s="232"/>
      <c r="AJ1719" s="694"/>
      <c r="AK1719" s="694" t="s">
        <v>6</v>
      </c>
      <c r="AL1719" s="700" t="s">
        <v>858</v>
      </c>
      <c r="AM1719" s="694" t="s">
        <v>486</v>
      </c>
      <c r="AN1719" s="694">
        <v>1</v>
      </c>
      <c r="AO1719" s="232"/>
      <c r="AP1719" s="232"/>
      <c r="AQ1719" s="232"/>
      <c r="AR1719" s="232"/>
      <c r="AS1719" s="232"/>
      <c r="AT1719" s="243">
        <f t="shared" si="149"/>
        <v>3.4722222222222099E-3</v>
      </c>
      <c r="AU1719" s="243" t="str">
        <f t="shared" si="150"/>
        <v/>
      </c>
    </row>
    <row r="1720" spans="1:47" ht="14.25">
      <c r="B1720" s="29">
        <v>2025</v>
      </c>
      <c r="C1720" s="29">
        <v>7</v>
      </c>
      <c r="D1720" s="29">
        <v>3</v>
      </c>
      <c r="E1720" s="247" t="s">
        <v>494</v>
      </c>
      <c r="F1720" s="29"/>
      <c r="G1720" s="208"/>
      <c r="H1720" s="694" t="s">
        <v>467</v>
      </c>
      <c r="I1720" s="347"/>
      <c r="J1720" s="694"/>
      <c r="K1720" s="232"/>
      <c r="L1720" s="698"/>
      <c r="M1720" s="185"/>
      <c r="N1720" s="717"/>
      <c r="O1720" s="232"/>
      <c r="P1720" s="232"/>
      <c r="Q1720" s="347"/>
      <c r="R1720" s="695"/>
      <c r="S1720" s="695"/>
      <c r="T1720" s="695"/>
      <c r="U1720" s="695"/>
      <c r="V1720" s="695"/>
      <c r="W1720" s="695"/>
      <c r="X1720" s="232"/>
      <c r="Y1720" s="695"/>
      <c r="Z1720" s="232"/>
      <c r="AA1720" s="696"/>
      <c r="AB1720" s="696"/>
      <c r="AC1720" s="697"/>
      <c r="AD1720" s="698"/>
      <c r="AE1720" s="699"/>
      <c r="AF1720" s="699"/>
      <c r="AG1720" s="699">
        <v>0.25694444444444442</v>
      </c>
      <c r="AH1720" s="699">
        <v>0.27777777777777779</v>
      </c>
      <c r="AI1720" s="232" t="s">
        <v>560</v>
      </c>
      <c r="AJ1720" s="694"/>
      <c r="AK1720" s="694"/>
      <c r="AL1720" s="700"/>
      <c r="AM1720" s="694"/>
      <c r="AN1720" s="694"/>
      <c r="AO1720" s="232"/>
      <c r="AP1720" s="232"/>
      <c r="AQ1720" s="232"/>
      <c r="AR1720" s="232"/>
      <c r="AS1720" s="232"/>
      <c r="AT1720" s="243" t="str">
        <f t="shared" si="149"/>
        <v/>
      </c>
      <c r="AU1720" s="243">
        <f t="shared" si="150"/>
        <v>2.083333333333337E-2</v>
      </c>
    </row>
    <row r="1721" spans="1:47" ht="14.25">
      <c r="B1721" s="29">
        <v>2025</v>
      </c>
      <c r="C1721" s="29">
        <v>7</v>
      </c>
      <c r="D1721" s="29">
        <v>4</v>
      </c>
      <c r="E1721" s="247" t="s">
        <v>495</v>
      </c>
      <c r="F1721" s="29"/>
      <c r="G1721" s="31"/>
      <c r="H1721" s="694" t="s">
        <v>467</v>
      </c>
      <c r="I1721" s="347" t="s">
        <v>58</v>
      </c>
      <c r="J1721" s="694" t="s">
        <v>468</v>
      </c>
      <c r="K1721" s="232"/>
      <c r="L1721" s="698"/>
      <c r="M1721" s="185"/>
      <c r="N1721" s="717"/>
      <c r="O1721" s="232"/>
      <c r="P1721" s="232">
        <v>12</v>
      </c>
      <c r="Q1721" s="347" t="s">
        <v>483</v>
      </c>
      <c r="R1721" s="695">
        <v>1005</v>
      </c>
      <c r="S1721" s="695"/>
      <c r="T1721" s="695" t="s">
        <v>30</v>
      </c>
      <c r="U1721" s="695">
        <v>200</v>
      </c>
      <c r="V1721" s="695">
        <v>1005</v>
      </c>
      <c r="W1721" s="695">
        <v>1005</v>
      </c>
      <c r="X1721" s="232">
        <v>1</v>
      </c>
      <c r="Y1721" s="695">
        <v>200</v>
      </c>
      <c r="Z1721" s="232">
        <v>1</v>
      </c>
      <c r="AA1721" s="696">
        <v>200</v>
      </c>
      <c r="AB1721" s="696"/>
      <c r="AC1721" s="697"/>
      <c r="AD1721" s="698" t="s">
        <v>484</v>
      </c>
      <c r="AE1721" s="699"/>
      <c r="AF1721" s="699"/>
      <c r="AG1721" s="699"/>
      <c r="AH1721" s="699"/>
      <c r="AI1721" s="232"/>
      <c r="AJ1721" s="694"/>
      <c r="AK1721" s="694"/>
      <c r="AL1721" s="700"/>
      <c r="AM1721" s="694"/>
      <c r="AN1721" s="694"/>
      <c r="AO1721" s="232"/>
      <c r="AP1721" s="232"/>
      <c r="AQ1721" s="232"/>
      <c r="AR1721" s="232"/>
      <c r="AS1721" s="232"/>
      <c r="AT1721" s="243" t="str">
        <f t="shared" si="149"/>
        <v/>
      </c>
      <c r="AU1721" s="243" t="str">
        <f t="shared" si="150"/>
        <v/>
      </c>
    </row>
    <row r="1722" spans="1:47" ht="14.25">
      <c r="A1722" s="182">
        <v>1</v>
      </c>
      <c r="B1722" s="29">
        <v>2025</v>
      </c>
      <c r="C1722" s="29">
        <v>7</v>
      </c>
      <c r="D1722" s="29">
        <v>4</v>
      </c>
      <c r="E1722" s="247" t="s">
        <v>495</v>
      </c>
      <c r="F1722" s="29">
        <v>1</v>
      </c>
      <c r="G1722" s="31" t="s">
        <v>485</v>
      </c>
      <c r="H1722" s="694" t="s">
        <v>467</v>
      </c>
      <c r="I1722" s="347" t="s">
        <v>47</v>
      </c>
      <c r="J1722" s="694" t="s">
        <v>468</v>
      </c>
      <c r="K1722" s="232">
        <v>3839137</v>
      </c>
      <c r="L1722" s="698">
        <v>4</v>
      </c>
      <c r="M1722" s="185">
        <v>6</v>
      </c>
      <c r="N1722" s="717" t="s">
        <v>492</v>
      </c>
      <c r="O1722" s="232" t="s">
        <v>469</v>
      </c>
      <c r="P1722" s="232">
        <v>50</v>
      </c>
      <c r="Q1722" s="347" t="s">
        <v>706</v>
      </c>
      <c r="R1722" s="695">
        <v>1005</v>
      </c>
      <c r="S1722" s="695">
        <v>1007</v>
      </c>
      <c r="T1722" s="695">
        <v>4100</v>
      </c>
      <c r="U1722" s="695">
        <v>4100</v>
      </c>
      <c r="V1722" s="695">
        <v>1005</v>
      </c>
      <c r="W1722" s="695">
        <v>1007</v>
      </c>
      <c r="X1722" s="232">
        <v>1</v>
      </c>
      <c r="Y1722" s="695">
        <v>4100</v>
      </c>
      <c r="Z1722" s="232">
        <v>1</v>
      </c>
      <c r="AA1722" s="696">
        <v>4100</v>
      </c>
      <c r="AB1722" s="696">
        <v>4100</v>
      </c>
      <c r="AC1722" s="697" t="s">
        <v>2897</v>
      </c>
      <c r="AD1722" s="698"/>
      <c r="AE1722" s="699">
        <v>0.27777777777777779</v>
      </c>
      <c r="AF1722" s="699">
        <v>0.2951388888888889</v>
      </c>
      <c r="AG1722" s="699">
        <v>0.2951388888888889</v>
      </c>
      <c r="AH1722" s="699">
        <v>0.30208333333333331</v>
      </c>
      <c r="AI1722" s="232" t="s">
        <v>5</v>
      </c>
      <c r="AJ1722" s="694"/>
      <c r="AK1722" s="694" t="s">
        <v>6</v>
      </c>
      <c r="AL1722" s="700" t="s">
        <v>662</v>
      </c>
      <c r="AM1722" s="694" t="s">
        <v>486</v>
      </c>
      <c r="AN1722" s="694">
        <v>1</v>
      </c>
      <c r="AO1722" s="232"/>
      <c r="AP1722" s="232" t="s">
        <v>394</v>
      </c>
      <c r="AQ1722" s="232" t="s">
        <v>2788</v>
      </c>
      <c r="AR1722" s="232"/>
      <c r="AS1722" s="232"/>
      <c r="AT1722" s="243">
        <f t="shared" si="149"/>
        <v>1.7361111111111105E-2</v>
      </c>
      <c r="AU1722" s="243">
        <f t="shared" si="150"/>
        <v>6.9444444444444198E-3</v>
      </c>
    </row>
    <row r="1723" spans="1:47" ht="14.25">
      <c r="B1723" s="29">
        <v>2025</v>
      </c>
      <c r="C1723" s="29">
        <v>7</v>
      </c>
      <c r="D1723" s="29">
        <v>4</v>
      </c>
      <c r="E1723" s="247" t="s">
        <v>495</v>
      </c>
      <c r="F1723" s="29">
        <v>1</v>
      </c>
      <c r="G1723" s="31" t="s">
        <v>485</v>
      </c>
      <c r="H1723" s="694" t="s">
        <v>467</v>
      </c>
      <c r="I1723" s="347" t="s">
        <v>47</v>
      </c>
      <c r="J1723" s="694" t="s">
        <v>468</v>
      </c>
      <c r="K1723" s="232">
        <v>3839137</v>
      </c>
      <c r="L1723" s="698">
        <v>5</v>
      </c>
      <c r="M1723" s="185">
        <v>6</v>
      </c>
      <c r="N1723" s="717" t="s">
        <v>492</v>
      </c>
      <c r="O1723" s="232" t="s">
        <v>469</v>
      </c>
      <c r="P1723" s="232">
        <v>50</v>
      </c>
      <c r="Q1723" s="347" t="s">
        <v>706</v>
      </c>
      <c r="R1723" s="695">
        <v>1005</v>
      </c>
      <c r="S1723" s="695">
        <v>1006</v>
      </c>
      <c r="T1723" s="695">
        <v>4070</v>
      </c>
      <c r="U1723" s="695">
        <v>4070</v>
      </c>
      <c r="V1723" s="695">
        <v>1005</v>
      </c>
      <c r="W1723" s="695">
        <v>1006</v>
      </c>
      <c r="X1723" s="232">
        <v>1</v>
      </c>
      <c r="Y1723" s="695">
        <v>4100</v>
      </c>
      <c r="Z1723" s="232">
        <v>1</v>
      </c>
      <c r="AA1723" s="696">
        <v>4100</v>
      </c>
      <c r="AB1723" s="696">
        <v>4070</v>
      </c>
      <c r="AC1723" s="697" t="s">
        <v>2898</v>
      </c>
      <c r="AD1723" s="698"/>
      <c r="AE1723" s="699">
        <v>0.30208333333333331</v>
      </c>
      <c r="AF1723" s="699">
        <v>0.31944444444444442</v>
      </c>
      <c r="AG1723" s="699">
        <v>0.31944444444444442</v>
      </c>
      <c r="AH1723" s="699">
        <v>0.3263888888888889</v>
      </c>
      <c r="AI1723" s="232" t="s">
        <v>5</v>
      </c>
      <c r="AJ1723" s="694"/>
      <c r="AK1723" s="694" t="s">
        <v>6</v>
      </c>
      <c r="AL1723" s="700" t="s">
        <v>858</v>
      </c>
      <c r="AM1723" s="694" t="s">
        <v>486</v>
      </c>
      <c r="AN1723" s="694">
        <v>1</v>
      </c>
      <c r="AO1723" s="232"/>
      <c r="AP1723" s="232" t="s">
        <v>394</v>
      </c>
      <c r="AQ1723" s="232"/>
      <c r="AR1723" s="232"/>
      <c r="AS1723" s="232"/>
      <c r="AT1723" s="243">
        <f t="shared" si="149"/>
        <v>1.7361111111111105E-2</v>
      </c>
      <c r="AU1723" s="243">
        <f t="shared" si="150"/>
        <v>6.9444444444444753E-3</v>
      </c>
    </row>
    <row r="1724" spans="1:47" ht="14.25">
      <c r="B1724" s="29">
        <v>2025</v>
      </c>
      <c r="C1724" s="29">
        <v>7</v>
      </c>
      <c r="D1724" s="29">
        <v>4</v>
      </c>
      <c r="E1724" s="247" t="s">
        <v>495</v>
      </c>
      <c r="F1724" s="29">
        <v>1</v>
      </c>
      <c r="G1724" s="31" t="s">
        <v>485</v>
      </c>
      <c r="H1724" s="694" t="s">
        <v>467</v>
      </c>
      <c r="I1724" s="347" t="s">
        <v>47</v>
      </c>
      <c r="J1724" s="694" t="s">
        <v>468</v>
      </c>
      <c r="K1724" s="232">
        <v>3839137</v>
      </c>
      <c r="L1724" s="698">
        <v>6</v>
      </c>
      <c r="M1724" s="185">
        <v>6</v>
      </c>
      <c r="N1724" s="717" t="s">
        <v>492</v>
      </c>
      <c r="O1724" s="232" t="s">
        <v>469</v>
      </c>
      <c r="P1724" s="232">
        <v>50</v>
      </c>
      <c r="Q1724" s="347" t="s">
        <v>706</v>
      </c>
      <c r="R1724" s="695">
        <v>1005</v>
      </c>
      <c r="S1724" s="695">
        <v>1006</v>
      </c>
      <c r="T1724" s="695">
        <v>4050</v>
      </c>
      <c r="U1724" s="695">
        <v>4050</v>
      </c>
      <c r="V1724" s="695">
        <v>1005</v>
      </c>
      <c r="W1724" s="695">
        <v>1006</v>
      </c>
      <c r="X1724" s="232">
        <v>1</v>
      </c>
      <c r="Y1724" s="695">
        <v>4100</v>
      </c>
      <c r="Z1724" s="232">
        <v>1</v>
      </c>
      <c r="AA1724" s="696">
        <v>4100</v>
      </c>
      <c r="AB1724" s="696">
        <v>4050</v>
      </c>
      <c r="AC1724" s="697" t="s">
        <v>2899</v>
      </c>
      <c r="AD1724" s="698" t="s">
        <v>2891</v>
      </c>
      <c r="AE1724" s="699">
        <v>0.3263888888888889</v>
      </c>
      <c r="AF1724" s="699">
        <v>0.34375</v>
      </c>
      <c r="AG1724" s="699">
        <v>0.34375</v>
      </c>
      <c r="AH1724" s="699">
        <v>0.35069444444444442</v>
      </c>
      <c r="AI1724" s="232" t="s">
        <v>5</v>
      </c>
      <c r="AJ1724" s="694"/>
      <c r="AK1724" s="694" t="s">
        <v>6</v>
      </c>
      <c r="AL1724" s="700" t="s">
        <v>858</v>
      </c>
      <c r="AM1724" s="694" t="s">
        <v>486</v>
      </c>
      <c r="AN1724" s="694">
        <v>1</v>
      </c>
      <c r="AO1724" s="232"/>
      <c r="AP1724" s="232" t="s">
        <v>394</v>
      </c>
      <c r="AQ1724" s="232"/>
      <c r="AR1724" s="232"/>
      <c r="AS1724" s="232"/>
      <c r="AT1724" s="243">
        <f t="shared" ref="AT1724:AT1790" si="155">IF(IF(AE1724&gt;AF1724,1-AE1724+AF1724,AF1724-AE1724)=0,"",IF(AE1724&gt;AF1724,1-AE1724+AF1724,AF1724-AE1724))</f>
        <v>1.7361111111111105E-2</v>
      </c>
      <c r="AU1724" s="243">
        <f t="shared" ref="AU1724:AU1790" si="156">IF(IF(AG1724&gt;AH1724,1-AG1724+AH1724,AH1724-AG1724)=0,"",IF(AG1724&gt;AH1724,1-AG1724+AH1724,AH1724-AG1724))</f>
        <v>6.9444444444444198E-3</v>
      </c>
    </row>
    <row r="1725" spans="1:47" ht="14.25">
      <c r="B1725" s="29">
        <v>2025</v>
      </c>
      <c r="C1725" s="29">
        <v>7</v>
      </c>
      <c r="D1725" s="29">
        <v>4</v>
      </c>
      <c r="E1725" s="247" t="s">
        <v>495</v>
      </c>
      <c r="F1725" s="29"/>
      <c r="G1725" s="208"/>
      <c r="H1725" s="694" t="s">
        <v>467</v>
      </c>
      <c r="I1725" s="347" t="s">
        <v>43</v>
      </c>
      <c r="J1725" s="694" t="s">
        <v>468</v>
      </c>
      <c r="K1725" s="232"/>
      <c r="L1725" s="698"/>
      <c r="M1725" s="185"/>
      <c r="N1725" s="717"/>
      <c r="O1725" s="232"/>
      <c r="P1725" s="232">
        <v>25</v>
      </c>
      <c r="Q1725" s="347" t="s">
        <v>483</v>
      </c>
      <c r="R1725" s="695">
        <v>1005</v>
      </c>
      <c r="S1725" s="695"/>
      <c r="T1725" s="695" t="s">
        <v>30</v>
      </c>
      <c r="U1725" s="695">
        <v>350</v>
      </c>
      <c r="V1725" s="695">
        <v>1005</v>
      </c>
      <c r="W1725" s="695">
        <v>1005</v>
      </c>
      <c r="X1725" s="232">
        <v>1</v>
      </c>
      <c r="Y1725" s="695"/>
      <c r="Z1725" s="232">
        <v>1</v>
      </c>
      <c r="AA1725" s="696">
        <v>350</v>
      </c>
      <c r="AB1725" s="696">
        <v>12850</v>
      </c>
      <c r="AC1725" s="697" t="s">
        <v>766</v>
      </c>
      <c r="AD1725" s="698" t="s">
        <v>2891</v>
      </c>
      <c r="AE1725" s="699">
        <v>0.35069444444444442</v>
      </c>
      <c r="AF1725" s="699">
        <v>0.35416666666666669</v>
      </c>
      <c r="AG1725" s="699"/>
      <c r="AH1725" s="699"/>
      <c r="AI1725" s="232"/>
      <c r="AJ1725" s="694"/>
      <c r="AK1725" s="694" t="s">
        <v>6</v>
      </c>
      <c r="AL1725" s="700" t="s">
        <v>858</v>
      </c>
      <c r="AM1725" s="694" t="s">
        <v>486</v>
      </c>
      <c r="AN1725" s="694">
        <v>1</v>
      </c>
      <c r="AO1725" s="232"/>
      <c r="AP1725" s="232"/>
      <c r="AQ1725" s="232"/>
      <c r="AR1725" s="232"/>
      <c r="AS1725" s="232"/>
      <c r="AT1725" s="243">
        <f t="shared" si="155"/>
        <v>3.4722222222222654E-3</v>
      </c>
      <c r="AU1725" s="243" t="str">
        <f t="shared" si="156"/>
        <v/>
      </c>
    </row>
    <row r="1726" spans="1:47" ht="14.25">
      <c r="B1726" s="29">
        <v>2025</v>
      </c>
      <c r="C1726" s="29">
        <v>7</v>
      </c>
      <c r="D1726" s="29">
        <v>4</v>
      </c>
      <c r="E1726" s="247" t="s">
        <v>495</v>
      </c>
      <c r="F1726" s="29"/>
      <c r="G1726" s="208"/>
      <c r="H1726" s="694" t="s">
        <v>467</v>
      </c>
      <c r="I1726" s="347"/>
      <c r="J1726" s="694"/>
      <c r="K1726" s="232"/>
      <c r="L1726" s="698"/>
      <c r="M1726" s="185"/>
      <c r="N1726" s="717"/>
      <c r="O1726" s="232"/>
      <c r="P1726" s="232"/>
      <c r="Q1726" s="347"/>
      <c r="R1726" s="695"/>
      <c r="S1726" s="695"/>
      <c r="T1726" s="695"/>
      <c r="U1726" s="695"/>
      <c r="V1726" s="695"/>
      <c r="W1726" s="695"/>
      <c r="X1726" s="232"/>
      <c r="Y1726" s="695"/>
      <c r="Z1726" s="232"/>
      <c r="AA1726" s="696"/>
      <c r="AB1726" s="696"/>
      <c r="AC1726" s="697"/>
      <c r="AD1726" s="698"/>
      <c r="AE1726" s="699"/>
      <c r="AF1726" s="699"/>
      <c r="AG1726" s="699">
        <v>0.35416666666666669</v>
      </c>
      <c r="AH1726" s="699">
        <v>0.375</v>
      </c>
      <c r="AI1726" s="232" t="s">
        <v>5</v>
      </c>
      <c r="AJ1726" s="694"/>
      <c r="AK1726" s="694"/>
      <c r="AL1726" s="700"/>
      <c r="AM1726" s="694"/>
      <c r="AN1726" s="694"/>
      <c r="AO1726" s="232"/>
      <c r="AP1726" s="232"/>
      <c r="AQ1726" s="232"/>
      <c r="AR1726" s="232"/>
      <c r="AS1726" s="232"/>
      <c r="AT1726" s="243" t="str">
        <f t="shared" si="155"/>
        <v/>
      </c>
      <c r="AU1726" s="243">
        <f t="shared" si="156"/>
        <v>2.0833333333333315E-2</v>
      </c>
    </row>
    <row r="1727" spans="1:47" ht="14.25">
      <c r="B1727" s="29">
        <v>2025</v>
      </c>
      <c r="C1727" s="29">
        <v>7</v>
      </c>
      <c r="D1727" s="29">
        <v>4</v>
      </c>
      <c r="E1727" s="247" t="s">
        <v>495</v>
      </c>
      <c r="F1727" s="29"/>
      <c r="G1727" s="31"/>
      <c r="H1727" s="694" t="s">
        <v>467</v>
      </c>
      <c r="I1727" s="347" t="s">
        <v>58</v>
      </c>
      <c r="J1727" s="694" t="s">
        <v>1553</v>
      </c>
      <c r="K1727" s="232"/>
      <c r="L1727" s="698"/>
      <c r="M1727" s="185"/>
      <c r="N1727" s="717"/>
      <c r="O1727" s="232"/>
      <c r="P1727" s="232">
        <v>12</v>
      </c>
      <c r="Q1727" s="347" t="s">
        <v>483</v>
      </c>
      <c r="R1727" s="695">
        <v>1005</v>
      </c>
      <c r="S1727" s="695"/>
      <c r="T1727" s="695" t="s">
        <v>30</v>
      </c>
      <c r="U1727" s="695">
        <v>200</v>
      </c>
      <c r="V1727" s="695">
        <v>1005</v>
      </c>
      <c r="W1727" s="695">
        <v>1005</v>
      </c>
      <c r="X1727" s="232">
        <v>1</v>
      </c>
      <c r="Y1727" s="695">
        <v>200</v>
      </c>
      <c r="Z1727" s="232">
        <v>1</v>
      </c>
      <c r="AA1727" s="696">
        <v>200</v>
      </c>
      <c r="AB1727" s="696"/>
      <c r="AC1727" s="697"/>
      <c r="AD1727" s="698" t="s">
        <v>484</v>
      </c>
      <c r="AE1727" s="699"/>
      <c r="AF1727" s="699"/>
      <c r="AG1727" s="699"/>
      <c r="AH1727" s="699"/>
      <c r="AI1727" s="232"/>
      <c r="AJ1727" s="694"/>
      <c r="AK1727" s="694"/>
      <c r="AL1727" s="700"/>
      <c r="AM1727" s="694"/>
      <c r="AN1727" s="694"/>
      <c r="AO1727" s="232"/>
      <c r="AP1727" s="232"/>
      <c r="AQ1727" s="232"/>
      <c r="AR1727" s="232"/>
      <c r="AS1727" s="232"/>
      <c r="AT1727" s="243" t="str">
        <f t="shared" si="155"/>
        <v/>
      </c>
      <c r="AU1727" s="243" t="str">
        <f t="shared" si="156"/>
        <v/>
      </c>
    </row>
    <row r="1728" spans="1:47" ht="14.25">
      <c r="A1728" s="182">
        <v>1</v>
      </c>
      <c r="B1728" s="29">
        <v>2025</v>
      </c>
      <c r="C1728" s="29">
        <v>7</v>
      </c>
      <c r="D1728" s="29">
        <v>4</v>
      </c>
      <c r="E1728" s="247" t="s">
        <v>495</v>
      </c>
      <c r="F1728" s="29">
        <v>2</v>
      </c>
      <c r="G1728" s="31" t="s">
        <v>485</v>
      </c>
      <c r="H1728" s="694" t="s">
        <v>467</v>
      </c>
      <c r="I1728" s="347" t="s">
        <v>47</v>
      </c>
      <c r="J1728" s="694" t="s">
        <v>1553</v>
      </c>
      <c r="K1728" s="232">
        <v>3839139</v>
      </c>
      <c r="L1728" s="698">
        <v>1</v>
      </c>
      <c r="M1728" s="185">
        <v>6</v>
      </c>
      <c r="N1728" s="717" t="s">
        <v>512</v>
      </c>
      <c r="O1728" s="232" t="s">
        <v>469</v>
      </c>
      <c r="P1728" s="232">
        <v>50</v>
      </c>
      <c r="Q1728" s="347" t="s">
        <v>696</v>
      </c>
      <c r="R1728" s="695">
        <v>1005</v>
      </c>
      <c r="S1728" s="695">
        <v>1006</v>
      </c>
      <c r="T1728" s="695">
        <v>4030</v>
      </c>
      <c r="U1728" s="695">
        <v>4030</v>
      </c>
      <c r="V1728" s="695">
        <v>1005</v>
      </c>
      <c r="W1728" s="695">
        <v>1006</v>
      </c>
      <c r="X1728" s="232">
        <v>1</v>
      </c>
      <c r="Y1728" s="695">
        <v>4100</v>
      </c>
      <c r="Z1728" s="232">
        <v>1</v>
      </c>
      <c r="AA1728" s="696">
        <v>4100</v>
      </c>
      <c r="AB1728" s="696">
        <v>4030</v>
      </c>
      <c r="AC1728" s="697" t="s">
        <v>2900</v>
      </c>
      <c r="AD1728" s="698"/>
      <c r="AE1728" s="699">
        <v>0.375</v>
      </c>
      <c r="AF1728" s="699">
        <v>0.39583333333333331</v>
      </c>
      <c r="AG1728" s="699">
        <v>0.39583333333333331</v>
      </c>
      <c r="AH1728" s="699">
        <v>0.40277777777777779</v>
      </c>
      <c r="AI1728" s="232" t="s">
        <v>5</v>
      </c>
      <c r="AJ1728" s="694"/>
      <c r="AK1728" s="694" t="s">
        <v>6</v>
      </c>
      <c r="AL1728" s="700" t="s">
        <v>858</v>
      </c>
      <c r="AM1728" s="694" t="s">
        <v>486</v>
      </c>
      <c r="AN1728" s="694">
        <v>1</v>
      </c>
      <c r="AO1728" s="232"/>
      <c r="AP1728" s="232" t="s">
        <v>394</v>
      </c>
      <c r="AQ1728" s="232"/>
      <c r="AR1728" s="232"/>
      <c r="AS1728" s="232"/>
      <c r="AT1728" s="243">
        <f t="shared" si="155"/>
        <v>2.0833333333333315E-2</v>
      </c>
      <c r="AU1728" s="243">
        <f t="shared" si="156"/>
        <v>6.9444444444444753E-3</v>
      </c>
    </row>
    <row r="1729" spans="1:47" ht="14.25">
      <c r="B1729" s="29">
        <v>2025</v>
      </c>
      <c r="C1729" s="29">
        <v>7</v>
      </c>
      <c r="D1729" s="29">
        <v>4</v>
      </c>
      <c r="E1729" s="247" t="s">
        <v>495</v>
      </c>
      <c r="F1729" s="29">
        <v>2</v>
      </c>
      <c r="G1729" s="31" t="s">
        <v>485</v>
      </c>
      <c r="H1729" s="694" t="s">
        <v>467</v>
      </c>
      <c r="I1729" s="347" t="s">
        <v>47</v>
      </c>
      <c r="J1729" s="694" t="s">
        <v>1553</v>
      </c>
      <c r="K1729" s="232">
        <v>3839139</v>
      </c>
      <c r="L1729" s="698">
        <v>2</v>
      </c>
      <c r="M1729" s="185">
        <v>6</v>
      </c>
      <c r="N1729" s="717" t="s">
        <v>512</v>
      </c>
      <c r="O1729" s="232" t="s">
        <v>469</v>
      </c>
      <c r="P1729" s="232">
        <v>50</v>
      </c>
      <c r="Q1729" s="347" t="s">
        <v>696</v>
      </c>
      <c r="R1729" s="695">
        <v>1005</v>
      </c>
      <c r="S1729" s="695">
        <v>1005</v>
      </c>
      <c r="T1729" s="695">
        <v>4010</v>
      </c>
      <c r="U1729" s="695">
        <v>4010</v>
      </c>
      <c r="V1729" s="695">
        <v>1005</v>
      </c>
      <c r="W1729" s="695">
        <v>1005</v>
      </c>
      <c r="X1729" s="232">
        <v>1</v>
      </c>
      <c r="Y1729" s="695">
        <v>4100</v>
      </c>
      <c r="Z1729" s="232">
        <v>1</v>
      </c>
      <c r="AA1729" s="696">
        <v>4100</v>
      </c>
      <c r="AB1729" s="696">
        <v>4010</v>
      </c>
      <c r="AC1729" s="697" t="s">
        <v>2901</v>
      </c>
      <c r="AD1729" s="698"/>
      <c r="AE1729" s="699">
        <v>0.40277777777777779</v>
      </c>
      <c r="AF1729" s="699">
        <v>0.4236111111111111</v>
      </c>
      <c r="AG1729" s="699">
        <v>0.4236111111111111</v>
      </c>
      <c r="AH1729" s="699">
        <v>0.47222222222222221</v>
      </c>
      <c r="AI1729" s="232" t="s">
        <v>5</v>
      </c>
      <c r="AJ1729" s="694"/>
      <c r="AK1729" s="694" t="s">
        <v>6</v>
      </c>
      <c r="AL1729" s="700" t="s">
        <v>858</v>
      </c>
      <c r="AM1729" s="694" t="s">
        <v>486</v>
      </c>
      <c r="AN1729" s="694">
        <v>1</v>
      </c>
      <c r="AO1729" s="232"/>
      <c r="AP1729" s="232" t="s">
        <v>394</v>
      </c>
      <c r="AQ1729" s="232"/>
      <c r="AR1729" s="232"/>
      <c r="AS1729" s="232"/>
      <c r="AT1729" s="243">
        <f t="shared" si="155"/>
        <v>2.0833333333333315E-2</v>
      </c>
      <c r="AU1729" s="243">
        <f t="shared" si="156"/>
        <v>4.8611111111111105E-2</v>
      </c>
    </row>
    <row r="1730" spans="1:47" ht="14.25">
      <c r="B1730" s="29">
        <v>2025</v>
      </c>
      <c r="C1730" s="29">
        <v>7</v>
      </c>
      <c r="D1730" s="29">
        <v>4</v>
      </c>
      <c r="E1730" s="247" t="s">
        <v>495</v>
      </c>
      <c r="F1730" s="29">
        <v>2</v>
      </c>
      <c r="G1730" s="31" t="s">
        <v>485</v>
      </c>
      <c r="H1730" s="694" t="s">
        <v>467</v>
      </c>
      <c r="I1730" s="347" t="s">
        <v>47</v>
      </c>
      <c r="J1730" s="694" t="s">
        <v>1553</v>
      </c>
      <c r="K1730" s="232">
        <v>3839139</v>
      </c>
      <c r="L1730" s="698">
        <v>3</v>
      </c>
      <c r="M1730" s="185">
        <v>6</v>
      </c>
      <c r="N1730" s="717" t="s">
        <v>512</v>
      </c>
      <c r="O1730" s="232" t="s">
        <v>469</v>
      </c>
      <c r="P1730" s="232">
        <v>50</v>
      </c>
      <c r="Q1730" s="347" t="s">
        <v>696</v>
      </c>
      <c r="R1730" s="695">
        <v>1005</v>
      </c>
      <c r="S1730" s="695">
        <v>1005</v>
      </c>
      <c r="T1730" s="695">
        <v>4030</v>
      </c>
      <c r="U1730" s="695">
        <v>4030</v>
      </c>
      <c r="V1730" s="695">
        <v>1005</v>
      </c>
      <c r="W1730" s="695">
        <v>1005</v>
      </c>
      <c r="X1730" s="232">
        <v>1</v>
      </c>
      <c r="Y1730" s="695">
        <v>4100</v>
      </c>
      <c r="Z1730" s="232">
        <v>1</v>
      </c>
      <c r="AA1730" s="696">
        <v>4100</v>
      </c>
      <c r="AB1730" s="696">
        <v>4030</v>
      </c>
      <c r="AC1730" s="697" t="s">
        <v>2902</v>
      </c>
      <c r="AD1730" s="698" t="s">
        <v>2903</v>
      </c>
      <c r="AE1730" s="699">
        <v>0.47222222222222221</v>
      </c>
      <c r="AF1730" s="699">
        <v>0.49305555555555558</v>
      </c>
      <c r="AG1730" s="699">
        <v>0.49305555555555558</v>
      </c>
      <c r="AH1730" s="699">
        <v>0.5</v>
      </c>
      <c r="AI1730" s="232" t="s">
        <v>5</v>
      </c>
      <c r="AJ1730" s="694"/>
      <c r="AK1730" s="694" t="s">
        <v>6</v>
      </c>
      <c r="AL1730" s="700" t="s">
        <v>858</v>
      </c>
      <c r="AM1730" s="694" t="s">
        <v>486</v>
      </c>
      <c r="AN1730" s="694">
        <v>1</v>
      </c>
      <c r="AO1730" s="232"/>
      <c r="AP1730" s="232" t="s">
        <v>394</v>
      </c>
      <c r="AQ1730" s="232"/>
      <c r="AR1730" s="232"/>
      <c r="AS1730" s="232"/>
      <c r="AT1730" s="243">
        <f t="shared" si="155"/>
        <v>2.083333333333337E-2</v>
      </c>
      <c r="AU1730" s="243">
        <f t="shared" si="156"/>
        <v>6.9444444444444198E-3</v>
      </c>
    </row>
    <row r="1731" spans="1:47" ht="14.25">
      <c r="B1731" s="29">
        <v>2025</v>
      </c>
      <c r="C1731" s="29">
        <v>7</v>
      </c>
      <c r="D1731" s="29">
        <v>4</v>
      </c>
      <c r="E1731" s="247" t="s">
        <v>495</v>
      </c>
      <c r="F1731" s="29"/>
      <c r="G1731" s="31"/>
      <c r="H1731" s="694" t="s">
        <v>467</v>
      </c>
      <c r="I1731" s="347" t="s">
        <v>43</v>
      </c>
      <c r="J1731" s="694" t="s">
        <v>1553</v>
      </c>
      <c r="K1731" s="232"/>
      <c r="L1731" s="698"/>
      <c r="M1731" s="185"/>
      <c r="N1731" s="717"/>
      <c r="O1731" s="232"/>
      <c r="P1731" s="232">
        <v>25</v>
      </c>
      <c r="Q1731" s="347" t="s">
        <v>483</v>
      </c>
      <c r="R1731" s="695">
        <v>1005</v>
      </c>
      <c r="S1731" s="695"/>
      <c r="T1731" s="695" t="s">
        <v>912</v>
      </c>
      <c r="U1731" s="695">
        <v>350</v>
      </c>
      <c r="V1731" s="695">
        <v>1005</v>
      </c>
      <c r="W1731" s="695">
        <v>1005</v>
      </c>
      <c r="X1731" s="232">
        <v>1</v>
      </c>
      <c r="Y1731" s="695"/>
      <c r="Z1731" s="232">
        <v>1</v>
      </c>
      <c r="AA1731" s="696">
        <v>350</v>
      </c>
      <c r="AB1731" s="696">
        <v>12850</v>
      </c>
      <c r="AC1731" s="697" t="s">
        <v>766</v>
      </c>
      <c r="AD1731" s="698" t="s">
        <v>2903</v>
      </c>
      <c r="AE1731" s="699">
        <v>0.5</v>
      </c>
      <c r="AF1731" s="699">
        <v>0.50347222222222221</v>
      </c>
      <c r="AG1731" s="699"/>
      <c r="AH1731" s="699"/>
      <c r="AI1731" s="232"/>
      <c r="AJ1731" s="694"/>
      <c r="AK1731" s="694" t="s">
        <v>6</v>
      </c>
      <c r="AL1731" s="700" t="s">
        <v>858</v>
      </c>
      <c r="AM1731" s="694" t="s">
        <v>486</v>
      </c>
      <c r="AN1731" s="694">
        <v>1</v>
      </c>
      <c r="AO1731" s="232"/>
      <c r="AP1731" s="232"/>
      <c r="AQ1731" s="232"/>
      <c r="AR1731" s="232"/>
      <c r="AS1731" s="232"/>
      <c r="AT1731" s="243">
        <f t="shared" si="155"/>
        <v>3.4722222222222099E-3</v>
      </c>
      <c r="AU1731" s="243" t="str">
        <f t="shared" si="156"/>
        <v/>
      </c>
    </row>
    <row r="1732" spans="1:47" ht="14.25">
      <c r="B1732" s="29">
        <v>2025</v>
      </c>
      <c r="C1732" s="29">
        <v>7</v>
      </c>
      <c r="D1732" s="29">
        <v>4</v>
      </c>
      <c r="E1732" s="247" t="s">
        <v>495</v>
      </c>
      <c r="F1732" s="29"/>
      <c r="G1732" s="208"/>
      <c r="H1732" s="694" t="s">
        <v>467</v>
      </c>
      <c r="I1732" s="347"/>
      <c r="J1732" s="694"/>
      <c r="K1732" s="232"/>
      <c r="L1732" s="698"/>
      <c r="M1732" s="185"/>
      <c r="N1732" s="717"/>
      <c r="O1732" s="232"/>
      <c r="P1732" s="232"/>
      <c r="Q1732" s="347"/>
      <c r="R1732" s="695"/>
      <c r="S1732" s="695"/>
      <c r="T1732" s="695"/>
      <c r="U1732" s="695"/>
      <c r="V1732" s="695"/>
      <c r="W1732" s="695"/>
      <c r="X1732" s="232"/>
      <c r="Y1732" s="695"/>
      <c r="Z1732" s="232"/>
      <c r="AA1732" s="696"/>
      <c r="AB1732" s="696"/>
      <c r="AC1732" s="697"/>
      <c r="AD1732" s="698"/>
      <c r="AE1732" s="699"/>
      <c r="AF1732" s="699"/>
      <c r="AG1732" s="699">
        <v>0.50347222222222221</v>
      </c>
      <c r="AH1732" s="699">
        <v>0.52430555555555558</v>
      </c>
      <c r="AI1732" s="232" t="s">
        <v>560</v>
      </c>
      <c r="AJ1732" s="694"/>
      <c r="AK1732" s="694"/>
      <c r="AL1732" s="700"/>
      <c r="AM1732" s="694"/>
      <c r="AN1732" s="694"/>
      <c r="AO1732" s="232"/>
      <c r="AP1732" s="232"/>
      <c r="AQ1732" s="232"/>
      <c r="AR1732" s="232"/>
      <c r="AS1732" s="232"/>
      <c r="AT1732" s="243" t="str">
        <f t="shared" si="155"/>
        <v/>
      </c>
      <c r="AU1732" s="243">
        <f t="shared" si="156"/>
        <v>2.083333333333337E-2</v>
      </c>
    </row>
    <row r="1733" spans="1:47" ht="14.25">
      <c r="B1733" s="29">
        <v>2025</v>
      </c>
      <c r="C1733" s="29">
        <v>7</v>
      </c>
      <c r="D1733" s="29">
        <v>4</v>
      </c>
      <c r="E1733" s="247" t="s">
        <v>495</v>
      </c>
      <c r="F1733" s="29"/>
      <c r="G1733" s="31"/>
      <c r="H1733" s="694" t="s">
        <v>467</v>
      </c>
      <c r="I1733" s="347" t="s">
        <v>58</v>
      </c>
      <c r="J1733" s="694" t="s">
        <v>1553</v>
      </c>
      <c r="K1733" s="232"/>
      <c r="L1733" s="698"/>
      <c r="M1733" s="185"/>
      <c r="N1733" s="717"/>
      <c r="O1733" s="232"/>
      <c r="P1733" s="232">
        <v>12</v>
      </c>
      <c r="Q1733" s="347" t="s">
        <v>483</v>
      </c>
      <c r="R1733" s="695">
        <v>1005</v>
      </c>
      <c r="S1733" s="695"/>
      <c r="T1733" s="695" t="s">
        <v>30</v>
      </c>
      <c r="U1733" s="695">
        <v>200</v>
      </c>
      <c r="V1733" s="695">
        <v>1005</v>
      </c>
      <c r="W1733" s="695">
        <v>1005</v>
      </c>
      <c r="X1733" s="232">
        <v>1</v>
      </c>
      <c r="Y1733" s="695">
        <v>200</v>
      </c>
      <c r="Z1733" s="232">
        <v>1</v>
      </c>
      <c r="AA1733" s="696">
        <v>200</v>
      </c>
      <c r="AB1733" s="696"/>
      <c r="AC1733" s="697"/>
      <c r="AD1733" s="698" t="s">
        <v>484</v>
      </c>
      <c r="AE1733" s="699"/>
      <c r="AF1733" s="699"/>
      <c r="AG1733" s="699"/>
      <c r="AH1733" s="699"/>
      <c r="AI1733" s="232"/>
      <c r="AJ1733" s="694"/>
      <c r="AK1733" s="694"/>
      <c r="AL1733" s="700"/>
      <c r="AM1733" s="694"/>
      <c r="AN1733" s="694"/>
      <c r="AO1733" s="232"/>
      <c r="AP1733" s="232"/>
      <c r="AQ1733" s="232"/>
      <c r="AR1733" s="232"/>
      <c r="AS1733" s="232"/>
      <c r="AT1733" s="243" t="str">
        <f t="shared" si="155"/>
        <v/>
      </c>
      <c r="AU1733" s="243" t="str">
        <f t="shared" si="156"/>
        <v/>
      </c>
    </row>
    <row r="1734" spans="1:47" ht="14.25">
      <c r="A1734" s="182">
        <v>1</v>
      </c>
      <c r="B1734" s="29">
        <v>2025</v>
      </c>
      <c r="C1734" s="29">
        <v>7</v>
      </c>
      <c r="D1734" s="29">
        <v>4</v>
      </c>
      <c r="E1734" s="247" t="s">
        <v>495</v>
      </c>
      <c r="F1734" s="29">
        <v>3</v>
      </c>
      <c r="G1734" s="31" t="s">
        <v>485</v>
      </c>
      <c r="H1734" s="694" t="s">
        <v>467</v>
      </c>
      <c r="I1734" s="347" t="s">
        <v>47</v>
      </c>
      <c r="J1734" s="694" t="s">
        <v>1553</v>
      </c>
      <c r="K1734" s="232">
        <v>3839139</v>
      </c>
      <c r="L1734" s="698">
        <v>4</v>
      </c>
      <c r="M1734" s="185">
        <v>6</v>
      </c>
      <c r="N1734" s="717" t="s">
        <v>512</v>
      </c>
      <c r="O1734" s="232" t="s">
        <v>469</v>
      </c>
      <c r="P1734" s="232">
        <v>50</v>
      </c>
      <c r="Q1734" s="347" t="s">
        <v>696</v>
      </c>
      <c r="R1734" s="695">
        <v>1005</v>
      </c>
      <c r="S1734" s="695">
        <v>1006</v>
      </c>
      <c r="T1734" s="695">
        <v>4040</v>
      </c>
      <c r="U1734" s="695">
        <v>4040</v>
      </c>
      <c r="V1734" s="695">
        <v>1005</v>
      </c>
      <c r="W1734" s="695">
        <v>1006</v>
      </c>
      <c r="X1734" s="232">
        <v>1</v>
      </c>
      <c r="Y1734" s="695">
        <v>4100</v>
      </c>
      <c r="Z1734" s="232">
        <v>1</v>
      </c>
      <c r="AA1734" s="696">
        <v>4100</v>
      </c>
      <c r="AB1734" s="696">
        <v>4040</v>
      </c>
      <c r="AC1734" s="697" t="s">
        <v>2905</v>
      </c>
      <c r="AD1734" s="698"/>
      <c r="AE1734" s="699">
        <v>0.52430555555555558</v>
      </c>
      <c r="AF1734" s="699">
        <v>0.54513888888888884</v>
      </c>
      <c r="AG1734" s="699">
        <v>0.54513888888888884</v>
      </c>
      <c r="AH1734" s="699">
        <v>0.55208333333333337</v>
      </c>
      <c r="AI1734" s="232" t="s">
        <v>5</v>
      </c>
      <c r="AJ1734" s="694"/>
      <c r="AK1734" s="694" t="s">
        <v>6</v>
      </c>
      <c r="AL1734" s="700" t="s">
        <v>858</v>
      </c>
      <c r="AM1734" s="694" t="s">
        <v>486</v>
      </c>
      <c r="AN1734" s="694">
        <v>1</v>
      </c>
      <c r="AO1734" s="232"/>
      <c r="AP1734" s="232" t="s">
        <v>394</v>
      </c>
      <c r="AQ1734" s="232"/>
      <c r="AR1734" s="232"/>
      <c r="AS1734" s="232"/>
      <c r="AT1734" s="243">
        <f t="shared" si="155"/>
        <v>2.0833333333333259E-2</v>
      </c>
      <c r="AU1734" s="243">
        <f t="shared" si="156"/>
        <v>6.9444444444445308E-3</v>
      </c>
    </row>
    <row r="1735" spans="1:47" ht="14.25">
      <c r="B1735" s="29">
        <v>2025</v>
      </c>
      <c r="C1735" s="29">
        <v>7</v>
      </c>
      <c r="D1735" s="29">
        <v>4</v>
      </c>
      <c r="E1735" s="247" t="s">
        <v>495</v>
      </c>
      <c r="F1735" s="29">
        <v>3</v>
      </c>
      <c r="G1735" s="31" t="s">
        <v>485</v>
      </c>
      <c r="H1735" s="694" t="s">
        <v>467</v>
      </c>
      <c r="I1735" s="347" t="s">
        <v>47</v>
      </c>
      <c r="J1735" s="694" t="s">
        <v>1553</v>
      </c>
      <c r="K1735" s="232">
        <v>3839139</v>
      </c>
      <c r="L1735" s="698">
        <v>5</v>
      </c>
      <c r="M1735" s="185">
        <v>6</v>
      </c>
      <c r="N1735" s="717" t="s">
        <v>512</v>
      </c>
      <c r="O1735" s="232" t="s">
        <v>469</v>
      </c>
      <c r="P1735" s="232">
        <v>50</v>
      </c>
      <c r="Q1735" s="347" t="s">
        <v>696</v>
      </c>
      <c r="R1735" s="695">
        <v>1005</v>
      </c>
      <c r="S1735" s="695">
        <v>1005</v>
      </c>
      <c r="T1735" s="695">
        <v>4030</v>
      </c>
      <c r="U1735" s="695">
        <v>4030</v>
      </c>
      <c r="V1735" s="695">
        <v>1005</v>
      </c>
      <c r="W1735" s="695">
        <v>1005</v>
      </c>
      <c r="X1735" s="232">
        <v>1</v>
      </c>
      <c r="Y1735" s="695">
        <v>4100</v>
      </c>
      <c r="Z1735" s="232">
        <v>1</v>
      </c>
      <c r="AA1735" s="696">
        <v>4100</v>
      </c>
      <c r="AB1735" s="696">
        <v>4030</v>
      </c>
      <c r="AC1735" s="697" t="s">
        <v>2906</v>
      </c>
      <c r="AD1735" s="698"/>
      <c r="AE1735" s="699">
        <v>0.55208333333333337</v>
      </c>
      <c r="AF1735" s="699">
        <v>0.57291666666666663</v>
      </c>
      <c r="AG1735" s="699">
        <v>0.57291666666666663</v>
      </c>
      <c r="AH1735" s="699">
        <v>0.57986111111111116</v>
      </c>
      <c r="AI1735" s="232" t="s">
        <v>5</v>
      </c>
      <c r="AJ1735" s="694"/>
      <c r="AK1735" s="694" t="s">
        <v>6</v>
      </c>
      <c r="AL1735" s="700" t="s">
        <v>858</v>
      </c>
      <c r="AM1735" s="694" t="s">
        <v>486</v>
      </c>
      <c r="AN1735" s="694">
        <v>1</v>
      </c>
      <c r="AO1735" s="232"/>
      <c r="AP1735" s="232" t="s">
        <v>394</v>
      </c>
      <c r="AQ1735" s="232"/>
      <c r="AR1735" s="232"/>
      <c r="AS1735" s="232"/>
      <c r="AT1735" s="243">
        <f t="shared" si="155"/>
        <v>2.0833333333333259E-2</v>
      </c>
      <c r="AU1735" s="243">
        <f t="shared" si="156"/>
        <v>6.9444444444445308E-3</v>
      </c>
    </row>
    <row r="1736" spans="1:47" ht="14.25">
      <c r="B1736" s="29">
        <v>2025</v>
      </c>
      <c r="C1736" s="29">
        <v>7</v>
      </c>
      <c r="D1736" s="29">
        <v>4</v>
      </c>
      <c r="E1736" s="247" t="s">
        <v>496</v>
      </c>
      <c r="F1736" s="29">
        <v>3</v>
      </c>
      <c r="G1736" s="31" t="s">
        <v>485</v>
      </c>
      <c r="H1736" s="694" t="s">
        <v>467</v>
      </c>
      <c r="I1736" s="347" t="s">
        <v>47</v>
      </c>
      <c r="J1736" s="694" t="s">
        <v>1553</v>
      </c>
      <c r="K1736" s="232">
        <v>3839139</v>
      </c>
      <c r="L1736" s="698">
        <v>6</v>
      </c>
      <c r="M1736" s="185">
        <v>6</v>
      </c>
      <c r="N1736" s="717" t="s">
        <v>512</v>
      </c>
      <c r="O1736" s="232" t="s">
        <v>469</v>
      </c>
      <c r="P1736" s="232">
        <v>50</v>
      </c>
      <c r="Q1736" s="347" t="s">
        <v>696</v>
      </c>
      <c r="R1736" s="695">
        <v>1005</v>
      </c>
      <c r="S1736" s="695">
        <v>1005</v>
      </c>
      <c r="T1736" s="695">
        <v>4020</v>
      </c>
      <c r="U1736" s="695">
        <v>4020</v>
      </c>
      <c r="V1736" s="695">
        <v>1005</v>
      </c>
      <c r="W1736" s="695">
        <v>1005</v>
      </c>
      <c r="X1736" s="232">
        <v>1</v>
      </c>
      <c r="Y1736" s="695">
        <v>4100</v>
      </c>
      <c r="Z1736" s="232">
        <v>1</v>
      </c>
      <c r="AA1736" s="696">
        <v>4100</v>
      </c>
      <c r="AB1736" s="696">
        <v>4020</v>
      </c>
      <c r="AC1736" s="697" t="s">
        <v>2907</v>
      </c>
      <c r="AD1736" s="698" t="s">
        <v>2904</v>
      </c>
      <c r="AE1736" s="699">
        <v>0.57986111111111116</v>
      </c>
      <c r="AF1736" s="699">
        <v>0.60069444444444442</v>
      </c>
      <c r="AG1736" s="699">
        <v>0.60069444444444442</v>
      </c>
      <c r="AH1736" s="699">
        <v>0.60763888888888884</v>
      </c>
      <c r="AI1736" s="232" t="s">
        <v>5</v>
      </c>
      <c r="AJ1736" s="694"/>
      <c r="AK1736" s="694" t="s">
        <v>6</v>
      </c>
      <c r="AL1736" s="700" t="s">
        <v>858</v>
      </c>
      <c r="AM1736" s="694" t="s">
        <v>486</v>
      </c>
      <c r="AN1736" s="694">
        <v>1</v>
      </c>
      <c r="AO1736" s="232"/>
      <c r="AP1736" s="232" t="s">
        <v>394</v>
      </c>
      <c r="AQ1736" s="232"/>
      <c r="AR1736" s="232"/>
      <c r="AS1736" s="232"/>
      <c r="AT1736" s="243">
        <f t="shared" si="155"/>
        <v>2.0833333333333259E-2</v>
      </c>
      <c r="AU1736" s="243">
        <f t="shared" si="156"/>
        <v>6.9444444444444198E-3</v>
      </c>
    </row>
    <row r="1737" spans="1:47" ht="14.25">
      <c r="B1737" s="29">
        <v>2025</v>
      </c>
      <c r="C1737" s="29">
        <v>7</v>
      </c>
      <c r="D1737" s="29">
        <v>4</v>
      </c>
      <c r="E1737" s="247" t="s">
        <v>496</v>
      </c>
      <c r="F1737" s="29"/>
      <c r="G1737" s="31"/>
      <c r="H1737" s="694" t="s">
        <v>467</v>
      </c>
      <c r="I1737" s="347" t="s">
        <v>43</v>
      </c>
      <c r="J1737" s="694" t="s">
        <v>1553</v>
      </c>
      <c r="K1737" s="232"/>
      <c r="L1737" s="698"/>
      <c r="M1737" s="185"/>
      <c r="N1737" s="717"/>
      <c r="O1737" s="232"/>
      <c r="P1737" s="232">
        <v>25</v>
      </c>
      <c r="Q1737" s="347" t="s">
        <v>483</v>
      </c>
      <c r="R1737" s="695">
        <v>1005</v>
      </c>
      <c r="S1737" s="695"/>
      <c r="T1737" s="695" t="s">
        <v>912</v>
      </c>
      <c r="U1737" s="695">
        <v>350</v>
      </c>
      <c r="V1737" s="695">
        <v>1005</v>
      </c>
      <c r="W1737" s="695">
        <v>1005</v>
      </c>
      <c r="X1737" s="232">
        <v>1</v>
      </c>
      <c r="Y1737" s="695"/>
      <c r="Z1737" s="232">
        <v>1</v>
      </c>
      <c r="AA1737" s="696">
        <v>350</v>
      </c>
      <c r="AB1737" s="696">
        <v>12850</v>
      </c>
      <c r="AC1737" s="697" t="s">
        <v>766</v>
      </c>
      <c r="AD1737" s="698" t="s">
        <v>2904</v>
      </c>
      <c r="AE1737" s="699">
        <v>0.60763888888888884</v>
      </c>
      <c r="AF1737" s="699">
        <v>0.61111111111111116</v>
      </c>
      <c r="AG1737" s="699"/>
      <c r="AH1737" s="699"/>
      <c r="AI1737" s="232"/>
      <c r="AJ1737" s="694"/>
      <c r="AK1737" s="694" t="s">
        <v>6</v>
      </c>
      <c r="AL1737" s="700" t="s">
        <v>858</v>
      </c>
      <c r="AM1737" s="694" t="s">
        <v>486</v>
      </c>
      <c r="AN1737" s="694">
        <v>1</v>
      </c>
      <c r="AO1737" s="232"/>
      <c r="AP1737" s="232"/>
      <c r="AQ1737" s="232"/>
      <c r="AR1737" s="232"/>
      <c r="AS1737" s="232"/>
      <c r="AT1737" s="243">
        <f t="shared" si="155"/>
        <v>3.4722222222223209E-3</v>
      </c>
      <c r="AU1737" s="243" t="str">
        <f t="shared" si="156"/>
        <v/>
      </c>
    </row>
    <row r="1738" spans="1:47" ht="14.25">
      <c r="B1738" s="29">
        <v>2025</v>
      </c>
      <c r="C1738" s="29">
        <v>7</v>
      </c>
      <c r="D1738" s="29">
        <v>4</v>
      </c>
      <c r="E1738" s="247" t="s">
        <v>496</v>
      </c>
      <c r="F1738" s="29"/>
      <c r="G1738" s="208"/>
      <c r="H1738" s="694" t="s">
        <v>467</v>
      </c>
      <c r="I1738" s="347"/>
      <c r="J1738" s="694"/>
      <c r="K1738" s="232"/>
      <c r="L1738" s="698"/>
      <c r="M1738" s="185"/>
      <c r="N1738" s="717"/>
      <c r="O1738" s="232"/>
      <c r="P1738" s="232"/>
      <c r="Q1738" s="347"/>
      <c r="R1738" s="695"/>
      <c r="S1738" s="695"/>
      <c r="T1738" s="695"/>
      <c r="U1738" s="695"/>
      <c r="V1738" s="695"/>
      <c r="W1738" s="695"/>
      <c r="X1738" s="232"/>
      <c r="Y1738" s="695"/>
      <c r="Z1738" s="232"/>
      <c r="AA1738" s="696"/>
      <c r="AB1738" s="696"/>
      <c r="AC1738" s="697"/>
      <c r="AD1738" s="698"/>
      <c r="AE1738" s="699"/>
      <c r="AF1738" s="699"/>
      <c r="AG1738" s="699">
        <v>0.61111111111111116</v>
      </c>
      <c r="AH1738" s="699">
        <v>0.63194444444444442</v>
      </c>
      <c r="AI1738" s="232" t="s">
        <v>689</v>
      </c>
      <c r="AJ1738" s="694"/>
      <c r="AK1738" s="694"/>
      <c r="AL1738" s="700"/>
      <c r="AM1738" s="694"/>
      <c r="AN1738" s="694"/>
      <c r="AO1738" s="232" t="s">
        <v>2910</v>
      </c>
      <c r="AP1738" s="232"/>
      <c r="AQ1738" s="232"/>
      <c r="AR1738" s="232"/>
      <c r="AS1738" s="232"/>
      <c r="AT1738" s="243" t="str">
        <f t="shared" si="155"/>
        <v/>
      </c>
      <c r="AU1738" s="243">
        <f t="shared" si="156"/>
        <v>2.0833333333333259E-2</v>
      </c>
    </row>
    <row r="1739" spans="1:47" ht="14.25">
      <c r="B1739" s="29">
        <v>2025</v>
      </c>
      <c r="C1739" s="29">
        <v>7</v>
      </c>
      <c r="D1739" s="29">
        <v>4</v>
      </c>
      <c r="E1739" s="247" t="s">
        <v>496</v>
      </c>
      <c r="F1739" s="29"/>
      <c r="G1739" s="31"/>
      <c r="H1739" s="694" t="s">
        <v>467</v>
      </c>
      <c r="I1739" s="347" t="s">
        <v>58</v>
      </c>
      <c r="J1739" s="694" t="s">
        <v>468</v>
      </c>
      <c r="K1739" s="232"/>
      <c r="L1739" s="698"/>
      <c r="M1739" s="185"/>
      <c r="N1739" s="717"/>
      <c r="O1739" s="232"/>
      <c r="P1739" s="232">
        <v>12</v>
      </c>
      <c r="Q1739" s="347" t="s">
        <v>483</v>
      </c>
      <c r="R1739" s="695">
        <v>1000</v>
      </c>
      <c r="S1739" s="695"/>
      <c r="T1739" s="695" t="s">
        <v>30</v>
      </c>
      <c r="U1739" s="695">
        <v>200</v>
      </c>
      <c r="V1739" s="695">
        <v>1000</v>
      </c>
      <c r="W1739" s="695">
        <v>1000</v>
      </c>
      <c r="X1739" s="232">
        <v>1</v>
      </c>
      <c r="Y1739" s="695">
        <v>200</v>
      </c>
      <c r="Z1739" s="232">
        <v>1</v>
      </c>
      <c r="AA1739" s="696">
        <v>200</v>
      </c>
      <c r="AB1739" s="696"/>
      <c r="AC1739" s="697"/>
      <c r="AD1739" s="698" t="s">
        <v>488</v>
      </c>
      <c r="AE1739" s="699"/>
      <c r="AF1739" s="699"/>
      <c r="AG1739" s="699"/>
      <c r="AH1739" s="699"/>
      <c r="AI1739" s="232"/>
      <c r="AJ1739" s="694"/>
      <c r="AK1739" s="694"/>
      <c r="AL1739" s="700"/>
      <c r="AM1739" s="694"/>
      <c r="AN1739" s="694"/>
      <c r="AO1739" s="232"/>
      <c r="AP1739" s="232"/>
      <c r="AQ1739" s="232"/>
      <c r="AR1739" s="232"/>
      <c r="AS1739" s="232"/>
      <c r="AT1739" s="243" t="str">
        <f t="shared" si="155"/>
        <v/>
      </c>
      <c r="AU1739" s="243" t="str">
        <f t="shared" si="156"/>
        <v/>
      </c>
    </row>
    <row r="1740" spans="1:47" ht="14.25">
      <c r="A1740" s="182">
        <v>1</v>
      </c>
      <c r="B1740" s="29">
        <v>2025</v>
      </c>
      <c r="C1740" s="29">
        <v>7</v>
      </c>
      <c r="D1740" s="29">
        <v>4</v>
      </c>
      <c r="E1740" s="247" t="s">
        <v>496</v>
      </c>
      <c r="F1740" s="29">
        <v>4</v>
      </c>
      <c r="G1740" s="31" t="s">
        <v>485</v>
      </c>
      <c r="H1740" s="694" t="s">
        <v>467</v>
      </c>
      <c r="I1740" s="347" t="s">
        <v>47</v>
      </c>
      <c r="J1740" s="694" t="s">
        <v>468</v>
      </c>
      <c r="K1740" s="232">
        <v>3839125</v>
      </c>
      <c r="L1740" s="698">
        <v>1</v>
      </c>
      <c r="M1740" s="185">
        <v>3</v>
      </c>
      <c r="N1740" s="717" t="s">
        <v>487</v>
      </c>
      <c r="O1740" s="232" t="s">
        <v>469</v>
      </c>
      <c r="P1740" s="232">
        <v>25</v>
      </c>
      <c r="Q1740" s="347" t="s">
        <v>432</v>
      </c>
      <c r="R1740" s="695">
        <v>1000</v>
      </c>
      <c r="S1740" s="695">
        <v>1001</v>
      </c>
      <c r="T1740" s="695">
        <v>3970</v>
      </c>
      <c r="U1740" s="695">
        <v>3970</v>
      </c>
      <c r="V1740" s="695">
        <v>1000</v>
      </c>
      <c r="W1740" s="695">
        <v>1001</v>
      </c>
      <c r="X1740" s="232">
        <v>1</v>
      </c>
      <c r="Y1740" s="695">
        <v>4000</v>
      </c>
      <c r="Z1740" s="232">
        <v>1</v>
      </c>
      <c r="AA1740" s="696">
        <v>4000</v>
      </c>
      <c r="AB1740" s="696">
        <v>3970</v>
      </c>
      <c r="AC1740" s="697" t="s">
        <v>2908</v>
      </c>
      <c r="AD1740" s="698"/>
      <c r="AE1740" s="699">
        <v>0.63194444444444442</v>
      </c>
      <c r="AF1740" s="699">
        <v>0.64930555555555558</v>
      </c>
      <c r="AG1740" s="699">
        <v>0.64930555555555558</v>
      </c>
      <c r="AH1740" s="699">
        <v>0.65625</v>
      </c>
      <c r="AI1740" s="232" t="s">
        <v>5</v>
      </c>
      <c r="AJ1740" s="694"/>
      <c r="AK1740" s="694" t="s">
        <v>17</v>
      </c>
      <c r="AL1740" s="700" t="s">
        <v>858</v>
      </c>
      <c r="AM1740" s="694" t="s">
        <v>486</v>
      </c>
      <c r="AN1740" s="694">
        <v>1</v>
      </c>
      <c r="AO1740" s="232"/>
      <c r="AP1740" s="232" t="s">
        <v>394</v>
      </c>
      <c r="AQ1740" s="232"/>
      <c r="AR1740" s="232"/>
      <c r="AS1740" s="232"/>
      <c r="AT1740" s="243">
        <f t="shared" si="155"/>
        <v>1.736111111111116E-2</v>
      </c>
      <c r="AU1740" s="243">
        <f t="shared" si="156"/>
        <v>6.9444444444444198E-3</v>
      </c>
    </row>
    <row r="1741" spans="1:47" ht="14.25">
      <c r="B1741" s="29">
        <v>2025</v>
      </c>
      <c r="C1741" s="29">
        <v>7</v>
      </c>
      <c r="D1741" s="29">
        <v>4</v>
      </c>
      <c r="E1741" s="247" t="s">
        <v>496</v>
      </c>
      <c r="F1741" s="29">
        <v>4</v>
      </c>
      <c r="G1741" s="31" t="s">
        <v>485</v>
      </c>
      <c r="H1741" s="694" t="s">
        <v>467</v>
      </c>
      <c r="I1741" s="347" t="s">
        <v>47</v>
      </c>
      <c r="J1741" s="694" t="s">
        <v>468</v>
      </c>
      <c r="K1741" s="232">
        <v>3839125</v>
      </c>
      <c r="L1741" s="698">
        <v>2</v>
      </c>
      <c r="M1741" s="185">
        <v>3</v>
      </c>
      <c r="N1741" s="717" t="s">
        <v>487</v>
      </c>
      <c r="O1741" s="232" t="s">
        <v>469</v>
      </c>
      <c r="P1741" s="232">
        <v>25</v>
      </c>
      <c r="Q1741" s="347" t="s">
        <v>432</v>
      </c>
      <c r="R1741" s="695">
        <v>1000</v>
      </c>
      <c r="S1741" s="695">
        <v>1001</v>
      </c>
      <c r="T1741" s="695">
        <v>3930</v>
      </c>
      <c r="U1741" s="695">
        <v>3930</v>
      </c>
      <c r="V1741" s="695">
        <v>1000</v>
      </c>
      <c r="W1741" s="695">
        <v>1001</v>
      </c>
      <c r="X1741" s="232">
        <v>1</v>
      </c>
      <c r="Y1741" s="695">
        <v>4000</v>
      </c>
      <c r="Z1741" s="232">
        <v>1</v>
      </c>
      <c r="AA1741" s="696">
        <v>4000</v>
      </c>
      <c r="AB1741" s="696">
        <v>3850</v>
      </c>
      <c r="AC1741" s="697" t="s">
        <v>2909</v>
      </c>
      <c r="AD1741" s="698"/>
      <c r="AE1741" s="699">
        <v>0.65625</v>
      </c>
      <c r="AF1741" s="699">
        <v>0.67708333333333337</v>
      </c>
      <c r="AG1741" s="699">
        <v>0.67708333333333337</v>
      </c>
      <c r="AH1741" s="699">
        <v>0.69791666666666663</v>
      </c>
      <c r="AI1741" s="232" t="s">
        <v>5</v>
      </c>
      <c r="AJ1741" s="694"/>
      <c r="AK1741" s="694" t="s">
        <v>17</v>
      </c>
      <c r="AL1741" s="700" t="s">
        <v>858</v>
      </c>
      <c r="AM1741" s="694" t="s">
        <v>486</v>
      </c>
      <c r="AN1741" s="694">
        <v>2</v>
      </c>
      <c r="AO1741" s="232" t="s">
        <v>2920</v>
      </c>
      <c r="AP1741" s="232" t="s">
        <v>394</v>
      </c>
      <c r="AQ1741" s="232"/>
      <c r="AR1741" s="232"/>
      <c r="AS1741" s="232"/>
      <c r="AT1741" s="243">
        <f t="shared" si="155"/>
        <v>2.083333333333337E-2</v>
      </c>
      <c r="AU1741" s="243">
        <f t="shared" si="156"/>
        <v>2.0833333333333259E-2</v>
      </c>
    </row>
    <row r="1742" spans="1:47" ht="14.25">
      <c r="B1742" s="29">
        <v>2025</v>
      </c>
      <c r="C1742" s="29">
        <v>7</v>
      </c>
      <c r="D1742" s="29">
        <v>4</v>
      </c>
      <c r="E1742" s="247" t="s">
        <v>496</v>
      </c>
      <c r="F1742" s="29">
        <v>4</v>
      </c>
      <c r="G1742" s="31" t="s">
        <v>485</v>
      </c>
      <c r="H1742" s="694" t="s">
        <v>467</v>
      </c>
      <c r="I1742" s="347" t="s">
        <v>47</v>
      </c>
      <c r="J1742" s="694" t="s">
        <v>468</v>
      </c>
      <c r="K1742" s="232">
        <v>3839125</v>
      </c>
      <c r="L1742" s="698">
        <v>3</v>
      </c>
      <c r="M1742" s="185">
        <v>3</v>
      </c>
      <c r="N1742" s="717" t="s">
        <v>487</v>
      </c>
      <c r="O1742" s="232" t="s">
        <v>469</v>
      </c>
      <c r="P1742" s="232">
        <v>25</v>
      </c>
      <c r="Q1742" s="347" t="s">
        <v>432</v>
      </c>
      <c r="R1742" s="695">
        <v>1000</v>
      </c>
      <c r="S1742" s="695">
        <v>1001</v>
      </c>
      <c r="T1742" s="695">
        <v>3960</v>
      </c>
      <c r="U1742" s="695">
        <v>3960</v>
      </c>
      <c r="V1742" s="695">
        <v>1000</v>
      </c>
      <c r="W1742" s="695">
        <v>1001</v>
      </c>
      <c r="X1742" s="232">
        <v>1</v>
      </c>
      <c r="Y1742" s="695">
        <v>4000</v>
      </c>
      <c r="Z1742" s="232">
        <v>1</v>
      </c>
      <c r="AA1742" s="696">
        <v>4000</v>
      </c>
      <c r="AB1742" s="696">
        <v>3960</v>
      </c>
      <c r="AC1742" s="697" t="s">
        <v>2913</v>
      </c>
      <c r="AD1742" s="698" t="s">
        <v>2892</v>
      </c>
      <c r="AE1742" s="699">
        <v>0.69791666666666663</v>
      </c>
      <c r="AF1742" s="699">
        <v>0.71527777777777779</v>
      </c>
      <c r="AG1742" s="699">
        <v>0.71527777777777779</v>
      </c>
      <c r="AH1742" s="699">
        <v>0.72222222222222221</v>
      </c>
      <c r="AI1742" s="232" t="s">
        <v>5</v>
      </c>
      <c r="AJ1742" s="694"/>
      <c r="AK1742" s="694" t="s">
        <v>17</v>
      </c>
      <c r="AL1742" s="700" t="s">
        <v>858</v>
      </c>
      <c r="AM1742" s="694" t="s">
        <v>486</v>
      </c>
      <c r="AN1742" s="694">
        <v>1</v>
      </c>
      <c r="AO1742" s="232"/>
      <c r="AP1742" s="232" t="s">
        <v>394</v>
      </c>
      <c r="AQ1742" s="232"/>
      <c r="AR1742" s="232"/>
      <c r="AS1742" s="232"/>
      <c r="AT1742" s="243">
        <f t="shared" si="155"/>
        <v>1.736111111111116E-2</v>
      </c>
      <c r="AU1742" s="243">
        <f t="shared" si="156"/>
        <v>6.9444444444444198E-3</v>
      </c>
    </row>
    <row r="1743" spans="1:47" ht="14.25">
      <c r="B1743" s="29">
        <v>2025</v>
      </c>
      <c r="C1743" s="29">
        <v>7</v>
      </c>
      <c r="D1743" s="29">
        <v>4</v>
      </c>
      <c r="E1743" s="247" t="s">
        <v>496</v>
      </c>
      <c r="F1743" s="29"/>
      <c r="G1743" s="208"/>
      <c r="H1743" s="694" t="s">
        <v>467</v>
      </c>
      <c r="I1743" s="347" t="s">
        <v>43</v>
      </c>
      <c r="J1743" s="694" t="s">
        <v>468</v>
      </c>
      <c r="K1743" s="232"/>
      <c r="L1743" s="698"/>
      <c r="M1743" s="185"/>
      <c r="N1743" s="717"/>
      <c r="O1743" s="232"/>
      <c r="P1743" s="232">
        <v>25</v>
      </c>
      <c r="Q1743" s="347" t="s">
        <v>483</v>
      </c>
      <c r="R1743" s="695">
        <v>1000</v>
      </c>
      <c r="S1743" s="695"/>
      <c r="T1743" s="695" t="s">
        <v>30</v>
      </c>
      <c r="U1743" s="695">
        <v>500</v>
      </c>
      <c r="V1743" s="695">
        <v>1000</v>
      </c>
      <c r="W1743" s="695">
        <v>1000</v>
      </c>
      <c r="X1743" s="232">
        <v>1</v>
      </c>
      <c r="Y1743" s="695"/>
      <c r="Z1743" s="232">
        <v>1</v>
      </c>
      <c r="AA1743" s="696">
        <v>500</v>
      </c>
      <c r="AB1743" s="696">
        <v>12700</v>
      </c>
      <c r="AC1743" s="697" t="s">
        <v>914</v>
      </c>
      <c r="AD1743" s="698" t="s">
        <v>2892</v>
      </c>
      <c r="AE1743" s="699">
        <v>0.72222222222222221</v>
      </c>
      <c r="AF1743" s="699">
        <v>0.72569444444444442</v>
      </c>
      <c r="AG1743" s="699"/>
      <c r="AH1743" s="699"/>
      <c r="AI1743" s="232"/>
      <c r="AJ1743" s="694"/>
      <c r="AK1743" s="694" t="s">
        <v>17</v>
      </c>
      <c r="AL1743" s="700" t="s">
        <v>858</v>
      </c>
      <c r="AM1743" s="694" t="s">
        <v>486</v>
      </c>
      <c r="AN1743" s="694">
        <v>1</v>
      </c>
      <c r="AO1743" s="232"/>
      <c r="AP1743" s="232"/>
      <c r="AQ1743" s="232"/>
      <c r="AR1743" s="232"/>
      <c r="AS1743" s="232"/>
      <c r="AT1743" s="243">
        <f t="shared" si="155"/>
        <v>3.4722222222222099E-3</v>
      </c>
      <c r="AU1743" s="243" t="str">
        <f t="shared" si="156"/>
        <v/>
      </c>
    </row>
    <row r="1744" spans="1:47" ht="14.25">
      <c r="B1744" s="29">
        <v>2025</v>
      </c>
      <c r="C1744" s="29">
        <v>7</v>
      </c>
      <c r="D1744" s="29">
        <v>4</v>
      </c>
      <c r="E1744" s="247" t="s">
        <v>496</v>
      </c>
      <c r="F1744" s="29"/>
      <c r="G1744" s="208"/>
      <c r="H1744" s="694" t="s">
        <v>467</v>
      </c>
      <c r="I1744" s="347"/>
      <c r="J1744" s="694"/>
      <c r="K1744" s="232"/>
      <c r="L1744" s="698"/>
      <c r="M1744" s="185"/>
      <c r="N1744" s="717"/>
      <c r="O1744" s="232"/>
      <c r="P1744" s="232"/>
      <c r="Q1744" s="347"/>
      <c r="R1744" s="695"/>
      <c r="S1744" s="695"/>
      <c r="T1744" s="695"/>
      <c r="U1744" s="695"/>
      <c r="V1744" s="695"/>
      <c r="W1744" s="695"/>
      <c r="X1744" s="232"/>
      <c r="Y1744" s="695"/>
      <c r="Z1744" s="232"/>
      <c r="AA1744" s="696"/>
      <c r="AB1744" s="696"/>
      <c r="AC1744" s="697"/>
      <c r="AD1744" s="698"/>
      <c r="AE1744" s="699"/>
      <c r="AF1744" s="699"/>
      <c r="AG1744" s="699">
        <v>0.72569444444444442</v>
      </c>
      <c r="AH1744" s="699">
        <v>0.86111111111111116</v>
      </c>
      <c r="AI1744" s="232" t="s">
        <v>26</v>
      </c>
      <c r="AJ1744" s="694"/>
      <c r="AK1744" s="694"/>
      <c r="AL1744" s="700"/>
      <c r="AM1744" s="694"/>
      <c r="AN1744" s="694"/>
      <c r="AO1744" s="232" t="s">
        <v>2911</v>
      </c>
      <c r="AP1744" s="232"/>
      <c r="AQ1744" s="232"/>
      <c r="AR1744" s="232"/>
      <c r="AS1744" s="232"/>
      <c r="AT1744" s="243" t="str">
        <f t="shared" si="155"/>
        <v/>
      </c>
      <c r="AU1744" s="243">
        <f t="shared" si="156"/>
        <v>0.13541666666666674</v>
      </c>
    </row>
    <row r="1745" spans="1:47" ht="14.25">
      <c r="B1745" s="29">
        <v>2025</v>
      </c>
      <c r="C1745" s="29">
        <v>7</v>
      </c>
      <c r="D1745" s="29">
        <v>4</v>
      </c>
      <c r="E1745" s="247" t="s">
        <v>496</v>
      </c>
      <c r="F1745" s="29"/>
      <c r="G1745" s="208"/>
      <c r="H1745" s="694" t="s">
        <v>467</v>
      </c>
      <c r="I1745" s="347"/>
      <c r="J1745" s="694"/>
      <c r="K1745" s="232"/>
      <c r="L1745" s="698"/>
      <c r="M1745" s="185"/>
      <c r="N1745" s="717"/>
      <c r="O1745" s="232"/>
      <c r="P1745" s="232"/>
      <c r="Q1745" s="347"/>
      <c r="R1745" s="695"/>
      <c r="S1745" s="695"/>
      <c r="T1745" s="695"/>
      <c r="U1745" s="695"/>
      <c r="V1745" s="695"/>
      <c r="W1745" s="695"/>
      <c r="X1745" s="232"/>
      <c r="Y1745" s="695"/>
      <c r="Z1745" s="232"/>
      <c r="AA1745" s="696"/>
      <c r="AB1745" s="696"/>
      <c r="AC1745" s="697"/>
      <c r="AD1745" s="698"/>
      <c r="AE1745" s="699"/>
      <c r="AF1745" s="699"/>
      <c r="AG1745" s="699"/>
      <c r="AH1745" s="699"/>
      <c r="AI1745" s="232"/>
      <c r="AJ1745" s="694"/>
      <c r="AK1745" s="694"/>
      <c r="AL1745" s="700"/>
      <c r="AM1745" s="694"/>
      <c r="AN1745" s="694"/>
      <c r="AO1745" s="232" t="s">
        <v>2912</v>
      </c>
      <c r="AP1745" s="232"/>
      <c r="AQ1745" s="232"/>
      <c r="AR1745" s="232"/>
      <c r="AS1745" s="232"/>
      <c r="AT1745" s="243"/>
      <c r="AU1745" s="243"/>
    </row>
    <row r="1746" spans="1:47" ht="14.25">
      <c r="B1746" s="29">
        <v>2025</v>
      </c>
      <c r="C1746" s="29">
        <v>7</v>
      </c>
      <c r="D1746" s="29">
        <v>4</v>
      </c>
      <c r="E1746" s="247" t="s">
        <v>496</v>
      </c>
      <c r="F1746" s="29"/>
      <c r="G1746" s="31"/>
      <c r="H1746" s="694" t="s">
        <v>467</v>
      </c>
      <c r="I1746" s="347"/>
      <c r="J1746" s="694"/>
      <c r="K1746" s="232"/>
      <c r="L1746" s="698"/>
      <c r="M1746" s="185"/>
      <c r="N1746" s="717"/>
      <c r="O1746" s="232"/>
      <c r="P1746" s="232"/>
      <c r="Q1746" s="347"/>
      <c r="R1746" s="695"/>
      <c r="S1746" s="695"/>
      <c r="T1746" s="695"/>
      <c r="U1746" s="695"/>
      <c r="V1746" s="695"/>
      <c r="W1746" s="695"/>
      <c r="X1746" s="232"/>
      <c r="Y1746" s="695"/>
      <c r="Z1746" s="232"/>
      <c r="AA1746" s="696"/>
      <c r="AB1746" s="696"/>
      <c r="AC1746" s="697"/>
      <c r="AD1746" s="698"/>
      <c r="AE1746" s="699"/>
      <c r="AF1746" s="699"/>
      <c r="AG1746" s="699"/>
      <c r="AH1746" s="699"/>
      <c r="AI1746" s="232"/>
      <c r="AJ1746" s="694"/>
      <c r="AK1746" s="694"/>
      <c r="AL1746" s="700"/>
      <c r="AM1746" s="694"/>
      <c r="AN1746" s="694"/>
      <c r="AO1746" s="232" t="s">
        <v>2923</v>
      </c>
      <c r="AP1746" s="232"/>
      <c r="AQ1746" s="232"/>
      <c r="AR1746" s="232"/>
      <c r="AS1746" s="232"/>
      <c r="AT1746" s="243"/>
      <c r="AU1746" s="243"/>
    </row>
    <row r="1747" spans="1:47" ht="14.25">
      <c r="B1747" s="29">
        <v>2025</v>
      </c>
      <c r="C1747" s="29">
        <v>7</v>
      </c>
      <c r="D1747" s="29">
        <v>4</v>
      </c>
      <c r="E1747" s="247" t="s">
        <v>496</v>
      </c>
      <c r="F1747" s="29"/>
      <c r="G1747" s="31"/>
      <c r="H1747" s="694" t="s">
        <v>467</v>
      </c>
      <c r="I1747" s="347"/>
      <c r="J1747" s="694"/>
      <c r="K1747" s="232"/>
      <c r="L1747" s="698"/>
      <c r="M1747" s="185"/>
      <c r="N1747" s="717"/>
      <c r="O1747" s="232"/>
      <c r="P1747" s="232"/>
      <c r="Q1747" s="347"/>
      <c r="R1747" s="695"/>
      <c r="S1747" s="695"/>
      <c r="T1747" s="695"/>
      <c r="U1747" s="695"/>
      <c r="V1747" s="695"/>
      <c r="W1747" s="695"/>
      <c r="X1747" s="232"/>
      <c r="Y1747" s="695"/>
      <c r="Z1747" s="232"/>
      <c r="AA1747" s="696"/>
      <c r="AB1747" s="696"/>
      <c r="AC1747" s="697"/>
      <c r="AD1747" s="698"/>
      <c r="AE1747" s="699"/>
      <c r="AF1747" s="699"/>
      <c r="AG1747" s="699"/>
      <c r="AH1747" s="699"/>
      <c r="AI1747" s="232"/>
      <c r="AJ1747" s="694"/>
      <c r="AK1747" s="694"/>
      <c r="AL1747" s="700"/>
      <c r="AM1747" s="694"/>
      <c r="AN1747" s="694"/>
      <c r="AO1747" s="232" t="s">
        <v>2921</v>
      </c>
      <c r="AP1747" s="232"/>
      <c r="AQ1747" s="232"/>
      <c r="AR1747" s="232"/>
      <c r="AS1747" s="232"/>
      <c r="AT1747" s="243"/>
      <c r="AU1747" s="243"/>
    </row>
    <row r="1748" spans="1:47" ht="14.25">
      <c r="B1748" s="29">
        <v>2025</v>
      </c>
      <c r="C1748" s="29">
        <v>7</v>
      </c>
      <c r="D1748" s="29">
        <v>4</v>
      </c>
      <c r="E1748" s="247" t="s">
        <v>496</v>
      </c>
      <c r="F1748" s="29">
        <v>5</v>
      </c>
      <c r="G1748" s="31" t="s">
        <v>485</v>
      </c>
      <c r="H1748" s="694" t="s">
        <v>467</v>
      </c>
      <c r="I1748" s="347" t="s">
        <v>474</v>
      </c>
      <c r="J1748" s="694" t="s">
        <v>468</v>
      </c>
      <c r="K1748" s="232">
        <v>3832348</v>
      </c>
      <c r="L1748" s="698">
        <v>4</v>
      </c>
      <c r="M1748" s="185">
        <v>4</v>
      </c>
      <c r="N1748" s="717" t="s">
        <v>2918</v>
      </c>
      <c r="O1748" s="232" t="s">
        <v>2880</v>
      </c>
      <c r="P1748" s="232">
        <v>50</v>
      </c>
      <c r="Q1748" s="347" t="s">
        <v>219</v>
      </c>
      <c r="R1748" s="695">
        <v>1020</v>
      </c>
      <c r="S1748" s="695">
        <v>1020</v>
      </c>
      <c r="T1748" s="695">
        <v>8000</v>
      </c>
      <c r="U1748" s="695">
        <v>8000</v>
      </c>
      <c r="V1748" s="695">
        <v>1000</v>
      </c>
      <c r="W1748" s="695">
        <v>1002</v>
      </c>
      <c r="X1748" s="232">
        <v>1</v>
      </c>
      <c r="Y1748" s="695">
        <v>8000</v>
      </c>
      <c r="Z1748" s="232">
        <v>1</v>
      </c>
      <c r="AA1748" s="696"/>
      <c r="AB1748" s="696"/>
      <c r="AC1748" s="697" t="s">
        <v>2925</v>
      </c>
      <c r="AD1748" s="698" t="s">
        <v>2916</v>
      </c>
      <c r="AE1748" s="699">
        <v>0.86111111111111116</v>
      </c>
      <c r="AF1748" s="699">
        <v>0.90625</v>
      </c>
      <c r="AG1748" s="699"/>
      <c r="AH1748" s="699"/>
      <c r="AI1748" s="232"/>
      <c r="AJ1748" s="694"/>
      <c r="AK1748" s="694" t="s">
        <v>712</v>
      </c>
      <c r="AL1748" s="700" t="s">
        <v>859</v>
      </c>
      <c r="AM1748" s="694" t="s">
        <v>486</v>
      </c>
      <c r="AN1748" s="694">
        <v>1</v>
      </c>
      <c r="AO1748" s="232" t="s">
        <v>2924</v>
      </c>
      <c r="AP1748" s="232"/>
      <c r="AQ1748" s="232" t="s">
        <v>2930</v>
      </c>
      <c r="AR1748" s="232"/>
      <c r="AS1748" s="232"/>
      <c r="AT1748" s="243">
        <f t="shared" si="155"/>
        <v>4.513888888888884E-2</v>
      </c>
      <c r="AU1748" s="243" t="str">
        <f t="shared" si="156"/>
        <v/>
      </c>
    </row>
    <row r="1749" spans="1:47" ht="14.25">
      <c r="B1749" s="29">
        <v>2025</v>
      </c>
      <c r="C1749" s="29">
        <v>7</v>
      </c>
      <c r="D1749" s="29">
        <v>4</v>
      </c>
      <c r="E1749" s="247" t="s">
        <v>496</v>
      </c>
      <c r="F1749" s="29"/>
      <c r="G1749" s="208"/>
      <c r="H1749" s="694" t="s">
        <v>467</v>
      </c>
      <c r="I1749" s="347"/>
      <c r="J1749" s="694"/>
      <c r="K1749" s="232"/>
      <c r="L1749" s="698"/>
      <c r="M1749" s="185"/>
      <c r="N1749" s="717"/>
      <c r="O1749" s="232"/>
      <c r="P1749" s="232"/>
      <c r="Q1749" s="347"/>
      <c r="R1749" s="695"/>
      <c r="S1749" s="695"/>
      <c r="T1749" s="695"/>
      <c r="U1749" s="695"/>
      <c r="V1749" s="695"/>
      <c r="W1749" s="695"/>
      <c r="X1749" s="232"/>
      <c r="Y1749" s="695"/>
      <c r="Z1749" s="232"/>
      <c r="AA1749" s="696"/>
      <c r="AB1749" s="696"/>
      <c r="AC1749" s="697"/>
      <c r="AD1749" s="698"/>
      <c r="AE1749" s="699"/>
      <c r="AF1749" s="699"/>
      <c r="AG1749" s="699">
        <v>0.90625</v>
      </c>
      <c r="AH1749" s="699">
        <v>0.91666666666666663</v>
      </c>
      <c r="AI1749" s="232" t="s">
        <v>16</v>
      </c>
      <c r="AJ1749" s="694"/>
      <c r="AK1749" s="694"/>
      <c r="AL1749" s="700"/>
      <c r="AM1749" s="694"/>
      <c r="AN1749" s="694"/>
      <c r="AO1749" s="232"/>
      <c r="AP1749" s="232"/>
      <c r="AQ1749" s="232"/>
      <c r="AR1749" s="232"/>
      <c r="AS1749" s="232"/>
      <c r="AT1749" s="243" t="str">
        <f t="shared" si="155"/>
        <v/>
      </c>
      <c r="AU1749" s="243">
        <f t="shared" si="156"/>
        <v>1.041666666666663E-2</v>
      </c>
    </row>
    <row r="1750" spans="1:47" ht="14.25">
      <c r="B1750" s="29">
        <v>2025</v>
      </c>
      <c r="C1750" s="29">
        <v>7</v>
      </c>
      <c r="D1750" s="29">
        <v>4</v>
      </c>
      <c r="E1750" s="247" t="s">
        <v>494</v>
      </c>
      <c r="F1750" s="29"/>
      <c r="G1750" s="208"/>
      <c r="H1750" s="694" t="s">
        <v>467</v>
      </c>
      <c r="I1750" s="347"/>
      <c r="J1750" s="694"/>
      <c r="K1750" s="232"/>
      <c r="L1750" s="698"/>
      <c r="M1750" s="185"/>
      <c r="N1750" s="717"/>
      <c r="O1750" s="232"/>
      <c r="P1750" s="232"/>
      <c r="Q1750" s="347"/>
      <c r="R1750" s="695"/>
      <c r="S1750" s="695"/>
      <c r="T1750" s="695"/>
      <c r="U1750" s="695"/>
      <c r="V1750" s="695"/>
      <c r="W1750" s="695"/>
      <c r="X1750" s="232"/>
      <c r="Y1750" s="695"/>
      <c r="Z1750" s="232"/>
      <c r="AA1750" s="696"/>
      <c r="AB1750" s="696"/>
      <c r="AC1750" s="697"/>
      <c r="AD1750" s="698"/>
      <c r="AE1750" s="699"/>
      <c r="AF1750" s="699"/>
      <c r="AG1750" s="699">
        <v>0.91666666666666663</v>
      </c>
      <c r="AH1750" s="699">
        <v>0.95833333333333337</v>
      </c>
      <c r="AI1750" s="232" t="s">
        <v>26</v>
      </c>
      <c r="AJ1750" s="694"/>
      <c r="AK1750" s="694"/>
      <c r="AL1750" s="700"/>
      <c r="AM1750" s="694"/>
      <c r="AN1750" s="694"/>
      <c r="AO1750" s="232" t="s">
        <v>2927</v>
      </c>
      <c r="AP1750" s="232"/>
      <c r="AQ1750" s="232"/>
      <c r="AR1750" s="232"/>
      <c r="AS1750" s="232"/>
      <c r="AT1750" s="243" t="str">
        <f t="shared" si="155"/>
        <v/>
      </c>
      <c r="AU1750" s="243">
        <f t="shared" si="156"/>
        <v>4.1666666666666741E-2</v>
      </c>
    </row>
    <row r="1751" spans="1:47" ht="14.25">
      <c r="B1751" s="29">
        <v>2025</v>
      </c>
      <c r="C1751" s="29">
        <v>7</v>
      </c>
      <c r="D1751" s="29">
        <v>4</v>
      </c>
      <c r="E1751" s="247" t="s">
        <v>494</v>
      </c>
      <c r="F1751" s="29"/>
      <c r="G1751" s="208"/>
      <c r="H1751" s="694" t="s">
        <v>467</v>
      </c>
      <c r="I1751" s="347"/>
      <c r="J1751" s="694"/>
      <c r="K1751" s="232"/>
      <c r="L1751" s="698"/>
      <c r="M1751" s="185"/>
      <c r="N1751" s="717"/>
      <c r="O1751" s="232"/>
      <c r="P1751" s="232"/>
      <c r="Q1751" s="347"/>
      <c r="R1751" s="695"/>
      <c r="S1751" s="695"/>
      <c r="T1751" s="695"/>
      <c r="U1751" s="695"/>
      <c r="V1751" s="695"/>
      <c r="W1751" s="695"/>
      <c r="X1751" s="232"/>
      <c r="Y1751" s="695"/>
      <c r="Z1751" s="232"/>
      <c r="AA1751" s="696"/>
      <c r="AB1751" s="696"/>
      <c r="AC1751" s="697"/>
      <c r="AD1751" s="698"/>
      <c r="AE1751" s="699"/>
      <c r="AF1751" s="699"/>
      <c r="AG1751" s="699">
        <v>0.95833333333333337</v>
      </c>
      <c r="AH1751" s="699">
        <v>0.28125</v>
      </c>
      <c r="AI1751" s="232" t="s">
        <v>41</v>
      </c>
      <c r="AJ1751" s="694"/>
      <c r="AK1751" s="694"/>
      <c r="AL1751" s="700"/>
      <c r="AM1751" s="694"/>
      <c r="AN1751" s="694"/>
      <c r="AO1751" s="232" t="s">
        <v>2926</v>
      </c>
      <c r="AP1751" s="232"/>
      <c r="AQ1751" s="232"/>
      <c r="AR1751" s="232"/>
      <c r="AS1751" s="232"/>
      <c r="AT1751" s="243" t="str">
        <f t="shared" si="155"/>
        <v/>
      </c>
      <c r="AU1751" s="243">
        <f t="shared" si="156"/>
        <v>0.32291666666666663</v>
      </c>
    </row>
    <row r="1752" spans="1:47" ht="14.25">
      <c r="B1752" s="29">
        <v>2025</v>
      </c>
      <c r="C1752" s="29">
        <v>7</v>
      </c>
      <c r="D1752" s="29">
        <v>7</v>
      </c>
      <c r="E1752" s="247" t="s">
        <v>496</v>
      </c>
      <c r="F1752" s="29"/>
      <c r="G1752" s="208"/>
      <c r="H1752" s="694" t="s">
        <v>467</v>
      </c>
      <c r="I1752" s="347"/>
      <c r="J1752" s="694"/>
      <c r="K1752" s="232"/>
      <c r="L1752" s="698"/>
      <c r="M1752" s="185"/>
      <c r="N1752" s="717"/>
      <c r="O1752" s="232"/>
      <c r="P1752" s="232"/>
      <c r="Q1752" s="347"/>
      <c r="R1752" s="695"/>
      <c r="S1752" s="695"/>
      <c r="T1752" s="695"/>
      <c r="U1752" s="695"/>
      <c r="V1752" s="695"/>
      <c r="W1752" s="695"/>
      <c r="X1752" s="232"/>
      <c r="Y1752" s="695"/>
      <c r="Z1752" s="232"/>
      <c r="AA1752" s="696"/>
      <c r="AB1752" s="696"/>
      <c r="AC1752" s="697"/>
      <c r="AD1752" s="698"/>
      <c r="AE1752" s="699"/>
      <c r="AF1752" s="699"/>
      <c r="AG1752" s="699">
        <v>0.28125</v>
      </c>
      <c r="AH1752" s="699">
        <v>0.5</v>
      </c>
      <c r="AI1752" s="232" t="s">
        <v>41</v>
      </c>
      <c r="AJ1752" s="694"/>
      <c r="AK1752" s="694"/>
      <c r="AL1752" s="700"/>
      <c r="AM1752" s="694"/>
      <c r="AN1752" s="694"/>
      <c r="AO1752" s="232" t="s">
        <v>2928</v>
      </c>
      <c r="AP1752" s="232"/>
      <c r="AQ1752" s="232"/>
      <c r="AR1752" s="232"/>
      <c r="AS1752" s="232"/>
      <c r="AT1752" s="243" t="str">
        <f t="shared" si="155"/>
        <v/>
      </c>
      <c r="AU1752" s="243">
        <f t="shared" si="156"/>
        <v>0.21875</v>
      </c>
    </row>
    <row r="1753" spans="1:47" ht="14.25">
      <c r="B1753" s="29">
        <v>2025</v>
      </c>
      <c r="C1753" s="29">
        <v>7</v>
      </c>
      <c r="D1753" s="29">
        <v>7</v>
      </c>
      <c r="E1753" s="247" t="s">
        <v>496</v>
      </c>
      <c r="F1753" s="29"/>
      <c r="G1753" s="31"/>
      <c r="H1753" s="694" t="s">
        <v>467</v>
      </c>
      <c r="I1753" s="347"/>
      <c r="J1753" s="694"/>
      <c r="K1753" s="232"/>
      <c r="L1753" s="698"/>
      <c r="M1753" s="185"/>
      <c r="N1753" s="717"/>
      <c r="O1753" s="232"/>
      <c r="P1753" s="232"/>
      <c r="Q1753" s="347"/>
      <c r="R1753" s="695"/>
      <c r="S1753" s="695"/>
      <c r="T1753" s="695"/>
      <c r="U1753" s="695"/>
      <c r="V1753" s="695"/>
      <c r="W1753" s="695"/>
      <c r="X1753" s="232"/>
      <c r="Y1753" s="695"/>
      <c r="Z1753" s="232"/>
      <c r="AA1753" s="696"/>
      <c r="AB1753" s="696"/>
      <c r="AC1753" s="697"/>
      <c r="AD1753" s="698"/>
      <c r="AE1753" s="699"/>
      <c r="AF1753" s="699"/>
      <c r="AG1753" s="699"/>
      <c r="AH1753" s="699"/>
      <c r="AI1753" s="232"/>
      <c r="AJ1753" s="694"/>
      <c r="AK1753" s="694"/>
      <c r="AL1753" s="700"/>
      <c r="AM1753" s="694"/>
      <c r="AN1753" s="694"/>
      <c r="AO1753" s="232" t="s">
        <v>2929</v>
      </c>
      <c r="AP1753" s="232"/>
      <c r="AQ1753" s="232"/>
      <c r="AR1753" s="232"/>
      <c r="AS1753" s="232"/>
      <c r="AT1753" s="243"/>
      <c r="AU1753" s="243"/>
    </row>
    <row r="1754" spans="1:47" ht="14.25">
      <c r="B1754" s="29">
        <v>2025</v>
      </c>
      <c r="C1754" s="29">
        <v>7</v>
      </c>
      <c r="D1754" s="29">
        <v>7</v>
      </c>
      <c r="E1754" s="247" t="s">
        <v>496</v>
      </c>
      <c r="F1754" s="29"/>
      <c r="G1754" s="31"/>
      <c r="H1754" s="694" t="s">
        <v>467</v>
      </c>
      <c r="I1754" s="347" t="s">
        <v>58</v>
      </c>
      <c r="J1754" s="694" t="s">
        <v>468</v>
      </c>
      <c r="K1754" s="232"/>
      <c r="L1754" s="698"/>
      <c r="M1754" s="185"/>
      <c r="N1754" s="717"/>
      <c r="O1754" s="232"/>
      <c r="P1754" s="232">
        <v>12</v>
      </c>
      <c r="Q1754" s="347" t="s">
        <v>483</v>
      </c>
      <c r="R1754" s="695">
        <v>1125</v>
      </c>
      <c r="S1754" s="695"/>
      <c r="T1754" s="695" t="s">
        <v>30</v>
      </c>
      <c r="U1754" s="695">
        <v>200</v>
      </c>
      <c r="V1754" s="695">
        <v>1125</v>
      </c>
      <c r="W1754" s="695">
        <v>1125</v>
      </c>
      <c r="X1754" s="232">
        <v>1</v>
      </c>
      <c r="Y1754" s="695">
        <v>200</v>
      </c>
      <c r="Z1754" s="232">
        <v>1</v>
      </c>
      <c r="AA1754" s="696">
        <v>200</v>
      </c>
      <c r="AB1754" s="696"/>
      <c r="AC1754" s="697"/>
      <c r="AD1754" s="698" t="s">
        <v>484</v>
      </c>
      <c r="AE1754" s="699"/>
      <c r="AF1754" s="699"/>
      <c r="AG1754" s="699"/>
      <c r="AH1754" s="699"/>
      <c r="AI1754" s="232"/>
      <c r="AJ1754" s="694"/>
      <c r="AK1754" s="694"/>
      <c r="AL1754" s="700"/>
      <c r="AM1754" s="694"/>
      <c r="AN1754" s="694"/>
      <c r="AO1754" s="232"/>
      <c r="AP1754" s="232"/>
      <c r="AQ1754" s="232"/>
      <c r="AR1754" s="232"/>
      <c r="AS1754" s="232"/>
      <c r="AT1754" s="243" t="str">
        <f t="shared" si="155"/>
        <v/>
      </c>
      <c r="AU1754" s="243" t="str">
        <f t="shared" si="156"/>
        <v/>
      </c>
    </row>
    <row r="1755" spans="1:47" ht="14.25">
      <c r="A1755" s="182">
        <v>1</v>
      </c>
      <c r="B1755" s="29">
        <v>2025</v>
      </c>
      <c r="C1755" s="29">
        <v>7</v>
      </c>
      <c r="D1755" s="29">
        <v>7</v>
      </c>
      <c r="E1755" s="247" t="s">
        <v>496</v>
      </c>
      <c r="F1755" s="29">
        <v>1</v>
      </c>
      <c r="G1755" s="31" t="s">
        <v>485</v>
      </c>
      <c r="H1755" s="694" t="s">
        <v>467</v>
      </c>
      <c r="I1755" s="347" t="s">
        <v>47</v>
      </c>
      <c r="J1755" s="694" t="s">
        <v>468</v>
      </c>
      <c r="K1755" s="232">
        <v>3839122</v>
      </c>
      <c r="L1755" s="698">
        <v>1</v>
      </c>
      <c r="M1755" s="185">
        <v>1</v>
      </c>
      <c r="N1755" s="717" t="s">
        <v>861</v>
      </c>
      <c r="O1755" s="232" t="s">
        <v>44</v>
      </c>
      <c r="P1755" s="232">
        <v>50</v>
      </c>
      <c r="Q1755" s="347" t="s">
        <v>274</v>
      </c>
      <c r="R1755" s="695">
        <v>1125</v>
      </c>
      <c r="S1755" s="695">
        <v>1127</v>
      </c>
      <c r="T1755" s="695">
        <v>6100</v>
      </c>
      <c r="U1755" s="695">
        <v>6100</v>
      </c>
      <c r="V1755" s="695">
        <v>1125</v>
      </c>
      <c r="W1755" s="695">
        <v>1127</v>
      </c>
      <c r="X1755" s="232">
        <v>1</v>
      </c>
      <c r="Y1755" s="695">
        <v>6100</v>
      </c>
      <c r="Z1755" s="232">
        <v>1</v>
      </c>
      <c r="AA1755" s="696">
        <v>6100</v>
      </c>
      <c r="AB1755" s="696">
        <v>6130</v>
      </c>
      <c r="AC1755" s="697" t="s">
        <v>2931</v>
      </c>
      <c r="AD1755" s="698"/>
      <c r="AE1755" s="699">
        <v>0.5</v>
      </c>
      <c r="AF1755" s="699">
        <v>0.52777777777777779</v>
      </c>
      <c r="AG1755" s="699">
        <v>0.52777777777777779</v>
      </c>
      <c r="AH1755" s="699">
        <v>0.53472222222222221</v>
      </c>
      <c r="AI1755" s="232" t="s">
        <v>5</v>
      </c>
      <c r="AJ1755" s="694"/>
      <c r="AK1755" s="694" t="s">
        <v>6</v>
      </c>
      <c r="AL1755" s="700" t="s">
        <v>662</v>
      </c>
      <c r="AM1755" s="694" t="s">
        <v>486</v>
      </c>
      <c r="AN1755" s="694">
        <v>1</v>
      </c>
      <c r="AO1755" s="232"/>
      <c r="AP1755" s="232" t="s">
        <v>394</v>
      </c>
      <c r="AQ1755" s="232" t="s">
        <v>2930</v>
      </c>
      <c r="AR1755" s="232"/>
      <c r="AS1755" s="232"/>
      <c r="AT1755" s="243">
        <f t="shared" si="155"/>
        <v>2.777777777777779E-2</v>
      </c>
      <c r="AU1755" s="243">
        <f t="shared" si="156"/>
        <v>6.9444444444444198E-3</v>
      </c>
    </row>
    <row r="1756" spans="1:47" ht="14.25">
      <c r="B1756" s="29">
        <v>2025</v>
      </c>
      <c r="C1756" s="29">
        <v>7</v>
      </c>
      <c r="D1756" s="29">
        <v>7</v>
      </c>
      <c r="E1756" s="247" t="s">
        <v>496</v>
      </c>
      <c r="F1756" s="29">
        <v>1</v>
      </c>
      <c r="G1756" s="31" t="s">
        <v>485</v>
      </c>
      <c r="H1756" s="694" t="s">
        <v>467</v>
      </c>
      <c r="I1756" s="347" t="s">
        <v>47</v>
      </c>
      <c r="J1756" s="694" t="s">
        <v>468</v>
      </c>
      <c r="K1756" s="232">
        <v>3839123</v>
      </c>
      <c r="L1756" s="698">
        <v>1</v>
      </c>
      <c r="M1756" s="185">
        <v>1</v>
      </c>
      <c r="N1756" s="717" t="s">
        <v>861</v>
      </c>
      <c r="O1756" s="232" t="s">
        <v>44</v>
      </c>
      <c r="P1756" s="232">
        <v>50</v>
      </c>
      <c r="Q1756" s="347" t="s">
        <v>274</v>
      </c>
      <c r="R1756" s="695">
        <v>1125</v>
      </c>
      <c r="S1756" s="695">
        <v>1126</v>
      </c>
      <c r="T1756" s="695">
        <v>6100</v>
      </c>
      <c r="U1756" s="695">
        <v>6100</v>
      </c>
      <c r="V1756" s="695">
        <v>1125</v>
      </c>
      <c r="W1756" s="695">
        <v>1126</v>
      </c>
      <c r="X1756" s="232">
        <v>1</v>
      </c>
      <c r="Y1756" s="695">
        <v>6100</v>
      </c>
      <c r="Z1756" s="232">
        <v>1</v>
      </c>
      <c r="AA1756" s="696">
        <v>6100</v>
      </c>
      <c r="AB1756" s="696">
        <v>6150</v>
      </c>
      <c r="AC1756" s="697" t="s">
        <v>2932</v>
      </c>
      <c r="AD1756" s="698" t="s">
        <v>2933</v>
      </c>
      <c r="AE1756" s="699">
        <v>0.53472222222222221</v>
      </c>
      <c r="AF1756" s="699">
        <v>0.5625</v>
      </c>
      <c r="AG1756" s="699">
        <v>0.5625</v>
      </c>
      <c r="AH1756" s="699">
        <v>0.56944444444444442</v>
      </c>
      <c r="AI1756" s="232" t="s">
        <v>5</v>
      </c>
      <c r="AJ1756" s="694"/>
      <c r="AK1756" s="694" t="s">
        <v>6</v>
      </c>
      <c r="AL1756" s="700" t="s">
        <v>662</v>
      </c>
      <c r="AM1756" s="694" t="s">
        <v>486</v>
      </c>
      <c r="AN1756" s="694">
        <v>1</v>
      </c>
      <c r="AO1756" s="232"/>
      <c r="AP1756" s="232" t="s">
        <v>394</v>
      </c>
      <c r="AQ1756" s="232"/>
      <c r="AR1756" s="232"/>
      <c r="AS1756" s="232"/>
      <c r="AT1756" s="243">
        <f t="shared" si="155"/>
        <v>2.777777777777779E-2</v>
      </c>
      <c r="AU1756" s="243">
        <f t="shared" si="156"/>
        <v>6.9444444444444198E-3</v>
      </c>
    </row>
    <row r="1757" spans="1:47" ht="14.25">
      <c r="B1757" s="29">
        <v>2025</v>
      </c>
      <c r="C1757" s="29">
        <v>7</v>
      </c>
      <c r="D1757" s="29">
        <v>7</v>
      </c>
      <c r="E1757" s="247" t="s">
        <v>496</v>
      </c>
      <c r="F1757" s="29"/>
      <c r="G1757" s="208"/>
      <c r="H1757" s="694" t="s">
        <v>467</v>
      </c>
      <c r="I1757" s="347" t="s">
        <v>43</v>
      </c>
      <c r="J1757" s="694" t="s">
        <v>468</v>
      </c>
      <c r="K1757" s="232"/>
      <c r="L1757" s="698"/>
      <c r="M1757" s="185"/>
      <c r="N1757" s="717"/>
      <c r="O1757" s="232"/>
      <c r="P1757" s="232">
        <v>25</v>
      </c>
      <c r="Q1757" s="347" t="s">
        <v>483</v>
      </c>
      <c r="R1757" s="695">
        <v>1125</v>
      </c>
      <c r="S1757" s="695"/>
      <c r="T1757" s="695" t="s">
        <v>30</v>
      </c>
      <c r="U1757" s="695">
        <v>350</v>
      </c>
      <c r="V1757" s="695">
        <v>1125</v>
      </c>
      <c r="W1757" s="695">
        <v>1125</v>
      </c>
      <c r="X1757" s="232">
        <v>1</v>
      </c>
      <c r="Y1757" s="695"/>
      <c r="Z1757" s="232">
        <v>1</v>
      </c>
      <c r="AA1757" s="696">
        <v>350</v>
      </c>
      <c r="AB1757" s="696">
        <v>12750</v>
      </c>
      <c r="AC1757" s="697" t="s">
        <v>1264</v>
      </c>
      <c r="AD1757" s="698" t="s">
        <v>2933</v>
      </c>
      <c r="AE1757" s="699">
        <v>0.56944444444444442</v>
      </c>
      <c r="AF1757" s="699">
        <v>0.57291666666666663</v>
      </c>
      <c r="AG1757" s="699"/>
      <c r="AH1757" s="699"/>
      <c r="AI1757" s="232"/>
      <c r="AJ1757" s="694"/>
      <c r="AK1757" s="694" t="s">
        <v>6</v>
      </c>
      <c r="AL1757" s="700" t="s">
        <v>662</v>
      </c>
      <c r="AM1757" s="694" t="s">
        <v>486</v>
      </c>
      <c r="AN1757" s="694">
        <v>1</v>
      </c>
      <c r="AO1757" s="232"/>
      <c r="AP1757" s="232"/>
      <c r="AQ1757" s="232"/>
      <c r="AR1757" s="232"/>
      <c r="AS1757" s="232"/>
      <c r="AT1757" s="243">
        <f t="shared" si="155"/>
        <v>3.4722222222222099E-3</v>
      </c>
      <c r="AU1757" s="243" t="str">
        <f t="shared" si="156"/>
        <v/>
      </c>
    </row>
    <row r="1758" spans="1:47" ht="14.25">
      <c r="B1758" s="29">
        <v>2025</v>
      </c>
      <c r="C1758" s="29">
        <v>7</v>
      </c>
      <c r="D1758" s="29">
        <v>7</v>
      </c>
      <c r="E1758" s="247" t="s">
        <v>496</v>
      </c>
      <c r="F1758" s="29"/>
      <c r="G1758" s="208"/>
      <c r="H1758" s="694" t="s">
        <v>467</v>
      </c>
      <c r="I1758" s="347"/>
      <c r="J1758" s="694"/>
      <c r="K1758" s="232"/>
      <c r="L1758" s="698"/>
      <c r="M1758" s="185"/>
      <c r="N1758" s="717"/>
      <c r="O1758" s="232"/>
      <c r="P1758" s="232"/>
      <c r="Q1758" s="347"/>
      <c r="R1758" s="695"/>
      <c r="S1758" s="695"/>
      <c r="T1758" s="695"/>
      <c r="U1758" s="695"/>
      <c r="V1758" s="695"/>
      <c r="W1758" s="695"/>
      <c r="X1758" s="232"/>
      <c r="Y1758" s="695"/>
      <c r="Z1758" s="232"/>
      <c r="AA1758" s="696"/>
      <c r="AB1758" s="696"/>
      <c r="AC1758" s="697"/>
      <c r="AD1758" s="698"/>
      <c r="AE1758" s="699"/>
      <c r="AF1758" s="699"/>
      <c r="AG1758" s="699">
        <v>0.57291666666666663</v>
      </c>
      <c r="AH1758" s="699">
        <v>0.58333333333333337</v>
      </c>
      <c r="AI1758" s="232" t="s">
        <v>16</v>
      </c>
      <c r="AJ1758" s="694"/>
      <c r="AK1758" s="694"/>
      <c r="AL1758" s="700"/>
      <c r="AM1758" s="694"/>
      <c r="AN1758" s="694"/>
      <c r="AO1758" s="232"/>
      <c r="AP1758" s="232"/>
      <c r="AQ1758" s="232"/>
      <c r="AR1758" s="232"/>
      <c r="AS1758" s="232"/>
      <c r="AT1758" s="243" t="str">
        <f t="shared" si="155"/>
        <v/>
      </c>
      <c r="AU1758" s="243">
        <f t="shared" si="156"/>
        <v>1.0416666666666741E-2</v>
      </c>
    </row>
    <row r="1759" spans="1:47" ht="14.25">
      <c r="B1759" s="29">
        <v>2025</v>
      </c>
      <c r="C1759" s="29">
        <v>7</v>
      </c>
      <c r="D1759" s="29">
        <v>7</v>
      </c>
      <c r="E1759" s="247" t="s">
        <v>494</v>
      </c>
      <c r="F1759" s="29"/>
      <c r="G1759" s="31"/>
      <c r="H1759" s="694"/>
      <c r="I1759" s="347"/>
      <c r="J1759" s="694"/>
      <c r="K1759" s="232"/>
      <c r="L1759" s="698"/>
      <c r="M1759" s="185"/>
      <c r="N1759" s="717"/>
      <c r="O1759" s="232"/>
      <c r="P1759" s="232"/>
      <c r="Q1759" s="347"/>
      <c r="R1759" s="695"/>
      <c r="S1759" s="695"/>
      <c r="T1759" s="695"/>
      <c r="U1759" s="695"/>
      <c r="V1759" s="695"/>
      <c r="W1759" s="695"/>
      <c r="X1759" s="232"/>
      <c r="Y1759" s="695"/>
      <c r="Z1759" s="232"/>
      <c r="AA1759" s="696"/>
      <c r="AB1759" s="696"/>
      <c r="AC1759" s="697"/>
      <c r="AD1759" s="698"/>
      <c r="AE1759" s="699"/>
      <c r="AF1759" s="699"/>
      <c r="AG1759" s="699">
        <v>0.58333333333333337</v>
      </c>
      <c r="AH1759" s="699">
        <v>0.63194444444444442</v>
      </c>
      <c r="AI1759" s="232" t="s">
        <v>41</v>
      </c>
      <c r="AJ1759" s="694"/>
      <c r="AK1759" s="694"/>
      <c r="AL1759" s="700"/>
      <c r="AM1759" s="694"/>
      <c r="AN1759" s="694"/>
      <c r="AO1759" s="232" t="s">
        <v>1717</v>
      </c>
      <c r="AP1759" s="232"/>
      <c r="AQ1759" s="232"/>
      <c r="AR1759" s="232"/>
      <c r="AS1759" s="232"/>
      <c r="AT1759" s="243"/>
      <c r="AU1759" s="243">
        <f t="shared" si="156"/>
        <v>4.8611111111111049E-2</v>
      </c>
    </row>
    <row r="1760" spans="1:47" ht="14.25">
      <c r="B1760" s="29">
        <v>2025</v>
      </c>
      <c r="C1760" s="29">
        <v>7</v>
      </c>
      <c r="D1760" s="29">
        <v>7</v>
      </c>
      <c r="E1760" s="247" t="s">
        <v>494</v>
      </c>
      <c r="F1760" s="29"/>
      <c r="G1760" s="31"/>
      <c r="H1760" s="694"/>
      <c r="I1760" s="347"/>
      <c r="J1760" s="694"/>
      <c r="K1760" s="232"/>
      <c r="L1760" s="698"/>
      <c r="M1760" s="185"/>
      <c r="N1760" s="717"/>
      <c r="O1760" s="232"/>
      <c r="P1760" s="232"/>
      <c r="Q1760" s="347"/>
      <c r="R1760" s="695"/>
      <c r="S1760" s="695"/>
      <c r="T1760" s="695"/>
      <c r="U1760" s="695"/>
      <c r="V1760" s="695"/>
      <c r="W1760" s="695"/>
      <c r="X1760" s="232"/>
      <c r="Y1760" s="695"/>
      <c r="Z1760" s="232"/>
      <c r="AA1760" s="696"/>
      <c r="AB1760" s="696"/>
      <c r="AC1760" s="697"/>
      <c r="AD1760" s="698"/>
      <c r="AE1760" s="699"/>
      <c r="AF1760" s="699"/>
      <c r="AG1760" s="699">
        <v>0.63194444444444442</v>
      </c>
      <c r="AH1760" s="699">
        <v>0.67361111111111116</v>
      </c>
      <c r="AI1760" s="232" t="s">
        <v>26</v>
      </c>
      <c r="AJ1760" s="694"/>
      <c r="AK1760" s="694"/>
      <c r="AL1760" s="700"/>
      <c r="AM1760" s="694"/>
      <c r="AN1760" s="694"/>
      <c r="AO1760" s="232" t="s">
        <v>2938</v>
      </c>
      <c r="AP1760" s="232"/>
      <c r="AQ1760" s="232"/>
      <c r="AR1760" s="232"/>
      <c r="AS1760" s="232"/>
      <c r="AT1760" s="243"/>
      <c r="AU1760" s="243">
        <f t="shared" si="156"/>
        <v>4.1666666666666741E-2</v>
      </c>
    </row>
    <row r="1761" spans="1:47" ht="14.25">
      <c r="B1761" s="29">
        <v>2025</v>
      </c>
      <c r="C1761" s="29">
        <v>7</v>
      </c>
      <c r="D1761" s="29">
        <v>7</v>
      </c>
      <c r="E1761" s="247" t="s">
        <v>494</v>
      </c>
      <c r="F1761" s="29"/>
      <c r="G1761" s="31"/>
      <c r="H1761" s="694" t="s">
        <v>467</v>
      </c>
      <c r="I1761" s="347" t="s">
        <v>58</v>
      </c>
      <c r="J1761" s="694" t="s">
        <v>468</v>
      </c>
      <c r="K1761" s="232"/>
      <c r="L1761" s="698"/>
      <c r="M1761" s="185"/>
      <c r="N1761" s="717"/>
      <c r="O1761" s="232"/>
      <c r="P1761" s="232">
        <v>12</v>
      </c>
      <c r="Q1761" s="347" t="s">
        <v>483</v>
      </c>
      <c r="R1761" s="695">
        <v>1120</v>
      </c>
      <c r="S1761" s="695"/>
      <c r="T1761" s="695" t="s">
        <v>30</v>
      </c>
      <c r="U1761" s="695">
        <v>200</v>
      </c>
      <c r="V1761" s="695">
        <v>1120</v>
      </c>
      <c r="W1761" s="695">
        <v>1120</v>
      </c>
      <c r="X1761" s="232">
        <v>1</v>
      </c>
      <c r="Y1761" s="695">
        <v>200</v>
      </c>
      <c r="Z1761" s="232">
        <v>1</v>
      </c>
      <c r="AA1761" s="696">
        <v>200</v>
      </c>
      <c r="AB1761" s="696"/>
      <c r="AC1761" s="697"/>
      <c r="AD1761" s="698"/>
      <c r="AE1761" s="699"/>
      <c r="AF1761" s="699"/>
      <c r="AG1761" s="699"/>
      <c r="AH1761" s="699"/>
      <c r="AI1761" s="232"/>
      <c r="AJ1761" s="694"/>
      <c r="AK1761" s="694"/>
      <c r="AL1761" s="700"/>
      <c r="AM1761" s="694"/>
      <c r="AN1761" s="694"/>
      <c r="AO1761" s="232"/>
      <c r="AP1761" s="232"/>
      <c r="AQ1761" s="232"/>
      <c r="AR1761" s="232"/>
      <c r="AS1761" s="232"/>
      <c r="AT1761" s="243" t="str">
        <f t="shared" si="155"/>
        <v/>
      </c>
      <c r="AU1761" s="243" t="str">
        <f t="shared" si="156"/>
        <v/>
      </c>
    </row>
    <row r="1762" spans="1:47" ht="14.25">
      <c r="A1762" s="182">
        <v>1</v>
      </c>
      <c r="B1762" s="29">
        <v>2025</v>
      </c>
      <c r="C1762" s="29">
        <v>7</v>
      </c>
      <c r="D1762" s="29">
        <v>7</v>
      </c>
      <c r="E1762" s="247" t="s">
        <v>494</v>
      </c>
      <c r="F1762" s="29">
        <v>2</v>
      </c>
      <c r="G1762" s="31" t="s">
        <v>485</v>
      </c>
      <c r="H1762" s="694" t="s">
        <v>467</v>
      </c>
      <c r="I1762" s="347" t="s">
        <v>47</v>
      </c>
      <c r="J1762" s="694" t="s">
        <v>468</v>
      </c>
      <c r="K1762" s="232">
        <v>3839129</v>
      </c>
      <c r="L1762" s="698">
        <v>1</v>
      </c>
      <c r="M1762" s="185">
        <v>18</v>
      </c>
      <c r="N1762" s="717" t="s">
        <v>487</v>
      </c>
      <c r="O1762" s="232" t="s">
        <v>469</v>
      </c>
      <c r="P1762" s="232">
        <v>50</v>
      </c>
      <c r="Q1762" s="347" t="s">
        <v>511</v>
      </c>
      <c r="R1762" s="695">
        <v>1120</v>
      </c>
      <c r="S1762" s="695">
        <v>1122</v>
      </c>
      <c r="T1762" s="695">
        <v>4000</v>
      </c>
      <c r="U1762" s="695">
        <v>4000</v>
      </c>
      <c r="V1762" s="695">
        <v>1120</v>
      </c>
      <c r="W1762" s="695">
        <v>1122</v>
      </c>
      <c r="X1762" s="232">
        <v>1</v>
      </c>
      <c r="Y1762" s="695">
        <v>4000</v>
      </c>
      <c r="Z1762" s="232">
        <v>1</v>
      </c>
      <c r="AA1762" s="696">
        <v>4000</v>
      </c>
      <c r="AB1762" s="696">
        <v>4020</v>
      </c>
      <c r="AC1762" s="697" t="s">
        <v>2942</v>
      </c>
      <c r="AD1762" s="698"/>
      <c r="AE1762" s="699">
        <v>0.67361111111111116</v>
      </c>
      <c r="AF1762" s="699">
        <v>0.69097222222222221</v>
      </c>
      <c r="AG1762" s="699">
        <v>0.69097222222222221</v>
      </c>
      <c r="AH1762" s="699">
        <v>0.69791666666666663</v>
      </c>
      <c r="AI1762" s="232" t="s">
        <v>5</v>
      </c>
      <c r="AJ1762" s="694"/>
      <c r="AK1762" s="694" t="s">
        <v>6</v>
      </c>
      <c r="AL1762" s="700" t="s">
        <v>662</v>
      </c>
      <c r="AM1762" s="694" t="s">
        <v>486</v>
      </c>
      <c r="AN1762" s="694">
        <v>1</v>
      </c>
      <c r="AO1762" s="232"/>
      <c r="AP1762" s="232" t="s">
        <v>394</v>
      </c>
      <c r="AQ1762" s="232" t="s">
        <v>2930</v>
      </c>
      <c r="AR1762" s="232"/>
      <c r="AS1762" s="232"/>
      <c r="AT1762" s="243">
        <f t="shared" si="155"/>
        <v>1.7361111111111049E-2</v>
      </c>
      <c r="AU1762" s="243">
        <f t="shared" si="156"/>
        <v>6.9444444444444198E-3</v>
      </c>
    </row>
    <row r="1763" spans="1:47" ht="14.25">
      <c r="B1763" s="29">
        <v>2025</v>
      </c>
      <c r="C1763" s="29">
        <v>7</v>
      </c>
      <c r="D1763" s="29">
        <v>7</v>
      </c>
      <c r="E1763" s="247" t="s">
        <v>494</v>
      </c>
      <c r="F1763" s="29">
        <v>2</v>
      </c>
      <c r="G1763" s="31" t="s">
        <v>485</v>
      </c>
      <c r="H1763" s="694" t="s">
        <v>467</v>
      </c>
      <c r="I1763" s="347" t="s">
        <v>47</v>
      </c>
      <c r="J1763" s="694" t="s">
        <v>468</v>
      </c>
      <c r="K1763" s="232">
        <v>3839129</v>
      </c>
      <c r="L1763" s="698">
        <v>2</v>
      </c>
      <c r="M1763" s="185">
        <v>18</v>
      </c>
      <c r="N1763" s="717" t="s">
        <v>487</v>
      </c>
      <c r="O1763" s="232" t="s">
        <v>469</v>
      </c>
      <c r="P1763" s="232">
        <v>50</v>
      </c>
      <c r="Q1763" s="347" t="s">
        <v>511</v>
      </c>
      <c r="R1763" s="695">
        <v>1120</v>
      </c>
      <c r="S1763" s="695">
        <v>1121</v>
      </c>
      <c r="T1763" s="695">
        <v>4000</v>
      </c>
      <c r="U1763" s="695">
        <v>4000</v>
      </c>
      <c r="V1763" s="695">
        <v>1120</v>
      </c>
      <c r="W1763" s="695">
        <v>1121</v>
      </c>
      <c r="X1763" s="232">
        <v>1</v>
      </c>
      <c r="Y1763" s="695">
        <v>4000</v>
      </c>
      <c r="Z1763" s="232">
        <v>1</v>
      </c>
      <c r="AA1763" s="696">
        <v>4000</v>
      </c>
      <c r="AB1763" s="696">
        <v>4040</v>
      </c>
      <c r="AC1763" s="697" t="s">
        <v>2943</v>
      </c>
      <c r="AD1763" s="698"/>
      <c r="AE1763" s="699">
        <v>0.69791666666666663</v>
      </c>
      <c r="AF1763" s="699">
        <v>0.71875</v>
      </c>
      <c r="AG1763" s="699">
        <v>0.71875</v>
      </c>
      <c r="AH1763" s="699">
        <v>0.76736111111111116</v>
      </c>
      <c r="AI1763" s="232" t="s">
        <v>5</v>
      </c>
      <c r="AJ1763" s="694"/>
      <c r="AK1763" s="694" t="s">
        <v>6</v>
      </c>
      <c r="AL1763" s="700" t="s">
        <v>662</v>
      </c>
      <c r="AM1763" s="694" t="s">
        <v>486</v>
      </c>
      <c r="AN1763" s="694">
        <v>1</v>
      </c>
      <c r="AO1763" s="232"/>
      <c r="AP1763" s="232" t="s">
        <v>394</v>
      </c>
      <c r="AQ1763" s="232"/>
      <c r="AR1763" s="232"/>
      <c r="AS1763" s="232"/>
      <c r="AT1763" s="243">
        <f t="shared" si="155"/>
        <v>2.083333333333337E-2</v>
      </c>
      <c r="AU1763" s="243">
        <f t="shared" si="156"/>
        <v>4.861111111111116E-2</v>
      </c>
    </row>
    <row r="1764" spans="1:47" ht="14.25">
      <c r="B1764" s="29">
        <v>2025</v>
      </c>
      <c r="C1764" s="29">
        <v>7</v>
      </c>
      <c r="D1764" s="29">
        <v>7</v>
      </c>
      <c r="E1764" s="247" t="s">
        <v>494</v>
      </c>
      <c r="F1764" s="29">
        <v>2</v>
      </c>
      <c r="G1764" s="31" t="s">
        <v>485</v>
      </c>
      <c r="H1764" s="694" t="s">
        <v>467</v>
      </c>
      <c r="I1764" s="347" t="s">
        <v>47</v>
      </c>
      <c r="J1764" s="694" t="s">
        <v>468</v>
      </c>
      <c r="K1764" s="232">
        <v>3839129</v>
      </c>
      <c r="L1764" s="698">
        <v>3</v>
      </c>
      <c r="M1764" s="185">
        <v>18</v>
      </c>
      <c r="N1764" s="717" t="s">
        <v>487</v>
      </c>
      <c r="O1764" s="232" t="s">
        <v>469</v>
      </c>
      <c r="P1764" s="232">
        <v>50</v>
      </c>
      <c r="Q1764" s="347" t="s">
        <v>511</v>
      </c>
      <c r="R1764" s="695">
        <v>1120</v>
      </c>
      <c r="S1764" s="695">
        <v>1121</v>
      </c>
      <c r="T1764" s="695">
        <v>4000</v>
      </c>
      <c r="U1764" s="695">
        <v>4000</v>
      </c>
      <c r="V1764" s="695">
        <v>1120</v>
      </c>
      <c r="W1764" s="695">
        <v>1121</v>
      </c>
      <c r="X1764" s="232">
        <v>1</v>
      </c>
      <c r="Y1764" s="695">
        <v>4000</v>
      </c>
      <c r="Z1764" s="232">
        <v>1</v>
      </c>
      <c r="AA1764" s="696">
        <v>4000</v>
      </c>
      <c r="AB1764" s="696">
        <v>4040</v>
      </c>
      <c r="AC1764" s="697" t="s">
        <v>2944</v>
      </c>
      <c r="AD1764" s="698" t="s">
        <v>2935</v>
      </c>
      <c r="AE1764" s="699">
        <v>0.76736111111111116</v>
      </c>
      <c r="AF1764" s="699">
        <v>0.78472222222222221</v>
      </c>
      <c r="AG1764" s="699">
        <v>0.78472222222222221</v>
      </c>
      <c r="AH1764" s="699">
        <v>0.79166666666666663</v>
      </c>
      <c r="AI1764" s="232" t="s">
        <v>5</v>
      </c>
      <c r="AJ1764" s="694"/>
      <c r="AK1764" s="694" t="s">
        <v>6</v>
      </c>
      <c r="AL1764" s="700" t="s">
        <v>662</v>
      </c>
      <c r="AM1764" s="694" t="s">
        <v>486</v>
      </c>
      <c r="AN1764" s="694">
        <v>1</v>
      </c>
      <c r="AO1764" s="232"/>
      <c r="AP1764" s="232" t="s">
        <v>394</v>
      </c>
      <c r="AQ1764" s="232"/>
      <c r="AR1764" s="232"/>
      <c r="AS1764" s="232"/>
      <c r="AT1764" s="243">
        <f t="shared" si="155"/>
        <v>1.7361111111111049E-2</v>
      </c>
      <c r="AU1764" s="243">
        <f t="shared" si="156"/>
        <v>6.9444444444444198E-3</v>
      </c>
    </row>
    <row r="1765" spans="1:47" ht="14.25">
      <c r="B1765" s="29">
        <v>2025</v>
      </c>
      <c r="C1765" s="29">
        <v>7</v>
      </c>
      <c r="D1765" s="29">
        <v>7</v>
      </c>
      <c r="E1765" s="247" t="s">
        <v>494</v>
      </c>
      <c r="F1765" s="29"/>
      <c r="G1765" s="208"/>
      <c r="H1765" s="694" t="s">
        <v>467</v>
      </c>
      <c r="I1765" s="347" t="s">
        <v>43</v>
      </c>
      <c r="J1765" s="694" t="s">
        <v>468</v>
      </c>
      <c r="K1765" s="232"/>
      <c r="L1765" s="698"/>
      <c r="M1765" s="185"/>
      <c r="N1765" s="717"/>
      <c r="O1765" s="232"/>
      <c r="P1765" s="232">
        <v>25</v>
      </c>
      <c r="Q1765" s="347" t="s">
        <v>483</v>
      </c>
      <c r="R1765" s="695">
        <v>1120</v>
      </c>
      <c r="S1765" s="695"/>
      <c r="T1765" s="695" t="s">
        <v>30</v>
      </c>
      <c r="U1765" s="695">
        <v>350</v>
      </c>
      <c r="V1765" s="695">
        <v>1120</v>
      </c>
      <c r="W1765" s="695">
        <v>1120</v>
      </c>
      <c r="X1765" s="232">
        <v>1</v>
      </c>
      <c r="Y1765" s="695"/>
      <c r="Z1765" s="232">
        <v>1</v>
      </c>
      <c r="AA1765" s="696">
        <v>350</v>
      </c>
      <c r="AB1765" s="696">
        <v>12550</v>
      </c>
      <c r="AC1765" s="697" t="s">
        <v>756</v>
      </c>
      <c r="AD1765" s="698" t="s">
        <v>2935</v>
      </c>
      <c r="AE1765" s="699">
        <v>0.79166666666666663</v>
      </c>
      <c r="AF1765" s="699">
        <v>0.79513888888888884</v>
      </c>
      <c r="AG1765" s="699"/>
      <c r="AH1765" s="699"/>
      <c r="AI1765" s="232"/>
      <c r="AJ1765" s="694"/>
      <c r="AK1765" s="694" t="s">
        <v>6</v>
      </c>
      <c r="AL1765" s="700" t="s">
        <v>662</v>
      </c>
      <c r="AM1765" s="694" t="s">
        <v>486</v>
      </c>
      <c r="AN1765" s="694">
        <v>1</v>
      </c>
      <c r="AO1765" s="232"/>
      <c r="AP1765" s="232"/>
      <c r="AQ1765" s="232"/>
      <c r="AR1765" s="232"/>
      <c r="AS1765" s="232"/>
      <c r="AT1765" s="243">
        <f t="shared" si="155"/>
        <v>3.4722222222222099E-3</v>
      </c>
      <c r="AU1765" s="243" t="str">
        <f t="shared" si="156"/>
        <v/>
      </c>
    </row>
    <row r="1766" spans="1:47" ht="14.25">
      <c r="B1766" s="29">
        <v>2025</v>
      </c>
      <c r="C1766" s="29">
        <v>7</v>
      </c>
      <c r="D1766" s="29">
        <v>7</v>
      </c>
      <c r="E1766" s="247" t="s">
        <v>494</v>
      </c>
      <c r="F1766" s="29"/>
      <c r="G1766" s="208"/>
      <c r="H1766" s="694" t="s">
        <v>467</v>
      </c>
      <c r="I1766" s="347"/>
      <c r="J1766" s="694"/>
      <c r="K1766" s="232"/>
      <c r="L1766" s="698"/>
      <c r="M1766" s="185"/>
      <c r="N1766" s="717"/>
      <c r="O1766" s="232"/>
      <c r="P1766" s="232"/>
      <c r="Q1766" s="347"/>
      <c r="R1766" s="695"/>
      <c r="S1766" s="695"/>
      <c r="T1766" s="695"/>
      <c r="U1766" s="695"/>
      <c r="V1766" s="695"/>
      <c r="W1766" s="695"/>
      <c r="X1766" s="232"/>
      <c r="Y1766" s="695"/>
      <c r="Z1766" s="232"/>
      <c r="AA1766" s="696"/>
      <c r="AB1766" s="696"/>
      <c r="AC1766" s="697"/>
      <c r="AD1766" s="698"/>
      <c r="AE1766" s="699"/>
      <c r="AF1766" s="699"/>
      <c r="AG1766" s="699">
        <v>0.79513888888888884</v>
      </c>
      <c r="AH1766" s="699">
        <v>0.81597222222222221</v>
      </c>
      <c r="AI1766" s="232" t="s">
        <v>560</v>
      </c>
      <c r="AJ1766" s="694"/>
      <c r="AK1766" s="694"/>
      <c r="AL1766" s="700"/>
      <c r="AM1766" s="694"/>
      <c r="AN1766" s="694"/>
      <c r="AO1766" s="232"/>
      <c r="AP1766" s="232"/>
      <c r="AQ1766" s="232"/>
      <c r="AR1766" s="232"/>
      <c r="AS1766" s="232"/>
      <c r="AT1766" s="243" t="str">
        <f t="shared" si="155"/>
        <v/>
      </c>
      <c r="AU1766" s="243">
        <f t="shared" si="156"/>
        <v>2.083333333333337E-2</v>
      </c>
    </row>
    <row r="1767" spans="1:47" ht="14.25">
      <c r="B1767" s="29">
        <v>2025</v>
      </c>
      <c r="C1767" s="29">
        <v>7</v>
      </c>
      <c r="D1767" s="29">
        <v>7</v>
      </c>
      <c r="E1767" s="247" t="s">
        <v>494</v>
      </c>
      <c r="F1767" s="29"/>
      <c r="G1767" s="31"/>
      <c r="H1767" s="694" t="s">
        <v>467</v>
      </c>
      <c r="I1767" s="347" t="s">
        <v>58</v>
      </c>
      <c r="J1767" s="694" t="s">
        <v>468</v>
      </c>
      <c r="K1767" s="232"/>
      <c r="L1767" s="698"/>
      <c r="M1767" s="185"/>
      <c r="N1767" s="717"/>
      <c r="O1767" s="232"/>
      <c r="P1767" s="232">
        <v>12</v>
      </c>
      <c r="Q1767" s="347" t="s">
        <v>483</v>
      </c>
      <c r="R1767" s="695">
        <v>1120</v>
      </c>
      <c r="S1767" s="695"/>
      <c r="T1767" s="695" t="s">
        <v>30</v>
      </c>
      <c r="U1767" s="695">
        <v>200</v>
      </c>
      <c r="V1767" s="695">
        <v>1120</v>
      </c>
      <c r="W1767" s="695">
        <v>1120</v>
      </c>
      <c r="X1767" s="232">
        <v>1</v>
      </c>
      <c r="Y1767" s="695">
        <v>200</v>
      </c>
      <c r="Z1767" s="232">
        <v>1</v>
      </c>
      <c r="AA1767" s="696">
        <v>200</v>
      </c>
      <c r="AB1767" s="696"/>
      <c r="AC1767" s="697"/>
      <c r="AD1767" s="698"/>
      <c r="AE1767" s="699"/>
      <c r="AF1767" s="699"/>
      <c r="AG1767" s="699"/>
      <c r="AH1767" s="699"/>
      <c r="AI1767" s="232"/>
      <c r="AJ1767" s="694"/>
      <c r="AK1767" s="694"/>
      <c r="AL1767" s="700"/>
      <c r="AM1767" s="694"/>
      <c r="AN1767" s="694"/>
      <c r="AO1767" s="232"/>
      <c r="AP1767" s="232"/>
      <c r="AQ1767" s="232"/>
      <c r="AR1767" s="232"/>
      <c r="AS1767" s="232"/>
      <c r="AT1767" s="243" t="str">
        <f t="shared" si="155"/>
        <v/>
      </c>
      <c r="AU1767" s="243" t="str">
        <f t="shared" si="156"/>
        <v/>
      </c>
    </row>
    <row r="1768" spans="1:47" ht="14.25">
      <c r="A1768" s="182">
        <v>1</v>
      </c>
      <c r="B1768" s="29">
        <v>2025</v>
      </c>
      <c r="C1768" s="29">
        <v>7</v>
      </c>
      <c r="D1768" s="29">
        <v>7</v>
      </c>
      <c r="E1768" s="247" t="s">
        <v>494</v>
      </c>
      <c r="F1768" s="29">
        <v>3</v>
      </c>
      <c r="G1768" s="31" t="s">
        <v>485</v>
      </c>
      <c r="H1768" s="694" t="s">
        <v>467</v>
      </c>
      <c r="I1768" s="347" t="s">
        <v>47</v>
      </c>
      <c r="J1768" s="694" t="s">
        <v>468</v>
      </c>
      <c r="K1768" s="232">
        <v>3839129</v>
      </c>
      <c r="L1768" s="698">
        <v>4</v>
      </c>
      <c r="M1768" s="185">
        <v>18</v>
      </c>
      <c r="N1768" s="717" t="s">
        <v>487</v>
      </c>
      <c r="O1768" s="232" t="s">
        <v>469</v>
      </c>
      <c r="P1768" s="232">
        <v>50</v>
      </c>
      <c r="Q1768" s="347" t="s">
        <v>511</v>
      </c>
      <c r="R1768" s="695">
        <v>1120</v>
      </c>
      <c r="S1768" s="695">
        <v>1122</v>
      </c>
      <c r="T1768" s="695">
        <v>4000</v>
      </c>
      <c r="U1768" s="695">
        <v>4000</v>
      </c>
      <c r="V1768" s="695">
        <v>1120</v>
      </c>
      <c r="W1768" s="695">
        <v>1122</v>
      </c>
      <c r="X1768" s="232">
        <v>1</v>
      </c>
      <c r="Y1768" s="695">
        <v>4000</v>
      </c>
      <c r="Z1768" s="232">
        <v>1</v>
      </c>
      <c r="AA1768" s="696">
        <v>4000</v>
      </c>
      <c r="AB1768" s="696">
        <v>4020</v>
      </c>
      <c r="AC1768" s="697" t="s">
        <v>2945</v>
      </c>
      <c r="AD1768" s="698"/>
      <c r="AE1768" s="699">
        <v>0.81597222222222221</v>
      </c>
      <c r="AF1768" s="699">
        <v>0.83680555555555558</v>
      </c>
      <c r="AG1768" s="699">
        <v>0.83680555555555558</v>
      </c>
      <c r="AH1768" s="699">
        <v>0.84375</v>
      </c>
      <c r="AI1768" s="232" t="s">
        <v>5</v>
      </c>
      <c r="AJ1768" s="694"/>
      <c r="AK1768" s="694" t="s">
        <v>6</v>
      </c>
      <c r="AL1768" s="700" t="s">
        <v>662</v>
      </c>
      <c r="AM1768" s="694" t="s">
        <v>486</v>
      </c>
      <c r="AN1768" s="694">
        <v>1</v>
      </c>
      <c r="AO1768" s="232"/>
      <c r="AP1768" s="232" t="s">
        <v>394</v>
      </c>
      <c r="AQ1768" s="232"/>
      <c r="AR1768" s="232"/>
      <c r="AS1768" s="232"/>
      <c r="AT1768" s="243">
        <f t="shared" si="155"/>
        <v>2.083333333333337E-2</v>
      </c>
      <c r="AU1768" s="243">
        <f t="shared" si="156"/>
        <v>6.9444444444444198E-3</v>
      </c>
    </row>
    <row r="1769" spans="1:47" ht="14.25">
      <c r="B1769" s="29">
        <v>2025</v>
      </c>
      <c r="C1769" s="29">
        <v>7</v>
      </c>
      <c r="D1769" s="29">
        <v>7</v>
      </c>
      <c r="E1769" s="247" t="s">
        <v>494</v>
      </c>
      <c r="F1769" s="29">
        <v>3</v>
      </c>
      <c r="G1769" s="31" t="s">
        <v>485</v>
      </c>
      <c r="H1769" s="694" t="s">
        <v>467</v>
      </c>
      <c r="I1769" s="347" t="s">
        <v>47</v>
      </c>
      <c r="J1769" s="694" t="s">
        <v>468</v>
      </c>
      <c r="K1769" s="232">
        <v>3839129</v>
      </c>
      <c r="L1769" s="698">
        <v>5</v>
      </c>
      <c r="M1769" s="185">
        <v>18</v>
      </c>
      <c r="N1769" s="717" t="s">
        <v>487</v>
      </c>
      <c r="O1769" s="232" t="s">
        <v>469</v>
      </c>
      <c r="P1769" s="232">
        <v>50</v>
      </c>
      <c r="Q1769" s="347" t="s">
        <v>511</v>
      </c>
      <c r="R1769" s="695">
        <v>1120</v>
      </c>
      <c r="S1769" s="695">
        <v>1121</v>
      </c>
      <c r="T1769" s="695">
        <v>4000</v>
      </c>
      <c r="U1769" s="695">
        <v>4000</v>
      </c>
      <c r="V1769" s="695">
        <v>1120</v>
      </c>
      <c r="W1769" s="695">
        <v>1121</v>
      </c>
      <c r="X1769" s="232">
        <v>1</v>
      </c>
      <c r="Y1769" s="695">
        <v>4000</v>
      </c>
      <c r="Z1769" s="232">
        <v>1</v>
      </c>
      <c r="AA1769" s="696">
        <v>4000</v>
      </c>
      <c r="AB1769" s="696">
        <v>4040</v>
      </c>
      <c r="AC1769" s="697" t="s">
        <v>2946</v>
      </c>
      <c r="AD1769" s="698"/>
      <c r="AE1769" s="699">
        <v>0.84375</v>
      </c>
      <c r="AF1769" s="699">
        <v>0.86111111111111116</v>
      </c>
      <c r="AG1769" s="699">
        <v>0.86111111111111116</v>
      </c>
      <c r="AH1769" s="699">
        <v>0.86805555555555558</v>
      </c>
      <c r="AI1769" s="232" t="s">
        <v>5</v>
      </c>
      <c r="AJ1769" s="694"/>
      <c r="AK1769" s="694" t="s">
        <v>6</v>
      </c>
      <c r="AL1769" s="700" t="s">
        <v>662</v>
      </c>
      <c r="AM1769" s="694" t="s">
        <v>486</v>
      </c>
      <c r="AN1769" s="694">
        <v>1</v>
      </c>
      <c r="AO1769" s="232"/>
      <c r="AP1769" s="232" t="s">
        <v>394</v>
      </c>
      <c r="AQ1769" s="232"/>
      <c r="AR1769" s="232"/>
      <c r="AS1769" s="232"/>
      <c r="AT1769" s="243">
        <f t="shared" si="155"/>
        <v>1.736111111111116E-2</v>
      </c>
      <c r="AU1769" s="243">
        <f t="shared" si="156"/>
        <v>6.9444444444444198E-3</v>
      </c>
    </row>
    <row r="1770" spans="1:47" ht="14.25">
      <c r="B1770" s="29">
        <v>2025</v>
      </c>
      <c r="C1770" s="29">
        <v>7</v>
      </c>
      <c r="D1770" s="29">
        <v>7</v>
      </c>
      <c r="E1770" s="247" t="s">
        <v>494</v>
      </c>
      <c r="F1770" s="29">
        <v>3</v>
      </c>
      <c r="G1770" s="31" t="s">
        <v>485</v>
      </c>
      <c r="H1770" s="694" t="s">
        <v>467</v>
      </c>
      <c r="I1770" s="347" t="s">
        <v>47</v>
      </c>
      <c r="J1770" s="694" t="s">
        <v>468</v>
      </c>
      <c r="K1770" s="232">
        <v>3839129</v>
      </c>
      <c r="L1770" s="698">
        <v>6</v>
      </c>
      <c r="M1770" s="185">
        <v>18</v>
      </c>
      <c r="N1770" s="717" t="s">
        <v>487</v>
      </c>
      <c r="O1770" s="232" t="s">
        <v>469</v>
      </c>
      <c r="P1770" s="232">
        <v>50</v>
      </c>
      <c r="Q1770" s="347" t="s">
        <v>511</v>
      </c>
      <c r="R1770" s="695">
        <v>1120</v>
      </c>
      <c r="S1770" s="695">
        <v>1122</v>
      </c>
      <c r="T1770" s="695">
        <v>4000</v>
      </c>
      <c r="U1770" s="695">
        <v>4000</v>
      </c>
      <c r="V1770" s="695">
        <v>1120</v>
      </c>
      <c r="W1770" s="695">
        <v>1122</v>
      </c>
      <c r="X1770" s="232">
        <v>1</v>
      </c>
      <c r="Y1770" s="695">
        <v>4000</v>
      </c>
      <c r="Z1770" s="232">
        <v>1</v>
      </c>
      <c r="AA1770" s="696">
        <v>4000</v>
      </c>
      <c r="AB1770" s="696">
        <v>4040</v>
      </c>
      <c r="AC1770" s="697" t="s">
        <v>2947</v>
      </c>
      <c r="AD1770" s="698" t="s">
        <v>2936</v>
      </c>
      <c r="AE1770" s="699">
        <v>0.86805555555555558</v>
      </c>
      <c r="AF1770" s="699">
        <v>0.88541666666666663</v>
      </c>
      <c r="AG1770" s="699">
        <v>0.88541666666666663</v>
      </c>
      <c r="AH1770" s="699">
        <v>0.89236111111111116</v>
      </c>
      <c r="AI1770" s="232" t="s">
        <v>5</v>
      </c>
      <c r="AJ1770" s="694"/>
      <c r="AK1770" s="694" t="s">
        <v>6</v>
      </c>
      <c r="AL1770" s="700" t="s">
        <v>662</v>
      </c>
      <c r="AM1770" s="694" t="s">
        <v>486</v>
      </c>
      <c r="AN1770" s="694">
        <v>1</v>
      </c>
      <c r="AO1770" s="232"/>
      <c r="AP1770" s="232" t="s">
        <v>394</v>
      </c>
      <c r="AQ1770" s="232"/>
      <c r="AR1770" s="232"/>
      <c r="AS1770" s="232"/>
      <c r="AT1770" s="243">
        <f t="shared" si="155"/>
        <v>1.7361111111111049E-2</v>
      </c>
      <c r="AU1770" s="243">
        <f t="shared" si="156"/>
        <v>6.9444444444445308E-3</v>
      </c>
    </row>
    <row r="1771" spans="1:47" ht="14.25">
      <c r="B1771" s="29">
        <v>2025</v>
      </c>
      <c r="C1771" s="29">
        <v>7</v>
      </c>
      <c r="D1771" s="29">
        <v>7</v>
      </c>
      <c r="E1771" s="247" t="s">
        <v>494</v>
      </c>
      <c r="F1771" s="29"/>
      <c r="G1771" s="208"/>
      <c r="H1771" s="694" t="s">
        <v>467</v>
      </c>
      <c r="I1771" s="347" t="s">
        <v>43</v>
      </c>
      <c r="J1771" s="694" t="s">
        <v>468</v>
      </c>
      <c r="K1771" s="232"/>
      <c r="L1771" s="698"/>
      <c r="M1771" s="185"/>
      <c r="N1771" s="717"/>
      <c r="O1771" s="232"/>
      <c r="P1771" s="232">
        <v>25</v>
      </c>
      <c r="Q1771" s="347" t="s">
        <v>483</v>
      </c>
      <c r="R1771" s="695">
        <v>1120</v>
      </c>
      <c r="S1771" s="695"/>
      <c r="T1771" s="695" t="s">
        <v>30</v>
      </c>
      <c r="U1771" s="695">
        <v>350</v>
      </c>
      <c r="V1771" s="695">
        <v>1120</v>
      </c>
      <c r="W1771" s="695">
        <v>1120</v>
      </c>
      <c r="X1771" s="232">
        <v>1</v>
      </c>
      <c r="Y1771" s="695"/>
      <c r="Z1771" s="232">
        <v>1</v>
      </c>
      <c r="AA1771" s="696">
        <v>350</v>
      </c>
      <c r="AB1771" s="696">
        <v>12550</v>
      </c>
      <c r="AC1771" s="697" t="s">
        <v>756</v>
      </c>
      <c r="AD1771" s="698" t="s">
        <v>2936</v>
      </c>
      <c r="AE1771" s="699">
        <v>0.89236111111111116</v>
      </c>
      <c r="AF1771" s="699">
        <v>0.89583333333333337</v>
      </c>
      <c r="AG1771" s="699"/>
      <c r="AH1771" s="699"/>
      <c r="AI1771" s="232"/>
      <c r="AJ1771" s="694"/>
      <c r="AK1771" s="694" t="s">
        <v>6</v>
      </c>
      <c r="AL1771" s="700" t="s">
        <v>662</v>
      </c>
      <c r="AM1771" s="694" t="s">
        <v>486</v>
      </c>
      <c r="AN1771" s="694">
        <v>1</v>
      </c>
      <c r="AO1771" s="232"/>
      <c r="AP1771" s="232"/>
      <c r="AQ1771" s="232"/>
      <c r="AR1771" s="232"/>
      <c r="AS1771" s="232"/>
      <c r="AT1771" s="243">
        <f t="shared" si="155"/>
        <v>3.4722222222222099E-3</v>
      </c>
      <c r="AU1771" s="243" t="str">
        <f t="shared" si="156"/>
        <v/>
      </c>
    </row>
    <row r="1772" spans="1:47" ht="14.25">
      <c r="B1772" s="29">
        <v>2025</v>
      </c>
      <c r="C1772" s="29">
        <v>7</v>
      </c>
      <c r="D1772" s="29">
        <v>7</v>
      </c>
      <c r="E1772" s="247" t="s">
        <v>494</v>
      </c>
      <c r="F1772" s="29"/>
      <c r="G1772" s="208"/>
      <c r="H1772" s="694" t="s">
        <v>467</v>
      </c>
      <c r="I1772" s="347"/>
      <c r="J1772" s="694"/>
      <c r="K1772" s="232"/>
      <c r="L1772" s="698"/>
      <c r="M1772" s="185"/>
      <c r="N1772" s="717"/>
      <c r="O1772" s="232"/>
      <c r="P1772" s="232"/>
      <c r="Q1772" s="347"/>
      <c r="R1772" s="695"/>
      <c r="S1772" s="695"/>
      <c r="T1772" s="695"/>
      <c r="U1772" s="695"/>
      <c r="V1772" s="695"/>
      <c r="W1772" s="695"/>
      <c r="X1772" s="232"/>
      <c r="Y1772" s="695"/>
      <c r="Z1772" s="232"/>
      <c r="AA1772" s="696"/>
      <c r="AB1772" s="696"/>
      <c r="AC1772" s="697"/>
      <c r="AD1772" s="698"/>
      <c r="AE1772" s="699"/>
      <c r="AF1772" s="699"/>
      <c r="AG1772" s="699">
        <v>0.89583333333333337</v>
      </c>
      <c r="AH1772" s="699">
        <v>0.91666666666666663</v>
      </c>
      <c r="AI1772" s="232" t="s">
        <v>560</v>
      </c>
      <c r="AJ1772" s="694"/>
      <c r="AK1772" s="694"/>
      <c r="AL1772" s="700"/>
      <c r="AM1772" s="694"/>
      <c r="AN1772" s="694"/>
      <c r="AO1772" s="232"/>
      <c r="AP1772" s="232"/>
      <c r="AQ1772" s="232"/>
      <c r="AR1772" s="232"/>
      <c r="AS1772" s="232"/>
      <c r="AT1772" s="243" t="str">
        <f t="shared" si="155"/>
        <v/>
      </c>
      <c r="AU1772" s="243">
        <f t="shared" si="156"/>
        <v>2.0833333333333259E-2</v>
      </c>
    </row>
    <row r="1773" spans="1:47" ht="14.25">
      <c r="B1773" s="29">
        <v>2025</v>
      </c>
      <c r="C1773" s="29">
        <v>7</v>
      </c>
      <c r="D1773" s="29">
        <v>7</v>
      </c>
      <c r="E1773" s="247" t="s">
        <v>495</v>
      </c>
      <c r="F1773" s="29"/>
      <c r="G1773" s="31"/>
      <c r="H1773" s="694" t="s">
        <v>467</v>
      </c>
      <c r="I1773" s="347" t="s">
        <v>58</v>
      </c>
      <c r="J1773" s="694" t="s">
        <v>468</v>
      </c>
      <c r="K1773" s="232"/>
      <c r="L1773" s="698"/>
      <c r="M1773" s="185"/>
      <c r="N1773" s="717"/>
      <c r="O1773" s="232"/>
      <c r="P1773" s="232">
        <v>12</v>
      </c>
      <c r="Q1773" s="347" t="s">
        <v>483</v>
      </c>
      <c r="R1773" s="695">
        <v>1120</v>
      </c>
      <c r="S1773" s="695"/>
      <c r="T1773" s="695" t="s">
        <v>30</v>
      </c>
      <c r="U1773" s="695">
        <v>200</v>
      </c>
      <c r="V1773" s="695">
        <v>1120</v>
      </c>
      <c r="W1773" s="695">
        <v>1120</v>
      </c>
      <c r="X1773" s="232">
        <v>1</v>
      </c>
      <c r="Y1773" s="695">
        <v>200</v>
      </c>
      <c r="Z1773" s="232">
        <v>1</v>
      </c>
      <c r="AA1773" s="696">
        <v>200</v>
      </c>
      <c r="AB1773" s="696"/>
      <c r="AC1773" s="697"/>
      <c r="AD1773" s="698"/>
      <c r="AE1773" s="699"/>
      <c r="AF1773" s="699"/>
      <c r="AG1773" s="699"/>
      <c r="AH1773" s="699"/>
      <c r="AI1773" s="232"/>
      <c r="AJ1773" s="694"/>
      <c r="AK1773" s="694"/>
      <c r="AL1773" s="700"/>
      <c r="AM1773" s="694"/>
      <c r="AN1773" s="694"/>
      <c r="AO1773" s="232"/>
      <c r="AP1773" s="232"/>
      <c r="AQ1773" s="232"/>
      <c r="AR1773" s="232"/>
      <c r="AS1773" s="232"/>
      <c r="AT1773" s="243" t="str">
        <f t="shared" si="155"/>
        <v/>
      </c>
      <c r="AU1773" s="243" t="str">
        <f t="shared" si="156"/>
        <v/>
      </c>
    </row>
    <row r="1774" spans="1:47" ht="14.25">
      <c r="A1774" s="182">
        <v>1</v>
      </c>
      <c r="B1774" s="29">
        <v>2025</v>
      </c>
      <c r="C1774" s="29">
        <v>7</v>
      </c>
      <c r="D1774" s="29">
        <v>7</v>
      </c>
      <c r="E1774" s="247" t="s">
        <v>495</v>
      </c>
      <c r="F1774" s="29">
        <v>4</v>
      </c>
      <c r="G1774" s="31" t="s">
        <v>485</v>
      </c>
      <c r="H1774" s="694" t="s">
        <v>467</v>
      </c>
      <c r="I1774" s="347" t="s">
        <v>47</v>
      </c>
      <c r="J1774" s="694" t="s">
        <v>468</v>
      </c>
      <c r="K1774" s="232">
        <v>3839129</v>
      </c>
      <c r="L1774" s="698">
        <v>7</v>
      </c>
      <c r="M1774" s="185">
        <v>18</v>
      </c>
      <c r="N1774" s="717" t="s">
        <v>487</v>
      </c>
      <c r="O1774" s="232" t="s">
        <v>469</v>
      </c>
      <c r="P1774" s="232">
        <v>50</v>
      </c>
      <c r="Q1774" s="347" t="s">
        <v>511</v>
      </c>
      <c r="R1774" s="695">
        <v>1120</v>
      </c>
      <c r="S1774" s="695">
        <v>1121</v>
      </c>
      <c r="T1774" s="695">
        <v>4000</v>
      </c>
      <c r="U1774" s="695">
        <v>4000</v>
      </c>
      <c r="V1774" s="695">
        <v>1120</v>
      </c>
      <c r="W1774" s="695">
        <v>1121</v>
      </c>
      <c r="X1774" s="232">
        <v>1</v>
      </c>
      <c r="Y1774" s="695">
        <v>4000</v>
      </c>
      <c r="Z1774" s="232">
        <v>1</v>
      </c>
      <c r="AA1774" s="696">
        <v>4000</v>
      </c>
      <c r="AB1774" s="696">
        <v>4030</v>
      </c>
      <c r="AC1774" s="697" t="s">
        <v>2949</v>
      </c>
      <c r="AD1774" s="698"/>
      <c r="AE1774" s="699">
        <v>0.91666666666666663</v>
      </c>
      <c r="AF1774" s="699">
        <v>0.9375</v>
      </c>
      <c r="AG1774" s="699">
        <v>0.9375</v>
      </c>
      <c r="AH1774" s="699">
        <v>0.94444444444444442</v>
      </c>
      <c r="AI1774" s="232" t="s">
        <v>5</v>
      </c>
      <c r="AJ1774" s="694"/>
      <c r="AK1774" s="694" t="s">
        <v>6</v>
      </c>
      <c r="AL1774" s="700" t="s">
        <v>662</v>
      </c>
      <c r="AM1774" s="694" t="s">
        <v>486</v>
      </c>
      <c r="AN1774" s="694">
        <v>1</v>
      </c>
      <c r="AO1774" s="232"/>
      <c r="AP1774" s="232" t="s">
        <v>394</v>
      </c>
      <c r="AQ1774" s="232"/>
      <c r="AR1774" s="232"/>
      <c r="AS1774" s="232"/>
      <c r="AT1774" s="243">
        <f t="shared" si="155"/>
        <v>2.083333333333337E-2</v>
      </c>
      <c r="AU1774" s="243">
        <f t="shared" si="156"/>
        <v>6.9444444444444198E-3</v>
      </c>
    </row>
    <row r="1775" spans="1:47" ht="14.25">
      <c r="B1775" s="29">
        <v>2025</v>
      </c>
      <c r="C1775" s="29">
        <v>7</v>
      </c>
      <c r="D1775" s="29">
        <v>7</v>
      </c>
      <c r="E1775" s="247" t="s">
        <v>495</v>
      </c>
      <c r="F1775" s="29">
        <v>4</v>
      </c>
      <c r="G1775" s="31" t="s">
        <v>485</v>
      </c>
      <c r="H1775" s="694" t="s">
        <v>467</v>
      </c>
      <c r="I1775" s="347" t="s">
        <v>47</v>
      </c>
      <c r="J1775" s="694" t="s">
        <v>468</v>
      </c>
      <c r="K1775" s="232">
        <v>3839129</v>
      </c>
      <c r="L1775" s="698">
        <v>8</v>
      </c>
      <c r="M1775" s="185">
        <v>18</v>
      </c>
      <c r="N1775" s="717" t="s">
        <v>487</v>
      </c>
      <c r="O1775" s="232" t="s">
        <v>469</v>
      </c>
      <c r="P1775" s="232">
        <v>50</v>
      </c>
      <c r="Q1775" s="347" t="s">
        <v>511</v>
      </c>
      <c r="R1775" s="695">
        <v>1120</v>
      </c>
      <c r="S1775" s="695">
        <v>1121</v>
      </c>
      <c r="T1775" s="695">
        <v>4000</v>
      </c>
      <c r="U1775" s="695">
        <v>4000</v>
      </c>
      <c r="V1775" s="695">
        <v>1120</v>
      </c>
      <c r="W1775" s="695">
        <v>1121</v>
      </c>
      <c r="X1775" s="232">
        <v>1</v>
      </c>
      <c r="Y1775" s="695">
        <v>4000</v>
      </c>
      <c r="Z1775" s="232">
        <v>1</v>
      </c>
      <c r="AA1775" s="696">
        <v>4000</v>
      </c>
      <c r="AB1775" s="696">
        <v>4030</v>
      </c>
      <c r="AC1775" s="697" t="s">
        <v>2948</v>
      </c>
      <c r="AD1775" s="698"/>
      <c r="AE1775" s="699">
        <v>0.94444444444444442</v>
      </c>
      <c r="AF1775" s="699">
        <v>0.96180555555555558</v>
      </c>
      <c r="AG1775" s="699">
        <v>0.96180555555555558</v>
      </c>
      <c r="AH1775" s="699">
        <v>0.96875</v>
      </c>
      <c r="AI1775" s="232" t="s">
        <v>5</v>
      </c>
      <c r="AJ1775" s="694"/>
      <c r="AK1775" s="694" t="s">
        <v>6</v>
      </c>
      <c r="AL1775" s="700" t="s">
        <v>662</v>
      </c>
      <c r="AM1775" s="694" t="s">
        <v>486</v>
      </c>
      <c r="AN1775" s="694">
        <v>2</v>
      </c>
      <c r="AO1775" s="232" t="s">
        <v>2958</v>
      </c>
      <c r="AP1775" s="232" t="s">
        <v>394</v>
      </c>
      <c r="AQ1775" s="232"/>
      <c r="AR1775" s="232"/>
      <c r="AS1775" s="232"/>
      <c r="AT1775" s="243">
        <f t="shared" si="155"/>
        <v>1.736111111111116E-2</v>
      </c>
      <c r="AU1775" s="243">
        <f t="shared" si="156"/>
        <v>6.9444444444444198E-3</v>
      </c>
    </row>
    <row r="1776" spans="1:47" ht="14.25">
      <c r="B1776" s="29">
        <v>2025</v>
      </c>
      <c r="C1776" s="29">
        <v>7</v>
      </c>
      <c r="D1776" s="29">
        <v>7</v>
      </c>
      <c r="E1776" s="247" t="s">
        <v>495</v>
      </c>
      <c r="F1776" s="29">
        <v>4</v>
      </c>
      <c r="G1776" s="31" t="s">
        <v>485</v>
      </c>
      <c r="H1776" s="694" t="s">
        <v>467</v>
      </c>
      <c r="I1776" s="347" t="s">
        <v>47</v>
      </c>
      <c r="J1776" s="694" t="s">
        <v>468</v>
      </c>
      <c r="K1776" s="232">
        <v>3839129</v>
      </c>
      <c r="L1776" s="698">
        <v>9</v>
      </c>
      <c r="M1776" s="185">
        <v>18</v>
      </c>
      <c r="N1776" s="717" t="s">
        <v>487</v>
      </c>
      <c r="O1776" s="232" t="s">
        <v>469</v>
      </c>
      <c r="P1776" s="232">
        <v>50</v>
      </c>
      <c r="Q1776" s="347" t="s">
        <v>511</v>
      </c>
      <c r="R1776" s="695">
        <v>1120</v>
      </c>
      <c r="S1776" s="695">
        <v>1121</v>
      </c>
      <c r="T1776" s="695">
        <v>4000</v>
      </c>
      <c r="U1776" s="695">
        <v>4000</v>
      </c>
      <c r="V1776" s="695">
        <v>1120</v>
      </c>
      <c r="W1776" s="695">
        <v>1121</v>
      </c>
      <c r="X1776" s="232">
        <v>1</v>
      </c>
      <c r="Y1776" s="695">
        <v>4000</v>
      </c>
      <c r="Z1776" s="232">
        <v>1</v>
      </c>
      <c r="AA1776" s="696">
        <v>4000</v>
      </c>
      <c r="AB1776" s="696">
        <v>4030</v>
      </c>
      <c r="AC1776" s="697" t="s">
        <v>2950</v>
      </c>
      <c r="AD1776" s="698" t="s">
        <v>2939</v>
      </c>
      <c r="AE1776" s="699">
        <v>0.96875</v>
      </c>
      <c r="AF1776" s="699">
        <v>0.98958333333333337</v>
      </c>
      <c r="AG1776" s="699">
        <v>0.98958333333333337</v>
      </c>
      <c r="AH1776" s="699">
        <v>0.99652777777777779</v>
      </c>
      <c r="AI1776" s="232" t="s">
        <v>5</v>
      </c>
      <c r="AJ1776" s="694"/>
      <c r="AK1776" s="694" t="s">
        <v>6</v>
      </c>
      <c r="AL1776" s="700" t="s">
        <v>662</v>
      </c>
      <c r="AM1776" s="694" t="s">
        <v>486</v>
      </c>
      <c r="AN1776" s="694">
        <v>1</v>
      </c>
      <c r="AO1776" s="232"/>
      <c r="AP1776" s="232" t="s">
        <v>394</v>
      </c>
      <c r="AQ1776" s="232"/>
      <c r="AR1776" s="232"/>
      <c r="AS1776" s="232"/>
      <c r="AT1776" s="243">
        <f t="shared" si="155"/>
        <v>2.083333333333337E-2</v>
      </c>
      <c r="AU1776" s="243">
        <f t="shared" si="156"/>
        <v>6.9444444444444198E-3</v>
      </c>
    </row>
    <row r="1777" spans="1:47" ht="14.25">
      <c r="B1777" s="29">
        <v>2025</v>
      </c>
      <c r="C1777" s="29">
        <v>7</v>
      </c>
      <c r="D1777" s="29">
        <v>7</v>
      </c>
      <c r="E1777" s="247" t="s">
        <v>495</v>
      </c>
      <c r="F1777" s="29"/>
      <c r="G1777" s="208"/>
      <c r="H1777" s="694" t="s">
        <v>467</v>
      </c>
      <c r="I1777" s="347" t="s">
        <v>43</v>
      </c>
      <c r="J1777" s="694" t="s">
        <v>468</v>
      </c>
      <c r="K1777" s="232"/>
      <c r="L1777" s="698"/>
      <c r="M1777" s="185"/>
      <c r="N1777" s="717"/>
      <c r="O1777" s="232"/>
      <c r="P1777" s="232">
        <v>25</v>
      </c>
      <c r="Q1777" s="347" t="s">
        <v>483</v>
      </c>
      <c r="R1777" s="695">
        <v>1120</v>
      </c>
      <c r="S1777" s="695"/>
      <c r="T1777" s="695" t="s">
        <v>30</v>
      </c>
      <c r="U1777" s="695">
        <v>350</v>
      </c>
      <c r="V1777" s="695">
        <v>1120</v>
      </c>
      <c r="W1777" s="695">
        <v>1120</v>
      </c>
      <c r="X1777" s="232">
        <v>1</v>
      </c>
      <c r="Y1777" s="695"/>
      <c r="Z1777" s="232">
        <v>1</v>
      </c>
      <c r="AA1777" s="696">
        <v>350</v>
      </c>
      <c r="AB1777" s="696">
        <v>12550</v>
      </c>
      <c r="AC1777" s="697" t="s">
        <v>756</v>
      </c>
      <c r="AD1777" s="698" t="s">
        <v>2939</v>
      </c>
      <c r="AE1777" s="699">
        <v>0.99652777777777779</v>
      </c>
      <c r="AF1777" s="699">
        <v>1</v>
      </c>
      <c r="AG1777" s="699"/>
      <c r="AH1777" s="699"/>
      <c r="AI1777" s="232"/>
      <c r="AJ1777" s="694"/>
      <c r="AK1777" s="694" t="s">
        <v>6</v>
      </c>
      <c r="AL1777" s="700" t="s">
        <v>662</v>
      </c>
      <c r="AM1777" s="694" t="s">
        <v>486</v>
      </c>
      <c r="AN1777" s="694">
        <v>1</v>
      </c>
      <c r="AO1777" s="232"/>
      <c r="AP1777" s="232"/>
      <c r="AQ1777" s="232"/>
      <c r="AR1777" s="232"/>
      <c r="AS1777" s="232"/>
      <c r="AT1777" s="243">
        <f t="shared" si="155"/>
        <v>3.4722222222222099E-3</v>
      </c>
      <c r="AU1777" s="243" t="str">
        <f t="shared" si="156"/>
        <v/>
      </c>
    </row>
    <row r="1778" spans="1:47" ht="14.25">
      <c r="B1778" s="29">
        <v>2025</v>
      </c>
      <c r="C1778" s="29">
        <v>7</v>
      </c>
      <c r="D1778" s="29">
        <v>7</v>
      </c>
      <c r="E1778" s="247" t="s">
        <v>495</v>
      </c>
      <c r="F1778" s="29"/>
      <c r="G1778" s="208"/>
      <c r="H1778" s="694" t="s">
        <v>467</v>
      </c>
      <c r="I1778" s="347"/>
      <c r="J1778" s="694"/>
      <c r="K1778" s="232"/>
      <c r="L1778" s="698"/>
      <c r="M1778" s="185"/>
      <c r="N1778" s="717"/>
      <c r="O1778" s="232"/>
      <c r="P1778" s="232"/>
      <c r="Q1778" s="347"/>
      <c r="R1778" s="695"/>
      <c r="S1778" s="695"/>
      <c r="T1778" s="695"/>
      <c r="U1778" s="695"/>
      <c r="V1778" s="695"/>
      <c r="W1778" s="695"/>
      <c r="X1778" s="232"/>
      <c r="Y1778" s="695"/>
      <c r="Z1778" s="232"/>
      <c r="AA1778" s="696"/>
      <c r="AB1778" s="696"/>
      <c r="AC1778" s="697"/>
      <c r="AD1778" s="698"/>
      <c r="AE1778" s="699"/>
      <c r="AF1778" s="699"/>
      <c r="AG1778" s="699">
        <v>1</v>
      </c>
      <c r="AH1778" s="699">
        <v>2.0833333333333332E-2</v>
      </c>
      <c r="AI1778" s="232" t="s">
        <v>560</v>
      </c>
      <c r="AJ1778" s="694"/>
      <c r="AK1778" s="694"/>
      <c r="AL1778" s="700"/>
      <c r="AM1778" s="694"/>
      <c r="AN1778" s="694"/>
      <c r="AO1778" s="232"/>
      <c r="AP1778" s="232"/>
      <c r="AQ1778" s="232"/>
      <c r="AR1778" s="232"/>
      <c r="AS1778" s="232"/>
      <c r="AT1778" s="243" t="str">
        <f t="shared" si="155"/>
        <v/>
      </c>
      <c r="AU1778" s="243">
        <f t="shared" si="156"/>
        <v>2.0833333333333332E-2</v>
      </c>
    </row>
    <row r="1779" spans="1:47" ht="14.25">
      <c r="B1779" s="29">
        <v>2025</v>
      </c>
      <c r="C1779" s="29">
        <v>7</v>
      </c>
      <c r="D1779" s="29">
        <v>7</v>
      </c>
      <c r="E1779" s="247" t="s">
        <v>495</v>
      </c>
      <c r="F1779" s="29"/>
      <c r="G1779" s="31"/>
      <c r="H1779" s="694" t="s">
        <v>467</v>
      </c>
      <c r="I1779" s="347" t="s">
        <v>58</v>
      </c>
      <c r="J1779" s="694" t="s">
        <v>468</v>
      </c>
      <c r="K1779" s="232"/>
      <c r="L1779" s="698"/>
      <c r="M1779" s="185"/>
      <c r="N1779" s="717"/>
      <c r="O1779" s="232"/>
      <c r="P1779" s="232">
        <v>12</v>
      </c>
      <c r="Q1779" s="347" t="s">
        <v>483</v>
      </c>
      <c r="R1779" s="695">
        <v>1120</v>
      </c>
      <c r="S1779" s="695"/>
      <c r="T1779" s="695" t="s">
        <v>30</v>
      </c>
      <c r="U1779" s="695">
        <v>200</v>
      </c>
      <c r="V1779" s="695">
        <v>1120</v>
      </c>
      <c r="W1779" s="695">
        <v>1120</v>
      </c>
      <c r="X1779" s="232">
        <v>1</v>
      </c>
      <c r="Y1779" s="695">
        <v>200</v>
      </c>
      <c r="Z1779" s="232">
        <v>1</v>
      </c>
      <c r="AA1779" s="696">
        <v>200</v>
      </c>
      <c r="AB1779" s="696"/>
      <c r="AC1779" s="697"/>
      <c r="AD1779" s="698"/>
      <c r="AE1779" s="699"/>
      <c r="AF1779" s="699"/>
      <c r="AG1779" s="699"/>
      <c r="AH1779" s="699"/>
      <c r="AI1779" s="232"/>
      <c r="AJ1779" s="694"/>
      <c r="AK1779" s="694"/>
      <c r="AL1779" s="700"/>
      <c r="AM1779" s="694"/>
      <c r="AN1779" s="694"/>
      <c r="AO1779" s="232"/>
      <c r="AP1779" s="232"/>
      <c r="AQ1779" s="232"/>
      <c r="AR1779" s="232"/>
      <c r="AS1779" s="232"/>
      <c r="AT1779" s="243" t="str">
        <f t="shared" si="155"/>
        <v/>
      </c>
      <c r="AU1779" s="243" t="str">
        <f t="shared" si="156"/>
        <v/>
      </c>
    </row>
    <row r="1780" spans="1:47" ht="14.25">
      <c r="A1780" s="182">
        <v>1</v>
      </c>
      <c r="B1780" s="29">
        <v>2025</v>
      </c>
      <c r="C1780" s="29">
        <v>7</v>
      </c>
      <c r="D1780" s="29">
        <v>7</v>
      </c>
      <c r="E1780" s="247" t="s">
        <v>495</v>
      </c>
      <c r="F1780" s="29">
        <v>5</v>
      </c>
      <c r="G1780" s="31" t="s">
        <v>485</v>
      </c>
      <c r="H1780" s="694" t="s">
        <v>467</v>
      </c>
      <c r="I1780" s="347" t="s">
        <v>47</v>
      </c>
      <c r="J1780" s="694" t="s">
        <v>468</v>
      </c>
      <c r="K1780" s="232">
        <v>3839129</v>
      </c>
      <c r="L1780" s="698">
        <v>10</v>
      </c>
      <c r="M1780" s="185">
        <v>18</v>
      </c>
      <c r="N1780" s="717" t="s">
        <v>487</v>
      </c>
      <c r="O1780" s="232" t="s">
        <v>469</v>
      </c>
      <c r="P1780" s="232">
        <v>50</v>
      </c>
      <c r="Q1780" s="347" t="s">
        <v>511</v>
      </c>
      <c r="R1780" s="695">
        <v>1120</v>
      </c>
      <c r="S1780" s="695">
        <v>1121</v>
      </c>
      <c r="T1780" s="695">
        <v>4000</v>
      </c>
      <c r="U1780" s="695">
        <v>4000</v>
      </c>
      <c r="V1780" s="695">
        <v>1120</v>
      </c>
      <c r="W1780" s="695">
        <v>1121</v>
      </c>
      <c r="X1780" s="232">
        <v>1</v>
      </c>
      <c r="Y1780" s="695">
        <v>4000</v>
      </c>
      <c r="Z1780" s="232">
        <v>1</v>
      </c>
      <c r="AA1780" s="696">
        <v>4000</v>
      </c>
      <c r="AB1780" s="696">
        <v>4030</v>
      </c>
      <c r="AC1780" s="697" t="s">
        <v>2952</v>
      </c>
      <c r="AD1780" s="698"/>
      <c r="AE1780" s="699">
        <v>2.0833333333333332E-2</v>
      </c>
      <c r="AF1780" s="699">
        <v>3.8194444444444448E-2</v>
      </c>
      <c r="AG1780" s="699">
        <v>3.8194444444444448E-2</v>
      </c>
      <c r="AH1780" s="699">
        <v>4.5138888888888888E-2</v>
      </c>
      <c r="AI1780" s="232" t="s">
        <v>5</v>
      </c>
      <c r="AJ1780" s="694"/>
      <c r="AK1780" s="694" t="s">
        <v>6</v>
      </c>
      <c r="AL1780" s="700" t="s">
        <v>662</v>
      </c>
      <c r="AM1780" s="694" t="s">
        <v>486</v>
      </c>
      <c r="AN1780" s="694">
        <v>1</v>
      </c>
      <c r="AO1780" s="232"/>
      <c r="AP1780" s="232" t="s">
        <v>394</v>
      </c>
      <c r="AQ1780" s="232"/>
      <c r="AR1780" s="232"/>
      <c r="AS1780" s="232"/>
      <c r="AT1780" s="243">
        <f t="shared" si="155"/>
        <v>1.7361111111111115E-2</v>
      </c>
      <c r="AU1780" s="243">
        <f t="shared" si="156"/>
        <v>6.9444444444444406E-3</v>
      </c>
    </row>
    <row r="1781" spans="1:47" ht="14.25">
      <c r="B1781" s="29">
        <v>2025</v>
      </c>
      <c r="C1781" s="29">
        <v>7</v>
      </c>
      <c r="D1781" s="29">
        <v>7</v>
      </c>
      <c r="E1781" s="247" t="s">
        <v>495</v>
      </c>
      <c r="F1781" s="29">
        <v>5</v>
      </c>
      <c r="G1781" s="31" t="s">
        <v>485</v>
      </c>
      <c r="H1781" s="694" t="s">
        <v>467</v>
      </c>
      <c r="I1781" s="347" t="s">
        <v>47</v>
      </c>
      <c r="J1781" s="694" t="s">
        <v>468</v>
      </c>
      <c r="K1781" s="232">
        <v>3839129</v>
      </c>
      <c r="L1781" s="698">
        <v>11</v>
      </c>
      <c r="M1781" s="185">
        <v>18</v>
      </c>
      <c r="N1781" s="717" t="s">
        <v>487</v>
      </c>
      <c r="O1781" s="232" t="s">
        <v>469</v>
      </c>
      <c r="P1781" s="232">
        <v>50</v>
      </c>
      <c r="Q1781" s="347" t="s">
        <v>511</v>
      </c>
      <c r="R1781" s="695">
        <v>1120</v>
      </c>
      <c r="S1781" s="695">
        <v>1121</v>
      </c>
      <c r="T1781" s="695">
        <v>4000</v>
      </c>
      <c r="U1781" s="695">
        <v>4000</v>
      </c>
      <c r="V1781" s="695">
        <v>1120</v>
      </c>
      <c r="W1781" s="695">
        <v>1121</v>
      </c>
      <c r="X1781" s="232">
        <v>1</v>
      </c>
      <c r="Y1781" s="695">
        <v>4000</v>
      </c>
      <c r="Z1781" s="232">
        <v>1</v>
      </c>
      <c r="AA1781" s="696">
        <v>4000</v>
      </c>
      <c r="AB1781" s="696">
        <v>4050</v>
      </c>
      <c r="AC1781" s="697" t="s">
        <v>2953</v>
      </c>
      <c r="AD1781" s="698"/>
      <c r="AE1781" s="699">
        <v>4.5138888888888888E-2</v>
      </c>
      <c r="AF1781" s="699">
        <v>6.5972222222222224E-2</v>
      </c>
      <c r="AG1781" s="699">
        <v>6.5972222222222224E-2</v>
      </c>
      <c r="AH1781" s="699">
        <v>0.11458333333333333</v>
      </c>
      <c r="AI1781" s="232" t="s">
        <v>5</v>
      </c>
      <c r="AJ1781" s="694"/>
      <c r="AK1781" s="694" t="s">
        <v>6</v>
      </c>
      <c r="AL1781" s="700" t="s">
        <v>662</v>
      </c>
      <c r="AM1781" s="694" t="s">
        <v>486</v>
      </c>
      <c r="AN1781" s="694">
        <v>1</v>
      </c>
      <c r="AO1781" s="232"/>
      <c r="AP1781" s="232" t="s">
        <v>394</v>
      </c>
      <c r="AQ1781" s="232"/>
      <c r="AR1781" s="232"/>
      <c r="AS1781" s="232"/>
      <c r="AT1781" s="243">
        <f t="shared" si="155"/>
        <v>2.0833333333333336E-2</v>
      </c>
      <c r="AU1781" s="243">
        <f t="shared" si="156"/>
        <v>4.8611111111111105E-2</v>
      </c>
    </row>
    <row r="1782" spans="1:47" ht="14.25">
      <c r="B1782" s="29">
        <v>2025</v>
      </c>
      <c r="C1782" s="29">
        <v>7</v>
      </c>
      <c r="D1782" s="29">
        <v>7</v>
      </c>
      <c r="E1782" s="247" t="s">
        <v>495</v>
      </c>
      <c r="F1782" s="29">
        <v>5</v>
      </c>
      <c r="G1782" s="31" t="s">
        <v>485</v>
      </c>
      <c r="H1782" s="694" t="s">
        <v>467</v>
      </c>
      <c r="I1782" s="347" t="s">
        <v>47</v>
      </c>
      <c r="J1782" s="694" t="s">
        <v>468</v>
      </c>
      <c r="K1782" s="232">
        <v>3839129</v>
      </c>
      <c r="L1782" s="698">
        <v>12</v>
      </c>
      <c r="M1782" s="185">
        <v>18</v>
      </c>
      <c r="N1782" s="717" t="s">
        <v>487</v>
      </c>
      <c r="O1782" s="232" t="s">
        <v>469</v>
      </c>
      <c r="P1782" s="232">
        <v>50</v>
      </c>
      <c r="Q1782" s="347" t="s">
        <v>511</v>
      </c>
      <c r="R1782" s="695">
        <v>1120</v>
      </c>
      <c r="S1782" s="695">
        <v>1121</v>
      </c>
      <c r="T1782" s="695">
        <v>4000</v>
      </c>
      <c r="U1782" s="695">
        <v>4000</v>
      </c>
      <c r="V1782" s="695">
        <v>1120</v>
      </c>
      <c r="W1782" s="695">
        <v>1121</v>
      </c>
      <c r="X1782" s="232">
        <v>1</v>
      </c>
      <c r="Y1782" s="695">
        <v>4000</v>
      </c>
      <c r="Z1782" s="232">
        <v>1</v>
      </c>
      <c r="AA1782" s="696">
        <v>4000</v>
      </c>
      <c r="AB1782" s="696">
        <v>4040</v>
      </c>
      <c r="AC1782" s="697" t="s">
        <v>2954</v>
      </c>
      <c r="AD1782" s="698" t="s">
        <v>2940</v>
      </c>
      <c r="AE1782" s="699">
        <v>0.11458333333333333</v>
      </c>
      <c r="AF1782" s="699">
        <v>0.13194444444444445</v>
      </c>
      <c r="AG1782" s="699">
        <v>0.13194444444444445</v>
      </c>
      <c r="AH1782" s="699">
        <v>0.1388888888888889</v>
      </c>
      <c r="AI1782" s="232" t="s">
        <v>5</v>
      </c>
      <c r="AJ1782" s="694"/>
      <c r="AK1782" s="694" t="s">
        <v>6</v>
      </c>
      <c r="AL1782" s="700" t="s">
        <v>662</v>
      </c>
      <c r="AM1782" s="694" t="s">
        <v>486</v>
      </c>
      <c r="AN1782" s="694">
        <v>1</v>
      </c>
      <c r="AO1782" s="232"/>
      <c r="AP1782" s="232" t="s">
        <v>394</v>
      </c>
      <c r="AQ1782" s="232"/>
      <c r="AR1782" s="232"/>
      <c r="AS1782" s="232"/>
      <c r="AT1782" s="243">
        <f t="shared" si="155"/>
        <v>1.7361111111111119E-2</v>
      </c>
      <c r="AU1782" s="243">
        <f t="shared" si="156"/>
        <v>6.9444444444444475E-3</v>
      </c>
    </row>
    <row r="1783" spans="1:47" ht="14.25">
      <c r="B1783" s="29">
        <v>2025</v>
      </c>
      <c r="C1783" s="29">
        <v>7</v>
      </c>
      <c r="D1783" s="29">
        <v>7</v>
      </c>
      <c r="E1783" s="247" t="s">
        <v>495</v>
      </c>
      <c r="F1783" s="29"/>
      <c r="G1783" s="208"/>
      <c r="H1783" s="694" t="s">
        <v>467</v>
      </c>
      <c r="I1783" s="347" t="s">
        <v>43</v>
      </c>
      <c r="J1783" s="694" t="s">
        <v>468</v>
      </c>
      <c r="K1783" s="232"/>
      <c r="L1783" s="698"/>
      <c r="M1783" s="185"/>
      <c r="N1783" s="717"/>
      <c r="O1783" s="232"/>
      <c r="P1783" s="232">
        <v>25</v>
      </c>
      <c r="Q1783" s="347" t="s">
        <v>483</v>
      </c>
      <c r="R1783" s="695">
        <v>1120</v>
      </c>
      <c r="S1783" s="695"/>
      <c r="T1783" s="695" t="s">
        <v>30</v>
      </c>
      <c r="U1783" s="695">
        <v>350</v>
      </c>
      <c r="V1783" s="695">
        <v>1120</v>
      </c>
      <c r="W1783" s="695">
        <v>1120</v>
      </c>
      <c r="X1783" s="232">
        <v>1</v>
      </c>
      <c r="Y1783" s="695"/>
      <c r="Z1783" s="232">
        <v>1</v>
      </c>
      <c r="AA1783" s="696">
        <v>350</v>
      </c>
      <c r="AB1783" s="696">
        <v>12550</v>
      </c>
      <c r="AC1783" s="697" t="s">
        <v>756</v>
      </c>
      <c r="AD1783" s="698" t="s">
        <v>2940</v>
      </c>
      <c r="AE1783" s="699">
        <v>0.1388888888888889</v>
      </c>
      <c r="AF1783" s="699">
        <v>0.1423611111111111</v>
      </c>
      <c r="AG1783" s="699"/>
      <c r="AH1783" s="699"/>
      <c r="AI1783" s="232"/>
      <c r="AJ1783" s="694"/>
      <c r="AK1783" s="694" t="s">
        <v>6</v>
      </c>
      <c r="AL1783" s="700" t="s">
        <v>662</v>
      </c>
      <c r="AM1783" s="694" t="s">
        <v>486</v>
      </c>
      <c r="AN1783" s="694">
        <v>1</v>
      </c>
      <c r="AO1783" s="232"/>
      <c r="AP1783" s="232"/>
      <c r="AQ1783" s="232"/>
      <c r="AR1783" s="232"/>
      <c r="AS1783" s="232"/>
      <c r="AT1783" s="243">
        <f t="shared" si="155"/>
        <v>3.4722222222222099E-3</v>
      </c>
      <c r="AU1783" s="243" t="str">
        <f t="shared" si="156"/>
        <v/>
      </c>
    </row>
    <row r="1784" spans="1:47" ht="14.25">
      <c r="B1784" s="29">
        <v>2025</v>
      </c>
      <c r="C1784" s="29">
        <v>7</v>
      </c>
      <c r="D1784" s="29">
        <v>7</v>
      </c>
      <c r="E1784" s="247" t="s">
        <v>495</v>
      </c>
      <c r="F1784" s="29"/>
      <c r="G1784" s="208"/>
      <c r="H1784" s="694" t="s">
        <v>467</v>
      </c>
      <c r="I1784" s="347"/>
      <c r="J1784" s="694"/>
      <c r="K1784" s="232"/>
      <c r="L1784" s="698"/>
      <c r="M1784" s="185"/>
      <c r="N1784" s="717"/>
      <c r="O1784" s="232"/>
      <c r="P1784" s="232"/>
      <c r="Q1784" s="347"/>
      <c r="R1784" s="695"/>
      <c r="S1784" s="695"/>
      <c r="T1784" s="695"/>
      <c r="U1784" s="695"/>
      <c r="V1784" s="695"/>
      <c r="W1784" s="695"/>
      <c r="X1784" s="232"/>
      <c r="Y1784" s="695"/>
      <c r="Z1784" s="232"/>
      <c r="AA1784" s="696"/>
      <c r="AB1784" s="696"/>
      <c r="AC1784" s="697"/>
      <c r="AD1784" s="698"/>
      <c r="AE1784" s="699"/>
      <c r="AF1784" s="699"/>
      <c r="AG1784" s="699">
        <v>0.1423611111111111</v>
      </c>
      <c r="AH1784" s="699">
        <v>0.16319444444444445</v>
      </c>
      <c r="AI1784" s="232" t="s">
        <v>560</v>
      </c>
      <c r="AJ1784" s="694"/>
      <c r="AK1784" s="694"/>
      <c r="AL1784" s="700"/>
      <c r="AM1784" s="694"/>
      <c r="AN1784" s="694"/>
      <c r="AO1784" s="232"/>
      <c r="AP1784" s="232"/>
      <c r="AQ1784" s="232"/>
      <c r="AR1784" s="232"/>
      <c r="AS1784" s="232"/>
      <c r="AT1784" s="243" t="str">
        <f t="shared" si="155"/>
        <v/>
      </c>
      <c r="AU1784" s="243">
        <f t="shared" si="156"/>
        <v>2.0833333333333343E-2</v>
      </c>
    </row>
    <row r="1785" spans="1:47" ht="14.25">
      <c r="B1785" s="29">
        <v>2025</v>
      </c>
      <c r="C1785" s="29">
        <v>7</v>
      </c>
      <c r="D1785" s="29">
        <v>7</v>
      </c>
      <c r="E1785" s="247" t="s">
        <v>495</v>
      </c>
      <c r="F1785" s="29"/>
      <c r="G1785" s="31"/>
      <c r="H1785" s="694" t="s">
        <v>467</v>
      </c>
      <c r="I1785" s="347" t="s">
        <v>58</v>
      </c>
      <c r="J1785" s="694" t="s">
        <v>468</v>
      </c>
      <c r="K1785" s="232"/>
      <c r="L1785" s="698"/>
      <c r="M1785" s="185"/>
      <c r="N1785" s="717"/>
      <c r="O1785" s="232"/>
      <c r="P1785" s="232">
        <v>12</v>
      </c>
      <c r="Q1785" s="347" t="s">
        <v>483</v>
      </c>
      <c r="R1785" s="695">
        <v>1120</v>
      </c>
      <c r="S1785" s="695"/>
      <c r="T1785" s="695" t="s">
        <v>30</v>
      </c>
      <c r="U1785" s="695">
        <v>200</v>
      </c>
      <c r="V1785" s="695">
        <v>1120</v>
      </c>
      <c r="W1785" s="695">
        <v>1120</v>
      </c>
      <c r="X1785" s="232">
        <v>1</v>
      </c>
      <c r="Y1785" s="695">
        <v>200</v>
      </c>
      <c r="Z1785" s="232">
        <v>1</v>
      </c>
      <c r="AA1785" s="696">
        <v>200</v>
      </c>
      <c r="AB1785" s="696"/>
      <c r="AC1785" s="697"/>
      <c r="AD1785" s="698"/>
      <c r="AE1785" s="699"/>
      <c r="AF1785" s="699"/>
      <c r="AG1785" s="699"/>
      <c r="AH1785" s="699"/>
      <c r="AI1785" s="232"/>
      <c r="AJ1785" s="694"/>
      <c r="AK1785" s="694"/>
      <c r="AL1785" s="700"/>
      <c r="AM1785" s="694"/>
      <c r="AN1785" s="694"/>
      <c r="AO1785" s="232"/>
      <c r="AP1785" s="232"/>
      <c r="AQ1785" s="232"/>
      <c r="AR1785" s="232"/>
      <c r="AS1785" s="232"/>
      <c r="AT1785" s="243" t="str">
        <f t="shared" si="155"/>
        <v/>
      </c>
      <c r="AU1785" s="243" t="str">
        <f t="shared" si="156"/>
        <v/>
      </c>
    </row>
    <row r="1786" spans="1:47" ht="14.25">
      <c r="A1786" s="182">
        <v>1</v>
      </c>
      <c r="B1786" s="29">
        <v>2025</v>
      </c>
      <c r="C1786" s="29">
        <v>7</v>
      </c>
      <c r="D1786" s="29">
        <v>7</v>
      </c>
      <c r="E1786" s="247" t="s">
        <v>495</v>
      </c>
      <c r="F1786" s="29">
        <v>6</v>
      </c>
      <c r="G1786" s="31" t="s">
        <v>485</v>
      </c>
      <c r="H1786" s="694" t="s">
        <v>467</v>
      </c>
      <c r="I1786" s="347" t="s">
        <v>47</v>
      </c>
      <c r="J1786" s="694" t="s">
        <v>468</v>
      </c>
      <c r="K1786" s="232">
        <v>3839129</v>
      </c>
      <c r="L1786" s="698">
        <v>13</v>
      </c>
      <c r="M1786" s="185">
        <v>18</v>
      </c>
      <c r="N1786" s="717" t="s">
        <v>487</v>
      </c>
      <c r="O1786" s="232" t="s">
        <v>469</v>
      </c>
      <c r="P1786" s="232">
        <v>50</v>
      </c>
      <c r="Q1786" s="347" t="s">
        <v>511</v>
      </c>
      <c r="R1786" s="695">
        <v>1120</v>
      </c>
      <c r="S1786" s="695">
        <v>1121</v>
      </c>
      <c r="T1786" s="695">
        <v>4000</v>
      </c>
      <c r="U1786" s="695">
        <v>4000</v>
      </c>
      <c r="V1786" s="695">
        <v>1120</v>
      </c>
      <c r="W1786" s="695">
        <v>1121</v>
      </c>
      <c r="X1786" s="232">
        <v>1</v>
      </c>
      <c r="Y1786" s="695">
        <v>4000</v>
      </c>
      <c r="Z1786" s="232">
        <v>1</v>
      </c>
      <c r="AA1786" s="696">
        <v>4000</v>
      </c>
      <c r="AB1786" s="696">
        <v>4030</v>
      </c>
      <c r="AC1786" s="697" t="s">
        <v>2955</v>
      </c>
      <c r="AD1786" s="698"/>
      <c r="AE1786" s="699">
        <v>0.16319444444444445</v>
      </c>
      <c r="AF1786" s="699">
        <v>0.18055555555555555</v>
      </c>
      <c r="AG1786" s="699">
        <v>0.18055555555555555</v>
      </c>
      <c r="AH1786" s="699">
        <v>0.1875</v>
      </c>
      <c r="AI1786" s="232" t="s">
        <v>5</v>
      </c>
      <c r="AJ1786" s="694"/>
      <c r="AK1786" s="694" t="s">
        <v>6</v>
      </c>
      <c r="AL1786" s="700" t="s">
        <v>662</v>
      </c>
      <c r="AM1786" s="694" t="s">
        <v>486</v>
      </c>
      <c r="AN1786" s="694">
        <v>1</v>
      </c>
      <c r="AO1786" s="232"/>
      <c r="AP1786" s="232" t="s">
        <v>394</v>
      </c>
      <c r="AQ1786" s="232"/>
      <c r="AR1786" s="232"/>
      <c r="AS1786" s="232"/>
      <c r="AT1786" s="243">
        <f t="shared" si="155"/>
        <v>1.7361111111111105E-2</v>
      </c>
      <c r="AU1786" s="243">
        <f t="shared" si="156"/>
        <v>6.9444444444444475E-3</v>
      </c>
    </row>
    <row r="1787" spans="1:47" ht="14.25">
      <c r="B1787" s="29">
        <v>2025</v>
      </c>
      <c r="C1787" s="29">
        <v>7</v>
      </c>
      <c r="D1787" s="29">
        <v>7</v>
      </c>
      <c r="E1787" s="247" t="s">
        <v>495</v>
      </c>
      <c r="F1787" s="29">
        <v>6</v>
      </c>
      <c r="G1787" s="31" t="s">
        <v>485</v>
      </c>
      <c r="H1787" s="694" t="s">
        <v>467</v>
      </c>
      <c r="I1787" s="347" t="s">
        <v>47</v>
      </c>
      <c r="J1787" s="694" t="s">
        <v>468</v>
      </c>
      <c r="K1787" s="232">
        <v>3839129</v>
      </c>
      <c r="L1787" s="698">
        <v>14</v>
      </c>
      <c r="M1787" s="185">
        <v>18</v>
      </c>
      <c r="N1787" s="717" t="s">
        <v>487</v>
      </c>
      <c r="O1787" s="232" t="s">
        <v>469</v>
      </c>
      <c r="P1787" s="232">
        <v>50</v>
      </c>
      <c r="Q1787" s="347" t="s">
        <v>511</v>
      </c>
      <c r="R1787" s="695">
        <v>1120</v>
      </c>
      <c r="S1787" s="695">
        <v>1121</v>
      </c>
      <c r="T1787" s="695">
        <v>4000</v>
      </c>
      <c r="U1787" s="695">
        <v>4000</v>
      </c>
      <c r="V1787" s="695">
        <v>1120</v>
      </c>
      <c r="W1787" s="695">
        <v>1121</v>
      </c>
      <c r="X1787" s="232">
        <v>1</v>
      </c>
      <c r="Y1787" s="695">
        <v>4000</v>
      </c>
      <c r="Z1787" s="232">
        <v>1</v>
      </c>
      <c r="AA1787" s="696">
        <v>4000</v>
      </c>
      <c r="AB1787" s="696">
        <v>4040</v>
      </c>
      <c r="AC1787" s="697" t="s">
        <v>2956</v>
      </c>
      <c r="AD1787" s="698"/>
      <c r="AE1787" s="699">
        <v>0.1875</v>
      </c>
      <c r="AF1787" s="699">
        <v>0.20833333333333334</v>
      </c>
      <c r="AG1787" s="699">
        <v>0.20833333333333334</v>
      </c>
      <c r="AH1787" s="699">
        <v>0.21527777777777779</v>
      </c>
      <c r="AI1787" s="232" t="s">
        <v>5</v>
      </c>
      <c r="AJ1787" s="694"/>
      <c r="AK1787" s="694" t="s">
        <v>6</v>
      </c>
      <c r="AL1787" s="700" t="s">
        <v>662</v>
      </c>
      <c r="AM1787" s="694" t="s">
        <v>486</v>
      </c>
      <c r="AN1787" s="694">
        <v>1</v>
      </c>
      <c r="AO1787" s="232"/>
      <c r="AP1787" s="232" t="s">
        <v>394</v>
      </c>
      <c r="AQ1787" s="232"/>
      <c r="AR1787" s="232"/>
      <c r="AS1787" s="232"/>
      <c r="AT1787" s="243">
        <f t="shared" si="155"/>
        <v>2.0833333333333343E-2</v>
      </c>
      <c r="AU1787" s="243">
        <f t="shared" si="156"/>
        <v>6.9444444444444475E-3</v>
      </c>
    </row>
    <row r="1788" spans="1:47" ht="14.25">
      <c r="B1788" s="29">
        <v>2025</v>
      </c>
      <c r="C1788" s="29">
        <v>7</v>
      </c>
      <c r="D1788" s="29">
        <v>7</v>
      </c>
      <c r="E1788" s="247" t="s">
        <v>495</v>
      </c>
      <c r="F1788" s="29">
        <v>6</v>
      </c>
      <c r="G1788" s="31" t="s">
        <v>485</v>
      </c>
      <c r="H1788" s="694" t="s">
        <v>467</v>
      </c>
      <c r="I1788" s="347" t="s">
        <v>47</v>
      </c>
      <c r="J1788" s="694" t="s">
        <v>468</v>
      </c>
      <c r="K1788" s="232">
        <v>3839129</v>
      </c>
      <c r="L1788" s="698">
        <v>15</v>
      </c>
      <c r="M1788" s="185">
        <v>18</v>
      </c>
      <c r="N1788" s="717" t="s">
        <v>487</v>
      </c>
      <c r="O1788" s="232" t="s">
        <v>469</v>
      </c>
      <c r="P1788" s="232">
        <v>50</v>
      </c>
      <c r="Q1788" s="347" t="s">
        <v>511</v>
      </c>
      <c r="R1788" s="695">
        <v>1120</v>
      </c>
      <c r="S1788" s="695">
        <v>1121</v>
      </c>
      <c r="T1788" s="695">
        <v>4000</v>
      </c>
      <c r="U1788" s="695">
        <v>4000</v>
      </c>
      <c r="V1788" s="695">
        <v>1120</v>
      </c>
      <c r="W1788" s="695">
        <v>1121</v>
      </c>
      <c r="X1788" s="232">
        <v>1</v>
      </c>
      <c r="Y1788" s="695">
        <v>4000</v>
      </c>
      <c r="Z1788" s="232">
        <v>1</v>
      </c>
      <c r="AA1788" s="696">
        <v>4000</v>
      </c>
      <c r="AB1788" s="696">
        <v>4040</v>
      </c>
      <c r="AC1788" s="697" t="s">
        <v>2957</v>
      </c>
      <c r="AD1788" s="698" t="s">
        <v>2941</v>
      </c>
      <c r="AE1788" s="699">
        <v>0.21527777777777779</v>
      </c>
      <c r="AF1788" s="699">
        <v>0.2326388888888889</v>
      </c>
      <c r="AG1788" s="699">
        <v>0.2326388888888889</v>
      </c>
      <c r="AH1788" s="699">
        <v>0.23958333333333334</v>
      </c>
      <c r="AI1788" s="232" t="s">
        <v>5</v>
      </c>
      <c r="AJ1788" s="694"/>
      <c r="AK1788" s="694" t="s">
        <v>6</v>
      </c>
      <c r="AL1788" s="700" t="s">
        <v>662</v>
      </c>
      <c r="AM1788" s="694" t="s">
        <v>486</v>
      </c>
      <c r="AN1788" s="694">
        <v>1</v>
      </c>
      <c r="AO1788" s="232"/>
      <c r="AP1788" s="232" t="s">
        <v>394</v>
      </c>
      <c r="AQ1788" s="232"/>
      <c r="AR1788" s="232"/>
      <c r="AS1788" s="232"/>
      <c r="AT1788" s="243">
        <f t="shared" si="155"/>
        <v>1.7361111111111105E-2</v>
      </c>
      <c r="AU1788" s="243">
        <f t="shared" si="156"/>
        <v>6.9444444444444475E-3</v>
      </c>
    </row>
    <row r="1789" spans="1:47" ht="14.25">
      <c r="B1789" s="29">
        <v>2025</v>
      </c>
      <c r="C1789" s="29">
        <v>7</v>
      </c>
      <c r="D1789" s="29">
        <v>7</v>
      </c>
      <c r="E1789" s="247" t="s">
        <v>495</v>
      </c>
      <c r="F1789" s="29"/>
      <c r="G1789" s="208"/>
      <c r="H1789" s="694" t="s">
        <v>467</v>
      </c>
      <c r="I1789" s="347" t="s">
        <v>43</v>
      </c>
      <c r="J1789" s="694" t="s">
        <v>468</v>
      </c>
      <c r="K1789" s="232"/>
      <c r="L1789" s="698"/>
      <c r="M1789" s="185"/>
      <c r="N1789" s="717"/>
      <c r="O1789" s="232"/>
      <c r="P1789" s="232">
        <v>25</v>
      </c>
      <c r="Q1789" s="347" t="s">
        <v>483</v>
      </c>
      <c r="R1789" s="695">
        <v>1120</v>
      </c>
      <c r="S1789" s="695"/>
      <c r="T1789" s="695" t="s">
        <v>30</v>
      </c>
      <c r="U1789" s="695">
        <v>350</v>
      </c>
      <c r="V1789" s="695">
        <v>1120</v>
      </c>
      <c r="W1789" s="695">
        <v>1120</v>
      </c>
      <c r="X1789" s="232">
        <v>1</v>
      </c>
      <c r="Y1789" s="695"/>
      <c r="Z1789" s="232">
        <v>1</v>
      </c>
      <c r="AA1789" s="696">
        <v>350</v>
      </c>
      <c r="AB1789" s="696">
        <v>12550</v>
      </c>
      <c r="AC1789" s="697" t="s">
        <v>756</v>
      </c>
      <c r="AD1789" s="698" t="s">
        <v>2941</v>
      </c>
      <c r="AE1789" s="699">
        <v>0.23958333333333334</v>
      </c>
      <c r="AF1789" s="699">
        <v>0.24305555555555555</v>
      </c>
      <c r="AG1789" s="699"/>
      <c r="AH1789" s="699"/>
      <c r="AI1789" s="232"/>
      <c r="AJ1789" s="694"/>
      <c r="AK1789" s="694" t="s">
        <v>6</v>
      </c>
      <c r="AL1789" s="700" t="s">
        <v>662</v>
      </c>
      <c r="AM1789" s="694" t="s">
        <v>486</v>
      </c>
      <c r="AN1789" s="694">
        <v>1</v>
      </c>
      <c r="AO1789" s="232"/>
      <c r="AP1789" s="232"/>
      <c r="AQ1789" s="232"/>
      <c r="AR1789" s="232"/>
      <c r="AS1789" s="232"/>
      <c r="AT1789" s="243">
        <f t="shared" si="155"/>
        <v>3.4722222222222099E-3</v>
      </c>
      <c r="AU1789" s="243" t="str">
        <f t="shared" si="156"/>
        <v/>
      </c>
    </row>
    <row r="1790" spans="1:47" ht="14.25">
      <c r="B1790" s="29">
        <v>2025</v>
      </c>
      <c r="C1790" s="29">
        <v>7</v>
      </c>
      <c r="D1790" s="29">
        <v>7</v>
      </c>
      <c r="E1790" s="247" t="s">
        <v>495</v>
      </c>
      <c r="F1790" s="29"/>
      <c r="G1790" s="208"/>
      <c r="H1790" s="694" t="s">
        <v>467</v>
      </c>
      <c r="I1790" s="347"/>
      <c r="J1790" s="694"/>
      <c r="K1790" s="232"/>
      <c r="L1790" s="698"/>
      <c r="M1790" s="185"/>
      <c r="N1790" s="717"/>
      <c r="O1790" s="232"/>
      <c r="P1790" s="232"/>
      <c r="Q1790" s="347"/>
      <c r="R1790" s="695"/>
      <c r="S1790" s="695"/>
      <c r="T1790" s="695"/>
      <c r="U1790" s="695"/>
      <c r="V1790" s="695"/>
      <c r="W1790" s="695"/>
      <c r="X1790" s="232"/>
      <c r="Y1790" s="695"/>
      <c r="Z1790" s="232"/>
      <c r="AA1790" s="696"/>
      <c r="AB1790" s="696"/>
      <c r="AC1790" s="697"/>
      <c r="AD1790" s="698"/>
      <c r="AE1790" s="699"/>
      <c r="AF1790" s="699"/>
      <c r="AG1790" s="699">
        <v>0.24305555555555555</v>
      </c>
      <c r="AH1790" s="699">
        <v>0.2638888888888889</v>
      </c>
      <c r="AI1790" s="232" t="s">
        <v>560</v>
      </c>
      <c r="AJ1790" s="694"/>
      <c r="AK1790" s="694"/>
      <c r="AL1790" s="700"/>
      <c r="AM1790" s="694"/>
      <c r="AN1790" s="694"/>
      <c r="AO1790" s="232"/>
      <c r="AP1790" s="232"/>
      <c r="AQ1790" s="232"/>
      <c r="AR1790" s="232"/>
      <c r="AS1790" s="232"/>
      <c r="AT1790" s="243" t="str">
        <f t="shared" si="155"/>
        <v/>
      </c>
      <c r="AU1790" s="243">
        <f t="shared" si="156"/>
        <v>2.0833333333333343E-2</v>
      </c>
    </row>
    <row r="1791" spans="1:47" ht="14.25">
      <c r="B1791" s="29">
        <v>2025</v>
      </c>
      <c r="C1791" s="29">
        <v>7</v>
      </c>
      <c r="D1791" s="29">
        <v>7</v>
      </c>
      <c r="E1791" s="247" t="s">
        <v>495</v>
      </c>
      <c r="F1791" s="29"/>
      <c r="G1791" s="31"/>
      <c r="H1791" s="694" t="s">
        <v>467</v>
      </c>
      <c r="I1791" s="347" t="s">
        <v>58</v>
      </c>
      <c r="J1791" s="694" t="s">
        <v>468</v>
      </c>
      <c r="K1791" s="232"/>
      <c r="L1791" s="698"/>
      <c r="M1791" s="185"/>
      <c r="N1791" s="717"/>
      <c r="O1791" s="232"/>
      <c r="P1791" s="232">
        <v>12</v>
      </c>
      <c r="Q1791" s="347" t="s">
        <v>483</v>
      </c>
      <c r="R1791" s="695">
        <v>1120</v>
      </c>
      <c r="S1791" s="695"/>
      <c r="T1791" s="695" t="s">
        <v>30</v>
      </c>
      <c r="U1791" s="695">
        <v>200</v>
      </c>
      <c r="V1791" s="695">
        <v>1120</v>
      </c>
      <c r="W1791" s="695">
        <v>1120</v>
      </c>
      <c r="X1791" s="232">
        <v>1</v>
      </c>
      <c r="Y1791" s="695">
        <v>200</v>
      </c>
      <c r="Z1791" s="232">
        <v>1</v>
      </c>
      <c r="AA1791" s="696">
        <v>200</v>
      </c>
      <c r="AB1791" s="696"/>
      <c r="AC1791" s="697"/>
      <c r="AD1791" s="698"/>
      <c r="AE1791" s="699"/>
      <c r="AF1791" s="699"/>
      <c r="AG1791" s="699"/>
      <c r="AH1791" s="699"/>
      <c r="AI1791" s="232"/>
      <c r="AJ1791" s="694"/>
      <c r="AK1791" s="694"/>
      <c r="AL1791" s="700"/>
      <c r="AM1791" s="694"/>
      <c r="AN1791" s="694"/>
      <c r="AO1791" s="232"/>
      <c r="AP1791" s="232"/>
      <c r="AQ1791" s="232"/>
      <c r="AR1791" s="232"/>
      <c r="AS1791" s="232"/>
      <c r="AT1791" s="243" t="str">
        <f t="shared" ref="AT1791:AT1849" si="157">IF(IF(AE1791&gt;AF1791,1-AE1791+AF1791,AF1791-AE1791)=0,"",IF(AE1791&gt;AF1791,1-AE1791+AF1791,AF1791-AE1791))</f>
        <v/>
      </c>
      <c r="AU1791" s="243" t="str">
        <f t="shared" ref="AU1791:AU1849" si="158">IF(IF(AG1791&gt;AH1791,1-AG1791+AH1791,AH1791-AG1791)=0,"",IF(AG1791&gt;AH1791,1-AG1791+AH1791,AH1791-AG1791))</f>
        <v/>
      </c>
    </row>
    <row r="1792" spans="1:47" ht="14.25">
      <c r="A1792" s="182">
        <v>1</v>
      </c>
      <c r="B1792" s="29">
        <v>2025</v>
      </c>
      <c r="C1792" s="29">
        <v>7</v>
      </c>
      <c r="D1792" s="29">
        <v>7</v>
      </c>
      <c r="E1792" s="247" t="s">
        <v>496</v>
      </c>
      <c r="F1792" s="29">
        <v>1</v>
      </c>
      <c r="G1792" s="31" t="s">
        <v>485</v>
      </c>
      <c r="H1792" s="694" t="s">
        <v>467</v>
      </c>
      <c r="I1792" s="347" t="s">
        <v>47</v>
      </c>
      <c r="J1792" s="694" t="s">
        <v>468</v>
      </c>
      <c r="K1792" s="232">
        <v>3839129</v>
      </c>
      <c r="L1792" s="698">
        <v>16</v>
      </c>
      <c r="M1792" s="185">
        <v>18</v>
      </c>
      <c r="N1792" s="717" t="s">
        <v>487</v>
      </c>
      <c r="O1792" s="232" t="s">
        <v>469</v>
      </c>
      <c r="P1792" s="232">
        <v>50</v>
      </c>
      <c r="Q1792" s="347" t="s">
        <v>511</v>
      </c>
      <c r="R1792" s="695">
        <v>1120</v>
      </c>
      <c r="S1792" s="695">
        <v>1121</v>
      </c>
      <c r="T1792" s="695">
        <v>4000</v>
      </c>
      <c r="U1792" s="695">
        <v>4000</v>
      </c>
      <c r="V1792" s="695">
        <v>1120</v>
      </c>
      <c r="W1792" s="695">
        <v>1121</v>
      </c>
      <c r="X1792" s="232">
        <v>1</v>
      </c>
      <c r="Y1792" s="695">
        <v>4000</v>
      </c>
      <c r="Z1792" s="232">
        <v>1</v>
      </c>
      <c r="AA1792" s="696">
        <v>4000</v>
      </c>
      <c r="AB1792" s="696">
        <v>4020</v>
      </c>
      <c r="AC1792" s="697" t="s">
        <v>2959</v>
      </c>
      <c r="AD1792" s="698"/>
      <c r="AE1792" s="699">
        <v>0.2638888888888889</v>
      </c>
      <c r="AF1792" s="699">
        <v>0.28472222222222221</v>
      </c>
      <c r="AG1792" s="699">
        <v>0.28472222222222221</v>
      </c>
      <c r="AH1792" s="699">
        <v>0.29166666666666669</v>
      </c>
      <c r="AI1792" s="232" t="s">
        <v>5</v>
      </c>
      <c r="AJ1792" s="694"/>
      <c r="AK1792" s="694" t="s">
        <v>6</v>
      </c>
      <c r="AL1792" s="700" t="s">
        <v>662</v>
      </c>
      <c r="AM1792" s="694" t="s">
        <v>486</v>
      </c>
      <c r="AN1792" s="694">
        <v>1</v>
      </c>
      <c r="AO1792" s="232"/>
      <c r="AP1792" s="232" t="s">
        <v>394</v>
      </c>
      <c r="AQ1792" s="232"/>
      <c r="AR1792" s="232"/>
      <c r="AS1792" s="232"/>
      <c r="AT1792" s="243">
        <f t="shared" si="157"/>
        <v>2.0833333333333315E-2</v>
      </c>
      <c r="AU1792" s="243">
        <f t="shared" si="158"/>
        <v>6.9444444444444753E-3</v>
      </c>
    </row>
    <row r="1793" spans="1:47" ht="14.25">
      <c r="B1793" s="29">
        <v>2025</v>
      </c>
      <c r="C1793" s="29">
        <v>7</v>
      </c>
      <c r="D1793" s="29">
        <v>8</v>
      </c>
      <c r="E1793" s="247" t="s">
        <v>496</v>
      </c>
      <c r="F1793" s="29">
        <v>1</v>
      </c>
      <c r="G1793" s="31" t="s">
        <v>485</v>
      </c>
      <c r="H1793" s="694" t="s">
        <v>467</v>
      </c>
      <c r="I1793" s="347" t="s">
        <v>47</v>
      </c>
      <c r="J1793" s="694" t="s">
        <v>468</v>
      </c>
      <c r="K1793" s="232">
        <v>3839129</v>
      </c>
      <c r="L1793" s="698">
        <v>17</v>
      </c>
      <c r="M1793" s="185">
        <v>18</v>
      </c>
      <c r="N1793" s="717" t="s">
        <v>487</v>
      </c>
      <c r="O1793" s="232" t="s">
        <v>469</v>
      </c>
      <c r="P1793" s="232">
        <v>50</v>
      </c>
      <c r="Q1793" s="347" t="s">
        <v>511</v>
      </c>
      <c r="R1793" s="695">
        <v>1120</v>
      </c>
      <c r="S1793" s="695">
        <v>1121</v>
      </c>
      <c r="T1793" s="695">
        <v>4000</v>
      </c>
      <c r="U1793" s="695">
        <v>4000</v>
      </c>
      <c r="V1793" s="695">
        <v>1120</v>
      </c>
      <c r="W1793" s="695">
        <v>1121</v>
      </c>
      <c r="X1793" s="232">
        <v>1</v>
      </c>
      <c r="Y1793" s="695">
        <v>4000</v>
      </c>
      <c r="Z1793" s="232">
        <v>1</v>
      </c>
      <c r="AA1793" s="696">
        <v>4000</v>
      </c>
      <c r="AB1793" s="696">
        <v>4030</v>
      </c>
      <c r="AC1793" s="697" t="s">
        <v>2960</v>
      </c>
      <c r="AD1793" s="698"/>
      <c r="AE1793" s="699">
        <v>0.29166666666666669</v>
      </c>
      <c r="AF1793" s="699">
        <v>0.30902777777777779</v>
      </c>
      <c r="AG1793" s="699">
        <v>0.30902777777777779</v>
      </c>
      <c r="AH1793" s="699">
        <v>0.31597222222222221</v>
      </c>
      <c r="AI1793" s="232" t="s">
        <v>5</v>
      </c>
      <c r="AJ1793" s="694"/>
      <c r="AK1793" s="694" t="s">
        <v>6</v>
      </c>
      <c r="AL1793" s="700" t="s">
        <v>662</v>
      </c>
      <c r="AM1793" s="694" t="s">
        <v>486</v>
      </c>
      <c r="AN1793" s="694">
        <v>1</v>
      </c>
      <c r="AO1793" s="232"/>
      <c r="AP1793" s="232" t="s">
        <v>394</v>
      </c>
      <c r="AQ1793" s="232" t="s">
        <v>860</v>
      </c>
      <c r="AR1793" s="232"/>
      <c r="AS1793" s="232"/>
      <c r="AT1793" s="243">
        <f t="shared" si="157"/>
        <v>1.7361111111111105E-2</v>
      </c>
      <c r="AU1793" s="243">
        <f t="shared" si="158"/>
        <v>6.9444444444444198E-3</v>
      </c>
    </row>
    <row r="1794" spans="1:47" ht="14.25">
      <c r="B1794" s="29">
        <v>2025</v>
      </c>
      <c r="C1794" s="29">
        <v>7</v>
      </c>
      <c r="D1794" s="29">
        <v>8</v>
      </c>
      <c r="E1794" s="247" t="s">
        <v>496</v>
      </c>
      <c r="F1794" s="29">
        <v>1</v>
      </c>
      <c r="G1794" s="31" t="s">
        <v>485</v>
      </c>
      <c r="H1794" s="694" t="s">
        <v>467</v>
      </c>
      <c r="I1794" s="347" t="s">
        <v>47</v>
      </c>
      <c r="J1794" s="694" t="s">
        <v>468</v>
      </c>
      <c r="K1794" s="232">
        <v>3839129</v>
      </c>
      <c r="L1794" s="698">
        <v>18</v>
      </c>
      <c r="M1794" s="185">
        <v>18</v>
      </c>
      <c r="N1794" s="717" t="s">
        <v>487</v>
      </c>
      <c r="O1794" s="232" t="s">
        <v>469</v>
      </c>
      <c r="P1794" s="232">
        <v>50</v>
      </c>
      <c r="Q1794" s="347" t="s">
        <v>511</v>
      </c>
      <c r="R1794" s="695">
        <v>1120</v>
      </c>
      <c r="S1794" s="695">
        <v>1121</v>
      </c>
      <c r="T1794" s="695">
        <v>4000</v>
      </c>
      <c r="U1794" s="695">
        <v>4000</v>
      </c>
      <c r="V1794" s="695">
        <v>1120</v>
      </c>
      <c r="W1794" s="695">
        <v>1121</v>
      </c>
      <c r="X1794" s="232">
        <v>1</v>
      </c>
      <c r="Y1794" s="695">
        <v>4000</v>
      </c>
      <c r="Z1794" s="232">
        <v>1</v>
      </c>
      <c r="AA1794" s="696">
        <v>4000</v>
      </c>
      <c r="AB1794" s="696">
        <v>4040</v>
      </c>
      <c r="AC1794" s="697" t="s">
        <v>2961</v>
      </c>
      <c r="AD1794" s="698" t="s">
        <v>2951</v>
      </c>
      <c r="AE1794" s="699">
        <v>0.31597222222222221</v>
      </c>
      <c r="AF1794" s="699">
        <v>0.33680555555555558</v>
      </c>
      <c r="AG1794" s="699">
        <v>0.33680555555555558</v>
      </c>
      <c r="AH1794" s="699">
        <v>0.34375</v>
      </c>
      <c r="AI1794" s="232" t="s">
        <v>5</v>
      </c>
      <c r="AJ1794" s="694"/>
      <c r="AK1794" s="694" t="s">
        <v>6</v>
      </c>
      <c r="AL1794" s="700" t="s">
        <v>662</v>
      </c>
      <c r="AM1794" s="694" t="s">
        <v>486</v>
      </c>
      <c r="AN1794" s="694">
        <v>1</v>
      </c>
      <c r="AO1794" s="232"/>
      <c r="AP1794" s="232" t="s">
        <v>394</v>
      </c>
      <c r="AQ1794" s="232"/>
      <c r="AR1794" s="232"/>
      <c r="AS1794" s="232"/>
      <c r="AT1794" s="243">
        <f t="shared" si="157"/>
        <v>2.083333333333337E-2</v>
      </c>
      <c r="AU1794" s="243">
        <f t="shared" si="158"/>
        <v>6.9444444444444198E-3</v>
      </c>
    </row>
    <row r="1795" spans="1:47" ht="14.25">
      <c r="B1795" s="29">
        <v>2025</v>
      </c>
      <c r="C1795" s="29">
        <v>7</v>
      </c>
      <c r="D1795" s="29">
        <v>8</v>
      </c>
      <c r="E1795" s="247" t="s">
        <v>496</v>
      </c>
      <c r="F1795" s="29"/>
      <c r="G1795" s="208"/>
      <c r="H1795" s="694" t="s">
        <v>467</v>
      </c>
      <c r="I1795" s="347" t="s">
        <v>43</v>
      </c>
      <c r="J1795" s="694" t="s">
        <v>468</v>
      </c>
      <c r="K1795" s="232"/>
      <c r="L1795" s="698"/>
      <c r="M1795" s="185"/>
      <c r="N1795" s="717"/>
      <c r="O1795" s="232"/>
      <c r="P1795" s="232">
        <v>25</v>
      </c>
      <c r="Q1795" s="347" t="s">
        <v>483</v>
      </c>
      <c r="R1795" s="695">
        <v>1120</v>
      </c>
      <c r="S1795" s="695"/>
      <c r="T1795" s="695" t="s">
        <v>30</v>
      </c>
      <c r="U1795" s="695">
        <v>350</v>
      </c>
      <c r="V1795" s="695">
        <v>1120</v>
      </c>
      <c r="W1795" s="695">
        <v>1120</v>
      </c>
      <c r="X1795" s="232">
        <v>1</v>
      </c>
      <c r="Y1795" s="695"/>
      <c r="Z1795" s="232">
        <v>1</v>
      </c>
      <c r="AA1795" s="696">
        <v>350</v>
      </c>
      <c r="AB1795" s="696">
        <v>12550</v>
      </c>
      <c r="AC1795" s="697" t="s">
        <v>756</v>
      </c>
      <c r="AD1795" s="698" t="s">
        <v>2951</v>
      </c>
      <c r="AE1795" s="699">
        <v>0.34375</v>
      </c>
      <c r="AF1795" s="699">
        <v>0.34722222222222221</v>
      </c>
      <c r="AG1795" s="699"/>
      <c r="AH1795" s="699"/>
      <c r="AI1795" s="232"/>
      <c r="AJ1795" s="694"/>
      <c r="AK1795" s="694" t="s">
        <v>6</v>
      </c>
      <c r="AL1795" s="700" t="s">
        <v>662</v>
      </c>
      <c r="AM1795" s="694" t="s">
        <v>486</v>
      </c>
      <c r="AN1795" s="694">
        <v>1</v>
      </c>
      <c r="AO1795" s="232"/>
      <c r="AP1795" s="232"/>
      <c r="AQ1795" s="232"/>
      <c r="AR1795" s="232"/>
      <c r="AS1795" s="232"/>
      <c r="AT1795" s="243">
        <f t="shared" si="157"/>
        <v>3.4722222222222099E-3</v>
      </c>
      <c r="AU1795" s="243" t="str">
        <f t="shared" si="158"/>
        <v/>
      </c>
    </row>
    <row r="1796" spans="1:47" ht="14.25">
      <c r="B1796" s="29">
        <v>2025</v>
      </c>
      <c r="C1796" s="29">
        <v>7</v>
      </c>
      <c r="D1796" s="29">
        <v>8</v>
      </c>
      <c r="E1796" s="247" t="s">
        <v>496</v>
      </c>
      <c r="F1796" s="29"/>
      <c r="G1796" s="208"/>
      <c r="H1796" s="694" t="s">
        <v>467</v>
      </c>
      <c r="I1796" s="347"/>
      <c r="J1796" s="694"/>
      <c r="K1796" s="232"/>
      <c r="L1796" s="698"/>
      <c r="M1796" s="185"/>
      <c r="N1796" s="717"/>
      <c r="O1796" s="232"/>
      <c r="P1796" s="232"/>
      <c r="Q1796" s="347"/>
      <c r="R1796" s="695"/>
      <c r="S1796" s="695"/>
      <c r="T1796" s="695"/>
      <c r="U1796" s="695"/>
      <c r="V1796" s="695"/>
      <c r="W1796" s="695"/>
      <c r="X1796" s="232"/>
      <c r="Y1796" s="695"/>
      <c r="Z1796" s="232"/>
      <c r="AA1796" s="696"/>
      <c r="AB1796" s="696"/>
      <c r="AC1796" s="697"/>
      <c r="AD1796" s="698"/>
      <c r="AE1796" s="699"/>
      <c r="AF1796" s="699"/>
      <c r="AG1796" s="699">
        <v>0.34722222222222221</v>
      </c>
      <c r="AH1796" s="699">
        <v>0.5</v>
      </c>
      <c r="AI1796" s="232" t="s">
        <v>16</v>
      </c>
      <c r="AJ1796" s="694"/>
      <c r="AK1796" s="694"/>
      <c r="AL1796" s="700"/>
      <c r="AM1796" s="694"/>
      <c r="AN1796" s="694"/>
      <c r="AO1796" s="232" t="s">
        <v>2962</v>
      </c>
      <c r="AP1796" s="232"/>
      <c r="AQ1796" s="232"/>
      <c r="AR1796" s="232"/>
      <c r="AS1796" s="232"/>
      <c r="AT1796" s="243" t="str">
        <f t="shared" si="157"/>
        <v/>
      </c>
      <c r="AU1796" s="243">
        <f t="shared" si="158"/>
        <v>0.15277777777777779</v>
      </c>
    </row>
    <row r="1797" spans="1:47" ht="14.25">
      <c r="B1797" s="29">
        <v>2025</v>
      </c>
      <c r="C1797" s="29">
        <v>7</v>
      </c>
      <c r="D1797" s="29">
        <v>8</v>
      </c>
      <c r="E1797" s="247" t="s">
        <v>496</v>
      </c>
      <c r="F1797" s="29"/>
      <c r="G1797" s="31"/>
      <c r="H1797" s="694" t="s">
        <v>467</v>
      </c>
      <c r="I1797" s="347" t="s">
        <v>58</v>
      </c>
      <c r="J1797" s="694" t="s">
        <v>468</v>
      </c>
      <c r="K1797" s="232"/>
      <c r="L1797" s="698"/>
      <c r="M1797" s="185"/>
      <c r="N1797" s="717"/>
      <c r="O1797" s="232"/>
      <c r="P1797" s="232">
        <v>12</v>
      </c>
      <c r="Q1797" s="347" t="s">
        <v>483</v>
      </c>
      <c r="R1797" s="695">
        <v>1120</v>
      </c>
      <c r="S1797" s="695"/>
      <c r="T1797" s="695" t="s">
        <v>30</v>
      </c>
      <c r="U1797" s="695">
        <v>200</v>
      </c>
      <c r="V1797" s="695">
        <v>1120</v>
      </c>
      <c r="W1797" s="695">
        <v>1120</v>
      </c>
      <c r="X1797" s="232">
        <v>1</v>
      </c>
      <c r="Y1797" s="695">
        <v>200</v>
      </c>
      <c r="Z1797" s="232">
        <v>1</v>
      </c>
      <c r="AA1797" s="696">
        <v>200</v>
      </c>
      <c r="AB1797" s="696"/>
      <c r="AC1797" s="697"/>
      <c r="AD1797" s="698" t="s">
        <v>488</v>
      </c>
      <c r="AE1797" s="699"/>
      <c r="AF1797" s="699"/>
      <c r="AG1797" s="699"/>
      <c r="AH1797" s="699"/>
      <c r="AI1797" s="232"/>
      <c r="AJ1797" s="694"/>
      <c r="AK1797" s="694"/>
      <c r="AL1797" s="700"/>
      <c r="AM1797" s="694"/>
      <c r="AN1797" s="694"/>
      <c r="AO1797" s="232"/>
      <c r="AP1797" s="232"/>
      <c r="AQ1797" s="232"/>
      <c r="AR1797" s="232"/>
      <c r="AS1797" s="232"/>
      <c r="AT1797" s="243" t="str">
        <f t="shared" si="157"/>
        <v/>
      </c>
      <c r="AU1797" s="243" t="str">
        <f t="shared" si="158"/>
        <v/>
      </c>
    </row>
    <row r="1798" spans="1:47" ht="14.25">
      <c r="A1798" s="182">
        <v>1</v>
      </c>
      <c r="B1798" s="29">
        <v>2025</v>
      </c>
      <c r="C1798" s="29">
        <v>7</v>
      </c>
      <c r="D1798" s="29">
        <v>8</v>
      </c>
      <c r="E1798" s="247" t="s">
        <v>496</v>
      </c>
      <c r="F1798" s="29">
        <v>2</v>
      </c>
      <c r="G1798" s="31" t="s">
        <v>485</v>
      </c>
      <c r="H1798" s="694" t="s">
        <v>467</v>
      </c>
      <c r="I1798" s="347" t="s">
        <v>47</v>
      </c>
      <c r="J1798" s="694" t="s">
        <v>468</v>
      </c>
      <c r="K1798" s="232">
        <v>3839141</v>
      </c>
      <c r="L1798" s="698">
        <v>1</v>
      </c>
      <c r="M1798" s="185">
        <v>4</v>
      </c>
      <c r="N1798" s="717" t="s">
        <v>1401</v>
      </c>
      <c r="O1798" s="232" t="s">
        <v>15</v>
      </c>
      <c r="P1798" s="232">
        <v>50</v>
      </c>
      <c r="Q1798" s="347" t="s">
        <v>481</v>
      </c>
      <c r="R1798" s="695">
        <v>1120</v>
      </c>
      <c r="S1798" s="695">
        <v>1122</v>
      </c>
      <c r="T1798" s="695">
        <v>4000</v>
      </c>
      <c r="U1798" s="695">
        <v>4000</v>
      </c>
      <c r="V1798" s="695">
        <v>1120</v>
      </c>
      <c r="W1798" s="695">
        <v>1122</v>
      </c>
      <c r="X1798" s="232">
        <v>1</v>
      </c>
      <c r="Y1798" s="695">
        <v>4000</v>
      </c>
      <c r="Z1798" s="232">
        <v>1</v>
      </c>
      <c r="AA1798" s="696">
        <v>4000</v>
      </c>
      <c r="AB1798" s="696">
        <v>4050</v>
      </c>
      <c r="AC1798" s="697" t="s">
        <v>2966</v>
      </c>
      <c r="AD1798" s="698"/>
      <c r="AE1798" s="699">
        <v>0.5</v>
      </c>
      <c r="AF1798" s="699">
        <v>0.51736111111111116</v>
      </c>
      <c r="AG1798" s="699">
        <v>0.51736111111111116</v>
      </c>
      <c r="AH1798" s="699">
        <v>0.52430555555555558</v>
      </c>
      <c r="AI1798" s="232" t="s">
        <v>5</v>
      </c>
      <c r="AJ1798" s="694"/>
      <c r="AK1798" s="694" t="s">
        <v>17</v>
      </c>
      <c r="AL1798" s="700" t="s">
        <v>662</v>
      </c>
      <c r="AM1798" s="694" t="s">
        <v>486</v>
      </c>
      <c r="AN1798" s="694">
        <v>1</v>
      </c>
      <c r="AO1798" s="232"/>
      <c r="AP1798" s="232" t="s">
        <v>394</v>
      </c>
      <c r="AQ1798" s="232"/>
      <c r="AR1798" s="232"/>
      <c r="AS1798" s="232"/>
      <c r="AT1798" s="243">
        <f t="shared" si="157"/>
        <v>1.736111111111116E-2</v>
      </c>
      <c r="AU1798" s="243">
        <f t="shared" si="158"/>
        <v>6.9444444444444198E-3</v>
      </c>
    </row>
    <row r="1799" spans="1:47" ht="14.25">
      <c r="B1799" s="29">
        <v>2025</v>
      </c>
      <c r="C1799" s="29">
        <v>7</v>
      </c>
      <c r="D1799" s="29">
        <v>8</v>
      </c>
      <c r="E1799" s="247" t="s">
        <v>496</v>
      </c>
      <c r="F1799" s="29">
        <v>2</v>
      </c>
      <c r="G1799" s="31" t="s">
        <v>485</v>
      </c>
      <c r="H1799" s="694" t="s">
        <v>467</v>
      </c>
      <c r="I1799" s="347" t="s">
        <v>47</v>
      </c>
      <c r="J1799" s="694" t="s">
        <v>468</v>
      </c>
      <c r="K1799" s="232">
        <v>3839141</v>
      </c>
      <c r="L1799" s="698">
        <v>2</v>
      </c>
      <c r="M1799" s="185">
        <v>4</v>
      </c>
      <c r="N1799" s="717" t="s">
        <v>1401</v>
      </c>
      <c r="O1799" s="232" t="s">
        <v>15</v>
      </c>
      <c r="P1799" s="232">
        <v>50</v>
      </c>
      <c r="Q1799" s="347" t="s">
        <v>481</v>
      </c>
      <c r="R1799" s="695">
        <v>1120</v>
      </c>
      <c r="S1799" s="695">
        <v>1122</v>
      </c>
      <c r="T1799" s="695">
        <v>4000</v>
      </c>
      <c r="U1799" s="695">
        <v>4000</v>
      </c>
      <c r="V1799" s="695">
        <v>1120</v>
      </c>
      <c r="W1799" s="695">
        <v>1122</v>
      </c>
      <c r="X1799" s="232">
        <v>1</v>
      </c>
      <c r="Y1799" s="695">
        <v>4000</v>
      </c>
      <c r="Z1799" s="232">
        <v>1</v>
      </c>
      <c r="AA1799" s="696">
        <v>4000</v>
      </c>
      <c r="AB1799" s="696">
        <v>4050</v>
      </c>
      <c r="AC1799" s="697" t="s">
        <v>2967</v>
      </c>
      <c r="AD1799" s="698"/>
      <c r="AE1799" s="699">
        <v>0.52430555555555558</v>
      </c>
      <c r="AF1799" s="699">
        <v>0.54513888888888884</v>
      </c>
      <c r="AG1799" s="699">
        <v>0.54513888888888884</v>
      </c>
      <c r="AH1799" s="699">
        <v>0.55208333333333337</v>
      </c>
      <c r="AI1799" s="232" t="s">
        <v>5</v>
      </c>
      <c r="AJ1799" s="694"/>
      <c r="AK1799" s="694" t="s">
        <v>17</v>
      </c>
      <c r="AL1799" s="700" t="s">
        <v>662</v>
      </c>
      <c r="AM1799" s="694" t="s">
        <v>486</v>
      </c>
      <c r="AN1799" s="694">
        <v>1</v>
      </c>
      <c r="AO1799" s="232"/>
      <c r="AP1799" s="232" t="s">
        <v>394</v>
      </c>
      <c r="AQ1799" s="232"/>
      <c r="AR1799" s="232"/>
      <c r="AS1799" s="232"/>
      <c r="AT1799" s="243">
        <f t="shared" si="157"/>
        <v>2.0833333333333259E-2</v>
      </c>
      <c r="AU1799" s="243">
        <f t="shared" si="158"/>
        <v>6.9444444444445308E-3</v>
      </c>
    </row>
    <row r="1800" spans="1:47" ht="14.25">
      <c r="B1800" s="29">
        <v>2025</v>
      </c>
      <c r="C1800" s="29">
        <v>7</v>
      </c>
      <c r="D1800" s="29">
        <v>8</v>
      </c>
      <c r="E1800" s="247" t="s">
        <v>496</v>
      </c>
      <c r="F1800" s="29">
        <v>2</v>
      </c>
      <c r="G1800" s="31" t="s">
        <v>485</v>
      </c>
      <c r="H1800" s="694" t="s">
        <v>467</v>
      </c>
      <c r="I1800" s="347" t="s">
        <v>47</v>
      </c>
      <c r="J1800" s="694" t="s">
        <v>468</v>
      </c>
      <c r="K1800" s="232">
        <v>3839141</v>
      </c>
      <c r="L1800" s="698">
        <v>3</v>
      </c>
      <c r="M1800" s="185">
        <v>4</v>
      </c>
      <c r="N1800" s="717" t="s">
        <v>1401</v>
      </c>
      <c r="O1800" s="232" t="s">
        <v>15</v>
      </c>
      <c r="P1800" s="232">
        <v>50</v>
      </c>
      <c r="Q1800" s="347" t="s">
        <v>481</v>
      </c>
      <c r="R1800" s="695">
        <v>1120</v>
      </c>
      <c r="S1800" s="695">
        <v>1122</v>
      </c>
      <c r="T1800" s="695">
        <v>3810</v>
      </c>
      <c r="U1800" s="695">
        <v>3810</v>
      </c>
      <c r="V1800" s="695">
        <v>1120</v>
      </c>
      <c r="W1800" s="695">
        <v>1122</v>
      </c>
      <c r="X1800" s="232">
        <v>1</v>
      </c>
      <c r="Y1800" s="695">
        <v>4000</v>
      </c>
      <c r="Z1800" s="232">
        <v>1</v>
      </c>
      <c r="AA1800" s="696">
        <v>4000</v>
      </c>
      <c r="AB1800" s="696">
        <v>3810</v>
      </c>
      <c r="AC1800" s="697" t="s">
        <v>2968</v>
      </c>
      <c r="AD1800" s="698" t="s">
        <v>2963</v>
      </c>
      <c r="AE1800" s="699">
        <v>0.55208333333333337</v>
      </c>
      <c r="AF1800" s="699">
        <v>0.56944444444444442</v>
      </c>
      <c r="AG1800" s="699">
        <v>0.56944444444444442</v>
      </c>
      <c r="AH1800" s="699">
        <v>0.57638888888888884</v>
      </c>
      <c r="AI1800" s="232" t="s">
        <v>5</v>
      </c>
      <c r="AJ1800" s="694"/>
      <c r="AK1800" s="694" t="s">
        <v>17</v>
      </c>
      <c r="AL1800" s="700" t="s">
        <v>858</v>
      </c>
      <c r="AM1800" s="694" t="s">
        <v>486</v>
      </c>
      <c r="AN1800" s="694">
        <v>1</v>
      </c>
      <c r="AO1800" s="232"/>
      <c r="AP1800" s="232" t="s">
        <v>394</v>
      </c>
      <c r="AQ1800" s="232"/>
      <c r="AR1800" s="232"/>
      <c r="AS1800" s="232"/>
      <c r="AT1800" s="243">
        <f t="shared" si="157"/>
        <v>1.7361111111111049E-2</v>
      </c>
      <c r="AU1800" s="243">
        <f t="shared" si="158"/>
        <v>6.9444444444444198E-3</v>
      </c>
    </row>
    <row r="1801" spans="1:47" ht="14.25">
      <c r="B1801" s="29">
        <v>2025</v>
      </c>
      <c r="C1801" s="29">
        <v>7</v>
      </c>
      <c r="D1801" s="29">
        <v>8</v>
      </c>
      <c r="E1801" s="247" t="s">
        <v>496</v>
      </c>
      <c r="F1801" s="29"/>
      <c r="G1801" s="31"/>
      <c r="H1801" s="694" t="s">
        <v>467</v>
      </c>
      <c r="I1801" s="347" t="s">
        <v>43</v>
      </c>
      <c r="J1801" s="694" t="s">
        <v>468</v>
      </c>
      <c r="K1801" s="232"/>
      <c r="L1801" s="698"/>
      <c r="M1801" s="185"/>
      <c r="N1801" s="717"/>
      <c r="O1801" s="232"/>
      <c r="P1801" s="232">
        <v>25</v>
      </c>
      <c r="Q1801" s="347" t="s">
        <v>483</v>
      </c>
      <c r="R1801" s="695">
        <v>1120</v>
      </c>
      <c r="S1801" s="695"/>
      <c r="T1801" s="695" t="s">
        <v>30</v>
      </c>
      <c r="U1801" s="695">
        <v>350</v>
      </c>
      <c r="V1801" s="695">
        <v>1120</v>
      </c>
      <c r="W1801" s="695">
        <v>1120</v>
      </c>
      <c r="X1801" s="232">
        <v>1</v>
      </c>
      <c r="Y1801" s="695"/>
      <c r="Z1801" s="232">
        <v>1</v>
      </c>
      <c r="AA1801" s="696">
        <v>350</v>
      </c>
      <c r="AB1801" s="696">
        <v>12550</v>
      </c>
      <c r="AC1801" s="697" t="s">
        <v>756</v>
      </c>
      <c r="AD1801" s="698" t="s">
        <v>2963</v>
      </c>
      <c r="AE1801" s="699">
        <v>0.57638888888888884</v>
      </c>
      <c r="AF1801" s="699">
        <v>0.57986111111111116</v>
      </c>
      <c r="AG1801" s="699"/>
      <c r="AH1801" s="699"/>
      <c r="AI1801" s="232"/>
      <c r="AJ1801" s="694"/>
      <c r="AK1801" s="694" t="s">
        <v>17</v>
      </c>
      <c r="AL1801" s="700" t="s">
        <v>858</v>
      </c>
      <c r="AM1801" s="694" t="s">
        <v>486</v>
      </c>
      <c r="AN1801" s="694">
        <v>1</v>
      </c>
      <c r="AO1801" s="232"/>
      <c r="AP1801" s="232"/>
      <c r="AQ1801" s="232"/>
      <c r="AR1801" s="232"/>
      <c r="AS1801" s="232"/>
      <c r="AT1801" s="243">
        <f t="shared" si="157"/>
        <v>3.4722222222223209E-3</v>
      </c>
      <c r="AU1801" s="243" t="str">
        <f t="shared" si="158"/>
        <v/>
      </c>
    </row>
    <row r="1802" spans="1:47" ht="14.25">
      <c r="B1802" s="29">
        <v>2025</v>
      </c>
      <c r="C1802" s="29">
        <v>7</v>
      </c>
      <c r="D1802" s="29">
        <v>8</v>
      </c>
      <c r="E1802" s="247" t="s">
        <v>494</v>
      </c>
      <c r="F1802" s="29"/>
      <c r="G1802" s="208"/>
      <c r="H1802" s="694" t="s">
        <v>467</v>
      </c>
      <c r="I1802" s="347"/>
      <c r="J1802" s="694"/>
      <c r="K1802" s="232"/>
      <c r="L1802" s="698"/>
      <c r="M1802" s="185"/>
      <c r="N1802" s="717"/>
      <c r="O1802" s="232"/>
      <c r="P1802" s="232"/>
      <c r="Q1802" s="347"/>
      <c r="R1802" s="695"/>
      <c r="S1802" s="695"/>
      <c r="T1802" s="695"/>
      <c r="U1802" s="695"/>
      <c r="V1802" s="695"/>
      <c r="W1802" s="695"/>
      <c r="X1802" s="232"/>
      <c r="Y1802" s="695"/>
      <c r="Z1802" s="232"/>
      <c r="AA1802" s="696"/>
      <c r="AB1802" s="696"/>
      <c r="AC1802" s="697"/>
      <c r="AD1802" s="698"/>
      <c r="AE1802" s="699"/>
      <c r="AF1802" s="699"/>
      <c r="AG1802" s="699">
        <v>0.57986111111111116</v>
      </c>
      <c r="AH1802" s="699">
        <v>0.60069444444444442</v>
      </c>
      <c r="AI1802" s="232" t="s">
        <v>560</v>
      </c>
      <c r="AJ1802" s="694"/>
      <c r="AK1802" s="694"/>
      <c r="AL1802" s="700"/>
      <c r="AM1802" s="694"/>
      <c r="AN1802" s="694"/>
      <c r="AO1802" s="232"/>
      <c r="AP1802" s="232"/>
      <c r="AQ1802" s="232"/>
      <c r="AR1802" s="232"/>
      <c r="AS1802" s="232"/>
      <c r="AT1802" s="243" t="str">
        <f t="shared" si="157"/>
        <v/>
      </c>
      <c r="AU1802" s="243">
        <f t="shared" si="158"/>
        <v>2.0833333333333259E-2</v>
      </c>
    </row>
    <row r="1803" spans="1:47" ht="14.25">
      <c r="B1803" s="29">
        <v>2025</v>
      </c>
      <c r="C1803" s="29">
        <v>7</v>
      </c>
      <c r="D1803" s="29">
        <v>8</v>
      </c>
      <c r="E1803" s="247" t="s">
        <v>494</v>
      </c>
      <c r="F1803" s="29"/>
      <c r="G1803" s="31"/>
      <c r="H1803" s="694" t="s">
        <v>467</v>
      </c>
      <c r="I1803" s="347" t="s">
        <v>58</v>
      </c>
      <c r="J1803" s="694" t="s">
        <v>468</v>
      </c>
      <c r="K1803" s="232"/>
      <c r="L1803" s="698"/>
      <c r="M1803" s="185"/>
      <c r="N1803" s="717"/>
      <c r="O1803" s="232"/>
      <c r="P1803" s="232">
        <v>12</v>
      </c>
      <c r="Q1803" s="347" t="s">
        <v>483</v>
      </c>
      <c r="R1803" s="695">
        <v>1120</v>
      </c>
      <c r="S1803" s="695"/>
      <c r="T1803" s="695" t="s">
        <v>30</v>
      </c>
      <c r="U1803" s="695">
        <v>200</v>
      </c>
      <c r="V1803" s="695">
        <v>1120</v>
      </c>
      <c r="W1803" s="695">
        <v>1120</v>
      </c>
      <c r="X1803" s="232">
        <v>1</v>
      </c>
      <c r="Y1803" s="695">
        <v>200</v>
      </c>
      <c r="Z1803" s="232">
        <v>1</v>
      </c>
      <c r="AA1803" s="696">
        <v>200</v>
      </c>
      <c r="AB1803" s="696"/>
      <c r="AC1803" s="697"/>
      <c r="AD1803" s="698" t="s">
        <v>488</v>
      </c>
      <c r="AE1803" s="699"/>
      <c r="AF1803" s="699"/>
      <c r="AG1803" s="699"/>
      <c r="AH1803" s="699"/>
      <c r="AI1803" s="232"/>
      <c r="AJ1803" s="694"/>
      <c r="AK1803" s="694"/>
      <c r="AL1803" s="700"/>
      <c r="AM1803" s="694"/>
      <c r="AN1803" s="694"/>
      <c r="AO1803" s="232"/>
      <c r="AP1803" s="232"/>
      <c r="AQ1803" s="232"/>
      <c r="AR1803" s="232"/>
      <c r="AS1803" s="232"/>
      <c r="AT1803" s="243" t="str">
        <f t="shared" si="157"/>
        <v/>
      </c>
      <c r="AU1803" s="243" t="str">
        <f t="shared" si="158"/>
        <v/>
      </c>
    </row>
    <row r="1804" spans="1:47" ht="14.25">
      <c r="A1804" s="182">
        <v>1</v>
      </c>
      <c r="B1804" s="29">
        <v>2025</v>
      </c>
      <c r="C1804" s="29">
        <v>7</v>
      </c>
      <c r="D1804" s="29">
        <v>8</v>
      </c>
      <c r="E1804" s="247" t="s">
        <v>494</v>
      </c>
      <c r="F1804" s="29">
        <v>3</v>
      </c>
      <c r="G1804" s="31" t="s">
        <v>485</v>
      </c>
      <c r="H1804" s="694" t="s">
        <v>467</v>
      </c>
      <c r="I1804" s="347" t="s">
        <v>47</v>
      </c>
      <c r="J1804" s="694" t="s">
        <v>468</v>
      </c>
      <c r="K1804" s="232">
        <v>3839141</v>
      </c>
      <c r="L1804" s="698">
        <v>4</v>
      </c>
      <c r="M1804" s="185">
        <v>4</v>
      </c>
      <c r="N1804" s="717" t="s">
        <v>1401</v>
      </c>
      <c r="O1804" s="232" t="s">
        <v>15</v>
      </c>
      <c r="P1804" s="232">
        <v>50</v>
      </c>
      <c r="Q1804" s="347" t="s">
        <v>481</v>
      </c>
      <c r="R1804" s="695">
        <v>1120</v>
      </c>
      <c r="S1804" s="695">
        <v>1122</v>
      </c>
      <c r="T1804" s="695">
        <v>4000</v>
      </c>
      <c r="U1804" s="695">
        <v>4000</v>
      </c>
      <c r="V1804" s="695">
        <v>1120</v>
      </c>
      <c r="W1804" s="695">
        <v>1122</v>
      </c>
      <c r="X1804" s="232">
        <v>1</v>
      </c>
      <c r="Y1804" s="695">
        <v>4000</v>
      </c>
      <c r="Z1804" s="232">
        <v>1</v>
      </c>
      <c r="AA1804" s="696">
        <v>4000</v>
      </c>
      <c r="AB1804" s="696">
        <v>4020</v>
      </c>
      <c r="AC1804" s="697" t="s">
        <v>2970</v>
      </c>
      <c r="AD1804" s="698"/>
      <c r="AE1804" s="699">
        <v>0.60069444444444442</v>
      </c>
      <c r="AF1804" s="699">
        <v>0.61805555555555558</v>
      </c>
      <c r="AG1804" s="699">
        <v>0.61805555555555558</v>
      </c>
      <c r="AH1804" s="699">
        <v>0.625</v>
      </c>
      <c r="AI1804" s="232" t="s">
        <v>5</v>
      </c>
      <c r="AJ1804" s="694"/>
      <c r="AK1804" s="694" t="s">
        <v>17</v>
      </c>
      <c r="AL1804" s="700" t="s">
        <v>662</v>
      </c>
      <c r="AM1804" s="694" t="s">
        <v>486</v>
      </c>
      <c r="AN1804" s="694">
        <v>1</v>
      </c>
      <c r="AO1804" s="232"/>
      <c r="AP1804" s="232" t="s">
        <v>394</v>
      </c>
      <c r="AQ1804" s="232"/>
      <c r="AR1804" s="232"/>
      <c r="AS1804" s="232"/>
      <c r="AT1804" s="243">
        <f t="shared" si="157"/>
        <v>1.736111111111116E-2</v>
      </c>
      <c r="AU1804" s="243">
        <f t="shared" si="158"/>
        <v>6.9444444444444198E-3</v>
      </c>
    </row>
    <row r="1805" spans="1:47" ht="14.25">
      <c r="B1805" s="29">
        <v>2025</v>
      </c>
      <c r="C1805" s="29">
        <v>7</v>
      </c>
      <c r="D1805" s="29">
        <v>8</v>
      </c>
      <c r="E1805" s="247" t="s">
        <v>494</v>
      </c>
      <c r="F1805" s="29">
        <v>3</v>
      </c>
      <c r="G1805" s="31" t="s">
        <v>485</v>
      </c>
      <c r="H1805" s="694" t="s">
        <v>467</v>
      </c>
      <c r="I1805" s="347" t="s">
        <v>47</v>
      </c>
      <c r="J1805" s="694" t="s">
        <v>468</v>
      </c>
      <c r="K1805" s="232">
        <v>3839142</v>
      </c>
      <c r="L1805" s="698">
        <v>1</v>
      </c>
      <c r="M1805" s="185">
        <v>8</v>
      </c>
      <c r="N1805" s="717" t="s">
        <v>1401</v>
      </c>
      <c r="O1805" s="232" t="s">
        <v>15</v>
      </c>
      <c r="P1805" s="232">
        <v>50</v>
      </c>
      <c r="Q1805" s="347" t="s">
        <v>481</v>
      </c>
      <c r="R1805" s="695">
        <v>1120</v>
      </c>
      <c r="S1805" s="695">
        <v>1121</v>
      </c>
      <c r="T1805" s="695">
        <v>4000</v>
      </c>
      <c r="U1805" s="695">
        <v>4000</v>
      </c>
      <c r="V1805" s="695">
        <v>1120</v>
      </c>
      <c r="W1805" s="695">
        <v>1121</v>
      </c>
      <c r="X1805" s="232">
        <v>1</v>
      </c>
      <c r="Y1805" s="695">
        <v>4000</v>
      </c>
      <c r="Z1805" s="232">
        <v>1</v>
      </c>
      <c r="AA1805" s="696">
        <v>4000</v>
      </c>
      <c r="AB1805" s="696">
        <v>4010</v>
      </c>
      <c r="AC1805" s="697" t="s">
        <v>2971</v>
      </c>
      <c r="AD1805" s="698"/>
      <c r="AE1805" s="699">
        <v>0.625</v>
      </c>
      <c r="AF1805" s="699">
        <v>0.64583333333333337</v>
      </c>
      <c r="AG1805" s="699">
        <v>0.64583333333333337</v>
      </c>
      <c r="AH1805" s="699">
        <v>0.65277777777777779</v>
      </c>
      <c r="AI1805" s="232" t="s">
        <v>5</v>
      </c>
      <c r="AJ1805" s="694"/>
      <c r="AK1805" s="694" t="s">
        <v>17</v>
      </c>
      <c r="AL1805" s="700" t="s">
        <v>662</v>
      </c>
      <c r="AM1805" s="694" t="s">
        <v>486</v>
      </c>
      <c r="AN1805" s="694">
        <v>1</v>
      </c>
      <c r="AO1805" s="232"/>
      <c r="AP1805" s="232" t="s">
        <v>394</v>
      </c>
      <c r="AQ1805" s="232"/>
      <c r="AR1805" s="232"/>
      <c r="AS1805" s="232"/>
      <c r="AT1805" s="243">
        <f t="shared" si="157"/>
        <v>2.083333333333337E-2</v>
      </c>
      <c r="AU1805" s="243">
        <f t="shared" si="158"/>
        <v>6.9444444444444198E-3</v>
      </c>
    </row>
    <row r="1806" spans="1:47" ht="14.25">
      <c r="B1806" s="29">
        <v>2025</v>
      </c>
      <c r="C1806" s="29">
        <v>7</v>
      </c>
      <c r="D1806" s="29">
        <v>8</v>
      </c>
      <c r="E1806" s="247" t="s">
        <v>494</v>
      </c>
      <c r="F1806" s="29">
        <v>3</v>
      </c>
      <c r="G1806" s="31" t="s">
        <v>485</v>
      </c>
      <c r="H1806" s="694" t="s">
        <v>467</v>
      </c>
      <c r="I1806" s="347" t="s">
        <v>47</v>
      </c>
      <c r="J1806" s="694" t="s">
        <v>468</v>
      </c>
      <c r="K1806" s="232">
        <v>3839142</v>
      </c>
      <c r="L1806" s="698">
        <v>2</v>
      </c>
      <c r="M1806" s="185">
        <v>8</v>
      </c>
      <c r="N1806" s="717" t="s">
        <v>1401</v>
      </c>
      <c r="O1806" s="232" t="s">
        <v>15</v>
      </c>
      <c r="P1806" s="232">
        <v>50</v>
      </c>
      <c r="Q1806" s="347" t="s">
        <v>481</v>
      </c>
      <c r="R1806" s="695">
        <v>1120</v>
      </c>
      <c r="S1806" s="695">
        <v>1121</v>
      </c>
      <c r="T1806" s="695">
        <v>4000</v>
      </c>
      <c r="U1806" s="695">
        <v>4000</v>
      </c>
      <c r="V1806" s="695">
        <v>1120</v>
      </c>
      <c r="W1806" s="695">
        <v>1121</v>
      </c>
      <c r="X1806" s="232">
        <v>1</v>
      </c>
      <c r="Y1806" s="695">
        <v>4000</v>
      </c>
      <c r="Z1806" s="232">
        <v>1</v>
      </c>
      <c r="AA1806" s="696">
        <v>4000</v>
      </c>
      <c r="AB1806" s="696">
        <v>4030</v>
      </c>
      <c r="AC1806" s="697" t="s">
        <v>2975</v>
      </c>
      <c r="AD1806" s="698" t="s">
        <v>2964</v>
      </c>
      <c r="AE1806" s="699">
        <v>0.65277777777777779</v>
      </c>
      <c r="AF1806" s="699">
        <v>0.67013888888888884</v>
      </c>
      <c r="AG1806" s="699">
        <v>0.67013888888888884</v>
      </c>
      <c r="AH1806" s="699">
        <v>0.67708333333333337</v>
      </c>
      <c r="AI1806" s="232" t="s">
        <v>5</v>
      </c>
      <c r="AJ1806" s="694"/>
      <c r="AK1806" s="694" t="s">
        <v>17</v>
      </c>
      <c r="AL1806" s="700" t="s">
        <v>662</v>
      </c>
      <c r="AM1806" s="694" t="s">
        <v>486</v>
      </c>
      <c r="AN1806" s="694">
        <v>1</v>
      </c>
      <c r="AO1806" s="232"/>
      <c r="AP1806" s="232" t="s">
        <v>394</v>
      </c>
      <c r="AQ1806" s="232"/>
      <c r="AR1806" s="232"/>
      <c r="AS1806" s="232"/>
      <c r="AT1806" s="243">
        <f t="shared" si="157"/>
        <v>1.7361111111111049E-2</v>
      </c>
      <c r="AU1806" s="243">
        <f t="shared" si="158"/>
        <v>6.9444444444445308E-3</v>
      </c>
    </row>
    <row r="1807" spans="1:47" ht="14.25">
      <c r="B1807" s="29">
        <v>2025</v>
      </c>
      <c r="C1807" s="29">
        <v>7</v>
      </c>
      <c r="D1807" s="29">
        <v>8</v>
      </c>
      <c r="E1807" s="247" t="s">
        <v>494</v>
      </c>
      <c r="F1807" s="29"/>
      <c r="G1807" s="31"/>
      <c r="H1807" s="694" t="s">
        <v>467</v>
      </c>
      <c r="I1807" s="347" t="s">
        <v>43</v>
      </c>
      <c r="J1807" s="694" t="s">
        <v>468</v>
      </c>
      <c r="K1807" s="232"/>
      <c r="L1807" s="698"/>
      <c r="M1807" s="185"/>
      <c r="N1807" s="717"/>
      <c r="O1807" s="232"/>
      <c r="P1807" s="232">
        <v>25</v>
      </c>
      <c r="Q1807" s="347" t="s">
        <v>483</v>
      </c>
      <c r="R1807" s="695">
        <v>1120</v>
      </c>
      <c r="S1807" s="695"/>
      <c r="T1807" s="695" t="s">
        <v>30</v>
      </c>
      <c r="U1807" s="695">
        <v>350</v>
      </c>
      <c r="V1807" s="695">
        <v>1120</v>
      </c>
      <c r="W1807" s="695">
        <v>1120</v>
      </c>
      <c r="X1807" s="232">
        <v>1</v>
      </c>
      <c r="Y1807" s="695"/>
      <c r="Z1807" s="232">
        <v>1</v>
      </c>
      <c r="AA1807" s="696">
        <v>350</v>
      </c>
      <c r="AB1807" s="696">
        <v>12550</v>
      </c>
      <c r="AC1807" s="697" t="s">
        <v>756</v>
      </c>
      <c r="AD1807" s="698" t="s">
        <v>2964</v>
      </c>
      <c r="AE1807" s="699">
        <v>0.67708333333333337</v>
      </c>
      <c r="AF1807" s="699">
        <v>0.68055555555555558</v>
      </c>
      <c r="AG1807" s="699"/>
      <c r="AH1807" s="699"/>
      <c r="AI1807" s="232"/>
      <c r="AJ1807" s="694"/>
      <c r="AK1807" s="694" t="s">
        <v>17</v>
      </c>
      <c r="AL1807" s="700" t="s">
        <v>662</v>
      </c>
      <c r="AM1807" s="694" t="s">
        <v>486</v>
      </c>
      <c r="AN1807" s="694">
        <v>1</v>
      </c>
      <c r="AO1807" s="232"/>
      <c r="AP1807" s="232"/>
      <c r="AQ1807" s="232"/>
      <c r="AR1807" s="232"/>
      <c r="AS1807" s="232"/>
      <c r="AT1807" s="243">
        <f t="shared" si="157"/>
        <v>3.4722222222222099E-3</v>
      </c>
      <c r="AU1807" s="243" t="str">
        <f t="shared" si="158"/>
        <v/>
      </c>
    </row>
    <row r="1808" spans="1:47" ht="14.25">
      <c r="B1808" s="29">
        <v>2025</v>
      </c>
      <c r="C1808" s="29">
        <v>7</v>
      </c>
      <c r="D1808" s="29">
        <v>8</v>
      </c>
      <c r="E1808" s="247" t="s">
        <v>494</v>
      </c>
      <c r="F1808" s="29"/>
      <c r="G1808" s="208"/>
      <c r="H1808" s="694" t="s">
        <v>467</v>
      </c>
      <c r="I1808" s="347"/>
      <c r="J1808" s="694"/>
      <c r="K1808" s="232"/>
      <c r="L1808" s="698"/>
      <c r="M1808" s="185"/>
      <c r="N1808" s="717"/>
      <c r="O1808" s="232"/>
      <c r="P1808" s="232"/>
      <c r="Q1808" s="347"/>
      <c r="R1808" s="695"/>
      <c r="S1808" s="695"/>
      <c r="T1808" s="695"/>
      <c r="U1808" s="695"/>
      <c r="V1808" s="695"/>
      <c r="W1808" s="695"/>
      <c r="X1808" s="232"/>
      <c r="Y1808" s="695"/>
      <c r="Z1808" s="232"/>
      <c r="AA1808" s="696"/>
      <c r="AB1808" s="696"/>
      <c r="AC1808" s="697"/>
      <c r="AD1808" s="698"/>
      <c r="AE1808" s="699"/>
      <c r="AF1808" s="699"/>
      <c r="AG1808" s="699">
        <v>0.68055555555555558</v>
      </c>
      <c r="AH1808" s="699">
        <v>0.70138888888888884</v>
      </c>
      <c r="AI1808" s="232" t="s">
        <v>560</v>
      </c>
      <c r="AJ1808" s="694"/>
      <c r="AK1808" s="694"/>
      <c r="AL1808" s="700"/>
      <c r="AM1808" s="694"/>
      <c r="AN1808" s="694"/>
      <c r="AO1808" s="232"/>
      <c r="AP1808" s="232"/>
      <c r="AQ1808" s="232"/>
      <c r="AR1808" s="232"/>
      <c r="AS1808" s="232"/>
      <c r="AT1808" s="243" t="str">
        <f t="shared" si="157"/>
        <v/>
      </c>
      <c r="AU1808" s="243">
        <f t="shared" si="158"/>
        <v>2.0833333333333259E-2</v>
      </c>
    </row>
    <row r="1809" spans="1:47" ht="14.25">
      <c r="B1809" s="29">
        <v>2025</v>
      </c>
      <c r="C1809" s="29">
        <v>7</v>
      </c>
      <c r="D1809" s="29">
        <v>8</v>
      </c>
      <c r="E1809" s="247" t="s">
        <v>494</v>
      </c>
      <c r="F1809" s="29"/>
      <c r="G1809" s="31"/>
      <c r="H1809" s="694" t="s">
        <v>467</v>
      </c>
      <c r="I1809" s="347" t="s">
        <v>58</v>
      </c>
      <c r="J1809" s="694" t="s">
        <v>468</v>
      </c>
      <c r="K1809" s="232"/>
      <c r="L1809" s="698"/>
      <c r="M1809" s="185"/>
      <c r="N1809" s="717"/>
      <c r="O1809" s="232"/>
      <c r="P1809" s="232">
        <v>12</v>
      </c>
      <c r="Q1809" s="347" t="s">
        <v>483</v>
      </c>
      <c r="R1809" s="695">
        <v>1120</v>
      </c>
      <c r="S1809" s="695"/>
      <c r="T1809" s="695" t="s">
        <v>30</v>
      </c>
      <c r="U1809" s="695">
        <v>200</v>
      </c>
      <c r="V1809" s="695">
        <v>1120</v>
      </c>
      <c r="W1809" s="695">
        <v>1120</v>
      </c>
      <c r="X1809" s="232">
        <v>1</v>
      </c>
      <c r="Y1809" s="695">
        <v>200</v>
      </c>
      <c r="Z1809" s="232">
        <v>1</v>
      </c>
      <c r="AA1809" s="696">
        <v>200</v>
      </c>
      <c r="AB1809" s="696"/>
      <c r="AC1809" s="697"/>
      <c r="AD1809" s="698" t="s">
        <v>488</v>
      </c>
      <c r="AE1809" s="699"/>
      <c r="AF1809" s="699"/>
      <c r="AG1809" s="699"/>
      <c r="AH1809" s="699"/>
      <c r="AI1809" s="232"/>
      <c r="AJ1809" s="694"/>
      <c r="AK1809" s="694"/>
      <c r="AL1809" s="700"/>
      <c r="AM1809" s="694"/>
      <c r="AN1809" s="694"/>
      <c r="AO1809" s="232"/>
      <c r="AP1809" s="232"/>
      <c r="AQ1809" s="232"/>
      <c r="AR1809" s="232"/>
      <c r="AS1809" s="232"/>
      <c r="AT1809" s="243" t="str">
        <f t="shared" si="157"/>
        <v/>
      </c>
      <c r="AU1809" s="243" t="str">
        <f t="shared" si="158"/>
        <v/>
      </c>
    </row>
    <row r="1810" spans="1:47" ht="14.25">
      <c r="A1810" s="182">
        <v>1</v>
      </c>
      <c r="B1810" s="29">
        <v>2025</v>
      </c>
      <c r="C1810" s="29">
        <v>7</v>
      </c>
      <c r="D1810" s="29">
        <v>8</v>
      </c>
      <c r="E1810" s="247" t="s">
        <v>494</v>
      </c>
      <c r="F1810" s="29">
        <v>4</v>
      </c>
      <c r="G1810" s="31" t="s">
        <v>485</v>
      </c>
      <c r="H1810" s="694" t="s">
        <v>467</v>
      </c>
      <c r="I1810" s="347" t="s">
        <v>47</v>
      </c>
      <c r="J1810" s="694" t="s">
        <v>468</v>
      </c>
      <c r="K1810" s="232">
        <v>3839142</v>
      </c>
      <c r="L1810" s="698">
        <v>3</v>
      </c>
      <c r="M1810" s="185">
        <v>8</v>
      </c>
      <c r="N1810" s="717" t="s">
        <v>1401</v>
      </c>
      <c r="O1810" s="232" t="s">
        <v>15</v>
      </c>
      <c r="P1810" s="232">
        <v>50</v>
      </c>
      <c r="Q1810" s="347" t="s">
        <v>481</v>
      </c>
      <c r="R1810" s="695">
        <v>1120</v>
      </c>
      <c r="S1810" s="695">
        <v>1122</v>
      </c>
      <c r="T1810" s="695">
        <v>4000</v>
      </c>
      <c r="U1810" s="695">
        <v>4000</v>
      </c>
      <c r="V1810" s="695">
        <v>1120</v>
      </c>
      <c r="W1810" s="695">
        <v>1122</v>
      </c>
      <c r="X1810" s="232">
        <v>1</v>
      </c>
      <c r="Y1810" s="695">
        <v>4000</v>
      </c>
      <c r="Z1810" s="232">
        <v>1</v>
      </c>
      <c r="AA1810" s="696">
        <v>4000</v>
      </c>
      <c r="AB1810" s="696">
        <v>4010</v>
      </c>
      <c r="AC1810" s="697" t="s">
        <v>2976</v>
      </c>
      <c r="AD1810" s="698"/>
      <c r="AE1810" s="699">
        <v>0.70138888888888884</v>
      </c>
      <c r="AF1810" s="699">
        <v>0.72222222222222221</v>
      </c>
      <c r="AG1810" s="699">
        <v>0.72222222222222221</v>
      </c>
      <c r="AH1810" s="699">
        <v>0.77083333333333337</v>
      </c>
      <c r="AI1810" s="232" t="s">
        <v>5</v>
      </c>
      <c r="AJ1810" s="694"/>
      <c r="AK1810" s="694" t="s">
        <v>17</v>
      </c>
      <c r="AL1810" s="700" t="s">
        <v>662</v>
      </c>
      <c r="AM1810" s="694" t="s">
        <v>486</v>
      </c>
      <c r="AN1810" s="694">
        <v>1</v>
      </c>
      <c r="AO1810" s="232"/>
      <c r="AP1810" s="232" t="s">
        <v>394</v>
      </c>
      <c r="AQ1810" s="232"/>
      <c r="AR1810" s="232"/>
      <c r="AS1810" s="232"/>
      <c r="AT1810" s="243">
        <f t="shared" si="157"/>
        <v>2.083333333333337E-2</v>
      </c>
      <c r="AU1810" s="243">
        <f t="shared" si="158"/>
        <v>4.861111111111116E-2</v>
      </c>
    </row>
    <row r="1811" spans="1:47" ht="14.25">
      <c r="B1811" s="29">
        <v>2025</v>
      </c>
      <c r="C1811" s="29">
        <v>7</v>
      </c>
      <c r="D1811" s="29">
        <v>8</v>
      </c>
      <c r="E1811" s="247" t="s">
        <v>494</v>
      </c>
      <c r="F1811" s="29">
        <v>4</v>
      </c>
      <c r="G1811" s="31" t="s">
        <v>485</v>
      </c>
      <c r="H1811" s="694" t="s">
        <v>467</v>
      </c>
      <c r="I1811" s="347" t="s">
        <v>47</v>
      </c>
      <c r="J1811" s="694" t="s">
        <v>468</v>
      </c>
      <c r="K1811" s="232">
        <v>3839142</v>
      </c>
      <c r="L1811" s="698">
        <v>4</v>
      </c>
      <c r="M1811" s="185">
        <v>8</v>
      </c>
      <c r="N1811" s="717" t="s">
        <v>1401</v>
      </c>
      <c r="O1811" s="232" t="s">
        <v>15</v>
      </c>
      <c r="P1811" s="232">
        <v>50</v>
      </c>
      <c r="Q1811" s="347" t="s">
        <v>481</v>
      </c>
      <c r="R1811" s="695">
        <v>1120</v>
      </c>
      <c r="S1811" s="695">
        <v>1121</v>
      </c>
      <c r="T1811" s="695">
        <v>4000</v>
      </c>
      <c r="U1811" s="695">
        <v>4000</v>
      </c>
      <c r="V1811" s="695">
        <v>1120</v>
      </c>
      <c r="W1811" s="695">
        <v>1121</v>
      </c>
      <c r="X1811" s="232">
        <v>1</v>
      </c>
      <c r="Y1811" s="695">
        <v>4000</v>
      </c>
      <c r="Z1811" s="232">
        <v>1</v>
      </c>
      <c r="AA1811" s="696">
        <v>4000</v>
      </c>
      <c r="AB1811" s="696">
        <v>4030</v>
      </c>
      <c r="AC1811" s="697" t="s">
        <v>2977</v>
      </c>
      <c r="AD1811" s="698"/>
      <c r="AE1811" s="699">
        <v>0.77083333333333337</v>
      </c>
      <c r="AF1811" s="699">
        <v>0.78819444444444442</v>
      </c>
      <c r="AG1811" s="699">
        <v>0.78819444444444442</v>
      </c>
      <c r="AH1811" s="699">
        <v>0.79513888888888884</v>
      </c>
      <c r="AI1811" s="232" t="s">
        <v>5</v>
      </c>
      <c r="AJ1811" s="694"/>
      <c r="AK1811" s="694" t="s">
        <v>17</v>
      </c>
      <c r="AL1811" s="700" t="s">
        <v>662</v>
      </c>
      <c r="AM1811" s="694" t="s">
        <v>486</v>
      </c>
      <c r="AN1811" s="694">
        <v>1</v>
      </c>
      <c r="AO1811" s="232"/>
      <c r="AP1811" s="232" t="s">
        <v>394</v>
      </c>
      <c r="AQ1811" s="232"/>
      <c r="AR1811" s="232"/>
      <c r="AS1811" s="232"/>
      <c r="AT1811" s="243">
        <f t="shared" si="157"/>
        <v>1.7361111111111049E-2</v>
      </c>
      <c r="AU1811" s="243">
        <f t="shared" si="158"/>
        <v>6.9444444444444198E-3</v>
      </c>
    </row>
    <row r="1812" spans="1:47" ht="14.25">
      <c r="B1812" s="29">
        <v>2025</v>
      </c>
      <c r="C1812" s="29">
        <v>7</v>
      </c>
      <c r="D1812" s="29">
        <v>8</v>
      </c>
      <c r="E1812" s="247" t="s">
        <v>494</v>
      </c>
      <c r="F1812" s="29">
        <v>4</v>
      </c>
      <c r="G1812" s="31" t="s">
        <v>485</v>
      </c>
      <c r="H1812" s="694" t="s">
        <v>467</v>
      </c>
      <c r="I1812" s="347" t="s">
        <v>47</v>
      </c>
      <c r="J1812" s="694" t="s">
        <v>468</v>
      </c>
      <c r="K1812" s="232">
        <v>3839142</v>
      </c>
      <c r="L1812" s="698">
        <v>5</v>
      </c>
      <c r="M1812" s="185">
        <v>8</v>
      </c>
      <c r="N1812" s="717" t="s">
        <v>1401</v>
      </c>
      <c r="O1812" s="232" t="s">
        <v>15</v>
      </c>
      <c r="P1812" s="232">
        <v>50</v>
      </c>
      <c r="Q1812" s="347" t="s">
        <v>481</v>
      </c>
      <c r="R1812" s="695">
        <v>1120</v>
      </c>
      <c r="S1812" s="695">
        <v>1122</v>
      </c>
      <c r="T1812" s="695">
        <v>4000</v>
      </c>
      <c r="U1812" s="695">
        <v>4000</v>
      </c>
      <c r="V1812" s="695">
        <v>1120</v>
      </c>
      <c r="W1812" s="695">
        <v>1122</v>
      </c>
      <c r="X1812" s="232">
        <v>1</v>
      </c>
      <c r="Y1812" s="695">
        <v>4000</v>
      </c>
      <c r="Z1812" s="232">
        <v>1</v>
      </c>
      <c r="AA1812" s="696">
        <v>4000</v>
      </c>
      <c r="AB1812" s="696">
        <v>4030</v>
      </c>
      <c r="AC1812" s="697" t="s">
        <v>2978</v>
      </c>
      <c r="AD1812" s="698" t="s">
        <v>2965</v>
      </c>
      <c r="AE1812" s="699">
        <v>0.79513888888888884</v>
      </c>
      <c r="AF1812" s="699">
        <v>0.8125</v>
      </c>
      <c r="AG1812" s="699">
        <v>0.8125</v>
      </c>
      <c r="AH1812" s="699">
        <v>0.81944444444444442</v>
      </c>
      <c r="AI1812" s="232" t="s">
        <v>5</v>
      </c>
      <c r="AJ1812" s="694"/>
      <c r="AK1812" s="694" t="s">
        <v>17</v>
      </c>
      <c r="AL1812" s="700" t="s">
        <v>662</v>
      </c>
      <c r="AM1812" s="694" t="s">
        <v>486</v>
      </c>
      <c r="AN1812" s="694">
        <v>1</v>
      </c>
      <c r="AO1812" s="232"/>
      <c r="AP1812" s="232" t="s">
        <v>394</v>
      </c>
      <c r="AQ1812" s="232"/>
      <c r="AR1812" s="232"/>
      <c r="AS1812" s="232"/>
      <c r="AT1812" s="243">
        <f t="shared" si="157"/>
        <v>1.736111111111116E-2</v>
      </c>
      <c r="AU1812" s="243">
        <f t="shared" si="158"/>
        <v>6.9444444444444198E-3</v>
      </c>
    </row>
    <row r="1813" spans="1:47" ht="14.25">
      <c r="B1813" s="29">
        <v>2025</v>
      </c>
      <c r="C1813" s="29">
        <v>7</v>
      </c>
      <c r="D1813" s="29">
        <v>8</v>
      </c>
      <c r="E1813" s="247" t="s">
        <v>494</v>
      </c>
      <c r="F1813" s="29"/>
      <c r="G1813" s="31"/>
      <c r="H1813" s="694" t="s">
        <v>467</v>
      </c>
      <c r="I1813" s="347" t="s">
        <v>43</v>
      </c>
      <c r="J1813" s="694" t="s">
        <v>468</v>
      </c>
      <c r="K1813" s="232"/>
      <c r="L1813" s="698"/>
      <c r="M1813" s="185"/>
      <c r="N1813" s="717"/>
      <c r="O1813" s="232"/>
      <c r="P1813" s="232">
        <v>25</v>
      </c>
      <c r="Q1813" s="347" t="s">
        <v>483</v>
      </c>
      <c r="R1813" s="695">
        <v>1120</v>
      </c>
      <c r="S1813" s="695"/>
      <c r="T1813" s="695" t="s">
        <v>30</v>
      </c>
      <c r="U1813" s="695">
        <v>350</v>
      </c>
      <c r="V1813" s="695">
        <v>1120</v>
      </c>
      <c r="W1813" s="695">
        <v>1120</v>
      </c>
      <c r="X1813" s="232">
        <v>1</v>
      </c>
      <c r="Y1813" s="695"/>
      <c r="Z1813" s="232">
        <v>1</v>
      </c>
      <c r="AA1813" s="696">
        <v>350</v>
      </c>
      <c r="AB1813" s="696">
        <v>12550</v>
      </c>
      <c r="AC1813" s="697" t="s">
        <v>756</v>
      </c>
      <c r="AD1813" s="698" t="s">
        <v>2965</v>
      </c>
      <c r="AE1813" s="699">
        <v>0.81944444444444442</v>
      </c>
      <c r="AF1813" s="699">
        <v>0.82291666666666663</v>
      </c>
      <c r="AG1813" s="699"/>
      <c r="AH1813" s="699"/>
      <c r="AI1813" s="232"/>
      <c r="AJ1813" s="694"/>
      <c r="AK1813" s="694" t="s">
        <v>17</v>
      </c>
      <c r="AL1813" s="700" t="s">
        <v>662</v>
      </c>
      <c r="AM1813" s="694" t="s">
        <v>486</v>
      </c>
      <c r="AN1813" s="694">
        <v>1</v>
      </c>
      <c r="AO1813" s="232"/>
      <c r="AP1813" s="232"/>
      <c r="AQ1813" s="232"/>
      <c r="AR1813" s="232"/>
      <c r="AS1813" s="232"/>
      <c r="AT1813" s="243">
        <f t="shared" si="157"/>
        <v>3.4722222222222099E-3</v>
      </c>
      <c r="AU1813" s="243" t="str">
        <f t="shared" si="158"/>
        <v/>
      </c>
    </row>
    <row r="1814" spans="1:47" ht="14.25">
      <c r="B1814" s="29">
        <v>2025</v>
      </c>
      <c r="C1814" s="29">
        <v>7</v>
      </c>
      <c r="D1814" s="29">
        <v>8</v>
      </c>
      <c r="E1814" s="247" t="s">
        <v>494</v>
      </c>
      <c r="F1814" s="29"/>
      <c r="G1814" s="208"/>
      <c r="H1814" s="694" t="s">
        <v>467</v>
      </c>
      <c r="I1814" s="347"/>
      <c r="J1814" s="694"/>
      <c r="K1814" s="232"/>
      <c r="L1814" s="698"/>
      <c r="M1814" s="185"/>
      <c r="N1814" s="717"/>
      <c r="O1814" s="232"/>
      <c r="P1814" s="232"/>
      <c r="Q1814" s="347"/>
      <c r="R1814" s="695"/>
      <c r="S1814" s="695"/>
      <c r="T1814" s="695"/>
      <c r="U1814" s="695"/>
      <c r="V1814" s="695"/>
      <c r="W1814" s="695"/>
      <c r="X1814" s="232"/>
      <c r="Y1814" s="695"/>
      <c r="Z1814" s="232"/>
      <c r="AA1814" s="696"/>
      <c r="AB1814" s="696"/>
      <c r="AC1814" s="697"/>
      <c r="AD1814" s="698"/>
      <c r="AE1814" s="699"/>
      <c r="AF1814" s="699"/>
      <c r="AG1814" s="699">
        <v>0.82291666666666663</v>
      </c>
      <c r="AH1814" s="699">
        <v>0.84375</v>
      </c>
      <c r="AI1814" s="232" t="s">
        <v>560</v>
      </c>
      <c r="AJ1814" s="694"/>
      <c r="AK1814" s="694"/>
      <c r="AL1814" s="700"/>
      <c r="AM1814" s="694"/>
      <c r="AN1814" s="694"/>
      <c r="AO1814" s="232"/>
      <c r="AP1814" s="232"/>
      <c r="AQ1814" s="232"/>
      <c r="AR1814" s="232"/>
      <c r="AS1814" s="232"/>
      <c r="AT1814" s="243" t="str">
        <f t="shared" si="157"/>
        <v/>
      </c>
      <c r="AU1814" s="243">
        <f t="shared" si="158"/>
        <v>2.083333333333337E-2</v>
      </c>
    </row>
    <row r="1815" spans="1:47" ht="14.25">
      <c r="B1815" s="29">
        <v>2025</v>
      </c>
      <c r="C1815" s="29">
        <v>7</v>
      </c>
      <c r="D1815" s="29">
        <v>8</v>
      </c>
      <c r="E1815" s="247" t="s">
        <v>494</v>
      </c>
      <c r="F1815" s="29"/>
      <c r="G1815" s="31"/>
      <c r="H1815" s="694" t="s">
        <v>467</v>
      </c>
      <c r="I1815" s="347" t="s">
        <v>58</v>
      </c>
      <c r="J1815" s="694" t="s">
        <v>468</v>
      </c>
      <c r="K1815" s="232"/>
      <c r="L1815" s="698"/>
      <c r="M1815" s="185"/>
      <c r="N1815" s="717"/>
      <c r="O1815" s="232"/>
      <c r="P1815" s="232">
        <v>12</v>
      </c>
      <c r="Q1815" s="347" t="s">
        <v>483</v>
      </c>
      <c r="R1815" s="695">
        <v>1120</v>
      </c>
      <c r="S1815" s="695"/>
      <c r="T1815" s="695" t="s">
        <v>30</v>
      </c>
      <c r="U1815" s="695">
        <v>200</v>
      </c>
      <c r="V1815" s="695">
        <v>1120</v>
      </c>
      <c r="W1815" s="695">
        <v>1120</v>
      </c>
      <c r="X1815" s="232">
        <v>1</v>
      </c>
      <c r="Y1815" s="695">
        <v>200</v>
      </c>
      <c r="Z1815" s="232">
        <v>1</v>
      </c>
      <c r="AA1815" s="696">
        <v>200</v>
      </c>
      <c r="AB1815" s="696"/>
      <c r="AC1815" s="697"/>
      <c r="AD1815" s="698" t="s">
        <v>488</v>
      </c>
      <c r="AE1815" s="699"/>
      <c r="AF1815" s="699"/>
      <c r="AG1815" s="699"/>
      <c r="AH1815" s="699"/>
      <c r="AI1815" s="232"/>
      <c r="AJ1815" s="694"/>
      <c r="AK1815" s="694"/>
      <c r="AL1815" s="700"/>
      <c r="AM1815" s="694"/>
      <c r="AN1815" s="694"/>
      <c r="AO1815" s="232"/>
      <c r="AP1815" s="232"/>
      <c r="AQ1815" s="232"/>
      <c r="AR1815" s="232"/>
      <c r="AS1815" s="232"/>
      <c r="AT1815" s="243" t="str">
        <f t="shared" si="157"/>
        <v/>
      </c>
      <c r="AU1815" s="243" t="str">
        <f t="shared" si="158"/>
        <v/>
      </c>
    </row>
    <row r="1816" spans="1:47" ht="14.25">
      <c r="A1816" s="182">
        <v>1</v>
      </c>
      <c r="B1816" s="29">
        <v>2025</v>
      </c>
      <c r="C1816" s="29">
        <v>7</v>
      </c>
      <c r="D1816" s="29">
        <v>8</v>
      </c>
      <c r="E1816" s="247" t="s">
        <v>494</v>
      </c>
      <c r="F1816" s="29">
        <v>5</v>
      </c>
      <c r="G1816" s="31" t="s">
        <v>485</v>
      </c>
      <c r="H1816" s="694" t="s">
        <v>467</v>
      </c>
      <c r="I1816" s="347" t="s">
        <v>47</v>
      </c>
      <c r="J1816" s="694" t="s">
        <v>468</v>
      </c>
      <c r="K1816" s="232">
        <v>3839142</v>
      </c>
      <c r="L1816" s="698">
        <v>6</v>
      </c>
      <c r="M1816" s="185">
        <v>8</v>
      </c>
      <c r="N1816" s="717" t="s">
        <v>1401</v>
      </c>
      <c r="O1816" s="232" t="s">
        <v>15</v>
      </c>
      <c r="P1816" s="232">
        <v>50</v>
      </c>
      <c r="Q1816" s="347" t="s">
        <v>481</v>
      </c>
      <c r="R1816" s="695">
        <v>1120</v>
      </c>
      <c r="S1816" s="695">
        <v>1122</v>
      </c>
      <c r="T1816" s="695">
        <v>4000</v>
      </c>
      <c r="U1816" s="695">
        <v>4000</v>
      </c>
      <c r="V1816" s="695">
        <v>1120</v>
      </c>
      <c r="W1816" s="695">
        <v>1122</v>
      </c>
      <c r="X1816" s="232">
        <v>1</v>
      </c>
      <c r="Y1816" s="695">
        <v>4000</v>
      </c>
      <c r="Z1816" s="232">
        <v>1</v>
      </c>
      <c r="AA1816" s="696">
        <v>4000</v>
      </c>
      <c r="AB1816" s="696">
        <v>4010</v>
      </c>
      <c r="AC1816" s="697" t="s">
        <v>2979</v>
      </c>
      <c r="AD1816" s="698"/>
      <c r="AE1816" s="699">
        <v>0.84375</v>
      </c>
      <c r="AF1816" s="699">
        <v>0.86458333333333337</v>
      </c>
      <c r="AG1816" s="699">
        <v>0.86458333333333337</v>
      </c>
      <c r="AH1816" s="699">
        <v>0.87152777777777779</v>
      </c>
      <c r="AI1816" s="232" t="s">
        <v>5</v>
      </c>
      <c r="AJ1816" s="694"/>
      <c r="AK1816" s="694" t="s">
        <v>17</v>
      </c>
      <c r="AL1816" s="700" t="s">
        <v>662</v>
      </c>
      <c r="AM1816" s="694" t="s">
        <v>486</v>
      </c>
      <c r="AN1816" s="694">
        <v>1</v>
      </c>
      <c r="AO1816" s="232"/>
      <c r="AP1816" s="232" t="s">
        <v>394</v>
      </c>
      <c r="AQ1816" s="232"/>
      <c r="AR1816" s="232"/>
      <c r="AS1816" s="232"/>
      <c r="AT1816" s="243">
        <f t="shared" si="157"/>
        <v>2.083333333333337E-2</v>
      </c>
      <c r="AU1816" s="243">
        <f t="shared" si="158"/>
        <v>6.9444444444444198E-3</v>
      </c>
    </row>
    <row r="1817" spans="1:47" ht="14.25">
      <c r="B1817" s="29">
        <v>2025</v>
      </c>
      <c r="C1817" s="29">
        <v>7</v>
      </c>
      <c r="D1817" s="29">
        <v>8</v>
      </c>
      <c r="E1817" s="247" t="s">
        <v>494</v>
      </c>
      <c r="F1817" s="29">
        <v>5</v>
      </c>
      <c r="G1817" s="31" t="s">
        <v>485</v>
      </c>
      <c r="H1817" s="694" t="s">
        <v>467</v>
      </c>
      <c r="I1817" s="347" t="s">
        <v>47</v>
      </c>
      <c r="J1817" s="694" t="s">
        <v>468</v>
      </c>
      <c r="K1817" s="232">
        <v>3839142</v>
      </c>
      <c r="L1817" s="698">
        <v>7</v>
      </c>
      <c r="M1817" s="185">
        <v>8</v>
      </c>
      <c r="N1817" s="717" t="s">
        <v>1401</v>
      </c>
      <c r="O1817" s="232" t="s">
        <v>15</v>
      </c>
      <c r="P1817" s="232">
        <v>50</v>
      </c>
      <c r="Q1817" s="347" t="s">
        <v>481</v>
      </c>
      <c r="R1817" s="695">
        <v>1120</v>
      </c>
      <c r="S1817" s="695">
        <v>1122</v>
      </c>
      <c r="T1817" s="695">
        <v>4000</v>
      </c>
      <c r="U1817" s="695">
        <v>4000</v>
      </c>
      <c r="V1817" s="695">
        <v>1120</v>
      </c>
      <c r="W1817" s="695">
        <v>1122</v>
      </c>
      <c r="X1817" s="232">
        <v>1</v>
      </c>
      <c r="Y1817" s="695">
        <v>4000</v>
      </c>
      <c r="Z1817" s="232">
        <v>1</v>
      </c>
      <c r="AA1817" s="696">
        <v>4000</v>
      </c>
      <c r="AB1817" s="696">
        <v>4010</v>
      </c>
      <c r="AC1817" s="697" t="s">
        <v>2980</v>
      </c>
      <c r="AD1817" s="698"/>
      <c r="AE1817" s="699">
        <v>0.87152777777777779</v>
      </c>
      <c r="AF1817" s="699">
        <v>0.88888888888888884</v>
      </c>
      <c r="AG1817" s="699">
        <v>0.88888888888888884</v>
      </c>
      <c r="AH1817" s="699">
        <v>0.89583333333333337</v>
      </c>
      <c r="AI1817" s="232" t="s">
        <v>5</v>
      </c>
      <c r="AJ1817" s="694"/>
      <c r="AK1817" s="694" t="s">
        <v>17</v>
      </c>
      <c r="AL1817" s="700" t="s">
        <v>662</v>
      </c>
      <c r="AM1817" s="694" t="s">
        <v>486</v>
      </c>
      <c r="AN1817" s="694">
        <v>1</v>
      </c>
      <c r="AO1817" s="232"/>
      <c r="AP1817" s="232" t="s">
        <v>394</v>
      </c>
      <c r="AQ1817" s="232"/>
      <c r="AR1817" s="232"/>
      <c r="AS1817" s="232"/>
      <c r="AT1817" s="243">
        <f t="shared" si="157"/>
        <v>1.7361111111111049E-2</v>
      </c>
      <c r="AU1817" s="243">
        <f t="shared" si="158"/>
        <v>6.9444444444445308E-3</v>
      </c>
    </row>
    <row r="1818" spans="1:47" ht="14.25">
      <c r="B1818" s="29">
        <v>2025</v>
      </c>
      <c r="C1818" s="29">
        <v>7</v>
      </c>
      <c r="D1818" s="29">
        <v>8</v>
      </c>
      <c r="E1818" s="247" t="s">
        <v>494</v>
      </c>
      <c r="F1818" s="29">
        <v>5</v>
      </c>
      <c r="G1818" s="31" t="s">
        <v>485</v>
      </c>
      <c r="H1818" s="694" t="s">
        <v>467</v>
      </c>
      <c r="I1818" s="347" t="s">
        <v>47</v>
      </c>
      <c r="J1818" s="694" t="s">
        <v>468</v>
      </c>
      <c r="K1818" s="232">
        <v>3839142</v>
      </c>
      <c r="L1818" s="698">
        <v>8</v>
      </c>
      <c r="M1818" s="185">
        <v>8</v>
      </c>
      <c r="N1818" s="717" t="s">
        <v>1401</v>
      </c>
      <c r="O1818" s="232" t="s">
        <v>15</v>
      </c>
      <c r="P1818" s="232">
        <v>50</v>
      </c>
      <c r="Q1818" s="347" t="s">
        <v>481</v>
      </c>
      <c r="R1818" s="695">
        <v>1120</v>
      </c>
      <c r="S1818" s="695">
        <v>1121</v>
      </c>
      <c r="T1818" s="695">
        <v>4000</v>
      </c>
      <c r="U1818" s="695">
        <v>4000</v>
      </c>
      <c r="V1818" s="695">
        <v>1120</v>
      </c>
      <c r="W1818" s="695">
        <v>1121</v>
      </c>
      <c r="X1818" s="232">
        <v>1</v>
      </c>
      <c r="Y1818" s="695">
        <v>4000</v>
      </c>
      <c r="Z1818" s="232">
        <v>1</v>
      </c>
      <c r="AA1818" s="696">
        <v>4000</v>
      </c>
      <c r="AB1818" s="696">
        <v>4030</v>
      </c>
      <c r="AC1818" s="697" t="s">
        <v>2981</v>
      </c>
      <c r="AD1818" s="698" t="s">
        <v>2972</v>
      </c>
      <c r="AE1818" s="699">
        <v>0.89583333333333337</v>
      </c>
      <c r="AF1818" s="699">
        <v>0.91666666666666663</v>
      </c>
      <c r="AG1818" s="699">
        <v>0.91666666666666663</v>
      </c>
      <c r="AH1818" s="699">
        <v>0.92361111111111116</v>
      </c>
      <c r="AI1818" s="232" t="s">
        <v>5</v>
      </c>
      <c r="AJ1818" s="694"/>
      <c r="AK1818" s="694" t="s">
        <v>17</v>
      </c>
      <c r="AL1818" s="700" t="s">
        <v>662</v>
      </c>
      <c r="AM1818" s="694" t="s">
        <v>486</v>
      </c>
      <c r="AN1818" s="694">
        <v>1</v>
      </c>
      <c r="AO1818" s="232"/>
      <c r="AP1818" s="232" t="s">
        <v>394</v>
      </c>
      <c r="AQ1818" s="232"/>
      <c r="AR1818" s="232"/>
      <c r="AS1818" s="232"/>
      <c r="AT1818" s="243">
        <f t="shared" si="157"/>
        <v>2.0833333333333259E-2</v>
      </c>
      <c r="AU1818" s="243">
        <f t="shared" si="158"/>
        <v>6.9444444444445308E-3</v>
      </c>
    </row>
    <row r="1819" spans="1:47" ht="14.25">
      <c r="B1819" s="29">
        <v>2025</v>
      </c>
      <c r="C1819" s="29">
        <v>7</v>
      </c>
      <c r="D1819" s="29">
        <v>8</v>
      </c>
      <c r="E1819" s="247" t="s">
        <v>495</v>
      </c>
      <c r="F1819" s="29"/>
      <c r="G1819" s="31"/>
      <c r="H1819" s="694" t="s">
        <v>467</v>
      </c>
      <c r="I1819" s="347" t="s">
        <v>43</v>
      </c>
      <c r="J1819" s="694" t="s">
        <v>468</v>
      </c>
      <c r="K1819" s="232"/>
      <c r="L1819" s="698"/>
      <c r="M1819" s="185"/>
      <c r="N1819" s="717"/>
      <c r="O1819" s="232"/>
      <c r="P1819" s="232">
        <v>25</v>
      </c>
      <c r="Q1819" s="347" t="s">
        <v>483</v>
      </c>
      <c r="R1819" s="695">
        <v>1120</v>
      </c>
      <c r="S1819" s="695"/>
      <c r="T1819" s="695" t="s">
        <v>30</v>
      </c>
      <c r="U1819" s="695">
        <v>350</v>
      </c>
      <c r="V1819" s="695">
        <v>1120</v>
      </c>
      <c r="W1819" s="695">
        <v>1120</v>
      </c>
      <c r="X1819" s="232">
        <v>1</v>
      </c>
      <c r="Y1819" s="695"/>
      <c r="Z1819" s="232">
        <v>1</v>
      </c>
      <c r="AA1819" s="696">
        <v>350</v>
      </c>
      <c r="AB1819" s="696">
        <v>12550</v>
      </c>
      <c r="AC1819" s="697" t="s">
        <v>756</v>
      </c>
      <c r="AD1819" s="698" t="s">
        <v>2972</v>
      </c>
      <c r="AE1819" s="699">
        <v>0.92361111111111116</v>
      </c>
      <c r="AF1819" s="699">
        <v>0.92708333333333337</v>
      </c>
      <c r="AG1819" s="699"/>
      <c r="AH1819" s="699"/>
      <c r="AI1819" s="232"/>
      <c r="AJ1819" s="694"/>
      <c r="AK1819" s="694" t="s">
        <v>17</v>
      </c>
      <c r="AL1819" s="700" t="s">
        <v>662</v>
      </c>
      <c r="AM1819" s="694" t="s">
        <v>486</v>
      </c>
      <c r="AN1819" s="694">
        <v>1</v>
      </c>
      <c r="AO1819" s="232"/>
      <c r="AP1819" s="232"/>
      <c r="AQ1819" s="232"/>
      <c r="AR1819" s="232"/>
      <c r="AS1819" s="232"/>
      <c r="AT1819" s="243">
        <f t="shared" si="157"/>
        <v>3.4722222222222099E-3</v>
      </c>
      <c r="AU1819" s="243" t="str">
        <f t="shared" si="158"/>
        <v/>
      </c>
    </row>
    <row r="1820" spans="1:47" ht="14.25">
      <c r="B1820" s="29">
        <v>2025</v>
      </c>
      <c r="C1820" s="29">
        <v>7</v>
      </c>
      <c r="D1820" s="29">
        <v>8</v>
      </c>
      <c r="E1820" s="247" t="s">
        <v>495</v>
      </c>
      <c r="F1820" s="29"/>
      <c r="G1820" s="208"/>
      <c r="H1820" s="694" t="s">
        <v>467</v>
      </c>
      <c r="I1820" s="347"/>
      <c r="J1820" s="694"/>
      <c r="K1820" s="232"/>
      <c r="L1820" s="698"/>
      <c r="M1820" s="185"/>
      <c r="N1820" s="717"/>
      <c r="O1820" s="232"/>
      <c r="P1820" s="232"/>
      <c r="Q1820" s="347"/>
      <c r="R1820" s="695"/>
      <c r="S1820" s="695"/>
      <c r="T1820" s="695"/>
      <c r="U1820" s="695"/>
      <c r="V1820" s="695"/>
      <c r="W1820" s="695"/>
      <c r="X1820" s="232"/>
      <c r="Y1820" s="695"/>
      <c r="Z1820" s="232"/>
      <c r="AA1820" s="696"/>
      <c r="AB1820" s="696"/>
      <c r="AC1820" s="697"/>
      <c r="AD1820" s="698"/>
      <c r="AE1820" s="699"/>
      <c r="AF1820" s="699"/>
      <c r="AG1820" s="699">
        <v>0.92708333333333337</v>
      </c>
      <c r="AH1820" s="699">
        <v>0.94791666666666663</v>
      </c>
      <c r="AI1820" s="232" t="s">
        <v>689</v>
      </c>
      <c r="AJ1820" s="694"/>
      <c r="AK1820" s="694"/>
      <c r="AL1820" s="700"/>
      <c r="AM1820" s="694"/>
      <c r="AN1820" s="694"/>
      <c r="AO1820" s="232" t="s">
        <v>1898</v>
      </c>
      <c r="AP1820" s="232"/>
      <c r="AQ1820" s="232"/>
      <c r="AR1820" s="232"/>
      <c r="AS1820" s="232"/>
      <c r="AT1820" s="243" t="str">
        <f t="shared" si="157"/>
        <v/>
      </c>
      <c r="AU1820" s="243">
        <f t="shared" si="158"/>
        <v>2.0833333333333259E-2</v>
      </c>
    </row>
    <row r="1821" spans="1:47" ht="14.25">
      <c r="B1821" s="29">
        <v>2025</v>
      </c>
      <c r="C1821" s="29">
        <v>7</v>
      </c>
      <c r="D1821" s="29">
        <v>8</v>
      </c>
      <c r="E1821" s="247" t="s">
        <v>495</v>
      </c>
      <c r="F1821" s="29"/>
      <c r="G1821" s="31"/>
      <c r="H1821" s="694" t="s">
        <v>467</v>
      </c>
      <c r="I1821" s="347" t="s">
        <v>58</v>
      </c>
      <c r="J1821" s="694" t="s">
        <v>468</v>
      </c>
      <c r="K1821" s="232"/>
      <c r="L1821" s="698"/>
      <c r="M1821" s="185"/>
      <c r="N1821" s="717"/>
      <c r="O1821" s="232"/>
      <c r="P1821" s="232">
        <v>12</v>
      </c>
      <c r="Q1821" s="347" t="s">
        <v>483</v>
      </c>
      <c r="R1821" s="695">
        <v>1100</v>
      </c>
      <c r="S1821" s="695"/>
      <c r="T1821" s="695" t="s">
        <v>30</v>
      </c>
      <c r="U1821" s="695">
        <v>200</v>
      </c>
      <c r="V1821" s="695">
        <v>1100</v>
      </c>
      <c r="W1821" s="695">
        <v>1100</v>
      </c>
      <c r="X1821" s="232">
        <v>1</v>
      </c>
      <c r="Y1821" s="695">
        <v>200</v>
      </c>
      <c r="Z1821" s="232">
        <v>1</v>
      </c>
      <c r="AA1821" s="696">
        <v>200</v>
      </c>
      <c r="AB1821" s="696"/>
      <c r="AC1821" s="697"/>
      <c r="AD1821" s="698"/>
      <c r="AE1821" s="699"/>
      <c r="AF1821" s="699"/>
      <c r="AG1821" s="699"/>
      <c r="AH1821" s="699"/>
      <c r="AI1821" s="232"/>
      <c r="AJ1821" s="694"/>
      <c r="AK1821" s="694"/>
      <c r="AL1821" s="700"/>
      <c r="AM1821" s="694"/>
      <c r="AN1821" s="694"/>
      <c r="AO1821" s="232"/>
      <c r="AP1821" s="232"/>
      <c r="AQ1821" s="232"/>
      <c r="AR1821" s="232"/>
      <c r="AS1821" s="232"/>
      <c r="AT1821" s="243" t="str">
        <f t="shared" si="157"/>
        <v/>
      </c>
      <c r="AU1821" s="243" t="str">
        <f t="shared" si="158"/>
        <v/>
      </c>
    </row>
    <row r="1822" spans="1:47" ht="14.25">
      <c r="A1822" s="182">
        <v>1</v>
      </c>
      <c r="B1822" s="29">
        <v>2025</v>
      </c>
      <c r="C1822" s="29">
        <v>7</v>
      </c>
      <c r="D1822" s="29">
        <v>8</v>
      </c>
      <c r="E1822" s="247" t="s">
        <v>495</v>
      </c>
      <c r="F1822" s="29">
        <v>6</v>
      </c>
      <c r="G1822" s="31" t="s">
        <v>485</v>
      </c>
      <c r="H1822" s="694" t="s">
        <v>467</v>
      </c>
      <c r="I1822" s="347" t="s">
        <v>47</v>
      </c>
      <c r="J1822" s="694" t="s">
        <v>468</v>
      </c>
      <c r="K1822" s="232">
        <v>3839138</v>
      </c>
      <c r="L1822" s="698">
        <v>1</v>
      </c>
      <c r="M1822" s="185">
        <v>15</v>
      </c>
      <c r="N1822" s="717" t="s">
        <v>498</v>
      </c>
      <c r="O1822" s="232" t="s">
        <v>469</v>
      </c>
      <c r="P1822" s="232">
        <v>25</v>
      </c>
      <c r="Q1822" s="347" t="s">
        <v>344</v>
      </c>
      <c r="R1822" s="695">
        <v>1100</v>
      </c>
      <c r="S1822" s="695">
        <v>1101</v>
      </c>
      <c r="T1822" s="695">
        <v>6000</v>
      </c>
      <c r="U1822" s="695">
        <v>6000</v>
      </c>
      <c r="V1822" s="695">
        <v>1100</v>
      </c>
      <c r="W1822" s="695">
        <v>1101</v>
      </c>
      <c r="X1822" s="232">
        <v>1</v>
      </c>
      <c r="Y1822" s="695">
        <v>6000</v>
      </c>
      <c r="Z1822" s="232">
        <v>1</v>
      </c>
      <c r="AA1822" s="696">
        <v>6000</v>
      </c>
      <c r="AB1822" s="696">
        <v>6050</v>
      </c>
      <c r="AC1822" s="697" t="s">
        <v>2982</v>
      </c>
      <c r="AD1822" s="698"/>
      <c r="AE1822" s="699">
        <v>0.94791666666666663</v>
      </c>
      <c r="AF1822" s="699">
        <v>0.97569444444444442</v>
      </c>
      <c r="AG1822" s="699">
        <v>0.97569444444444442</v>
      </c>
      <c r="AH1822" s="699">
        <v>0.98263888888888884</v>
      </c>
      <c r="AI1822" s="232" t="s">
        <v>5</v>
      </c>
      <c r="AJ1822" s="694"/>
      <c r="AK1822" s="694" t="s">
        <v>6</v>
      </c>
      <c r="AL1822" s="700" t="s">
        <v>662</v>
      </c>
      <c r="AM1822" s="694" t="s">
        <v>486</v>
      </c>
      <c r="AN1822" s="694">
        <v>1</v>
      </c>
      <c r="AO1822" s="232" t="s">
        <v>2984</v>
      </c>
      <c r="AP1822" s="232" t="s">
        <v>394</v>
      </c>
      <c r="AQ1822" s="232"/>
      <c r="AR1822" s="232"/>
      <c r="AS1822" s="232"/>
      <c r="AT1822" s="243">
        <f t="shared" si="157"/>
        <v>2.777777777777779E-2</v>
      </c>
      <c r="AU1822" s="243">
        <f t="shared" si="158"/>
        <v>6.9444444444444198E-3</v>
      </c>
    </row>
    <row r="1823" spans="1:47" ht="14.25">
      <c r="B1823" s="29">
        <v>2025</v>
      </c>
      <c r="C1823" s="29">
        <v>7</v>
      </c>
      <c r="D1823" s="29">
        <v>8</v>
      </c>
      <c r="E1823" s="247" t="s">
        <v>495</v>
      </c>
      <c r="F1823" s="29">
        <v>6</v>
      </c>
      <c r="G1823" s="31" t="s">
        <v>485</v>
      </c>
      <c r="H1823" s="694" t="s">
        <v>467</v>
      </c>
      <c r="I1823" s="347" t="s">
        <v>47</v>
      </c>
      <c r="J1823" s="694" t="s">
        <v>468</v>
      </c>
      <c r="K1823" s="232">
        <v>3839138</v>
      </c>
      <c r="L1823" s="698">
        <v>2</v>
      </c>
      <c r="M1823" s="185">
        <v>15</v>
      </c>
      <c r="N1823" s="717" t="s">
        <v>498</v>
      </c>
      <c r="O1823" s="232" t="s">
        <v>469</v>
      </c>
      <c r="P1823" s="232">
        <v>25</v>
      </c>
      <c r="Q1823" s="347" t="s">
        <v>344</v>
      </c>
      <c r="R1823" s="695">
        <v>1100</v>
      </c>
      <c r="S1823" s="695">
        <v>1100</v>
      </c>
      <c r="T1823" s="695">
        <v>6000</v>
      </c>
      <c r="U1823" s="695">
        <v>6000</v>
      </c>
      <c r="V1823" s="695">
        <v>1100</v>
      </c>
      <c r="W1823" s="695">
        <v>1100</v>
      </c>
      <c r="X1823" s="232">
        <v>1</v>
      </c>
      <c r="Y1823" s="695">
        <v>6000</v>
      </c>
      <c r="Z1823" s="232">
        <v>1</v>
      </c>
      <c r="AA1823" s="696">
        <v>6000</v>
      </c>
      <c r="AB1823" s="696">
        <v>6050</v>
      </c>
      <c r="AC1823" s="697" t="s">
        <v>2983</v>
      </c>
      <c r="AD1823" s="698"/>
      <c r="AE1823" s="699">
        <v>0.98263888888888884</v>
      </c>
      <c r="AF1823" s="699">
        <v>1.0416666666666666E-2</v>
      </c>
      <c r="AG1823" s="699">
        <v>1.0416666666666666E-2</v>
      </c>
      <c r="AH1823" s="699">
        <v>1.7361111111111112E-2</v>
      </c>
      <c r="AI1823" s="232" t="s">
        <v>5</v>
      </c>
      <c r="AJ1823" s="694"/>
      <c r="AK1823" s="694" t="s">
        <v>6</v>
      </c>
      <c r="AL1823" s="700" t="s">
        <v>662</v>
      </c>
      <c r="AM1823" s="694" t="s">
        <v>486</v>
      </c>
      <c r="AN1823" s="694">
        <v>1</v>
      </c>
      <c r="AO1823" s="232" t="s">
        <v>2984</v>
      </c>
      <c r="AP1823" s="232" t="s">
        <v>394</v>
      </c>
      <c r="AQ1823" s="232"/>
      <c r="AR1823" s="232"/>
      <c r="AS1823" s="232"/>
      <c r="AT1823" s="243">
        <f t="shared" si="157"/>
        <v>2.7777777777777825E-2</v>
      </c>
      <c r="AU1823" s="243">
        <f t="shared" si="158"/>
        <v>6.9444444444444458E-3</v>
      </c>
    </row>
    <row r="1824" spans="1:47" ht="14.25">
      <c r="B1824" s="29">
        <v>2025</v>
      </c>
      <c r="C1824" s="29">
        <v>7</v>
      </c>
      <c r="D1824" s="29">
        <v>8</v>
      </c>
      <c r="E1824" s="247" t="s">
        <v>495</v>
      </c>
      <c r="F1824" s="29">
        <v>6</v>
      </c>
      <c r="G1824" s="31" t="s">
        <v>485</v>
      </c>
      <c r="H1824" s="694" t="s">
        <v>467</v>
      </c>
      <c r="I1824" s="347" t="s">
        <v>47</v>
      </c>
      <c r="J1824" s="694" t="s">
        <v>468</v>
      </c>
      <c r="K1824" s="232">
        <v>3839138</v>
      </c>
      <c r="L1824" s="698">
        <v>3</v>
      </c>
      <c r="M1824" s="185">
        <v>15</v>
      </c>
      <c r="N1824" s="717" t="s">
        <v>498</v>
      </c>
      <c r="O1824" s="232" t="s">
        <v>469</v>
      </c>
      <c r="P1824" s="232">
        <v>25</v>
      </c>
      <c r="Q1824" s="347" t="s">
        <v>344</v>
      </c>
      <c r="R1824" s="695">
        <v>1100</v>
      </c>
      <c r="S1824" s="695">
        <v>1101</v>
      </c>
      <c r="T1824" s="695">
        <v>6000</v>
      </c>
      <c r="U1824" s="695">
        <v>6000</v>
      </c>
      <c r="V1824" s="695">
        <v>1100</v>
      </c>
      <c r="W1824" s="695">
        <v>1101</v>
      </c>
      <c r="X1824" s="232">
        <v>1</v>
      </c>
      <c r="Y1824" s="695">
        <v>6000</v>
      </c>
      <c r="Z1824" s="232">
        <v>1</v>
      </c>
      <c r="AA1824" s="696">
        <v>6000</v>
      </c>
      <c r="AB1824" s="696">
        <v>6050</v>
      </c>
      <c r="AC1824" s="697" t="s">
        <v>2987</v>
      </c>
      <c r="AD1824" s="698" t="s">
        <v>2973</v>
      </c>
      <c r="AE1824" s="699">
        <v>1.7361111111111112E-2</v>
      </c>
      <c r="AF1824" s="699">
        <v>4.5138888888888888E-2</v>
      </c>
      <c r="AG1824" s="699">
        <v>4.5138888888888888E-2</v>
      </c>
      <c r="AH1824" s="699">
        <v>9.375E-2</v>
      </c>
      <c r="AI1824" s="232" t="s">
        <v>5</v>
      </c>
      <c r="AJ1824" s="694"/>
      <c r="AK1824" s="694" t="s">
        <v>6</v>
      </c>
      <c r="AL1824" s="700" t="s">
        <v>662</v>
      </c>
      <c r="AM1824" s="694" t="s">
        <v>486</v>
      </c>
      <c r="AN1824" s="694">
        <v>1</v>
      </c>
      <c r="AO1824" s="232" t="s">
        <v>2984</v>
      </c>
      <c r="AP1824" s="232" t="s">
        <v>394</v>
      </c>
      <c r="AQ1824" s="232"/>
      <c r="AR1824" s="232"/>
      <c r="AS1824" s="232"/>
      <c r="AT1824" s="243">
        <f t="shared" si="157"/>
        <v>2.7777777777777776E-2</v>
      </c>
      <c r="AU1824" s="243">
        <f t="shared" si="158"/>
        <v>4.8611111111111112E-2</v>
      </c>
    </row>
    <row r="1825" spans="1:47" ht="14.25">
      <c r="B1825" s="29">
        <v>2025</v>
      </c>
      <c r="C1825" s="29">
        <v>7</v>
      </c>
      <c r="D1825" s="29">
        <v>8</v>
      </c>
      <c r="E1825" s="247" t="s">
        <v>495</v>
      </c>
      <c r="F1825" s="29"/>
      <c r="G1825" s="31"/>
      <c r="H1825" s="694" t="s">
        <v>467</v>
      </c>
      <c r="I1825" s="347" t="s">
        <v>43</v>
      </c>
      <c r="J1825" s="694" t="s">
        <v>468</v>
      </c>
      <c r="K1825" s="232"/>
      <c r="L1825" s="698"/>
      <c r="M1825" s="185"/>
      <c r="N1825" s="717"/>
      <c r="O1825" s="232"/>
      <c r="P1825" s="232">
        <v>25</v>
      </c>
      <c r="Q1825" s="347" t="s">
        <v>483</v>
      </c>
      <c r="R1825" s="695">
        <v>1100</v>
      </c>
      <c r="S1825" s="695"/>
      <c r="T1825" s="695" t="s">
        <v>30</v>
      </c>
      <c r="U1825" s="695">
        <v>500</v>
      </c>
      <c r="V1825" s="695">
        <v>1100</v>
      </c>
      <c r="W1825" s="695">
        <v>1100</v>
      </c>
      <c r="X1825" s="232">
        <v>1</v>
      </c>
      <c r="Y1825" s="695"/>
      <c r="Z1825" s="232">
        <v>1</v>
      </c>
      <c r="AA1825" s="696">
        <v>500</v>
      </c>
      <c r="AB1825" s="696">
        <v>18700</v>
      </c>
      <c r="AC1825" s="697" t="s">
        <v>928</v>
      </c>
      <c r="AD1825" s="698" t="s">
        <v>2973</v>
      </c>
      <c r="AE1825" s="699">
        <v>9.375E-2</v>
      </c>
      <c r="AF1825" s="699">
        <v>9.7222222222222224E-2</v>
      </c>
      <c r="AG1825" s="699"/>
      <c r="AH1825" s="699"/>
      <c r="AI1825" s="232"/>
      <c r="AJ1825" s="694"/>
      <c r="AK1825" s="694" t="s">
        <v>6</v>
      </c>
      <c r="AL1825" s="700" t="s">
        <v>662</v>
      </c>
      <c r="AM1825" s="694" t="s">
        <v>486</v>
      </c>
      <c r="AN1825" s="694">
        <v>1</v>
      </c>
      <c r="AO1825" s="232" t="s">
        <v>1408</v>
      </c>
      <c r="AP1825" s="232"/>
      <c r="AQ1825" s="232"/>
      <c r="AR1825" s="232"/>
      <c r="AS1825" s="232"/>
      <c r="AT1825" s="243">
        <f t="shared" si="157"/>
        <v>3.4722222222222238E-3</v>
      </c>
      <c r="AU1825" s="243" t="str">
        <f t="shared" si="158"/>
        <v/>
      </c>
    </row>
    <row r="1826" spans="1:47" ht="14.25">
      <c r="B1826" s="29">
        <v>2025</v>
      </c>
      <c r="C1826" s="29">
        <v>7</v>
      </c>
      <c r="D1826" s="29">
        <v>8</v>
      </c>
      <c r="E1826" s="247" t="s">
        <v>495</v>
      </c>
      <c r="F1826" s="29"/>
      <c r="G1826" s="208"/>
      <c r="H1826" s="694" t="s">
        <v>467</v>
      </c>
      <c r="I1826" s="347"/>
      <c r="J1826" s="694"/>
      <c r="K1826" s="232"/>
      <c r="L1826" s="698"/>
      <c r="M1826" s="185"/>
      <c r="N1826" s="717"/>
      <c r="O1826" s="232"/>
      <c r="P1826" s="232"/>
      <c r="Q1826" s="347"/>
      <c r="R1826" s="695"/>
      <c r="S1826" s="695"/>
      <c r="T1826" s="695"/>
      <c r="U1826" s="695"/>
      <c r="V1826" s="695"/>
      <c r="W1826" s="695"/>
      <c r="X1826" s="232"/>
      <c r="Y1826" s="695"/>
      <c r="Z1826" s="232"/>
      <c r="AA1826" s="696"/>
      <c r="AB1826" s="696"/>
      <c r="AC1826" s="697"/>
      <c r="AD1826" s="698"/>
      <c r="AE1826" s="699"/>
      <c r="AF1826" s="699"/>
      <c r="AG1826" s="699">
        <v>9.7222222222222224E-2</v>
      </c>
      <c r="AH1826" s="699">
        <v>0.11805555555555555</v>
      </c>
      <c r="AI1826" s="232" t="s">
        <v>560</v>
      </c>
      <c r="AJ1826" s="694"/>
      <c r="AK1826" s="694"/>
      <c r="AL1826" s="700"/>
      <c r="AM1826" s="694"/>
      <c r="AN1826" s="694"/>
      <c r="AO1826" s="232"/>
      <c r="AP1826" s="232"/>
      <c r="AQ1826" s="232"/>
      <c r="AR1826" s="232"/>
      <c r="AS1826" s="232"/>
      <c r="AT1826" s="243" t="str">
        <f t="shared" si="157"/>
        <v/>
      </c>
      <c r="AU1826" s="243">
        <f t="shared" si="158"/>
        <v>2.0833333333333329E-2</v>
      </c>
    </row>
    <row r="1827" spans="1:47" ht="14.25">
      <c r="B1827" s="29">
        <v>2025</v>
      </c>
      <c r="C1827" s="29">
        <v>7</v>
      </c>
      <c r="D1827" s="29">
        <v>8</v>
      </c>
      <c r="E1827" s="247" t="s">
        <v>495</v>
      </c>
      <c r="F1827" s="29"/>
      <c r="G1827" s="31"/>
      <c r="H1827" s="694" t="s">
        <v>467</v>
      </c>
      <c r="I1827" s="347" t="s">
        <v>58</v>
      </c>
      <c r="J1827" s="694" t="s">
        <v>468</v>
      </c>
      <c r="K1827" s="232"/>
      <c r="L1827" s="698"/>
      <c r="M1827" s="185"/>
      <c r="N1827" s="717"/>
      <c r="O1827" s="232"/>
      <c r="P1827" s="232">
        <v>12</v>
      </c>
      <c r="Q1827" s="347" t="s">
        <v>483</v>
      </c>
      <c r="R1827" s="695">
        <v>1100</v>
      </c>
      <c r="S1827" s="695"/>
      <c r="T1827" s="695" t="s">
        <v>30</v>
      </c>
      <c r="U1827" s="695">
        <v>200</v>
      </c>
      <c r="V1827" s="695">
        <v>1100</v>
      </c>
      <c r="W1827" s="695">
        <v>1100</v>
      </c>
      <c r="X1827" s="232">
        <v>1</v>
      </c>
      <c r="Y1827" s="695">
        <v>200</v>
      </c>
      <c r="Z1827" s="232">
        <v>1</v>
      </c>
      <c r="AA1827" s="696">
        <v>200</v>
      </c>
      <c r="AB1827" s="696"/>
      <c r="AC1827" s="697"/>
      <c r="AD1827" s="698"/>
      <c r="AE1827" s="699"/>
      <c r="AF1827" s="699"/>
      <c r="AG1827" s="699"/>
      <c r="AH1827" s="699"/>
      <c r="AI1827" s="232"/>
      <c r="AJ1827" s="694"/>
      <c r="AK1827" s="694"/>
      <c r="AL1827" s="700"/>
      <c r="AM1827" s="694"/>
      <c r="AN1827" s="694"/>
      <c r="AO1827" s="232"/>
      <c r="AP1827" s="232"/>
      <c r="AQ1827" s="232"/>
      <c r="AR1827" s="232"/>
      <c r="AS1827" s="232"/>
      <c r="AT1827" s="243" t="str">
        <f t="shared" si="157"/>
        <v/>
      </c>
      <c r="AU1827" s="243" t="str">
        <f t="shared" si="158"/>
        <v/>
      </c>
    </row>
    <row r="1828" spans="1:47" ht="14.25">
      <c r="A1828" s="182">
        <v>1</v>
      </c>
      <c r="B1828" s="29">
        <v>2025</v>
      </c>
      <c r="C1828" s="29">
        <v>7</v>
      </c>
      <c r="D1828" s="29">
        <v>8</v>
      </c>
      <c r="E1828" s="247" t="s">
        <v>495</v>
      </c>
      <c r="F1828" s="29">
        <v>7</v>
      </c>
      <c r="G1828" s="31" t="s">
        <v>485</v>
      </c>
      <c r="H1828" s="694" t="s">
        <v>467</v>
      </c>
      <c r="I1828" s="347" t="s">
        <v>47</v>
      </c>
      <c r="J1828" s="694" t="s">
        <v>468</v>
      </c>
      <c r="K1828" s="232">
        <v>3839138</v>
      </c>
      <c r="L1828" s="698">
        <v>4</v>
      </c>
      <c r="M1828" s="185">
        <v>15</v>
      </c>
      <c r="N1828" s="717" t="s">
        <v>498</v>
      </c>
      <c r="O1828" s="232" t="s">
        <v>469</v>
      </c>
      <c r="P1828" s="232">
        <v>25</v>
      </c>
      <c r="Q1828" s="347" t="s">
        <v>344</v>
      </c>
      <c r="R1828" s="695">
        <v>1100</v>
      </c>
      <c r="S1828" s="695">
        <v>1101</v>
      </c>
      <c r="T1828" s="695">
        <v>6000</v>
      </c>
      <c r="U1828" s="695">
        <v>6000</v>
      </c>
      <c r="V1828" s="695">
        <v>1100</v>
      </c>
      <c r="W1828" s="695">
        <v>1101</v>
      </c>
      <c r="X1828" s="232">
        <v>1</v>
      </c>
      <c r="Y1828" s="695">
        <v>6000</v>
      </c>
      <c r="Z1828" s="232">
        <v>1</v>
      </c>
      <c r="AA1828" s="696">
        <v>6000</v>
      </c>
      <c r="AB1828" s="696">
        <v>6050</v>
      </c>
      <c r="AC1828" s="697" t="s">
        <v>2990</v>
      </c>
      <c r="AD1828" s="698"/>
      <c r="AE1828" s="699">
        <v>0.11805555555555555</v>
      </c>
      <c r="AF1828" s="699">
        <v>0.14583333333333334</v>
      </c>
      <c r="AG1828" s="699">
        <v>0.14583333333333334</v>
      </c>
      <c r="AH1828" s="699">
        <v>0.15277777777777779</v>
      </c>
      <c r="AI1828" s="232" t="s">
        <v>5</v>
      </c>
      <c r="AJ1828" s="694"/>
      <c r="AK1828" s="694" t="s">
        <v>6</v>
      </c>
      <c r="AL1828" s="700" t="s">
        <v>662</v>
      </c>
      <c r="AM1828" s="694" t="s">
        <v>486</v>
      </c>
      <c r="AN1828" s="694">
        <v>1</v>
      </c>
      <c r="AO1828" s="232" t="s">
        <v>2984</v>
      </c>
      <c r="AP1828" s="232" t="s">
        <v>394</v>
      </c>
      <c r="AQ1828" s="232"/>
      <c r="AR1828" s="232"/>
      <c r="AS1828" s="232"/>
      <c r="AT1828" s="243">
        <f t="shared" si="157"/>
        <v>2.777777777777779E-2</v>
      </c>
      <c r="AU1828" s="243">
        <f t="shared" si="158"/>
        <v>6.9444444444444475E-3</v>
      </c>
    </row>
    <row r="1829" spans="1:47" ht="14.25">
      <c r="B1829" s="29">
        <v>2025</v>
      </c>
      <c r="C1829" s="29">
        <v>7</v>
      </c>
      <c r="D1829" s="29">
        <v>8</v>
      </c>
      <c r="E1829" s="247" t="s">
        <v>495</v>
      </c>
      <c r="F1829" s="29">
        <v>7</v>
      </c>
      <c r="G1829" s="31" t="s">
        <v>485</v>
      </c>
      <c r="H1829" s="694" t="s">
        <v>467</v>
      </c>
      <c r="I1829" s="347" t="s">
        <v>47</v>
      </c>
      <c r="J1829" s="694" t="s">
        <v>468</v>
      </c>
      <c r="K1829" s="232">
        <v>3839138</v>
      </c>
      <c r="L1829" s="698">
        <v>5</v>
      </c>
      <c r="M1829" s="185">
        <v>15</v>
      </c>
      <c r="N1829" s="717" t="s">
        <v>498</v>
      </c>
      <c r="O1829" s="232" t="s">
        <v>469</v>
      </c>
      <c r="P1829" s="232">
        <v>25</v>
      </c>
      <c r="Q1829" s="347" t="s">
        <v>344</v>
      </c>
      <c r="R1829" s="695">
        <v>1100</v>
      </c>
      <c r="S1829" s="695">
        <v>1101</v>
      </c>
      <c r="T1829" s="695">
        <v>6000</v>
      </c>
      <c r="U1829" s="695">
        <v>6000</v>
      </c>
      <c r="V1829" s="695">
        <v>1100</v>
      </c>
      <c r="W1829" s="695">
        <v>1101</v>
      </c>
      <c r="X1829" s="232">
        <v>1</v>
      </c>
      <c r="Y1829" s="695">
        <v>6000</v>
      </c>
      <c r="Z1829" s="232">
        <v>1</v>
      </c>
      <c r="AA1829" s="696">
        <v>6000</v>
      </c>
      <c r="AB1829" s="696">
        <v>6050</v>
      </c>
      <c r="AC1829" s="697" t="s">
        <v>2991</v>
      </c>
      <c r="AD1829" s="698"/>
      <c r="AE1829" s="699">
        <v>0.15277777777777779</v>
      </c>
      <c r="AF1829" s="699">
        <v>0.18055555555555555</v>
      </c>
      <c r="AG1829" s="699">
        <v>0.18055555555555555</v>
      </c>
      <c r="AH1829" s="699">
        <v>0.1875</v>
      </c>
      <c r="AI1829" s="232" t="s">
        <v>5</v>
      </c>
      <c r="AJ1829" s="694"/>
      <c r="AK1829" s="694" t="s">
        <v>6</v>
      </c>
      <c r="AL1829" s="700" t="s">
        <v>662</v>
      </c>
      <c r="AM1829" s="694" t="s">
        <v>486</v>
      </c>
      <c r="AN1829" s="694">
        <v>1</v>
      </c>
      <c r="AO1829" s="232" t="s">
        <v>2984</v>
      </c>
      <c r="AP1829" s="232" t="s">
        <v>394</v>
      </c>
      <c r="AQ1829" s="232"/>
      <c r="AR1829" s="232"/>
      <c r="AS1829" s="232"/>
      <c r="AT1829" s="243">
        <f t="shared" si="157"/>
        <v>2.7777777777777762E-2</v>
      </c>
      <c r="AU1829" s="243">
        <f t="shared" si="158"/>
        <v>6.9444444444444475E-3</v>
      </c>
    </row>
    <row r="1830" spans="1:47" ht="14.25">
      <c r="B1830" s="29">
        <v>2025</v>
      </c>
      <c r="C1830" s="29">
        <v>7</v>
      </c>
      <c r="D1830" s="29">
        <v>8</v>
      </c>
      <c r="E1830" s="247" t="s">
        <v>495</v>
      </c>
      <c r="F1830" s="29">
        <v>7</v>
      </c>
      <c r="G1830" s="31" t="s">
        <v>485</v>
      </c>
      <c r="H1830" s="694" t="s">
        <v>467</v>
      </c>
      <c r="I1830" s="347" t="s">
        <v>47</v>
      </c>
      <c r="J1830" s="694" t="s">
        <v>468</v>
      </c>
      <c r="K1830" s="232">
        <v>3839138</v>
      </c>
      <c r="L1830" s="698">
        <v>6</v>
      </c>
      <c r="M1830" s="185">
        <v>15</v>
      </c>
      <c r="N1830" s="717" t="s">
        <v>498</v>
      </c>
      <c r="O1830" s="232" t="s">
        <v>469</v>
      </c>
      <c r="P1830" s="232">
        <v>25</v>
      </c>
      <c r="Q1830" s="347" t="s">
        <v>344</v>
      </c>
      <c r="R1830" s="695">
        <v>1100</v>
      </c>
      <c r="S1830" s="695">
        <v>1101</v>
      </c>
      <c r="T1830" s="695">
        <v>6000</v>
      </c>
      <c r="U1830" s="695">
        <v>6000</v>
      </c>
      <c r="V1830" s="695">
        <v>1100</v>
      </c>
      <c r="W1830" s="695">
        <v>1101</v>
      </c>
      <c r="X1830" s="232">
        <v>1</v>
      </c>
      <c r="Y1830" s="695">
        <v>6000</v>
      </c>
      <c r="Z1830" s="232">
        <v>1</v>
      </c>
      <c r="AA1830" s="696">
        <v>6000</v>
      </c>
      <c r="AB1830" s="696">
        <v>6050</v>
      </c>
      <c r="AC1830" s="697" t="s">
        <v>2993</v>
      </c>
      <c r="AD1830" s="698" t="s">
        <v>2974</v>
      </c>
      <c r="AE1830" s="699">
        <v>0.1875</v>
      </c>
      <c r="AF1830" s="699">
        <v>0.21527777777777779</v>
      </c>
      <c r="AG1830" s="699">
        <v>0.21527777777777779</v>
      </c>
      <c r="AH1830" s="699">
        <v>0.22222222222222221</v>
      </c>
      <c r="AI1830" s="232" t="s">
        <v>5</v>
      </c>
      <c r="AJ1830" s="694"/>
      <c r="AK1830" s="694" t="s">
        <v>6</v>
      </c>
      <c r="AL1830" s="700" t="s">
        <v>662</v>
      </c>
      <c r="AM1830" s="694" t="s">
        <v>486</v>
      </c>
      <c r="AN1830" s="694">
        <v>1</v>
      </c>
      <c r="AO1830" s="232" t="s">
        <v>2984</v>
      </c>
      <c r="AP1830" s="232" t="s">
        <v>394</v>
      </c>
      <c r="AQ1830" s="232"/>
      <c r="AR1830" s="232"/>
      <c r="AS1830" s="232"/>
      <c r="AT1830" s="243">
        <f t="shared" si="157"/>
        <v>2.777777777777779E-2</v>
      </c>
      <c r="AU1830" s="243">
        <f t="shared" si="158"/>
        <v>6.9444444444444198E-3</v>
      </c>
    </row>
    <row r="1831" spans="1:47" ht="14.25">
      <c r="B1831" s="29">
        <v>2025</v>
      </c>
      <c r="C1831" s="29">
        <v>7</v>
      </c>
      <c r="D1831" s="29">
        <v>8</v>
      </c>
      <c r="E1831" s="247" t="s">
        <v>495</v>
      </c>
      <c r="F1831" s="29"/>
      <c r="G1831" s="31"/>
      <c r="H1831" s="694" t="s">
        <v>467</v>
      </c>
      <c r="I1831" s="347" t="s">
        <v>43</v>
      </c>
      <c r="J1831" s="694" t="s">
        <v>468</v>
      </c>
      <c r="K1831" s="232"/>
      <c r="L1831" s="698"/>
      <c r="M1831" s="185"/>
      <c r="N1831" s="717"/>
      <c r="O1831" s="232"/>
      <c r="P1831" s="232">
        <v>25</v>
      </c>
      <c r="Q1831" s="347" t="s">
        <v>483</v>
      </c>
      <c r="R1831" s="695">
        <v>1100</v>
      </c>
      <c r="S1831" s="695"/>
      <c r="T1831" s="695" t="s">
        <v>30</v>
      </c>
      <c r="U1831" s="695">
        <v>500</v>
      </c>
      <c r="V1831" s="695">
        <v>1100</v>
      </c>
      <c r="W1831" s="695">
        <v>1100</v>
      </c>
      <c r="X1831" s="232">
        <v>1</v>
      </c>
      <c r="Y1831" s="695"/>
      <c r="Z1831" s="232">
        <v>1</v>
      </c>
      <c r="AA1831" s="696">
        <v>500</v>
      </c>
      <c r="AB1831" s="696">
        <v>18700</v>
      </c>
      <c r="AC1831" s="697" t="s">
        <v>928</v>
      </c>
      <c r="AD1831" s="698" t="s">
        <v>2974</v>
      </c>
      <c r="AE1831" s="699">
        <v>0.22222222222222221</v>
      </c>
      <c r="AF1831" s="699">
        <v>0.22569444444444445</v>
      </c>
      <c r="AG1831" s="699"/>
      <c r="AH1831" s="699"/>
      <c r="AI1831" s="232"/>
      <c r="AJ1831" s="694"/>
      <c r="AK1831" s="694" t="s">
        <v>6</v>
      </c>
      <c r="AL1831" s="700" t="s">
        <v>662</v>
      </c>
      <c r="AM1831" s="694" t="s">
        <v>486</v>
      </c>
      <c r="AN1831" s="694">
        <v>1</v>
      </c>
      <c r="AO1831" s="232" t="s">
        <v>1408</v>
      </c>
      <c r="AP1831" s="232"/>
      <c r="AQ1831" s="232"/>
      <c r="AR1831" s="232"/>
      <c r="AS1831" s="232"/>
      <c r="AT1831" s="243">
        <f t="shared" si="157"/>
        <v>3.4722222222222376E-3</v>
      </c>
      <c r="AU1831" s="243" t="str">
        <f t="shared" si="158"/>
        <v/>
      </c>
    </row>
    <row r="1832" spans="1:47" ht="14.25">
      <c r="B1832" s="29">
        <v>2025</v>
      </c>
      <c r="C1832" s="29">
        <v>7</v>
      </c>
      <c r="D1832" s="29">
        <v>9</v>
      </c>
      <c r="E1832" s="247" t="s">
        <v>495</v>
      </c>
      <c r="F1832" s="29"/>
      <c r="G1832" s="208"/>
      <c r="H1832" s="694" t="s">
        <v>467</v>
      </c>
      <c r="I1832" s="347"/>
      <c r="J1832" s="694"/>
      <c r="K1832" s="232"/>
      <c r="L1832" s="698"/>
      <c r="M1832" s="185"/>
      <c r="N1832" s="717"/>
      <c r="O1832" s="232"/>
      <c r="P1832" s="232"/>
      <c r="Q1832" s="347"/>
      <c r="R1832" s="695"/>
      <c r="S1832" s="695"/>
      <c r="T1832" s="695"/>
      <c r="U1832" s="695"/>
      <c r="V1832" s="695"/>
      <c r="W1832" s="695"/>
      <c r="X1832" s="232"/>
      <c r="Y1832" s="695"/>
      <c r="Z1832" s="232"/>
      <c r="AA1832" s="696"/>
      <c r="AB1832" s="696"/>
      <c r="AC1832" s="697"/>
      <c r="AD1832" s="698"/>
      <c r="AE1832" s="699"/>
      <c r="AF1832" s="699"/>
      <c r="AG1832" s="699">
        <v>0.22569444444444445</v>
      </c>
      <c r="AH1832" s="699">
        <v>0.24652777777777779</v>
      </c>
      <c r="AI1832" s="232" t="s">
        <v>560</v>
      </c>
      <c r="AJ1832" s="694"/>
      <c r="AK1832" s="694"/>
      <c r="AL1832" s="700"/>
      <c r="AM1832" s="694"/>
      <c r="AN1832" s="694"/>
      <c r="AO1832" s="232"/>
      <c r="AP1832" s="232"/>
      <c r="AQ1832" s="232"/>
      <c r="AR1832" s="232"/>
      <c r="AS1832" s="232"/>
      <c r="AT1832" s="243" t="str">
        <f t="shared" si="157"/>
        <v/>
      </c>
      <c r="AU1832" s="243">
        <f t="shared" si="158"/>
        <v>2.0833333333333343E-2</v>
      </c>
    </row>
    <row r="1833" spans="1:47" ht="14.25">
      <c r="B1833" s="29">
        <v>2025</v>
      </c>
      <c r="C1833" s="29">
        <v>7</v>
      </c>
      <c r="D1833" s="29">
        <v>9</v>
      </c>
      <c r="E1833" s="247" t="s">
        <v>495</v>
      </c>
      <c r="F1833" s="29"/>
      <c r="G1833" s="31"/>
      <c r="H1833" s="694" t="s">
        <v>467</v>
      </c>
      <c r="I1833" s="347" t="s">
        <v>58</v>
      </c>
      <c r="J1833" s="694" t="s">
        <v>468</v>
      </c>
      <c r="K1833" s="232"/>
      <c r="L1833" s="698"/>
      <c r="M1833" s="185"/>
      <c r="N1833" s="717"/>
      <c r="O1833" s="232"/>
      <c r="P1833" s="232">
        <v>12</v>
      </c>
      <c r="Q1833" s="347" t="s">
        <v>483</v>
      </c>
      <c r="R1833" s="695">
        <v>1100</v>
      </c>
      <c r="S1833" s="695"/>
      <c r="T1833" s="695" t="s">
        <v>30</v>
      </c>
      <c r="U1833" s="695">
        <v>200</v>
      </c>
      <c r="V1833" s="695">
        <v>1100</v>
      </c>
      <c r="W1833" s="695">
        <v>1100</v>
      </c>
      <c r="X1833" s="232">
        <v>1</v>
      </c>
      <c r="Y1833" s="695">
        <v>200</v>
      </c>
      <c r="Z1833" s="232">
        <v>1</v>
      </c>
      <c r="AA1833" s="696">
        <v>200</v>
      </c>
      <c r="AB1833" s="696"/>
      <c r="AC1833" s="697"/>
      <c r="AD1833" s="698"/>
      <c r="AE1833" s="699"/>
      <c r="AF1833" s="699"/>
      <c r="AG1833" s="699"/>
      <c r="AH1833" s="699"/>
      <c r="AI1833" s="232"/>
      <c r="AJ1833" s="694"/>
      <c r="AK1833" s="694"/>
      <c r="AL1833" s="700"/>
      <c r="AM1833" s="694"/>
      <c r="AN1833" s="694"/>
      <c r="AO1833" s="232"/>
      <c r="AP1833" s="232"/>
      <c r="AQ1833" s="232"/>
      <c r="AR1833" s="232"/>
      <c r="AS1833" s="232"/>
      <c r="AT1833" s="243" t="str">
        <f t="shared" si="157"/>
        <v/>
      </c>
      <c r="AU1833" s="243" t="str">
        <f t="shared" si="158"/>
        <v/>
      </c>
    </row>
    <row r="1834" spans="1:47" ht="14.25">
      <c r="A1834" s="182">
        <v>1</v>
      </c>
      <c r="B1834" s="29">
        <v>2025</v>
      </c>
      <c r="C1834" s="29">
        <v>7</v>
      </c>
      <c r="D1834" s="29">
        <v>9</v>
      </c>
      <c r="E1834" s="247" t="s">
        <v>495</v>
      </c>
      <c r="F1834" s="29">
        <v>1</v>
      </c>
      <c r="G1834" s="31" t="s">
        <v>485</v>
      </c>
      <c r="H1834" s="694" t="s">
        <v>467</v>
      </c>
      <c r="I1834" s="347" t="s">
        <v>47</v>
      </c>
      <c r="J1834" s="694" t="s">
        <v>468</v>
      </c>
      <c r="K1834" s="232">
        <v>3839138</v>
      </c>
      <c r="L1834" s="698">
        <v>7</v>
      </c>
      <c r="M1834" s="185">
        <v>15</v>
      </c>
      <c r="N1834" s="717" t="s">
        <v>498</v>
      </c>
      <c r="O1834" s="232" t="s">
        <v>469</v>
      </c>
      <c r="P1834" s="232">
        <v>25</v>
      </c>
      <c r="Q1834" s="347" t="s">
        <v>344</v>
      </c>
      <c r="R1834" s="695">
        <v>1100</v>
      </c>
      <c r="S1834" s="695">
        <v>1101</v>
      </c>
      <c r="T1834" s="695">
        <v>6000</v>
      </c>
      <c r="U1834" s="695">
        <v>6000</v>
      </c>
      <c r="V1834" s="695">
        <v>1100</v>
      </c>
      <c r="W1834" s="695">
        <v>1101</v>
      </c>
      <c r="X1834" s="232">
        <v>1</v>
      </c>
      <c r="Y1834" s="695">
        <v>6000</v>
      </c>
      <c r="Z1834" s="232">
        <v>1</v>
      </c>
      <c r="AA1834" s="696">
        <v>6000</v>
      </c>
      <c r="AB1834" s="696">
        <v>6050</v>
      </c>
      <c r="AC1834" s="697" t="s">
        <v>2994</v>
      </c>
      <c r="AD1834" s="698"/>
      <c r="AE1834" s="699">
        <v>0.24652777777777779</v>
      </c>
      <c r="AF1834" s="699">
        <v>0.27430555555555558</v>
      </c>
      <c r="AG1834" s="699">
        <v>0.27430555555555558</v>
      </c>
      <c r="AH1834" s="699">
        <v>0.28125</v>
      </c>
      <c r="AI1834" s="232" t="s">
        <v>5</v>
      </c>
      <c r="AJ1834" s="694"/>
      <c r="AK1834" s="694" t="s">
        <v>6</v>
      </c>
      <c r="AL1834" s="700" t="s">
        <v>662</v>
      </c>
      <c r="AM1834" s="694" t="s">
        <v>486</v>
      </c>
      <c r="AN1834" s="694">
        <v>1</v>
      </c>
      <c r="AO1834" s="232" t="s">
        <v>2984</v>
      </c>
      <c r="AP1834" s="232" t="s">
        <v>394</v>
      </c>
      <c r="AQ1834" s="232" t="s">
        <v>860</v>
      </c>
      <c r="AR1834" s="232"/>
      <c r="AS1834" s="232"/>
      <c r="AT1834" s="243">
        <f t="shared" si="157"/>
        <v>2.777777777777779E-2</v>
      </c>
      <c r="AU1834" s="243">
        <f t="shared" si="158"/>
        <v>6.9444444444444198E-3</v>
      </c>
    </row>
    <row r="1835" spans="1:47" ht="14.25">
      <c r="B1835" s="29">
        <v>2025</v>
      </c>
      <c r="C1835" s="29">
        <v>7</v>
      </c>
      <c r="D1835" s="29">
        <v>9</v>
      </c>
      <c r="E1835" s="247" t="s">
        <v>496</v>
      </c>
      <c r="F1835" s="29">
        <v>1</v>
      </c>
      <c r="G1835" s="31" t="s">
        <v>485</v>
      </c>
      <c r="H1835" s="694" t="s">
        <v>467</v>
      </c>
      <c r="I1835" s="347" t="s">
        <v>47</v>
      </c>
      <c r="J1835" s="694" t="s">
        <v>468</v>
      </c>
      <c r="K1835" s="232">
        <v>3839138</v>
      </c>
      <c r="L1835" s="698">
        <v>8</v>
      </c>
      <c r="M1835" s="185">
        <v>15</v>
      </c>
      <c r="N1835" s="717" t="s">
        <v>498</v>
      </c>
      <c r="O1835" s="232" t="s">
        <v>469</v>
      </c>
      <c r="P1835" s="232">
        <v>25</v>
      </c>
      <c r="Q1835" s="347" t="s">
        <v>344</v>
      </c>
      <c r="R1835" s="695">
        <v>1100</v>
      </c>
      <c r="S1835" s="695">
        <v>1101</v>
      </c>
      <c r="T1835" s="695">
        <v>6000</v>
      </c>
      <c r="U1835" s="695">
        <v>6000</v>
      </c>
      <c r="V1835" s="695">
        <v>1100</v>
      </c>
      <c r="W1835" s="695">
        <v>1101</v>
      </c>
      <c r="X1835" s="232">
        <v>1</v>
      </c>
      <c r="Y1835" s="695">
        <v>6000</v>
      </c>
      <c r="Z1835" s="232">
        <v>1</v>
      </c>
      <c r="AA1835" s="696">
        <v>6000</v>
      </c>
      <c r="AB1835" s="696">
        <v>6050</v>
      </c>
      <c r="AC1835" s="697" t="s">
        <v>2995</v>
      </c>
      <c r="AD1835" s="698"/>
      <c r="AE1835" s="699">
        <v>0.28125</v>
      </c>
      <c r="AF1835" s="699">
        <v>0.30902777777777779</v>
      </c>
      <c r="AG1835" s="699">
        <v>0.30902777777777779</v>
      </c>
      <c r="AH1835" s="699">
        <v>0.31597222222222221</v>
      </c>
      <c r="AI1835" s="232" t="s">
        <v>5</v>
      </c>
      <c r="AJ1835" s="694"/>
      <c r="AK1835" s="694" t="s">
        <v>6</v>
      </c>
      <c r="AL1835" s="700" t="s">
        <v>662</v>
      </c>
      <c r="AM1835" s="694" t="s">
        <v>486</v>
      </c>
      <c r="AN1835" s="694">
        <v>1</v>
      </c>
      <c r="AO1835" s="232" t="s">
        <v>2984</v>
      </c>
      <c r="AP1835" s="232" t="s">
        <v>394</v>
      </c>
      <c r="AQ1835" s="232"/>
      <c r="AR1835" s="232"/>
      <c r="AS1835" s="232"/>
      <c r="AT1835" s="243">
        <f t="shared" si="157"/>
        <v>2.777777777777779E-2</v>
      </c>
      <c r="AU1835" s="243">
        <f t="shared" si="158"/>
        <v>6.9444444444444198E-3</v>
      </c>
    </row>
    <row r="1836" spans="1:47" ht="14.25">
      <c r="B1836" s="29">
        <v>2025</v>
      </c>
      <c r="C1836" s="29">
        <v>7</v>
      </c>
      <c r="D1836" s="29">
        <v>9</v>
      </c>
      <c r="E1836" s="247" t="s">
        <v>496</v>
      </c>
      <c r="F1836" s="29"/>
      <c r="G1836" s="31"/>
      <c r="H1836" s="694" t="s">
        <v>467</v>
      </c>
      <c r="I1836" s="347" t="s">
        <v>47</v>
      </c>
      <c r="J1836" s="694" t="s">
        <v>468</v>
      </c>
      <c r="K1836" s="232">
        <v>3839138</v>
      </c>
      <c r="L1836" s="698"/>
      <c r="M1836" s="185">
        <v>15</v>
      </c>
      <c r="N1836" s="717" t="s">
        <v>498</v>
      </c>
      <c r="O1836" s="232" t="s">
        <v>469</v>
      </c>
      <c r="P1836" s="232">
        <v>25</v>
      </c>
      <c r="Q1836" s="347" t="s">
        <v>344</v>
      </c>
      <c r="R1836" s="695">
        <v>1100</v>
      </c>
      <c r="S1836" s="695">
        <v>1099</v>
      </c>
      <c r="T1836" s="695">
        <v>6000</v>
      </c>
      <c r="U1836" s="695">
        <v>6000</v>
      </c>
      <c r="V1836" s="695">
        <v>1100</v>
      </c>
      <c r="W1836" s="695">
        <v>1099</v>
      </c>
      <c r="X1836" s="232">
        <v>1</v>
      </c>
      <c r="Y1836" s="695">
        <v>6000</v>
      </c>
      <c r="Z1836" s="232">
        <v>1</v>
      </c>
      <c r="AA1836" s="696">
        <v>6000</v>
      </c>
      <c r="AB1836" s="696">
        <v>800</v>
      </c>
      <c r="AC1836" s="697" t="s">
        <v>2996</v>
      </c>
      <c r="AD1836" s="698"/>
      <c r="AE1836" s="699">
        <v>0.31597222222222221</v>
      </c>
      <c r="AF1836" s="699">
        <v>0.31944444444444442</v>
      </c>
      <c r="AG1836" s="699">
        <v>0.31944444444444442</v>
      </c>
      <c r="AH1836" s="699">
        <v>0.36805555555555558</v>
      </c>
      <c r="AI1836" s="232" t="s">
        <v>5</v>
      </c>
      <c r="AJ1836" s="694"/>
      <c r="AK1836" s="694" t="s">
        <v>6</v>
      </c>
      <c r="AL1836" s="700" t="s">
        <v>2599</v>
      </c>
      <c r="AM1836" s="694" t="s">
        <v>486</v>
      </c>
      <c r="AN1836" s="694"/>
      <c r="AO1836" s="232" t="s">
        <v>3004</v>
      </c>
      <c r="AP1836" s="232"/>
      <c r="AQ1836" s="232"/>
      <c r="AR1836" s="232"/>
      <c r="AS1836" s="232"/>
      <c r="AT1836" s="243">
        <f t="shared" si="157"/>
        <v>3.4722222222222099E-3</v>
      </c>
      <c r="AU1836" s="243">
        <f t="shared" si="158"/>
        <v>4.861111111111116E-2</v>
      </c>
    </row>
    <row r="1837" spans="1:47" ht="14.25">
      <c r="B1837" s="29">
        <v>2025</v>
      </c>
      <c r="C1837" s="29">
        <v>7</v>
      </c>
      <c r="D1837" s="29">
        <v>9</v>
      </c>
      <c r="E1837" s="247" t="s">
        <v>496</v>
      </c>
      <c r="F1837" s="29">
        <v>1</v>
      </c>
      <c r="G1837" s="31" t="s">
        <v>485</v>
      </c>
      <c r="H1837" s="694" t="s">
        <v>467</v>
      </c>
      <c r="I1837" s="347" t="s">
        <v>47</v>
      </c>
      <c r="J1837" s="694" t="s">
        <v>468</v>
      </c>
      <c r="K1837" s="232">
        <v>3839138</v>
      </c>
      <c r="L1837" s="698">
        <v>9</v>
      </c>
      <c r="M1837" s="185">
        <v>15</v>
      </c>
      <c r="N1837" s="717" t="s">
        <v>498</v>
      </c>
      <c r="O1837" s="232" t="s">
        <v>469</v>
      </c>
      <c r="P1837" s="232">
        <v>25</v>
      </c>
      <c r="Q1837" s="347" t="s">
        <v>344</v>
      </c>
      <c r="R1837" s="695">
        <v>1100</v>
      </c>
      <c r="S1837" s="695">
        <v>1101</v>
      </c>
      <c r="T1837" s="695">
        <v>6000</v>
      </c>
      <c r="U1837" s="695">
        <v>6000</v>
      </c>
      <c r="V1837" s="695">
        <v>1100</v>
      </c>
      <c r="W1837" s="695">
        <v>1101</v>
      </c>
      <c r="X1837" s="232">
        <v>1</v>
      </c>
      <c r="Y1837" s="695">
        <v>6000</v>
      </c>
      <c r="Z1837" s="232">
        <v>1</v>
      </c>
      <c r="AA1837" s="696">
        <v>6000</v>
      </c>
      <c r="AB1837" s="696">
        <v>6050</v>
      </c>
      <c r="AC1837" s="697" t="s">
        <v>3000</v>
      </c>
      <c r="AD1837" s="698" t="s">
        <v>2985</v>
      </c>
      <c r="AE1837" s="699">
        <v>0.36805555555555558</v>
      </c>
      <c r="AF1837" s="699">
        <v>0.39583333333333331</v>
      </c>
      <c r="AG1837" s="699">
        <v>0.39583333333333331</v>
      </c>
      <c r="AH1837" s="699">
        <v>0.40277777777777779</v>
      </c>
      <c r="AI1837" s="232" t="s">
        <v>5</v>
      </c>
      <c r="AJ1837" s="694"/>
      <c r="AK1837" s="694" t="s">
        <v>6</v>
      </c>
      <c r="AL1837" s="700" t="s">
        <v>662</v>
      </c>
      <c r="AM1837" s="694" t="s">
        <v>486</v>
      </c>
      <c r="AN1837" s="694">
        <v>1</v>
      </c>
      <c r="AO1837" s="232" t="s">
        <v>2984</v>
      </c>
      <c r="AP1837" s="232" t="s">
        <v>394</v>
      </c>
      <c r="AQ1837" s="232"/>
      <c r="AR1837" s="232"/>
      <c r="AS1837" s="232"/>
      <c r="AT1837" s="243">
        <f t="shared" ref="AT1837" si="159">IF(IF(AE1837&gt;AF1837,1-AE1837+AF1837,AF1837-AE1837)=0,"",IF(AE1837&gt;AF1837,1-AE1837+AF1837,AF1837-AE1837))</f>
        <v>2.7777777777777735E-2</v>
      </c>
      <c r="AU1837" s="243">
        <f t="shared" ref="AU1837" si="160">IF(IF(AG1837&gt;AH1837,1-AG1837+AH1837,AH1837-AG1837)=0,"",IF(AG1837&gt;AH1837,1-AG1837+AH1837,AH1837-AG1837))</f>
        <v>6.9444444444444753E-3</v>
      </c>
    </row>
    <row r="1838" spans="1:47" ht="14.25">
      <c r="B1838" s="29">
        <v>2025</v>
      </c>
      <c r="C1838" s="29">
        <v>7</v>
      </c>
      <c r="D1838" s="29">
        <v>9</v>
      </c>
      <c r="E1838" s="247" t="s">
        <v>496</v>
      </c>
      <c r="F1838" s="29"/>
      <c r="G1838" s="31"/>
      <c r="H1838" s="694" t="s">
        <v>467</v>
      </c>
      <c r="I1838" s="347" t="s">
        <v>43</v>
      </c>
      <c r="J1838" s="694" t="s">
        <v>468</v>
      </c>
      <c r="K1838" s="232"/>
      <c r="L1838" s="698"/>
      <c r="M1838" s="185"/>
      <c r="N1838" s="717"/>
      <c r="O1838" s="232"/>
      <c r="P1838" s="232">
        <v>25</v>
      </c>
      <c r="Q1838" s="347" t="s">
        <v>483</v>
      </c>
      <c r="R1838" s="695">
        <v>1100</v>
      </c>
      <c r="S1838" s="695"/>
      <c r="T1838" s="695" t="s">
        <v>30</v>
      </c>
      <c r="U1838" s="695">
        <v>500</v>
      </c>
      <c r="V1838" s="695">
        <v>1100</v>
      </c>
      <c r="W1838" s="695">
        <v>1100</v>
      </c>
      <c r="X1838" s="232">
        <v>1</v>
      </c>
      <c r="Y1838" s="695"/>
      <c r="Z1838" s="232">
        <v>1</v>
      </c>
      <c r="AA1838" s="696">
        <v>500</v>
      </c>
      <c r="AB1838" s="696">
        <v>18700</v>
      </c>
      <c r="AC1838" s="697" t="s">
        <v>928</v>
      </c>
      <c r="AD1838" s="698" t="s">
        <v>2985</v>
      </c>
      <c r="AE1838" s="699">
        <v>0.40277777777777779</v>
      </c>
      <c r="AF1838" s="699">
        <v>0.40625</v>
      </c>
      <c r="AG1838" s="699"/>
      <c r="AH1838" s="699"/>
      <c r="AI1838" s="232"/>
      <c r="AJ1838" s="694"/>
      <c r="AK1838" s="694" t="s">
        <v>6</v>
      </c>
      <c r="AL1838" s="700" t="s">
        <v>662</v>
      </c>
      <c r="AM1838" s="694" t="s">
        <v>486</v>
      </c>
      <c r="AN1838" s="694">
        <v>1</v>
      </c>
      <c r="AO1838" s="232" t="s">
        <v>1408</v>
      </c>
      <c r="AP1838" s="232"/>
      <c r="AQ1838" s="232"/>
      <c r="AR1838" s="232"/>
      <c r="AS1838" s="232"/>
      <c r="AT1838" s="243">
        <f t="shared" si="157"/>
        <v>3.4722222222222099E-3</v>
      </c>
      <c r="AU1838" s="243" t="str">
        <f t="shared" si="158"/>
        <v/>
      </c>
    </row>
    <row r="1839" spans="1:47" ht="14.25">
      <c r="B1839" s="29">
        <v>2025</v>
      </c>
      <c r="C1839" s="29">
        <v>7</v>
      </c>
      <c r="D1839" s="29">
        <v>9</v>
      </c>
      <c r="E1839" s="247" t="s">
        <v>496</v>
      </c>
      <c r="F1839" s="29"/>
      <c r="G1839" s="208"/>
      <c r="H1839" s="694" t="s">
        <v>467</v>
      </c>
      <c r="I1839" s="347"/>
      <c r="J1839" s="694"/>
      <c r="K1839" s="232"/>
      <c r="L1839" s="698"/>
      <c r="M1839" s="185"/>
      <c r="N1839" s="717"/>
      <c r="O1839" s="232"/>
      <c r="P1839" s="232"/>
      <c r="Q1839" s="347"/>
      <c r="R1839" s="695"/>
      <c r="S1839" s="695"/>
      <c r="T1839" s="695"/>
      <c r="U1839" s="695"/>
      <c r="V1839" s="695"/>
      <c r="W1839" s="695"/>
      <c r="X1839" s="232"/>
      <c r="Y1839" s="695"/>
      <c r="Z1839" s="232"/>
      <c r="AA1839" s="696"/>
      <c r="AB1839" s="696"/>
      <c r="AC1839" s="697"/>
      <c r="AD1839" s="698"/>
      <c r="AE1839" s="699"/>
      <c r="AF1839" s="699"/>
      <c r="AG1839" s="699">
        <v>0.40625</v>
      </c>
      <c r="AH1839" s="699">
        <v>0.42708333333333331</v>
      </c>
      <c r="AI1839" s="232" t="s">
        <v>560</v>
      </c>
      <c r="AJ1839" s="694"/>
      <c r="AK1839" s="694"/>
      <c r="AL1839" s="700"/>
      <c r="AM1839" s="694"/>
      <c r="AN1839" s="694"/>
      <c r="AO1839" s="232"/>
      <c r="AP1839" s="232"/>
      <c r="AQ1839" s="232"/>
      <c r="AR1839" s="232"/>
      <c r="AS1839" s="232"/>
      <c r="AT1839" s="243" t="str">
        <f t="shared" si="157"/>
        <v/>
      </c>
      <c r="AU1839" s="243">
        <f t="shared" si="158"/>
        <v>2.0833333333333315E-2</v>
      </c>
    </row>
    <row r="1840" spans="1:47" ht="14.25">
      <c r="B1840" s="29">
        <v>2025</v>
      </c>
      <c r="C1840" s="29">
        <v>7</v>
      </c>
      <c r="D1840" s="29">
        <v>9</v>
      </c>
      <c r="E1840" s="247" t="s">
        <v>496</v>
      </c>
      <c r="F1840" s="29"/>
      <c r="G1840" s="31"/>
      <c r="H1840" s="694" t="s">
        <v>467</v>
      </c>
      <c r="I1840" s="347" t="s">
        <v>58</v>
      </c>
      <c r="J1840" s="694" t="s">
        <v>468</v>
      </c>
      <c r="K1840" s="232"/>
      <c r="L1840" s="698"/>
      <c r="M1840" s="185"/>
      <c r="N1840" s="717"/>
      <c r="O1840" s="232"/>
      <c r="P1840" s="232">
        <v>12</v>
      </c>
      <c r="Q1840" s="347" t="s">
        <v>483</v>
      </c>
      <c r="R1840" s="695">
        <v>1100</v>
      </c>
      <c r="S1840" s="695"/>
      <c r="T1840" s="695" t="s">
        <v>30</v>
      </c>
      <c r="U1840" s="695">
        <v>200</v>
      </c>
      <c r="V1840" s="695">
        <v>1100</v>
      </c>
      <c r="W1840" s="695">
        <v>1100</v>
      </c>
      <c r="X1840" s="232">
        <v>1</v>
      </c>
      <c r="Y1840" s="695">
        <v>200</v>
      </c>
      <c r="Z1840" s="232">
        <v>1</v>
      </c>
      <c r="AA1840" s="696">
        <v>200</v>
      </c>
      <c r="AB1840" s="696"/>
      <c r="AC1840" s="697"/>
      <c r="AD1840" s="698"/>
      <c r="AE1840" s="699"/>
      <c r="AF1840" s="699"/>
      <c r="AG1840" s="699"/>
      <c r="AH1840" s="699"/>
      <c r="AI1840" s="232"/>
      <c r="AJ1840" s="694"/>
      <c r="AK1840" s="694"/>
      <c r="AL1840" s="700"/>
      <c r="AM1840" s="694"/>
      <c r="AN1840" s="694"/>
      <c r="AO1840" s="232"/>
      <c r="AP1840" s="232"/>
      <c r="AQ1840" s="232"/>
      <c r="AR1840" s="232"/>
      <c r="AS1840" s="232"/>
      <c r="AT1840" s="243" t="str">
        <f t="shared" si="157"/>
        <v/>
      </c>
      <c r="AU1840" s="243" t="str">
        <f t="shared" si="158"/>
        <v/>
      </c>
    </row>
    <row r="1841" spans="1:47" ht="14.25">
      <c r="A1841" s="182">
        <v>1</v>
      </c>
      <c r="B1841" s="29">
        <v>2025</v>
      </c>
      <c r="C1841" s="29">
        <v>7</v>
      </c>
      <c r="D1841" s="29">
        <v>9</v>
      </c>
      <c r="E1841" s="247" t="s">
        <v>496</v>
      </c>
      <c r="F1841" s="29">
        <v>2</v>
      </c>
      <c r="G1841" s="31" t="s">
        <v>485</v>
      </c>
      <c r="H1841" s="694" t="s">
        <v>467</v>
      </c>
      <c r="I1841" s="347" t="s">
        <v>47</v>
      </c>
      <c r="J1841" s="694" t="s">
        <v>468</v>
      </c>
      <c r="K1841" s="232">
        <v>3839138</v>
      </c>
      <c r="L1841" s="698">
        <v>10</v>
      </c>
      <c r="M1841" s="185">
        <v>15</v>
      </c>
      <c r="N1841" s="717" t="s">
        <v>498</v>
      </c>
      <c r="O1841" s="232" t="s">
        <v>469</v>
      </c>
      <c r="P1841" s="232">
        <v>25</v>
      </c>
      <c r="Q1841" s="347" t="s">
        <v>344</v>
      </c>
      <c r="R1841" s="695">
        <v>1100</v>
      </c>
      <c r="S1841" s="695">
        <v>1101</v>
      </c>
      <c r="T1841" s="695">
        <v>6000</v>
      </c>
      <c r="U1841" s="695">
        <v>6000</v>
      </c>
      <c r="V1841" s="695">
        <v>1100</v>
      </c>
      <c r="W1841" s="695">
        <v>1101</v>
      </c>
      <c r="X1841" s="232">
        <v>1</v>
      </c>
      <c r="Y1841" s="695">
        <v>6000</v>
      </c>
      <c r="Z1841" s="232">
        <v>1</v>
      </c>
      <c r="AA1841" s="696">
        <v>6000</v>
      </c>
      <c r="AB1841" s="696">
        <v>6050</v>
      </c>
      <c r="AC1841" s="697" t="s">
        <v>3003</v>
      </c>
      <c r="AD1841" s="698"/>
      <c r="AE1841" s="699">
        <v>0.42708333333333331</v>
      </c>
      <c r="AF1841" s="699">
        <v>0.4548611111111111</v>
      </c>
      <c r="AG1841" s="699">
        <v>0.4548611111111111</v>
      </c>
      <c r="AH1841" s="699">
        <v>0.50347222222222221</v>
      </c>
      <c r="AI1841" s="232" t="s">
        <v>5</v>
      </c>
      <c r="AJ1841" s="694"/>
      <c r="AK1841" s="694" t="s">
        <v>6</v>
      </c>
      <c r="AL1841" s="700" t="s">
        <v>662</v>
      </c>
      <c r="AM1841" s="694" t="s">
        <v>486</v>
      </c>
      <c r="AN1841" s="694">
        <v>1</v>
      </c>
      <c r="AO1841" s="232" t="s">
        <v>2984</v>
      </c>
      <c r="AP1841" s="232" t="s">
        <v>394</v>
      </c>
      <c r="AQ1841" s="232"/>
      <c r="AR1841" s="232"/>
      <c r="AS1841" s="232"/>
      <c r="AT1841" s="243">
        <f t="shared" si="157"/>
        <v>2.777777777777779E-2</v>
      </c>
      <c r="AU1841" s="243">
        <f t="shared" si="158"/>
        <v>4.8611111111111105E-2</v>
      </c>
    </row>
    <row r="1842" spans="1:47" ht="14.25">
      <c r="B1842" s="29">
        <v>2025</v>
      </c>
      <c r="C1842" s="29">
        <v>7</v>
      </c>
      <c r="D1842" s="29">
        <v>9</v>
      </c>
      <c r="E1842" s="247" t="s">
        <v>496</v>
      </c>
      <c r="F1842" s="29">
        <v>2</v>
      </c>
      <c r="G1842" s="31" t="s">
        <v>485</v>
      </c>
      <c r="H1842" s="694" t="s">
        <v>467</v>
      </c>
      <c r="I1842" s="347" t="s">
        <v>47</v>
      </c>
      <c r="J1842" s="694" t="s">
        <v>468</v>
      </c>
      <c r="K1842" s="232">
        <v>3839138</v>
      </c>
      <c r="L1842" s="698">
        <v>11</v>
      </c>
      <c r="M1842" s="185">
        <v>15</v>
      </c>
      <c r="N1842" s="717" t="s">
        <v>498</v>
      </c>
      <c r="O1842" s="232" t="s">
        <v>469</v>
      </c>
      <c r="P1842" s="232">
        <v>25</v>
      </c>
      <c r="Q1842" s="347" t="s">
        <v>344</v>
      </c>
      <c r="R1842" s="695">
        <v>1100</v>
      </c>
      <c r="S1842" s="695">
        <v>1103</v>
      </c>
      <c r="T1842" s="695">
        <v>6000</v>
      </c>
      <c r="U1842" s="695">
        <v>6000</v>
      </c>
      <c r="V1842" s="695">
        <v>1100</v>
      </c>
      <c r="W1842" s="695">
        <v>1103</v>
      </c>
      <c r="X1842" s="232">
        <v>1</v>
      </c>
      <c r="Y1842" s="695">
        <v>6000</v>
      </c>
      <c r="Z1842" s="232">
        <v>1</v>
      </c>
      <c r="AA1842" s="696">
        <v>6000</v>
      </c>
      <c r="AB1842" s="696">
        <v>6050</v>
      </c>
      <c r="AC1842" s="697" t="s">
        <v>3005</v>
      </c>
      <c r="AD1842" s="698"/>
      <c r="AE1842" s="699">
        <v>0.50347222222222221</v>
      </c>
      <c r="AF1842" s="699">
        <v>0.53125</v>
      </c>
      <c r="AG1842" s="699">
        <v>0.53125</v>
      </c>
      <c r="AH1842" s="699">
        <v>0.53819444444444442</v>
      </c>
      <c r="AI1842" s="232" t="s">
        <v>5</v>
      </c>
      <c r="AJ1842" s="694"/>
      <c r="AK1842" s="694" t="s">
        <v>6</v>
      </c>
      <c r="AL1842" s="700" t="s">
        <v>662</v>
      </c>
      <c r="AM1842" s="694" t="s">
        <v>486</v>
      </c>
      <c r="AN1842" s="694">
        <v>1</v>
      </c>
      <c r="AO1842" s="232" t="s">
        <v>2984</v>
      </c>
      <c r="AP1842" s="232" t="s">
        <v>394</v>
      </c>
      <c r="AQ1842" s="232"/>
      <c r="AR1842" s="232"/>
      <c r="AS1842" s="232"/>
      <c r="AT1842" s="243">
        <f t="shared" si="157"/>
        <v>2.777777777777779E-2</v>
      </c>
      <c r="AU1842" s="243">
        <f t="shared" si="158"/>
        <v>6.9444444444444198E-3</v>
      </c>
    </row>
    <row r="1843" spans="1:47" ht="14.25">
      <c r="B1843" s="29">
        <v>2025</v>
      </c>
      <c r="C1843" s="29">
        <v>7</v>
      </c>
      <c r="D1843" s="29">
        <v>9</v>
      </c>
      <c r="E1843" s="247" t="s">
        <v>496</v>
      </c>
      <c r="F1843" s="29">
        <v>2</v>
      </c>
      <c r="G1843" s="31" t="s">
        <v>485</v>
      </c>
      <c r="H1843" s="694" t="s">
        <v>467</v>
      </c>
      <c r="I1843" s="347" t="s">
        <v>47</v>
      </c>
      <c r="J1843" s="694" t="s">
        <v>468</v>
      </c>
      <c r="K1843" s="232">
        <v>3839138</v>
      </c>
      <c r="L1843" s="698">
        <v>12</v>
      </c>
      <c r="M1843" s="185">
        <v>15</v>
      </c>
      <c r="N1843" s="717" t="s">
        <v>498</v>
      </c>
      <c r="O1843" s="232" t="s">
        <v>469</v>
      </c>
      <c r="P1843" s="232">
        <v>25</v>
      </c>
      <c r="Q1843" s="347" t="s">
        <v>344</v>
      </c>
      <c r="R1843" s="695">
        <v>1100</v>
      </c>
      <c r="S1843" s="695">
        <v>1101</v>
      </c>
      <c r="T1843" s="695">
        <v>6000</v>
      </c>
      <c r="U1843" s="695">
        <v>6000</v>
      </c>
      <c r="V1843" s="695">
        <v>1100</v>
      </c>
      <c r="W1843" s="695">
        <v>1101</v>
      </c>
      <c r="X1843" s="232">
        <v>1</v>
      </c>
      <c r="Y1843" s="695">
        <v>6000</v>
      </c>
      <c r="Z1843" s="232">
        <v>1</v>
      </c>
      <c r="AA1843" s="696">
        <v>6000</v>
      </c>
      <c r="AB1843" s="696">
        <v>6050</v>
      </c>
      <c r="AC1843" s="697" t="s">
        <v>3006</v>
      </c>
      <c r="AD1843" s="698" t="s">
        <v>2986</v>
      </c>
      <c r="AE1843" s="699">
        <v>0.53819444444444442</v>
      </c>
      <c r="AF1843" s="699">
        <v>0.56597222222222221</v>
      </c>
      <c r="AG1843" s="699">
        <v>0.56597222222222221</v>
      </c>
      <c r="AH1843" s="699">
        <v>0.57291666666666663</v>
      </c>
      <c r="AI1843" s="232" t="s">
        <v>5</v>
      </c>
      <c r="AJ1843" s="694"/>
      <c r="AK1843" s="694" t="s">
        <v>6</v>
      </c>
      <c r="AL1843" s="700" t="s">
        <v>662</v>
      </c>
      <c r="AM1843" s="694" t="s">
        <v>486</v>
      </c>
      <c r="AN1843" s="694">
        <v>1</v>
      </c>
      <c r="AO1843" s="232" t="s">
        <v>2984</v>
      </c>
      <c r="AP1843" s="232" t="s">
        <v>394</v>
      </c>
      <c r="AQ1843" s="232"/>
      <c r="AR1843" s="232"/>
      <c r="AS1843" s="232"/>
      <c r="AT1843" s="243">
        <f t="shared" si="157"/>
        <v>2.777777777777779E-2</v>
      </c>
      <c r="AU1843" s="243">
        <f t="shared" si="158"/>
        <v>6.9444444444444198E-3</v>
      </c>
    </row>
    <row r="1844" spans="1:47" ht="14.25">
      <c r="B1844" s="29">
        <v>2025</v>
      </c>
      <c r="C1844" s="29">
        <v>7</v>
      </c>
      <c r="D1844" s="29">
        <v>9</v>
      </c>
      <c r="E1844" s="247" t="s">
        <v>496</v>
      </c>
      <c r="F1844" s="29"/>
      <c r="G1844" s="31"/>
      <c r="H1844" s="694" t="s">
        <v>467</v>
      </c>
      <c r="I1844" s="347" t="s">
        <v>43</v>
      </c>
      <c r="J1844" s="694" t="s">
        <v>468</v>
      </c>
      <c r="K1844" s="232"/>
      <c r="L1844" s="698"/>
      <c r="M1844" s="185"/>
      <c r="N1844" s="717"/>
      <c r="O1844" s="232"/>
      <c r="P1844" s="232">
        <v>25</v>
      </c>
      <c r="Q1844" s="347" t="s">
        <v>483</v>
      </c>
      <c r="R1844" s="695">
        <v>1100</v>
      </c>
      <c r="S1844" s="695"/>
      <c r="T1844" s="695" t="s">
        <v>30</v>
      </c>
      <c r="U1844" s="695">
        <v>500</v>
      </c>
      <c r="V1844" s="695">
        <v>1100</v>
      </c>
      <c r="W1844" s="695">
        <v>1100</v>
      </c>
      <c r="X1844" s="232">
        <v>1</v>
      </c>
      <c r="Y1844" s="695"/>
      <c r="Z1844" s="232">
        <v>1</v>
      </c>
      <c r="AA1844" s="696">
        <v>500</v>
      </c>
      <c r="AB1844" s="696">
        <v>18700</v>
      </c>
      <c r="AC1844" s="697" t="s">
        <v>928</v>
      </c>
      <c r="AD1844" s="698" t="s">
        <v>2986</v>
      </c>
      <c r="AE1844" s="699">
        <v>0.57291666666666663</v>
      </c>
      <c r="AF1844" s="699">
        <v>0.57638888888888884</v>
      </c>
      <c r="AG1844" s="699"/>
      <c r="AH1844" s="699"/>
      <c r="AI1844" s="232"/>
      <c r="AJ1844" s="694"/>
      <c r="AK1844" s="694" t="s">
        <v>6</v>
      </c>
      <c r="AL1844" s="700" t="s">
        <v>662</v>
      </c>
      <c r="AM1844" s="694" t="s">
        <v>486</v>
      </c>
      <c r="AN1844" s="694">
        <v>1</v>
      </c>
      <c r="AO1844" s="232" t="s">
        <v>1408</v>
      </c>
      <c r="AP1844" s="232"/>
      <c r="AQ1844" s="232"/>
      <c r="AR1844" s="232"/>
      <c r="AS1844" s="232"/>
      <c r="AT1844" s="243">
        <f t="shared" si="157"/>
        <v>3.4722222222222099E-3</v>
      </c>
      <c r="AU1844" s="243" t="str">
        <f t="shared" si="158"/>
        <v/>
      </c>
    </row>
    <row r="1845" spans="1:47" ht="14.25">
      <c r="B1845" s="29">
        <v>2025</v>
      </c>
      <c r="C1845" s="29">
        <v>7</v>
      </c>
      <c r="D1845" s="29">
        <v>9</v>
      </c>
      <c r="E1845" s="247" t="s">
        <v>494</v>
      </c>
      <c r="F1845" s="29"/>
      <c r="G1845" s="208"/>
      <c r="H1845" s="694" t="s">
        <v>467</v>
      </c>
      <c r="I1845" s="347"/>
      <c r="J1845" s="694"/>
      <c r="K1845" s="232"/>
      <c r="L1845" s="698"/>
      <c r="M1845" s="185"/>
      <c r="N1845" s="717"/>
      <c r="O1845" s="232"/>
      <c r="P1845" s="232"/>
      <c r="Q1845" s="347"/>
      <c r="R1845" s="695"/>
      <c r="S1845" s="695"/>
      <c r="T1845" s="695"/>
      <c r="U1845" s="695"/>
      <c r="V1845" s="695"/>
      <c r="W1845" s="695"/>
      <c r="X1845" s="232"/>
      <c r="Y1845" s="695"/>
      <c r="Z1845" s="232"/>
      <c r="AA1845" s="696"/>
      <c r="AB1845" s="696"/>
      <c r="AC1845" s="697"/>
      <c r="AD1845" s="698"/>
      <c r="AE1845" s="699"/>
      <c r="AF1845" s="699"/>
      <c r="AG1845" s="699">
        <v>0.57638888888888884</v>
      </c>
      <c r="AH1845" s="699">
        <v>0.61458333333333337</v>
      </c>
      <c r="AI1845" s="232" t="s">
        <v>26</v>
      </c>
      <c r="AJ1845" s="694"/>
      <c r="AK1845" s="694"/>
      <c r="AL1845" s="700"/>
      <c r="AM1845" s="694"/>
      <c r="AN1845" s="694"/>
      <c r="AO1845" s="232" t="s">
        <v>3007</v>
      </c>
      <c r="AP1845" s="232"/>
      <c r="AQ1845" s="232"/>
      <c r="AR1845" s="232"/>
      <c r="AS1845" s="232"/>
      <c r="AT1845" s="243" t="str">
        <f t="shared" si="157"/>
        <v/>
      </c>
      <c r="AU1845" s="243">
        <f t="shared" si="158"/>
        <v>3.8194444444444531E-2</v>
      </c>
    </row>
    <row r="1846" spans="1:47" ht="14.25">
      <c r="B1846" s="29">
        <v>2025</v>
      </c>
      <c r="C1846" s="29">
        <v>7</v>
      </c>
      <c r="D1846" s="29">
        <v>9</v>
      </c>
      <c r="E1846" s="247" t="s">
        <v>494</v>
      </c>
      <c r="F1846" s="29"/>
      <c r="G1846" s="31"/>
      <c r="H1846" s="694" t="s">
        <v>467</v>
      </c>
      <c r="I1846" s="347" t="s">
        <v>58</v>
      </c>
      <c r="J1846" s="694" t="s">
        <v>468</v>
      </c>
      <c r="K1846" s="232"/>
      <c r="L1846" s="698"/>
      <c r="M1846" s="185"/>
      <c r="N1846" s="717"/>
      <c r="O1846" s="232"/>
      <c r="P1846" s="232">
        <v>12</v>
      </c>
      <c r="Q1846" s="347" t="s">
        <v>483</v>
      </c>
      <c r="R1846" s="695">
        <v>1005</v>
      </c>
      <c r="S1846" s="695"/>
      <c r="T1846" s="695" t="s">
        <v>30</v>
      </c>
      <c r="U1846" s="695">
        <v>200</v>
      </c>
      <c r="V1846" s="695">
        <v>1005</v>
      </c>
      <c r="W1846" s="695">
        <v>1005</v>
      </c>
      <c r="X1846" s="232">
        <v>1</v>
      </c>
      <c r="Y1846" s="695">
        <v>200</v>
      </c>
      <c r="Z1846" s="232">
        <v>1</v>
      </c>
      <c r="AA1846" s="696">
        <v>200</v>
      </c>
      <c r="AB1846" s="696"/>
      <c r="AC1846" s="697"/>
      <c r="AD1846" s="698"/>
      <c r="AE1846" s="699"/>
      <c r="AF1846" s="699"/>
      <c r="AG1846" s="699"/>
      <c r="AH1846" s="699"/>
      <c r="AI1846" s="232"/>
      <c r="AJ1846" s="694"/>
      <c r="AK1846" s="694"/>
      <c r="AL1846" s="700"/>
      <c r="AM1846" s="694"/>
      <c r="AN1846" s="694"/>
      <c r="AO1846" s="232"/>
      <c r="AP1846" s="232"/>
      <c r="AQ1846" s="232"/>
      <c r="AR1846" s="232"/>
      <c r="AS1846" s="232"/>
      <c r="AT1846" s="243" t="str">
        <f t="shared" si="157"/>
        <v/>
      </c>
      <c r="AU1846" s="243" t="str">
        <f t="shared" si="158"/>
        <v/>
      </c>
    </row>
    <row r="1847" spans="1:47" ht="14.25">
      <c r="A1847" s="182">
        <v>1</v>
      </c>
      <c r="B1847" s="29">
        <v>2025</v>
      </c>
      <c r="C1847" s="29">
        <v>7</v>
      </c>
      <c r="D1847" s="29">
        <v>9</v>
      </c>
      <c r="E1847" s="247" t="s">
        <v>494</v>
      </c>
      <c r="F1847" s="29">
        <v>3</v>
      </c>
      <c r="G1847" s="31" t="s">
        <v>485</v>
      </c>
      <c r="H1847" s="694" t="s">
        <v>467</v>
      </c>
      <c r="I1847" s="347" t="s">
        <v>47</v>
      </c>
      <c r="J1847" s="694" t="s">
        <v>468</v>
      </c>
      <c r="K1847" s="232">
        <v>3839135</v>
      </c>
      <c r="L1847" s="698">
        <v>1</v>
      </c>
      <c r="M1847" s="185">
        <v>21</v>
      </c>
      <c r="N1847" s="717" t="s">
        <v>503</v>
      </c>
      <c r="O1847" s="232" t="s">
        <v>469</v>
      </c>
      <c r="P1847" s="232">
        <v>50</v>
      </c>
      <c r="Q1847" s="347" t="s">
        <v>284</v>
      </c>
      <c r="R1847" s="695">
        <v>1000</v>
      </c>
      <c r="S1847" s="695">
        <v>1000</v>
      </c>
      <c r="T1847" s="695">
        <v>4000</v>
      </c>
      <c r="U1847" s="695">
        <v>4000</v>
      </c>
      <c r="V1847" s="695">
        <v>1000</v>
      </c>
      <c r="W1847" s="695">
        <v>1000</v>
      </c>
      <c r="X1847" s="232">
        <v>1</v>
      </c>
      <c r="Y1847" s="695">
        <v>4000</v>
      </c>
      <c r="Z1847" s="232">
        <v>1</v>
      </c>
      <c r="AA1847" s="696">
        <v>4000</v>
      </c>
      <c r="AB1847" s="696">
        <v>4050</v>
      </c>
      <c r="AC1847" s="697" t="s">
        <v>3011</v>
      </c>
      <c r="AD1847" s="698"/>
      <c r="AE1847" s="699">
        <v>0.61458333333333337</v>
      </c>
      <c r="AF1847" s="699">
        <v>0.63194444444444442</v>
      </c>
      <c r="AG1847" s="699">
        <v>0.63194444444444442</v>
      </c>
      <c r="AH1847" s="699">
        <v>0.63888888888888884</v>
      </c>
      <c r="AI1847" s="232" t="s">
        <v>5</v>
      </c>
      <c r="AJ1847" s="694"/>
      <c r="AK1847" s="694" t="s">
        <v>6</v>
      </c>
      <c r="AL1847" s="700" t="s">
        <v>662</v>
      </c>
      <c r="AM1847" s="694" t="s">
        <v>486</v>
      </c>
      <c r="AN1847" s="694">
        <v>1</v>
      </c>
      <c r="AO1847" s="232"/>
      <c r="AP1847" s="232" t="s">
        <v>394</v>
      </c>
      <c r="AQ1847" s="232"/>
      <c r="AR1847" s="232"/>
      <c r="AS1847" s="232"/>
      <c r="AT1847" s="243">
        <f t="shared" si="157"/>
        <v>1.7361111111111049E-2</v>
      </c>
      <c r="AU1847" s="243">
        <f t="shared" si="158"/>
        <v>6.9444444444444198E-3</v>
      </c>
    </row>
    <row r="1848" spans="1:47" ht="14.25">
      <c r="B1848" s="29">
        <v>2025</v>
      </c>
      <c r="C1848" s="29">
        <v>7</v>
      </c>
      <c r="D1848" s="29">
        <v>9</v>
      </c>
      <c r="E1848" s="247" t="s">
        <v>494</v>
      </c>
      <c r="F1848" s="29">
        <v>3</v>
      </c>
      <c r="G1848" s="31" t="s">
        <v>485</v>
      </c>
      <c r="H1848" s="694" t="s">
        <v>467</v>
      </c>
      <c r="I1848" s="347" t="s">
        <v>47</v>
      </c>
      <c r="J1848" s="694" t="s">
        <v>468</v>
      </c>
      <c r="K1848" s="232">
        <v>3839135</v>
      </c>
      <c r="L1848" s="698">
        <v>2</v>
      </c>
      <c r="M1848" s="185">
        <v>21</v>
      </c>
      <c r="N1848" s="717" t="s">
        <v>503</v>
      </c>
      <c r="O1848" s="232" t="s">
        <v>469</v>
      </c>
      <c r="P1848" s="232">
        <v>50</v>
      </c>
      <c r="Q1848" s="347" t="s">
        <v>284</v>
      </c>
      <c r="R1848" s="695">
        <v>1000</v>
      </c>
      <c r="S1848" s="695">
        <v>1000</v>
      </c>
      <c r="T1848" s="695">
        <v>4000</v>
      </c>
      <c r="U1848" s="695">
        <v>4000</v>
      </c>
      <c r="V1848" s="695">
        <v>1000</v>
      </c>
      <c r="W1848" s="695">
        <v>1000</v>
      </c>
      <c r="X1848" s="232">
        <v>1</v>
      </c>
      <c r="Y1848" s="695">
        <v>4000</v>
      </c>
      <c r="Z1848" s="232">
        <v>1</v>
      </c>
      <c r="AA1848" s="696">
        <v>4000</v>
      </c>
      <c r="AB1848" s="696">
        <v>4050</v>
      </c>
      <c r="AC1848" s="697" t="s">
        <v>3012</v>
      </c>
      <c r="AD1848" s="698"/>
      <c r="AE1848" s="699">
        <v>0.63888888888888884</v>
      </c>
      <c r="AF1848" s="699">
        <v>0.65972222222222221</v>
      </c>
      <c r="AG1848" s="699">
        <v>0.65972222222222221</v>
      </c>
      <c r="AH1848" s="699">
        <v>0.66666666666666663</v>
      </c>
      <c r="AI1848" s="232" t="s">
        <v>5</v>
      </c>
      <c r="AJ1848" s="694"/>
      <c r="AK1848" s="694" t="s">
        <v>6</v>
      </c>
      <c r="AL1848" s="700" t="s">
        <v>662</v>
      </c>
      <c r="AM1848" s="694" t="s">
        <v>486</v>
      </c>
      <c r="AN1848" s="694">
        <v>1</v>
      </c>
      <c r="AO1848" s="232"/>
      <c r="AP1848" s="232" t="s">
        <v>394</v>
      </c>
      <c r="AQ1848" s="232"/>
      <c r="AR1848" s="232"/>
      <c r="AS1848" s="232"/>
      <c r="AT1848" s="243">
        <f t="shared" si="157"/>
        <v>2.083333333333337E-2</v>
      </c>
      <c r="AU1848" s="243">
        <f t="shared" si="158"/>
        <v>6.9444444444444198E-3</v>
      </c>
    </row>
    <row r="1849" spans="1:47" ht="14.25">
      <c r="B1849" s="29">
        <v>2025</v>
      </c>
      <c r="C1849" s="29">
        <v>7</v>
      </c>
      <c r="D1849" s="29">
        <v>9</v>
      </c>
      <c r="E1849" s="247" t="s">
        <v>494</v>
      </c>
      <c r="F1849" s="29">
        <v>3</v>
      </c>
      <c r="G1849" s="31" t="s">
        <v>485</v>
      </c>
      <c r="H1849" s="694" t="s">
        <v>467</v>
      </c>
      <c r="I1849" s="347" t="s">
        <v>47</v>
      </c>
      <c r="J1849" s="694" t="s">
        <v>468</v>
      </c>
      <c r="K1849" s="232">
        <v>3839135</v>
      </c>
      <c r="L1849" s="698">
        <v>3</v>
      </c>
      <c r="M1849" s="185">
        <v>21</v>
      </c>
      <c r="N1849" s="717" t="s">
        <v>503</v>
      </c>
      <c r="O1849" s="232" t="s">
        <v>469</v>
      </c>
      <c r="P1849" s="232">
        <v>50</v>
      </c>
      <c r="Q1849" s="347" t="s">
        <v>284</v>
      </c>
      <c r="R1849" s="695">
        <v>1000</v>
      </c>
      <c r="S1849" s="695">
        <v>1000</v>
      </c>
      <c r="T1849" s="695">
        <v>4000</v>
      </c>
      <c r="U1849" s="695">
        <v>4000</v>
      </c>
      <c r="V1849" s="695">
        <v>1000</v>
      </c>
      <c r="W1849" s="695">
        <v>1000</v>
      </c>
      <c r="X1849" s="232">
        <v>1</v>
      </c>
      <c r="Y1849" s="695">
        <v>4000</v>
      </c>
      <c r="Z1849" s="232">
        <v>1</v>
      </c>
      <c r="AA1849" s="696">
        <v>4000</v>
      </c>
      <c r="AB1849" s="696">
        <v>4050</v>
      </c>
      <c r="AC1849" s="697" t="s">
        <v>3013</v>
      </c>
      <c r="AD1849" s="698" t="s">
        <v>2997</v>
      </c>
      <c r="AE1849" s="699">
        <v>0.66666666666666663</v>
      </c>
      <c r="AF1849" s="699">
        <v>0.68402777777777779</v>
      </c>
      <c r="AG1849" s="699">
        <v>0.68402777777777779</v>
      </c>
      <c r="AH1849" s="699">
        <v>0.69097222222222221</v>
      </c>
      <c r="AI1849" s="232" t="s">
        <v>5</v>
      </c>
      <c r="AJ1849" s="694"/>
      <c r="AK1849" s="694" t="s">
        <v>6</v>
      </c>
      <c r="AL1849" s="700" t="s">
        <v>662</v>
      </c>
      <c r="AM1849" s="694" t="s">
        <v>486</v>
      </c>
      <c r="AN1849" s="694">
        <v>1</v>
      </c>
      <c r="AO1849" s="232"/>
      <c r="AP1849" s="232" t="s">
        <v>394</v>
      </c>
      <c r="AQ1849" s="232"/>
      <c r="AR1849" s="232"/>
      <c r="AS1849" s="232"/>
      <c r="AT1849" s="243">
        <f t="shared" si="157"/>
        <v>1.736111111111116E-2</v>
      </c>
      <c r="AU1849" s="243">
        <f t="shared" si="158"/>
        <v>6.9444444444444198E-3</v>
      </c>
    </row>
    <row r="1850" spans="1:47" ht="14.25">
      <c r="B1850" s="29">
        <v>2025</v>
      </c>
      <c r="C1850" s="29">
        <v>7</v>
      </c>
      <c r="D1850" s="29">
        <v>9</v>
      </c>
      <c r="E1850" s="247" t="s">
        <v>494</v>
      </c>
      <c r="F1850" s="29"/>
      <c r="G1850" s="208"/>
      <c r="H1850" s="694" t="s">
        <v>467</v>
      </c>
      <c r="I1850" s="347" t="s">
        <v>43</v>
      </c>
      <c r="J1850" s="694" t="s">
        <v>468</v>
      </c>
      <c r="K1850" s="232"/>
      <c r="L1850" s="698"/>
      <c r="M1850" s="185"/>
      <c r="N1850" s="717"/>
      <c r="O1850" s="232"/>
      <c r="P1850" s="232">
        <v>25</v>
      </c>
      <c r="Q1850" s="347" t="s">
        <v>483</v>
      </c>
      <c r="R1850" s="695">
        <v>1000</v>
      </c>
      <c r="S1850" s="695"/>
      <c r="T1850" s="695" t="s">
        <v>30</v>
      </c>
      <c r="U1850" s="695">
        <v>350</v>
      </c>
      <c r="V1850" s="695">
        <v>1000</v>
      </c>
      <c r="W1850" s="695">
        <v>1000</v>
      </c>
      <c r="X1850" s="232">
        <v>1</v>
      </c>
      <c r="Y1850" s="695"/>
      <c r="Z1850" s="232">
        <v>1</v>
      </c>
      <c r="AA1850" s="696">
        <v>350</v>
      </c>
      <c r="AB1850" s="696">
        <v>12550</v>
      </c>
      <c r="AC1850" s="697" t="s">
        <v>914</v>
      </c>
      <c r="AD1850" s="698" t="s">
        <v>2997</v>
      </c>
      <c r="AE1850" s="699">
        <v>0.69097222222222221</v>
      </c>
      <c r="AF1850" s="699">
        <v>0.69444444444444442</v>
      </c>
      <c r="AG1850" s="699"/>
      <c r="AH1850" s="699"/>
      <c r="AI1850" s="232"/>
      <c r="AJ1850" s="694"/>
      <c r="AK1850" s="694" t="s">
        <v>6</v>
      </c>
      <c r="AL1850" s="700" t="s">
        <v>662</v>
      </c>
      <c r="AM1850" s="694" t="s">
        <v>486</v>
      </c>
      <c r="AN1850" s="694">
        <v>1</v>
      </c>
      <c r="AO1850" s="232"/>
      <c r="AP1850" s="232"/>
      <c r="AQ1850" s="232"/>
      <c r="AR1850" s="232"/>
      <c r="AS1850" s="232"/>
      <c r="AT1850" s="243">
        <f t="shared" ref="AT1850:AT1911" si="161">IF(IF(AE1850&gt;AF1850,1-AE1850+AF1850,AF1850-AE1850)=0,"",IF(AE1850&gt;AF1850,1-AE1850+AF1850,AF1850-AE1850))</f>
        <v>3.4722222222222099E-3</v>
      </c>
      <c r="AU1850" s="243" t="str">
        <f t="shared" ref="AU1850:AU1911" si="162">IF(IF(AG1850&gt;AH1850,1-AG1850+AH1850,AH1850-AG1850)=0,"",IF(AG1850&gt;AH1850,1-AG1850+AH1850,AH1850-AG1850))</f>
        <v/>
      </c>
    </row>
    <row r="1851" spans="1:47" ht="14.25">
      <c r="B1851" s="29">
        <v>2025</v>
      </c>
      <c r="C1851" s="29">
        <v>7</v>
      </c>
      <c r="D1851" s="29">
        <v>9</v>
      </c>
      <c r="E1851" s="247" t="s">
        <v>494</v>
      </c>
      <c r="F1851" s="29"/>
      <c r="G1851" s="208"/>
      <c r="H1851" s="694" t="s">
        <v>467</v>
      </c>
      <c r="I1851" s="347"/>
      <c r="J1851" s="694"/>
      <c r="K1851" s="232"/>
      <c r="L1851" s="698"/>
      <c r="M1851" s="185"/>
      <c r="N1851" s="717"/>
      <c r="O1851" s="232"/>
      <c r="P1851" s="232"/>
      <c r="Q1851" s="347"/>
      <c r="R1851" s="695"/>
      <c r="S1851" s="695"/>
      <c r="T1851" s="695"/>
      <c r="U1851" s="695"/>
      <c r="V1851" s="695"/>
      <c r="W1851" s="695"/>
      <c r="X1851" s="232"/>
      <c r="Y1851" s="695"/>
      <c r="Z1851" s="232"/>
      <c r="AA1851" s="696"/>
      <c r="AB1851" s="696"/>
      <c r="AC1851" s="697"/>
      <c r="AD1851" s="698"/>
      <c r="AE1851" s="699"/>
      <c r="AF1851" s="699"/>
      <c r="AG1851" s="699">
        <v>0.69444444444444442</v>
      </c>
      <c r="AH1851" s="699">
        <v>0.71527777777777779</v>
      </c>
      <c r="AI1851" s="232" t="s">
        <v>560</v>
      </c>
      <c r="AJ1851" s="694"/>
      <c r="AK1851" s="694"/>
      <c r="AL1851" s="700"/>
      <c r="AM1851" s="694"/>
      <c r="AN1851" s="694"/>
      <c r="AO1851" s="232"/>
      <c r="AP1851" s="232"/>
      <c r="AQ1851" s="232"/>
      <c r="AR1851" s="232"/>
      <c r="AS1851" s="232"/>
      <c r="AT1851" s="243" t="str">
        <f t="shared" si="161"/>
        <v/>
      </c>
      <c r="AU1851" s="243">
        <f t="shared" si="162"/>
        <v>2.083333333333337E-2</v>
      </c>
    </row>
    <row r="1852" spans="1:47" ht="14.25">
      <c r="B1852" s="29">
        <v>2025</v>
      </c>
      <c r="C1852" s="29">
        <v>7</v>
      </c>
      <c r="D1852" s="29">
        <v>9</v>
      </c>
      <c r="E1852" s="247" t="s">
        <v>494</v>
      </c>
      <c r="F1852" s="29"/>
      <c r="G1852" s="31"/>
      <c r="H1852" s="694" t="s">
        <v>467</v>
      </c>
      <c r="I1852" s="347" t="s">
        <v>58</v>
      </c>
      <c r="J1852" s="694" t="s">
        <v>468</v>
      </c>
      <c r="K1852" s="232"/>
      <c r="L1852" s="698"/>
      <c r="M1852" s="185"/>
      <c r="N1852" s="717"/>
      <c r="O1852" s="232"/>
      <c r="P1852" s="232">
        <v>12</v>
      </c>
      <c r="Q1852" s="347" t="s">
        <v>483</v>
      </c>
      <c r="R1852" s="695">
        <v>1005</v>
      </c>
      <c r="S1852" s="695"/>
      <c r="T1852" s="695" t="s">
        <v>30</v>
      </c>
      <c r="U1852" s="695">
        <v>200</v>
      </c>
      <c r="V1852" s="695">
        <v>1005</v>
      </c>
      <c r="W1852" s="695">
        <v>1005</v>
      </c>
      <c r="X1852" s="232">
        <v>1</v>
      </c>
      <c r="Y1852" s="695">
        <v>200</v>
      </c>
      <c r="Z1852" s="232">
        <v>1</v>
      </c>
      <c r="AA1852" s="696">
        <v>200</v>
      </c>
      <c r="AB1852" s="696"/>
      <c r="AC1852" s="697"/>
      <c r="AD1852" s="698"/>
      <c r="AE1852" s="699"/>
      <c r="AF1852" s="699"/>
      <c r="AG1852" s="699"/>
      <c r="AH1852" s="699"/>
      <c r="AI1852" s="232"/>
      <c r="AJ1852" s="694"/>
      <c r="AK1852" s="694"/>
      <c r="AL1852" s="700"/>
      <c r="AM1852" s="694"/>
      <c r="AN1852" s="694"/>
      <c r="AO1852" s="232"/>
      <c r="AP1852" s="232"/>
      <c r="AQ1852" s="232"/>
      <c r="AR1852" s="232"/>
      <c r="AS1852" s="232"/>
      <c r="AT1852" s="243" t="str">
        <f t="shared" si="161"/>
        <v/>
      </c>
      <c r="AU1852" s="243" t="str">
        <f t="shared" si="162"/>
        <v/>
      </c>
    </row>
    <row r="1853" spans="1:47" ht="14.25">
      <c r="A1853" s="182">
        <v>1</v>
      </c>
      <c r="B1853" s="29">
        <v>2025</v>
      </c>
      <c r="C1853" s="29">
        <v>7</v>
      </c>
      <c r="D1853" s="29">
        <v>9</v>
      </c>
      <c r="E1853" s="247" t="s">
        <v>494</v>
      </c>
      <c r="F1853" s="29">
        <v>4</v>
      </c>
      <c r="G1853" s="31" t="s">
        <v>485</v>
      </c>
      <c r="H1853" s="694" t="s">
        <v>467</v>
      </c>
      <c r="I1853" s="347" t="s">
        <v>47</v>
      </c>
      <c r="J1853" s="694" t="s">
        <v>468</v>
      </c>
      <c r="K1853" s="232">
        <v>3839135</v>
      </c>
      <c r="L1853" s="698">
        <v>4</v>
      </c>
      <c r="M1853" s="185">
        <v>21</v>
      </c>
      <c r="N1853" s="717" t="s">
        <v>503</v>
      </c>
      <c r="O1853" s="232" t="s">
        <v>469</v>
      </c>
      <c r="P1853" s="232">
        <v>50</v>
      </c>
      <c r="Q1853" s="347" t="s">
        <v>284</v>
      </c>
      <c r="R1853" s="695">
        <v>1000</v>
      </c>
      <c r="S1853" s="695">
        <v>1000</v>
      </c>
      <c r="T1853" s="695">
        <v>4000</v>
      </c>
      <c r="U1853" s="695">
        <v>4000</v>
      </c>
      <c r="V1853" s="695">
        <v>1000</v>
      </c>
      <c r="W1853" s="695">
        <v>1000</v>
      </c>
      <c r="X1853" s="232">
        <v>1</v>
      </c>
      <c r="Y1853" s="695">
        <v>4000</v>
      </c>
      <c r="Z1853" s="232">
        <v>1</v>
      </c>
      <c r="AA1853" s="696">
        <v>4000</v>
      </c>
      <c r="AB1853" s="696">
        <v>4050</v>
      </c>
      <c r="AC1853" s="697" t="s">
        <v>3014</v>
      </c>
      <c r="AD1853" s="698"/>
      <c r="AE1853" s="699">
        <v>0.71527777777777779</v>
      </c>
      <c r="AF1853" s="699">
        <v>0.73611111111111116</v>
      </c>
      <c r="AG1853" s="699">
        <v>0.73611111111111116</v>
      </c>
      <c r="AH1853" s="699">
        <v>0.78472222222222221</v>
      </c>
      <c r="AI1853" s="232" t="s">
        <v>5</v>
      </c>
      <c r="AJ1853" s="694"/>
      <c r="AK1853" s="694" t="s">
        <v>6</v>
      </c>
      <c r="AL1853" s="700" t="s">
        <v>662</v>
      </c>
      <c r="AM1853" s="694" t="s">
        <v>486</v>
      </c>
      <c r="AN1853" s="694">
        <v>1</v>
      </c>
      <c r="AO1853" s="232"/>
      <c r="AP1853" s="232" t="s">
        <v>394</v>
      </c>
      <c r="AQ1853" s="232"/>
      <c r="AR1853" s="232"/>
      <c r="AS1853" s="232"/>
      <c r="AT1853" s="243">
        <f t="shared" si="161"/>
        <v>2.083333333333337E-2</v>
      </c>
      <c r="AU1853" s="243">
        <f t="shared" si="162"/>
        <v>4.8611111111111049E-2</v>
      </c>
    </row>
    <row r="1854" spans="1:47" ht="14.25">
      <c r="B1854" s="29">
        <v>2025</v>
      </c>
      <c r="C1854" s="29">
        <v>7</v>
      </c>
      <c r="D1854" s="29">
        <v>9</v>
      </c>
      <c r="E1854" s="247" t="s">
        <v>494</v>
      </c>
      <c r="F1854" s="29">
        <v>4</v>
      </c>
      <c r="G1854" s="31" t="s">
        <v>485</v>
      </c>
      <c r="H1854" s="694" t="s">
        <v>467</v>
      </c>
      <c r="I1854" s="347" t="s">
        <v>47</v>
      </c>
      <c r="J1854" s="694" t="s">
        <v>468</v>
      </c>
      <c r="K1854" s="232">
        <v>3839135</v>
      </c>
      <c r="L1854" s="698">
        <v>5</v>
      </c>
      <c r="M1854" s="185">
        <v>21</v>
      </c>
      <c r="N1854" s="717" t="s">
        <v>503</v>
      </c>
      <c r="O1854" s="232" t="s">
        <v>469</v>
      </c>
      <c r="P1854" s="232">
        <v>50</v>
      </c>
      <c r="Q1854" s="347" t="s">
        <v>284</v>
      </c>
      <c r="R1854" s="695">
        <v>1000</v>
      </c>
      <c r="S1854" s="695">
        <v>1000</v>
      </c>
      <c r="T1854" s="695">
        <v>4000</v>
      </c>
      <c r="U1854" s="695">
        <v>4000</v>
      </c>
      <c r="V1854" s="695">
        <v>1000</v>
      </c>
      <c r="W1854" s="695">
        <v>1000</v>
      </c>
      <c r="X1854" s="232">
        <v>1</v>
      </c>
      <c r="Y1854" s="695">
        <v>4000</v>
      </c>
      <c r="Z1854" s="232">
        <v>1</v>
      </c>
      <c r="AA1854" s="696">
        <v>4000</v>
      </c>
      <c r="AB1854" s="696">
        <v>4050</v>
      </c>
      <c r="AC1854" s="697" t="s">
        <v>3015</v>
      </c>
      <c r="AD1854" s="698"/>
      <c r="AE1854" s="699">
        <v>0.78472222222222221</v>
      </c>
      <c r="AF1854" s="699">
        <v>0.80208333333333337</v>
      </c>
      <c r="AG1854" s="699">
        <v>0.80208333333333337</v>
      </c>
      <c r="AH1854" s="699">
        <v>0.80902777777777779</v>
      </c>
      <c r="AI1854" s="232" t="s">
        <v>5</v>
      </c>
      <c r="AJ1854" s="694"/>
      <c r="AK1854" s="694" t="s">
        <v>6</v>
      </c>
      <c r="AL1854" s="700" t="s">
        <v>662</v>
      </c>
      <c r="AM1854" s="694" t="s">
        <v>486</v>
      </c>
      <c r="AN1854" s="694">
        <v>1</v>
      </c>
      <c r="AO1854" s="232"/>
      <c r="AP1854" s="232" t="s">
        <v>394</v>
      </c>
      <c r="AQ1854" s="232"/>
      <c r="AR1854" s="232"/>
      <c r="AS1854" s="232"/>
      <c r="AT1854" s="243">
        <f t="shared" si="161"/>
        <v>1.736111111111116E-2</v>
      </c>
      <c r="AU1854" s="243">
        <f t="shared" si="162"/>
        <v>6.9444444444444198E-3</v>
      </c>
    </row>
    <row r="1855" spans="1:47" ht="14.25">
      <c r="B1855" s="29">
        <v>2025</v>
      </c>
      <c r="C1855" s="29">
        <v>7</v>
      </c>
      <c r="D1855" s="29">
        <v>9</v>
      </c>
      <c r="E1855" s="247" t="s">
        <v>494</v>
      </c>
      <c r="F1855" s="29">
        <v>4</v>
      </c>
      <c r="G1855" s="31" t="s">
        <v>485</v>
      </c>
      <c r="H1855" s="694" t="s">
        <v>467</v>
      </c>
      <c r="I1855" s="347" t="s">
        <v>47</v>
      </c>
      <c r="J1855" s="694" t="s">
        <v>468</v>
      </c>
      <c r="K1855" s="232">
        <v>3839135</v>
      </c>
      <c r="L1855" s="698">
        <v>6</v>
      </c>
      <c r="M1855" s="185">
        <v>21</v>
      </c>
      <c r="N1855" s="717" t="s">
        <v>503</v>
      </c>
      <c r="O1855" s="232" t="s">
        <v>469</v>
      </c>
      <c r="P1855" s="232">
        <v>50</v>
      </c>
      <c r="Q1855" s="347" t="s">
        <v>284</v>
      </c>
      <c r="R1855" s="695">
        <v>1000</v>
      </c>
      <c r="S1855" s="695">
        <v>1000</v>
      </c>
      <c r="T1855" s="695">
        <v>4000</v>
      </c>
      <c r="U1855" s="695">
        <v>4000</v>
      </c>
      <c r="V1855" s="695">
        <v>1000</v>
      </c>
      <c r="W1855" s="695">
        <v>1000</v>
      </c>
      <c r="X1855" s="232">
        <v>1</v>
      </c>
      <c r="Y1855" s="695">
        <v>4000</v>
      </c>
      <c r="Z1855" s="232">
        <v>1</v>
      </c>
      <c r="AA1855" s="696">
        <v>4000</v>
      </c>
      <c r="AB1855" s="696">
        <v>4050</v>
      </c>
      <c r="AC1855" s="697" t="s">
        <v>3016</v>
      </c>
      <c r="AD1855" s="698" t="s">
        <v>2998</v>
      </c>
      <c r="AE1855" s="699">
        <v>0.80902777777777779</v>
      </c>
      <c r="AF1855" s="699">
        <v>0.82638888888888884</v>
      </c>
      <c r="AG1855" s="699">
        <v>0.82638888888888884</v>
      </c>
      <c r="AH1855" s="699">
        <v>0.83333333333333337</v>
      </c>
      <c r="AI1855" s="232" t="s">
        <v>5</v>
      </c>
      <c r="AJ1855" s="694"/>
      <c r="AK1855" s="694" t="s">
        <v>6</v>
      </c>
      <c r="AL1855" s="700" t="s">
        <v>662</v>
      </c>
      <c r="AM1855" s="694" t="s">
        <v>486</v>
      </c>
      <c r="AN1855" s="694">
        <v>1</v>
      </c>
      <c r="AO1855" s="232"/>
      <c r="AP1855" s="232" t="s">
        <v>394</v>
      </c>
      <c r="AQ1855" s="232"/>
      <c r="AR1855" s="232"/>
      <c r="AS1855" s="232"/>
      <c r="AT1855" s="243">
        <f t="shared" si="161"/>
        <v>1.7361111111111049E-2</v>
      </c>
      <c r="AU1855" s="243">
        <f t="shared" si="162"/>
        <v>6.9444444444445308E-3</v>
      </c>
    </row>
    <row r="1856" spans="1:47" ht="14.25">
      <c r="B1856" s="29">
        <v>2025</v>
      </c>
      <c r="C1856" s="29">
        <v>7</v>
      </c>
      <c r="D1856" s="29">
        <v>9</v>
      </c>
      <c r="E1856" s="247" t="s">
        <v>494</v>
      </c>
      <c r="F1856" s="29"/>
      <c r="G1856" s="208"/>
      <c r="H1856" s="694" t="s">
        <v>467</v>
      </c>
      <c r="I1856" s="347" t="s">
        <v>43</v>
      </c>
      <c r="J1856" s="694" t="s">
        <v>468</v>
      </c>
      <c r="K1856" s="232"/>
      <c r="L1856" s="698"/>
      <c r="M1856" s="185"/>
      <c r="N1856" s="717"/>
      <c r="O1856" s="232"/>
      <c r="P1856" s="232">
        <v>25</v>
      </c>
      <c r="Q1856" s="347" t="s">
        <v>483</v>
      </c>
      <c r="R1856" s="695">
        <v>1000</v>
      </c>
      <c r="S1856" s="695"/>
      <c r="T1856" s="695" t="s">
        <v>30</v>
      </c>
      <c r="U1856" s="695">
        <v>350</v>
      </c>
      <c r="V1856" s="695">
        <v>1000</v>
      </c>
      <c r="W1856" s="695">
        <v>1000</v>
      </c>
      <c r="X1856" s="232">
        <v>1</v>
      </c>
      <c r="Y1856" s="695"/>
      <c r="Z1856" s="232">
        <v>1</v>
      </c>
      <c r="AA1856" s="696">
        <v>350</v>
      </c>
      <c r="AB1856" s="696">
        <v>12550</v>
      </c>
      <c r="AC1856" s="697" t="s">
        <v>914</v>
      </c>
      <c r="AD1856" s="698" t="s">
        <v>2998</v>
      </c>
      <c r="AE1856" s="699">
        <v>0.83333333333333337</v>
      </c>
      <c r="AF1856" s="699">
        <v>0.83680555555555558</v>
      </c>
      <c r="AG1856" s="699"/>
      <c r="AH1856" s="699"/>
      <c r="AI1856" s="232"/>
      <c r="AJ1856" s="694"/>
      <c r="AK1856" s="694" t="s">
        <v>6</v>
      </c>
      <c r="AL1856" s="700" t="s">
        <v>662</v>
      </c>
      <c r="AM1856" s="694" t="s">
        <v>486</v>
      </c>
      <c r="AN1856" s="694">
        <v>1</v>
      </c>
      <c r="AO1856" s="232"/>
      <c r="AP1856" s="232"/>
      <c r="AQ1856" s="232"/>
      <c r="AR1856" s="232"/>
      <c r="AS1856" s="232"/>
      <c r="AT1856" s="243">
        <f t="shared" si="161"/>
        <v>3.4722222222222099E-3</v>
      </c>
      <c r="AU1856" s="243" t="str">
        <f t="shared" si="162"/>
        <v/>
      </c>
    </row>
    <row r="1857" spans="1:47" ht="14.25">
      <c r="B1857" s="29">
        <v>2025</v>
      </c>
      <c r="C1857" s="29">
        <v>7</v>
      </c>
      <c r="D1857" s="29">
        <v>9</v>
      </c>
      <c r="E1857" s="247" t="s">
        <v>494</v>
      </c>
      <c r="F1857" s="29"/>
      <c r="G1857" s="208"/>
      <c r="H1857" s="694" t="s">
        <v>467</v>
      </c>
      <c r="I1857" s="347"/>
      <c r="J1857" s="694"/>
      <c r="K1857" s="232"/>
      <c r="L1857" s="698"/>
      <c r="M1857" s="185"/>
      <c r="N1857" s="717"/>
      <c r="O1857" s="232"/>
      <c r="P1857" s="232"/>
      <c r="Q1857" s="347"/>
      <c r="R1857" s="695"/>
      <c r="S1857" s="695"/>
      <c r="T1857" s="695"/>
      <c r="U1857" s="695"/>
      <c r="V1857" s="695"/>
      <c r="W1857" s="695"/>
      <c r="X1857" s="232"/>
      <c r="Y1857" s="695"/>
      <c r="Z1857" s="232"/>
      <c r="AA1857" s="696"/>
      <c r="AB1857" s="696"/>
      <c r="AC1857" s="697"/>
      <c r="AD1857" s="698"/>
      <c r="AE1857" s="699"/>
      <c r="AF1857" s="699"/>
      <c r="AG1857" s="699">
        <v>0.83680555555555558</v>
      </c>
      <c r="AH1857" s="699">
        <v>0.85763888888888884</v>
      </c>
      <c r="AI1857" s="232" t="s">
        <v>560</v>
      </c>
      <c r="AJ1857" s="694"/>
      <c r="AK1857" s="694"/>
      <c r="AL1857" s="700"/>
      <c r="AM1857" s="694"/>
      <c r="AN1857" s="694"/>
      <c r="AO1857" s="232"/>
      <c r="AP1857" s="232"/>
      <c r="AQ1857" s="232"/>
      <c r="AR1857" s="232"/>
      <c r="AS1857" s="232"/>
      <c r="AT1857" s="243" t="str">
        <f t="shared" si="161"/>
        <v/>
      </c>
      <c r="AU1857" s="243">
        <f t="shared" si="162"/>
        <v>2.0833333333333259E-2</v>
      </c>
    </row>
    <row r="1858" spans="1:47" ht="14.25">
      <c r="B1858" s="29">
        <v>2025</v>
      </c>
      <c r="C1858" s="29">
        <v>7</v>
      </c>
      <c r="D1858" s="29">
        <v>9</v>
      </c>
      <c r="E1858" s="247" t="s">
        <v>494</v>
      </c>
      <c r="F1858" s="29"/>
      <c r="G1858" s="31"/>
      <c r="H1858" s="694" t="s">
        <v>467</v>
      </c>
      <c r="I1858" s="347" t="s">
        <v>58</v>
      </c>
      <c r="J1858" s="694" t="s">
        <v>468</v>
      </c>
      <c r="K1858" s="232"/>
      <c r="L1858" s="698"/>
      <c r="M1858" s="185"/>
      <c r="N1858" s="717"/>
      <c r="O1858" s="232"/>
      <c r="P1858" s="232">
        <v>12</v>
      </c>
      <c r="Q1858" s="347" t="s">
        <v>483</v>
      </c>
      <c r="R1858" s="695">
        <v>1005</v>
      </c>
      <c r="S1858" s="695"/>
      <c r="T1858" s="695" t="s">
        <v>30</v>
      </c>
      <c r="U1858" s="695">
        <v>200</v>
      </c>
      <c r="V1858" s="695">
        <v>1005</v>
      </c>
      <c r="W1858" s="695">
        <v>1005</v>
      </c>
      <c r="X1858" s="232">
        <v>1</v>
      </c>
      <c r="Y1858" s="695">
        <v>200</v>
      </c>
      <c r="Z1858" s="232">
        <v>1</v>
      </c>
      <c r="AA1858" s="696">
        <v>200</v>
      </c>
      <c r="AB1858" s="696"/>
      <c r="AC1858" s="697"/>
      <c r="AD1858" s="698"/>
      <c r="AE1858" s="699"/>
      <c r="AF1858" s="699"/>
      <c r="AG1858" s="699"/>
      <c r="AH1858" s="699"/>
      <c r="AI1858" s="232"/>
      <c r="AJ1858" s="694"/>
      <c r="AK1858" s="694"/>
      <c r="AL1858" s="700"/>
      <c r="AM1858" s="694"/>
      <c r="AN1858" s="694"/>
      <c r="AO1858" s="232"/>
      <c r="AP1858" s="232"/>
      <c r="AQ1858" s="232"/>
      <c r="AR1858" s="232"/>
      <c r="AS1858" s="232"/>
      <c r="AT1858" s="243" t="str">
        <f t="shared" si="161"/>
        <v/>
      </c>
      <c r="AU1858" s="243" t="str">
        <f t="shared" si="162"/>
        <v/>
      </c>
    </row>
    <row r="1859" spans="1:47" ht="14.25">
      <c r="A1859" s="182">
        <v>1</v>
      </c>
      <c r="B1859" s="29">
        <v>2025</v>
      </c>
      <c r="C1859" s="29">
        <v>7</v>
      </c>
      <c r="D1859" s="29">
        <v>9</v>
      </c>
      <c r="E1859" s="247" t="s">
        <v>494</v>
      </c>
      <c r="F1859" s="29">
        <v>5</v>
      </c>
      <c r="G1859" s="31" t="s">
        <v>485</v>
      </c>
      <c r="H1859" s="694" t="s">
        <v>467</v>
      </c>
      <c r="I1859" s="347" t="s">
        <v>47</v>
      </c>
      <c r="J1859" s="694" t="s">
        <v>468</v>
      </c>
      <c r="K1859" s="232">
        <v>3839135</v>
      </c>
      <c r="L1859" s="698">
        <v>7</v>
      </c>
      <c r="M1859" s="185">
        <v>21</v>
      </c>
      <c r="N1859" s="717" t="s">
        <v>503</v>
      </c>
      <c r="O1859" s="232" t="s">
        <v>469</v>
      </c>
      <c r="P1859" s="232">
        <v>50</v>
      </c>
      <c r="Q1859" s="347" t="s">
        <v>284</v>
      </c>
      <c r="R1859" s="695">
        <v>1000</v>
      </c>
      <c r="S1859" s="695">
        <v>1000</v>
      </c>
      <c r="T1859" s="695">
        <v>4000</v>
      </c>
      <c r="U1859" s="695">
        <v>4000</v>
      </c>
      <c r="V1859" s="695">
        <v>1000</v>
      </c>
      <c r="W1859" s="695">
        <v>1000</v>
      </c>
      <c r="X1859" s="232">
        <v>1</v>
      </c>
      <c r="Y1859" s="695">
        <v>4000</v>
      </c>
      <c r="Z1859" s="232">
        <v>1</v>
      </c>
      <c r="AA1859" s="696">
        <v>4000</v>
      </c>
      <c r="AB1859" s="696">
        <v>4050</v>
      </c>
      <c r="AC1859" s="697" t="s">
        <v>3017</v>
      </c>
      <c r="AD1859" s="698"/>
      <c r="AE1859" s="699">
        <v>0.85763888888888884</v>
      </c>
      <c r="AF1859" s="699">
        <v>0.87847222222222221</v>
      </c>
      <c r="AG1859" s="699">
        <v>0.87847222222222221</v>
      </c>
      <c r="AH1859" s="699">
        <v>0.88541666666666663</v>
      </c>
      <c r="AI1859" s="232" t="s">
        <v>5</v>
      </c>
      <c r="AJ1859" s="694"/>
      <c r="AK1859" s="694" t="s">
        <v>6</v>
      </c>
      <c r="AL1859" s="700" t="s">
        <v>662</v>
      </c>
      <c r="AM1859" s="694" t="s">
        <v>486</v>
      </c>
      <c r="AN1859" s="694">
        <v>1</v>
      </c>
      <c r="AO1859" s="232"/>
      <c r="AP1859" s="232" t="s">
        <v>394</v>
      </c>
      <c r="AQ1859" s="232"/>
      <c r="AR1859" s="232"/>
      <c r="AS1859" s="232"/>
      <c r="AT1859" s="243">
        <f t="shared" si="161"/>
        <v>2.083333333333337E-2</v>
      </c>
      <c r="AU1859" s="243">
        <f t="shared" si="162"/>
        <v>6.9444444444444198E-3</v>
      </c>
    </row>
    <row r="1860" spans="1:47" ht="14.25">
      <c r="B1860" s="29">
        <v>2025</v>
      </c>
      <c r="C1860" s="29">
        <v>7</v>
      </c>
      <c r="D1860" s="29">
        <v>9</v>
      </c>
      <c r="E1860" s="247" t="s">
        <v>494</v>
      </c>
      <c r="F1860" s="29">
        <v>5</v>
      </c>
      <c r="G1860" s="31" t="s">
        <v>485</v>
      </c>
      <c r="H1860" s="694" t="s">
        <v>467</v>
      </c>
      <c r="I1860" s="347" t="s">
        <v>47</v>
      </c>
      <c r="J1860" s="694" t="s">
        <v>468</v>
      </c>
      <c r="K1860" s="232">
        <v>3839135</v>
      </c>
      <c r="L1860" s="698">
        <v>8</v>
      </c>
      <c r="M1860" s="185">
        <v>21</v>
      </c>
      <c r="N1860" s="717" t="s">
        <v>503</v>
      </c>
      <c r="O1860" s="232" t="s">
        <v>469</v>
      </c>
      <c r="P1860" s="232">
        <v>50</v>
      </c>
      <c r="Q1860" s="347" t="s">
        <v>284</v>
      </c>
      <c r="R1860" s="695">
        <v>1000</v>
      </c>
      <c r="S1860" s="695">
        <v>1000</v>
      </c>
      <c r="T1860" s="695">
        <v>4000</v>
      </c>
      <c r="U1860" s="695">
        <v>4000</v>
      </c>
      <c r="V1860" s="695">
        <v>1000</v>
      </c>
      <c r="W1860" s="695">
        <v>1000</v>
      </c>
      <c r="X1860" s="232">
        <v>1</v>
      </c>
      <c r="Y1860" s="695">
        <v>4000</v>
      </c>
      <c r="Z1860" s="232">
        <v>1</v>
      </c>
      <c r="AA1860" s="696">
        <v>4000</v>
      </c>
      <c r="AB1860" s="696">
        <v>4050</v>
      </c>
      <c r="AC1860" s="697" t="s">
        <v>3018</v>
      </c>
      <c r="AD1860" s="698"/>
      <c r="AE1860" s="699">
        <v>0.88541666666666663</v>
      </c>
      <c r="AF1860" s="699">
        <v>0.90277777777777779</v>
      </c>
      <c r="AG1860" s="699">
        <v>0.90277777777777779</v>
      </c>
      <c r="AH1860" s="699">
        <v>0.90972222222222221</v>
      </c>
      <c r="AI1860" s="232" t="s">
        <v>5</v>
      </c>
      <c r="AJ1860" s="694"/>
      <c r="AK1860" s="694" t="s">
        <v>6</v>
      </c>
      <c r="AL1860" s="700" t="s">
        <v>662</v>
      </c>
      <c r="AM1860" s="694" t="s">
        <v>486</v>
      </c>
      <c r="AN1860" s="694">
        <v>1</v>
      </c>
      <c r="AO1860" s="232"/>
      <c r="AP1860" s="232" t="s">
        <v>394</v>
      </c>
      <c r="AQ1860" s="232"/>
      <c r="AR1860" s="232"/>
      <c r="AS1860" s="232"/>
      <c r="AT1860" s="243">
        <f t="shared" si="161"/>
        <v>1.736111111111116E-2</v>
      </c>
      <c r="AU1860" s="243">
        <f t="shared" si="162"/>
        <v>6.9444444444444198E-3</v>
      </c>
    </row>
    <row r="1861" spans="1:47" ht="14.25">
      <c r="B1861" s="29">
        <v>2025</v>
      </c>
      <c r="C1861" s="29">
        <v>7</v>
      </c>
      <c r="D1861" s="29">
        <v>9</v>
      </c>
      <c r="E1861" s="247" t="s">
        <v>495</v>
      </c>
      <c r="F1861" s="29">
        <v>5</v>
      </c>
      <c r="G1861" s="31" t="s">
        <v>485</v>
      </c>
      <c r="H1861" s="694" t="s">
        <v>467</v>
      </c>
      <c r="I1861" s="347" t="s">
        <v>47</v>
      </c>
      <c r="J1861" s="694" t="s">
        <v>468</v>
      </c>
      <c r="K1861" s="232">
        <v>3839135</v>
      </c>
      <c r="L1861" s="698">
        <v>9</v>
      </c>
      <c r="M1861" s="185">
        <v>21</v>
      </c>
      <c r="N1861" s="717" t="s">
        <v>503</v>
      </c>
      <c r="O1861" s="232" t="s">
        <v>469</v>
      </c>
      <c r="P1861" s="232">
        <v>50</v>
      </c>
      <c r="Q1861" s="347" t="s">
        <v>284</v>
      </c>
      <c r="R1861" s="695">
        <v>1000</v>
      </c>
      <c r="S1861" s="695">
        <v>1000</v>
      </c>
      <c r="T1861" s="695">
        <v>4000</v>
      </c>
      <c r="U1861" s="695">
        <v>4000</v>
      </c>
      <c r="V1861" s="695">
        <v>1000</v>
      </c>
      <c r="W1861" s="695">
        <v>1000</v>
      </c>
      <c r="X1861" s="232">
        <v>1</v>
      </c>
      <c r="Y1861" s="695">
        <v>4000</v>
      </c>
      <c r="Z1861" s="232">
        <v>1</v>
      </c>
      <c r="AA1861" s="696">
        <v>4000</v>
      </c>
      <c r="AB1861" s="696">
        <v>4050</v>
      </c>
      <c r="AC1861" s="697" t="s">
        <v>3019</v>
      </c>
      <c r="AD1861" s="698" t="s">
        <v>2999</v>
      </c>
      <c r="AE1861" s="699">
        <v>0.90972222222222221</v>
      </c>
      <c r="AF1861" s="699">
        <v>0.93055555555555558</v>
      </c>
      <c r="AG1861" s="699">
        <v>0.93055555555555558</v>
      </c>
      <c r="AH1861" s="699">
        <v>0.9375</v>
      </c>
      <c r="AI1861" s="232" t="s">
        <v>5</v>
      </c>
      <c r="AJ1861" s="694"/>
      <c r="AK1861" s="694" t="s">
        <v>6</v>
      </c>
      <c r="AL1861" s="700" t="s">
        <v>662</v>
      </c>
      <c r="AM1861" s="694" t="s">
        <v>486</v>
      </c>
      <c r="AN1861" s="694">
        <v>1</v>
      </c>
      <c r="AO1861" s="232"/>
      <c r="AP1861" s="232" t="s">
        <v>394</v>
      </c>
      <c r="AQ1861" s="232"/>
      <c r="AR1861" s="232"/>
      <c r="AS1861" s="232"/>
      <c r="AT1861" s="243">
        <f t="shared" si="161"/>
        <v>2.083333333333337E-2</v>
      </c>
      <c r="AU1861" s="243">
        <f t="shared" si="162"/>
        <v>6.9444444444444198E-3</v>
      </c>
    </row>
    <row r="1862" spans="1:47" ht="14.25">
      <c r="B1862" s="29">
        <v>2025</v>
      </c>
      <c r="C1862" s="29">
        <v>7</v>
      </c>
      <c r="D1862" s="29">
        <v>9</v>
      </c>
      <c r="E1862" s="247" t="s">
        <v>495</v>
      </c>
      <c r="F1862" s="29"/>
      <c r="G1862" s="208"/>
      <c r="H1862" s="694" t="s">
        <v>467</v>
      </c>
      <c r="I1862" s="347" t="s">
        <v>43</v>
      </c>
      <c r="J1862" s="694" t="s">
        <v>468</v>
      </c>
      <c r="K1862" s="232"/>
      <c r="L1862" s="698"/>
      <c r="M1862" s="185"/>
      <c r="N1862" s="717"/>
      <c r="O1862" s="232"/>
      <c r="P1862" s="232">
        <v>25</v>
      </c>
      <c r="Q1862" s="347" t="s">
        <v>483</v>
      </c>
      <c r="R1862" s="695">
        <v>1000</v>
      </c>
      <c r="S1862" s="695"/>
      <c r="T1862" s="695" t="s">
        <v>30</v>
      </c>
      <c r="U1862" s="695">
        <v>350</v>
      </c>
      <c r="V1862" s="695">
        <v>1000</v>
      </c>
      <c r="W1862" s="695">
        <v>1000</v>
      </c>
      <c r="X1862" s="232">
        <v>1</v>
      </c>
      <c r="Y1862" s="695"/>
      <c r="Z1862" s="232">
        <v>1</v>
      </c>
      <c r="AA1862" s="696">
        <v>350</v>
      </c>
      <c r="AB1862" s="696">
        <v>12550</v>
      </c>
      <c r="AC1862" s="697" t="s">
        <v>914</v>
      </c>
      <c r="AD1862" s="698" t="s">
        <v>2999</v>
      </c>
      <c r="AE1862" s="699">
        <v>0.9375</v>
      </c>
      <c r="AF1862" s="699">
        <v>0.94097222222222221</v>
      </c>
      <c r="AG1862" s="699"/>
      <c r="AH1862" s="699"/>
      <c r="AI1862" s="232"/>
      <c r="AJ1862" s="694"/>
      <c r="AK1862" s="694" t="s">
        <v>6</v>
      </c>
      <c r="AL1862" s="700" t="s">
        <v>662</v>
      </c>
      <c r="AM1862" s="694" t="s">
        <v>486</v>
      </c>
      <c r="AN1862" s="694">
        <v>1</v>
      </c>
      <c r="AO1862" s="232"/>
      <c r="AP1862" s="232"/>
      <c r="AQ1862" s="232"/>
      <c r="AR1862" s="232"/>
      <c r="AS1862" s="232"/>
      <c r="AT1862" s="243">
        <f t="shared" si="161"/>
        <v>3.4722222222222099E-3</v>
      </c>
      <c r="AU1862" s="243" t="str">
        <f t="shared" si="162"/>
        <v/>
      </c>
    </row>
    <row r="1863" spans="1:47" ht="14.25">
      <c r="B1863" s="29">
        <v>2025</v>
      </c>
      <c r="C1863" s="29">
        <v>7</v>
      </c>
      <c r="D1863" s="29">
        <v>9</v>
      </c>
      <c r="E1863" s="247" t="s">
        <v>495</v>
      </c>
      <c r="F1863" s="29"/>
      <c r="G1863" s="208"/>
      <c r="H1863" s="694" t="s">
        <v>467</v>
      </c>
      <c r="I1863" s="347"/>
      <c r="J1863" s="694"/>
      <c r="K1863" s="232"/>
      <c r="L1863" s="698"/>
      <c r="M1863" s="185"/>
      <c r="N1863" s="717"/>
      <c r="O1863" s="232"/>
      <c r="P1863" s="232"/>
      <c r="Q1863" s="347"/>
      <c r="R1863" s="695"/>
      <c r="S1863" s="695"/>
      <c r="T1863" s="695"/>
      <c r="U1863" s="695"/>
      <c r="V1863" s="695"/>
      <c r="W1863" s="695"/>
      <c r="X1863" s="232"/>
      <c r="Y1863" s="695"/>
      <c r="Z1863" s="232"/>
      <c r="AA1863" s="696"/>
      <c r="AB1863" s="696"/>
      <c r="AC1863" s="697"/>
      <c r="AD1863" s="698"/>
      <c r="AE1863" s="699"/>
      <c r="AF1863" s="699"/>
      <c r="AG1863" s="699">
        <v>0.94097222222222221</v>
      </c>
      <c r="AH1863" s="699">
        <v>0.96180555555555558</v>
      </c>
      <c r="AI1863" s="232" t="s">
        <v>560</v>
      </c>
      <c r="AJ1863" s="694"/>
      <c r="AK1863" s="694"/>
      <c r="AL1863" s="700"/>
      <c r="AM1863" s="694"/>
      <c r="AN1863" s="694"/>
      <c r="AO1863" s="232"/>
      <c r="AP1863" s="232"/>
      <c r="AQ1863" s="232"/>
      <c r="AR1863" s="232"/>
      <c r="AS1863" s="232"/>
      <c r="AT1863" s="243" t="str">
        <f t="shared" si="161"/>
        <v/>
      </c>
      <c r="AU1863" s="243">
        <f t="shared" si="162"/>
        <v>2.083333333333337E-2</v>
      </c>
    </row>
    <row r="1864" spans="1:47" ht="14.25">
      <c r="B1864" s="29">
        <v>2025</v>
      </c>
      <c r="C1864" s="29">
        <v>7</v>
      </c>
      <c r="D1864" s="29">
        <v>9</v>
      </c>
      <c r="E1864" s="247" t="s">
        <v>495</v>
      </c>
      <c r="F1864" s="29"/>
      <c r="G1864" s="31"/>
      <c r="H1864" s="694" t="s">
        <v>467</v>
      </c>
      <c r="I1864" s="347" t="s">
        <v>58</v>
      </c>
      <c r="J1864" s="694" t="s">
        <v>468</v>
      </c>
      <c r="K1864" s="232"/>
      <c r="L1864" s="698"/>
      <c r="M1864" s="185"/>
      <c r="N1864" s="717"/>
      <c r="O1864" s="232"/>
      <c r="P1864" s="232">
        <v>12</v>
      </c>
      <c r="Q1864" s="347" t="s">
        <v>483</v>
      </c>
      <c r="R1864" s="695">
        <v>1005</v>
      </c>
      <c r="S1864" s="695"/>
      <c r="T1864" s="695" t="s">
        <v>30</v>
      </c>
      <c r="U1864" s="695">
        <v>200</v>
      </c>
      <c r="V1864" s="695">
        <v>1005</v>
      </c>
      <c r="W1864" s="695">
        <v>1005</v>
      </c>
      <c r="X1864" s="232">
        <v>1</v>
      </c>
      <c r="Y1864" s="695">
        <v>200</v>
      </c>
      <c r="Z1864" s="232">
        <v>1</v>
      </c>
      <c r="AA1864" s="696">
        <v>200</v>
      </c>
      <c r="AB1864" s="696"/>
      <c r="AC1864" s="697"/>
      <c r="AD1864" s="698"/>
      <c r="AE1864" s="699"/>
      <c r="AF1864" s="699"/>
      <c r="AG1864" s="699"/>
      <c r="AH1864" s="699"/>
      <c r="AI1864" s="232"/>
      <c r="AJ1864" s="694"/>
      <c r="AK1864" s="694"/>
      <c r="AL1864" s="700"/>
      <c r="AM1864" s="694"/>
      <c r="AN1864" s="694"/>
      <c r="AO1864" s="232"/>
      <c r="AP1864" s="232"/>
      <c r="AQ1864" s="232"/>
      <c r="AR1864" s="232"/>
      <c r="AS1864" s="232"/>
      <c r="AT1864" s="243" t="str">
        <f t="shared" si="161"/>
        <v/>
      </c>
      <c r="AU1864" s="243" t="str">
        <f t="shared" si="162"/>
        <v/>
      </c>
    </row>
    <row r="1865" spans="1:47" ht="14.25">
      <c r="A1865" s="182">
        <v>1</v>
      </c>
      <c r="B1865" s="29">
        <v>2025</v>
      </c>
      <c r="C1865" s="29">
        <v>7</v>
      </c>
      <c r="D1865" s="29">
        <v>9</v>
      </c>
      <c r="E1865" s="247" t="s">
        <v>495</v>
      </c>
      <c r="F1865" s="29">
        <v>6</v>
      </c>
      <c r="G1865" s="31" t="s">
        <v>485</v>
      </c>
      <c r="H1865" s="694" t="s">
        <v>467</v>
      </c>
      <c r="I1865" s="347" t="s">
        <v>47</v>
      </c>
      <c r="J1865" s="694" t="s">
        <v>468</v>
      </c>
      <c r="K1865" s="232">
        <v>3839135</v>
      </c>
      <c r="L1865" s="698">
        <v>10</v>
      </c>
      <c r="M1865" s="185">
        <v>21</v>
      </c>
      <c r="N1865" s="717" t="s">
        <v>503</v>
      </c>
      <c r="O1865" s="232" t="s">
        <v>469</v>
      </c>
      <c r="P1865" s="232">
        <v>50</v>
      </c>
      <c r="Q1865" s="347" t="s">
        <v>284</v>
      </c>
      <c r="R1865" s="695">
        <v>1000</v>
      </c>
      <c r="S1865" s="695">
        <v>1000</v>
      </c>
      <c r="T1865" s="695">
        <v>4000</v>
      </c>
      <c r="U1865" s="695">
        <v>4000</v>
      </c>
      <c r="V1865" s="695">
        <v>1000</v>
      </c>
      <c r="W1865" s="695">
        <v>1000</v>
      </c>
      <c r="X1865" s="232">
        <v>1</v>
      </c>
      <c r="Y1865" s="695">
        <v>4000</v>
      </c>
      <c r="Z1865" s="232">
        <v>1</v>
      </c>
      <c r="AA1865" s="696">
        <v>4000</v>
      </c>
      <c r="AB1865" s="696">
        <v>4050</v>
      </c>
      <c r="AC1865" s="697" t="s">
        <v>3020</v>
      </c>
      <c r="AD1865" s="698"/>
      <c r="AE1865" s="699">
        <v>0.96180555555555558</v>
      </c>
      <c r="AF1865" s="699">
        <v>0.97916666666666663</v>
      </c>
      <c r="AG1865" s="699">
        <v>0.97916666666666663</v>
      </c>
      <c r="AH1865" s="699">
        <v>0.98611111111111116</v>
      </c>
      <c r="AI1865" s="232" t="s">
        <v>5</v>
      </c>
      <c r="AJ1865" s="694"/>
      <c r="AK1865" s="694" t="s">
        <v>6</v>
      </c>
      <c r="AL1865" s="700" t="s">
        <v>662</v>
      </c>
      <c r="AM1865" s="694" t="s">
        <v>486</v>
      </c>
      <c r="AN1865" s="694">
        <v>1</v>
      </c>
      <c r="AO1865" s="232"/>
      <c r="AP1865" s="232" t="s">
        <v>394</v>
      </c>
      <c r="AQ1865" s="232"/>
      <c r="AR1865" s="232"/>
      <c r="AS1865" s="232"/>
      <c r="AT1865" s="243">
        <f t="shared" si="161"/>
        <v>1.7361111111111049E-2</v>
      </c>
      <c r="AU1865" s="243">
        <f t="shared" si="162"/>
        <v>6.9444444444445308E-3</v>
      </c>
    </row>
    <row r="1866" spans="1:47" ht="14.25">
      <c r="B1866" s="29">
        <v>2025</v>
      </c>
      <c r="C1866" s="29">
        <v>7</v>
      </c>
      <c r="D1866" s="29">
        <v>9</v>
      </c>
      <c r="E1866" s="247" t="s">
        <v>495</v>
      </c>
      <c r="F1866" s="29">
        <v>6</v>
      </c>
      <c r="G1866" s="31" t="s">
        <v>485</v>
      </c>
      <c r="H1866" s="694" t="s">
        <v>467</v>
      </c>
      <c r="I1866" s="347" t="s">
        <v>47</v>
      </c>
      <c r="J1866" s="694" t="s">
        <v>468</v>
      </c>
      <c r="K1866" s="232">
        <v>3839135</v>
      </c>
      <c r="L1866" s="698">
        <v>11</v>
      </c>
      <c r="M1866" s="185">
        <v>21</v>
      </c>
      <c r="N1866" s="717" t="s">
        <v>503</v>
      </c>
      <c r="O1866" s="232" t="s">
        <v>469</v>
      </c>
      <c r="P1866" s="232">
        <v>50</v>
      </c>
      <c r="Q1866" s="347" t="s">
        <v>284</v>
      </c>
      <c r="R1866" s="695">
        <v>1000</v>
      </c>
      <c r="S1866" s="695">
        <v>1000</v>
      </c>
      <c r="T1866" s="695">
        <v>4000</v>
      </c>
      <c r="U1866" s="695">
        <v>4000</v>
      </c>
      <c r="V1866" s="695">
        <v>1000</v>
      </c>
      <c r="W1866" s="695">
        <v>1000</v>
      </c>
      <c r="X1866" s="232">
        <v>1</v>
      </c>
      <c r="Y1866" s="695">
        <v>4000</v>
      </c>
      <c r="Z1866" s="232">
        <v>1</v>
      </c>
      <c r="AA1866" s="696">
        <v>4000</v>
      </c>
      <c r="AB1866" s="696">
        <v>4050</v>
      </c>
      <c r="AC1866" s="697" t="s">
        <v>3021</v>
      </c>
      <c r="AD1866" s="698"/>
      <c r="AE1866" s="699">
        <v>0.98611111111111116</v>
      </c>
      <c r="AF1866" s="699">
        <v>6.9444444444444441E-3</v>
      </c>
      <c r="AG1866" s="699">
        <v>6.9444444444444441E-3</v>
      </c>
      <c r="AH1866" s="699">
        <v>1.3888888888888888E-2</v>
      </c>
      <c r="AI1866" s="232" t="s">
        <v>5</v>
      </c>
      <c r="AJ1866" s="694"/>
      <c r="AK1866" s="694" t="s">
        <v>6</v>
      </c>
      <c r="AL1866" s="700" t="s">
        <v>662</v>
      </c>
      <c r="AM1866" s="694" t="s">
        <v>486</v>
      </c>
      <c r="AN1866" s="694">
        <v>1</v>
      </c>
      <c r="AO1866" s="232"/>
      <c r="AP1866" s="232" t="s">
        <v>394</v>
      </c>
      <c r="AQ1866" s="232"/>
      <c r="AR1866" s="232"/>
      <c r="AS1866" s="232"/>
      <c r="AT1866" s="243">
        <f t="shared" si="161"/>
        <v>2.0833333333333284E-2</v>
      </c>
      <c r="AU1866" s="243">
        <f t="shared" si="162"/>
        <v>6.9444444444444441E-3</v>
      </c>
    </row>
    <row r="1867" spans="1:47" ht="14.25">
      <c r="B1867" s="29">
        <v>2025</v>
      </c>
      <c r="C1867" s="29">
        <v>7</v>
      </c>
      <c r="D1867" s="29">
        <v>9</v>
      </c>
      <c r="E1867" s="247" t="s">
        <v>495</v>
      </c>
      <c r="F1867" s="29">
        <v>6</v>
      </c>
      <c r="G1867" s="31" t="s">
        <v>485</v>
      </c>
      <c r="H1867" s="694" t="s">
        <v>467</v>
      </c>
      <c r="I1867" s="347" t="s">
        <v>47</v>
      </c>
      <c r="J1867" s="694" t="s">
        <v>468</v>
      </c>
      <c r="K1867" s="232">
        <v>3839135</v>
      </c>
      <c r="L1867" s="698">
        <v>12</v>
      </c>
      <c r="M1867" s="185">
        <v>21</v>
      </c>
      <c r="N1867" s="717" t="s">
        <v>503</v>
      </c>
      <c r="O1867" s="232" t="s">
        <v>469</v>
      </c>
      <c r="P1867" s="232">
        <v>50</v>
      </c>
      <c r="Q1867" s="347" t="s">
        <v>284</v>
      </c>
      <c r="R1867" s="695">
        <v>1000</v>
      </c>
      <c r="S1867" s="695">
        <v>1000</v>
      </c>
      <c r="T1867" s="695">
        <v>4000</v>
      </c>
      <c r="U1867" s="695">
        <v>4000</v>
      </c>
      <c r="V1867" s="695">
        <v>1000</v>
      </c>
      <c r="W1867" s="695">
        <v>1000</v>
      </c>
      <c r="X1867" s="232">
        <v>1</v>
      </c>
      <c r="Y1867" s="695">
        <v>4000</v>
      </c>
      <c r="Z1867" s="232">
        <v>1</v>
      </c>
      <c r="AA1867" s="696">
        <v>4000</v>
      </c>
      <c r="AB1867" s="696">
        <v>4050</v>
      </c>
      <c r="AC1867" s="697" t="s">
        <v>3022</v>
      </c>
      <c r="AD1867" s="698" t="s">
        <v>3008</v>
      </c>
      <c r="AE1867" s="699">
        <v>1.3888888888888888E-2</v>
      </c>
      <c r="AF1867" s="699">
        <v>3.125E-2</v>
      </c>
      <c r="AG1867" s="699">
        <v>3.125E-2</v>
      </c>
      <c r="AH1867" s="699">
        <v>3.8194444444444448E-2</v>
      </c>
      <c r="AI1867" s="232" t="s">
        <v>5</v>
      </c>
      <c r="AJ1867" s="694"/>
      <c r="AK1867" s="694" t="s">
        <v>6</v>
      </c>
      <c r="AL1867" s="700" t="s">
        <v>662</v>
      </c>
      <c r="AM1867" s="694" t="s">
        <v>486</v>
      </c>
      <c r="AN1867" s="694">
        <v>1</v>
      </c>
      <c r="AO1867" s="232"/>
      <c r="AP1867" s="232" t="s">
        <v>394</v>
      </c>
      <c r="AQ1867" s="232"/>
      <c r="AR1867" s="232"/>
      <c r="AS1867" s="232"/>
      <c r="AT1867" s="243">
        <f t="shared" si="161"/>
        <v>1.7361111111111112E-2</v>
      </c>
      <c r="AU1867" s="243">
        <f t="shared" si="162"/>
        <v>6.9444444444444475E-3</v>
      </c>
    </row>
    <row r="1868" spans="1:47" ht="14.25">
      <c r="B1868" s="29">
        <v>2025</v>
      </c>
      <c r="C1868" s="29">
        <v>7</v>
      </c>
      <c r="D1868" s="29">
        <v>9</v>
      </c>
      <c r="E1868" s="247" t="s">
        <v>495</v>
      </c>
      <c r="F1868" s="29"/>
      <c r="G1868" s="208"/>
      <c r="H1868" s="694" t="s">
        <v>467</v>
      </c>
      <c r="I1868" s="347" t="s">
        <v>43</v>
      </c>
      <c r="J1868" s="694" t="s">
        <v>468</v>
      </c>
      <c r="K1868" s="232"/>
      <c r="L1868" s="698"/>
      <c r="M1868" s="185"/>
      <c r="N1868" s="717"/>
      <c r="O1868" s="232"/>
      <c r="P1868" s="232">
        <v>25</v>
      </c>
      <c r="Q1868" s="347" t="s">
        <v>483</v>
      </c>
      <c r="R1868" s="695">
        <v>1000</v>
      </c>
      <c r="S1868" s="695"/>
      <c r="T1868" s="695" t="s">
        <v>30</v>
      </c>
      <c r="U1868" s="695">
        <v>350</v>
      </c>
      <c r="V1868" s="695">
        <v>1000</v>
      </c>
      <c r="W1868" s="695">
        <v>1000</v>
      </c>
      <c r="X1868" s="232">
        <v>1</v>
      </c>
      <c r="Y1868" s="695"/>
      <c r="Z1868" s="232">
        <v>1</v>
      </c>
      <c r="AA1868" s="696">
        <v>350</v>
      </c>
      <c r="AB1868" s="696">
        <v>12550</v>
      </c>
      <c r="AC1868" s="697" t="s">
        <v>914</v>
      </c>
      <c r="AD1868" s="698" t="s">
        <v>3008</v>
      </c>
      <c r="AE1868" s="699">
        <v>3.8194444444444448E-2</v>
      </c>
      <c r="AF1868" s="699">
        <v>4.1666666666666664E-2</v>
      </c>
      <c r="AG1868" s="699"/>
      <c r="AH1868" s="699"/>
      <c r="AI1868" s="232"/>
      <c r="AJ1868" s="694"/>
      <c r="AK1868" s="694" t="s">
        <v>6</v>
      </c>
      <c r="AL1868" s="700" t="s">
        <v>662</v>
      </c>
      <c r="AM1868" s="694" t="s">
        <v>486</v>
      </c>
      <c r="AN1868" s="694">
        <v>1</v>
      </c>
      <c r="AO1868" s="232"/>
      <c r="AP1868" s="232"/>
      <c r="AQ1868" s="232"/>
      <c r="AR1868" s="232"/>
      <c r="AS1868" s="232"/>
      <c r="AT1868" s="243">
        <f t="shared" si="161"/>
        <v>3.4722222222222168E-3</v>
      </c>
      <c r="AU1868" s="243" t="str">
        <f t="shared" si="162"/>
        <v/>
      </c>
    </row>
    <row r="1869" spans="1:47" ht="14.25">
      <c r="B1869" s="29">
        <v>2025</v>
      </c>
      <c r="C1869" s="29">
        <v>7</v>
      </c>
      <c r="D1869" s="29">
        <v>9</v>
      </c>
      <c r="E1869" s="247" t="s">
        <v>495</v>
      </c>
      <c r="F1869" s="29"/>
      <c r="G1869" s="208"/>
      <c r="H1869" s="694" t="s">
        <v>467</v>
      </c>
      <c r="I1869" s="347"/>
      <c r="J1869" s="694"/>
      <c r="K1869" s="232"/>
      <c r="L1869" s="698"/>
      <c r="M1869" s="185"/>
      <c r="N1869" s="717"/>
      <c r="O1869" s="232"/>
      <c r="P1869" s="232"/>
      <c r="Q1869" s="347"/>
      <c r="R1869" s="695"/>
      <c r="S1869" s="695"/>
      <c r="T1869" s="695"/>
      <c r="U1869" s="695"/>
      <c r="V1869" s="695"/>
      <c r="W1869" s="695"/>
      <c r="X1869" s="232"/>
      <c r="Y1869" s="695"/>
      <c r="Z1869" s="232"/>
      <c r="AA1869" s="696"/>
      <c r="AB1869" s="696"/>
      <c r="AC1869" s="697"/>
      <c r="AD1869" s="698"/>
      <c r="AE1869" s="699"/>
      <c r="AF1869" s="699"/>
      <c r="AG1869" s="699">
        <v>4.1666666666666664E-2</v>
      </c>
      <c r="AH1869" s="699">
        <v>0.10416666666666667</v>
      </c>
      <c r="AI1869" s="232" t="s">
        <v>560</v>
      </c>
      <c r="AJ1869" s="694"/>
      <c r="AK1869" s="694"/>
      <c r="AL1869" s="700"/>
      <c r="AM1869" s="694"/>
      <c r="AN1869" s="694"/>
      <c r="AO1869" s="232"/>
      <c r="AP1869" s="232"/>
      <c r="AQ1869" s="232"/>
      <c r="AR1869" s="232"/>
      <c r="AS1869" s="232"/>
      <c r="AT1869" s="243" t="str">
        <f t="shared" si="161"/>
        <v/>
      </c>
      <c r="AU1869" s="243">
        <f t="shared" si="162"/>
        <v>6.25E-2</v>
      </c>
    </row>
    <row r="1870" spans="1:47" ht="14.25">
      <c r="B1870" s="29">
        <v>2025</v>
      </c>
      <c r="C1870" s="29">
        <v>7</v>
      </c>
      <c r="D1870" s="29">
        <v>9</v>
      </c>
      <c r="E1870" s="247" t="s">
        <v>495</v>
      </c>
      <c r="F1870" s="29"/>
      <c r="G1870" s="31"/>
      <c r="H1870" s="694" t="s">
        <v>467</v>
      </c>
      <c r="I1870" s="347" t="s">
        <v>58</v>
      </c>
      <c r="J1870" s="694" t="s">
        <v>468</v>
      </c>
      <c r="K1870" s="232"/>
      <c r="L1870" s="698"/>
      <c r="M1870" s="185"/>
      <c r="N1870" s="717"/>
      <c r="O1870" s="232"/>
      <c r="P1870" s="232">
        <v>12</v>
      </c>
      <c r="Q1870" s="347" t="s">
        <v>483</v>
      </c>
      <c r="R1870" s="695">
        <v>1005</v>
      </c>
      <c r="S1870" s="695"/>
      <c r="T1870" s="695" t="s">
        <v>30</v>
      </c>
      <c r="U1870" s="695">
        <v>200</v>
      </c>
      <c r="V1870" s="695">
        <v>1005</v>
      </c>
      <c r="W1870" s="695">
        <v>1005</v>
      </c>
      <c r="X1870" s="232">
        <v>1</v>
      </c>
      <c r="Y1870" s="695">
        <v>200</v>
      </c>
      <c r="Z1870" s="232">
        <v>1</v>
      </c>
      <c r="AA1870" s="696">
        <v>200</v>
      </c>
      <c r="AB1870" s="696"/>
      <c r="AC1870" s="697"/>
      <c r="AD1870" s="698"/>
      <c r="AE1870" s="699"/>
      <c r="AF1870" s="699"/>
      <c r="AG1870" s="699"/>
      <c r="AH1870" s="699"/>
      <c r="AI1870" s="232"/>
      <c r="AJ1870" s="694"/>
      <c r="AK1870" s="694"/>
      <c r="AL1870" s="700"/>
      <c r="AM1870" s="694"/>
      <c r="AN1870" s="694"/>
      <c r="AO1870" s="232"/>
      <c r="AP1870" s="232"/>
      <c r="AQ1870" s="232"/>
      <c r="AR1870" s="232"/>
      <c r="AS1870" s="232"/>
      <c r="AT1870" s="243" t="str">
        <f t="shared" si="161"/>
        <v/>
      </c>
      <c r="AU1870" s="243" t="str">
        <f t="shared" si="162"/>
        <v/>
      </c>
    </row>
    <row r="1871" spans="1:47" ht="14.25">
      <c r="A1871" s="182">
        <v>1</v>
      </c>
      <c r="B1871" s="29">
        <v>2025</v>
      </c>
      <c r="C1871" s="29">
        <v>7</v>
      </c>
      <c r="D1871" s="29">
        <v>9</v>
      </c>
      <c r="E1871" s="247" t="s">
        <v>495</v>
      </c>
      <c r="F1871" s="29">
        <v>7</v>
      </c>
      <c r="G1871" s="31" t="s">
        <v>485</v>
      </c>
      <c r="H1871" s="694" t="s">
        <v>467</v>
      </c>
      <c r="I1871" s="347" t="s">
        <v>47</v>
      </c>
      <c r="J1871" s="694" t="s">
        <v>468</v>
      </c>
      <c r="K1871" s="232">
        <v>3839135</v>
      </c>
      <c r="L1871" s="698">
        <v>13</v>
      </c>
      <c r="M1871" s="185">
        <v>21</v>
      </c>
      <c r="N1871" s="717" t="s">
        <v>503</v>
      </c>
      <c r="O1871" s="232" t="s">
        <v>469</v>
      </c>
      <c r="P1871" s="232">
        <v>50</v>
      </c>
      <c r="Q1871" s="347" t="s">
        <v>284</v>
      </c>
      <c r="R1871" s="695">
        <v>1000</v>
      </c>
      <c r="S1871" s="695">
        <v>1001</v>
      </c>
      <c r="T1871" s="695">
        <v>4000</v>
      </c>
      <c r="U1871" s="695">
        <v>4000</v>
      </c>
      <c r="V1871" s="695">
        <v>1000</v>
      </c>
      <c r="W1871" s="695">
        <v>1001</v>
      </c>
      <c r="X1871" s="232">
        <v>1</v>
      </c>
      <c r="Y1871" s="695">
        <v>4000</v>
      </c>
      <c r="Z1871" s="232">
        <v>1</v>
      </c>
      <c r="AA1871" s="696">
        <v>4000</v>
      </c>
      <c r="AB1871" s="696">
        <v>4050</v>
      </c>
      <c r="AC1871" s="697" t="s">
        <v>3023</v>
      </c>
      <c r="AD1871" s="698"/>
      <c r="AE1871" s="699">
        <v>0.10416666666666667</v>
      </c>
      <c r="AF1871" s="699">
        <v>0.125</v>
      </c>
      <c r="AG1871" s="699">
        <v>0.125</v>
      </c>
      <c r="AH1871" s="699">
        <v>0.1736111111111111</v>
      </c>
      <c r="AI1871" s="232" t="s">
        <v>5</v>
      </c>
      <c r="AJ1871" s="694"/>
      <c r="AK1871" s="694" t="s">
        <v>6</v>
      </c>
      <c r="AL1871" s="700" t="s">
        <v>662</v>
      </c>
      <c r="AM1871" s="694" t="s">
        <v>486</v>
      </c>
      <c r="AN1871" s="694">
        <v>1</v>
      </c>
      <c r="AO1871" s="232"/>
      <c r="AP1871" s="232" t="s">
        <v>394</v>
      </c>
      <c r="AQ1871" s="232"/>
      <c r="AR1871" s="232"/>
      <c r="AS1871" s="232"/>
      <c r="AT1871" s="243">
        <f t="shared" si="161"/>
        <v>2.0833333333333329E-2</v>
      </c>
      <c r="AU1871" s="243">
        <f t="shared" si="162"/>
        <v>4.8611111111111105E-2</v>
      </c>
    </row>
    <row r="1872" spans="1:47" ht="14.25">
      <c r="B1872" s="29">
        <v>2025</v>
      </c>
      <c r="C1872" s="29">
        <v>7</v>
      </c>
      <c r="D1872" s="29">
        <v>9</v>
      </c>
      <c r="E1872" s="247" t="s">
        <v>495</v>
      </c>
      <c r="F1872" s="29">
        <v>7</v>
      </c>
      <c r="G1872" s="31" t="s">
        <v>485</v>
      </c>
      <c r="H1872" s="694" t="s">
        <v>467</v>
      </c>
      <c r="I1872" s="347" t="s">
        <v>47</v>
      </c>
      <c r="J1872" s="694" t="s">
        <v>468</v>
      </c>
      <c r="K1872" s="232">
        <v>3839135</v>
      </c>
      <c r="L1872" s="698">
        <v>14</v>
      </c>
      <c r="M1872" s="185">
        <v>21</v>
      </c>
      <c r="N1872" s="717" t="s">
        <v>503</v>
      </c>
      <c r="O1872" s="232" t="s">
        <v>469</v>
      </c>
      <c r="P1872" s="232">
        <v>50</v>
      </c>
      <c r="Q1872" s="347" t="s">
        <v>284</v>
      </c>
      <c r="R1872" s="695">
        <v>1000</v>
      </c>
      <c r="S1872" s="695">
        <v>1001</v>
      </c>
      <c r="T1872" s="695">
        <v>4000</v>
      </c>
      <c r="U1872" s="695">
        <v>4000</v>
      </c>
      <c r="V1872" s="695">
        <v>1000</v>
      </c>
      <c r="W1872" s="695">
        <v>1001</v>
      </c>
      <c r="X1872" s="232">
        <v>1</v>
      </c>
      <c r="Y1872" s="695">
        <v>4000</v>
      </c>
      <c r="Z1872" s="232">
        <v>1</v>
      </c>
      <c r="AA1872" s="696">
        <v>4000</v>
      </c>
      <c r="AB1872" s="696">
        <v>4050</v>
      </c>
      <c r="AC1872" s="697" t="s">
        <v>3024</v>
      </c>
      <c r="AD1872" s="698"/>
      <c r="AE1872" s="699">
        <v>0.1736111111111111</v>
      </c>
      <c r="AF1872" s="699">
        <v>0.19097222222222221</v>
      </c>
      <c r="AG1872" s="699">
        <v>0.19097222222222221</v>
      </c>
      <c r="AH1872" s="699">
        <v>0.19791666666666666</v>
      </c>
      <c r="AI1872" s="232" t="s">
        <v>5</v>
      </c>
      <c r="AJ1872" s="694"/>
      <c r="AK1872" s="694" t="s">
        <v>6</v>
      </c>
      <c r="AL1872" s="700" t="s">
        <v>662</v>
      </c>
      <c r="AM1872" s="694" t="s">
        <v>486</v>
      </c>
      <c r="AN1872" s="694">
        <v>1</v>
      </c>
      <c r="AO1872" s="232"/>
      <c r="AP1872" s="232" t="s">
        <v>394</v>
      </c>
      <c r="AQ1872" s="232"/>
      <c r="AR1872" s="232"/>
      <c r="AS1872" s="232"/>
      <c r="AT1872" s="243">
        <f t="shared" si="161"/>
        <v>1.7361111111111105E-2</v>
      </c>
      <c r="AU1872" s="243">
        <f t="shared" si="162"/>
        <v>6.9444444444444475E-3</v>
      </c>
    </row>
    <row r="1873" spans="1:47" ht="14.25">
      <c r="B1873" s="29">
        <v>2025</v>
      </c>
      <c r="C1873" s="29">
        <v>7</v>
      </c>
      <c r="D1873" s="29">
        <v>9</v>
      </c>
      <c r="E1873" s="247" t="s">
        <v>495</v>
      </c>
      <c r="F1873" s="29">
        <v>7</v>
      </c>
      <c r="G1873" s="31" t="s">
        <v>485</v>
      </c>
      <c r="H1873" s="694" t="s">
        <v>467</v>
      </c>
      <c r="I1873" s="347" t="s">
        <v>47</v>
      </c>
      <c r="J1873" s="694" t="s">
        <v>468</v>
      </c>
      <c r="K1873" s="232">
        <v>3839135</v>
      </c>
      <c r="L1873" s="698">
        <v>15</v>
      </c>
      <c r="M1873" s="185">
        <v>21</v>
      </c>
      <c r="N1873" s="717" t="s">
        <v>503</v>
      </c>
      <c r="O1873" s="232" t="s">
        <v>469</v>
      </c>
      <c r="P1873" s="232">
        <v>50</v>
      </c>
      <c r="Q1873" s="347" t="s">
        <v>284</v>
      </c>
      <c r="R1873" s="695">
        <v>1000</v>
      </c>
      <c r="S1873" s="695">
        <v>1000</v>
      </c>
      <c r="T1873" s="695">
        <v>4000</v>
      </c>
      <c r="U1873" s="695">
        <v>4000</v>
      </c>
      <c r="V1873" s="695">
        <v>1000</v>
      </c>
      <c r="W1873" s="695">
        <v>1000</v>
      </c>
      <c r="X1873" s="232">
        <v>1</v>
      </c>
      <c r="Y1873" s="695">
        <v>4000</v>
      </c>
      <c r="Z1873" s="232">
        <v>1</v>
      </c>
      <c r="AA1873" s="696">
        <v>4000</v>
      </c>
      <c r="AB1873" s="696">
        <v>4050</v>
      </c>
      <c r="AC1873" s="697" t="s">
        <v>3027</v>
      </c>
      <c r="AD1873" s="698" t="s">
        <v>3009</v>
      </c>
      <c r="AE1873" s="699">
        <v>0.19791666666666666</v>
      </c>
      <c r="AF1873" s="699">
        <v>0.21527777777777779</v>
      </c>
      <c r="AG1873" s="699">
        <v>0.21527777777777779</v>
      </c>
      <c r="AH1873" s="699">
        <v>0.22222222222222221</v>
      </c>
      <c r="AI1873" s="232" t="s">
        <v>5</v>
      </c>
      <c r="AJ1873" s="694"/>
      <c r="AK1873" s="694" t="s">
        <v>6</v>
      </c>
      <c r="AL1873" s="700" t="s">
        <v>662</v>
      </c>
      <c r="AM1873" s="694" t="s">
        <v>486</v>
      </c>
      <c r="AN1873" s="694">
        <v>1</v>
      </c>
      <c r="AO1873" s="232"/>
      <c r="AP1873" s="232" t="s">
        <v>394</v>
      </c>
      <c r="AQ1873" s="232"/>
      <c r="AR1873" s="232"/>
      <c r="AS1873" s="232"/>
      <c r="AT1873" s="243">
        <f t="shared" si="161"/>
        <v>1.7361111111111133E-2</v>
      </c>
      <c r="AU1873" s="243">
        <f t="shared" si="162"/>
        <v>6.9444444444444198E-3</v>
      </c>
    </row>
    <row r="1874" spans="1:47" ht="14.25">
      <c r="B1874" s="29">
        <v>2025</v>
      </c>
      <c r="C1874" s="29">
        <v>7</v>
      </c>
      <c r="D1874" s="29">
        <v>9</v>
      </c>
      <c r="E1874" s="247" t="s">
        <v>495</v>
      </c>
      <c r="F1874" s="29"/>
      <c r="G1874" s="208"/>
      <c r="H1874" s="694" t="s">
        <v>467</v>
      </c>
      <c r="I1874" s="347" t="s">
        <v>43</v>
      </c>
      <c r="J1874" s="694" t="s">
        <v>468</v>
      </c>
      <c r="K1874" s="232"/>
      <c r="L1874" s="698"/>
      <c r="M1874" s="185"/>
      <c r="N1874" s="717"/>
      <c r="O1874" s="232"/>
      <c r="P1874" s="232">
        <v>25</v>
      </c>
      <c r="Q1874" s="347" t="s">
        <v>483</v>
      </c>
      <c r="R1874" s="695">
        <v>1000</v>
      </c>
      <c r="S1874" s="695"/>
      <c r="T1874" s="695" t="s">
        <v>30</v>
      </c>
      <c r="U1874" s="695">
        <v>350</v>
      </c>
      <c r="V1874" s="695">
        <v>1000</v>
      </c>
      <c r="W1874" s="695">
        <v>1000</v>
      </c>
      <c r="X1874" s="232">
        <v>1</v>
      </c>
      <c r="Y1874" s="695"/>
      <c r="Z1874" s="232">
        <v>1</v>
      </c>
      <c r="AA1874" s="696">
        <v>350</v>
      </c>
      <c r="AB1874" s="696">
        <v>12550</v>
      </c>
      <c r="AC1874" s="697" t="s">
        <v>914</v>
      </c>
      <c r="AD1874" s="698" t="s">
        <v>3009</v>
      </c>
      <c r="AE1874" s="699">
        <v>0.22222222222222221</v>
      </c>
      <c r="AF1874" s="699">
        <v>0.22569444444444445</v>
      </c>
      <c r="AG1874" s="699"/>
      <c r="AH1874" s="699"/>
      <c r="AI1874" s="232"/>
      <c r="AJ1874" s="694"/>
      <c r="AK1874" s="694" t="s">
        <v>6</v>
      </c>
      <c r="AL1874" s="700" t="s">
        <v>662</v>
      </c>
      <c r="AM1874" s="694" t="s">
        <v>486</v>
      </c>
      <c r="AN1874" s="694">
        <v>1</v>
      </c>
      <c r="AO1874" s="232"/>
      <c r="AP1874" s="232"/>
      <c r="AQ1874" s="232"/>
      <c r="AR1874" s="232"/>
      <c r="AS1874" s="232"/>
      <c r="AT1874" s="243">
        <f t="shared" si="161"/>
        <v>3.4722222222222376E-3</v>
      </c>
      <c r="AU1874" s="243" t="str">
        <f t="shared" si="162"/>
        <v/>
      </c>
    </row>
    <row r="1875" spans="1:47" ht="14.25">
      <c r="B1875" s="29">
        <v>2025</v>
      </c>
      <c r="C1875" s="29">
        <v>7</v>
      </c>
      <c r="D1875" s="29">
        <v>9</v>
      </c>
      <c r="E1875" s="247" t="s">
        <v>495</v>
      </c>
      <c r="F1875" s="29"/>
      <c r="G1875" s="208"/>
      <c r="H1875" s="694" t="s">
        <v>467</v>
      </c>
      <c r="I1875" s="347"/>
      <c r="J1875" s="694"/>
      <c r="K1875" s="232"/>
      <c r="L1875" s="698"/>
      <c r="M1875" s="185"/>
      <c r="N1875" s="717"/>
      <c r="O1875" s="232"/>
      <c r="P1875" s="232"/>
      <c r="Q1875" s="347"/>
      <c r="R1875" s="695"/>
      <c r="S1875" s="695"/>
      <c r="T1875" s="695"/>
      <c r="U1875" s="695"/>
      <c r="V1875" s="695"/>
      <c r="W1875" s="695"/>
      <c r="X1875" s="232"/>
      <c r="Y1875" s="695"/>
      <c r="Z1875" s="232"/>
      <c r="AA1875" s="696"/>
      <c r="AB1875" s="696"/>
      <c r="AC1875" s="697"/>
      <c r="AD1875" s="698"/>
      <c r="AE1875" s="699"/>
      <c r="AF1875" s="699"/>
      <c r="AG1875" s="699">
        <v>0.22569444444444445</v>
      </c>
      <c r="AH1875" s="699">
        <v>0.24652777777777779</v>
      </c>
      <c r="AI1875" s="232" t="s">
        <v>560</v>
      </c>
      <c r="AJ1875" s="694"/>
      <c r="AK1875" s="694"/>
      <c r="AL1875" s="700"/>
      <c r="AM1875" s="694"/>
      <c r="AN1875" s="694"/>
      <c r="AO1875" s="232"/>
      <c r="AP1875" s="232"/>
      <c r="AQ1875" s="232"/>
      <c r="AR1875" s="232"/>
      <c r="AS1875" s="232"/>
      <c r="AT1875" s="243" t="str">
        <f t="shared" si="161"/>
        <v/>
      </c>
      <c r="AU1875" s="243">
        <f t="shared" si="162"/>
        <v>2.0833333333333343E-2</v>
      </c>
    </row>
    <row r="1876" spans="1:47" ht="14.25">
      <c r="B1876" s="29">
        <v>2025</v>
      </c>
      <c r="C1876" s="29">
        <v>7</v>
      </c>
      <c r="D1876" s="29">
        <v>9</v>
      </c>
      <c r="E1876" s="247" t="s">
        <v>495</v>
      </c>
      <c r="F1876" s="29"/>
      <c r="G1876" s="31"/>
      <c r="H1876" s="694" t="s">
        <v>467</v>
      </c>
      <c r="I1876" s="347" t="s">
        <v>58</v>
      </c>
      <c r="J1876" s="694" t="s">
        <v>468</v>
      </c>
      <c r="K1876" s="232"/>
      <c r="L1876" s="698"/>
      <c r="M1876" s="185"/>
      <c r="N1876" s="717"/>
      <c r="O1876" s="232"/>
      <c r="P1876" s="232">
        <v>12</v>
      </c>
      <c r="Q1876" s="347" t="s">
        <v>483</v>
      </c>
      <c r="R1876" s="695">
        <v>1005</v>
      </c>
      <c r="S1876" s="695"/>
      <c r="T1876" s="695" t="s">
        <v>30</v>
      </c>
      <c r="U1876" s="695">
        <v>200</v>
      </c>
      <c r="V1876" s="695">
        <v>1005</v>
      </c>
      <c r="W1876" s="695">
        <v>1005</v>
      </c>
      <c r="X1876" s="232">
        <v>1</v>
      </c>
      <c r="Y1876" s="695">
        <v>200</v>
      </c>
      <c r="Z1876" s="232">
        <v>1</v>
      </c>
      <c r="AA1876" s="696">
        <v>200</v>
      </c>
      <c r="AB1876" s="696"/>
      <c r="AC1876" s="697"/>
      <c r="AD1876" s="698"/>
      <c r="AE1876" s="699"/>
      <c r="AF1876" s="699"/>
      <c r="AG1876" s="699"/>
      <c r="AH1876" s="699"/>
      <c r="AI1876" s="232"/>
      <c r="AJ1876" s="694"/>
      <c r="AK1876" s="694"/>
      <c r="AL1876" s="700"/>
      <c r="AM1876" s="694"/>
      <c r="AN1876" s="694"/>
      <c r="AO1876" s="232"/>
      <c r="AP1876" s="232"/>
      <c r="AQ1876" s="232"/>
      <c r="AR1876" s="232"/>
      <c r="AS1876" s="232"/>
      <c r="AT1876" s="243" t="str">
        <f t="shared" si="161"/>
        <v/>
      </c>
      <c r="AU1876" s="243" t="str">
        <f t="shared" si="162"/>
        <v/>
      </c>
    </row>
    <row r="1877" spans="1:47" ht="14.25">
      <c r="A1877" s="182">
        <v>1</v>
      </c>
      <c r="B1877" s="29">
        <v>2025</v>
      </c>
      <c r="C1877" s="29">
        <v>7</v>
      </c>
      <c r="D1877" s="29">
        <v>10</v>
      </c>
      <c r="E1877" s="247" t="s">
        <v>495</v>
      </c>
      <c r="F1877" s="29">
        <v>1</v>
      </c>
      <c r="G1877" s="31" t="s">
        <v>485</v>
      </c>
      <c r="H1877" s="694" t="s">
        <v>467</v>
      </c>
      <c r="I1877" s="347" t="s">
        <v>47</v>
      </c>
      <c r="J1877" s="694" t="s">
        <v>468</v>
      </c>
      <c r="K1877" s="232">
        <v>3839135</v>
      </c>
      <c r="L1877" s="698">
        <v>16</v>
      </c>
      <c r="M1877" s="185">
        <v>21</v>
      </c>
      <c r="N1877" s="717" t="s">
        <v>503</v>
      </c>
      <c r="O1877" s="232" t="s">
        <v>469</v>
      </c>
      <c r="P1877" s="232">
        <v>50</v>
      </c>
      <c r="Q1877" s="347" t="s">
        <v>284</v>
      </c>
      <c r="R1877" s="695">
        <v>1000</v>
      </c>
      <c r="S1877" s="695">
        <v>1000</v>
      </c>
      <c r="T1877" s="695">
        <v>4000</v>
      </c>
      <c r="U1877" s="695">
        <v>4000</v>
      </c>
      <c r="V1877" s="695">
        <v>1000</v>
      </c>
      <c r="W1877" s="695">
        <v>1000</v>
      </c>
      <c r="X1877" s="232">
        <v>1</v>
      </c>
      <c r="Y1877" s="695">
        <v>4000</v>
      </c>
      <c r="Z1877" s="232">
        <v>1</v>
      </c>
      <c r="AA1877" s="696">
        <v>4000</v>
      </c>
      <c r="AB1877" s="696">
        <v>4050</v>
      </c>
      <c r="AC1877" s="697" t="s">
        <v>3028</v>
      </c>
      <c r="AD1877" s="698"/>
      <c r="AE1877" s="699">
        <v>0.24652777777777779</v>
      </c>
      <c r="AF1877" s="699">
        <v>0.2673611111111111</v>
      </c>
      <c r="AG1877" s="699">
        <v>0.2673611111111111</v>
      </c>
      <c r="AH1877" s="699">
        <v>0.27430555555555558</v>
      </c>
      <c r="AI1877" s="232" t="s">
        <v>5</v>
      </c>
      <c r="AJ1877" s="694"/>
      <c r="AK1877" s="694" t="s">
        <v>6</v>
      </c>
      <c r="AL1877" s="700" t="s">
        <v>662</v>
      </c>
      <c r="AM1877" s="694" t="s">
        <v>486</v>
      </c>
      <c r="AN1877" s="694">
        <v>1</v>
      </c>
      <c r="AO1877" s="232"/>
      <c r="AP1877" s="232" t="s">
        <v>394</v>
      </c>
      <c r="AQ1877" s="232"/>
      <c r="AR1877" s="232"/>
      <c r="AS1877" s="232"/>
      <c r="AT1877" s="243">
        <f t="shared" si="161"/>
        <v>2.0833333333333315E-2</v>
      </c>
      <c r="AU1877" s="243">
        <f t="shared" si="162"/>
        <v>6.9444444444444753E-3</v>
      </c>
    </row>
    <row r="1878" spans="1:47" ht="14.25">
      <c r="B1878" s="29">
        <v>2025</v>
      </c>
      <c r="C1878" s="29">
        <v>7</v>
      </c>
      <c r="D1878" s="29">
        <v>10</v>
      </c>
      <c r="E1878" s="247" t="s">
        <v>496</v>
      </c>
      <c r="F1878" s="29">
        <v>1</v>
      </c>
      <c r="G1878" s="31" t="s">
        <v>485</v>
      </c>
      <c r="H1878" s="694" t="s">
        <v>467</v>
      </c>
      <c r="I1878" s="347" t="s">
        <v>47</v>
      </c>
      <c r="J1878" s="694" t="s">
        <v>468</v>
      </c>
      <c r="K1878" s="232">
        <v>3839135</v>
      </c>
      <c r="L1878" s="698">
        <v>17</v>
      </c>
      <c r="M1878" s="185">
        <v>21</v>
      </c>
      <c r="N1878" s="717" t="s">
        <v>503</v>
      </c>
      <c r="O1878" s="232" t="s">
        <v>469</v>
      </c>
      <c r="P1878" s="232">
        <v>50</v>
      </c>
      <c r="Q1878" s="347" t="s">
        <v>284</v>
      </c>
      <c r="R1878" s="695">
        <v>1000</v>
      </c>
      <c r="S1878" s="695">
        <v>1000</v>
      </c>
      <c r="T1878" s="695">
        <v>4000</v>
      </c>
      <c r="U1878" s="695">
        <v>4000</v>
      </c>
      <c r="V1878" s="695">
        <v>1000</v>
      </c>
      <c r="W1878" s="695">
        <v>1000</v>
      </c>
      <c r="X1878" s="232">
        <v>1</v>
      </c>
      <c r="Y1878" s="695">
        <v>4000</v>
      </c>
      <c r="Z1878" s="232">
        <v>1</v>
      </c>
      <c r="AA1878" s="696">
        <v>4000</v>
      </c>
      <c r="AB1878" s="696">
        <v>4050</v>
      </c>
      <c r="AC1878" s="697" t="s">
        <v>3029</v>
      </c>
      <c r="AD1878" s="698"/>
      <c r="AE1878" s="699">
        <v>0.27430555555555558</v>
      </c>
      <c r="AF1878" s="699">
        <v>0.29166666666666669</v>
      </c>
      <c r="AG1878" s="699">
        <v>0.29166666666666669</v>
      </c>
      <c r="AH1878" s="699">
        <v>0.2986111111111111</v>
      </c>
      <c r="AI1878" s="232" t="s">
        <v>5</v>
      </c>
      <c r="AJ1878" s="694"/>
      <c r="AK1878" s="694" t="s">
        <v>6</v>
      </c>
      <c r="AL1878" s="700" t="s">
        <v>662</v>
      </c>
      <c r="AM1878" s="694" t="s">
        <v>486</v>
      </c>
      <c r="AN1878" s="694">
        <v>1</v>
      </c>
      <c r="AO1878" s="232"/>
      <c r="AP1878" s="232" t="s">
        <v>394</v>
      </c>
      <c r="AQ1878" s="232"/>
      <c r="AR1878" s="232"/>
      <c r="AS1878" s="232"/>
      <c r="AT1878" s="243">
        <f t="shared" si="161"/>
        <v>1.7361111111111105E-2</v>
      </c>
      <c r="AU1878" s="243">
        <f t="shared" si="162"/>
        <v>6.9444444444444198E-3</v>
      </c>
    </row>
    <row r="1879" spans="1:47" ht="14.25">
      <c r="B1879" s="29">
        <v>2025</v>
      </c>
      <c r="C1879" s="29">
        <v>7</v>
      </c>
      <c r="D1879" s="29">
        <v>10</v>
      </c>
      <c r="E1879" s="247" t="s">
        <v>496</v>
      </c>
      <c r="F1879" s="29">
        <v>1</v>
      </c>
      <c r="G1879" s="31" t="s">
        <v>485</v>
      </c>
      <c r="H1879" s="694" t="s">
        <v>467</v>
      </c>
      <c r="I1879" s="347" t="s">
        <v>47</v>
      </c>
      <c r="J1879" s="694" t="s">
        <v>468</v>
      </c>
      <c r="K1879" s="232">
        <v>3839135</v>
      </c>
      <c r="L1879" s="698">
        <v>18</v>
      </c>
      <c r="M1879" s="185">
        <v>21</v>
      </c>
      <c r="N1879" s="717" t="s">
        <v>503</v>
      </c>
      <c r="O1879" s="232" t="s">
        <v>469</v>
      </c>
      <c r="P1879" s="232">
        <v>50</v>
      </c>
      <c r="Q1879" s="347" t="s">
        <v>284</v>
      </c>
      <c r="R1879" s="695">
        <v>1000</v>
      </c>
      <c r="S1879" s="695">
        <v>1000</v>
      </c>
      <c r="T1879" s="695">
        <v>4000</v>
      </c>
      <c r="U1879" s="695">
        <v>4000</v>
      </c>
      <c r="V1879" s="695">
        <v>1000</v>
      </c>
      <c r="W1879" s="695">
        <v>1000</v>
      </c>
      <c r="X1879" s="232">
        <v>1</v>
      </c>
      <c r="Y1879" s="695">
        <v>4000</v>
      </c>
      <c r="Z1879" s="232">
        <v>1</v>
      </c>
      <c r="AA1879" s="696">
        <v>4000</v>
      </c>
      <c r="AB1879" s="696">
        <v>4050</v>
      </c>
      <c r="AC1879" s="697" t="s">
        <v>3030</v>
      </c>
      <c r="AD1879" s="698" t="s">
        <v>3025</v>
      </c>
      <c r="AE1879" s="699">
        <v>0.2986111111111111</v>
      </c>
      <c r="AF1879" s="699">
        <v>0.31597222222222221</v>
      </c>
      <c r="AG1879" s="699">
        <v>0.31597222222222221</v>
      </c>
      <c r="AH1879" s="699">
        <v>0.32291666666666669</v>
      </c>
      <c r="AI1879" s="232" t="s">
        <v>5</v>
      </c>
      <c r="AJ1879" s="694"/>
      <c r="AK1879" s="694" t="s">
        <v>6</v>
      </c>
      <c r="AL1879" s="700" t="s">
        <v>662</v>
      </c>
      <c r="AM1879" s="694" t="s">
        <v>486</v>
      </c>
      <c r="AN1879" s="694">
        <v>1</v>
      </c>
      <c r="AO1879" s="232"/>
      <c r="AP1879" s="232" t="s">
        <v>394</v>
      </c>
      <c r="AQ1879" s="232" t="s">
        <v>3033</v>
      </c>
      <c r="AR1879" s="232"/>
      <c r="AS1879" s="232"/>
      <c r="AT1879" s="243">
        <f t="shared" si="161"/>
        <v>1.7361111111111105E-2</v>
      </c>
      <c r="AU1879" s="243">
        <f t="shared" si="162"/>
        <v>6.9444444444444753E-3</v>
      </c>
    </row>
    <row r="1880" spans="1:47" ht="14.25">
      <c r="B1880" s="29">
        <v>2025</v>
      </c>
      <c r="C1880" s="29">
        <v>7</v>
      </c>
      <c r="D1880" s="29">
        <v>10</v>
      </c>
      <c r="E1880" s="247" t="s">
        <v>496</v>
      </c>
      <c r="F1880" s="29"/>
      <c r="G1880" s="208"/>
      <c r="H1880" s="694" t="s">
        <v>467</v>
      </c>
      <c r="I1880" s="347" t="s">
        <v>43</v>
      </c>
      <c r="J1880" s="694" t="s">
        <v>468</v>
      </c>
      <c r="K1880" s="232"/>
      <c r="L1880" s="698"/>
      <c r="M1880" s="185"/>
      <c r="N1880" s="717"/>
      <c r="O1880" s="232"/>
      <c r="P1880" s="232">
        <v>25</v>
      </c>
      <c r="Q1880" s="347" t="s">
        <v>483</v>
      </c>
      <c r="R1880" s="695">
        <v>1000</v>
      </c>
      <c r="S1880" s="695"/>
      <c r="T1880" s="695" t="s">
        <v>30</v>
      </c>
      <c r="U1880" s="695">
        <v>350</v>
      </c>
      <c r="V1880" s="695">
        <v>1000</v>
      </c>
      <c r="W1880" s="695">
        <v>1000</v>
      </c>
      <c r="X1880" s="232">
        <v>1</v>
      </c>
      <c r="Y1880" s="695"/>
      <c r="Z1880" s="232">
        <v>1</v>
      </c>
      <c r="AA1880" s="696">
        <v>350</v>
      </c>
      <c r="AB1880" s="696">
        <v>12550</v>
      </c>
      <c r="AC1880" s="697" t="s">
        <v>914</v>
      </c>
      <c r="AD1880" s="698" t="s">
        <v>3025</v>
      </c>
      <c r="AE1880" s="699">
        <v>0.32291666666666669</v>
      </c>
      <c r="AF1880" s="699">
        <v>0.3263888888888889</v>
      </c>
      <c r="AG1880" s="699"/>
      <c r="AH1880" s="699"/>
      <c r="AI1880" s="232"/>
      <c r="AJ1880" s="694"/>
      <c r="AK1880" s="694" t="s">
        <v>6</v>
      </c>
      <c r="AL1880" s="700" t="s">
        <v>662</v>
      </c>
      <c r="AM1880" s="694" t="s">
        <v>486</v>
      </c>
      <c r="AN1880" s="694">
        <v>1</v>
      </c>
      <c r="AO1880" s="232"/>
      <c r="AP1880" s="232"/>
      <c r="AQ1880" s="232"/>
      <c r="AR1880" s="232"/>
      <c r="AS1880" s="232"/>
      <c r="AT1880" s="243">
        <f t="shared" si="161"/>
        <v>3.4722222222222099E-3</v>
      </c>
      <c r="AU1880" s="243" t="str">
        <f t="shared" si="162"/>
        <v/>
      </c>
    </row>
    <row r="1881" spans="1:47" ht="14.25">
      <c r="B1881" s="29">
        <v>2025</v>
      </c>
      <c r="C1881" s="29">
        <v>7</v>
      </c>
      <c r="D1881" s="29">
        <v>10</v>
      </c>
      <c r="E1881" s="247" t="s">
        <v>496</v>
      </c>
      <c r="F1881" s="29"/>
      <c r="G1881" s="208"/>
      <c r="H1881" s="694" t="s">
        <v>467</v>
      </c>
      <c r="I1881" s="347"/>
      <c r="J1881" s="694"/>
      <c r="K1881" s="232"/>
      <c r="L1881" s="698"/>
      <c r="M1881" s="185"/>
      <c r="N1881" s="717"/>
      <c r="O1881" s="232"/>
      <c r="P1881" s="232"/>
      <c r="Q1881" s="347"/>
      <c r="R1881" s="695"/>
      <c r="S1881" s="695"/>
      <c r="T1881" s="695"/>
      <c r="U1881" s="695"/>
      <c r="V1881" s="695"/>
      <c r="W1881" s="695"/>
      <c r="X1881" s="232"/>
      <c r="Y1881" s="695"/>
      <c r="Z1881" s="232"/>
      <c r="AA1881" s="696"/>
      <c r="AB1881" s="696"/>
      <c r="AC1881" s="697"/>
      <c r="AD1881" s="698"/>
      <c r="AE1881" s="699"/>
      <c r="AF1881" s="699"/>
      <c r="AG1881" s="699">
        <v>0.3263888888888889</v>
      </c>
      <c r="AH1881" s="699">
        <v>0.34722222222222221</v>
      </c>
      <c r="AI1881" s="232" t="s">
        <v>560</v>
      </c>
      <c r="AJ1881" s="694"/>
      <c r="AK1881" s="694"/>
      <c r="AL1881" s="700"/>
      <c r="AM1881" s="694"/>
      <c r="AN1881" s="694"/>
      <c r="AO1881" s="232"/>
      <c r="AP1881" s="232"/>
      <c r="AQ1881" s="232"/>
      <c r="AR1881" s="232"/>
      <c r="AS1881" s="232"/>
      <c r="AT1881" s="243" t="str">
        <f t="shared" si="161"/>
        <v/>
      </c>
      <c r="AU1881" s="243">
        <f t="shared" si="162"/>
        <v>2.0833333333333315E-2</v>
      </c>
    </row>
    <row r="1882" spans="1:47" ht="14.25">
      <c r="B1882" s="29">
        <v>2025</v>
      </c>
      <c r="C1882" s="29">
        <v>7</v>
      </c>
      <c r="D1882" s="29">
        <v>10</v>
      </c>
      <c r="E1882" s="247" t="s">
        <v>496</v>
      </c>
      <c r="F1882" s="29"/>
      <c r="G1882" s="31"/>
      <c r="H1882" s="694" t="s">
        <v>467</v>
      </c>
      <c r="I1882" s="347" t="s">
        <v>58</v>
      </c>
      <c r="J1882" s="694" t="s">
        <v>468</v>
      </c>
      <c r="K1882" s="232"/>
      <c r="L1882" s="698"/>
      <c r="M1882" s="185"/>
      <c r="N1882" s="717"/>
      <c r="O1882" s="232"/>
      <c r="P1882" s="232">
        <v>12</v>
      </c>
      <c r="Q1882" s="347" t="s">
        <v>483</v>
      </c>
      <c r="R1882" s="695">
        <v>1005</v>
      </c>
      <c r="S1882" s="695"/>
      <c r="T1882" s="695" t="s">
        <v>30</v>
      </c>
      <c r="U1882" s="695">
        <v>200</v>
      </c>
      <c r="V1882" s="695">
        <v>1005</v>
      </c>
      <c r="W1882" s="695">
        <v>1005</v>
      </c>
      <c r="X1882" s="232">
        <v>1</v>
      </c>
      <c r="Y1882" s="695">
        <v>200</v>
      </c>
      <c r="Z1882" s="232">
        <v>1</v>
      </c>
      <c r="AA1882" s="696">
        <v>200</v>
      </c>
      <c r="AB1882" s="696"/>
      <c r="AC1882" s="697"/>
      <c r="AD1882" s="698"/>
      <c r="AE1882" s="699"/>
      <c r="AF1882" s="699"/>
      <c r="AG1882" s="699"/>
      <c r="AH1882" s="699"/>
      <c r="AI1882" s="232"/>
      <c r="AJ1882" s="694"/>
      <c r="AK1882" s="694"/>
      <c r="AL1882" s="700"/>
      <c r="AM1882" s="694"/>
      <c r="AN1882" s="694"/>
      <c r="AO1882" s="232"/>
      <c r="AP1882" s="232"/>
      <c r="AQ1882" s="232"/>
      <c r="AR1882" s="232"/>
      <c r="AS1882" s="232"/>
      <c r="AT1882" s="243" t="str">
        <f t="shared" si="161"/>
        <v/>
      </c>
      <c r="AU1882" s="243" t="str">
        <f t="shared" si="162"/>
        <v/>
      </c>
    </row>
    <row r="1883" spans="1:47" ht="14.25">
      <c r="A1883" s="182">
        <v>1</v>
      </c>
      <c r="B1883" s="29">
        <v>2025</v>
      </c>
      <c r="C1883" s="29">
        <v>7</v>
      </c>
      <c r="D1883" s="29">
        <v>10</v>
      </c>
      <c r="E1883" s="247" t="s">
        <v>496</v>
      </c>
      <c r="F1883" s="29">
        <v>2</v>
      </c>
      <c r="G1883" s="31" t="s">
        <v>485</v>
      </c>
      <c r="H1883" s="694" t="s">
        <v>467</v>
      </c>
      <c r="I1883" s="347" t="s">
        <v>47</v>
      </c>
      <c r="J1883" s="694" t="s">
        <v>468</v>
      </c>
      <c r="K1883" s="232">
        <v>3839135</v>
      </c>
      <c r="L1883" s="698">
        <v>19</v>
      </c>
      <c r="M1883" s="185">
        <v>21</v>
      </c>
      <c r="N1883" s="717" t="s">
        <v>503</v>
      </c>
      <c r="O1883" s="232" t="s">
        <v>469</v>
      </c>
      <c r="P1883" s="232">
        <v>50</v>
      </c>
      <c r="Q1883" s="347" t="s">
        <v>284</v>
      </c>
      <c r="R1883" s="695">
        <v>1000</v>
      </c>
      <c r="S1883" s="695">
        <v>1000</v>
      </c>
      <c r="T1883" s="695">
        <v>4000</v>
      </c>
      <c r="U1883" s="695">
        <v>4000</v>
      </c>
      <c r="V1883" s="695">
        <v>1000</v>
      </c>
      <c r="W1883" s="695">
        <v>1000</v>
      </c>
      <c r="X1883" s="232">
        <v>1</v>
      </c>
      <c r="Y1883" s="695">
        <v>4000</v>
      </c>
      <c r="Z1883" s="232">
        <v>1</v>
      </c>
      <c r="AA1883" s="696">
        <v>4000</v>
      </c>
      <c r="AB1883" s="696">
        <v>4050</v>
      </c>
      <c r="AC1883" s="697" t="s">
        <v>3031</v>
      </c>
      <c r="AD1883" s="698"/>
      <c r="AE1883" s="699">
        <v>0.34722222222222221</v>
      </c>
      <c r="AF1883" s="699">
        <v>0.36805555555555558</v>
      </c>
      <c r="AG1883" s="699">
        <v>0.36805555555555558</v>
      </c>
      <c r="AH1883" s="699">
        <v>0.375</v>
      </c>
      <c r="AI1883" s="232" t="s">
        <v>5</v>
      </c>
      <c r="AJ1883" s="694"/>
      <c r="AK1883" s="694" t="s">
        <v>6</v>
      </c>
      <c r="AL1883" s="700" t="s">
        <v>662</v>
      </c>
      <c r="AM1883" s="694" t="s">
        <v>486</v>
      </c>
      <c r="AN1883" s="694">
        <v>1</v>
      </c>
      <c r="AO1883" s="232"/>
      <c r="AP1883" s="232" t="s">
        <v>394</v>
      </c>
      <c r="AQ1883" s="232"/>
      <c r="AR1883" s="232"/>
      <c r="AS1883" s="232"/>
      <c r="AT1883" s="243">
        <f t="shared" si="161"/>
        <v>2.083333333333337E-2</v>
      </c>
      <c r="AU1883" s="243">
        <f t="shared" si="162"/>
        <v>6.9444444444444198E-3</v>
      </c>
    </row>
    <row r="1884" spans="1:47" ht="14.25">
      <c r="B1884" s="29">
        <v>2025</v>
      </c>
      <c r="C1884" s="29">
        <v>7</v>
      </c>
      <c r="D1884" s="29">
        <v>10</v>
      </c>
      <c r="E1884" s="247" t="s">
        <v>496</v>
      </c>
      <c r="F1884" s="29">
        <v>2</v>
      </c>
      <c r="G1884" s="31" t="s">
        <v>485</v>
      </c>
      <c r="H1884" s="694" t="s">
        <v>467</v>
      </c>
      <c r="I1884" s="347" t="s">
        <v>47</v>
      </c>
      <c r="J1884" s="694" t="s">
        <v>468</v>
      </c>
      <c r="K1884" s="232">
        <v>3839135</v>
      </c>
      <c r="L1884" s="698">
        <v>20</v>
      </c>
      <c r="M1884" s="185">
        <v>21</v>
      </c>
      <c r="N1884" s="717" t="s">
        <v>503</v>
      </c>
      <c r="O1884" s="232" t="s">
        <v>469</v>
      </c>
      <c r="P1884" s="232">
        <v>50</v>
      </c>
      <c r="Q1884" s="347" t="s">
        <v>284</v>
      </c>
      <c r="R1884" s="695">
        <v>1000</v>
      </c>
      <c r="S1884" s="695">
        <v>1000</v>
      </c>
      <c r="T1884" s="695">
        <v>4000</v>
      </c>
      <c r="U1884" s="695">
        <v>4000</v>
      </c>
      <c r="V1884" s="695">
        <v>1000</v>
      </c>
      <c r="W1884" s="695">
        <v>1000</v>
      </c>
      <c r="X1884" s="232">
        <v>1</v>
      </c>
      <c r="Y1884" s="695">
        <v>4000</v>
      </c>
      <c r="Z1884" s="232">
        <v>1</v>
      </c>
      <c r="AA1884" s="696">
        <v>4000</v>
      </c>
      <c r="AB1884" s="696">
        <v>4050</v>
      </c>
      <c r="AC1884" s="697" t="s">
        <v>3037</v>
      </c>
      <c r="AD1884" s="698"/>
      <c r="AE1884" s="699">
        <v>0.375</v>
      </c>
      <c r="AF1884" s="699">
        <v>0.3923611111111111</v>
      </c>
      <c r="AG1884" s="699">
        <v>0.3923611111111111</v>
      </c>
      <c r="AH1884" s="699">
        <v>0.39930555555555558</v>
      </c>
      <c r="AI1884" s="232" t="s">
        <v>5</v>
      </c>
      <c r="AJ1884" s="694"/>
      <c r="AK1884" s="694" t="s">
        <v>6</v>
      </c>
      <c r="AL1884" s="700" t="s">
        <v>662</v>
      </c>
      <c r="AM1884" s="694" t="s">
        <v>486</v>
      </c>
      <c r="AN1884" s="694">
        <v>1</v>
      </c>
      <c r="AO1884" s="232"/>
      <c r="AP1884" s="232" t="s">
        <v>394</v>
      </c>
      <c r="AQ1884" s="232"/>
      <c r="AR1884" s="232"/>
      <c r="AS1884" s="232"/>
      <c r="AT1884" s="243">
        <f t="shared" si="161"/>
        <v>1.7361111111111105E-2</v>
      </c>
      <c r="AU1884" s="243">
        <f t="shared" si="162"/>
        <v>6.9444444444444753E-3</v>
      </c>
    </row>
    <row r="1885" spans="1:47" ht="14.25">
      <c r="B1885" s="29">
        <v>2025</v>
      </c>
      <c r="C1885" s="29">
        <v>7</v>
      </c>
      <c r="D1885" s="29">
        <v>10</v>
      </c>
      <c r="E1885" s="247" t="s">
        <v>496</v>
      </c>
      <c r="F1885" s="29">
        <v>2</v>
      </c>
      <c r="G1885" s="31" t="s">
        <v>485</v>
      </c>
      <c r="H1885" s="694" t="s">
        <v>467</v>
      </c>
      <c r="I1885" s="347" t="s">
        <v>47</v>
      </c>
      <c r="J1885" s="694" t="s">
        <v>468</v>
      </c>
      <c r="K1885" s="232">
        <v>3839135</v>
      </c>
      <c r="L1885" s="698">
        <v>21</v>
      </c>
      <c r="M1885" s="185">
        <v>21</v>
      </c>
      <c r="N1885" s="717" t="s">
        <v>503</v>
      </c>
      <c r="O1885" s="232" t="s">
        <v>469</v>
      </c>
      <c r="P1885" s="232">
        <v>50</v>
      </c>
      <c r="Q1885" s="347" t="s">
        <v>284</v>
      </c>
      <c r="R1885" s="695">
        <v>1000</v>
      </c>
      <c r="S1885" s="695">
        <v>1000</v>
      </c>
      <c r="T1885" s="695">
        <v>4000</v>
      </c>
      <c r="U1885" s="695">
        <v>4000</v>
      </c>
      <c r="V1885" s="695">
        <v>1000</v>
      </c>
      <c r="W1885" s="695">
        <v>1000</v>
      </c>
      <c r="X1885" s="232">
        <v>1</v>
      </c>
      <c r="Y1885" s="695">
        <v>4000</v>
      </c>
      <c r="Z1885" s="232">
        <v>1</v>
      </c>
      <c r="AA1885" s="696">
        <v>4000</v>
      </c>
      <c r="AB1885" s="696">
        <v>4050</v>
      </c>
      <c r="AC1885" s="697" t="s">
        <v>3038</v>
      </c>
      <c r="AD1885" s="698" t="s">
        <v>3026</v>
      </c>
      <c r="AE1885" s="699">
        <v>0.39930555555555558</v>
      </c>
      <c r="AF1885" s="699">
        <v>0.4201388888888889</v>
      </c>
      <c r="AG1885" s="699">
        <v>0.4201388888888889</v>
      </c>
      <c r="AH1885" s="699">
        <v>0.42708333333333331</v>
      </c>
      <c r="AI1885" s="232" t="s">
        <v>5</v>
      </c>
      <c r="AJ1885" s="694"/>
      <c r="AK1885" s="694" t="s">
        <v>6</v>
      </c>
      <c r="AL1885" s="700" t="s">
        <v>662</v>
      </c>
      <c r="AM1885" s="694" t="s">
        <v>486</v>
      </c>
      <c r="AN1885" s="694">
        <v>1</v>
      </c>
      <c r="AO1885" s="232"/>
      <c r="AP1885" s="232" t="s">
        <v>394</v>
      </c>
      <c r="AQ1885" s="232"/>
      <c r="AR1885" s="232"/>
      <c r="AS1885" s="232"/>
      <c r="AT1885" s="243">
        <f t="shared" si="161"/>
        <v>2.0833333333333315E-2</v>
      </c>
      <c r="AU1885" s="243">
        <f t="shared" si="162"/>
        <v>6.9444444444444198E-3</v>
      </c>
    </row>
    <row r="1886" spans="1:47" ht="14.25">
      <c r="B1886" s="29">
        <v>2025</v>
      </c>
      <c r="C1886" s="29">
        <v>7</v>
      </c>
      <c r="D1886" s="29">
        <v>10</v>
      </c>
      <c r="E1886" s="247" t="s">
        <v>496</v>
      </c>
      <c r="F1886" s="29"/>
      <c r="G1886" s="208"/>
      <c r="H1886" s="694" t="s">
        <v>467</v>
      </c>
      <c r="I1886" s="347" t="s">
        <v>43</v>
      </c>
      <c r="J1886" s="694" t="s">
        <v>468</v>
      </c>
      <c r="K1886" s="232"/>
      <c r="L1886" s="698"/>
      <c r="M1886" s="185"/>
      <c r="N1886" s="717"/>
      <c r="O1886" s="232"/>
      <c r="P1886" s="232">
        <v>25</v>
      </c>
      <c r="Q1886" s="347" t="s">
        <v>483</v>
      </c>
      <c r="R1886" s="695">
        <v>1000</v>
      </c>
      <c r="S1886" s="695"/>
      <c r="T1886" s="695" t="s">
        <v>30</v>
      </c>
      <c r="U1886" s="695">
        <v>350</v>
      </c>
      <c r="V1886" s="695">
        <v>1000</v>
      </c>
      <c r="W1886" s="695">
        <v>1000</v>
      </c>
      <c r="X1886" s="232">
        <v>1</v>
      </c>
      <c r="Y1886" s="695"/>
      <c r="Z1886" s="232">
        <v>1</v>
      </c>
      <c r="AA1886" s="696">
        <v>350</v>
      </c>
      <c r="AB1886" s="696">
        <v>12550</v>
      </c>
      <c r="AC1886" s="697" t="s">
        <v>914</v>
      </c>
      <c r="AD1886" s="698" t="s">
        <v>3026</v>
      </c>
      <c r="AE1886" s="699">
        <v>0.42708333333333331</v>
      </c>
      <c r="AF1886" s="699">
        <v>0.43055555555555558</v>
      </c>
      <c r="AG1886" s="699"/>
      <c r="AH1886" s="699"/>
      <c r="AI1886" s="232"/>
      <c r="AJ1886" s="694"/>
      <c r="AK1886" s="694" t="s">
        <v>6</v>
      </c>
      <c r="AL1886" s="700" t="s">
        <v>662</v>
      </c>
      <c r="AM1886" s="694" t="s">
        <v>486</v>
      </c>
      <c r="AN1886" s="694">
        <v>1</v>
      </c>
      <c r="AO1886" s="232"/>
      <c r="AP1886" s="232"/>
      <c r="AQ1886" s="232"/>
      <c r="AR1886" s="232"/>
      <c r="AS1886" s="232"/>
      <c r="AT1886" s="243">
        <f t="shared" si="161"/>
        <v>3.4722222222222654E-3</v>
      </c>
      <c r="AU1886" s="243" t="str">
        <f t="shared" si="162"/>
        <v/>
      </c>
    </row>
    <row r="1887" spans="1:47" ht="14.25">
      <c r="B1887" s="29">
        <v>2025</v>
      </c>
      <c r="C1887" s="29">
        <v>7</v>
      </c>
      <c r="D1887" s="29">
        <v>10</v>
      </c>
      <c r="E1887" s="247" t="s">
        <v>496</v>
      </c>
      <c r="F1887" s="29"/>
      <c r="G1887" s="208"/>
      <c r="H1887" s="694" t="s">
        <v>467</v>
      </c>
      <c r="I1887" s="347"/>
      <c r="J1887" s="694"/>
      <c r="K1887" s="232"/>
      <c r="L1887" s="698"/>
      <c r="M1887" s="185"/>
      <c r="N1887" s="717"/>
      <c r="O1887" s="232"/>
      <c r="P1887" s="232"/>
      <c r="Q1887" s="347"/>
      <c r="R1887" s="695"/>
      <c r="S1887" s="695"/>
      <c r="T1887" s="695"/>
      <c r="U1887" s="695"/>
      <c r="V1887" s="695"/>
      <c r="W1887" s="695"/>
      <c r="X1887" s="232"/>
      <c r="Y1887" s="695"/>
      <c r="Z1887" s="232"/>
      <c r="AA1887" s="696"/>
      <c r="AB1887" s="696"/>
      <c r="AC1887" s="697"/>
      <c r="AD1887" s="698"/>
      <c r="AE1887" s="699"/>
      <c r="AF1887" s="699"/>
      <c r="AG1887" s="699">
        <v>0.43055555555555558</v>
      </c>
      <c r="AH1887" s="699">
        <v>0.51388888888888884</v>
      </c>
      <c r="AI1887" s="232" t="s">
        <v>26</v>
      </c>
      <c r="AJ1887" s="694"/>
      <c r="AK1887" s="694"/>
      <c r="AL1887" s="700"/>
      <c r="AM1887" s="694"/>
      <c r="AN1887" s="694"/>
      <c r="AO1887" s="232" t="s">
        <v>3010</v>
      </c>
      <c r="AP1887" s="232"/>
      <c r="AQ1887" s="232"/>
      <c r="AR1887" s="232"/>
      <c r="AS1887" s="232"/>
      <c r="AT1887" s="243" t="str">
        <f t="shared" si="161"/>
        <v/>
      </c>
      <c r="AU1887" s="243">
        <f t="shared" si="162"/>
        <v>8.3333333333333259E-2</v>
      </c>
    </row>
    <row r="1888" spans="1:47" ht="14.25">
      <c r="B1888" s="29">
        <v>2025</v>
      </c>
      <c r="C1888" s="29">
        <v>7</v>
      </c>
      <c r="D1888" s="29">
        <v>10</v>
      </c>
      <c r="E1888" s="247" t="s">
        <v>496</v>
      </c>
      <c r="F1888" s="29"/>
      <c r="G1888" s="31"/>
      <c r="H1888" s="694" t="s">
        <v>467</v>
      </c>
      <c r="I1888" s="347" t="s">
        <v>58</v>
      </c>
      <c r="J1888" s="694" t="s">
        <v>468</v>
      </c>
      <c r="K1888" s="232"/>
      <c r="L1888" s="698"/>
      <c r="M1888" s="185"/>
      <c r="N1888" s="717"/>
      <c r="O1888" s="232"/>
      <c r="P1888" s="232">
        <v>12</v>
      </c>
      <c r="Q1888" s="347" t="s">
        <v>483</v>
      </c>
      <c r="R1888" s="695">
        <v>1120</v>
      </c>
      <c r="S1888" s="695"/>
      <c r="T1888" s="695" t="s">
        <v>30</v>
      </c>
      <c r="U1888" s="695">
        <v>200</v>
      </c>
      <c r="V1888" s="695">
        <v>1120</v>
      </c>
      <c r="W1888" s="695">
        <v>1120</v>
      </c>
      <c r="X1888" s="232">
        <v>1</v>
      </c>
      <c r="Y1888" s="695">
        <v>200</v>
      </c>
      <c r="Z1888" s="232">
        <v>1</v>
      </c>
      <c r="AA1888" s="696">
        <v>200</v>
      </c>
      <c r="AB1888" s="696"/>
      <c r="AC1888" s="697"/>
      <c r="AD1888" s="698" t="s">
        <v>488</v>
      </c>
      <c r="AE1888" s="699"/>
      <c r="AF1888" s="699"/>
      <c r="AG1888" s="699"/>
      <c r="AH1888" s="699"/>
      <c r="AI1888" s="232"/>
      <c r="AJ1888" s="694"/>
      <c r="AK1888" s="694"/>
      <c r="AL1888" s="700"/>
      <c r="AM1888" s="694"/>
      <c r="AN1888" s="694"/>
      <c r="AO1888" s="232"/>
      <c r="AP1888" s="232"/>
      <c r="AQ1888" s="232"/>
      <c r="AR1888" s="232"/>
      <c r="AS1888" s="232"/>
      <c r="AT1888" s="243" t="str">
        <f t="shared" si="161"/>
        <v/>
      </c>
      <c r="AU1888" s="243" t="str">
        <f t="shared" si="162"/>
        <v/>
      </c>
    </row>
    <row r="1889" spans="1:47" ht="14.25">
      <c r="A1889" s="182">
        <v>1</v>
      </c>
      <c r="B1889" s="29">
        <v>2025</v>
      </c>
      <c r="C1889" s="29">
        <v>7</v>
      </c>
      <c r="D1889" s="29">
        <v>10</v>
      </c>
      <c r="E1889" s="247" t="s">
        <v>496</v>
      </c>
      <c r="F1889" s="29">
        <v>3</v>
      </c>
      <c r="G1889" s="31" t="s">
        <v>485</v>
      </c>
      <c r="H1889" s="694" t="s">
        <v>467</v>
      </c>
      <c r="I1889" s="347" t="s">
        <v>47</v>
      </c>
      <c r="J1889" s="694" t="s">
        <v>468</v>
      </c>
      <c r="K1889" s="232">
        <v>3839140</v>
      </c>
      <c r="L1889" s="698">
        <v>1</v>
      </c>
      <c r="M1889" s="185">
        <v>5</v>
      </c>
      <c r="N1889" s="717" t="s">
        <v>918</v>
      </c>
      <c r="O1889" s="232" t="s">
        <v>15</v>
      </c>
      <c r="P1889" s="232">
        <v>50</v>
      </c>
      <c r="Q1889" s="347" t="s">
        <v>481</v>
      </c>
      <c r="R1889" s="695">
        <v>1120</v>
      </c>
      <c r="S1889" s="695">
        <v>1121</v>
      </c>
      <c r="T1889" s="695">
        <v>4000</v>
      </c>
      <c r="U1889" s="695">
        <v>4000</v>
      </c>
      <c r="V1889" s="695">
        <v>1120</v>
      </c>
      <c r="W1889" s="695">
        <v>1121</v>
      </c>
      <c r="X1889" s="232">
        <v>1</v>
      </c>
      <c r="Y1889" s="695">
        <v>4000</v>
      </c>
      <c r="Z1889" s="232">
        <v>1</v>
      </c>
      <c r="AA1889" s="696">
        <v>4000</v>
      </c>
      <c r="AB1889" s="696">
        <v>4010</v>
      </c>
      <c r="AC1889" s="697" t="s">
        <v>3039</v>
      </c>
      <c r="AD1889" s="698"/>
      <c r="AE1889" s="699">
        <v>0.51388888888888884</v>
      </c>
      <c r="AF1889" s="699">
        <v>0.53125</v>
      </c>
      <c r="AG1889" s="699">
        <v>0.53125</v>
      </c>
      <c r="AH1889" s="699">
        <v>0.53819444444444442</v>
      </c>
      <c r="AI1889" s="232" t="s">
        <v>5</v>
      </c>
      <c r="AJ1889" s="694"/>
      <c r="AK1889" s="694" t="s">
        <v>17</v>
      </c>
      <c r="AL1889" s="700" t="s">
        <v>662</v>
      </c>
      <c r="AM1889" s="694" t="s">
        <v>486</v>
      </c>
      <c r="AN1889" s="694">
        <v>1</v>
      </c>
      <c r="AO1889" s="232"/>
      <c r="AP1889" s="232" t="s">
        <v>394</v>
      </c>
      <c r="AQ1889" s="232"/>
      <c r="AR1889" s="232"/>
      <c r="AS1889" s="232"/>
      <c r="AT1889" s="243">
        <f t="shared" si="161"/>
        <v>1.736111111111116E-2</v>
      </c>
      <c r="AU1889" s="243">
        <f t="shared" si="162"/>
        <v>6.9444444444444198E-3</v>
      </c>
    </row>
    <row r="1890" spans="1:47" ht="14.25">
      <c r="B1890" s="29">
        <v>2025</v>
      </c>
      <c r="C1890" s="29">
        <v>7</v>
      </c>
      <c r="D1890" s="29">
        <v>10</v>
      </c>
      <c r="E1890" s="247" t="s">
        <v>496</v>
      </c>
      <c r="F1890" s="29">
        <v>3</v>
      </c>
      <c r="G1890" s="31" t="s">
        <v>485</v>
      </c>
      <c r="H1890" s="694" t="s">
        <v>467</v>
      </c>
      <c r="I1890" s="347" t="s">
        <v>47</v>
      </c>
      <c r="J1890" s="694" t="s">
        <v>468</v>
      </c>
      <c r="K1890" s="232">
        <v>3839140</v>
      </c>
      <c r="L1890" s="698">
        <v>2</v>
      </c>
      <c r="M1890" s="185">
        <v>5</v>
      </c>
      <c r="N1890" s="717" t="s">
        <v>918</v>
      </c>
      <c r="O1890" s="232" t="s">
        <v>15</v>
      </c>
      <c r="P1890" s="232">
        <v>50</v>
      </c>
      <c r="Q1890" s="347" t="s">
        <v>481</v>
      </c>
      <c r="R1890" s="695">
        <v>1120</v>
      </c>
      <c r="S1890" s="695">
        <v>1122</v>
      </c>
      <c r="T1890" s="695">
        <v>4000</v>
      </c>
      <c r="U1890" s="695">
        <v>4000</v>
      </c>
      <c r="V1890" s="695">
        <v>1120</v>
      </c>
      <c r="W1890" s="695">
        <v>1120</v>
      </c>
      <c r="X1890" s="232">
        <v>1</v>
      </c>
      <c r="Y1890" s="695">
        <v>4000</v>
      </c>
      <c r="Z1890" s="232">
        <v>1</v>
      </c>
      <c r="AA1890" s="696">
        <v>4000</v>
      </c>
      <c r="AB1890" s="696">
        <v>4030</v>
      </c>
      <c r="AC1890" s="697" t="s">
        <v>3040</v>
      </c>
      <c r="AD1890" s="698"/>
      <c r="AE1890" s="699">
        <v>0.53819444444444442</v>
      </c>
      <c r="AF1890" s="699">
        <v>0.55902777777777779</v>
      </c>
      <c r="AG1890" s="699">
        <v>0.55902777777777779</v>
      </c>
      <c r="AH1890" s="699">
        <v>0.56597222222222221</v>
      </c>
      <c r="AI1890" s="232" t="s">
        <v>5</v>
      </c>
      <c r="AJ1890" s="694"/>
      <c r="AK1890" s="694" t="s">
        <v>17</v>
      </c>
      <c r="AL1890" s="700" t="s">
        <v>662</v>
      </c>
      <c r="AM1890" s="694" t="s">
        <v>486</v>
      </c>
      <c r="AN1890" s="694">
        <v>1</v>
      </c>
      <c r="AO1890" s="232"/>
      <c r="AP1890" s="232" t="s">
        <v>394</v>
      </c>
      <c r="AQ1890" s="232"/>
      <c r="AR1890" s="232"/>
      <c r="AS1890" s="232"/>
      <c r="AT1890" s="243">
        <f t="shared" si="161"/>
        <v>2.083333333333337E-2</v>
      </c>
      <c r="AU1890" s="243">
        <f t="shared" si="162"/>
        <v>6.9444444444444198E-3</v>
      </c>
    </row>
    <row r="1891" spans="1:47" ht="14.25">
      <c r="B1891" s="29">
        <v>2025</v>
      </c>
      <c r="C1891" s="29">
        <v>7</v>
      </c>
      <c r="D1891" s="29">
        <v>10</v>
      </c>
      <c r="E1891" s="247" t="s">
        <v>494</v>
      </c>
      <c r="F1891" s="29">
        <v>3</v>
      </c>
      <c r="G1891" s="31" t="s">
        <v>485</v>
      </c>
      <c r="H1891" s="694" t="s">
        <v>467</v>
      </c>
      <c r="I1891" s="347" t="s">
        <v>47</v>
      </c>
      <c r="J1891" s="694" t="s">
        <v>468</v>
      </c>
      <c r="K1891" s="232">
        <v>3839140</v>
      </c>
      <c r="L1891" s="698">
        <v>3</v>
      </c>
      <c r="M1891" s="185">
        <v>5</v>
      </c>
      <c r="N1891" s="717" t="s">
        <v>918</v>
      </c>
      <c r="O1891" s="232" t="s">
        <v>15</v>
      </c>
      <c r="P1891" s="232">
        <v>50</v>
      </c>
      <c r="Q1891" s="347" t="s">
        <v>481</v>
      </c>
      <c r="R1891" s="695">
        <v>1120</v>
      </c>
      <c r="S1891" s="695">
        <v>1122</v>
      </c>
      <c r="T1891" s="695">
        <v>4000</v>
      </c>
      <c r="U1891" s="695">
        <v>4000</v>
      </c>
      <c r="V1891" s="695">
        <v>1120</v>
      </c>
      <c r="W1891" s="695">
        <v>1120</v>
      </c>
      <c r="X1891" s="232">
        <v>1</v>
      </c>
      <c r="Y1891" s="695">
        <v>4000</v>
      </c>
      <c r="Z1891" s="232">
        <v>1</v>
      </c>
      <c r="AA1891" s="696">
        <v>4000</v>
      </c>
      <c r="AB1891" s="696">
        <v>4010</v>
      </c>
      <c r="AC1891" s="697" t="s">
        <v>3041</v>
      </c>
      <c r="AD1891" s="698" t="s">
        <v>3034</v>
      </c>
      <c r="AE1891" s="699">
        <v>0.56597222222222221</v>
      </c>
      <c r="AF1891" s="699">
        <v>0.58333333333333337</v>
      </c>
      <c r="AG1891" s="699">
        <v>0.58333333333333337</v>
      </c>
      <c r="AH1891" s="699">
        <v>0.59027777777777779</v>
      </c>
      <c r="AI1891" s="232" t="s">
        <v>5</v>
      </c>
      <c r="AJ1891" s="694"/>
      <c r="AK1891" s="694" t="s">
        <v>17</v>
      </c>
      <c r="AL1891" s="700" t="s">
        <v>662</v>
      </c>
      <c r="AM1891" s="694" t="s">
        <v>486</v>
      </c>
      <c r="AN1891" s="694">
        <v>1</v>
      </c>
      <c r="AO1891" s="232"/>
      <c r="AP1891" s="232" t="s">
        <v>394</v>
      </c>
      <c r="AQ1891" s="232"/>
      <c r="AR1891" s="232"/>
      <c r="AS1891" s="232"/>
      <c r="AT1891" s="243">
        <f t="shared" si="161"/>
        <v>1.736111111111116E-2</v>
      </c>
      <c r="AU1891" s="243">
        <f t="shared" si="162"/>
        <v>6.9444444444444198E-3</v>
      </c>
    </row>
    <row r="1892" spans="1:47" ht="14.25">
      <c r="B1892" s="29">
        <v>2025</v>
      </c>
      <c r="C1892" s="29">
        <v>7</v>
      </c>
      <c r="D1892" s="29">
        <v>10</v>
      </c>
      <c r="E1892" s="247" t="s">
        <v>494</v>
      </c>
      <c r="F1892" s="29"/>
      <c r="G1892" s="31"/>
      <c r="H1892" s="694" t="s">
        <v>467</v>
      </c>
      <c r="I1892" s="347" t="s">
        <v>43</v>
      </c>
      <c r="J1892" s="694" t="s">
        <v>468</v>
      </c>
      <c r="K1892" s="232"/>
      <c r="L1892" s="698"/>
      <c r="M1892" s="185"/>
      <c r="N1892" s="717"/>
      <c r="O1892" s="232"/>
      <c r="P1892" s="232">
        <v>25</v>
      </c>
      <c r="Q1892" s="347" t="s">
        <v>483</v>
      </c>
      <c r="R1892" s="695">
        <v>1120</v>
      </c>
      <c r="S1892" s="695"/>
      <c r="T1892" s="695" t="s">
        <v>30</v>
      </c>
      <c r="U1892" s="695">
        <v>350</v>
      </c>
      <c r="V1892" s="695">
        <v>1120</v>
      </c>
      <c r="W1892" s="695">
        <v>1120</v>
      </c>
      <c r="X1892" s="232">
        <v>1</v>
      </c>
      <c r="Y1892" s="695"/>
      <c r="Z1892" s="232">
        <v>1</v>
      </c>
      <c r="AA1892" s="696">
        <v>350</v>
      </c>
      <c r="AB1892" s="696">
        <v>12550</v>
      </c>
      <c r="AC1892" s="697" t="s">
        <v>756</v>
      </c>
      <c r="AD1892" s="698" t="s">
        <v>3034</v>
      </c>
      <c r="AE1892" s="699">
        <v>0.59027777777777779</v>
      </c>
      <c r="AF1892" s="699">
        <v>0.59375</v>
      </c>
      <c r="AG1892" s="699"/>
      <c r="AH1892" s="699"/>
      <c r="AI1892" s="232"/>
      <c r="AJ1892" s="694"/>
      <c r="AK1892" s="694" t="s">
        <v>17</v>
      </c>
      <c r="AL1892" s="700" t="s">
        <v>662</v>
      </c>
      <c r="AM1892" s="694" t="s">
        <v>486</v>
      </c>
      <c r="AN1892" s="694">
        <v>1</v>
      </c>
      <c r="AO1892" s="232"/>
      <c r="AP1892" s="232"/>
      <c r="AQ1892" s="232"/>
      <c r="AR1892" s="232"/>
      <c r="AS1892" s="232"/>
      <c r="AT1892" s="243">
        <f t="shared" si="161"/>
        <v>3.4722222222222099E-3</v>
      </c>
      <c r="AU1892" s="243" t="str">
        <f t="shared" si="162"/>
        <v/>
      </c>
    </row>
    <row r="1893" spans="1:47" ht="14.25">
      <c r="B1893" s="29">
        <v>2025</v>
      </c>
      <c r="C1893" s="29">
        <v>7</v>
      </c>
      <c r="D1893" s="29">
        <v>10</v>
      </c>
      <c r="E1893" s="247" t="s">
        <v>494</v>
      </c>
      <c r="F1893" s="29"/>
      <c r="G1893" s="208"/>
      <c r="H1893" s="694" t="s">
        <v>467</v>
      </c>
      <c r="I1893" s="347"/>
      <c r="J1893" s="694"/>
      <c r="K1893" s="232"/>
      <c r="L1893" s="698"/>
      <c r="M1893" s="185"/>
      <c r="N1893" s="717"/>
      <c r="O1893" s="232"/>
      <c r="P1893" s="232"/>
      <c r="Q1893" s="347"/>
      <c r="R1893" s="695"/>
      <c r="S1893" s="695"/>
      <c r="T1893" s="695"/>
      <c r="U1893" s="695"/>
      <c r="V1893" s="695"/>
      <c r="W1893" s="695"/>
      <c r="X1893" s="232"/>
      <c r="Y1893" s="695"/>
      <c r="Z1893" s="232"/>
      <c r="AA1893" s="696"/>
      <c r="AB1893" s="696"/>
      <c r="AC1893" s="697"/>
      <c r="AD1893" s="698"/>
      <c r="AE1893" s="699"/>
      <c r="AF1893" s="699"/>
      <c r="AG1893" s="699">
        <v>0.59375</v>
      </c>
      <c r="AH1893" s="699">
        <v>0.61458333333333337</v>
      </c>
      <c r="AI1893" s="232" t="s">
        <v>560</v>
      </c>
      <c r="AJ1893" s="694"/>
      <c r="AK1893" s="694"/>
      <c r="AL1893" s="700"/>
      <c r="AM1893" s="694"/>
      <c r="AN1893" s="694"/>
      <c r="AO1893" s="232" t="s">
        <v>3032</v>
      </c>
      <c r="AP1893" s="232"/>
      <c r="AQ1893" s="232"/>
      <c r="AR1893" s="232"/>
      <c r="AS1893" s="232"/>
      <c r="AT1893" s="243" t="str">
        <f t="shared" si="161"/>
        <v/>
      </c>
      <c r="AU1893" s="243">
        <f t="shared" si="162"/>
        <v>2.083333333333337E-2</v>
      </c>
    </row>
    <row r="1894" spans="1:47" ht="14.25">
      <c r="A1894" s="182">
        <v>1</v>
      </c>
      <c r="B1894" s="29">
        <v>2025</v>
      </c>
      <c r="C1894" s="29">
        <v>7</v>
      </c>
      <c r="D1894" s="29">
        <v>10</v>
      </c>
      <c r="E1894" s="247" t="s">
        <v>494</v>
      </c>
      <c r="F1894" s="29">
        <v>4</v>
      </c>
      <c r="G1894" s="31" t="s">
        <v>485</v>
      </c>
      <c r="H1894" s="694" t="s">
        <v>467</v>
      </c>
      <c r="I1894" s="347" t="s">
        <v>47</v>
      </c>
      <c r="J1894" s="694" t="s">
        <v>468</v>
      </c>
      <c r="K1894" s="232">
        <v>3839140</v>
      </c>
      <c r="L1894" s="698">
        <v>4</v>
      </c>
      <c r="M1894" s="185">
        <v>5</v>
      </c>
      <c r="N1894" s="717" t="s">
        <v>918</v>
      </c>
      <c r="O1894" s="232" t="s">
        <v>15</v>
      </c>
      <c r="P1894" s="232">
        <v>50</v>
      </c>
      <c r="Q1894" s="347" t="s">
        <v>481</v>
      </c>
      <c r="R1894" s="695">
        <v>1120</v>
      </c>
      <c r="S1894" s="695">
        <v>1122</v>
      </c>
      <c r="T1894" s="695">
        <v>4000</v>
      </c>
      <c r="U1894" s="695">
        <v>4000</v>
      </c>
      <c r="V1894" s="695">
        <v>1120</v>
      </c>
      <c r="W1894" s="695">
        <v>1122</v>
      </c>
      <c r="X1894" s="232">
        <v>1</v>
      </c>
      <c r="Y1894" s="695">
        <v>4000</v>
      </c>
      <c r="Z1894" s="232">
        <v>1</v>
      </c>
      <c r="AA1894" s="696">
        <v>4000</v>
      </c>
      <c r="AB1894" s="696">
        <v>4000</v>
      </c>
      <c r="AC1894" s="697" t="s">
        <v>3042</v>
      </c>
      <c r="AD1894" s="698" t="s">
        <v>488</v>
      </c>
      <c r="AE1894" s="699"/>
      <c r="AF1894" s="699"/>
      <c r="AG1894" s="699"/>
      <c r="AH1894" s="699"/>
      <c r="AI1894" s="232"/>
      <c r="AJ1894" s="694"/>
      <c r="AK1894" s="694" t="s">
        <v>17</v>
      </c>
      <c r="AL1894" s="700" t="s">
        <v>662</v>
      </c>
      <c r="AM1894" s="694" t="s">
        <v>470</v>
      </c>
      <c r="AN1894" s="694"/>
      <c r="AO1894" s="232"/>
      <c r="AP1894" s="232"/>
      <c r="AQ1894" s="232"/>
      <c r="AR1894" s="232"/>
      <c r="AS1894" s="232"/>
      <c r="AT1894" s="243" t="str">
        <f t="shared" si="161"/>
        <v/>
      </c>
      <c r="AU1894" s="243" t="str">
        <f t="shared" si="162"/>
        <v/>
      </c>
    </row>
    <row r="1895" spans="1:47" ht="14.25">
      <c r="B1895" s="29">
        <v>2025</v>
      </c>
      <c r="C1895" s="29">
        <v>7</v>
      </c>
      <c r="D1895" s="29">
        <v>10</v>
      </c>
      <c r="E1895" s="247" t="s">
        <v>494</v>
      </c>
      <c r="F1895" s="29">
        <v>4</v>
      </c>
      <c r="G1895" s="31" t="s">
        <v>485</v>
      </c>
      <c r="H1895" s="694" t="s">
        <v>467</v>
      </c>
      <c r="I1895" s="347" t="s">
        <v>47</v>
      </c>
      <c r="J1895" s="694" t="s">
        <v>468</v>
      </c>
      <c r="K1895" s="232">
        <v>3839140</v>
      </c>
      <c r="L1895" s="698">
        <v>5</v>
      </c>
      <c r="M1895" s="185">
        <v>5</v>
      </c>
      <c r="N1895" s="717" t="s">
        <v>918</v>
      </c>
      <c r="O1895" s="232" t="s">
        <v>15</v>
      </c>
      <c r="P1895" s="232">
        <v>50</v>
      </c>
      <c r="Q1895" s="347" t="s">
        <v>481</v>
      </c>
      <c r="R1895" s="695">
        <v>1120</v>
      </c>
      <c r="S1895" s="695">
        <v>1122</v>
      </c>
      <c r="T1895" s="695">
        <v>4000</v>
      </c>
      <c r="U1895" s="695">
        <v>4000</v>
      </c>
      <c r="V1895" s="695">
        <v>1120</v>
      </c>
      <c r="W1895" s="695">
        <v>1122</v>
      </c>
      <c r="X1895" s="232">
        <v>1</v>
      </c>
      <c r="Y1895" s="695">
        <v>4000</v>
      </c>
      <c r="Z1895" s="232">
        <v>1</v>
      </c>
      <c r="AA1895" s="696">
        <v>4000</v>
      </c>
      <c r="AB1895" s="696">
        <v>4010</v>
      </c>
      <c r="AC1895" s="697" t="s">
        <v>3043</v>
      </c>
      <c r="AD1895" s="698" t="s">
        <v>3035</v>
      </c>
      <c r="AE1895" s="699">
        <v>0.61458333333333337</v>
      </c>
      <c r="AF1895" s="699">
        <v>0.63194444444444442</v>
      </c>
      <c r="AG1895" s="699">
        <v>0.63194444444444442</v>
      </c>
      <c r="AH1895" s="699">
        <v>0.63888888888888884</v>
      </c>
      <c r="AI1895" s="232" t="s">
        <v>5</v>
      </c>
      <c r="AJ1895" s="694"/>
      <c r="AK1895" s="694" t="s">
        <v>17</v>
      </c>
      <c r="AL1895" s="700" t="s">
        <v>662</v>
      </c>
      <c r="AM1895" s="694" t="s">
        <v>470</v>
      </c>
      <c r="AN1895" s="694">
        <v>1</v>
      </c>
      <c r="AO1895" s="232"/>
      <c r="AP1895" s="232" t="s">
        <v>394</v>
      </c>
      <c r="AQ1895" s="232"/>
      <c r="AR1895" s="232"/>
      <c r="AS1895" s="232"/>
      <c r="AT1895" s="243">
        <f t="shared" si="161"/>
        <v>1.7361111111111049E-2</v>
      </c>
      <c r="AU1895" s="243">
        <f t="shared" si="162"/>
        <v>6.9444444444444198E-3</v>
      </c>
    </row>
    <row r="1896" spans="1:47" ht="14.25">
      <c r="B1896" s="29">
        <v>2025</v>
      </c>
      <c r="C1896" s="29">
        <v>7</v>
      </c>
      <c r="D1896" s="29">
        <v>10</v>
      </c>
      <c r="E1896" s="247" t="s">
        <v>494</v>
      </c>
      <c r="F1896" s="29"/>
      <c r="G1896" s="31"/>
      <c r="H1896" s="694" t="s">
        <v>467</v>
      </c>
      <c r="I1896" s="347" t="s">
        <v>43</v>
      </c>
      <c r="J1896" s="694" t="s">
        <v>468</v>
      </c>
      <c r="K1896" s="232"/>
      <c r="L1896" s="698"/>
      <c r="M1896" s="185"/>
      <c r="N1896" s="717"/>
      <c r="O1896" s="232"/>
      <c r="P1896" s="232">
        <v>25</v>
      </c>
      <c r="Q1896" s="347" t="s">
        <v>483</v>
      </c>
      <c r="R1896" s="695">
        <v>1120</v>
      </c>
      <c r="S1896" s="695"/>
      <c r="T1896" s="695" t="s">
        <v>30</v>
      </c>
      <c r="U1896" s="695">
        <v>350</v>
      </c>
      <c r="V1896" s="695">
        <v>1120</v>
      </c>
      <c r="W1896" s="695">
        <v>1120</v>
      </c>
      <c r="X1896" s="232">
        <v>1</v>
      </c>
      <c r="Y1896" s="695"/>
      <c r="Z1896" s="232">
        <v>1</v>
      </c>
      <c r="AA1896" s="696">
        <v>350</v>
      </c>
      <c r="AB1896" s="696">
        <v>8350</v>
      </c>
      <c r="AC1896" s="697" t="s">
        <v>756</v>
      </c>
      <c r="AD1896" s="698" t="s">
        <v>3035</v>
      </c>
      <c r="AE1896" s="699">
        <v>0.63888888888888884</v>
      </c>
      <c r="AF1896" s="699">
        <v>0.64236111111111116</v>
      </c>
      <c r="AG1896" s="699"/>
      <c r="AH1896" s="699"/>
      <c r="AI1896" s="232"/>
      <c r="AJ1896" s="694"/>
      <c r="AK1896" s="694" t="s">
        <v>17</v>
      </c>
      <c r="AL1896" s="700" t="s">
        <v>662</v>
      </c>
      <c r="AM1896" s="694" t="s">
        <v>470</v>
      </c>
      <c r="AN1896" s="694">
        <v>1</v>
      </c>
      <c r="AO1896" s="232"/>
      <c r="AP1896" s="232"/>
      <c r="AQ1896" s="232"/>
      <c r="AR1896" s="232"/>
      <c r="AS1896" s="232"/>
      <c r="AT1896" s="243">
        <f t="shared" si="161"/>
        <v>3.4722222222223209E-3</v>
      </c>
      <c r="AU1896" s="243" t="str">
        <f t="shared" si="162"/>
        <v/>
      </c>
    </row>
    <row r="1897" spans="1:47" ht="14.25">
      <c r="B1897" s="29">
        <v>2025</v>
      </c>
      <c r="C1897" s="29">
        <v>7</v>
      </c>
      <c r="D1897" s="29">
        <v>10</v>
      </c>
      <c r="E1897" s="247" t="s">
        <v>494</v>
      </c>
      <c r="F1897" s="29"/>
      <c r="G1897" s="208"/>
      <c r="H1897" s="694" t="s">
        <v>467</v>
      </c>
      <c r="I1897" s="347"/>
      <c r="J1897" s="694"/>
      <c r="K1897" s="232"/>
      <c r="L1897" s="698"/>
      <c r="M1897" s="185"/>
      <c r="N1897" s="717"/>
      <c r="O1897" s="232"/>
      <c r="P1897" s="232"/>
      <c r="Q1897" s="347"/>
      <c r="R1897" s="695"/>
      <c r="S1897" s="695"/>
      <c r="T1897" s="695"/>
      <c r="U1897" s="695"/>
      <c r="V1897" s="695"/>
      <c r="W1897" s="695"/>
      <c r="X1897" s="232"/>
      <c r="Y1897" s="695"/>
      <c r="Z1897" s="232"/>
      <c r="AA1897" s="696"/>
      <c r="AB1897" s="696"/>
      <c r="AC1897" s="697"/>
      <c r="AD1897" s="698"/>
      <c r="AE1897" s="699"/>
      <c r="AF1897" s="699"/>
      <c r="AG1897" s="699">
        <v>0.64236111111111116</v>
      </c>
      <c r="AH1897" s="699">
        <v>0.6875</v>
      </c>
      <c r="AI1897" s="232" t="s">
        <v>5</v>
      </c>
      <c r="AJ1897" s="694"/>
      <c r="AK1897" s="694"/>
      <c r="AL1897" s="700"/>
      <c r="AM1897" s="694"/>
      <c r="AN1897" s="694"/>
      <c r="AO1897" s="232" t="s">
        <v>3007</v>
      </c>
      <c r="AP1897" s="232"/>
      <c r="AQ1897" s="232"/>
      <c r="AR1897" s="232"/>
      <c r="AS1897" s="232"/>
      <c r="AT1897" s="243" t="str">
        <f t="shared" si="161"/>
        <v/>
      </c>
      <c r="AU1897" s="243">
        <f t="shared" si="162"/>
        <v>4.513888888888884E-2</v>
      </c>
    </row>
    <row r="1898" spans="1:47" ht="14.25">
      <c r="B1898" s="29">
        <v>2025</v>
      </c>
      <c r="C1898" s="29">
        <v>7</v>
      </c>
      <c r="D1898" s="29">
        <v>10</v>
      </c>
      <c r="E1898" s="247" t="s">
        <v>494</v>
      </c>
      <c r="F1898" s="29"/>
      <c r="G1898" s="31"/>
      <c r="H1898" s="694" t="s">
        <v>467</v>
      </c>
      <c r="I1898" s="347" t="s">
        <v>58</v>
      </c>
      <c r="J1898" s="694" t="s">
        <v>468</v>
      </c>
      <c r="K1898" s="232"/>
      <c r="L1898" s="698"/>
      <c r="M1898" s="185"/>
      <c r="N1898" s="717"/>
      <c r="O1898" s="232"/>
      <c r="P1898" s="232">
        <v>12</v>
      </c>
      <c r="Q1898" s="347" t="s">
        <v>483</v>
      </c>
      <c r="R1898" s="695">
        <v>1120</v>
      </c>
      <c r="S1898" s="695"/>
      <c r="T1898" s="695" t="s">
        <v>30</v>
      </c>
      <c r="U1898" s="695">
        <v>200</v>
      </c>
      <c r="V1898" s="695">
        <v>1120</v>
      </c>
      <c r="W1898" s="695">
        <v>1120</v>
      </c>
      <c r="X1898" s="232">
        <v>1</v>
      </c>
      <c r="Y1898" s="695">
        <v>200</v>
      </c>
      <c r="Z1898" s="232">
        <v>1</v>
      </c>
      <c r="AA1898" s="696">
        <v>200</v>
      </c>
      <c r="AB1898" s="696"/>
      <c r="AC1898" s="697"/>
      <c r="AD1898" s="698"/>
      <c r="AE1898" s="699"/>
      <c r="AF1898" s="699"/>
      <c r="AG1898" s="699"/>
      <c r="AH1898" s="699"/>
      <c r="AI1898" s="232"/>
      <c r="AJ1898" s="694"/>
      <c r="AK1898" s="694"/>
      <c r="AL1898" s="700"/>
      <c r="AM1898" s="694"/>
      <c r="AN1898" s="694"/>
      <c r="AO1898" s="232"/>
      <c r="AP1898" s="232"/>
      <c r="AQ1898" s="232"/>
      <c r="AR1898" s="232"/>
      <c r="AS1898" s="232"/>
      <c r="AT1898" s="243" t="str">
        <f t="shared" si="161"/>
        <v/>
      </c>
      <c r="AU1898" s="243" t="str">
        <f t="shared" si="162"/>
        <v/>
      </c>
    </row>
    <row r="1899" spans="1:47" ht="14.25">
      <c r="A1899" s="182">
        <v>1</v>
      </c>
      <c r="B1899" s="29">
        <v>2025</v>
      </c>
      <c r="C1899" s="29">
        <v>7</v>
      </c>
      <c r="D1899" s="29">
        <v>10</v>
      </c>
      <c r="E1899" s="247" t="s">
        <v>494</v>
      </c>
      <c r="F1899" s="29">
        <v>5</v>
      </c>
      <c r="G1899" s="31" t="s">
        <v>485</v>
      </c>
      <c r="H1899" s="694" t="s">
        <v>467</v>
      </c>
      <c r="I1899" s="347" t="s">
        <v>47</v>
      </c>
      <c r="J1899" s="694" t="s">
        <v>468</v>
      </c>
      <c r="K1899" s="232">
        <v>3839143</v>
      </c>
      <c r="L1899" s="698">
        <v>1</v>
      </c>
      <c r="M1899" s="185">
        <v>11</v>
      </c>
      <c r="N1899" s="717" t="s">
        <v>500</v>
      </c>
      <c r="O1899" s="232" t="s">
        <v>15</v>
      </c>
      <c r="P1899" s="232">
        <v>50</v>
      </c>
      <c r="Q1899" s="347" t="s">
        <v>284</v>
      </c>
      <c r="R1899" s="695">
        <v>1120</v>
      </c>
      <c r="S1899" s="695">
        <v>1121</v>
      </c>
      <c r="T1899" s="695">
        <v>4000</v>
      </c>
      <c r="U1899" s="695">
        <v>4000</v>
      </c>
      <c r="V1899" s="695">
        <v>1120</v>
      </c>
      <c r="W1899" s="695">
        <v>1121</v>
      </c>
      <c r="X1899" s="232">
        <v>1</v>
      </c>
      <c r="Y1899" s="695">
        <v>4000</v>
      </c>
      <c r="Z1899" s="232">
        <v>1</v>
      </c>
      <c r="AA1899" s="696">
        <v>4000</v>
      </c>
      <c r="AB1899" s="696">
        <v>4050</v>
      </c>
      <c r="AC1899" s="697" t="s">
        <v>3048</v>
      </c>
      <c r="AD1899" s="698"/>
      <c r="AE1899" s="699">
        <v>0.6875</v>
      </c>
      <c r="AF1899" s="699">
        <v>0.70486111111111116</v>
      </c>
      <c r="AG1899" s="699">
        <v>0.70486111111111116</v>
      </c>
      <c r="AH1899" s="699">
        <v>0.71180555555555558</v>
      </c>
      <c r="AI1899" s="232" t="s">
        <v>5</v>
      </c>
      <c r="AJ1899" s="694"/>
      <c r="AK1899" s="694" t="s">
        <v>6</v>
      </c>
      <c r="AL1899" s="700" t="s">
        <v>662</v>
      </c>
      <c r="AM1899" s="694" t="s">
        <v>486</v>
      </c>
      <c r="AN1899" s="694">
        <v>1</v>
      </c>
      <c r="AO1899" s="232"/>
      <c r="AP1899" s="232" t="s">
        <v>394</v>
      </c>
      <c r="AQ1899" s="232"/>
      <c r="AR1899" s="232"/>
      <c r="AS1899" s="232"/>
      <c r="AT1899" s="243">
        <f t="shared" si="161"/>
        <v>1.736111111111116E-2</v>
      </c>
      <c r="AU1899" s="243">
        <f t="shared" si="162"/>
        <v>6.9444444444444198E-3</v>
      </c>
    </row>
    <row r="1900" spans="1:47" ht="14.25">
      <c r="B1900" s="29">
        <v>2025</v>
      </c>
      <c r="C1900" s="29">
        <v>7</v>
      </c>
      <c r="D1900" s="29">
        <v>10</v>
      </c>
      <c r="E1900" s="247" t="s">
        <v>494</v>
      </c>
      <c r="F1900" s="29">
        <v>5</v>
      </c>
      <c r="G1900" s="31" t="s">
        <v>485</v>
      </c>
      <c r="H1900" s="694" t="s">
        <v>467</v>
      </c>
      <c r="I1900" s="347" t="s">
        <v>47</v>
      </c>
      <c r="J1900" s="694" t="s">
        <v>468</v>
      </c>
      <c r="K1900" s="232">
        <v>3839143</v>
      </c>
      <c r="L1900" s="698">
        <v>2</v>
      </c>
      <c r="M1900" s="185">
        <v>11</v>
      </c>
      <c r="N1900" s="717" t="s">
        <v>500</v>
      </c>
      <c r="O1900" s="232" t="s">
        <v>15</v>
      </c>
      <c r="P1900" s="232">
        <v>50</v>
      </c>
      <c r="Q1900" s="347" t="s">
        <v>284</v>
      </c>
      <c r="R1900" s="695">
        <v>1120</v>
      </c>
      <c r="S1900" s="695">
        <v>1122</v>
      </c>
      <c r="T1900" s="695">
        <v>4000</v>
      </c>
      <c r="U1900" s="695">
        <v>4000</v>
      </c>
      <c r="V1900" s="695">
        <v>1120</v>
      </c>
      <c r="W1900" s="695">
        <v>1122</v>
      </c>
      <c r="X1900" s="232">
        <v>1</v>
      </c>
      <c r="Y1900" s="695">
        <v>4000</v>
      </c>
      <c r="Z1900" s="232">
        <v>1</v>
      </c>
      <c r="AA1900" s="696">
        <v>4000</v>
      </c>
      <c r="AB1900" s="696">
        <v>4050</v>
      </c>
      <c r="AC1900" s="697" t="s">
        <v>3049</v>
      </c>
      <c r="AD1900" s="698"/>
      <c r="AE1900" s="699">
        <v>0.71180555555555558</v>
      </c>
      <c r="AF1900" s="699">
        <v>0.73263888888888884</v>
      </c>
      <c r="AG1900" s="699">
        <v>0.73263888888888884</v>
      </c>
      <c r="AH1900" s="699">
        <v>0.78125</v>
      </c>
      <c r="AI1900" s="232" t="s">
        <v>5</v>
      </c>
      <c r="AJ1900" s="694"/>
      <c r="AK1900" s="694" t="s">
        <v>6</v>
      </c>
      <c r="AL1900" s="700" t="s">
        <v>662</v>
      </c>
      <c r="AM1900" s="694" t="s">
        <v>486</v>
      </c>
      <c r="AN1900" s="694">
        <v>1</v>
      </c>
      <c r="AO1900" s="232"/>
      <c r="AP1900" s="232" t="s">
        <v>394</v>
      </c>
      <c r="AQ1900" s="232"/>
      <c r="AR1900" s="232"/>
      <c r="AS1900" s="232"/>
      <c r="AT1900" s="243">
        <f t="shared" si="161"/>
        <v>2.0833333333333259E-2</v>
      </c>
      <c r="AU1900" s="243">
        <f t="shared" si="162"/>
        <v>4.861111111111116E-2</v>
      </c>
    </row>
    <row r="1901" spans="1:47" ht="14.25">
      <c r="B1901" s="29">
        <v>2025</v>
      </c>
      <c r="C1901" s="29">
        <v>7</v>
      </c>
      <c r="D1901" s="29">
        <v>10</v>
      </c>
      <c r="E1901" s="247" t="s">
        <v>494</v>
      </c>
      <c r="F1901" s="29">
        <v>5</v>
      </c>
      <c r="G1901" s="31" t="s">
        <v>485</v>
      </c>
      <c r="H1901" s="694" t="s">
        <v>467</v>
      </c>
      <c r="I1901" s="347" t="s">
        <v>47</v>
      </c>
      <c r="J1901" s="694" t="s">
        <v>468</v>
      </c>
      <c r="K1901" s="232">
        <v>3839143</v>
      </c>
      <c r="L1901" s="698">
        <v>3</v>
      </c>
      <c r="M1901" s="185">
        <v>11</v>
      </c>
      <c r="N1901" s="717" t="s">
        <v>500</v>
      </c>
      <c r="O1901" s="232" t="s">
        <v>15</v>
      </c>
      <c r="P1901" s="232">
        <v>50</v>
      </c>
      <c r="Q1901" s="347" t="s">
        <v>284</v>
      </c>
      <c r="R1901" s="695">
        <v>1120</v>
      </c>
      <c r="S1901" s="695">
        <v>1122</v>
      </c>
      <c r="T1901" s="695">
        <v>4000</v>
      </c>
      <c r="U1901" s="695">
        <v>4000</v>
      </c>
      <c r="V1901" s="695">
        <v>1120</v>
      </c>
      <c r="W1901" s="695">
        <v>1122</v>
      </c>
      <c r="X1901" s="232">
        <v>1</v>
      </c>
      <c r="Y1901" s="695">
        <v>4000</v>
      </c>
      <c r="Z1901" s="232">
        <v>1</v>
      </c>
      <c r="AA1901" s="696">
        <v>4000</v>
      </c>
      <c r="AB1901" s="696">
        <v>4050</v>
      </c>
      <c r="AC1901" s="697" t="s">
        <v>3050</v>
      </c>
      <c r="AD1901" s="698" t="s">
        <v>3036</v>
      </c>
      <c r="AE1901" s="699">
        <v>0.78125</v>
      </c>
      <c r="AF1901" s="699">
        <v>0.79861111111111116</v>
      </c>
      <c r="AG1901" s="699">
        <v>0.79861111111111116</v>
      </c>
      <c r="AH1901" s="699">
        <v>0.80555555555555558</v>
      </c>
      <c r="AI1901" s="232" t="s">
        <v>5</v>
      </c>
      <c r="AJ1901" s="694"/>
      <c r="AK1901" s="694" t="s">
        <v>6</v>
      </c>
      <c r="AL1901" s="700" t="s">
        <v>662</v>
      </c>
      <c r="AM1901" s="694" t="s">
        <v>486</v>
      </c>
      <c r="AN1901" s="694">
        <v>1</v>
      </c>
      <c r="AO1901" s="232"/>
      <c r="AP1901" s="232" t="s">
        <v>394</v>
      </c>
      <c r="AQ1901" s="232"/>
      <c r="AR1901" s="232"/>
      <c r="AS1901" s="232"/>
      <c r="AT1901" s="243">
        <f t="shared" si="161"/>
        <v>1.736111111111116E-2</v>
      </c>
      <c r="AU1901" s="243">
        <f t="shared" si="162"/>
        <v>6.9444444444444198E-3</v>
      </c>
    </row>
    <row r="1902" spans="1:47" ht="14.25">
      <c r="B1902" s="29">
        <v>2025</v>
      </c>
      <c r="C1902" s="29">
        <v>7</v>
      </c>
      <c r="D1902" s="29">
        <v>10</v>
      </c>
      <c r="E1902" s="247" t="s">
        <v>494</v>
      </c>
      <c r="F1902" s="29"/>
      <c r="G1902" s="31"/>
      <c r="H1902" s="694" t="s">
        <v>467</v>
      </c>
      <c r="I1902" s="347" t="s">
        <v>43</v>
      </c>
      <c r="J1902" s="694" t="s">
        <v>468</v>
      </c>
      <c r="K1902" s="232"/>
      <c r="L1902" s="698"/>
      <c r="M1902" s="185"/>
      <c r="N1902" s="717"/>
      <c r="O1902" s="232"/>
      <c r="P1902" s="232">
        <v>25</v>
      </c>
      <c r="Q1902" s="347" t="s">
        <v>483</v>
      </c>
      <c r="R1902" s="695">
        <v>1120</v>
      </c>
      <c r="S1902" s="695"/>
      <c r="T1902" s="695" t="s">
        <v>30</v>
      </c>
      <c r="U1902" s="695">
        <v>350</v>
      </c>
      <c r="V1902" s="695">
        <v>1120</v>
      </c>
      <c r="W1902" s="695">
        <v>1120</v>
      </c>
      <c r="X1902" s="232">
        <v>1</v>
      </c>
      <c r="Y1902" s="695"/>
      <c r="Z1902" s="232">
        <v>1</v>
      </c>
      <c r="AA1902" s="696">
        <v>350</v>
      </c>
      <c r="AB1902" s="696">
        <v>12550</v>
      </c>
      <c r="AC1902" s="697" t="s">
        <v>756</v>
      </c>
      <c r="AD1902" s="698" t="s">
        <v>3036</v>
      </c>
      <c r="AE1902" s="699">
        <v>0.80555555555555558</v>
      </c>
      <c r="AF1902" s="699">
        <v>0.80902777777777779</v>
      </c>
      <c r="AG1902" s="699"/>
      <c r="AH1902" s="699"/>
      <c r="AI1902" s="232"/>
      <c r="AJ1902" s="694"/>
      <c r="AK1902" s="694" t="s">
        <v>6</v>
      </c>
      <c r="AL1902" s="700" t="s">
        <v>662</v>
      </c>
      <c r="AM1902" s="694" t="s">
        <v>486</v>
      </c>
      <c r="AN1902" s="694">
        <v>1</v>
      </c>
      <c r="AO1902" s="232"/>
      <c r="AP1902" s="232"/>
      <c r="AQ1902" s="232"/>
      <c r="AR1902" s="232"/>
      <c r="AS1902" s="232"/>
      <c r="AT1902" s="243">
        <f t="shared" si="161"/>
        <v>3.4722222222222099E-3</v>
      </c>
      <c r="AU1902" s="243" t="str">
        <f t="shared" si="162"/>
        <v/>
      </c>
    </row>
    <row r="1903" spans="1:47" ht="14.25">
      <c r="B1903" s="29">
        <v>2025</v>
      </c>
      <c r="C1903" s="29">
        <v>7</v>
      </c>
      <c r="D1903" s="29">
        <v>10</v>
      </c>
      <c r="E1903" s="247" t="s">
        <v>494</v>
      </c>
      <c r="F1903" s="29"/>
      <c r="G1903" s="208"/>
      <c r="H1903" s="694" t="s">
        <v>467</v>
      </c>
      <c r="I1903" s="347"/>
      <c r="J1903" s="694"/>
      <c r="K1903" s="232"/>
      <c r="L1903" s="698"/>
      <c r="M1903" s="185"/>
      <c r="N1903" s="717"/>
      <c r="O1903" s="232"/>
      <c r="P1903" s="232"/>
      <c r="Q1903" s="347"/>
      <c r="R1903" s="695"/>
      <c r="S1903" s="695"/>
      <c r="T1903" s="695"/>
      <c r="U1903" s="695"/>
      <c r="V1903" s="695"/>
      <c r="W1903" s="695"/>
      <c r="X1903" s="232"/>
      <c r="Y1903" s="695"/>
      <c r="Z1903" s="232"/>
      <c r="AA1903" s="696"/>
      <c r="AB1903" s="696"/>
      <c r="AC1903" s="697"/>
      <c r="AD1903" s="698"/>
      <c r="AE1903" s="699"/>
      <c r="AF1903" s="699"/>
      <c r="AG1903" s="699">
        <v>0.80902777777777779</v>
      </c>
      <c r="AH1903" s="699">
        <v>0.82986111111111116</v>
      </c>
      <c r="AI1903" s="232" t="s">
        <v>560</v>
      </c>
      <c r="AJ1903" s="694"/>
      <c r="AK1903" s="694"/>
      <c r="AL1903" s="700"/>
      <c r="AM1903" s="694"/>
      <c r="AN1903" s="694"/>
      <c r="AO1903" s="232"/>
      <c r="AP1903" s="232"/>
      <c r="AQ1903" s="232"/>
      <c r="AR1903" s="232"/>
      <c r="AS1903" s="232"/>
      <c r="AT1903" s="243" t="str">
        <f t="shared" si="161"/>
        <v/>
      </c>
      <c r="AU1903" s="243">
        <f t="shared" si="162"/>
        <v>2.083333333333337E-2</v>
      </c>
    </row>
    <row r="1904" spans="1:47" ht="14.25">
      <c r="B1904" s="29">
        <v>2025</v>
      </c>
      <c r="C1904" s="29">
        <v>7</v>
      </c>
      <c r="D1904" s="29">
        <v>10</v>
      </c>
      <c r="E1904" s="247" t="s">
        <v>494</v>
      </c>
      <c r="F1904" s="29"/>
      <c r="G1904" s="31"/>
      <c r="H1904" s="694" t="s">
        <v>467</v>
      </c>
      <c r="I1904" s="347" t="s">
        <v>58</v>
      </c>
      <c r="J1904" s="694" t="s">
        <v>468</v>
      </c>
      <c r="K1904" s="232"/>
      <c r="L1904" s="698"/>
      <c r="M1904" s="185"/>
      <c r="N1904" s="717"/>
      <c r="O1904" s="232"/>
      <c r="P1904" s="232">
        <v>12</v>
      </c>
      <c r="Q1904" s="347" t="s">
        <v>483</v>
      </c>
      <c r="R1904" s="695">
        <v>1120</v>
      </c>
      <c r="S1904" s="695"/>
      <c r="T1904" s="695" t="s">
        <v>30</v>
      </c>
      <c r="U1904" s="695">
        <v>200</v>
      </c>
      <c r="V1904" s="695">
        <v>1120</v>
      </c>
      <c r="W1904" s="695">
        <v>1120</v>
      </c>
      <c r="X1904" s="232">
        <v>1</v>
      </c>
      <c r="Y1904" s="695">
        <v>200</v>
      </c>
      <c r="Z1904" s="232">
        <v>1</v>
      </c>
      <c r="AA1904" s="696">
        <v>200</v>
      </c>
      <c r="AB1904" s="696"/>
      <c r="AC1904" s="697"/>
      <c r="AD1904" s="698"/>
      <c r="AE1904" s="699"/>
      <c r="AF1904" s="699"/>
      <c r="AG1904" s="699"/>
      <c r="AH1904" s="699"/>
      <c r="AI1904" s="232"/>
      <c r="AJ1904" s="694"/>
      <c r="AK1904" s="694"/>
      <c r="AL1904" s="700"/>
      <c r="AM1904" s="694"/>
      <c r="AN1904" s="694"/>
      <c r="AO1904" s="232"/>
      <c r="AP1904" s="232"/>
      <c r="AQ1904" s="232"/>
      <c r="AR1904" s="232"/>
      <c r="AS1904" s="232"/>
      <c r="AT1904" s="243" t="str">
        <f t="shared" si="161"/>
        <v/>
      </c>
      <c r="AU1904" s="243" t="str">
        <f t="shared" si="162"/>
        <v/>
      </c>
    </row>
    <row r="1905" spans="1:47" ht="14.25">
      <c r="A1905" s="182">
        <v>1</v>
      </c>
      <c r="B1905" s="29">
        <v>2025</v>
      </c>
      <c r="C1905" s="29">
        <v>7</v>
      </c>
      <c r="D1905" s="29">
        <v>10</v>
      </c>
      <c r="E1905" s="247" t="s">
        <v>494</v>
      </c>
      <c r="F1905" s="29">
        <v>6</v>
      </c>
      <c r="G1905" s="31" t="s">
        <v>485</v>
      </c>
      <c r="H1905" s="694" t="s">
        <v>467</v>
      </c>
      <c r="I1905" s="347" t="s">
        <v>47</v>
      </c>
      <c r="J1905" s="694" t="s">
        <v>468</v>
      </c>
      <c r="K1905" s="232">
        <v>3839143</v>
      </c>
      <c r="L1905" s="698">
        <v>4</v>
      </c>
      <c r="M1905" s="185">
        <v>11</v>
      </c>
      <c r="N1905" s="717" t="s">
        <v>500</v>
      </c>
      <c r="O1905" s="232" t="s">
        <v>15</v>
      </c>
      <c r="P1905" s="232">
        <v>50</v>
      </c>
      <c r="Q1905" s="347" t="s">
        <v>284</v>
      </c>
      <c r="R1905" s="695">
        <v>1120</v>
      </c>
      <c r="S1905" s="695">
        <v>1121</v>
      </c>
      <c r="T1905" s="695">
        <v>4000</v>
      </c>
      <c r="U1905" s="695">
        <v>4000</v>
      </c>
      <c r="V1905" s="695">
        <v>1120</v>
      </c>
      <c r="W1905" s="695">
        <v>1121</v>
      </c>
      <c r="X1905" s="232">
        <v>1</v>
      </c>
      <c r="Y1905" s="695">
        <v>4000</v>
      </c>
      <c r="Z1905" s="232">
        <v>1</v>
      </c>
      <c r="AA1905" s="696">
        <v>4000</v>
      </c>
      <c r="AB1905" s="696">
        <v>4050</v>
      </c>
      <c r="AC1905" s="697" t="s">
        <v>3051</v>
      </c>
      <c r="AD1905" s="698"/>
      <c r="AE1905" s="699">
        <v>0.82986111111111116</v>
      </c>
      <c r="AF1905" s="699">
        <v>0.85069444444444442</v>
      </c>
      <c r="AG1905" s="699">
        <v>0.85069444444444442</v>
      </c>
      <c r="AH1905" s="699">
        <v>0.85763888888888884</v>
      </c>
      <c r="AI1905" s="232" t="s">
        <v>5</v>
      </c>
      <c r="AJ1905" s="694"/>
      <c r="AK1905" s="694" t="s">
        <v>6</v>
      </c>
      <c r="AL1905" s="700" t="s">
        <v>662</v>
      </c>
      <c r="AM1905" s="694" t="s">
        <v>486</v>
      </c>
      <c r="AN1905" s="694">
        <v>1</v>
      </c>
      <c r="AO1905" s="232"/>
      <c r="AP1905" s="232" t="s">
        <v>394</v>
      </c>
      <c r="AQ1905" s="232"/>
      <c r="AR1905" s="232"/>
      <c r="AS1905" s="232"/>
      <c r="AT1905" s="243">
        <f t="shared" si="161"/>
        <v>2.0833333333333259E-2</v>
      </c>
      <c r="AU1905" s="243">
        <f t="shared" si="162"/>
        <v>6.9444444444444198E-3</v>
      </c>
    </row>
    <row r="1906" spans="1:47" ht="14.25">
      <c r="B1906" s="29">
        <v>2025</v>
      </c>
      <c r="C1906" s="29">
        <v>7</v>
      </c>
      <c r="D1906" s="29">
        <v>10</v>
      </c>
      <c r="E1906" s="247" t="s">
        <v>494</v>
      </c>
      <c r="F1906" s="29">
        <v>6</v>
      </c>
      <c r="G1906" s="31" t="s">
        <v>485</v>
      </c>
      <c r="H1906" s="694" t="s">
        <v>467</v>
      </c>
      <c r="I1906" s="347" t="s">
        <v>47</v>
      </c>
      <c r="J1906" s="694" t="s">
        <v>468</v>
      </c>
      <c r="K1906" s="232">
        <v>3839143</v>
      </c>
      <c r="L1906" s="698">
        <v>5</v>
      </c>
      <c r="M1906" s="185">
        <v>11</v>
      </c>
      <c r="N1906" s="717" t="s">
        <v>500</v>
      </c>
      <c r="O1906" s="232" t="s">
        <v>15</v>
      </c>
      <c r="P1906" s="232">
        <v>50</v>
      </c>
      <c r="Q1906" s="347" t="s">
        <v>284</v>
      </c>
      <c r="R1906" s="695">
        <v>1120</v>
      </c>
      <c r="S1906" s="695">
        <v>1121</v>
      </c>
      <c r="T1906" s="695">
        <v>4000</v>
      </c>
      <c r="U1906" s="695">
        <v>4000</v>
      </c>
      <c r="V1906" s="695">
        <v>1120</v>
      </c>
      <c r="W1906" s="695">
        <v>1121</v>
      </c>
      <c r="X1906" s="232">
        <v>1</v>
      </c>
      <c r="Y1906" s="695">
        <v>4000</v>
      </c>
      <c r="Z1906" s="232">
        <v>1</v>
      </c>
      <c r="AA1906" s="696">
        <v>4000</v>
      </c>
      <c r="AB1906" s="696">
        <v>4050</v>
      </c>
      <c r="AC1906" s="697" t="s">
        <v>3052</v>
      </c>
      <c r="AD1906" s="698"/>
      <c r="AE1906" s="699">
        <v>0.85763888888888884</v>
      </c>
      <c r="AF1906" s="699">
        <v>0.875</v>
      </c>
      <c r="AG1906" s="699">
        <v>0.875</v>
      </c>
      <c r="AH1906" s="699">
        <v>0.88194444444444442</v>
      </c>
      <c r="AI1906" s="232" t="s">
        <v>5</v>
      </c>
      <c r="AJ1906" s="694"/>
      <c r="AK1906" s="694" t="s">
        <v>6</v>
      </c>
      <c r="AL1906" s="700" t="s">
        <v>662</v>
      </c>
      <c r="AM1906" s="694" t="s">
        <v>486</v>
      </c>
      <c r="AN1906" s="694">
        <v>1</v>
      </c>
      <c r="AO1906" s="232"/>
      <c r="AP1906" s="232" t="s">
        <v>394</v>
      </c>
      <c r="AQ1906" s="232"/>
      <c r="AR1906" s="232"/>
      <c r="AS1906" s="232"/>
      <c r="AT1906" s="243">
        <f t="shared" si="161"/>
        <v>1.736111111111116E-2</v>
      </c>
      <c r="AU1906" s="243">
        <f t="shared" si="162"/>
        <v>6.9444444444444198E-3</v>
      </c>
    </row>
    <row r="1907" spans="1:47" ht="14.25">
      <c r="B1907" s="29">
        <v>2025</v>
      </c>
      <c r="C1907" s="29">
        <v>7</v>
      </c>
      <c r="D1907" s="29">
        <v>10</v>
      </c>
      <c r="E1907" s="247" t="s">
        <v>494</v>
      </c>
      <c r="F1907" s="29">
        <v>6</v>
      </c>
      <c r="G1907" s="31" t="s">
        <v>485</v>
      </c>
      <c r="H1907" s="694" t="s">
        <v>467</v>
      </c>
      <c r="I1907" s="347" t="s">
        <v>47</v>
      </c>
      <c r="J1907" s="694" t="s">
        <v>468</v>
      </c>
      <c r="K1907" s="232">
        <v>3839143</v>
      </c>
      <c r="L1907" s="698">
        <v>6</v>
      </c>
      <c r="M1907" s="185">
        <v>11</v>
      </c>
      <c r="N1907" s="717" t="s">
        <v>500</v>
      </c>
      <c r="O1907" s="232" t="s">
        <v>15</v>
      </c>
      <c r="P1907" s="232">
        <v>50</v>
      </c>
      <c r="Q1907" s="347" t="s">
        <v>284</v>
      </c>
      <c r="R1907" s="695">
        <v>1120</v>
      </c>
      <c r="S1907" s="695">
        <v>1120</v>
      </c>
      <c r="T1907" s="695">
        <v>4000</v>
      </c>
      <c r="U1907" s="695">
        <v>4000</v>
      </c>
      <c r="V1907" s="695">
        <v>1120</v>
      </c>
      <c r="W1907" s="695">
        <v>1120</v>
      </c>
      <c r="X1907" s="232">
        <v>1</v>
      </c>
      <c r="Y1907" s="695">
        <v>4000</v>
      </c>
      <c r="Z1907" s="232">
        <v>1</v>
      </c>
      <c r="AA1907" s="696">
        <v>4000</v>
      </c>
      <c r="AB1907" s="696">
        <v>4050</v>
      </c>
      <c r="AC1907" s="697" t="s">
        <v>3053</v>
      </c>
      <c r="AD1907" s="698" t="s">
        <v>3044</v>
      </c>
      <c r="AE1907" s="699">
        <v>0.88194444444444442</v>
      </c>
      <c r="AF1907" s="699">
        <v>0.89930555555555558</v>
      </c>
      <c r="AG1907" s="699">
        <v>0.89930555555555558</v>
      </c>
      <c r="AH1907" s="699">
        <v>0.90625</v>
      </c>
      <c r="AI1907" s="232" t="s">
        <v>5</v>
      </c>
      <c r="AJ1907" s="694"/>
      <c r="AK1907" s="694" t="s">
        <v>6</v>
      </c>
      <c r="AL1907" s="700" t="s">
        <v>662</v>
      </c>
      <c r="AM1907" s="694" t="s">
        <v>486</v>
      </c>
      <c r="AN1907" s="694">
        <v>1</v>
      </c>
      <c r="AO1907" s="232"/>
      <c r="AP1907" s="232" t="s">
        <v>394</v>
      </c>
      <c r="AQ1907" s="232"/>
      <c r="AR1907" s="232"/>
      <c r="AS1907" s="232"/>
      <c r="AT1907" s="243">
        <f t="shared" si="161"/>
        <v>1.736111111111116E-2</v>
      </c>
      <c r="AU1907" s="243">
        <f t="shared" si="162"/>
        <v>6.9444444444444198E-3</v>
      </c>
    </row>
    <row r="1908" spans="1:47" ht="14.25">
      <c r="B1908" s="29">
        <v>2025</v>
      </c>
      <c r="C1908" s="29">
        <v>7</v>
      </c>
      <c r="D1908" s="29">
        <v>10</v>
      </c>
      <c r="E1908" s="247" t="s">
        <v>494</v>
      </c>
      <c r="F1908" s="29"/>
      <c r="G1908" s="31"/>
      <c r="H1908" s="694" t="s">
        <v>467</v>
      </c>
      <c r="I1908" s="347" t="s">
        <v>43</v>
      </c>
      <c r="J1908" s="694" t="s">
        <v>468</v>
      </c>
      <c r="K1908" s="232"/>
      <c r="L1908" s="698"/>
      <c r="M1908" s="185"/>
      <c r="N1908" s="717"/>
      <c r="O1908" s="232"/>
      <c r="P1908" s="232">
        <v>25</v>
      </c>
      <c r="Q1908" s="347" t="s">
        <v>483</v>
      </c>
      <c r="R1908" s="695">
        <v>1120</v>
      </c>
      <c r="S1908" s="695"/>
      <c r="T1908" s="695" t="s">
        <v>30</v>
      </c>
      <c r="U1908" s="695">
        <v>350</v>
      </c>
      <c r="V1908" s="695">
        <v>1120</v>
      </c>
      <c r="W1908" s="695">
        <v>1120</v>
      </c>
      <c r="X1908" s="232">
        <v>1</v>
      </c>
      <c r="Y1908" s="695"/>
      <c r="Z1908" s="232">
        <v>1</v>
      </c>
      <c r="AA1908" s="696">
        <v>350</v>
      </c>
      <c r="AB1908" s="696">
        <v>12550</v>
      </c>
      <c r="AC1908" s="697" t="s">
        <v>756</v>
      </c>
      <c r="AD1908" s="698" t="s">
        <v>3044</v>
      </c>
      <c r="AE1908" s="699">
        <v>0.90625</v>
      </c>
      <c r="AF1908" s="699">
        <v>0.90972222222222221</v>
      </c>
      <c r="AG1908" s="699"/>
      <c r="AH1908" s="699"/>
      <c r="AI1908" s="232"/>
      <c r="AJ1908" s="694"/>
      <c r="AK1908" s="694" t="s">
        <v>6</v>
      </c>
      <c r="AL1908" s="700" t="s">
        <v>662</v>
      </c>
      <c r="AM1908" s="694" t="s">
        <v>486</v>
      </c>
      <c r="AN1908" s="694">
        <v>1</v>
      </c>
      <c r="AO1908" s="232"/>
      <c r="AP1908" s="232"/>
      <c r="AQ1908" s="232"/>
      <c r="AR1908" s="232"/>
      <c r="AS1908" s="232"/>
      <c r="AT1908" s="243">
        <f t="shared" si="161"/>
        <v>3.4722222222222099E-3</v>
      </c>
      <c r="AU1908" s="243" t="str">
        <f t="shared" si="162"/>
        <v/>
      </c>
    </row>
    <row r="1909" spans="1:47" ht="14.25">
      <c r="B1909" s="29">
        <v>2025</v>
      </c>
      <c r="C1909" s="29">
        <v>7</v>
      </c>
      <c r="D1909" s="29">
        <v>10</v>
      </c>
      <c r="E1909" s="247" t="s">
        <v>495</v>
      </c>
      <c r="F1909" s="29"/>
      <c r="G1909" s="208"/>
      <c r="H1909" s="694" t="s">
        <v>467</v>
      </c>
      <c r="I1909" s="347"/>
      <c r="J1909" s="694"/>
      <c r="K1909" s="232"/>
      <c r="L1909" s="698"/>
      <c r="M1909" s="185"/>
      <c r="N1909" s="717"/>
      <c r="O1909" s="232"/>
      <c r="P1909" s="232"/>
      <c r="Q1909" s="347"/>
      <c r="R1909" s="695"/>
      <c r="S1909" s="695"/>
      <c r="T1909" s="695"/>
      <c r="U1909" s="695"/>
      <c r="V1909" s="695"/>
      <c r="W1909" s="695"/>
      <c r="X1909" s="232"/>
      <c r="Y1909" s="695"/>
      <c r="Z1909" s="232"/>
      <c r="AA1909" s="696"/>
      <c r="AB1909" s="696"/>
      <c r="AC1909" s="697"/>
      <c r="AD1909" s="698"/>
      <c r="AE1909" s="699"/>
      <c r="AF1909" s="699"/>
      <c r="AG1909" s="699">
        <v>0.90972222222222221</v>
      </c>
      <c r="AH1909" s="699">
        <v>0.93055555555555558</v>
      </c>
      <c r="AI1909" s="232" t="s">
        <v>560</v>
      </c>
      <c r="AJ1909" s="694"/>
      <c r="AK1909" s="694"/>
      <c r="AL1909" s="700"/>
      <c r="AM1909" s="694"/>
      <c r="AN1909" s="694"/>
      <c r="AO1909" s="232"/>
      <c r="AP1909" s="232"/>
      <c r="AQ1909" s="232"/>
      <c r="AR1909" s="232"/>
      <c r="AS1909" s="232"/>
      <c r="AT1909" s="243" t="str">
        <f t="shared" si="161"/>
        <v/>
      </c>
      <c r="AU1909" s="243">
        <f t="shared" si="162"/>
        <v>2.083333333333337E-2</v>
      </c>
    </row>
    <row r="1910" spans="1:47" ht="14.25">
      <c r="B1910" s="29">
        <v>2025</v>
      </c>
      <c r="C1910" s="29">
        <v>7</v>
      </c>
      <c r="D1910" s="29">
        <v>10</v>
      </c>
      <c r="E1910" s="247" t="s">
        <v>495</v>
      </c>
      <c r="F1910" s="29"/>
      <c r="G1910" s="31"/>
      <c r="H1910" s="694" t="s">
        <v>467</v>
      </c>
      <c r="I1910" s="347" t="s">
        <v>58</v>
      </c>
      <c r="J1910" s="694" t="s">
        <v>468</v>
      </c>
      <c r="K1910" s="232"/>
      <c r="L1910" s="698"/>
      <c r="M1910" s="185"/>
      <c r="N1910" s="717"/>
      <c r="O1910" s="232"/>
      <c r="P1910" s="232">
        <v>12</v>
      </c>
      <c r="Q1910" s="347" t="s">
        <v>483</v>
      </c>
      <c r="R1910" s="695">
        <v>1120</v>
      </c>
      <c r="S1910" s="695"/>
      <c r="T1910" s="695" t="s">
        <v>30</v>
      </c>
      <c r="U1910" s="695">
        <v>200</v>
      </c>
      <c r="V1910" s="695">
        <v>1120</v>
      </c>
      <c r="W1910" s="695">
        <v>1120</v>
      </c>
      <c r="X1910" s="232">
        <v>1</v>
      </c>
      <c r="Y1910" s="695">
        <v>200</v>
      </c>
      <c r="Z1910" s="232">
        <v>1</v>
      </c>
      <c r="AA1910" s="696">
        <v>200</v>
      </c>
      <c r="AB1910" s="696"/>
      <c r="AC1910" s="697"/>
      <c r="AD1910" s="698"/>
      <c r="AE1910" s="699"/>
      <c r="AF1910" s="699"/>
      <c r="AG1910" s="699"/>
      <c r="AH1910" s="699"/>
      <c r="AI1910" s="232"/>
      <c r="AJ1910" s="694"/>
      <c r="AK1910" s="694"/>
      <c r="AL1910" s="700"/>
      <c r="AM1910" s="694"/>
      <c r="AN1910" s="694"/>
      <c r="AO1910" s="232"/>
      <c r="AP1910" s="232"/>
      <c r="AQ1910" s="232"/>
      <c r="AR1910" s="232"/>
      <c r="AS1910" s="232"/>
      <c r="AT1910" s="243" t="str">
        <f t="shared" si="161"/>
        <v/>
      </c>
      <c r="AU1910" s="243" t="str">
        <f t="shared" si="162"/>
        <v/>
      </c>
    </row>
    <row r="1911" spans="1:47" ht="14.25">
      <c r="A1911" s="182">
        <v>1</v>
      </c>
      <c r="B1911" s="29">
        <v>2025</v>
      </c>
      <c r="C1911" s="29">
        <v>7</v>
      </c>
      <c r="D1911" s="29">
        <v>10</v>
      </c>
      <c r="E1911" s="247" t="s">
        <v>495</v>
      </c>
      <c r="F1911" s="29">
        <v>7</v>
      </c>
      <c r="G1911" s="31" t="s">
        <v>485</v>
      </c>
      <c r="H1911" s="694" t="s">
        <v>467</v>
      </c>
      <c r="I1911" s="347" t="s">
        <v>47</v>
      </c>
      <c r="J1911" s="694" t="s">
        <v>468</v>
      </c>
      <c r="K1911" s="232">
        <v>3839143</v>
      </c>
      <c r="L1911" s="698">
        <v>7</v>
      </c>
      <c r="M1911" s="185">
        <v>11</v>
      </c>
      <c r="N1911" s="717" t="s">
        <v>500</v>
      </c>
      <c r="O1911" s="232" t="s">
        <v>15</v>
      </c>
      <c r="P1911" s="232">
        <v>50</v>
      </c>
      <c r="Q1911" s="347" t="s">
        <v>284</v>
      </c>
      <c r="R1911" s="695">
        <v>1120</v>
      </c>
      <c r="S1911" s="695">
        <v>1121</v>
      </c>
      <c r="T1911" s="695">
        <v>4000</v>
      </c>
      <c r="U1911" s="695">
        <v>4000</v>
      </c>
      <c r="V1911" s="695">
        <v>1120</v>
      </c>
      <c r="W1911" s="695">
        <v>1121</v>
      </c>
      <c r="X1911" s="232">
        <v>1</v>
      </c>
      <c r="Y1911" s="695">
        <v>4000</v>
      </c>
      <c r="Z1911" s="232">
        <v>1</v>
      </c>
      <c r="AA1911" s="696">
        <v>4000</v>
      </c>
      <c r="AB1911" s="696">
        <v>4050</v>
      </c>
      <c r="AC1911" s="697" t="s">
        <v>3054</v>
      </c>
      <c r="AD1911" s="698"/>
      <c r="AE1911" s="699">
        <v>0.93055555555555558</v>
      </c>
      <c r="AF1911" s="699">
        <v>0.95138888888888884</v>
      </c>
      <c r="AG1911" s="699">
        <v>0.95138888888888884</v>
      </c>
      <c r="AH1911" s="699">
        <v>0.95833333333333337</v>
      </c>
      <c r="AI1911" s="232" t="s">
        <v>5</v>
      </c>
      <c r="AJ1911" s="694"/>
      <c r="AK1911" s="694" t="s">
        <v>6</v>
      </c>
      <c r="AL1911" s="700" t="s">
        <v>662</v>
      </c>
      <c r="AM1911" s="694" t="s">
        <v>486</v>
      </c>
      <c r="AN1911" s="694">
        <v>1</v>
      </c>
      <c r="AO1911" s="232"/>
      <c r="AP1911" s="232" t="s">
        <v>394</v>
      </c>
      <c r="AQ1911" s="232"/>
      <c r="AR1911" s="232"/>
      <c r="AS1911" s="232"/>
      <c r="AT1911" s="243">
        <f t="shared" si="161"/>
        <v>2.0833333333333259E-2</v>
      </c>
      <c r="AU1911" s="243">
        <f t="shared" si="162"/>
        <v>6.9444444444445308E-3</v>
      </c>
    </row>
    <row r="1912" spans="1:47" ht="14.25">
      <c r="B1912" s="29">
        <v>2025</v>
      </c>
      <c r="C1912" s="29">
        <v>7</v>
      </c>
      <c r="D1912" s="29">
        <v>10</v>
      </c>
      <c r="E1912" s="247" t="s">
        <v>495</v>
      </c>
      <c r="F1912" s="29">
        <v>7</v>
      </c>
      <c r="G1912" s="31" t="s">
        <v>485</v>
      </c>
      <c r="H1912" s="694" t="s">
        <v>467</v>
      </c>
      <c r="I1912" s="347" t="s">
        <v>47</v>
      </c>
      <c r="J1912" s="694" t="s">
        <v>468</v>
      </c>
      <c r="K1912" s="232">
        <v>3839143</v>
      </c>
      <c r="L1912" s="698">
        <v>8</v>
      </c>
      <c r="M1912" s="185">
        <v>11</v>
      </c>
      <c r="N1912" s="717" t="s">
        <v>500</v>
      </c>
      <c r="O1912" s="232" t="s">
        <v>15</v>
      </c>
      <c r="P1912" s="232">
        <v>50</v>
      </c>
      <c r="Q1912" s="347" t="s">
        <v>284</v>
      </c>
      <c r="R1912" s="695">
        <v>1120</v>
      </c>
      <c r="S1912" s="695">
        <v>1122</v>
      </c>
      <c r="T1912" s="695">
        <v>4000</v>
      </c>
      <c r="U1912" s="695">
        <v>4000</v>
      </c>
      <c r="V1912" s="695">
        <v>1120</v>
      </c>
      <c r="W1912" s="695">
        <v>1122</v>
      </c>
      <c r="X1912" s="232">
        <v>1</v>
      </c>
      <c r="Y1912" s="695">
        <v>4000</v>
      </c>
      <c r="Z1912" s="232">
        <v>1</v>
      </c>
      <c r="AA1912" s="696">
        <v>4000</v>
      </c>
      <c r="AB1912" s="696">
        <v>4050</v>
      </c>
      <c r="AC1912" s="697" t="s">
        <v>3055</v>
      </c>
      <c r="AD1912" s="698"/>
      <c r="AE1912" s="699">
        <v>0.95833333333333337</v>
      </c>
      <c r="AF1912" s="699">
        <v>0.97569444444444442</v>
      </c>
      <c r="AG1912" s="699">
        <v>0.97569444444444442</v>
      </c>
      <c r="AH1912" s="699">
        <v>0.98263888888888884</v>
      </c>
      <c r="AI1912" s="232" t="s">
        <v>5</v>
      </c>
      <c r="AJ1912" s="694"/>
      <c r="AK1912" s="694" t="s">
        <v>6</v>
      </c>
      <c r="AL1912" s="700" t="s">
        <v>662</v>
      </c>
      <c r="AM1912" s="694" t="s">
        <v>486</v>
      </c>
      <c r="AN1912" s="694">
        <v>1</v>
      </c>
      <c r="AO1912" s="232" t="s">
        <v>3065</v>
      </c>
      <c r="AP1912" s="232" t="s">
        <v>394</v>
      </c>
      <c r="AQ1912" s="232"/>
      <c r="AR1912" s="232"/>
      <c r="AS1912" s="232"/>
      <c r="AT1912" s="243">
        <f t="shared" ref="AT1912:AT1984" si="163">IF(IF(AE1912&gt;AF1912,1-AE1912+AF1912,AF1912-AE1912)=0,"",IF(AE1912&gt;AF1912,1-AE1912+AF1912,AF1912-AE1912))</f>
        <v>1.7361111111111049E-2</v>
      </c>
      <c r="AU1912" s="243">
        <f t="shared" ref="AU1912:AU1984" si="164">IF(IF(AG1912&gt;AH1912,1-AG1912+AH1912,AH1912-AG1912)=0,"",IF(AG1912&gt;AH1912,1-AG1912+AH1912,AH1912-AG1912))</f>
        <v>6.9444444444444198E-3</v>
      </c>
    </row>
    <row r="1913" spans="1:47" ht="14.25">
      <c r="B1913" s="29">
        <v>2025</v>
      </c>
      <c r="C1913" s="29">
        <v>7</v>
      </c>
      <c r="D1913" s="29">
        <v>10</v>
      </c>
      <c r="E1913" s="247" t="s">
        <v>495</v>
      </c>
      <c r="F1913" s="29">
        <v>7</v>
      </c>
      <c r="G1913" s="31" t="s">
        <v>485</v>
      </c>
      <c r="H1913" s="694" t="s">
        <v>467</v>
      </c>
      <c r="I1913" s="347" t="s">
        <v>47</v>
      </c>
      <c r="J1913" s="694" t="s">
        <v>468</v>
      </c>
      <c r="K1913" s="232">
        <v>3839143</v>
      </c>
      <c r="L1913" s="698">
        <v>9</v>
      </c>
      <c r="M1913" s="185">
        <v>11</v>
      </c>
      <c r="N1913" s="717" t="s">
        <v>500</v>
      </c>
      <c r="O1913" s="232" t="s">
        <v>15</v>
      </c>
      <c r="P1913" s="232">
        <v>50</v>
      </c>
      <c r="Q1913" s="347" t="s">
        <v>284</v>
      </c>
      <c r="R1913" s="695">
        <v>1120</v>
      </c>
      <c r="S1913" s="695">
        <v>1121</v>
      </c>
      <c r="T1913" s="695">
        <v>4000</v>
      </c>
      <c r="U1913" s="695">
        <v>4000</v>
      </c>
      <c r="V1913" s="695">
        <v>1120</v>
      </c>
      <c r="W1913" s="695">
        <v>1121</v>
      </c>
      <c r="X1913" s="232">
        <v>1</v>
      </c>
      <c r="Y1913" s="695">
        <v>4000</v>
      </c>
      <c r="Z1913" s="232">
        <v>1</v>
      </c>
      <c r="AA1913" s="696">
        <v>4000</v>
      </c>
      <c r="AB1913" s="696">
        <v>4050</v>
      </c>
      <c r="AC1913" s="697" t="s">
        <v>3056</v>
      </c>
      <c r="AD1913" s="698" t="s">
        <v>3045</v>
      </c>
      <c r="AE1913" s="699">
        <v>0.98263888888888884</v>
      </c>
      <c r="AF1913" s="699">
        <v>3.472222222222222E-3</v>
      </c>
      <c r="AG1913" s="699">
        <v>3.472222222222222E-3</v>
      </c>
      <c r="AH1913" s="699">
        <v>1.0416666666666666E-2</v>
      </c>
      <c r="AI1913" s="232" t="s">
        <v>5</v>
      </c>
      <c r="AJ1913" s="694"/>
      <c r="AK1913" s="694" t="s">
        <v>6</v>
      </c>
      <c r="AL1913" s="700" t="s">
        <v>662</v>
      </c>
      <c r="AM1913" s="694" t="s">
        <v>486</v>
      </c>
      <c r="AN1913" s="694">
        <v>1</v>
      </c>
      <c r="AO1913" s="232"/>
      <c r="AP1913" s="232" t="s">
        <v>394</v>
      </c>
      <c r="AQ1913" s="232"/>
      <c r="AR1913" s="232"/>
      <c r="AS1913" s="232"/>
      <c r="AT1913" s="243">
        <f t="shared" si="163"/>
        <v>2.0833333333333384E-2</v>
      </c>
      <c r="AU1913" s="243">
        <f t="shared" si="164"/>
        <v>6.9444444444444441E-3</v>
      </c>
    </row>
    <row r="1914" spans="1:47" ht="14.25">
      <c r="B1914" s="29">
        <v>2025</v>
      </c>
      <c r="C1914" s="29">
        <v>7</v>
      </c>
      <c r="D1914" s="29">
        <v>10</v>
      </c>
      <c r="E1914" s="247" t="s">
        <v>495</v>
      </c>
      <c r="F1914" s="29"/>
      <c r="G1914" s="31"/>
      <c r="H1914" s="694" t="s">
        <v>467</v>
      </c>
      <c r="I1914" s="347" t="s">
        <v>43</v>
      </c>
      <c r="J1914" s="694" t="s">
        <v>468</v>
      </c>
      <c r="K1914" s="232"/>
      <c r="L1914" s="698"/>
      <c r="M1914" s="185"/>
      <c r="N1914" s="717"/>
      <c r="O1914" s="232"/>
      <c r="P1914" s="232">
        <v>25</v>
      </c>
      <c r="Q1914" s="347" t="s">
        <v>483</v>
      </c>
      <c r="R1914" s="695">
        <v>1120</v>
      </c>
      <c r="S1914" s="695"/>
      <c r="T1914" s="695" t="s">
        <v>30</v>
      </c>
      <c r="U1914" s="695">
        <v>350</v>
      </c>
      <c r="V1914" s="695">
        <v>1120</v>
      </c>
      <c r="W1914" s="695">
        <v>1120</v>
      </c>
      <c r="X1914" s="232">
        <v>1</v>
      </c>
      <c r="Y1914" s="695"/>
      <c r="Z1914" s="232">
        <v>1</v>
      </c>
      <c r="AA1914" s="696">
        <v>350</v>
      </c>
      <c r="AB1914" s="696">
        <v>12550</v>
      </c>
      <c r="AC1914" s="697" t="s">
        <v>756</v>
      </c>
      <c r="AD1914" s="698" t="s">
        <v>3045</v>
      </c>
      <c r="AE1914" s="699">
        <v>1.0416666666666666E-2</v>
      </c>
      <c r="AF1914" s="699">
        <v>1.3888888888888888E-2</v>
      </c>
      <c r="AG1914" s="699"/>
      <c r="AH1914" s="699"/>
      <c r="AI1914" s="232"/>
      <c r="AJ1914" s="694"/>
      <c r="AK1914" s="694" t="s">
        <v>6</v>
      </c>
      <c r="AL1914" s="700" t="s">
        <v>662</v>
      </c>
      <c r="AM1914" s="694" t="s">
        <v>486</v>
      </c>
      <c r="AN1914" s="694">
        <v>1</v>
      </c>
      <c r="AO1914" s="232"/>
      <c r="AP1914" s="232"/>
      <c r="AQ1914" s="232"/>
      <c r="AR1914" s="232"/>
      <c r="AS1914" s="232"/>
      <c r="AT1914" s="243">
        <f t="shared" si="163"/>
        <v>3.472222222222222E-3</v>
      </c>
      <c r="AU1914" s="243" t="str">
        <f t="shared" si="164"/>
        <v/>
      </c>
    </row>
    <row r="1915" spans="1:47" ht="14.25">
      <c r="B1915" s="29">
        <v>2025</v>
      </c>
      <c r="C1915" s="29">
        <v>7</v>
      </c>
      <c r="D1915" s="29">
        <v>10</v>
      </c>
      <c r="E1915" s="247" t="s">
        <v>495</v>
      </c>
      <c r="F1915" s="29"/>
      <c r="G1915" s="31"/>
      <c r="H1915" s="694" t="s">
        <v>467</v>
      </c>
      <c r="I1915" s="347"/>
      <c r="J1915" s="694"/>
      <c r="K1915" s="232"/>
      <c r="L1915" s="698"/>
      <c r="M1915" s="185"/>
      <c r="N1915" s="717"/>
      <c r="O1915" s="232"/>
      <c r="P1915" s="232"/>
      <c r="Q1915" s="347"/>
      <c r="R1915" s="695"/>
      <c r="S1915" s="695"/>
      <c r="T1915" s="695"/>
      <c r="U1915" s="695"/>
      <c r="V1915" s="695"/>
      <c r="W1915" s="695"/>
      <c r="X1915" s="232"/>
      <c r="Y1915" s="695"/>
      <c r="Z1915" s="232"/>
      <c r="AA1915" s="696"/>
      <c r="AB1915" s="696"/>
      <c r="AC1915" s="697"/>
      <c r="AD1915" s="698"/>
      <c r="AE1915" s="699"/>
      <c r="AF1915" s="699"/>
      <c r="AG1915" s="699">
        <v>1.3888888888888888E-2</v>
      </c>
      <c r="AH1915" s="699">
        <v>3.4722222222222224E-2</v>
      </c>
      <c r="AI1915" s="232" t="s">
        <v>560</v>
      </c>
      <c r="AJ1915" s="694"/>
      <c r="AK1915" s="694"/>
      <c r="AL1915" s="700"/>
      <c r="AM1915" s="694"/>
      <c r="AN1915" s="694"/>
      <c r="AO1915" s="232"/>
      <c r="AP1915" s="232"/>
      <c r="AQ1915" s="232"/>
      <c r="AR1915" s="232"/>
      <c r="AS1915" s="232"/>
      <c r="AT1915" s="243"/>
      <c r="AU1915" s="243"/>
    </row>
    <row r="1916" spans="1:47" ht="14.25">
      <c r="B1916" s="29">
        <v>2025</v>
      </c>
      <c r="C1916" s="29">
        <v>7</v>
      </c>
      <c r="D1916" s="29">
        <v>10</v>
      </c>
      <c r="E1916" s="247" t="s">
        <v>495</v>
      </c>
      <c r="F1916" s="29"/>
      <c r="G1916" s="208"/>
      <c r="H1916" s="694" t="s">
        <v>467</v>
      </c>
      <c r="I1916" s="347" t="s">
        <v>58</v>
      </c>
      <c r="J1916" s="694" t="s">
        <v>468</v>
      </c>
      <c r="K1916" s="232"/>
      <c r="L1916" s="698"/>
      <c r="M1916" s="185"/>
      <c r="N1916" s="717"/>
      <c r="O1916" s="232"/>
      <c r="P1916" s="232">
        <v>12</v>
      </c>
      <c r="Q1916" s="347" t="s">
        <v>483</v>
      </c>
      <c r="R1916" s="695">
        <v>1120</v>
      </c>
      <c r="S1916" s="695"/>
      <c r="T1916" s="695" t="s">
        <v>30</v>
      </c>
      <c r="U1916" s="695">
        <v>200</v>
      </c>
      <c r="V1916" s="695">
        <v>1120</v>
      </c>
      <c r="W1916" s="695">
        <v>1120</v>
      </c>
      <c r="X1916" s="232">
        <v>1</v>
      </c>
      <c r="Y1916" s="695">
        <v>200</v>
      </c>
      <c r="Z1916" s="232">
        <v>1</v>
      </c>
      <c r="AA1916" s="696">
        <v>200</v>
      </c>
      <c r="AB1916" s="696"/>
      <c r="AC1916" s="697"/>
      <c r="AD1916" s="698"/>
      <c r="AE1916" s="699"/>
      <c r="AF1916" s="699"/>
      <c r="AG1916" s="699"/>
      <c r="AH1916" s="699"/>
      <c r="AI1916" s="232"/>
      <c r="AJ1916" s="694"/>
      <c r="AK1916" s="694"/>
      <c r="AL1916" s="700"/>
      <c r="AM1916" s="694"/>
      <c r="AN1916" s="694"/>
      <c r="AO1916" s="232"/>
      <c r="AP1916" s="232"/>
      <c r="AQ1916" s="232"/>
      <c r="AR1916" s="232"/>
      <c r="AS1916" s="232"/>
      <c r="AT1916" s="243" t="str">
        <f t="shared" si="163"/>
        <v/>
      </c>
      <c r="AU1916" s="243" t="str">
        <f t="shared" si="164"/>
        <v/>
      </c>
    </row>
    <row r="1917" spans="1:47" ht="14.25">
      <c r="A1917" s="182">
        <v>1</v>
      </c>
      <c r="B1917" s="29">
        <v>2025</v>
      </c>
      <c r="C1917" s="29">
        <v>7</v>
      </c>
      <c r="D1917" s="29">
        <v>10</v>
      </c>
      <c r="E1917" s="247" t="s">
        <v>495</v>
      </c>
      <c r="F1917" s="29">
        <v>8</v>
      </c>
      <c r="G1917" s="31" t="s">
        <v>485</v>
      </c>
      <c r="H1917" s="694" t="s">
        <v>467</v>
      </c>
      <c r="I1917" s="347" t="s">
        <v>47</v>
      </c>
      <c r="J1917" s="694" t="s">
        <v>468</v>
      </c>
      <c r="K1917" s="232">
        <v>3839143</v>
      </c>
      <c r="L1917" s="698">
        <v>10</v>
      </c>
      <c r="M1917" s="185">
        <v>11</v>
      </c>
      <c r="N1917" s="717" t="s">
        <v>500</v>
      </c>
      <c r="O1917" s="232" t="s">
        <v>15</v>
      </c>
      <c r="P1917" s="232">
        <v>50</v>
      </c>
      <c r="Q1917" s="347" t="s">
        <v>284</v>
      </c>
      <c r="R1917" s="695">
        <v>1120</v>
      </c>
      <c r="S1917" s="695">
        <v>1121</v>
      </c>
      <c r="T1917" s="695">
        <v>4000</v>
      </c>
      <c r="U1917" s="695">
        <v>4000</v>
      </c>
      <c r="V1917" s="695">
        <v>1120</v>
      </c>
      <c r="W1917" s="695">
        <v>1121</v>
      </c>
      <c r="X1917" s="232">
        <v>1</v>
      </c>
      <c r="Y1917" s="695">
        <v>4000</v>
      </c>
      <c r="Z1917" s="232">
        <v>1</v>
      </c>
      <c r="AA1917" s="696">
        <v>4000</v>
      </c>
      <c r="AB1917" s="696">
        <v>4050</v>
      </c>
      <c r="AC1917" s="697" t="s">
        <v>3057</v>
      </c>
      <c r="AD1917" s="698"/>
      <c r="AE1917" s="699">
        <v>3.4722222222222224E-2</v>
      </c>
      <c r="AF1917" s="699">
        <v>5.2083333333333336E-2</v>
      </c>
      <c r="AG1917" s="699">
        <v>5.2083333333333336E-2</v>
      </c>
      <c r="AH1917" s="699">
        <v>0.10069444444444445</v>
      </c>
      <c r="AI1917" s="232" t="s">
        <v>5</v>
      </c>
      <c r="AJ1917" s="694"/>
      <c r="AK1917" s="694" t="s">
        <v>6</v>
      </c>
      <c r="AL1917" s="700" t="s">
        <v>662</v>
      </c>
      <c r="AM1917" s="694" t="s">
        <v>486</v>
      </c>
      <c r="AN1917" s="694">
        <v>1</v>
      </c>
      <c r="AO1917" s="232"/>
      <c r="AP1917" s="232" t="s">
        <v>394</v>
      </c>
      <c r="AQ1917" s="232"/>
      <c r="AR1917" s="232"/>
      <c r="AS1917" s="232"/>
      <c r="AT1917" s="243">
        <f t="shared" si="163"/>
        <v>1.7361111111111112E-2</v>
      </c>
      <c r="AU1917" s="243">
        <f t="shared" si="164"/>
        <v>4.8611111111111112E-2</v>
      </c>
    </row>
    <row r="1918" spans="1:47" ht="14.25">
      <c r="B1918" s="29">
        <v>2025</v>
      </c>
      <c r="C1918" s="29">
        <v>7</v>
      </c>
      <c r="D1918" s="29">
        <v>10</v>
      </c>
      <c r="E1918" s="247" t="s">
        <v>495</v>
      </c>
      <c r="F1918" s="29">
        <v>8</v>
      </c>
      <c r="G1918" s="31" t="s">
        <v>485</v>
      </c>
      <c r="H1918" s="694" t="s">
        <v>467</v>
      </c>
      <c r="I1918" s="347" t="s">
        <v>47</v>
      </c>
      <c r="J1918" s="694" t="s">
        <v>468</v>
      </c>
      <c r="K1918" s="232">
        <v>3839143</v>
      </c>
      <c r="L1918" s="698">
        <v>11</v>
      </c>
      <c r="M1918" s="185">
        <v>11</v>
      </c>
      <c r="N1918" s="717" t="s">
        <v>500</v>
      </c>
      <c r="O1918" s="232" t="s">
        <v>15</v>
      </c>
      <c r="P1918" s="232">
        <v>50</v>
      </c>
      <c r="Q1918" s="347" t="s">
        <v>284</v>
      </c>
      <c r="R1918" s="695">
        <v>1120</v>
      </c>
      <c r="S1918" s="695">
        <v>1121</v>
      </c>
      <c r="T1918" s="695">
        <v>4000</v>
      </c>
      <c r="U1918" s="695">
        <v>4000</v>
      </c>
      <c r="V1918" s="695">
        <v>1120</v>
      </c>
      <c r="W1918" s="695">
        <v>1121</v>
      </c>
      <c r="X1918" s="232">
        <v>1</v>
      </c>
      <c r="Y1918" s="695">
        <v>4000</v>
      </c>
      <c r="Z1918" s="232">
        <v>1</v>
      </c>
      <c r="AA1918" s="696">
        <v>4000</v>
      </c>
      <c r="AB1918" s="696">
        <v>4050</v>
      </c>
      <c r="AC1918" s="697" t="s">
        <v>3060</v>
      </c>
      <c r="AD1918" s="698"/>
      <c r="AE1918" s="699">
        <v>0.10069444444444445</v>
      </c>
      <c r="AF1918" s="699">
        <v>0.12152777777777778</v>
      </c>
      <c r="AG1918" s="699">
        <v>0.12152777777777778</v>
      </c>
      <c r="AH1918" s="699">
        <v>0.12847222222222221</v>
      </c>
      <c r="AI1918" s="232" t="s">
        <v>5</v>
      </c>
      <c r="AJ1918" s="694"/>
      <c r="AK1918" s="694" t="s">
        <v>6</v>
      </c>
      <c r="AL1918" s="700" t="s">
        <v>662</v>
      </c>
      <c r="AM1918" s="694" t="s">
        <v>486</v>
      </c>
      <c r="AN1918" s="694">
        <v>1</v>
      </c>
      <c r="AO1918" s="232"/>
      <c r="AP1918" s="232" t="s">
        <v>394</v>
      </c>
      <c r="AQ1918" s="232"/>
      <c r="AR1918" s="232"/>
      <c r="AS1918" s="232"/>
      <c r="AT1918" s="243">
        <f t="shared" si="163"/>
        <v>2.0833333333333329E-2</v>
      </c>
      <c r="AU1918" s="243">
        <f t="shared" si="164"/>
        <v>6.9444444444444337E-3</v>
      </c>
    </row>
    <row r="1919" spans="1:47" ht="14.25">
      <c r="B1919" s="29">
        <v>2025</v>
      </c>
      <c r="C1919" s="29">
        <v>7</v>
      </c>
      <c r="D1919" s="29">
        <v>10</v>
      </c>
      <c r="E1919" s="247" t="s">
        <v>495</v>
      </c>
      <c r="F1919" s="29">
        <v>8</v>
      </c>
      <c r="G1919" s="31" t="s">
        <v>485</v>
      </c>
      <c r="H1919" s="694" t="s">
        <v>467</v>
      </c>
      <c r="I1919" s="347" t="s">
        <v>47</v>
      </c>
      <c r="J1919" s="694" t="s">
        <v>468</v>
      </c>
      <c r="K1919" s="232">
        <v>3839144</v>
      </c>
      <c r="L1919" s="698">
        <v>1</v>
      </c>
      <c r="M1919" s="185">
        <v>1</v>
      </c>
      <c r="N1919" s="717" t="s">
        <v>500</v>
      </c>
      <c r="O1919" s="232" t="s">
        <v>15</v>
      </c>
      <c r="P1919" s="232">
        <v>50</v>
      </c>
      <c r="Q1919" s="347" t="s">
        <v>284</v>
      </c>
      <c r="R1919" s="695">
        <v>1120</v>
      </c>
      <c r="S1919" s="695">
        <v>1122</v>
      </c>
      <c r="T1919" s="695">
        <v>4000</v>
      </c>
      <c r="U1919" s="695">
        <v>4000</v>
      </c>
      <c r="V1919" s="695">
        <v>1120</v>
      </c>
      <c r="W1919" s="695">
        <v>1122</v>
      </c>
      <c r="X1919" s="232">
        <v>1</v>
      </c>
      <c r="Y1919" s="695">
        <v>4000</v>
      </c>
      <c r="Z1919" s="232">
        <v>1</v>
      </c>
      <c r="AA1919" s="696">
        <v>4000</v>
      </c>
      <c r="AB1919" s="696">
        <v>4050</v>
      </c>
      <c r="AC1919" s="697" t="s">
        <v>3061</v>
      </c>
      <c r="AD1919" s="698" t="s">
        <v>3046</v>
      </c>
      <c r="AE1919" s="699">
        <v>0.12847222222222221</v>
      </c>
      <c r="AF1919" s="699">
        <v>0.14583333333333334</v>
      </c>
      <c r="AG1919" s="699">
        <v>0.14583333333333334</v>
      </c>
      <c r="AH1919" s="699">
        <v>0.15277777777777779</v>
      </c>
      <c r="AI1919" s="232" t="s">
        <v>5</v>
      </c>
      <c r="AJ1919" s="694"/>
      <c r="AK1919" s="694" t="s">
        <v>6</v>
      </c>
      <c r="AL1919" s="700" t="s">
        <v>662</v>
      </c>
      <c r="AM1919" s="694" t="s">
        <v>486</v>
      </c>
      <c r="AN1919" s="694">
        <v>1</v>
      </c>
      <c r="AO1919" s="232"/>
      <c r="AP1919" s="232" t="s">
        <v>394</v>
      </c>
      <c r="AQ1919" s="232"/>
      <c r="AR1919" s="232"/>
      <c r="AS1919" s="232"/>
      <c r="AT1919" s="243">
        <f t="shared" si="163"/>
        <v>1.7361111111111133E-2</v>
      </c>
      <c r="AU1919" s="243">
        <f t="shared" si="164"/>
        <v>6.9444444444444475E-3</v>
      </c>
    </row>
    <row r="1920" spans="1:47" ht="14.25">
      <c r="B1920" s="29">
        <v>2025</v>
      </c>
      <c r="C1920" s="29">
        <v>7</v>
      </c>
      <c r="D1920" s="29">
        <v>10</v>
      </c>
      <c r="E1920" s="247" t="s">
        <v>495</v>
      </c>
      <c r="F1920" s="29"/>
      <c r="G1920" s="31"/>
      <c r="H1920" s="694" t="s">
        <v>467</v>
      </c>
      <c r="I1920" s="347" t="s">
        <v>43</v>
      </c>
      <c r="J1920" s="694" t="s">
        <v>468</v>
      </c>
      <c r="K1920" s="232"/>
      <c r="L1920" s="698"/>
      <c r="M1920" s="185"/>
      <c r="N1920" s="717"/>
      <c r="O1920" s="232"/>
      <c r="P1920" s="232">
        <v>25</v>
      </c>
      <c r="Q1920" s="347" t="s">
        <v>483</v>
      </c>
      <c r="R1920" s="695">
        <v>1120</v>
      </c>
      <c r="S1920" s="695"/>
      <c r="T1920" s="695" t="s">
        <v>30</v>
      </c>
      <c r="U1920" s="695">
        <v>350</v>
      </c>
      <c r="V1920" s="695">
        <v>1120</v>
      </c>
      <c r="W1920" s="695">
        <v>1120</v>
      </c>
      <c r="X1920" s="232">
        <v>1</v>
      </c>
      <c r="Y1920" s="695"/>
      <c r="Z1920" s="232">
        <v>1</v>
      </c>
      <c r="AA1920" s="696">
        <v>350</v>
      </c>
      <c r="AB1920" s="696">
        <v>12550</v>
      </c>
      <c r="AC1920" s="697" t="s">
        <v>756</v>
      </c>
      <c r="AD1920" s="698" t="s">
        <v>3046</v>
      </c>
      <c r="AE1920" s="699">
        <v>0.15277777777777779</v>
      </c>
      <c r="AF1920" s="699">
        <v>0.15625</v>
      </c>
      <c r="AG1920" s="699"/>
      <c r="AH1920" s="699"/>
      <c r="AI1920" s="232"/>
      <c r="AJ1920" s="694"/>
      <c r="AK1920" s="694" t="s">
        <v>6</v>
      </c>
      <c r="AL1920" s="700" t="s">
        <v>662</v>
      </c>
      <c r="AM1920" s="694" t="s">
        <v>486</v>
      </c>
      <c r="AN1920" s="694">
        <v>1</v>
      </c>
      <c r="AO1920" s="232"/>
      <c r="AP1920" s="232"/>
      <c r="AQ1920" s="232"/>
      <c r="AR1920" s="232"/>
      <c r="AS1920" s="232"/>
      <c r="AT1920" s="243">
        <f t="shared" si="163"/>
        <v>3.4722222222222099E-3</v>
      </c>
      <c r="AU1920" s="243" t="str">
        <f t="shared" si="164"/>
        <v/>
      </c>
    </row>
    <row r="1921" spans="1:47" ht="14.25">
      <c r="B1921" s="29">
        <v>2025</v>
      </c>
      <c r="C1921" s="29">
        <v>7</v>
      </c>
      <c r="D1921" s="29">
        <v>10</v>
      </c>
      <c r="E1921" s="247" t="s">
        <v>495</v>
      </c>
      <c r="F1921" s="29"/>
      <c r="G1921" s="208"/>
      <c r="H1921" s="694" t="s">
        <v>467</v>
      </c>
      <c r="I1921" s="347"/>
      <c r="J1921" s="694"/>
      <c r="K1921" s="232"/>
      <c r="L1921" s="698"/>
      <c r="M1921" s="185"/>
      <c r="N1921" s="717"/>
      <c r="O1921" s="232"/>
      <c r="P1921" s="232"/>
      <c r="Q1921" s="347"/>
      <c r="R1921" s="695"/>
      <c r="S1921" s="695"/>
      <c r="T1921" s="695"/>
      <c r="U1921" s="695"/>
      <c r="V1921" s="695"/>
      <c r="W1921" s="695"/>
      <c r="X1921" s="232"/>
      <c r="Y1921" s="695"/>
      <c r="Z1921" s="232"/>
      <c r="AA1921" s="696"/>
      <c r="AB1921" s="696"/>
      <c r="AC1921" s="697"/>
      <c r="AD1921" s="698"/>
      <c r="AE1921" s="699"/>
      <c r="AF1921" s="699"/>
      <c r="AG1921" s="699">
        <v>0.15625</v>
      </c>
      <c r="AH1921" s="699">
        <v>0.17708333333333334</v>
      </c>
      <c r="AI1921" s="232" t="s">
        <v>560</v>
      </c>
      <c r="AJ1921" s="694"/>
      <c r="AK1921" s="694"/>
      <c r="AL1921" s="700"/>
      <c r="AM1921" s="694"/>
      <c r="AN1921" s="694"/>
      <c r="AO1921" s="232"/>
      <c r="AP1921" s="232"/>
      <c r="AQ1921" s="232"/>
      <c r="AR1921" s="232"/>
      <c r="AS1921" s="232"/>
      <c r="AT1921" s="243" t="str">
        <f t="shared" si="163"/>
        <v/>
      </c>
      <c r="AU1921" s="243">
        <f t="shared" si="164"/>
        <v>2.0833333333333343E-2</v>
      </c>
    </row>
    <row r="1922" spans="1:47" ht="14.25">
      <c r="A1922" s="182">
        <v>1</v>
      </c>
      <c r="B1922" s="29">
        <v>2025</v>
      </c>
      <c r="C1922" s="29">
        <v>7</v>
      </c>
      <c r="D1922" s="29">
        <v>10</v>
      </c>
      <c r="E1922" s="247" t="s">
        <v>495</v>
      </c>
      <c r="F1922" s="29">
        <v>9</v>
      </c>
      <c r="G1922" s="31" t="s">
        <v>485</v>
      </c>
      <c r="H1922" s="694" t="s">
        <v>467</v>
      </c>
      <c r="I1922" s="347" t="s">
        <v>47</v>
      </c>
      <c r="J1922" s="694" t="s">
        <v>468</v>
      </c>
      <c r="K1922" s="232">
        <v>3839145</v>
      </c>
      <c r="L1922" s="698">
        <v>1</v>
      </c>
      <c r="M1922" s="185">
        <v>2</v>
      </c>
      <c r="N1922" s="717" t="s">
        <v>628</v>
      </c>
      <c r="O1922" s="232" t="s">
        <v>15</v>
      </c>
      <c r="P1922" s="232">
        <v>50</v>
      </c>
      <c r="Q1922" s="347" t="s">
        <v>284</v>
      </c>
      <c r="R1922" s="695">
        <v>1120</v>
      </c>
      <c r="S1922" s="695">
        <v>1121</v>
      </c>
      <c r="T1922" s="695">
        <v>4000</v>
      </c>
      <c r="U1922" s="695">
        <v>4000</v>
      </c>
      <c r="V1922" s="695">
        <v>1120</v>
      </c>
      <c r="W1922" s="695">
        <v>1121</v>
      </c>
      <c r="X1922" s="232">
        <v>1</v>
      </c>
      <c r="Y1922" s="695">
        <v>4000</v>
      </c>
      <c r="Z1922" s="232">
        <v>1</v>
      </c>
      <c r="AA1922" s="696">
        <v>4000</v>
      </c>
      <c r="AB1922" s="696">
        <v>4000</v>
      </c>
      <c r="AC1922" s="697" t="s">
        <v>3062</v>
      </c>
      <c r="AD1922" s="698"/>
      <c r="AE1922" s="699"/>
      <c r="AF1922" s="699"/>
      <c r="AG1922" s="699"/>
      <c r="AH1922" s="699"/>
      <c r="AI1922" s="232" t="s">
        <v>560</v>
      </c>
      <c r="AJ1922" s="694"/>
      <c r="AK1922" s="694" t="s">
        <v>6</v>
      </c>
      <c r="AL1922" s="700" t="s">
        <v>662</v>
      </c>
      <c r="AM1922" s="694" t="s">
        <v>470</v>
      </c>
      <c r="AN1922" s="694"/>
      <c r="AO1922" s="232"/>
      <c r="AP1922" s="232"/>
      <c r="AQ1922" s="232"/>
      <c r="AR1922" s="232"/>
      <c r="AS1922" s="232"/>
      <c r="AT1922" s="243" t="str">
        <f t="shared" si="163"/>
        <v/>
      </c>
      <c r="AU1922" s="243" t="str">
        <f t="shared" si="164"/>
        <v/>
      </c>
    </row>
    <row r="1923" spans="1:47" ht="14.25">
      <c r="B1923" s="29">
        <v>2025</v>
      </c>
      <c r="C1923" s="29">
        <v>7</v>
      </c>
      <c r="D1923" s="29">
        <v>10</v>
      </c>
      <c r="E1923" s="247" t="s">
        <v>495</v>
      </c>
      <c r="F1923" s="29">
        <v>9</v>
      </c>
      <c r="G1923" s="31" t="s">
        <v>485</v>
      </c>
      <c r="H1923" s="694" t="s">
        <v>467</v>
      </c>
      <c r="I1923" s="347" t="s">
        <v>47</v>
      </c>
      <c r="J1923" s="694" t="s">
        <v>468</v>
      </c>
      <c r="K1923" s="232">
        <v>3839145</v>
      </c>
      <c r="L1923" s="698">
        <v>2</v>
      </c>
      <c r="M1923" s="185">
        <v>2</v>
      </c>
      <c r="N1923" s="717" t="s">
        <v>628</v>
      </c>
      <c r="O1923" s="232" t="s">
        <v>15</v>
      </c>
      <c r="P1923" s="232">
        <v>50</v>
      </c>
      <c r="Q1923" s="347" t="s">
        <v>284</v>
      </c>
      <c r="R1923" s="695">
        <v>1120</v>
      </c>
      <c r="S1923" s="695">
        <v>1121</v>
      </c>
      <c r="T1923" s="695">
        <v>4000</v>
      </c>
      <c r="U1923" s="695">
        <v>4000</v>
      </c>
      <c r="V1923" s="695">
        <v>1120</v>
      </c>
      <c r="W1923" s="695">
        <v>1121</v>
      </c>
      <c r="X1923" s="232">
        <v>1</v>
      </c>
      <c r="Y1923" s="695">
        <v>4000</v>
      </c>
      <c r="Z1923" s="232">
        <v>1</v>
      </c>
      <c r="AA1923" s="696">
        <v>4000</v>
      </c>
      <c r="AB1923" s="696">
        <v>4050</v>
      </c>
      <c r="AC1923" s="697" t="s">
        <v>3063</v>
      </c>
      <c r="AD1923" s="698" t="s">
        <v>3047</v>
      </c>
      <c r="AE1923" s="699">
        <v>0.17708333333333334</v>
      </c>
      <c r="AF1923" s="699">
        <v>0.19444444444444445</v>
      </c>
      <c r="AG1923" s="699">
        <v>0.19444444444444445</v>
      </c>
      <c r="AH1923" s="699">
        <v>0.2013888888888889</v>
      </c>
      <c r="AI1923" s="232" t="s">
        <v>5</v>
      </c>
      <c r="AJ1923" s="694"/>
      <c r="AK1923" s="694" t="s">
        <v>6</v>
      </c>
      <c r="AL1923" s="700" t="s">
        <v>662</v>
      </c>
      <c r="AM1923" s="694" t="s">
        <v>470</v>
      </c>
      <c r="AN1923" s="694">
        <v>1</v>
      </c>
      <c r="AO1923" s="232"/>
      <c r="AP1923" s="232" t="s">
        <v>394</v>
      </c>
      <c r="AQ1923" s="232"/>
      <c r="AR1923" s="232"/>
      <c r="AS1923" s="232"/>
      <c r="AT1923" s="243">
        <f t="shared" si="163"/>
        <v>1.7361111111111105E-2</v>
      </c>
      <c r="AU1923" s="243">
        <f t="shared" si="164"/>
        <v>6.9444444444444475E-3</v>
      </c>
    </row>
    <row r="1924" spans="1:47" ht="14.25">
      <c r="B1924" s="29">
        <v>2025</v>
      </c>
      <c r="C1924" s="29">
        <v>7</v>
      </c>
      <c r="D1924" s="29">
        <v>10</v>
      </c>
      <c r="E1924" s="247" t="s">
        <v>495</v>
      </c>
      <c r="F1924" s="29"/>
      <c r="G1924" s="208"/>
      <c r="H1924" s="694" t="s">
        <v>467</v>
      </c>
      <c r="I1924" s="347" t="s">
        <v>43</v>
      </c>
      <c r="J1924" s="694" t="s">
        <v>468</v>
      </c>
      <c r="K1924" s="232"/>
      <c r="L1924" s="698"/>
      <c r="M1924" s="185"/>
      <c r="N1924" s="717"/>
      <c r="O1924" s="232"/>
      <c r="P1924" s="232">
        <v>25</v>
      </c>
      <c r="Q1924" s="347" t="s">
        <v>483</v>
      </c>
      <c r="R1924" s="695">
        <v>1120</v>
      </c>
      <c r="S1924" s="695"/>
      <c r="T1924" s="695" t="s">
        <v>30</v>
      </c>
      <c r="U1924" s="695">
        <v>350</v>
      </c>
      <c r="V1924" s="695">
        <v>1120</v>
      </c>
      <c r="W1924" s="695">
        <v>1120</v>
      </c>
      <c r="X1924" s="232">
        <v>1</v>
      </c>
      <c r="Y1924" s="695"/>
      <c r="Z1924" s="232">
        <v>1</v>
      </c>
      <c r="AA1924" s="696">
        <v>350</v>
      </c>
      <c r="AB1924" s="696">
        <v>8350</v>
      </c>
      <c r="AC1924" s="697" t="s">
        <v>756</v>
      </c>
      <c r="AD1924" s="698" t="s">
        <v>3047</v>
      </c>
      <c r="AE1924" s="699">
        <v>0.2013888888888889</v>
      </c>
      <c r="AF1924" s="699">
        <v>0.2048611111111111</v>
      </c>
      <c r="AG1924" s="699"/>
      <c r="AH1924" s="699"/>
      <c r="AI1924" s="232"/>
      <c r="AJ1924" s="694"/>
      <c r="AK1924" s="694" t="s">
        <v>6</v>
      </c>
      <c r="AL1924" s="700" t="s">
        <v>662</v>
      </c>
      <c r="AM1924" s="694" t="s">
        <v>470</v>
      </c>
      <c r="AN1924" s="694">
        <v>1</v>
      </c>
      <c r="AO1924" s="232"/>
      <c r="AP1924" s="232"/>
      <c r="AQ1924" s="232"/>
      <c r="AR1924" s="232"/>
      <c r="AS1924" s="232"/>
      <c r="AT1924" s="243">
        <f t="shared" si="163"/>
        <v>3.4722222222222099E-3</v>
      </c>
      <c r="AU1924" s="243" t="str">
        <f t="shared" si="164"/>
        <v/>
      </c>
    </row>
    <row r="1925" spans="1:47" ht="14.25">
      <c r="B1925" s="29">
        <v>2025</v>
      </c>
      <c r="C1925" s="29">
        <v>7</v>
      </c>
      <c r="D1925" s="29">
        <v>10</v>
      </c>
      <c r="E1925" s="247" t="s">
        <v>495</v>
      </c>
      <c r="F1925" s="29"/>
      <c r="G1925" s="208"/>
      <c r="H1925" s="694" t="s">
        <v>467</v>
      </c>
      <c r="I1925" s="347"/>
      <c r="J1925" s="694"/>
      <c r="K1925" s="232"/>
      <c r="L1925" s="698"/>
      <c r="M1925" s="185"/>
      <c r="N1925" s="717"/>
      <c r="O1925" s="232"/>
      <c r="P1925" s="232"/>
      <c r="Q1925" s="347"/>
      <c r="R1925" s="695"/>
      <c r="S1925" s="695"/>
      <c r="T1925" s="695"/>
      <c r="U1925" s="695"/>
      <c r="V1925" s="695"/>
      <c r="W1925" s="695"/>
      <c r="X1925" s="232"/>
      <c r="Y1925" s="695"/>
      <c r="Z1925" s="232"/>
      <c r="AA1925" s="696"/>
      <c r="AB1925" s="696"/>
      <c r="AC1925" s="697"/>
      <c r="AD1925" s="698"/>
      <c r="AE1925" s="699"/>
      <c r="AF1925" s="699"/>
      <c r="AG1925" s="699">
        <v>0.2048611111111111</v>
      </c>
      <c r="AH1925" s="699">
        <v>0.22569444444444445</v>
      </c>
      <c r="AI1925" s="232" t="s">
        <v>5</v>
      </c>
      <c r="AJ1925" s="694"/>
      <c r="AK1925" s="694"/>
      <c r="AL1925" s="700"/>
      <c r="AM1925" s="694"/>
      <c r="AN1925" s="694"/>
      <c r="AO1925" s="232"/>
      <c r="AP1925" s="232"/>
      <c r="AQ1925" s="232"/>
      <c r="AR1925" s="232"/>
      <c r="AS1925" s="232"/>
      <c r="AT1925" s="243" t="str">
        <f t="shared" si="163"/>
        <v/>
      </c>
      <c r="AU1925" s="243">
        <f t="shared" si="164"/>
        <v>2.0833333333333343E-2</v>
      </c>
    </row>
    <row r="1926" spans="1:47" ht="14.25">
      <c r="B1926" s="29">
        <v>2025</v>
      </c>
      <c r="C1926" s="29">
        <v>7</v>
      </c>
      <c r="D1926" s="29">
        <v>11</v>
      </c>
      <c r="E1926" s="247" t="s">
        <v>495</v>
      </c>
      <c r="F1926" s="29"/>
      <c r="G1926" s="31"/>
      <c r="H1926" s="694" t="s">
        <v>467</v>
      </c>
      <c r="I1926" s="347" t="s">
        <v>58</v>
      </c>
      <c r="J1926" s="694" t="s">
        <v>468</v>
      </c>
      <c r="K1926" s="232"/>
      <c r="L1926" s="698"/>
      <c r="M1926" s="185"/>
      <c r="N1926" s="717"/>
      <c r="O1926" s="232"/>
      <c r="P1926" s="232">
        <v>12</v>
      </c>
      <c r="Q1926" s="347" t="s">
        <v>483</v>
      </c>
      <c r="R1926" s="695">
        <v>1120</v>
      </c>
      <c r="S1926" s="695"/>
      <c r="T1926" s="695" t="s">
        <v>30</v>
      </c>
      <c r="U1926" s="695">
        <v>200</v>
      </c>
      <c r="V1926" s="695">
        <v>1120</v>
      </c>
      <c r="W1926" s="695">
        <v>1120</v>
      </c>
      <c r="X1926" s="232">
        <v>1</v>
      </c>
      <c r="Y1926" s="695">
        <v>200</v>
      </c>
      <c r="Z1926" s="232">
        <v>1</v>
      </c>
      <c r="AA1926" s="696">
        <v>200</v>
      </c>
      <c r="AB1926" s="696"/>
      <c r="AC1926" s="697"/>
      <c r="AD1926" s="698"/>
      <c r="AE1926" s="699"/>
      <c r="AF1926" s="699"/>
      <c r="AG1926" s="699"/>
      <c r="AH1926" s="699"/>
      <c r="AI1926" s="232"/>
      <c r="AJ1926" s="694"/>
      <c r="AK1926" s="694"/>
      <c r="AL1926" s="700"/>
      <c r="AM1926" s="694"/>
      <c r="AN1926" s="694"/>
      <c r="AO1926" s="232"/>
      <c r="AP1926" s="232"/>
      <c r="AQ1926" s="232"/>
      <c r="AR1926" s="232"/>
      <c r="AS1926" s="232"/>
      <c r="AT1926" s="243" t="str">
        <f t="shared" si="163"/>
        <v/>
      </c>
      <c r="AU1926" s="243" t="str">
        <f t="shared" si="164"/>
        <v/>
      </c>
    </row>
    <row r="1927" spans="1:47" ht="14.25">
      <c r="A1927" s="182">
        <v>1</v>
      </c>
      <c r="B1927" s="29">
        <v>2025</v>
      </c>
      <c r="C1927" s="29">
        <v>7</v>
      </c>
      <c r="D1927" s="29">
        <v>11</v>
      </c>
      <c r="E1927" s="247" t="s">
        <v>495</v>
      </c>
      <c r="F1927" s="29">
        <v>1</v>
      </c>
      <c r="G1927" s="31" t="s">
        <v>485</v>
      </c>
      <c r="H1927" s="694" t="s">
        <v>467</v>
      </c>
      <c r="I1927" s="347" t="s">
        <v>47</v>
      </c>
      <c r="J1927" s="694" t="s">
        <v>468</v>
      </c>
      <c r="K1927" s="232">
        <v>3839146</v>
      </c>
      <c r="L1927" s="698">
        <v>1</v>
      </c>
      <c r="M1927" s="185">
        <v>4</v>
      </c>
      <c r="N1927" s="717" t="s">
        <v>499</v>
      </c>
      <c r="O1927" s="232" t="s">
        <v>15</v>
      </c>
      <c r="P1927" s="232">
        <v>50</v>
      </c>
      <c r="Q1927" s="347" t="s">
        <v>356</v>
      </c>
      <c r="R1927" s="695">
        <v>1120</v>
      </c>
      <c r="S1927" s="695">
        <v>1121</v>
      </c>
      <c r="T1927" s="695">
        <v>5000</v>
      </c>
      <c r="U1927" s="695">
        <v>5000</v>
      </c>
      <c r="V1927" s="695">
        <v>1120</v>
      </c>
      <c r="W1927" s="695">
        <v>1121</v>
      </c>
      <c r="X1927" s="232">
        <v>1</v>
      </c>
      <c r="Y1927" s="695">
        <v>5000</v>
      </c>
      <c r="Z1927" s="232">
        <v>1</v>
      </c>
      <c r="AA1927" s="696">
        <v>5000</v>
      </c>
      <c r="AB1927" s="696">
        <v>5050</v>
      </c>
      <c r="AC1927" s="697" t="s">
        <v>3064</v>
      </c>
      <c r="AD1927" s="698"/>
      <c r="AE1927" s="699">
        <v>0.22569444444444445</v>
      </c>
      <c r="AF1927" s="699">
        <v>0.25</v>
      </c>
      <c r="AG1927" s="699">
        <v>0.25</v>
      </c>
      <c r="AH1927" s="699">
        <v>0.25694444444444442</v>
      </c>
      <c r="AI1927" s="232" t="s">
        <v>5</v>
      </c>
      <c r="AJ1927" s="694"/>
      <c r="AK1927" s="694" t="s">
        <v>6</v>
      </c>
      <c r="AL1927" s="700" t="s">
        <v>662</v>
      </c>
      <c r="AM1927" s="694" t="s">
        <v>486</v>
      </c>
      <c r="AN1927" s="694">
        <v>1</v>
      </c>
      <c r="AO1927" s="232"/>
      <c r="AP1927" s="232" t="s">
        <v>394</v>
      </c>
      <c r="AQ1927" s="232"/>
      <c r="AR1927" s="232"/>
      <c r="AS1927" s="232"/>
      <c r="AT1927" s="243">
        <f t="shared" si="163"/>
        <v>2.4305555555555552E-2</v>
      </c>
      <c r="AU1927" s="243">
        <f t="shared" si="164"/>
        <v>6.9444444444444198E-3</v>
      </c>
    </row>
    <row r="1928" spans="1:47" ht="14.25">
      <c r="B1928" s="29">
        <v>2025</v>
      </c>
      <c r="C1928" s="29">
        <v>7</v>
      </c>
      <c r="D1928" s="29">
        <v>11</v>
      </c>
      <c r="E1928" s="247" t="s">
        <v>495</v>
      </c>
      <c r="F1928" s="29">
        <v>1</v>
      </c>
      <c r="G1928" s="31" t="s">
        <v>485</v>
      </c>
      <c r="H1928" s="694" t="s">
        <v>467</v>
      </c>
      <c r="I1928" s="347" t="s">
        <v>47</v>
      </c>
      <c r="J1928" s="694" t="s">
        <v>468</v>
      </c>
      <c r="K1928" s="232">
        <v>3839146</v>
      </c>
      <c r="L1928" s="698">
        <v>2</v>
      </c>
      <c r="M1928" s="185">
        <v>4</v>
      </c>
      <c r="N1928" s="717" t="s">
        <v>499</v>
      </c>
      <c r="O1928" s="232" t="s">
        <v>15</v>
      </c>
      <c r="P1928" s="232">
        <v>50</v>
      </c>
      <c r="Q1928" s="347" t="s">
        <v>356</v>
      </c>
      <c r="R1928" s="695">
        <v>1120</v>
      </c>
      <c r="S1928" s="695">
        <v>1121</v>
      </c>
      <c r="T1928" s="695">
        <v>5000</v>
      </c>
      <c r="U1928" s="695">
        <v>5000</v>
      </c>
      <c r="V1928" s="695">
        <v>1120</v>
      </c>
      <c r="W1928" s="695">
        <v>1121</v>
      </c>
      <c r="X1928" s="232">
        <v>1</v>
      </c>
      <c r="Y1928" s="695">
        <v>5000</v>
      </c>
      <c r="Z1928" s="232">
        <v>1</v>
      </c>
      <c r="AA1928" s="696">
        <v>5000</v>
      </c>
      <c r="AB1928" s="696">
        <v>5050</v>
      </c>
      <c r="AC1928" s="697" t="s">
        <v>3066</v>
      </c>
      <c r="AD1928" s="698" t="s">
        <v>3058</v>
      </c>
      <c r="AE1928" s="699">
        <v>0.25694444444444442</v>
      </c>
      <c r="AF1928" s="699">
        <v>0.28125</v>
      </c>
      <c r="AG1928" s="699">
        <v>0.28125</v>
      </c>
      <c r="AH1928" s="699">
        <v>0.28819444444444442</v>
      </c>
      <c r="AI1928" s="232" t="s">
        <v>5</v>
      </c>
      <c r="AJ1928" s="694"/>
      <c r="AK1928" s="694" t="s">
        <v>6</v>
      </c>
      <c r="AL1928" s="700" t="s">
        <v>662</v>
      </c>
      <c r="AM1928" s="694" t="s">
        <v>486</v>
      </c>
      <c r="AN1928" s="694">
        <v>1</v>
      </c>
      <c r="AO1928" s="232"/>
      <c r="AP1928" s="232" t="s">
        <v>394</v>
      </c>
      <c r="AQ1928" s="232"/>
      <c r="AR1928" s="232"/>
      <c r="AS1928" s="232"/>
      <c r="AT1928" s="243">
        <f t="shared" si="163"/>
        <v>2.430555555555558E-2</v>
      </c>
      <c r="AU1928" s="243">
        <f t="shared" si="164"/>
        <v>6.9444444444444198E-3</v>
      </c>
    </row>
    <row r="1929" spans="1:47" ht="14.25">
      <c r="B1929" s="29">
        <v>2025</v>
      </c>
      <c r="C1929" s="29">
        <v>7</v>
      </c>
      <c r="D1929" s="29">
        <v>11</v>
      </c>
      <c r="E1929" s="247" t="s">
        <v>496</v>
      </c>
      <c r="F1929" s="29"/>
      <c r="G1929" s="208"/>
      <c r="H1929" s="694" t="s">
        <v>467</v>
      </c>
      <c r="I1929" s="347" t="s">
        <v>43</v>
      </c>
      <c r="J1929" s="694" t="s">
        <v>468</v>
      </c>
      <c r="K1929" s="232"/>
      <c r="L1929" s="698"/>
      <c r="M1929" s="185"/>
      <c r="N1929" s="717"/>
      <c r="O1929" s="232"/>
      <c r="P1929" s="232">
        <v>25</v>
      </c>
      <c r="Q1929" s="347" t="s">
        <v>483</v>
      </c>
      <c r="R1929" s="695">
        <v>1120</v>
      </c>
      <c r="S1929" s="695"/>
      <c r="T1929" s="695" t="s">
        <v>30</v>
      </c>
      <c r="U1929" s="695">
        <v>350</v>
      </c>
      <c r="V1929" s="695">
        <v>1120</v>
      </c>
      <c r="W1929" s="695">
        <v>1120</v>
      </c>
      <c r="X1929" s="232">
        <v>1</v>
      </c>
      <c r="Y1929" s="695"/>
      <c r="Z1929" s="232">
        <v>1</v>
      </c>
      <c r="AA1929" s="696">
        <v>350</v>
      </c>
      <c r="AB1929" s="696">
        <v>10550</v>
      </c>
      <c r="AC1929" s="697" t="s">
        <v>756</v>
      </c>
      <c r="AD1929" s="698" t="s">
        <v>3058</v>
      </c>
      <c r="AE1929" s="699">
        <v>0.28819444444444442</v>
      </c>
      <c r="AF1929" s="699">
        <v>0.29166666666666669</v>
      </c>
      <c r="AG1929" s="699"/>
      <c r="AH1929" s="699"/>
      <c r="AI1929" s="232"/>
      <c r="AJ1929" s="694"/>
      <c r="AK1929" s="694" t="s">
        <v>6</v>
      </c>
      <c r="AL1929" s="700" t="s">
        <v>662</v>
      </c>
      <c r="AM1929" s="694" t="s">
        <v>486</v>
      </c>
      <c r="AN1929" s="694">
        <v>1</v>
      </c>
      <c r="AO1929" s="232"/>
      <c r="AP1929" s="232"/>
      <c r="AQ1929" s="232"/>
      <c r="AR1929" s="232"/>
      <c r="AS1929" s="232"/>
      <c r="AT1929" s="243">
        <f t="shared" si="163"/>
        <v>3.4722222222222654E-3</v>
      </c>
      <c r="AU1929" s="243" t="str">
        <f t="shared" si="164"/>
        <v/>
      </c>
    </row>
    <row r="1930" spans="1:47" ht="14.25">
      <c r="B1930" s="29">
        <v>2025</v>
      </c>
      <c r="C1930" s="29">
        <v>7</v>
      </c>
      <c r="D1930" s="29">
        <v>11</v>
      </c>
      <c r="E1930" s="247" t="s">
        <v>496</v>
      </c>
      <c r="F1930" s="29"/>
      <c r="G1930" s="208"/>
      <c r="H1930" s="694" t="s">
        <v>2826</v>
      </c>
      <c r="I1930" s="347"/>
      <c r="J1930" s="694"/>
      <c r="K1930" s="232"/>
      <c r="L1930" s="698"/>
      <c r="M1930" s="185"/>
      <c r="N1930" s="717"/>
      <c r="O1930" s="232"/>
      <c r="P1930" s="232"/>
      <c r="Q1930" s="347"/>
      <c r="R1930" s="695"/>
      <c r="S1930" s="695"/>
      <c r="T1930" s="695"/>
      <c r="U1930" s="695"/>
      <c r="V1930" s="695"/>
      <c r="W1930" s="695"/>
      <c r="X1930" s="232"/>
      <c r="Y1930" s="695"/>
      <c r="Z1930" s="232"/>
      <c r="AA1930" s="696"/>
      <c r="AB1930" s="696"/>
      <c r="AC1930" s="697"/>
      <c r="AD1930" s="698"/>
      <c r="AE1930" s="699"/>
      <c r="AF1930" s="699"/>
      <c r="AG1930" s="699">
        <v>0.29166666666666669</v>
      </c>
      <c r="AH1930" s="699">
        <v>0.3125</v>
      </c>
      <c r="AI1930" s="232" t="s">
        <v>560</v>
      </c>
      <c r="AJ1930" s="694"/>
      <c r="AK1930" s="694"/>
      <c r="AL1930" s="700"/>
      <c r="AM1930" s="694"/>
      <c r="AN1930" s="694"/>
      <c r="AO1930" s="232"/>
      <c r="AP1930" s="232"/>
      <c r="AQ1930" s="232"/>
      <c r="AR1930" s="232"/>
      <c r="AS1930" s="232"/>
      <c r="AT1930" s="243" t="str">
        <f t="shared" si="163"/>
        <v/>
      </c>
      <c r="AU1930" s="243">
        <f t="shared" si="164"/>
        <v>2.0833333333333315E-2</v>
      </c>
    </row>
    <row r="1931" spans="1:47" ht="14.25">
      <c r="B1931" s="29">
        <v>2025</v>
      </c>
      <c r="C1931" s="29">
        <v>7</v>
      </c>
      <c r="D1931" s="29">
        <v>11</v>
      </c>
      <c r="E1931" s="247" t="s">
        <v>496</v>
      </c>
      <c r="F1931" s="29"/>
      <c r="G1931" s="31"/>
      <c r="H1931" s="694" t="s">
        <v>467</v>
      </c>
      <c r="I1931" s="347" t="s">
        <v>58</v>
      </c>
      <c r="J1931" s="694" t="s">
        <v>468</v>
      </c>
      <c r="K1931" s="232"/>
      <c r="L1931" s="698"/>
      <c r="M1931" s="185"/>
      <c r="N1931" s="717"/>
      <c r="O1931" s="232"/>
      <c r="P1931" s="232">
        <v>12</v>
      </c>
      <c r="Q1931" s="347" t="s">
        <v>483</v>
      </c>
      <c r="R1931" s="695">
        <v>1120</v>
      </c>
      <c r="S1931" s="695"/>
      <c r="T1931" s="695" t="s">
        <v>30</v>
      </c>
      <c r="U1931" s="695">
        <v>200</v>
      </c>
      <c r="V1931" s="695">
        <v>1120</v>
      </c>
      <c r="W1931" s="695">
        <v>1120</v>
      </c>
      <c r="X1931" s="232">
        <v>1</v>
      </c>
      <c r="Y1931" s="695">
        <v>200</v>
      </c>
      <c r="Z1931" s="232">
        <v>1</v>
      </c>
      <c r="AA1931" s="696">
        <v>200</v>
      </c>
      <c r="AB1931" s="696"/>
      <c r="AC1931" s="697"/>
      <c r="AD1931" s="698"/>
      <c r="AE1931" s="699"/>
      <c r="AF1931" s="699"/>
      <c r="AG1931" s="699"/>
      <c r="AH1931" s="699"/>
      <c r="AI1931" s="232"/>
      <c r="AJ1931" s="694"/>
      <c r="AK1931" s="694"/>
      <c r="AL1931" s="700"/>
      <c r="AM1931" s="694"/>
      <c r="AN1931" s="694"/>
      <c r="AO1931" s="232"/>
      <c r="AP1931" s="232"/>
      <c r="AQ1931" s="232"/>
      <c r="AR1931" s="232"/>
      <c r="AS1931" s="232"/>
      <c r="AT1931" s="243" t="str">
        <f t="shared" si="163"/>
        <v/>
      </c>
      <c r="AU1931" s="243" t="str">
        <f t="shared" si="164"/>
        <v/>
      </c>
    </row>
    <row r="1932" spans="1:47" ht="14.25">
      <c r="A1932" s="182">
        <v>1</v>
      </c>
      <c r="B1932" s="29">
        <v>2025</v>
      </c>
      <c r="C1932" s="29">
        <v>7</v>
      </c>
      <c r="D1932" s="29">
        <v>11</v>
      </c>
      <c r="E1932" s="247" t="s">
        <v>496</v>
      </c>
      <c r="F1932" s="29">
        <v>2</v>
      </c>
      <c r="G1932" s="31" t="s">
        <v>485</v>
      </c>
      <c r="H1932" s="694" t="s">
        <v>467</v>
      </c>
      <c r="I1932" s="347" t="s">
        <v>47</v>
      </c>
      <c r="J1932" s="694" t="s">
        <v>468</v>
      </c>
      <c r="K1932" s="232">
        <v>3839146</v>
      </c>
      <c r="L1932" s="698">
        <v>3</v>
      </c>
      <c r="M1932" s="185">
        <v>4</v>
      </c>
      <c r="N1932" s="717" t="s">
        <v>499</v>
      </c>
      <c r="O1932" s="232" t="s">
        <v>15</v>
      </c>
      <c r="P1932" s="232">
        <v>50</v>
      </c>
      <c r="Q1932" s="347" t="s">
        <v>356</v>
      </c>
      <c r="R1932" s="695">
        <v>1120</v>
      </c>
      <c r="S1932" s="695">
        <v>1122</v>
      </c>
      <c r="T1932" s="695">
        <v>5000</v>
      </c>
      <c r="U1932" s="695">
        <v>5000</v>
      </c>
      <c r="V1932" s="695">
        <v>1120</v>
      </c>
      <c r="W1932" s="695">
        <v>1122</v>
      </c>
      <c r="X1932" s="232">
        <v>1</v>
      </c>
      <c r="Y1932" s="695">
        <v>5000</v>
      </c>
      <c r="Z1932" s="232">
        <v>1</v>
      </c>
      <c r="AA1932" s="696">
        <v>5000</v>
      </c>
      <c r="AB1932" s="696">
        <v>5050</v>
      </c>
      <c r="AC1932" s="697" t="s">
        <v>3067</v>
      </c>
      <c r="AD1932" s="698"/>
      <c r="AE1932" s="699">
        <v>0.3125</v>
      </c>
      <c r="AF1932" s="699">
        <v>0.33680555555555558</v>
      </c>
      <c r="AG1932" s="699">
        <v>0.33680555555555558</v>
      </c>
      <c r="AH1932" s="699">
        <v>0.34375</v>
      </c>
      <c r="AI1932" s="232" t="s">
        <v>5</v>
      </c>
      <c r="AJ1932" s="694"/>
      <c r="AK1932" s="694" t="s">
        <v>6</v>
      </c>
      <c r="AL1932" s="700" t="s">
        <v>662</v>
      </c>
      <c r="AM1932" s="694" t="s">
        <v>486</v>
      </c>
      <c r="AN1932" s="694">
        <v>1</v>
      </c>
      <c r="AO1932" s="232"/>
      <c r="AP1932" s="232" t="s">
        <v>394</v>
      </c>
      <c r="AQ1932" s="232" t="s">
        <v>3069</v>
      </c>
      <c r="AR1932" s="232"/>
      <c r="AS1932" s="232"/>
      <c r="AT1932" s="243">
        <f t="shared" si="163"/>
        <v>2.430555555555558E-2</v>
      </c>
      <c r="AU1932" s="243">
        <f t="shared" si="164"/>
        <v>6.9444444444444198E-3</v>
      </c>
    </row>
    <row r="1933" spans="1:47" ht="14.25">
      <c r="B1933" s="29">
        <v>2025</v>
      </c>
      <c r="C1933" s="29">
        <v>7</v>
      </c>
      <c r="D1933" s="29">
        <v>11</v>
      </c>
      <c r="E1933" s="247" t="s">
        <v>496</v>
      </c>
      <c r="F1933" s="29">
        <v>2</v>
      </c>
      <c r="G1933" s="31" t="s">
        <v>485</v>
      </c>
      <c r="H1933" s="694" t="s">
        <v>467</v>
      </c>
      <c r="I1933" s="347" t="s">
        <v>47</v>
      </c>
      <c r="J1933" s="694" t="s">
        <v>468</v>
      </c>
      <c r="K1933" s="232">
        <v>3839146</v>
      </c>
      <c r="L1933" s="698">
        <v>4</v>
      </c>
      <c r="M1933" s="185">
        <v>4</v>
      </c>
      <c r="N1933" s="717" t="s">
        <v>499</v>
      </c>
      <c r="O1933" s="232" t="s">
        <v>15</v>
      </c>
      <c r="P1933" s="232">
        <v>50</v>
      </c>
      <c r="Q1933" s="347" t="s">
        <v>356</v>
      </c>
      <c r="R1933" s="695">
        <v>1120</v>
      </c>
      <c r="S1933" s="695">
        <v>1122</v>
      </c>
      <c r="T1933" s="695">
        <v>5000</v>
      </c>
      <c r="U1933" s="695">
        <v>5000</v>
      </c>
      <c r="V1933" s="695">
        <v>1120</v>
      </c>
      <c r="W1933" s="695">
        <v>1122</v>
      </c>
      <c r="X1933" s="232">
        <v>1</v>
      </c>
      <c r="Y1933" s="695">
        <v>5000</v>
      </c>
      <c r="Z1933" s="232">
        <v>1</v>
      </c>
      <c r="AA1933" s="696">
        <v>5000</v>
      </c>
      <c r="AB1933" s="696">
        <v>5050</v>
      </c>
      <c r="AC1933" s="697" t="s">
        <v>3068</v>
      </c>
      <c r="AD1933" s="698" t="s">
        <v>3059</v>
      </c>
      <c r="AE1933" s="699">
        <v>0.34375</v>
      </c>
      <c r="AF1933" s="699">
        <v>0.36805555555555558</v>
      </c>
      <c r="AG1933" s="699">
        <v>0.36805555555555558</v>
      </c>
      <c r="AH1933" s="699">
        <v>0.375</v>
      </c>
      <c r="AI1933" s="232" t="s">
        <v>5</v>
      </c>
      <c r="AJ1933" s="694"/>
      <c r="AK1933" s="694" t="s">
        <v>6</v>
      </c>
      <c r="AL1933" s="700" t="s">
        <v>662</v>
      </c>
      <c r="AM1933" s="694" t="s">
        <v>486</v>
      </c>
      <c r="AN1933" s="694">
        <v>1</v>
      </c>
      <c r="AO1933" s="232" t="s">
        <v>3072</v>
      </c>
      <c r="AP1933" s="232" t="s">
        <v>395</v>
      </c>
      <c r="AQ1933" s="232"/>
      <c r="AR1933" s="232"/>
      <c r="AS1933" s="232"/>
      <c r="AT1933" s="243">
        <f t="shared" si="163"/>
        <v>2.430555555555558E-2</v>
      </c>
      <c r="AU1933" s="243">
        <f t="shared" si="164"/>
        <v>6.9444444444444198E-3</v>
      </c>
    </row>
    <row r="1934" spans="1:47" ht="14.25">
      <c r="B1934" s="29">
        <v>2025</v>
      </c>
      <c r="C1934" s="29">
        <v>7</v>
      </c>
      <c r="D1934" s="29">
        <v>11</v>
      </c>
      <c r="E1934" s="247" t="s">
        <v>496</v>
      </c>
      <c r="F1934" s="29"/>
      <c r="G1934" s="208"/>
      <c r="H1934" s="694" t="s">
        <v>467</v>
      </c>
      <c r="I1934" s="347" t="s">
        <v>43</v>
      </c>
      <c r="J1934" s="694" t="s">
        <v>468</v>
      </c>
      <c r="K1934" s="232"/>
      <c r="L1934" s="698"/>
      <c r="M1934" s="185"/>
      <c r="N1934" s="717"/>
      <c r="O1934" s="232"/>
      <c r="P1934" s="232">
        <v>25</v>
      </c>
      <c r="Q1934" s="347" t="s">
        <v>483</v>
      </c>
      <c r="R1934" s="695">
        <v>1120</v>
      </c>
      <c r="S1934" s="695"/>
      <c r="T1934" s="695" t="s">
        <v>30</v>
      </c>
      <c r="U1934" s="695">
        <v>350</v>
      </c>
      <c r="V1934" s="695">
        <v>1120</v>
      </c>
      <c r="W1934" s="695">
        <v>1120</v>
      </c>
      <c r="X1934" s="232">
        <v>1</v>
      </c>
      <c r="Y1934" s="695"/>
      <c r="Z1934" s="232">
        <v>1</v>
      </c>
      <c r="AA1934" s="696">
        <v>350</v>
      </c>
      <c r="AB1934" s="696">
        <v>10550</v>
      </c>
      <c r="AC1934" s="697" t="s">
        <v>756</v>
      </c>
      <c r="AD1934" s="698" t="s">
        <v>3059</v>
      </c>
      <c r="AE1934" s="699">
        <v>0.375</v>
      </c>
      <c r="AF1934" s="699">
        <v>0.37847222222222221</v>
      </c>
      <c r="AG1934" s="699"/>
      <c r="AH1934" s="699"/>
      <c r="AI1934" s="232"/>
      <c r="AJ1934" s="694"/>
      <c r="AK1934" s="694" t="s">
        <v>6</v>
      </c>
      <c r="AL1934" s="700" t="s">
        <v>662</v>
      </c>
      <c r="AM1934" s="694" t="s">
        <v>486</v>
      </c>
      <c r="AN1934" s="694">
        <v>1</v>
      </c>
      <c r="AO1934" s="232"/>
      <c r="AP1934" s="232"/>
      <c r="AQ1934" s="232"/>
      <c r="AR1934" s="232"/>
      <c r="AS1934" s="232"/>
      <c r="AT1934" s="243">
        <f t="shared" si="163"/>
        <v>3.4722222222222099E-3</v>
      </c>
      <c r="AU1934" s="243" t="str">
        <f t="shared" si="164"/>
        <v/>
      </c>
    </row>
    <row r="1935" spans="1:47" ht="14.25">
      <c r="B1935" s="29">
        <v>2025</v>
      </c>
      <c r="C1935" s="29">
        <v>7</v>
      </c>
      <c r="D1935" s="29">
        <v>11</v>
      </c>
      <c r="E1935" s="247" t="s">
        <v>496</v>
      </c>
      <c r="F1935" s="29"/>
      <c r="G1935" s="208"/>
      <c r="H1935" s="694" t="s">
        <v>467</v>
      </c>
      <c r="I1935" s="347"/>
      <c r="J1935" s="694"/>
      <c r="K1935" s="232"/>
      <c r="L1935" s="698"/>
      <c r="M1935" s="185"/>
      <c r="N1935" s="717"/>
      <c r="O1935" s="232"/>
      <c r="P1935" s="232"/>
      <c r="Q1935" s="347"/>
      <c r="R1935" s="695"/>
      <c r="S1935" s="695"/>
      <c r="T1935" s="695"/>
      <c r="U1935" s="695"/>
      <c r="V1935" s="695"/>
      <c r="W1935" s="695"/>
      <c r="X1935" s="232"/>
      <c r="Y1935" s="695"/>
      <c r="Z1935" s="232"/>
      <c r="AA1935" s="696"/>
      <c r="AB1935" s="696"/>
      <c r="AC1935" s="697"/>
      <c r="AD1935" s="698"/>
      <c r="AE1935" s="699"/>
      <c r="AF1935" s="699"/>
      <c r="AG1935" s="699">
        <v>0.37847222222222221</v>
      </c>
      <c r="AH1935" s="699">
        <v>0.39930555555555558</v>
      </c>
      <c r="AI1935" s="232" t="s">
        <v>689</v>
      </c>
      <c r="AJ1935" s="694"/>
      <c r="AK1935" s="694"/>
      <c r="AL1935" s="700"/>
      <c r="AM1935" s="694"/>
      <c r="AN1935" s="694"/>
      <c r="AO1935" s="232"/>
      <c r="AP1935" s="232"/>
      <c r="AQ1935" s="232"/>
      <c r="AR1935" s="232"/>
      <c r="AS1935" s="232"/>
      <c r="AT1935" s="243" t="str">
        <f t="shared" si="163"/>
        <v/>
      </c>
      <c r="AU1935" s="243">
        <f t="shared" si="164"/>
        <v>2.083333333333337E-2</v>
      </c>
    </row>
    <row r="1936" spans="1:47" ht="14.25">
      <c r="B1936" s="29">
        <v>2025</v>
      </c>
      <c r="C1936" s="29">
        <v>7</v>
      </c>
      <c r="D1936" s="29">
        <v>11</v>
      </c>
      <c r="E1936" s="247" t="s">
        <v>496</v>
      </c>
      <c r="F1936" s="29"/>
      <c r="G1936" s="31"/>
      <c r="H1936" s="694" t="s">
        <v>467</v>
      </c>
      <c r="I1936" s="347" t="s">
        <v>58</v>
      </c>
      <c r="J1936" s="694" t="s">
        <v>468</v>
      </c>
      <c r="K1936" s="232"/>
      <c r="L1936" s="698"/>
      <c r="M1936" s="185"/>
      <c r="N1936" s="717"/>
      <c r="O1936" s="232"/>
      <c r="P1936" s="232">
        <v>12</v>
      </c>
      <c r="Q1936" s="347" t="s">
        <v>483</v>
      </c>
      <c r="R1936" s="695">
        <v>1100</v>
      </c>
      <c r="S1936" s="695"/>
      <c r="T1936" s="695" t="s">
        <v>30</v>
      </c>
      <c r="U1936" s="695">
        <v>200</v>
      </c>
      <c r="V1936" s="695">
        <v>1100</v>
      </c>
      <c r="W1936" s="695">
        <v>1100</v>
      </c>
      <c r="X1936" s="232">
        <v>1</v>
      </c>
      <c r="Y1936" s="695">
        <v>200</v>
      </c>
      <c r="Z1936" s="232">
        <v>1</v>
      </c>
      <c r="AA1936" s="696">
        <v>200</v>
      </c>
      <c r="AB1936" s="696"/>
      <c r="AC1936" s="697"/>
      <c r="AD1936" s="698"/>
      <c r="AE1936" s="699"/>
      <c r="AF1936" s="699"/>
      <c r="AG1936" s="699"/>
      <c r="AH1936" s="699"/>
      <c r="AI1936" s="232" t="s">
        <v>5</v>
      </c>
      <c r="AJ1936" s="694"/>
      <c r="AK1936" s="694"/>
      <c r="AL1936" s="700"/>
      <c r="AM1936" s="694"/>
      <c r="AN1936" s="694"/>
      <c r="AO1936" s="232"/>
      <c r="AP1936" s="232"/>
      <c r="AQ1936" s="232"/>
      <c r="AR1936" s="232"/>
      <c r="AS1936" s="232"/>
      <c r="AT1936" s="243" t="str">
        <f t="shared" ref="AT1936:AT1941" si="165">IF(IF(AE1936&gt;AF1936,1-AE1936+AF1936,AF1936-AE1936)=0,"",IF(AE1936&gt;AF1936,1-AE1936+AF1936,AF1936-AE1936))</f>
        <v/>
      </c>
      <c r="AU1936" s="243" t="str">
        <f t="shared" ref="AU1936:AU1941" si="166">IF(IF(AG1936&gt;AH1936,1-AG1936+AH1936,AH1936-AG1936)=0,"",IF(AG1936&gt;AH1936,1-AG1936+AH1936,AH1936-AG1936))</f>
        <v/>
      </c>
    </row>
    <row r="1937" spans="1:47" ht="14.25">
      <c r="B1937" s="29">
        <v>2025</v>
      </c>
      <c r="C1937" s="29">
        <v>7</v>
      </c>
      <c r="D1937" s="29">
        <v>11</v>
      </c>
      <c r="E1937" s="247" t="s">
        <v>496</v>
      </c>
      <c r="F1937" s="29">
        <v>3</v>
      </c>
      <c r="G1937" s="31" t="s">
        <v>485</v>
      </c>
      <c r="H1937" s="694" t="s">
        <v>467</v>
      </c>
      <c r="I1937" s="347" t="s">
        <v>47</v>
      </c>
      <c r="J1937" s="694" t="s">
        <v>468</v>
      </c>
      <c r="K1937" s="232">
        <v>3839138</v>
      </c>
      <c r="L1937" s="698">
        <v>13</v>
      </c>
      <c r="M1937" s="185">
        <v>15</v>
      </c>
      <c r="N1937" s="717" t="s">
        <v>498</v>
      </c>
      <c r="O1937" s="232" t="s">
        <v>469</v>
      </c>
      <c r="P1937" s="232">
        <v>25</v>
      </c>
      <c r="Q1937" s="347" t="s">
        <v>344</v>
      </c>
      <c r="R1937" s="695">
        <v>1100</v>
      </c>
      <c r="S1937" s="695">
        <v>1101</v>
      </c>
      <c r="T1937" s="695">
        <v>6000</v>
      </c>
      <c r="U1937" s="695">
        <v>6000</v>
      </c>
      <c r="V1937" s="695">
        <v>1100</v>
      </c>
      <c r="W1937" s="695">
        <v>1101</v>
      </c>
      <c r="X1937" s="232">
        <v>1</v>
      </c>
      <c r="Y1937" s="695">
        <v>6000</v>
      </c>
      <c r="Z1937" s="232">
        <v>1</v>
      </c>
      <c r="AA1937" s="696">
        <v>6000</v>
      </c>
      <c r="AB1937" s="696">
        <v>6050</v>
      </c>
      <c r="AC1937" s="697" t="s">
        <v>3071</v>
      </c>
      <c r="AD1937" s="698"/>
      <c r="AE1937" s="699">
        <v>0.39930555555555558</v>
      </c>
      <c r="AF1937" s="699">
        <v>0.42708333333333331</v>
      </c>
      <c r="AG1937" s="699">
        <v>0.42708333333333331</v>
      </c>
      <c r="AH1937" s="699">
        <v>0.43402777777777779</v>
      </c>
      <c r="AI1937" s="232" t="s">
        <v>5</v>
      </c>
      <c r="AJ1937" s="694"/>
      <c r="AK1937" s="694" t="s">
        <v>6</v>
      </c>
      <c r="AL1937" s="700" t="s">
        <v>7</v>
      </c>
      <c r="AM1937" s="694" t="s">
        <v>486</v>
      </c>
      <c r="AN1937" s="694">
        <v>1</v>
      </c>
      <c r="AO1937" s="232" t="s">
        <v>2984</v>
      </c>
      <c r="AP1937" s="232" t="s">
        <v>394</v>
      </c>
      <c r="AQ1937" s="232"/>
      <c r="AR1937" s="232"/>
      <c r="AS1937" s="232"/>
      <c r="AT1937" s="243">
        <f t="shared" si="165"/>
        <v>2.7777777777777735E-2</v>
      </c>
      <c r="AU1937" s="243">
        <f t="shared" si="166"/>
        <v>6.9444444444444753E-3</v>
      </c>
    </row>
    <row r="1938" spans="1:47" ht="14.25">
      <c r="B1938" s="29">
        <v>2025</v>
      </c>
      <c r="C1938" s="29">
        <v>7</v>
      </c>
      <c r="D1938" s="29">
        <v>11</v>
      </c>
      <c r="E1938" s="247" t="s">
        <v>496</v>
      </c>
      <c r="F1938" s="29">
        <v>3</v>
      </c>
      <c r="G1938" s="31" t="s">
        <v>485</v>
      </c>
      <c r="H1938" s="694" t="s">
        <v>467</v>
      </c>
      <c r="I1938" s="347" t="s">
        <v>47</v>
      </c>
      <c r="J1938" s="694" t="s">
        <v>468</v>
      </c>
      <c r="K1938" s="232">
        <v>3839138</v>
      </c>
      <c r="L1938" s="698">
        <v>14</v>
      </c>
      <c r="M1938" s="185">
        <v>15</v>
      </c>
      <c r="N1938" s="717" t="s">
        <v>498</v>
      </c>
      <c r="O1938" s="232" t="s">
        <v>469</v>
      </c>
      <c r="P1938" s="232">
        <v>25</v>
      </c>
      <c r="Q1938" s="347" t="s">
        <v>344</v>
      </c>
      <c r="R1938" s="695">
        <v>1100</v>
      </c>
      <c r="S1938" s="695">
        <v>1100</v>
      </c>
      <c r="T1938" s="695">
        <v>6000</v>
      </c>
      <c r="U1938" s="695">
        <v>6000</v>
      </c>
      <c r="V1938" s="695">
        <v>1100</v>
      </c>
      <c r="W1938" s="695">
        <v>1100</v>
      </c>
      <c r="X1938" s="232">
        <v>1</v>
      </c>
      <c r="Y1938" s="695">
        <v>6000</v>
      </c>
      <c r="Z1938" s="232">
        <v>1</v>
      </c>
      <c r="AA1938" s="696">
        <v>6000</v>
      </c>
      <c r="AB1938" s="696">
        <v>6050</v>
      </c>
      <c r="AC1938" s="697" t="s">
        <v>3073</v>
      </c>
      <c r="AD1938" s="698"/>
      <c r="AE1938" s="699">
        <v>0.43402777777777779</v>
      </c>
      <c r="AF1938" s="699">
        <v>0.46180555555555558</v>
      </c>
      <c r="AG1938" s="699">
        <v>0.46180555555555558</v>
      </c>
      <c r="AH1938" s="699">
        <v>0.51041666666666663</v>
      </c>
      <c r="AI1938" s="232" t="s">
        <v>5</v>
      </c>
      <c r="AJ1938" s="694"/>
      <c r="AK1938" s="694" t="s">
        <v>6</v>
      </c>
      <c r="AL1938" s="700" t="s">
        <v>7</v>
      </c>
      <c r="AM1938" s="694" t="s">
        <v>486</v>
      </c>
      <c r="AN1938" s="694">
        <v>1</v>
      </c>
      <c r="AO1938" s="232" t="s">
        <v>2984</v>
      </c>
      <c r="AP1938" s="232" t="s">
        <v>394</v>
      </c>
      <c r="AQ1938" s="232"/>
      <c r="AR1938" s="232"/>
      <c r="AS1938" s="232"/>
      <c r="AT1938" s="243">
        <f t="shared" si="165"/>
        <v>2.777777777777779E-2</v>
      </c>
      <c r="AU1938" s="243">
        <f t="shared" si="166"/>
        <v>4.8611111111111049E-2</v>
      </c>
    </row>
    <row r="1939" spans="1:47" ht="14.25">
      <c r="B1939" s="29">
        <v>2025</v>
      </c>
      <c r="C1939" s="29">
        <v>7</v>
      </c>
      <c r="D1939" s="29">
        <v>11</v>
      </c>
      <c r="E1939" s="247" t="s">
        <v>496</v>
      </c>
      <c r="F1939" s="29">
        <v>3</v>
      </c>
      <c r="G1939" s="31" t="s">
        <v>485</v>
      </c>
      <c r="H1939" s="694" t="s">
        <v>467</v>
      </c>
      <c r="I1939" s="347" t="s">
        <v>47</v>
      </c>
      <c r="J1939" s="694" t="s">
        <v>468</v>
      </c>
      <c r="K1939" s="232">
        <v>3839138</v>
      </c>
      <c r="L1939" s="698">
        <v>15</v>
      </c>
      <c r="M1939" s="185">
        <v>15</v>
      </c>
      <c r="N1939" s="717" t="s">
        <v>498</v>
      </c>
      <c r="O1939" s="232" t="s">
        <v>469</v>
      </c>
      <c r="P1939" s="232">
        <v>25</v>
      </c>
      <c r="Q1939" s="347" t="s">
        <v>344</v>
      </c>
      <c r="R1939" s="695">
        <v>1100</v>
      </c>
      <c r="S1939" s="695">
        <v>1101</v>
      </c>
      <c r="T1939" s="695">
        <v>6000</v>
      </c>
      <c r="U1939" s="695">
        <v>6000</v>
      </c>
      <c r="V1939" s="695">
        <v>1100</v>
      </c>
      <c r="W1939" s="695">
        <v>1101</v>
      </c>
      <c r="X1939" s="232">
        <v>1</v>
      </c>
      <c r="Y1939" s="695">
        <v>6000</v>
      </c>
      <c r="Z1939" s="232">
        <v>1</v>
      </c>
      <c r="AA1939" s="696">
        <v>6000</v>
      </c>
      <c r="AB1939" s="696">
        <v>6050</v>
      </c>
      <c r="AC1939" s="697" t="s">
        <v>3084</v>
      </c>
      <c r="AD1939" s="698" t="s">
        <v>3070</v>
      </c>
      <c r="AE1939" s="699">
        <v>0.51041666666666663</v>
      </c>
      <c r="AF1939" s="699">
        <v>0.53819444444444442</v>
      </c>
      <c r="AG1939" s="699">
        <v>0.53819444444444442</v>
      </c>
      <c r="AH1939" s="699">
        <v>0.54513888888888884</v>
      </c>
      <c r="AI1939" s="232" t="s">
        <v>5</v>
      </c>
      <c r="AJ1939" s="694"/>
      <c r="AK1939" s="694" t="s">
        <v>6</v>
      </c>
      <c r="AL1939" s="700" t="s">
        <v>7</v>
      </c>
      <c r="AM1939" s="694" t="s">
        <v>486</v>
      </c>
      <c r="AN1939" s="694">
        <v>1</v>
      </c>
      <c r="AO1939" s="232" t="s">
        <v>2984</v>
      </c>
      <c r="AP1939" s="232" t="s">
        <v>394</v>
      </c>
      <c r="AQ1939" s="232"/>
      <c r="AR1939" s="232"/>
      <c r="AS1939" s="232"/>
      <c r="AT1939" s="243">
        <f t="shared" si="165"/>
        <v>2.777777777777779E-2</v>
      </c>
      <c r="AU1939" s="243">
        <f t="shared" si="166"/>
        <v>6.9444444444444198E-3</v>
      </c>
    </row>
    <row r="1940" spans="1:47" ht="14.25">
      <c r="B1940" s="29">
        <v>2025</v>
      </c>
      <c r="C1940" s="29">
        <v>7</v>
      </c>
      <c r="D1940" s="29">
        <v>11</v>
      </c>
      <c r="E1940" s="247" t="s">
        <v>496</v>
      </c>
      <c r="F1940" s="29"/>
      <c r="G1940" s="31"/>
      <c r="H1940" s="694" t="s">
        <v>467</v>
      </c>
      <c r="I1940" s="347" t="s">
        <v>43</v>
      </c>
      <c r="J1940" s="694" t="s">
        <v>468</v>
      </c>
      <c r="K1940" s="232"/>
      <c r="L1940" s="698"/>
      <c r="M1940" s="185"/>
      <c r="N1940" s="717"/>
      <c r="O1940" s="232"/>
      <c r="P1940" s="232">
        <v>25</v>
      </c>
      <c r="Q1940" s="347" t="s">
        <v>483</v>
      </c>
      <c r="R1940" s="695">
        <v>1100</v>
      </c>
      <c r="S1940" s="695"/>
      <c r="T1940" s="695" t="s">
        <v>30</v>
      </c>
      <c r="U1940" s="695">
        <v>500</v>
      </c>
      <c r="V1940" s="695">
        <v>1100</v>
      </c>
      <c r="W1940" s="695">
        <v>1100</v>
      </c>
      <c r="X1940" s="232">
        <v>1</v>
      </c>
      <c r="Y1940" s="695"/>
      <c r="Z1940" s="232">
        <v>1</v>
      </c>
      <c r="AA1940" s="696">
        <v>500</v>
      </c>
      <c r="AB1940" s="696">
        <v>18700</v>
      </c>
      <c r="AC1940" s="697" t="s">
        <v>928</v>
      </c>
      <c r="AD1940" s="698" t="s">
        <v>3070</v>
      </c>
      <c r="AE1940" s="699">
        <v>0.54513888888888884</v>
      </c>
      <c r="AF1940" s="699">
        <v>0.54861111111111116</v>
      </c>
      <c r="AG1940" s="699"/>
      <c r="AH1940" s="699"/>
      <c r="AI1940" s="232"/>
      <c r="AJ1940" s="694"/>
      <c r="AK1940" s="694" t="s">
        <v>6</v>
      </c>
      <c r="AL1940" s="700" t="s">
        <v>7</v>
      </c>
      <c r="AM1940" s="694" t="s">
        <v>486</v>
      </c>
      <c r="AN1940" s="694">
        <v>1</v>
      </c>
      <c r="AO1940" s="232" t="s">
        <v>1408</v>
      </c>
      <c r="AP1940" s="232"/>
      <c r="AQ1940" s="232"/>
      <c r="AR1940" s="232"/>
      <c r="AS1940" s="232"/>
      <c r="AT1940" s="243">
        <f t="shared" si="165"/>
        <v>3.4722222222223209E-3</v>
      </c>
      <c r="AU1940" s="243" t="str">
        <f t="shared" si="166"/>
        <v/>
      </c>
    </row>
    <row r="1941" spans="1:47" ht="14.25">
      <c r="B1941" s="29">
        <v>2025</v>
      </c>
      <c r="C1941" s="29">
        <v>7</v>
      </c>
      <c r="D1941" s="29">
        <v>11</v>
      </c>
      <c r="E1941" s="247" t="s">
        <v>496</v>
      </c>
      <c r="F1941" s="29"/>
      <c r="G1941" s="208"/>
      <c r="H1941" s="694" t="s">
        <v>467</v>
      </c>
      <c r="I1941" s="347"/>
      <c r="J1941" s="694"/>
      <c r="K1941" s="232"/>
      <c r="L1941" s="698"/>
      <c r="M1941" s="185"/>
      <c r="N1941" s="717"/>
      <c r="O1941" s="232"/>
      <c r="P1941" s="232"/>
      <c r="Q1941" s="347"/>
      <c r="R1941" s="695"/>
      <c r="S1941" s="695"/>
      <c r="T1941" s="695"/>
      <c r="U1941" s="695"/>
      <c r="V1941" s="695"/>
      <c r="W1941" s="695"/>
      <c r="X1941" s="232"/>
      <c r="Y1941" s="695"/>
      <c r="Z1941" s="232"/>
      <c r="AA1941" s="696"/>
      <c r="AB1941" s="696"/>
      <c r="AC1941" s="697"/>
      <c r="AD1941" s="698"/>
      <c r="AE1941" s="699"/>
      <c r="AF1941" s="699"/>
      <c r="AG1941" s="699">
        <v>0.54861111111111116</v>
      </c>
      <c r="AH1941" s="699">
        <v>0.58333333333333337</v>
      </c>
      <c r="AI1941" s="232" t="s">
        <v>16</v>
      </c>
      <c r="AJ1941" s="694"/>
      <c r="AK1941" s="694"/>
      <c r="AL1941" s="700"/>
      <c r="AM1941" s="694"/>
      <c r="AN1941" s="694"/>
      <c r="AO1941" s="232" t="s">
        <v>3085</v>
      </c>
      <c r="AP1941" s="232"/>
      <c r="AQ1941" s="232"/>
      <c r="AR1941" s="232"/>
      <c r="AS1941" s="232"/>
      <c r="AT1941" s="243" t="str">
        <f t="shared" si="165"/>
        <v/>
      </c>
      <c r="AU1941" s="243">
        <f t="shared" si="166"/>
        <v>3.472222222222221E-2</v>
      </c>
    </row>
    <row r="1942" spans="1:47" ht="14.25">
      <c r="B1942" s="29">
        <v>2025</v>
      </c>
      <c r="C1942" s="29">
        <v>7</v>
      </c>
      <c r="D1942" s="29">
        <v>11</v>
      </c>
      <c r="E1942" s="247" t="s">
        <v>494</v>
      </c>
      <c r="F1942" s="29"/>
      <c r="G1942" s="31"/>
      <c r="H1942" s="694" t="s">
        <v>467</v>
      </c>
      <c r="I1942" s="347"/>
      <c r="J1942" s="694"/>
      <c r="K1942" s="232"/>
      <c r="L1942" s="698"/>
      <c r="M1942" s="185"/>
      <c r="N1942" s="717"/>
      <c r="O1942" s="232"/>
      <c r="P1942" s="232"/>
      <c r="Q1942" s="347"/>
      <c r="R1942" s="695"/>
      <c r="S1942" s="695"/>
      <c r="T1942" s="695"/>
      <c r="U1942" s="695"/>
      <c r="V1942" s="695"/>
      <c r="W1942" s="695"/>
      <c r="X1942" s="232"/>
      <c r="Y1942" s="695"/>
      <c r="Z1942" s="232"/>
      <c r="AA1942" s="696"/>
      <c r="AB1942" s="696"/>
      <c r="AC1942" s="697"/>
      <c r="AD1942" s="698"/>
      <c r="AE1942" s="699"/>
      <c r="AF1942" s="699"/>
      <c r="AG1942" s="699">
        <v>0.58333333333333337</v>
      </c>
      <c r="AH1942" s="699">
        <v>0.66666666666666663</v>
      </c>
      <c r="AI1942" s="232" t="s">
        <v>26</v>
      </c>
      <c r="AJ1942" s="694"/>
      <c r="AK1942" s="694"/>
      <c r="AL1942" s="700"/>
      <c r="AM1942" s="694"/>
      <c r="AN1942" s="694"/>
      <c r="AO1942" s="232" t="s">
        <v>3086</v>
      </c>
      <c r="AP1942" s="232"/>
      <c r="AQ1942" s="232"/>
      <c r="AR1942" s="232"/>
      <c r="AS1942" s="232"/>
      <c r="AT1942" s="243"/>
      <c r="AU1942" s="243"/>
    </row>
    <row r="1943" spans="1:47" ht="14.25">
      <c r="A1943" s="182">
        <v>1</v>
      </c>
      <c r="B1943" s="29">
        <v>2025</v>
      </c>
      <c r="C1943" s="29">
        <v>7</v>
      </c>
      <c r="D1943" s="29">
        <v>11</v>
      </c>
      <c r="E1943" s="247" t="s">
        <v>494</v>
      </c>
      <c r="F1943" s="29">
        <v>4</v>
      </c>
      <c r="G1943" s="31" t="s">
        <v>485</v>
      </c>
      <c r="H1943" s="694" t="s">
        <v>467</v>
      </c>
      <c r="I1943" s="347" t="s">
        <v>47</v>
      </c>
      <c r="J1943" s="694" t="s">
        <v>1553</v>
      </c>
      <c r="K1943" s="232">
        <v>3841180</v>
      </c>
      <c r="L1943" s="698">
        <v>1</v>
      </c>
      <c r="M1943" s="185">
        <v>9</v>
      </c>
      <c r="N1943" s="717" t="s">
        <v>875</v>
      </c>
      <c r="O1943" s="232" t="s">
        <v>52</v>
      </c>
      <c r="P1943" s="232">
        <v>25</v>
      </c>
      <c r="Q1943" s="347" t="s">
        <v>477</v>
      </c>
      <c r="R1943" s="695">
        <v>1110</v>
      </c>
      <c r="S1943" s="695">
        <v>1110</v>
      </c>
      <c r="T1943" s="695">
        <v>12100</v>
      </c>
      <c r="U1943" s="695">
        <v>12100</v>
      </c>
      <c r="V1943" s="695">
        <v>1110</v>
      </c>
      <c r="W1943" s="695">
        <v>1110</v>
      </c>
      <c r="X1943" s="232">
        <v>1</v>
      </c>
      <c r="Y1943" s="695">
        <v>12100</v>
      </c>
      <c r="Z1943" s="232">
        <v>1</v>
      </c>
      <c r="AA1943" s="696">
        <v>12100</v>
      </c>
      <c r="AB1943" s="696">
        <v>12100</v>
      </c>
      <c r="AC1943" s="697" t="s">
        <v>3090</v>
      </c>
      <c r="AD1943" s="698" t="s">
        <v>3074</v>
      </c>
      <c r="AE1943" s="699"/>
      <c r="AF1943" s="699"/>
      <c r="AG1943" s="699"/>
      <c r="AH1943" s="699"/>
      <c r="AI1943" s="232" t="s">
        <v>5</v>
      </c>
      <c r="AJ1943" s="694"/>
      <c r="AK1943" s="694" t="s">
        <v>6</v>
      </c>
      <c r="AL1943" s="700" t="s">
        <v>662</v>
      </c>
      <c r="AM1943" s="694" t="s">
        <v>486</v>
      </c>
      <c r="AN1943" s="694"/>
      <c r="AO1943" s="232"/>
      <c r="AP1943" s="232"/>
      <c r="AQ1943" s="232"/>
      <c r="AR1943" s="232"/>
      <c r="AS1943" s="232"/>
      <c r="AT1943" s="243" t="str">
        <f t="shared" si="163"/>
        <v/>
      </c>
      <c r="AU1943" s="243" t="str">
        <f t="shared" si="164"/>
        <v/>
      </c>
    </row>
    <row r="1944" spans="1:47" ht="14.25">
      <c r="B1944" s="29">
        <v>2025</v>
      </c>
      <c r="C1944" s="29">
        <v>7</v>
      </c>
      <c r="D1944" s="29">
        <v>11</v>
      </c>
      <c r="E1944" s="247" t="s">
        <v>494</v>
      </c>
      <c r="F1944" s="29"/>
      <c r="G1944" s="368"/>
      <c r="H1944" s="694" t="s">
        <v>467</v>
      </c>
      <c r="I1944" s="347" t="s">
        <v>43</v>
      </c>
      <c r="J1944" s="694" t="s">
        <v>1553</v>
      </c>
      <c r="K1944" s="232"/>
      <c r="L1944" s="698"/>
      <c r="M1944" s="185"/>
      <c r="N1944" s="717"/>
      <c r="O1944" s="232"/>
      <c r="P1944" s="232">
        <v>25</v>
      </c>
      <c r="Q1944" s="347" t="s">
        <v>483</v>
      </c>
      <c r="R1944" s="695">
        <v>1110</v>
      </c>
      <c r="S1944" s="695"/>
      <c r="T1944" s="695">
        <v>1000</v>
      </c>
      <c r="U1944" s="695">
        <v>1000</v>
      </c>
      <c r="V1944" s="695">
        <v>1110</v>
      </c>
      <c r="W1944" s="695">
        <v>1110</v>
      </c>
      <c r="X1944" s="232">
        <v>1</v>
      </c>
      <c r="Y1944" s="695">
        <v>1000</v>
      </c>
      <c r="Z1944" s="232">
        <v>1</v>
      </c>
      <c r="AA1944" s="696">
        <v>1000</v>
      </c>
      <c r="AB1944" s="696">
        <v>13100</v>
      </c>
      <c r="AC1944" s="697" t="s">
        <v>876</v>
      </c>
      <c r="AD1944" s="698" t="s">
        <v>3074</v>
      </c>
      <c r="AE1944" s="699">
        <v>0.66666666666666663</v>
      </c>
      <c r="AF1944" s="699">
        <v>0.67708333333333337</v>
      </c>
      <c r="AG1944" s="699"/>
      <c r="AH1944" s="699"/>
      <c r="AI1944" s="232"/>
      <c r="AJ1944" s="694"/>
      <c r="AK1944" s="694" t="s">
        <v>6</v>
      </c>
      <c r="AL1944" s="700" t="s">
        <v>662</v>
      </c>
      <c r="AM1944" s="694" t="s">
        <v>486</v>
      </c>
      <c r="AN1944" s="694">
        <v>1</v>
      </c>
      <c r="AO1944" s="232"/>
      <c r="AP1944" s="232"/>
      <c r="AQ1944" s="232"/>
      <c r="AR1944" s="232"/>
      <c r="AS1944" s="232"/>
      <c r="AT1944" s="243">
        <f t="shared" si="163"/>
        <v>1.0416666666666741E-2</v>
      </c>
      <c r="AU1944" s="243" t="str">
        <f t="shared" si="164"/>
        <v/>
      </c>
    </row>
    <row r="1945" spans="1:47" ht="14.25">
      <c r="B1945" s="29">
        <v>2025</v>
      </c>
      <c r="C1945" s="29">
        <v>7</v>
      </c>
      <c r="D1945" s="29">
        <v>11</v>
      </c>
      <c r="E1945" s="247" t="s">
        <v>494</v>
      </c>
      <c r="F1945" s="29"/>
      <c r="G1945" s="208"/>
      <c r="H1945" s="694" t="s">
        <v>467</v>
      </c>
      <c r="I1945" s="347"/>
      <c r="J1945" s="694"/>
      <c r="K1945" s="232"/>
      <c r="L1945" s="698"/>
      <c r="M1945" s="185"/>
      <c r="N1945" s="717"/>
      <c r="O1945" s="232"/>
      <c r="P1945" s="232"/>
      <c r="Q1945" s="347"/>
      <c r="R1945" s="695"/>
      <c r="S1945" s="695"/>
      <c r="T1945" s="695"/>
      <c r="U1945" s="695"/>
      <c r="V1945" s="695"/>
      <c r="W1945" s="695"/>
      <c r="X1945" s="232"/>
      <c r="Y1945" s="695"/>
      <c r="Z1945" s="232"/>
      <c r="AA1945" s="696"/>
      <c r="AB1945" s="696"/>
      <c r="AC1945" s="697"/>
      <c r="AD1945" s="698"/>
      <c r="AE1945" s="699"/>
      <c r="AF1945" s="699"/>
      <c r="AG1945" s="699">
        <v>0.67708333333333337</v>
      </c>
      <c r="AH1945" s="699">
        <v>0.69791666666666663</v>
      </c>
      <c r="AI1945" s="232" t="s">
        <v>560</v>
      </c>
      <c r="AJ1945" s="694"/>
      <c r="AK1945" s="694"/>
      <c r="AL1945" s="700"/>
      <c r="AM1945" s="694"/>
      <c r="AN1945" s="694"/>
      <c r="AO1945" s="232"/>
      <c r="AP1945" s="232"/>
      <c r="AQ1945" s="232"/>
      <c r="AR1945" s="232"/>
      <c r="AS1945" s="232"/>
      <c r="AT1945" s="243" t="str">
        <f t="shared" si="163"/>
        <v/>
      </c>
      <c r="AU1945" s="243">
        <f t="shared" si="164"/>
        <v>2.0833333333333259E-2</v>
      </c>
    </row>
    <row r="1946" spans="1:47" ht="14.25">
      <c r="A1946" s="182">
        <v>1</v>
      </c>
      <c r="B1946" s="29">
        <v>2025</v>
      </c>
      <c r="C1946" s="29">
        <v>7</v>
      </c>
      <c r="D1946" s="29">
        <v>11</v>
      </c>
      <c r="E1946" s="247" t="s">
        <v>494</v>
      </c>
      <c r="F1946" s="29">
        <v>5</v>
      </c>
      <c r="G1946" s="31" t="s">
        <v>485</v>
      </c>
      <c r="H1946" s="694" t="s">
        <v>467</v>
      </c>
      <c r="I1946" s="347" t="s">
        <v>47</v>
      </c>
      <c r="J1946" s="694" t="s">
        <v>1553</v>
      </c>
      <c r="K1946" s="232">
        <v>3841180</v>
      </c>
      <c r="L1946" s="698">
        <v>2</v>
      </c>
      <c r="M1946" s="185">
        <v>9</v>
      </c>
      <c r="N1946" s="717" t="s">
        <v>875</v>
      </c>
      <c r="O1946" s="232" t="s">
        <v>52</v>
      </c>
      <c r="P1946" s="232">
        <v>25</v>
      </c>
      <c r="Q1946" s="347" t="s">
        <v>477</v>
      </c>
      <c r="R1946" s="695">
        <v>1110</v>
      </c>
      <c r="S1946" s="695">
        <v>1110</v>
      </c>
      <c r="T1946" s="695">
        <v>12100</v>
      </c>
      <c r="U1946" s="695">
        <v>12100</v>
      </c>
      <c r="V1946" s="695">
        <v>1110</v>
      </c>
      <c r="W1946" s="695">
        <v>1110</v>
      </c>
      <c r="X1946" s="232">
        <v>1</v>
      </c>
      <c r="Y1946" s="695">
        <v>12100</v>
      </c>
      <c r="Z1946" s="232">
        <v>1</v>
      </c>
      <c r="AA1946" s="696">
        <v>12100</v>
      </c>
      <c r="AB1946" s="696">
        <v>12100</v>
      </c>
      <c r="AC1946" s="697" t="s">
        <v>3091</v>
      </c>
      <c r="AD1946" s="698" t="s">
        <v>3075</v>
      </c>
      <c r="AE1946" s="699"/>
      <c r="AF1946" s="699"/>
      <c r="AG1946" s="699"/>
      <c r="AH1946" s="699"/>
      <c r="AI1946" s="232" t="s">
        <v>5</v>
      </c>
      <c r="AJ1946" s="694"/>
      <c r="AK1946" s="694" t="s">
        <v>6</v>
      </c>
      <c r="AL1946" s="700" t="s">
        <v>662</v>
      </c>
      <c r="AM1946" s="694" t="s">
        <v>486</v>
      </c>
      <c r="AN1946" s="694"/>
      <c r="AO1946" s="232"/>
      <c r="AP1946" s="232"/>
      <c r="AQ1946" s="232"/>
      <c r="AR1946" s="232"/>
      <c r="AS1946" s="232"/>
      <c r="AT1946" s="243" t="str">
        <f t="shared" si="163"/>
        <v/>
      </c>
      <c r="AU1946" s="243" t="str">
        <f t="shared" si="164"/>
        <v/>
      </c>
    </row>
    <row r="1947" spans="1:47" ht="14.25">
      <c r="B1947" s="29">
        <v>2025</v>
      </c>
      <c r="C1947" s="29">
        <v>7</v>
      </c>
      <c r="D1947" s="29">
        <v>11</v>
      </c>
      <c r="E1947" s="247" t="s">
        <v>494</v>
      </c>
      <c r="F1947" s="29"/>
      <c r="G1947" s="368"/>
      <c r="H1947" s="694" t="s">
        <v>467</v>
      </c>
      <c r="I1947" s="347" t="s">
        <v>43</v>
      </c>
      <c r="J1947" s="694" t="s">
        <v>1553</v>
      </c>
      <c r="K1947" s="232"/>
      <c r="L1947" s="698"/>
      <c r="M1947" s="185"/>
      <c r="N1947" s="717"/>
      <c r="O1947" s="232"/>
      <c r="P1947" s="232">
        <v>25</v>
      </c>
      <c r="Q1947" s="347" t="s">
        <v>483</v>
      </c>
      <c r="R1947" s="695">
        <v>1110</v>
      </c>
      <c r="S1947" s="695"/>
      <c r="T1947" s="695">
        <v>1000</v>
      </c>
      <c r="U1947" s="695">
        <v>1000</v>
      </c>
      <c r="V1947" s="695">
        <v>1110</v>
      </c>
      <c r="W1947" s="695">
        <v>1110</v>
      </c>
      <c r="X1947" s="232">
        <v>1</v>
      </c>
      <c r="Y1947" s="695">
        <v>1000</v>
      </c>
      <c r="Z1947" s="232">
        <v>1</v>
      </c>
      <c r="AA1947" s="696">
        <v>1000</v>
      </c>
      <c r="AB1947" s="696">
        <v>13100</v>
      </c>
      <c r="AC1947" s="697" t="s">
        <v>876</v>
      </c>
      <c r="AD1947" s="698" t="s">
        <v>3075</v>
      </c>
      <c r="AE1947" s="699">
        <v>0.69791666666666663</v>
      </c>
      <c r="AF1947" s="699">
        <v>0.70833333333333337</v>
      </c>
      <c r="AG1947" s="699"/>
      <c r="AH1947" s="699"/>
      <c r="AI1947" s="232"/>
      <c r="AJ1947" s="694"/>
      <c r="AK1947" s="694" t="s">
        <v>6</v>
      </c>
      <c r="AL1947" s="700" t="s">
        <v>662</v>
      </c>
      <c r="AM1947" s="694" t="s">
        <v>486</v>
      </c>
      <c r="AN1947" s="694">
        <v>1</v>
      </c>
      <c r="AO1947" s="232"/>
      <c r="AP1947" s="232"/>
      <c r="AQ1947" s="232"/>
      <c r="AR1947" s="232"/>
      <c r="AS1947" s="232"/>
      <c r="AT1947" s="243">
        <f t="shared" si="163"/>
        <v>1.0416666666666741E-2</v>
      </c>
      <c r="AU1947" s="243" t="str">
        <f t="shared" si="164"/>
        <v/>
      </c>
    </row>
    <row r="1948" spans="1:47" ht="14.25">
      <c r="B1948" s="29">
        <v>2025</v>
      </c>
      <c r="C1948" s="29">
        <v>7</v>
      </c>
      <c r="D1948" s="29">
        <v>11</v>
      </c>
      <c r="E1948" s="247" t="s">
        <v>494</v>
      </c>
      <c r="F1948" s="29"/>
      <c r="G1948" s="208"/>
      <c r="H1948" s="694" t="s">
        <v>467</v>
      </c>
      <c r="I1948" s="347"/>
      <c r="J1948" s="694"/>
      <c r="K1948" s="232"/>
      <c r="L1948" s="698"/>
      <c r="M1948" s="185"/>
      <c r="N1948" s="717"/>
      <c r="O1948" s="232"/>
      <c r="P1948" s="232"/>
      <c r="Q1948" s="347"/>
      <c r="R1948" s="695"/>
      <c r="S1948" s="695"/>
      <c r="T1948" s="695"/>
      <c r="U1948" s="695"/>
      <c r="V1948" s="695"/>
      <c r="W1948" s="695"/>
      <c r="X1948" s="232"/>
      <c r="Y1948" s="695"/>
      <c r="Z1948" s="232"/>
      <c r="AA1948" s="696"/>
      <c r="AB1948" s="696"/>
      <c r="AC1948" s="697"/>
      <c r="AD1948" s="698"/>
      <c r="AE1948" s="699"/>
      <c r="AF1948" s="699"/>
      <c r="AG1948" s="699">
        <v>0.70833333333333337</v>
      </c>
      <c r="AH1948" s="699">
        <v>0.72916666666666663</v>
      </c>
      <c r="AI1948" s="232" t="s">
        <v>560</v>
      </c>
      <c r="AJ1948" s="694"/>
      <c r="AK1948" s="694"/>
      <c r="AL1948" s="700"/>
      <c r="AM1948" s="694"/>
      <c r="AN1948" s="694"/>
      <c r="AO1948" s="232"/>
      <c r="AP1948" s="232"/>
      <c r="AQ1948" s="232"/>
      <c r="AR1948" s="232"/>
      <c r="AS1948" s="232"/>
      <c r="AT1948" s="243" t="str">
        <f t="shared" si="163"/>
        <v/>
      </c>
      <c r="AU1948" s="243">
        <f t="shared" si="164"/>
        <v>2.0833333333333259E-2</v>
      </c>
    </row>
    <row r="1949" spans="1:47" ht="14.25">
      <c r="A1949" s="182">
        <v>1</v>
      </c>
      <c r="B1949" s="29">
        <v>2025</v>
      </c>
      <c r="C1949" s="29">
        <v>7</v>
      </c>
      <c r="D1949" s="29">
        <v>11</v>
      </c>
      <c r="E1949" s="247" t="s">
        <v>494</v>
      </c>
      <c r="F1949" s="29">
        <v>6</v>
      </c>
      <c r="G1949" s="31" t="s">
        <v>485</v>
      </c>
      <c r="H1949" s="694" t="s">
        <v>467</v>
      </c>
      <c r="I1949" s="347" t="s">
        <v>47</v>
      </c>
      <c r="J1949" s="694" t="s">
        <v>1553</v>
      </c>
      <c r="K1949" s="232">
        <v>3841180</v>
      </c>
      <c r="L1949" s="698">
        <v>3</v>
      </c>
      <c r="M1949" s="185">
        <v>9</v>
      </c>
      <c r="N1949" s="717" t="s">
        <v>875</v>
      </c>
      <c r="O1949" s="232" t="s">
        <v>52</v>
      </c>
      <c r="P1949" s="232">
        <v>25</v>
      </c>
      <c r="Q1949" s="347" t="s">
        <v>477</v>
      </c>
      <c r="R1949" s="695">
        <v>1110</v>
      </c>
      <c r="S1949" s="695">
        <v>1110</v>
      </c>
      <c r="T1949" s="695">
        <v>12100</v>
      </c>
      <c r="U1949" s="695">
        <v>12100</v>
      </c>
      <c r="V1949" s="695">
        <v>1110</v>
      </c>
      <c r="W1949" s="695">
        <v>1110</v>
      </c>
      <c r="X1949" s="232">
        <v>1</v>
      </c>
      <c r="Y1949" s="695">
        <v>12100</v>
      </c>
      <c r="Z1949" s="232">
        <v>1</v>
      </c>
      <c r="AA1949" s="696">
        <v>12100</v>
      </c>
      <c r="AB1949" s="696">
        <v>12100</v>
      </c>
      <c r="AC1949" s="697" t="s">
        <v>3092</v>
      </c>
      <c r="AD1949" s="698" t="s">
        <v>3076</v>
      </c>
      <c r="AE1949" s="699"/>
      <c r="AF1949" s="699"/>
      <c r="AG1949" s="699"/>
      <c r="AH1949" s="699"/>
      <c r="AI1949" s="232" t="s">
        <v>5</v>
      </c>
      <c r="AJ1949" s="694"/>
      <c r="AK1949" s="694" t="s">
        <v>6</v>
      </c>
      <c r="AL1949" s="700" t="s">
        <v>662</v>
      </c>
      <c r="AM1949" s="694" t="s">
        <v>486</v>
      </c>
      <c r="AN1949" s="694"/>
      <c r="AO1949" s="232"/>
      <c r="AP1949" s="232"/>
      <c r="AQ1949" s="232"/>
      <c r="AR1949" s="232"/>
      <c r="AS1949" s="232"/>
      <c r="AT1949" s="243" t="str">
        <f t="shared" si="163"/>
        <v/>
      </c>
      <c r="AU1949" s="243" t="str">
        <f t="shared" si="164"/>
        <v/>
      </c>
    </row>
    <row r="1950" spans="1:47" ht="14.25">
      <c r="B1950" s="29">
        <v>2025</v>
      </c>
      <c r="C1950" s="29">
        <v>7</v>
      </c>
      <c r="D1950" s="29">
        <v>11</v>
      </c>
      <c r="E1950" s="247" t="s">
        <v>494</v>
      </c>
      <c r="F1950" s="29"/>
      <c r="G1950" s="368"/>
      <c r="H1950" s="694" t="s">
        <v>467</v>
      </c>
      <c r="I1950" s="347" t="s">
        <v>43</v>
      </c>
      <c r="J1950" s="694" t="s">
        <v>1553</v>
      </c>
      <c r="K1950" s="232"/>
      <c r="L1950" s="698"/>
      <c r="M1950" s="185"/>
      <c r="N1950" s="717"/>
      <c r="O1950" s="232"/>
      <c r="P1950" s="232">
        <v>25</v>
      </c>
      <c r="Q1950" s="347" t="s">
        <v>483</v>
      </c>
      <c r="R1950" s="695">
        <v>1110</v>
      </c>
      <c r="S1950" s="695"/>
      <c r="T1950" s="695">
        <v>1000</v>
      </c>
      <c r="U1950" s="695">
        <v>1000</v>
      </c>
      <c r="V1950" s="695">
        <v>1110</v>
      </c>
      <c r="W1950" s="695">
        <v>1110</v>
      </c>
      <c r="X1950" s="232">
        <v>1</v>
      </c>
      <c r="Y1950" s="695">
        <v>1000</v>
      </c>
      <c r="Z1950" s="232">
        <v>1</v>
      </c>
      <c r="AA1950" s="696">
        <v>1000</v>
      </c>
      <c r="AB1950" s="696">
        <v>13100</v>
      </c>
      <c r="AC1950" s="697" t="s">
        <v>876</v>
      </c>
      <c r="AD1950" s="698" t="s">
        <v>3076</v>
      </c>
      <c r="AE1950" s="699">
        <v>0.72916666666666663</v>
      </c>
      <c r="AF1950" s="699">
        <v>0.73958333333333337</v>
      </c>
      <c r="AG1950" s="699"/>
      <c r="AH1950" s="699"/>
      <c r="AI1950" s="232"/>
      <c r="AJ1950" s="694"/>
      <c r="AK1950" s="694" t="s">
        <v>6</v>
      </c>
      <c r="AL1950" s="700" t="s">
        <v>662</v>
      </c>
      <c r="AM1950" s="694" t="s">
        <v>486</v>
      </c>
      <c r="AN1950" s="694">
        <v>1</v>
      </c>
      <c r="AO1950" s="232"/>
      <c r="AP1950" s="232"/>
      <c r="AQ1950" s="232"/>
      <c r="AR1950" s="232"/>
      <c r="AS1950" s="232"/>
      <c r="AT1950" s="243">
        <f t="shared" si="163"/>
        <v>1.0416666666666741E-2</v>
      </c>
      <c r="AU1950" s="243" t="str">
        <f t="shared" si="164"/>
        <v/>
      </c>
    </row>
    <row r="1951" spans="1:47" ht="14.25">
      <c r="B1951" s="29">
        <v>2025</v>
      </c>
      <c r="C1951" s="29">
        <v>7</v>
      </c>
      <c r="D1951" s="29">
        <v>11</v>
      </c>
      <c r="E1951" s="247" t="s">
        <v>494</v>
      </c>
      <c r="F1951" s="29"/>
      <c r="G1951" s="208"/>
      <c r="H1951" s="694" t="s">
        <v>467</v>
      </c>
      <c r="I1951" s="347"/>
      <c r="J1951" s="694"/>
      <c r="K1951" s="232"/>
      <c r="L1951" s="698"/>
      <c r="M1951" s="185"/>
      <c r="N1951" s="717"/>
      <c r="O1951" s="232"/>
      <c r="P1951" s="232"/>
      <c r="Q1951" s="347"/>
      <c r="R1951" s="695"/>
      <c r="S1951" s="695"/>
      <c r="T1951" s="695"/>
      <c r="U1951" s="695"/>
      <c r="V1951" s="695"/>
      <c r="W1951" s="695"/>
      <c r="X1951" s="232"/>
      <c r="Y1951" s="695"/>
      <c r="Z1951" s="232"/>
      <c r="AA1951" s="696"/>
      <c r="AB1951" s="696"/>
      <c r="AC1951" s="697"/>
      <c r="AD1951" s="698"/>
      <c r="AE1951" s="699"/>
      <c r="AF1951" s="699"/>
      <c r="AG1951" s="699">
        <v>0.73958333333333337</v>
      </c>
      <c r="AH1951" s="699">
        <v>0.76041666666666663</v>
      </c>
      <c r="AI1951" s="232" t="s">
        <v>560</v>
      </c>
      <c r="AJ1951" s="694"/>
      <c r="AK1951" s="694"/>
      <c r="AL1951" s="700"/>
      <c r="AM1951" s="694"/>
      <c r="AN1951" s="694"/>
      <c r="AO1951" s="232"/>
      <c r="AP1951" s="232"/>
      <c r="AQ1951" s="232"/>
      <c r="AR1951" s="232"/>
      <c r="AS1951" s="232"/>
      <c r="AT1951" s="243" t="str">
        <f t="shared" si="163"/>
        <v/>
      </c>
      <c r="AU1951" s="243">
        <f t="shared" si="164"/>
        <v>2.0833333333333259E-2</v>
      </c>
    </row>
    <row r="1952" spans="1:47" ht="14.25">
      <c r="A1952" s="182">
        <v>1</v>
      </c>
      <c r="B1952" s="29">
        <v>2025</v>
      </c>
      <c r="C1952" s="29">
        <v>7</v>
      </c>
      <c r="D1952" s="29">
        <v>11</v>
      </c>
      <c r="E1952" s="247" t="s">
        <v>494</v>
      </c>
      <c r="F1952" s="29">
        <v>7</v>
      </c>
      <c r="G1952" s="31" t="s">
        <v>485</v>
      </c>
      <c r="H1952" s="694" t="s">
        <v>467</v>
      </c>
      <c r="I1952" s="347" t="s">
        <v>47</v>
      </c>
      <c r="J1952" s="694" t="s">
        <v>1553</v>
      </c>
      <c r="K1952" s="232">
        <v>3841180</v>
      </c>
      <c r="L1952" s="698">
        <v>4</v>
      </c>
      <c r="M1952" s="185">
        <v>9</v>
      </c>
      <c r="N1952" s="717" t="s">
        <v>875</v>
      </c>
      <c r="O1952" s="232" t="s">
        <v>52</v>
      </c>
      <c r="P1952" s="232">
        <v>25</v>
      </c>
      <c r="Q1952" s="347" t="s">
        <v>477</v>
      </c>
      <c r="R1952" s="695">
        <v>1110</v>
      </c>
      <c r="S1952" s="695">
        <v>1110</v>
      </c>
      <c r="T1952" s="695">
        <v>12100</v>
      </c>
      <c r="U1952" s="695">
        <v>12100</v>
      </c>
      <c r="V1952" s="695">
        <v>1110</v>
      </c>
      <c r="W1952" s="695">
        <v>1110</v>
      </c>
      <c r="X1952" s="232">
        <v>1</v>
      </c>
      <c r="Y1952" s="695">
        <v>12100</v>
      </c>
      <c r="Z1952" s="232">
        <v>1</v>
      </c>
      <c r="AA1952" s="696">
        <v>12100</v>
      </c>
      <c r="AB1952" s="696">
        <v>12100</v>
      </c>
      <c r="AC1952" s="697" t="s">
        <v>3093</v>
      </c>
      <c r="AD1952" s="698" t="s">
        <v>3077</v>
      </c>
      <c r="AE1952" s="699"/>
      <c r="AF1952" s="699"/>
      <c r="AG1952" s="699"/>
      <c r="AH1952" s="699"/>
      <c r="AI1952" s="232" t="s">
        <v>5</v>
      </c>
      <c r="AJ1952" s="694"/>
      <c r="AK1952" s="694" t="s">
        <v>6</v>
      </c>
      <c r="AL1952" s="700" t="s">
        <v>662</v>
      </c>
      <c r="AM1952" s="694" t="s">
        <v>486</v>
      </c>
      <c r="AN1952" s="694"/>
      <c r="AO1952" s="232"/>
      <c r="AP1952" s="232"/>
      <c r="AQ1952" s="232"/>
      <c r="AR1952" s="232"/>
      <c r="AS1952" s="232"/>
      <c r="AT1952" s="243" t="str">
        <f t="shared" si="163"/>
        <v/>
      </c>
      <c r="AU1952" s="243" t="str">
        <f t="shared" si="164"/>
        <v/>
      </c>
    </row>
    <row r="1953" spans="1:47" ht="14.25">
      <c r="B1953" s="29">
        <v>2025</v>
      </c>
      <c r="C1953" s="29">
        <v>7</v>
      </c>
      <c r="D1953" s="29">
        <v>11</v>
      </c>
      <c r="E1953" s="247" t="s">
        <v>494</v>
      </c>
      <c r="F1953" s="29"/>
      <c r="G1953" s="368"/>
      <c r="H1953" s="694" t="s">
        <v>467</v>
      </c>
      <c r="I1953" s="347" t="s">
        <v>43</v>
      </c>
      <c r="J1953" s="694" t="s">
        <v>1553</v>
      </c>
      <c r="K1953" s="232"/>
      <c r="L1953" s="698"/>
      <c r="M1953" s="185"/>
      <c r="N1953" s="717"/>
      <c r="O1953" s="232"/>
      <c r="P1953" s="232">
        <v>25</v>
      </c>
      <c r="Q1953" s="347" t="s">
        <v>483</v>
      </c>
      <c r="R1953" s="695">
        <v>1110</v>
      </c>
      <c r="S1953" s="695"/>
      <c r="T1953" s="695">
        <v>1000</v>
      </c>
      <c r="U1953" s="695">
        <v>1000</v>
      </c>
      <c r="V1953" s="695">
        <v>1110</v>
      </c>
      <c r="W1953" s="695">
        <v>1110</v>
      </c>
      <c r="X1953" s="232">
        <v>1</v>
      </c>
      <c r="Y1953" s="695">
        <v>1000</v>
      </c>
      <c r="Z1953" s="232">
        <v>1</v>
      </c>
      <c r="AA1953" s="696">
        <v>1000</v>
      </c>
      <c r="AB1953" s="696">
        <v>13100</v>
      </c>
      <c r="AC1953" s="697" t="s">
        <v>876</v>
      </c>
      <c r="AD1953" s="698" t="s">
        <v>3077</v>
      </c>
      <c r="AE1953" s="699">
        <v>0.76041666666666663</v>
      </c>
      <c r="AF1953" s="699">
        <v>0.77083333333333337</v>
      </c>
      <c r="AG1953" s="699"/>
      <c r="AH1953" s="699"/>
      <c r="AI1953" s="232"/>
      <c r="AJ1953" s="694"/>
      <c r="AK1953" s="694" t="s">
        <v>6</v>
      </c>
      <c r="AL1953" s="700" t="s">
        <v>662</v>
      </c>
      <c r="AM1953" s="694" t="s">
        <v>486</v>
      </c>
      <c r="AN1953" s="694">
        <v>1</v>
      </c>
      <c r="AO1953" s="232"/>
      <c r="AP1953" s="232"/>
      <c r="AQ1953" s="232"/>
      <c r="AR1953" s="232"/>
      <c r="AS1953" s="232"/>
      <c r="AT1953" s="243">
        <f t="shared" si="163"/>
        <v>1.0416666666666741E-2</v>
      </c>
      <c r="AU1953" s="243" t="str">
        <f t="shared" si="164"/>
        <v/>
      </c>
    </row>
    <row r="1954" spans="1:47" ht="14.25">
      <c r="B1954" s="29">
        <v>2025</v>
      </c>
      <c r="C1954" s="29">
        <v>7</v>
      </c>
      <c r="D1954" s="29">
        <v>11</v>
      </c>
      <c r="E1954" s="247" t="s">
        <v>494</v>
      </c>
      <c r="F1954" s="29"/>
      <c r="G1954" s="208"/>
      <c r="H1954" s="694" t="s">
        <v>467</v>
      </c>
      <c r="I1954" s="347"/>
      <c r="J1954" s="694"/>
      <c r="K1954" s="232"/>
      <c r="L1954" s="698"/>
      <c r="M1954" s="185"/>
      <c r="N1954" s="717"/>
      <c r="O1954" s="232"/>
      <c r="P1954" s="232"/>
      <c r="Q1954" s="347"/>
      <c r="R1954" s="695"/>
      <c r="S1954" s="695"/>
      <c r="T1954" s="695"/>
      <c r="U1954" s="695"/>
      <c r="V1954" s="695"/>
      <c r="W1954" s="695"/>
      <c r="X1954" s="232"/>
      <c r="Y1954" s="695"/>
      <c r="Z1954" s="232"/>
      <c r="AA1954" s="696"/>
      <c r="AB1954" s="696"/>
      <c r="AC1954" s="697"/>
      <c r="AD1954" s="698"/>
      <c r="AE1954" s="699"/>
      <c r="AF1954" s="699"/>
      <c r="AG1954" s="699">
        <v>0.77083333333333337</v>
      </c>
      <c r="AH1954" s="699">
        <v>0.79166666666666663</v>
      </c>
      <c r="AI1954" s="232" t="s">
        <v>560</v>
      </c>
      <c r="AJ1954" s="694"/>
      <c r="AK1954" s="694"/>
      <c r="AL1954" s="700"/>
      <c r="AM1954" s="694"/>
      <c r="AN1954" s="694"/>
      <c r="AO1954" s="232"/>
      <c r="AP1954" s="232"/>
      <c r="AQ1954" s="232"/>
      <c r="AR1954" s="232"/>
      <c r="AS1954" s="232"/>
      <c r="AT1954" s="243" t="str">
        <f t="shared" si="163"/>
        <v/>
      </c>
      <c r="AU1954" s="243">
        <f t="shared" si="164"/>
        <v>2.0833333333333259E-2</v>
      </c>
    </row>
    <row r="1955" spans="1:47" ht="14.25">
      <c r="A1955" s="182">
        <v>1</v>
      </c>
      <c r="B1955" s="29">
        <v>2025</v>
      </c>
      <c r="C1955" s="29">
        <v>7</v>
      </c>
      <c r="D1955" s="29">
        <v>11</v>
      </c>
      <c r="E1955" s="247" t="s">
        <v>494</v>
      </c>
      <c r="F1955" s="29">
        <v>8</v>
      </c>
      <c r="G1955" s="31" t="s">
        <v>485</v>
      </c>
      <c r="H1955" s="694" t="s">
        <v>467</v>
      </c>
      <c r="I1955" s="347" t="s">
        <v>47</v>
      </c>
      <c r="J1955" s="694" t="s">
        <v>1553</v>
      </c>
      <c r="K1955" s="232">
        <v>3841180</v>
      </c>
      <c r="L1955" s="698">
        <v>5</v>
      </c>
      <c r="M1955" s="185">
        <v>9</v>
      </c>
      <c r="N1955" s="717" t="s">
        <v>875</v>
      </c>
      <c r="O1955" s="232" t="s">
        <v>52</v>
      </c>
      <c r="P1955" s="232">
        <v>25</v>
      </c>
      <c r="Q1955" s="347" t="s">
        <v>477</v>
      </c>
      <c r="R1955" s="695">
        <v>1110</v>
      </c>
      <c r="S1955" s="695">
        <v>1110</v>
      </c>
      <c r="T1955" s="695">
        <v>12100</v>
      </c>
      <c r="U1955" s="695">
        <v>12100</v>
      </c>
      <c r="V1955" s="695">
        <v>1110</v>
      </c>
      <c r="W1955" s="695">
        <v>1110</v>
      </c>
      <c r="X1955" s="232">
        <v>1</v>
      </c>
      <c r="Y1955" s="695">
        <v>12100</v>
      </c>
      <c r="Z1955" s="232">
        <v>1</v>
      </c>
      <c r="AA1955" s="696">
        <v>12100</v>
      </c>
      <c r="AB1955" s="696">
        <v>12100</v>
      </c>
      <c r="AC1955" s="697" t="s">
        <v>3094</v>
      </c>
      <c r="AD1955" s="698" t="s">
        <v>3079</v>
      </c>
      <c r="AE1955" s="699"/>
      <c r="AF1955" s="699"/>
      <c r="AG1955" s="699"/>
      <c r="AH1955" s="699"/>
      <c r="AI1955" s="232" t="s">
        <v>5</v>
      </c>
      <c r="AJ1955" s="694"/>
      <c r="AK1955" s="694" t="s">
        <v>6</v>
      </c>
      <c r="AL1955" s="700" t="s">
        <v>662</v>
      </c>
      <c r="AM1955" s="694" t="s">
        <v>486</v>
      </c>
      <c r="AN1955" s="694"/>
      <c r="AO1955" s="232"/>
      <c r="AP1955" s="232"/>
      <c r="AQ1955" s="232"/>
      <c r="AR1955" s="232"/>
      <c r="AS1955" s="232"/>
      <c r="AT1955" s="243" t="str">
        <f t="shared" si="163"/>
        <v/>
      </c>
      <c r="AU1955" s="243" t="str">
        <f t="shared" si="164"/>
        <v/>
      </c>
    </row>
    <row r="1956" spans="1:47" ht="14.25">
      <c r="B1956" s="29">
        <v>2025</v>
      </c>
      <c r="C1956" s="29">
        <v>7</v>
      </c>
      <c r="D1956" s="29">
        <v>11</v>
      </c>
      <c r="E1956" s="247" t="s">
        <v>494</v>
      </c>
      <c r="F1956" s="29"/>
      <c r="G1956" s="368"/>
      <c r="H1956" s="694" t="s">
        <v>467</v>
      </c>
      <c r="I1956" s="347" t="s">
        <v>43</v>
      </c>
      <c r="J1956" s="694" t="s">
        <v>1553</v>
      </c>
      <c r="K1956" s="232"/>
      <c r="L1956" s="698"/>
      <c r="M1956" s="185"/>
      <c r="N1956" s="717"/>
      <c r="O1956" s="232"/>
      <c r="P1956" s="232">
        <v>25</v>
      </c>
      <c r="Q1956" s="347" t="s">
        <v>483</v>
      </c>
      <c r="R1956" s="695">
        <v>1110</v>
      </c>
      <c r="S1956" s="695"/>
      <c r="T1956" s="695">
        <v>1000</v>
      </c>
      <c r="U1956" s="695">
        <v>1000</v>
      </c>
      <c r="V1956" s="695">
        <v>1110</v>
      </c>
      <c r="W1956" s="695">
        <v>1110</v>
      </c>
      <c r="X1956" s="232">
        <v>1</v>
      </c>
      <c r="Y1956" s="695">
        <v>1000</v>
      </c>
      <c r="Z1956" s="232">
        <v>1</v>
      </c>
      <c r="AA1956" s="696">
        <v>1000</v>
      </c>
      <c r="AB1956" s="696">
        <v>13100</v>
      </c>
      <c r="AC1956" s="697" t="s">
        <v>876</v>
      </c>
      <c r="AD1956" s="698" t="s">
        <v>3079</v>
      </c>
      <c r="AE1956" s="699">
        <v>0.79166666666666663</v>
      </c>
      <c r="AF1956" s="699">
        <v>0.80208333333333337</v>
      </c>
      <c r="AG1956" s="699"/>
      <c r="AH1956" s="699"/>
      <c r="AI1956" s="232"/>
      <c r="AJ1956" s="694"/>
      <c r="AK1956" s="694" t="s">
        <v>6</v>
      </c>
      <c r="AL1956" s="700" t="s">
        <v>662</v>
      </c>
      <c r="AM1956" s="694" t="s">
        <v>486</v>
      </c>
      <c r="AN1956" s="694">
        <v>1</v>
      </c>
      <c r="AO1956" s="232"/>
      <c r="AP1956" s="232"/>
      <c r="AQ1956" s="232"/>
      <c r="AR1956" s="232"/>
      <c r="AS1956" s="232"/>
      <c r="AT1956" s="243">
        <f t="shared" si="163"/>
        <v>1.0416666666666741E-2</v>
      </c>
      <c r="AU1956" s="243" t="str">
        <f t="shared" si="164"/>
        <v/>
      </c>
    </row>
    <row r="1957" spans="1:47" ht="14.25">
      <c r="B1957" s="29">
        <v>2025</v>
      </c>
      <c r="C1957" s="29">
        <v>7</v>
      </c>
      <c r="D1957" s="29">
        <v>11</v>
      </c>
      <c r="E1957" s="247" t="s">
        <v>494</v>
      </c>
      <c r="F1957" s="29"/>
      <c r="G1957" s="208"/>
      <c r="H1957" s="694" t="s">
        <v>467</v>
      </c>
      <c r="I1957" s="347"/>
      <c r="J1957" s="694"/>
      <c r="K1957" s="232"/>
      <c r="L1957" s="698"/>
      <c r="M1957" s="185"/>
      <c r="N1957" s="717"/>
      <c r="O1957" s="232"/>
      <c r="P1957" s="232"/>
      <c r="Q1957" s="347"/>
      <c r="R1957" s="695"/>
      <c r="S1957" s="695"/>
      <c r="T1957" s="695"/>
      <c r="U1957" s="695"/>
      <c r="V1957" s="695"/>
      <c r="W1957" s="695"/>
      <c r="X1957" s="232"/>
      <c r="Y1957" s="695"/>
      <c r="Z1957" s="232"/>
      <c r="AA1957" s="696"/>
      <c r="AB1957" s="696"/>
      <c r="AC1957" s="697"/>
      <c r="AD1957" s="698"/>
      <c r="AE1957" s="699"/>
      <c r="AF1957" s="699"/>
      <c r="AG1957" s="699">
        <v>0.80208333333333337</v>
      </c>
      <c r="AH1957" s="699">
        <v>0.82291666666666663</v>
      </c>
      <c r="AI1957" s="232" t="s">
        <v>560</v>
      </c>
      <c r="AJ1957" s="694"/>
      <c r="AK1957" s="694"/>
      <c r="AL1957" s="700"/>
      <c r="AM1957" s="694"/>
      <c r="AN1957" s="694"/>
      <c r="AO1957" s="232"/>
      <c r="AP1957" s="232"/>
      <c r="AQ1957" s="232"/>
      <c r="AR1957" s="232"/>
      <c r="AS1957" s="232"/>
      <c r="AT1957" s="243" t="str">
        <f t="shared" si="163"/>
        <v/>
      </c>
      <c r="AU1957" s="243">
        <f t="shared" si="164"/>
        <v>2.0833333333333259E-2</v>
      </c>
    </row>
    <row r="1958" spans="1:47" ht="14.25">
      <c r="A1958" s="182">
        <v>1</v>
      </c>
      <c r="B1958" s="29">
        <v>2025</v>
      </c>
      <c r="C1958" s="29">
        <v>7</v>
      </c>
      <c r="D1958" s="29">
        <v>11</v>
      </c>
      <c r="E1958" s="247" t="s">
        <v>494</v>
      </c>
      <c r="F1958" s="29">
        <v>9</v>
      </c>
      <c r="G1958" s="31" t="s">
        <v>485</v>
      </c>
      <c r="H1958" s="694" t="s">
        <v>467</v>
      </c>
      <c r="I1958" s="347" t="s">
        <v>47</v>
      </c>
      <c r="J1958" s="694" t="s">
        <v>1553</v>
      </c>
      <c r="K1958" s="232">
        <v>3841180</v>
      </c>
      <c r="L1958" s="698">
        <v>6</v>
      </c>
      <c r="M1958" s="185">
        <v>9</v>
      </c>
      <c r="N1958" s="717" t="s">
        <v>875</v>
      </c>
      <c r="O1958" s="232" t="s">
        <v>52</v>
      </c>
      <c r="P1958" s="232">
        <v>25</v>
      </c>
      <c r="Q1958" s="347" t="s">
        <v>477</v>
      </c>
      <c r="R1958" s="695">
        <v>1110</v>
      </c>
      <c r="S1958" s="695">
        <v>1110</v>
      </c>
      <c r="T1958" s="695">
        <v>12100</v>
      </c>
      <c r="U1958" s="695">
        <v>12100</v>
      </c>
      <c r="V1958" s="695">
        <v>1110</v>
      </c>
      <c r="W1958" s="695">
        <v>1110</v>
      </c>
      <c r="X1958" s="232">
        <v>1</v>
      </c>
      <c r="Y1958" s="695">
        <v>12100</v>
      </c>
      <c r="Z1958" s="232">
        <v>1</v>
      </c>
      <c r="AA1958" s="696">
        <v>12100</v>
      </c>
      <c r="AB1958" s="696">
        <v>12100</v>
      </c>
      <c r="AC1958" s="697" t="s">
        <v>3095</v>
      </c>
      <c r="AD1958" s="698" t="s">
        <v>3080</v>
      </c>
      <c r="AE1958" s="699"/>
      <c r="AF1958" s="699"/>
      <c r="AG1958" s="699"/>
      <c r="AH1958" s="699"/>
      <c r="AI1958" s="232" t="s">
        <v>5</v>
      </c>
      <c r="AJ1958" s="694"/>
      <c r="AK1958" s="694" t="s">
        <v>6</v>
      </c>
      <c r="AL1958" s="700" t="s">
        <v>662</v>
      </c>
      <c r="AM1958" s="694" t="s">
        <v>486</v>
      </c>
      <c r="AN1958" s="694"/>
      <c r="AO1958" s="232"/>
      <c r="AP1958" s="232"/>
      <c r="AQ1958" s="232"/>
      <c r="AR1958" s="232"/>
      <c r="AS1958" s="232"/>
      <c r="AT1958" s="243" t="str">
        <f t="shared" si="163"/>
        <v/>
      </c>
      <c r="AU1958" s="243" t="str">
        <f t="shared" si="164"/>
        <v/>
      </c>
    </row>
    <row r="1959" spans="1:47" ht="14.25">
      <c r="B1959" s="29">
        <v>2025</v>
      </c>
      <c r="C1959" s="29">
        <v>7</v>
      </c>
      <c r="D1959" s="29">
        <v>11</v>
      </c>
      <c r="E1959" s="247" t="s">
        <v>494</v>
      </c>
      <c r="F1959" s="29"/>
      <c r="G1959" s="368"/>
      <c r="H1959" s="694" t="s">
        <v>467</v>
      </c>
      <c r="I1959" s="347" t="s">
        <v>43</v>
      </c>
      <c r="J1959" s="694" t="s">
        <v>1553</v>
      </c>
      <c r="K1959" s="232"/>
      <c r="L1959" s="698"/>
      <c r="M1959" s="185"/>
      <c r="N1959" s="717"/>
      <c r="O1959" s="232"/>
      <c r="P1959" s="232">
        <v>25</v>
      </c>
      <c r="Q1959" s="347" t="s">
        <v>483</v>
      </c>
      <c r="R1959" s="695">
        <v>1110</v>
      </c>
      <c r="S1959" s="695"/>
      <c r="T1959" s="695">
        <v>1000</v>
      </c>
      <c r="U1959" s="695">
        <v>1000</v>
      </c>
      <c r="V1959" s="695">
        <v>1110</v>
      </c>
      <c r="W1959" s="695">
        <v>1110</v>
      </c>
      <c r="X1959" s="232">
        <v>1</v>
      </c>
      <c r="Y1959" s="695">
        <v>1000</v>
      </c>
      <c r="Z1959" s="232">
        <v>1</v>
      </c>
      <c r="AA1959" s="696">
        <v>1000</v>
      </c>
      <c r="AB1959" s="696">
        <v>13100</v>
      </c>
      <c r="AC1959" s="697" t="s">
        <v>876</v>
      </c>
      <c r="AD1959" s="698" t="s">
        <v>3080</v>
      </c>
      <c r="AE1959" s="699">
        <v>0.82291666666666663</v>
      </c>
      <c r="AF1959" s="699">
        <v>0.83333333333333337</v>
      </c>
      <c r="AG1959" s="699"/>
      <c r="AH1959" s="699"/>
      <c r="AI1959" s="232"/>
      <c r="AJ1959" s="694"/>
      <c r="AK1959" s="694" t="s">
        <v>6</v>
      </c>
      <c r="AL1959" s="700" t="s">
        <v>662</v>
      </c>
      <c r="AM1959" s="694" t="s">
        <v>486</v>
      </c>
      <c r="AN1959" s="694">
        <v>1</v>
      </c>
      <c r="AO1959" s="232"/>
      <c r="AP1959" s="232"/>
      <c r="AQ1959" s="232"/>
      <c r="AR1959" s="232"/>
      <c r="AS1959" s="232"/>
      <c r="AT1959" s="243">
        <f t="shared" si="163"/>
        <v>1.0416666666666741E-2</v>
      </c>
      <c r="AU1959" s="243" t="str">
        <f t="shared" si="164"/>
        <v/>
      </c>
    </row>
    <row r="1960" spans="1:47" ht="14.25">
      <c r="B1960" s="29">
        <v>2025</v>
      </c>
      <c r="C1960" s="29">
        <v>7</v>
      </c>
      <c r="D1960" s="29">
        <v>11</v>
      </c>
      <c r="E1960" s="247" t="s">
        <v>494</v>
      </c>
      <c r="F1960" s="29"/>
      <c r="G1960" s="208"/>
      <c r="H1960" s="694" t="s">
        <v>467</v>
      </c>
      <c r="I1960" s="347"/>
      <c r="J1960" s="694"/>
      <c r="K1960" s="232"/>
      <c r="L1960" s="698"/>
      <c r="M1960" s="185"/>
      <c r="N1960" s="717"/>
      <c r="O1960" s="232"/>
      <c r="P1960" s="232"/>
      <c r="Q1960" s="347"/>
      <c r="R1960" s="695"/>
      <c r="S1960" s="695"/>
      <c r="T1960" s="695"/>
      <c r="U1960" s="695"/>
      <c r="V1960" s="695"/>
      <c r="W1960" s="695"/>
      <c r="X1960" s="232"/>
      <c r="Y1960" s="695"/>
      <c r="Z1960" s="232"/>
      <c r="AA1960" s="696"/>
      <c r="AB1960" s="696"/>
      <c r="AC1960" s="697"/>
      <c r="AD1960" s="698"/>
      <c r="AE1960" s="699"/>
      <c r="AF1960" s="699"/>
      <c r="AG1960" s="699">
        <v>0.83333333333333337</v>
      </c>
      <c r="AH1960" s="699">
        <v>0.85416666666666663</v>
      </c>
      <c r="AI1960" s="232" t="s">
        <v>560</v>
      </c>
      <c r="AJ1960" s="694"/>
      <c r="AK1960" s="694"/>
      <c r="AL1960" s="700"/>
      <c r="AM1960" s="694"/>
      <c r="AN1960" s="694"/>
      <c r="AO1960" s="232"/>
      <c r="AP1960" s="232"/>
      <c r="AQ1960" s="232"/>
      <c r="AR1960" s="232"/>
      <c r="AS1960" s="232"/>
      <c r="AT1960" s="243" t="str">
        <f t="shared" si="163"/>
        <v/>
      </c>
      <c r="AU1960" s="243">
        <f t="shared" si="164"/>
        <v>2.0833333333333259E-2</v>
      </c>
    </row>
    <row r="1961" spans="1:47" ht="14.25">
      <c r="A1961" s="182">
        <v>1</v>
      </c>
      <c r="B1961" s="29">
        <v>2025</v>
      </c>
      <c r="C1961" s="29">
        <v>7</v>
      </c>
      <c r="D1961" s="29">
        <v>11</v>
      </c>
      <c r="E1961" s="247" t="s">
        <v>494</v>
      </c>
      <c r="F1961" s="29">
        <v>10</v>
      </c>
      <c r="G1961" s="31" t="s">
        <v>485</v>
      </c>
      <c r="H1961" s="694" t="s">
        <v>467</v>
      </c>
      <c r="I1961" s="347" t="s">
        <v>47</v>
      </c>
      <c r="J1961" s="694" t="s">
        <v>1553</v>
      </c>
      <c r="K1961" s="232">
        <v>3841180</v>
      </c>
      <c r="L1961" s="698">
        <v>7</v>
      </c>
      <c r="M1961" s="185">
        <v>9</v>
      </c>
      <c r="N1961" s="717" t="s">
        <v>875</v>
      </c>
      <c r="O1961" s="232" t="s">
        <v>52</v>
      </c>
      <c r="P1961" s="232">
        <v>25</v>
      </c>
      <c r="Q1961" s="347" t="s">
        <v>477</v>
      </c>
      <c r="R1961" s="695">
        <v>1110</v>
      </c>
      <c r="S1961" s="695">
        <v>1110</v>
      </c>
      <c r="T1961" s="695">
        <v>12100</v>
      </c>
      <c r="U1961" s="695">
        <v>12100</v>
      </c>
      <c r="V1961" s="695">
        <v>1110</v>
      </c>
      <c r="W1961" s="695">
        <v>1110</v>
      </c>
      <c r="X1961" s="232">
        <v>1</v>
      </c>
      <c r="Y1961" s="695">
        <v>12100</v>
      </c>
      <c r="Z1961" s="232">
        <v>1</v>
      </c>
      <c r="AA1961" s="696">
        <v>12100</v>
      </c>
      <c r="AB1961" s="696">
        <v>12100</v>
      </c>
      <c r="AC1961" s="697" t="s">
        <v>3096</v>
      </c>
      <c r="AD1961" s="698" t="s">
        <v>3081</v>
      </c>
      <c r="AE1961" s="699"/>
      <c r="AF1961" s="699"/>
      <c r="AG1961" s="699"/>
      <c r="AH1961" s="699"/>
      <c r="AI1961" s="232" t="s">
        <v>5</v>
      </c>
      <c r="AJ1961" s="694"/>
      <c r="AK1961" s="694" t="s">
        <v>6</v>
      </c>
      <c r="AL1961" s="700" t="s">
        <v>662</v>
      </c>
      <c r="AM1961" s="694" t="s">
        <v>486</v>
      </c>
      <c r="AN1961" s="694"/>
      <c r="AO1961" s="232"/>
      <c r="AP1961" s="232"/>
      <c r="AQ1961" s="232"/>
      <c r="AR1961" s="232"/>
      <c r="AS1961" s="232"/>
      <c r="AT1961" s="243" t="str">
        <f t="shared" si="163"/>
        <v/>
      </c>
      <c r="AU1961" s="243" t="str">
        <f t="shared" si="164"/>
        <v/>
      </c>
    </row>
    <row r="1962" spans="1:47" ht="14.25">
      <c r="B1962" s="29">
        <v>2025</v>
      </c>
      <c r="C1962" s="29">
        <v>7</v>
      </c>
      <c r="D1962" s="29">
        <v>11</v>
      </c>
      <c r="E1962" s="247" t="s">
        <v>494</v>
      </c>
      <c r="F1962" s="29"/>
      <c r="G1962" s="368"/>
      <c r="H1962" s="694" t="s">
        <v>467</v>
      </c>
      <c r="I1962" s="347" t="s">
        <v>43</v>
      </c>
      <c r="J1962" s="694" t="s">
        <v>1553</v>
      </c>
      <c r="K1962" s="232"/>
      <c r="L1962" s="698"/>
      <c r="M1962" s="185"/>
      <c r="N1962" s="717"/>
      <c r="O1962" s="232"/>
      <c r="P1962" s="232">
        <v>25</v>
      </c>
      <c r="Q1962" s="347" t="s">
        <v>483</v>
      </c>
      <c r="R1962" s="695">
        <v>1110</v>
      </c>
      <c r="S1962" s="695"/>
      <c r="T1962" s="695">
        <v>1000</v>
      </c>
      <c r="U1962" s="695">
        <v>1000</v>
      </c>
      <c r="V1962" s="695">
        <v>1110</v>
      </c>
      <c r="W1962" s="695">
        <v>1110</v>
      </c>
      <c r="X1962" s="232">
        <v>1</v>
      </c>
      <c r="Y1962" s="695">
        <v>1000</v>
      </c>
      <c r="Z1962" s="232">
        <v>1</v>
      </c>
      <c r="AA1962" s="696">
        <v>1000</v>
      </c>
      <c r="AB1962" s="696">
        <v>13100</v>
      </c>
      <c r="AC1962" s="697" t="s">
        <v>876</v>
      </c>
      <c r="AD1962" s="698" t="s">
        <v>3081</v>
      </c>
      <c r="AE1962" s="699">
        <v>0.85416666666666663</v>
      </c>
      <c r="AF1962" s="699">
        <v>0.86458333333333337</v>
      </c>
      <c r="AG1962" s="699"/>
      <c r="AH1962" s="699"/>
      <c r="AI1962" s="232"/>
      <c r="AJ1962" s="694"/>
      <c r="AK1962" s="694" t="s">
        <v>6</v>
      </c>
      <c r="AL1962" s="700" t="s">
        <v>662</v>
      </c>
      <c r="AM1962" s="694" t="s">
        <v>486</v>
      </c>
      <c r="AN1962" s="694">
        <v>1</v>
      </c>
      <c r="AO1962" s="232"/>
      <c r="AP1962" s="232"/>
      <c r="AQ1962" s="232"/>
      <c r="AR1962" s="232"/>
      <c r="AS1962" s="232"/>
      <c r="AT1962" s="243">
        <f t="shared" si="163"/>
        <v>1.0416666666666741E-2</v>
      </c>
      <c r="AU1962" s="243" t="str">
        <f t="shared" si="164"/>
        <v/>
      </c>
    </row>
    <row r="1963" spans="1:47" ht="14.25">
      <c r="B1963" s="29">
        <v>2025</v>
      </c>
      <c r="C1963" s="29">
        <v>7</v>
      </c>
      <c r="D1963" s="29">
        <v>11</v>
      </c>
      <c r="E1963" s="247" t="s">
        <v>494</v>
      </c>
      <c r="F1963" s="29"/>
      <c r="G1963" s="208"/>
      <c r="H1963" s="694" t="s">
        <v>467</v>
      </c>
      <c r="I1963" s="347"/>
      <c r="J1963" s="694"/>
      <c r="K1963" s="232"/>
      <c r="L1963" s="698"/>
      <c r="M1963" s="185"/>
      <c r="N1963" s="717"/>
      <c r="O1963" s="232"/>
      <c r="P1963" s="232"/>
      <c r="Q1963" s="347"/>
      <c r="R1963" s="695"/>
      <c r="S1963" s="695"/>
      <c r="T1963" s="695"/>
      <c r="U1963" s="695"/>
      <c r="V1963" s="695"/>
      <c r="W1963" s="695"/>
      <c r="X1963" s="232"/>
      <c r="Y1963" s="695"/>
      <c r="Z1963" s="232"/>
      <c r="AA1963" s="696"/>
      <c r="AB1963" s="696"/>
      <c r="AC1963" s="697"/>
      <c r="AD1963" s="698"/>
      <c r="AE1963" s="699"/>
      <c r="AF1963" s="699"/>
      <c r="AG1963" s="699">
        <v>0.86458333333333337</v>
      </c>
      <c r="AH1963" s="699">
        <v>0.88541666666666663</v>
      </c>
      <c r="AI1963" s="232" t="s">
        <v>560</v>
      </c>
      <c r="AJ1963" s="694"/>
      <c r="AK1963" s="694"/>
      <c r="AL1963" s="700"/>
      <c r="AM1963" s="694"/>
      <c r="AN1963" s="694"/>
      <c r="AO1963" s="232"/>
      <c r="AP1963" s="232"/>
      <c r="AQ1963" s="232"/>
      <c r="AR1963" s="232"/>
      <c r="AS1963" s="232"/>
      <c r="AT1963" s="243" t="str">
        <f t="shared" si="163"/>
        <v/>
      </c>
      <c r="AU1963" s="243">
        <f t="shared" si="164"/>
        <v>2.0833333333333259E-2</v>
      </c>
    </row>
    <row r="1964" spans="1:47" ht="14.25">
      <c r="A1964" s="182">
        <v>1</v>
      </c>
      <c r="B1964" s="29">
        <v>2025</v>
      </c>
      <c r="C1964" s="29">
        <v>7</v>
      </c>
      <c r="D1964" s="29">
        <v>11</v>
      </c>
      <c r="E1964" s="247" t="s">
        <v>494</v>
      </c>
      <c r="F1964" s="29">
        <v>11</v>
      </c>
      <c r="G1964" s="31" t="s">
        <v>485</v>
      </c>
      <c r="H1964" s="694" t="s">
        <v>467</v>
      </c>
      <c r="I1964" s="347" t="s">
        <v>47</v>
      </c>
      <c r="J1964" s="694" t="s">
        <v>1553</v>
      </c>
      <c r="K1964" s="232">
        <v>3841180</v>
      </c>
      <c r="L1964" s="698">
        <v>8</v>
      </c>
      <c r="M1964" s="185">
        <v>9</v>
      </c>
      <c r="N1964" s="717" t="s">
        <v>875</v>
      </c>
      <c r="O1964" s="232" t="s">
        <v>52</v>
      </c>
      <c r="P1964" s="232">
        <v>25</v>
      </c>
      <c r="Q1964" s="347" t="s">
        <v>477</v>
      </c>
      <c r="R1964" s="695">
        <v>1110</v>
      </c>
      <c r="S1964" s="695">
        <v>1110</v>
      </c>
      <c r="T1964" s="695">
        <v>12100</v>
      </c>
      <c r="U1964" s="695">
        <v>12100</v>
      </c>
      <c r="V1964" s="695">
        <v>1110</v>
      </c>
      <c r="W1964" s="695">
        <v>1110</v>
      </c>
      <c r="X1964" s="232">
        <v>1</v>
      </c>
      <c r="Y1964" s="695">
        <v>12100</v>
      </c>
      <c r="Z1964" s="232">
        <v>1</v>
      </c>
      <c r="AA1964" s="696">
        <v>12100</v>
      </c>
      <c r="AB1964" s="696">
        <v>12100</v>
      </c>
      <c r="AC1964" s="697" t="s">
        <v>3097</v>
      </c>
      <c r="AD1964" s="698" t="s">
        <v>3087</v>
      </c>
      <c r="AE1964" s="699"/>
      <c r="AF1964" s="699"/>
      <c r="AG1964" s="699"/>
      <c r="AH1964" s="699"/>
      <c r="AI1964" s="232" t="s">
        <v>5</v>
      </c>
      <c r="AJ1964" s="694"/>
      <c r="AK1964" s="694" t="s">
        <v>6</v>
      </c>
      <c r="AL1964" s="700" t="s">
        <v>662</v>
      </c>
      <c r="AM1964" s="694" t="s">
        <v>486</v>
      </c>
      <c r="AN1964" s="694"/>
      <c r="AO1964" s="232"/>
      <c r="AP1964" s="232"/>
      <c r="AQ1964" s="232"/>
      <c r="AR1964" s="232"/>
      <c r="AS1964" s="232"/>
      <c r="AT1964" s="243" t="str">
        <f t="shared" si="163"/>
        <v/>
      </c>
      <c r="AU1964" s="243" t="str">
        <f t="shared" si="164"/>
        <v/>
      </c>
    </row>
    <row r="1965" spans="1:47" ht="14.25">
      <c r="B1965" s="29">
        <v>2025</v>
      </c>
      <c r="C1965" s="29">
        <v>7</v>
      </c>
      <c r="D1965" s="29">
        <v>11</v>
      </c>
      <c r="E1965" s="247" t="s">
        <v>494</v>
      </c>
      <c r="F1965" s="29"/>
      <c r="G1965" s="368"/>
      <c r="H1965" s="694" t="s">
        <v>467</v>
      </c>
      <c r="I1965" s="347" t="s">
        <v>43</v>
      </c>
      <c r="J1965" s="694" t="s">
        <v>1553</v>
      </c>
      <c r="K1965" s="232"/>
      <c r="L1965" s="698"/>
      <c r="M1965" s="185"/>
      <c r="N1965" s="717"/>
      <c r="O1965" s="232"/>
      <c r="P1965" s="232">
        <v>25</v>
      </c>
      <c r="Q1965" s="347" t="s">
        <v>483</v>
      </c>
      <c r="R1965" s="695">
        <v>1110</v>
      </c>
      <c r="S1965" s="695"/>
      <c r="T1965" s="695">
        <v>1000</v>
      </c>
      <c r="U1965" s="695">
        <v>1000</v>
      </c>
      <c r="V1965" s="695">
        <v>1110</v>
      </c>
      <c r="W1965" s="695">
        <v>1110</v>
      </c>
      <c r="X1965" s="232">
        <v>1</v>
      </c>
      <c r="Y1965" s="695">
        <v>1000</v>
      </c>
      <c r="Z1965" s="232">
        <v>1</v>
      </c>
      <c r="AA1965" s="696">
        <v>1000</v>
      </c>
      <c r="AB1965" s="696">
        <v>13100</v>
      </c>
      <c r="AC1965" s="697" t="s">
        <v>876</v>
      </c>
      <c r="AD1965" s="698" t="s">
        <v>3087</v>
      </c>
      <c r="AE1965" s="699">
        <v>0.88541666666666663</v>
      </c>
      <c r="AF1965" s="699">
        <v>0.89583333333333337</v>
      </c>
      <c r="AG1965" s="699"/>
      <c r="AH1965" s="699"/>
      <c r="AI1965" s="232"/>
      <c r="AJ1965" s="694"/>
      <c r="AK1965" s="694" t="s">
        <v>6</v>
      </c>
      <c r="AL1965" s="700" t="s">
        <v>662</v>
      </c>
      <c r="AM1965" s="694" t="s">
        <v>486</v>
      </c>
      <c r="AN1965" s="694">
        <v>2</v>
      </c>
      <c r="AO1965" s="232"/>
      <c r="AP1965" s="232"/>
      <c r="AQ1965" s="232"/>
      <c r="AR1965" s="232"/>
      <c r="AS1965" s="232"/>
      <c r="AT1965" s="243">
        <f t="shared" si="163"/>
        <v>1.0416666666666741E-2</v>
      </c>
      <c r="AU1965" s="243" t="str">
        <f t="shared" si="164"/>
        <v/>
      </c>
    </row>
    <row r="1966" spans="1:47" ht="14.25">
      <c r="B1966" s="29">
        <v>2025</v>
      </c>
      <c r="C1966" s="29">
        <v>7</v>
      </c>
      <c r="D1966" s="29">
        <v>11</v>
      </c>
      <c r="E1966" s="247" t="s">
        <v>494</v>
      </c>
      <c r="F1966" s="29"/>
      <c r="G1966" s="208"/>
      <c r="H1966" s="694" t="s">
        <v>467</v>
      </c>
      <c r="I1966" s="347"/>
      <c r="J1966" s="694"/>
      <c r="K1966" s="232"/>
      <c r="L1966" s="698"/>
      <c r="M1966" s="185"/>
      <c r="N1966" s="717"/>
      <c r="O1966" s="232"/>
      <c r="P1966" s="232"/>
      <c r="Q1966" s="347"/>
      <c r="R1966" s="695"/>
      <c r="S1966" s="695"/>
      <c r="T1966" s="695"/>
      <c r="U1966" s="695"/>
      <c r="V1966" s="695"/>
      <c r="W1966" s="695"/>
      <c r="X1966" s="232"/>
      <c r="Y1966" s="695"/>
      <c r="Z1966" s="232"/>
      <c r="AA1966" s="696"/>
      <c r="AB1966" s="696"/>
      <c r="AC1966" s="697"/>
      <c r="AD1966" s="698"/>
      <c r="AE1966" s="699"/>
      <c r="AF1966" s="699"/>
      <c r="AG1966" s="699">
        <v>0.89583333333333337</v>
      </c>
      <c r="AH1966" s="699">
        <v>0.91666666666666663</v>
      </c>
      <c r="AI1966" s="232" t="s">
        <v>560</v>
      </c>
      <c r="AJ1966" s="694"/>
      <c r="AK1966" s="694"/>
      <c r="AL1966" s="700"/>
      <c r="AM1966" s="694"/>
      <c r="AN1966" s="694"/>
      <c r="AO1966" s="232"/>
      <c r="AP1966" s="232"/>
      <c r="AQ1966" s="232"/>
      <c r="AR1966" s="232"/>
      <c r="AS1966" s="232"/>
      <c r="AT1966" s="243" t="str">
        <f t="shared" si="163"/>
        <v/>
      </c>
      <c r="AU1966" s="243">
        <f t="shared" si="164"/>
        <v>2.0833333333333259E-2</v>
      </c>
    </row>
    <row r="1967" spans="1:47" ht="14.25">
      <c r="A1967" s="182">
        <v>1</v>
      </c>
      <c r="B1967" s="29">
        <v>2025</v>
      </c>
      <c r="C1967" s="29">
        <v>7</v>
      </c>
      <c r="D1967" s="29">
        <v>11</v>
      </c>
      <c r="E1967" s="247" t="s">
        <v>495</v>
      </c>
      <c r="F1967" s="29">
        <v>12</v>
      </c>
      <c r="G1967" s="31" t="s">
        <v>485</v>
      </c>
      <c r="H1967" s="694" t="s">
        <v>467</v>
      </c>
      <c r="I1967" s="347" t="s">
        <v>47</v>
      </c>
      <c r="J1967" s="694" t="s">
        <v>1553</v>
      </c>
      <c r="K1967" s="232">
        <v>3841180</v>
      </c>
      <c r="L1967" s="698">
        <v>9</v>
      </c>
      <c r="M1967" s="185">
        <v>9</v>
      </c>
      <c r="N1967" s="717" t="s">
        <v>875</v>
      </c>
      <c r="O1967" s="232" t="s">
        <v>52</v>
      </c>
      <c r="P1967" s="232">
        <v>25</v>
      </c>
      <c r="Q1967" s="347" t="s">
        <v>477</v>
      </c>
      <c r="R1967" s="695">
        <v>1110</v>
      </c>
      <c r="S1967" s="695">
        <v>1110</v>
      </c>
      <c r="T1967" s="695">
        <v>12100</v>
      </c>
      <c r="U1967" s="695">
        <v>12100</v>
      </c>
      <c r="V1967" s="695">
        <v>1110</v>
      </c>
      <c r="W1967" s="695">
        <v>1110</v>
      </c>
      <c r="X1967" s="232">
        <v>1</v>
      </c>
      <c r="Y1967" s="695">
        <v>12100</v>
      </c>
      <c r="Z1967" s="232">
        <v>1</v>
      </c>
      <c r="AA1967" s="696">
        <v>12100</v>
      </c>
      <c r="AB1967" s="696">
        <v>12100</v>
      </c>
      <c r="AC1967" s="697" t="s">
        <v>3098</v>
      </c>
      <c r="AD1967" s="698" t="s">
        <v>3088</v>
      </c>
      <c r="AE1967" s="699"/>
      <c r="AF1967" s="699"/>
      <c r="AG1967" s="699"/>
      <c r="AH1967" s="699"/>
      <c r="AI1967" s="232" t="s">
        <v>5</v>
      </c>
      <c r="AJ1967" s="694"/>
      <c r="AK1967" s="694" t="s">
        <v>6</v>
      </c>
      <c r="AL1967" s="700" t="s">
        <v>662</v>
      </c>
      <c r="AM1967" s="694" t="s">
        <v>486</v>
      </c>
      <c r="AN1967" s="694"/>
      <c r="AO1967" s="232"/>
      <c r="AP1967" s="232"/>
      <c r="AQ1967" s="232"/>
      <c r="AR1967" s="232"/>
      <c r="AS1967" s="232"/>
      <c r="AT1967" s="243" t="str">
        <f t="shared" si="163"/>
        <v/>
      </c>
      <c r="AU1967" s="243" t="str">
        <f t="shared" si="164"/>
        <v/>
      </c>
    </row>
    <row r="1968" spans="1:47" ht="14.25">
      <c r="B1968" s="29">
        <v>2025</v>
      </c>
      <c r="C1968" s="29">
        <v>7</v>
      </c>
      <c r="D1968" s="29">
        <v>11</v>
      </c>
      <c r="E1968" s="247" t="s">
        <v>495</v>
      </c>
      <c r="F1968" s="29"/>
      <c r="G1968" s="368"/>
      <c r="H1968" s="694" t="s">
        <v>467</v>
      </c>
      <c r="I1968" s="347" t="s">
        <v>43</v>
      </c>
      <c r="J1968" s="694" t="s">
        <v>1553</v>
      </c>
      <c r="K1968" s="232"/>
      <c r="L1968" s="698"/>
      <c r="M1968" s="185"/>
      <c r="N1968" s="717"/>
      <c r="O1968" s="232"/>
      <c r="P1968" s="232">
        <v>25</v>
      </c>
      <c r="Q1968" s="347" t="s">
        <v>483</v>
      </c>
      <c r="R1968" s="695">
        <v>1110</v>
      </c>
      <c r="S1968" s="695"/>
      <c r="T1968" s="695">
        <v>1000</v>
      </c>
      <c r="U1968" s="695">
        <v>1000</v>
      </c>
      <c r="V1968" s="695">
        <v>1110</v>
      </c>
      <c r="W1968" s="695">
        <v>1110</v>
      </c>
      <c r="X1968" s="232">
        <v>1</v>
      </c>
      <c r="Y1968" s="695">
        <v>1000</v>
      </c>
      <c r="Z1968" s="232">
        <v>1</v>
      </c>
      <c r="AA1968" s="696">
        <v>1000</v>
      </c>
      <c r="AB1968" s="696">
        <v>13100</v>
      </c>
      <c r="AC1968" s="697" t="s">
        <v>876</v>
      </c>
      <c r="AD1968" s="698" t="s">
        <v>3088</v>
      </c>
      <c r="AE1968" s="699">
        <v>0.91666666666666663</v>
      </c>
      <c r="AF1968" s="699">
        <v>0.92708333333333337</v>
      </c>
      <c r="AG1968" s="699"/>
      <c r="AH1968" s="699"/>
      <c r="AI1968" s="232"/>
      <c r="AJ1968" s="694"/>
      <c r="AK1968" s="694" t="s">
        <v>6</v>
      </c>
      <c r="AL1968" s="700" t="s">
        <v>662</v>
      </c>
      <c r="AM1968" s="694" t="s">
        <v>486</v>
      </c>
      <c r="AN1968" s="694">
        <v>1</v>
      </c>
      <c r="AO1968" s="232"/>
      <c r="AP1968" s="232"/>
      <c r="AQ1968" s="232"/>
      <c r="AR1968" s="232"/>
      <c r="AS1968" s="232"/>
      <c r="AT1968" s="243">
        <f t="shared" si="163"/>
        <v>1.0416666666666741E-2</v>
      </c>
      <c r="AU1968" s="243" t="str">
        <f t="shared" si="164"/>
        <v/>
      </c>
    </row>
    <row r="1969" spans="1:47" ht="14.25">
      <c r="B1969" s="29">
        <v>2025</v>
      </c>
      <c r="C1969" s="29">
        <v>7</v>
      </c>
      <c r="D1969" s="29">
        <v>11</v>
      </c>
      <c r="E1969" s="247" t="s">
        <v>495</v>
      </c>
      <c r="F1969" s="29"/>
      <c r="G1969" s="208"/>
      <c r="H1969" s="694" t="s">
        <v>467</v>
      </c>
      <c r="I1969" s="347"/>
      <c r="J1969" s="694"/>
      <c r="K1969" s="232"/>
      <c r="L1969" s="698"/>
      <c r="M1969" s="185"/>
      <c r="N1969" s="717"/>
      <c r="O1969" s="232"/>
      <c r="P1969" s="232"/>
      <c r="Q1969" s="347"/>
      <c r="R1969" s="695"/>
      <c r="S1969" s="695"/>
      <c r="T1969" s="695"/>
      <c r="U1969" s="695"/>
      <c r="V1969" s="695"/>
      <c r="W1969" s="695"/>
      <c r="X1969" s="232"/>
      <c r="Y1969" s="695"/>
      <c r="Z1969" s="232"/>
      <c r="AA1969" s="696"/>
      <c r="AB1969" s="696"/>
      <c r="AC1969" s="697"/>
      <c r="AD1969" s="698"/>
      <c r="AE1969" s="699"/>
      <c r="AF1969" s="699"/>
      <c r="AG1969" s="699">
        <v>0.92708333333333337</v>
      </c>
      <c r="AH1969" s="699">
        <v>0.94791666666666663</v>
      </c>
      <c r="AI1969" s="232" t="s">
        <v>560</v>
      </c>
      <c r="AJ1969" s="694"/>
      <c r="AK1969" s="694"/>
      <c r="AL1969" s="700"/>
      <c r="AM1969" s="694"/>
      <c r="AN1969" s="694"/>
      <c r="AO1969" s="232"/>
      <c r="AP1969" s="232"/>
      <c r="AQ1969" s="232"/>
      <c r="AR1969" s="232"/>
      <c r="AS1969" s="232"/>
      <c r="AT1969" s="243" t="str">
        <f t="shared" si="163"/>
        <v/>
      </c>
      <c r="AU1969" s="243">
        <f t="shared" si="164"/>
        <v>2.0833333333333259E-2</v>
      </c>
    </row>
    <row r="1970" spans="1:47" ht="14.25">
      <c r="A1970" s="182">
        <v>1</v>
      </c>
      <c r="B1970" s="29">
        <v>2025</v>
      </c>
      <c r="C1970" s="29">
        <v>7</v>
      </c>
      <c r="D1970" s="29">
        <v>11</v>
      </c>
      <c r="E1970" s="247" t="s">
        <v>495</v>
      </c>
      <c r="F1970" s="29">
        <v>13</v>
      </c>
      <c r="G1970" s="31" t="s">
        <v>485</v>
      </c>
      <c r="H1970" s="694" t="s">
        <v>467</v>
      </c>
      <c r="I1970" s="347" t="s">
        <v>47</v>
      </c>
      <c r="J1970" s="694" t="s">
        <v>3078</v>
      </c>
      <c r="K1970" s="232">
        <v>3843624</v>
      </c>
      <c r="L1970" s="698">
        <v>1</v>
      </c>
      <c r="M1970" s="185">
        <v>1</v>
      </c>
      <c r="N1970" s="717" t="s">
        <v>875</v>
      </c>
      <c r="O1970" s="232" t="s">
        <v>52</v>
      </c>
      <c r="P1970" s="232">
        <v>25</v>
      </c>
      <c r="Q1970" s="347" t="s">
        <v>477</v>
      </c>
      <c r="R1970" s="695">
        <v>1110</v>
      </c>
      <c r="S1970" s="695">
        <v>1110</v>
      </c>
      <c r="T1970" s="695">
        <v>12100</v>
      </c>
      <c r="U1970" s="695">
        <v>12100</v>
      </c>
      <c r="V1970" s="695">
        <v>1110</v>
      </c>
      <c r="W1970" s="695">
        <v>1110</v>
      </c>
      <c r="X1970" s="232">
        <v>1</v>
      </c>
      <c r="Y1970" s="695">
        <v>12100</v>
      </c>
      <c r="Z1970" s="232">
        <v>1</v>
      </c>
      <c r="AA1970" s="696">
        <v>12100</v>
      </c>
      <c r="AB1970" s="696">
        <v>12100</v>
      </c>
      <c r="AC1970" s="697" t="s">
        <v>3099</v>
      </c>
      <c r="AD1970" s="698" t="s">
        <v>3089</v>
      </c>
      <c r="AE1970" s="699"/>
      <c r="AF1970" s="699"/>
      <c r="AG1970" s="699"/>
      <c r="AH1970" s="699"/>
      <c r="AI1970" s="232" t="s">
        <v>5</v>
      </c>
      <c r="AJ1970" s="694"/>
      <c r="AK1970" s="694" t="s">
        <v>6</v>
      </c>
      <c r="AL1970" s="700" t="s">
        <v>662</v>
      </c>
      <c r="AM1970" s="694" t="s">
        <v>486</v>
      </c>
      <c r="AN1970" s="694"/>
      <c r="AO1970" s="232"/>
      <c r="AP1970" s="232"/>
      <c r="AQ1970" s="232"/>
      <c r="AR1970" s="232"/>
      <c r="AS1970" s="232"/>
      <c r="AT1970" s="243" t="str">
        <f t="shared" si="163"/>
        <v/>
      </c>
      <c r="AU1970" s="243" t="str">
        <f t="shared" si="164"/>
        <v/>
      </c>
    </row>
    <row r="1971" spans="1:47" ht="14.25">
      <c r="B1971" s="29">
        <v>2025</v>
      </c>
      <c r="C1971" s="29">
        <v>7</v>
      </c>
      <c r="D1971" s="29">
        <v>11</v>
      </c>
      <c r="E1971" s="247" t="s">
        <v>495</v>
      </c>
      <c r="F1971" s="29"/>
      <c r="G1971" s="368"/>
      <c r="H1971" s="694" t="s">
        <v>467</v>
      </c>
      <c r="I1971" s="347" t="s">
        <v>43</v>
      </c>
      <c r="J1971" s="694" t="s">
        <v>3078</v>
      </c>
      <c r="K1971" s="232"/>
      <c r="L1971" s="698"/>
      <c r="M1971" s="185"/>
      <c r="N1971" s="717"/>
      <c r="O1971" s="232"/>
      <c r="P1971" s="232">
        <v>25</v>
      </c>
      <c r="Q1971" s="347" t="s">
        <v>483</v>
      </c>
      <c r="R1971" s="695">
        <v>1110</v>
      </c>
      <c r="S1971" s="695"/>
      <c r="T1971" s="695">
        <v>1000</v>
      </c>
      <c r="U1971" s="695">
        <v>1000</v>
      </c>
      <c r="V1971" s="695">
        <v>1110</v>
      </c>
      <c r="W1971" s="695">
        <v>1110</v>
      </c>
      <c r="X1971" s="232">
        <v>1</v>
      </c>
      <c r="Y1971" s="695">
        <v>1000</v>
      </c>
      <c r="Z1971" s="232">
        <v>1</v>
      </c>
      <c r="AA1971" s="696">
        <v>1000</v>
      </c>
      <c r="AB1971" s="696">
        <v>13100</v>
      </c>
      <c r="AC1971" s="697" t="s">
        <v>876</v>
      </c>
      <c r="AD1971" s="698" t="s">
        <v>3089</v>
      </c>
      <c r="AE1971" s="699">
        <v>0.94791666666666663</v>
      </c>
      <c r="AF1971" s="699">
        <v>0.95833333333333337</v>
      </c>
      <c r="AG1971" s="699"/>
      <c r="AH1971" s="699"/>
      <c r="AI1971" s="232"/>
      <c r="AJ1971" s="694"/>
      <c r="AK1971" s="694" t="s">
        <v>6</v>
      </c>
      <c r="AL1971" s="700" t="s">
        <v>662</v>
      </c>
      <c r="AM1971" s="694" t="s">
        <v>486</v>
      </c>
      <c r="AN1971" s="694">
        <v>1</v>
      </c>
      <c r="AO1971" s="232"/>
      <c r="AP1971" s="232"/>
      <c r="AQ1971" s="232"/>
      <c r="AR1971" s="232"/>
      <c r="AS1971" s="232"/>
      <c r="AT1971" s="243">
        <f t="shared" si="163"/>
        <v>1.0416666666666741E-2</v>
      </c>
      <c r="AU1971" s="243" t="str">
        <f t="shared" si="164"/>
        <v/>
      </c>
    </row>
    <row r="1972" spans="1:47" ht="14.25">
      <c r="B1972" s="29">
        <v>2025</v>
      </c>
      <c r="C1972" s="29">
        <v>7</v>
      </c>
      <c r="D1972" s="29">
        <v>11</v>
      </c>
      <c r="E1972" s="247" t="s">
        <v>495</v>
      </c>
      <c r="F1972" s="29"/>
      <c r="G1972" s="208"/>
      <c r="H1972" s="694" t="s">
        <v>467</v>
      </c>
      <c r="I1972" s="347"/>
      <c r="J1972" s="694"/>
      <c r="K1972" s="232"/>
      <c r="L1972" s="698"/>
      <c r="M1972" s="185"/>
      <c r="N1972" s="717"/>
      <c r="O1972" s="232"/>
      <c r="P1972" s="232"/>
      <c r="Q1972" s="347"/>
      <c r="R1972" s="695"/>
      <c r="S1972" s="695"/>
      <c r="T1972" s="695"/>
      <c r="U1972" s="695"/>
      <c r="V1972" s="695"/>
      <c r="W1972" s="695"/>
      <c r="X1972" s="232"/>
      <c r="Y1972" s="695"/>
      <c r="Z1972" s="232"/>
      <c r="AA1972" s="696"/>
      <c r="AB1972" s="696"/>
      <c r="AC1972" s="697"/>
      <c r="AD1972" s="698"/>
      <c r="AE1972" s="699"/>
      <c r="AF1972" s="699"/>
      <c r="AG1972" s="699">
        <v>0.95833333333333337</v>
      </c>
      <c r="AH1972" s="699">
        <v>0.97916666666666663</v>
      </c>
      <c r="AI1972" s="232" t="s">
        <v>689</v>
      </c>
      <c r="AJ1972" s="694"/>
      <c r="AK1972" s="694"/>
      <c r="AL1972" s="700"/>
      <c r="AM1972" s="694"/>
      <c r="AN1972" s="694"/>
      <c r="AO1972" s="232" t="s">
        <v>3082</v>
      </c>
      <c r="AP1972" s="232"/>
      <c r="AQ1972" s="232"/>
      <c r="AR1972" s="232"/>
      <c r="AS1972" s="232"/>
      <c r="AT1972" s="243" t="str">
        <f t="shared" si="163"/>
        <v/>
      </c>
      <c r="AU1972" s="243">
        <f t="shared" si="164"/>
        <v>2.0833333333333259E-2</v>
      </c>
    </row>
    <row r="1973" spans="1:47" ht="14.25">
      <c r="B1973" s="29">
        <v>2025</v>
      </c>
      <c r="C1973" s="29">
        <v>7</v>
      </c>
      <c r="D1973" s="29">
        <v>11</v>
      </c>
      <c r="E1973" s="247" t="s">
        <v>495</v>
      </c>
      <c r="F1973" s="29"/>
      <c r="G1973" s="31"/>
      <c r="H1973" s="694" t="s">
        <v>467</v>
      </c>
      <c r="I1973" s="347" t="s">
        <v>58</v>
      </c>
      <c r="J1973" s="694" t="s">
        <v>468</v>
      </c>
      <c r="K1973" s="232"/>
      <c r="L1973" s="698"/>
      <c r="M1973" s="185"/>
      <c r="N1973" s="717"/>
      <c r="O1973" s="232"/>
      <c r="P1973" s="232">
        <v>12</v>
      </c>
      <c r="Q1973" s="347" t="s">
        <v>483</v>
      </c>
      <c r="R1973" s="695">
        <v>1050</v>
      </c>
      <c r="S1973" s="695"/>
      <c r="T1973" s="695" t="s">
        <v>30</v>
      </c>
      <c r="U1973" s="695">
        <v>200</v>
      </c>
      <c r="V1973" s="695">
        <v>1050</v>
      </c>
      <c r="W1973" s="695">
        <v>1050</v>
      </c>
      <c r="X1973" s="232">
        <v>1</v>
      </c>
      <c r="Y1973" s="695">
        <v>200</v>
      </c>
      <c r="Z1973" s="232">
        <v>1</v>
      </c>
      <c r="AA1973" s="696">
        <v>200</v>
      </c>
      <c r="AB1973" s="696"/>
      <c r="AC1973" s="697"/>
      <c r="AD1973" s="698"/>
      <c r="AE1973" s="699"/>
      <c r="AF1973" s="699"/>
      <c r="AG1973" s="699"/>
      <c r="AH1973" s="699"/>
      <c r="AI1973" s="232"/>
      <c r="AJ1973" s="694"/>
      <c r="AK1973" s="694"/>
      <c r="AL1973" s="700"/>
      <c r="AM1973" s="694"/>
      <c r="AN1973" s="694"/>
      <c r="AO1973" s="232"/>
      <c r="AP1973" s="232"/>
      <c r="AQ1973" s="232"/>
      <c r="AR1973" s="232"/>
      <c r="AS1973" s="232"/>
      <c r="AT1973" s="243" t="str">
        <f t="shared" si="163"/>
        <v/>
      </c>
      <c r="AU1973" s="243" t="str">
        <f t="shared" si="164"/>
        <v/>
      </c>
    </row>
    <row r="1974" spans="1:47" ht="14.25">
      <c r="A1974" s="182">
        <v>1</v>
      </c>
      <c r="B1974" s="29">
        <v>2025</v>
      </c>
      <c r="C1974" s="29">
        <v>7</v>
      </c>
      <c r="D1974" s="29">
        <v>11</v>
      </c>
      <c r="E1974" s="247" t="s">
        <v>495</v>
      </c>
      <c r="F1974" s="29">
        <v>14</v>
      </c>
      <c r="G1974" s="31" t="s">
        <v>485</v>
      </c>
      <c r="H1974" s="694" t="s">
        <v>467</v>
      </c>
      <c r="I1974" s="347" t="s">
        <v>47</v>
      </c>
      <c r="J1974" s="694" t="s">
        <v>468</v>
      </c>
      <c r="K1974" s="232">
        <v>3839131</v>
      </c>
      <c r="L1974" s="698">
        <v>1</v>
      </c>
      <c r="M1974" s="185">
        <v>3</v>
      </c>
      <c r="N1974" s="717" t="s">
        <v>520</v>
      </c>
      <c r="O1974" s="232" t="s">
        <v>469</v>
      </c>
      <c r="P1974" s="232">
        <v>50</v>
      </c>
      <c r="Q1974" s="347" t="s">
        <v>759</v>
      </c>
      <c r="R1974" s="695">
        <v>1050</v>
      </c>
      <c r="S1974" s="695">
        <v>1052</v>
      </c>
      <c r="T1974" s="695">
        <v>4100</v>
      </c>
      <c r="U1974" s="695">
        <v>4100</v>
      </c>
      <c r="V1974" s="695">
        <v>1050</v>
      </c>
      <c r="W1974" s="695">
        <v>1052</v>
      </c>
      <c r="X1974" s="232">
        <v>1</v>
      </c>
      <c r="Y1974" s="695">
        <v>4100</v>
      </c>
      <c r="Z1974" s="232">
        <v>1</v>
      </c>
      <c r="AA1974" s="696">
        <v>4100</v>
      </c>
      <c r="AB1974" s="696">
        <v>4030</v>
      </c>
      <c r="AC1974" s="697" t="s">
        <v>3102</v>
      </c>
      <c r="AD1974" s="698"/>
      <c r="AE1974" s="699">
        <v>0.97916666666666663</v>
      </c>
      <c r="AF1974" s="699">
        <v>0.99652777777777779</v>
      </c>
      <c r="AG1974" s="699">
        <v>0.99652777777777779</v>
      </c>
      <c r="AH1974" s="699">
        <v>3.472222222222222E-3</v>
      </c>
      <c r="AI1974" s="232" t="s">
        <v>5</v>
      </c>
      <c r="AJ1974" s="694"/>
      <c r="AK1974" s="694" t="s">
        <v>6</v>
      </c>
      <c r="AL1974" s="700" t="s">
        <v>662</v>
      </c>
      <c r="AM1974" s="694" t="s">
        <v>486</v>
      </c>
      <c r="AN1974" s="694">
        <v>1</v>
      </c>
      <c r="AO1974" s="232"/>
      <c r="AP1974" s="232" t="s">
        <v>394</v>
      </c>
      <c r="AQ1974" s="232"/>
      <c r="AR1974" s="232"/>
      <c r="AS1974" s="232"/>
      <c r="AT1974" s="243">
        <f t="shared" si="163"/>
        <v>1.736111111111116E-2</v>
      </c>
      <c r="AU1974" s="243">
        <f t="shared" si="164"/>
        <v>6.9444444444444319E-3</v>
      </c>
    </row>
    <row r="1975" spans="1:47" ht="14.25">
      <c r="B1975" s="29">
        <v>2025</v>
      </c>
      <c r="C1975" s="29">
        <v>7</v>
      </c>
      <c r="D1975" s="29">
        <v>11</v>
      </c>
      <c r="E1975" s="247" t="s">
        <v>495</v>
      </c>
      <c r="F1975" s="29">
        <v>14</v>
      </c>
      <c r="G1975" s="31" t="s">
        <v>485</v>
      </c>
      <c r="H1975" s="694" t="s">
        <v>467</v>
      </c>
      <c r="I1975" s="347" t="s">
        <v>47</v>
      </c>
      <c r="J1975" s="694" t="s">
        <v>468</v>
      </c>
      <c r="K1975" s="232">
        <v>3839131</v>
      </c>
      <c r="L1975" s="698">
        <v>2</v>
      </c>
      <c r="M1975" s="185">
        <v>3</v>
      </c>
      <c r="N1975" s="717" t="s">
        <v>520</v>
      </c>
      <c r="O1975" s="232" t="s">
        <v>469</v>
      </c>
      <c r="P1975" s="232">
        <v>50</v>
      </c>
      <c r="Q1975" s="347" t="s">
        <v>759</v>
      </c>
      <c r="R1975" s="695">
        <v>1050</v>
      </c>
      <c r="S1975" s="695">
        <v>1052</v>
      </c>
      <c r="T1975" s="695">
        <v>4100</v>
      </c>
      <c r="U1975" s="695">
        <v>4100</v>
      </c>
      <c r="V1975" s="695">
        <v>1050</v>
      </c>
      <c r="W1975" s="695">
        <v>1052</v>
      </c>
      <c r="X1975" s="232">
        <v>1</v>
      </c>
      <c r="Y1975" s="695">
        <v>4100</v>
      </c>
      <c r="Z1975" s="232">
        <v>1</v>
      </c>
      <c r="AA1975" s="696">
        <v>4100</v>
      </c>
      <c r="AB1975" s="696">
        <v>4040</v>
      </c>
      <c r="AC1975" s="697" t="s">
        <v>3103</v>
      </c>
      <c r="AD1975" s="698"/>
      <c r="AE1975" s="699">
        <v>3.472222222222222E-3</v>
      </c>
      <c r="AF1975" s="699">
        <v>2.4305555555555556E-2</v>
      </c>
      <c r="AG1975" s="699">
        <v>2.4305555555555556E-2</v>
      </c>
      <c r="AH1975" s="699">
        <v>3.125E-2</v>
      </c>
      <c r="AI1975" s="232" t="s">
        <v>5</v>
      </c>
      <c r="AJ1975" s="694"/>
      <c r="AK1975" s="694" t="s">
        <v>6</v>
      </c>
      <c r="AL1975" s="700" t="s">
        <v>662</v>
      </c>
      <c r="AM1975" s="694" t="s">
        <v>486</v>
      </c>
      <c r="AN1975" s="694">
        <v>1</v>
      </c>
      <c r="AO1975" s="232"/>
      <c r="AP1975" s="232" t="s">
        <v>394</v>
      </c>
      <c r="AQ1975" s="232"/>
      <c r="AR1975" s="232"/>
      <c r="AS1975" s="232"/>
      <c r="AT1975" s="243">
        <f t="shared" si="163"/>
        <v>2.0833333333333336E-2</v>
      </c>
      <c r="AU1975" s="243">
        <f t="shared" si="164"/>
        <v>6.9444444444444441E-3</v>
      </c>
    </row>
    <row r="1976" spans="1:47" ht="14.25">
      <c r="B1976" s="29">
        <v>2025</v>
      </c>
      <c r="C1976" s="29">
        <v>7</v>
      </c>
      <c r="D1976" s="29">
        <v>11</v>
      </c>
      <c r="E1976" s="247" t="s">
        <v>495</v>
      </c>
      <c r="F1976" s="29">
        <v>14</v>
      </c>
      <c r="G1976" s="31" t="s">
        <v>485</v>
      </c>
      <c r="H1976" s="694" t="s">
        <v>467</v>
      </c>
      <c r="I1976" s="347" t="s">
        <v>47</v>
      </c>
      <c r="J1976" s="694" t="s">
        <v>468</v>
      </c>
      <c r="K1976" s="232">
        <v>3839131</v>
      </c>
      <c r="L1976" s="698">
        <v>3</v>
      </c>
      <c r="M1976" s="185">
        <v>3</v>
      </c>
      <c r="N1976" s="717" t="s">
        <v>520</v>
      </c>
      <c r="O1976" s="232" t="s">
        <v>469</v>
      </c>
      <c r="P1976" s="232">
        <v>50</v>
      </c>
      <c r="Q1976" s="347" t="s">
        <v>759</v>
      </c>
      <c r="R1976" s="695">
        <v>1050</v>
      </c>
      <c r="S1976" s="695">
        <v>1051</v>
      </c>
      <c r="T1976" s="695">
        <v>4100</v>
      </c>
      <c r="U1976" s="695">
        <v>4100</v>
      </c>
      <c r="V1976" s="695">
        <v>1050</v>
      </c>
      <c r="W1976" s="695">
        <v>1051</v>
      </c>
      <c r="X1976" s="232">
        <v>1</v>
      </c>
      <c r="Y1976" s="695">
        <v>4100</v>
      </c>
      <c r="Z1976" s="232">
        <v>1</v>
      </c>
      <c r="AA1976" s="696">
        <v>4100</v>
      </c>
      <c r="AB1976" s="696">
        <v>4030</v>
      </c>
      <c r="AC1976" s="697" t="s">
        <v>3104</v>
      </c>
      <c r="AD1976" s="698" t="s">
        <v>3100</v>
      </c>
      <c r="AE1976" s="699">
        <v>3.125E-2</v>
      </c>
      <c r="AF1976" s="699">
        <v>4.8611111111111112E-2</v>
      </c>
      <c r="AG1976" s="699">
        <v>4.8611111111111112E-2</v>
      </c>
      <c r="AH1976" s="699">
        <v>9.7222222222222224E-2</v>
      </c>
      <c r="AI1976" s="232" t="s">
        <v>5</v>
      </c>
      <c r="AJ1976" s="694"/>
      <c r="AK1976" s="694" t="s">
        <v>6</v>
      </c>
      <c r="AL1976" s="700" t="s">
        <v>662</v>
      </c>
      <c r="AM1976" s="694" t="s">
        <v>486</v>
      </c>
      <c r="AN1976" s="694">
        <v>1</v>
      </c>
      <c r="AO1976" s="232" t="s">
        <v>3106</v>
      </c>
      <c r="AP1976" s="232" t="s">
        <v>394</v>
      </c>
      <c r="AQ1976" s="232"/>
      <c r="AR1976" s="232"/>
      <c r="AS1976" s="232"/>
      <c r="AT1976" s="243">
        <f t="shared" si="163"/>
        <v>1.7361111111111112E-2</v>
      </c>
      <c r="AU1976" s="243">
        <f t="shared" si="164"/>
        <v>4.8611111111111112E-2</v>
      </c>
    </row>
    <row r="1977" spans="1:47" ht="14.25">
      <c r="B1977" s="29">
        <v>2025</v>
      </c>
      <c r="C1977" s="29">
        <v>7</v>
      </c>
      <c r="D1977" s="29">
        <v>11</v>
      </c>
      <c r="E1977" s="247" t="s">
        <v>495</v>
      </c>
      <c r="F1977" s="29"/>
      <c r="G1977" s="208"/>
      <c r="H1977" s="694" t="s">
        <v>467</v>
      </c>
      <c r="I1977" s="347" t="s">
        <v>43</v>
      </c>
      <c r="J1977" s="694" t="s">
        <v>468</v>
      </c>
      <c r="K1977" s="232"/>
      <c r="L1977" s="698"/>
      <c r="M1977" s="185"/>
      <c r="N1977" s="717"/>
      <c r="O1977" s="232"/>
      <c r="P1977" s="232">
        <v>25</v>
      </c>
      <c r="Q1977" s="347" t="s">
        <v>483</v>
      </c>
      <c r="R1977" s="695">
        <v>1050</v>
      </c>
      <c r="S1977" s="695"/>
      <c r="T1977" s="695" t="s">
        <v>30</v>
      </c>
      <c r="U1977" s="695">
        <v>350</v>
      </c>
      <c r="V1977" s="695">
        <v>1050</v>
      </c>
      <c r="W1977" s="695">
        <v>1050</v>
      </c>
      <c r="X1977" s="232">
        <v>1</v>
      </c>
      <c r="Y1977" s="695"/>
      <c r="Z1977" s="232">
        <v>1</v>
      </c>
      <c r="AA1977" s="696">
        <v>350</v>
      </c>
      <c r="AB1977" s="696">
        <v>12850</v>
      </c>
      <c r="AC1977" s="697" t="s">
        <v>929</v>
      </c>
      <c r="AD1977" s="698" t="s">
        <v>3100</v>
      </c>
      <c r="AE1977" s="699">
        <v>9.7222222222222224E-2</v>
      </c>
      <c r="AF1977" s="699">
        <v>0.10069444444444445</v>
      </c>
      <c r="AG1977" s="699"/>
      <c r="AH1977" s="699"/>
      <c r="AI1977" s="232"/>
      <c r="AJ1977" s="694"/>
      <c r="AK1977" s="694" t="s">
        <v>6</v>
      </c>
      <c r="AL1977" s="700" t="s">
        <v>662</v>
      </c>
      <c r="AM1977" s="694" t="s">
        <v>486</v>
      </c>
      <c r="AN1977" s="694">
        <v>1</v>
      </c>
      <c r="AO1977" s="232"/>
      <c r="AP1977" s="232"/>
      <c r="AQ1977" s="232"/>
      <c r="AR1977" s="232"/>
      <c r="AS1977" s="232"/>
      <c r="AT1977" s="243">
        <f t="shared" si="163"/>
        <v>3.4722222222222238E-3</v>
      </c>
      <c r="AU1977" s="243" t="str">
        <f t="shared" si="164"/>
        <v/>
      </c>
    </row>
    <row r="1978" spans="1:47" ht="14.25">
      <c r="B1978" s="29">
        <v>2025</v>
      </c>
      <c r="C1978" s="29">
        <v>7</v>
      </c>
      <c r="D1978" s="29">
        <v>11</v>
      </c>
      <c r="E1978" s="247" t="s">
        <v>495</v>
      </c>
      <c r="F1978" s="29"/>
      <c r="G1978" s="208"/>
      <c r="H1978" s="694" t="s">
        <v>467</v>
      </c>
      <c r="I1978" s="347"/>
      <c r="J1978" s="694"/>
      <c r="K1978" s="232"/>
      <c r="L1978" s="698"/>
      <c r="M1978" s="185"/>
      <c r="N1978" s="717"/>
      <c r="O1978" s="232"/>
      <c r="P1978" s="232"/>
      <c r="Q1978" s="347"/>
      <c r="R1978" s="695"/>
      <c r="S1978" s="695"/>
      <c r="T1978" s="695"/>
      <c r="U1978" s="695"/>
      <c r="V1978" s="695"/>
      <c r="W1978" s="695"/>
      <c r="X1978" s="232"/>
      <c r="Y1978" s="695"/>
      <c r="Z1978" s="232"/>
      <c r="AA1978" s="696"/>
      <c r="AB1978" s="696"/>
      <c r="AC1978" s="697"/>
      <c r="AD1978" s="698"/>
      <c r="AE1978" s="699"/>
      <c r="AF1978" s="699"/>
      <c r="AG1978" s="699">
        <v>0.10069444444444445</v>
      </c>
      <c r="AH1978" s="699">
        <v>0.28125</v>
      </c>
      <c r="AI1978" s="232" t="s">
        <v>41</v>
      </c>
      <c r="AJ1978" s="694"/>
      <c r="AK1978" s="694"/>
      <c r="AL1978" s="700"/>
      <c r="AM1978" s="694"/>
      <c r="AN1978" s="694"/>
      <c r="AO1978" s="232" t="s">
        <v>3101</v>
      </c>
      <c r="AP1978" s="232"/>
      <c r="AQ1978" s="232"/>
      <c r="AR1978" s="232"/>
      <c r="AS1978" s="232"/>
      <c r="AT1978" s="243" t="str">
        <f t="shared" si="163"/>
        <v/>
      </c>
      <c r="AU1978" s="243">
        <f t="shared" si="164"/>
        <v>0.18055555555555555</v>
      </c>
    </row>
    <row r="1979" spans="1:47" ht="14.25">
      <c r="B1979" s="29">
        <v>2025</v>
      </c>
      <c r="C1979" s="29">
        <v>7</v>
      </c>
      <c r="D1979" s="29">
        <v>14</v>
      </c>
      <c r="E1979" s="247" t="s">
        <v>494</v>
      </c>
      <c r="F1979" s="29"/>
      <c r="G1979" s="208"/>
      <c r="H1979" s="694" t="s">
        <v>467</v>
      </c>
      <c r="I1979" s="347"/>
      <c r="J1979" s="694"/>
      <c r="K1979" s="232"/>
      <c r="L1979" s="698"/>
      <c r="M1979" s="185"/>
      <c r="N1979" s="717"/>
      <c r="O1979" s="232"/>
      <c r="P1979" s="232"/>
      <c r="Q1979" s="347"/>
      <c r="R1979" s="695"/>
      <c r="S1979" s="695"/>
      <c r="T1979" s="695"/>
      <c r="U1979" s="695"/>
      <c r="V1979" s="695"/>
      <c r="W1979" s="695"/>
      <c r="X1979" s="232"/>
      <c r="Y1979" s="695"/>
      <c r="Z1979" s="232"/>
      <c r="AA1979" s="696"/>
      <c r="AB1979" s="696"/>
      <c r="AC1979" s="697"/>
      <c r="AD1979" s="698"/>
      <c r="AE1979" s="699"/>
      <c r="AF1979" s="699"/>
      <c r="AG1979" s="699">
        <v>0.28125</v>
      </c>
      <c r="AH1979" s="699">
        <v>0.375</v>
      </c>
      <c r="AI1979" s="232" t="s">
        <v>41</v>
      </c>
      <c r="AJ1979" s="694"/>
      <c r="AK1979" s="694"/>
      <c r="AL1979" s="700"/>
      <c r="AM1979" s="694"/>
      <c r="AN1979" s="694"/>
      <c r="AO1979" s="232" t="s">
        <v>3107</v>
      </c>
      <c r="AP1979" s="232"/>
      <c r="AQ1979" s="232"/>
      <c r="AR1979" s="232"/>
      <c r="AS1979" s="232"/>
      <c r="AT1979" s="243" t="str">
        <f t="shared" si="163"/>
        <v/>
      </c>
      <c r="AU1979" s="243">
        <f t="shared" si="164"/>
        <v>9.375E-2</v>
      </c>
    </row>
    <row r="1980" spans="1:47" ht="14.25">
      <c r="B1980" s="29">
        <v>2025</v>
      </c>
      <c r="C1980" s="29">
        <v>7</v>
      </c>
      <c r="D1980" s="29">
        <v>14</v>
      </c>
      <c r="E1980" s="247" t="s">
        <v>494</v>
      </c>
      <c r="F1980" s="29"/>
      <c r="G1980" s="208"/>
      <c r="H1980" s="694" t="s">
        <v>467</v>
      </c>
      <c r="I1980" s="347"/>
      <c r="J1980" s="694"/>
      <c r="K1980" s="232"/>
      <c r="L1980" s="698"/>
      <c r="M1980" s="185"/>
      <c r="N1980" s="717"/>
      <c r="O1980" s="232"/>
      <c r="P1980" s="232"/>
      <c r="Q1980" s="347"/>
      <c r="R1980" s="695"/>
      <c r="S1980" s="695"/>
      <c r="T1980" s="695"/>
      <c r="U1980" s="695"/>
      <c r="V1980" s="695"/>
      <c r="W1980" s="695"/>
      <c r="X1980" s="232"/>
      <c r="Y1980" s="695"/>
      <c r="Z1980" s="232"/>
      <c r="AA1980" s="696"/>
      <c r="AB1980" s="696"/>
      <c r="AC1980" s="697"/>
      <c r="AD1980" s="698"/>
      <c r="AE1980" s="699"/>
      <c r="AF1980" s="699"/>
      <c r="AG1980" s="699">
        <v>0.375</v>
      </c>
      <c r="AH1980" s="699">
        <v>0.77083333333333337</v>
      </c>
      <c r="AI1980" s="232" t="s">
        <v>41</v>
      </c>
      <c r="AJ1980" s="694"/>
      <c r="AK1980" s="694"/>
      <c r="AL1980" s="700"/>
      <c r="AM1980" s="694"/>
      <c r="AN1980" s="694"/>
      <c r="AO1980" s="232" t="s">
        <v>3101</v>
      </c>
      <c r="AP1980" s="232"/>
      <c r="AQ1980" s="232"/>
      <c r="AR1980" s="232"/>
      <c r="AS1980" s="232"/>
      <c r="AT1980" s="243"/>
      <c r="AU1980" s="243">
        <f t="shared" si="164"/>
        <v>0.39583333333333337</v>
      </c>
    </row>
    <row r="1981" spans="1:47" ht="14.25">
      <c r="B1981" s="29">
        <v>2025</v>
      </c>
      <c r="C1981" s="29">
        <v>7</v>
      </c>
      <c r="D1981" s="29">
        <v>14</v>
      </c>
      <c r="E1981" s="247" t="s">
        <v>496</v>
      </c>
      <c r="F1981" s="29"/>
      <c r="G1981" s="208"/>
      <c r="H1981" s="694" t="s">
        <v>467</v>
      </c>
      <c r="I1981" s="347"/>
      <c r="J1981" s="694"/>
      <c r="K1981" s="232"/>
      <c r="L1981" s="698"/>
      <c r="M1981" s="185"/>
      <c r="N1981" s="717"/>
      <c r="O1981" s="232"/>
      <c r="P1981" s="232"/>
      <c r="Q1981" s="347"/>
      <c r="R1981" s="695"/>
      <c r="S1981" s="695"/>
      <c r="T1981" s="695"/>
      <c r="U1981" s="695"/>
      <c r="V1981" s="695"/>
      <c r="W1981" s="695"/>
      <c r="X1981" s="232"/>
      <c r="Y1981" s="695"/>
      <c r="Z1981" s="232"/>
      <c r="AA1981" s="696"/>
      <c r="AB1981" s="696"/>
      <c r="AC1981" s="697"/>
      <c r="AD1981" s="698"/>
      <c r="AE1981" s="699"/>
      <c r="AF1981" s="699"/>
      <c r="AG1981" s="699">
        <v>0.91666666666666663</v>
      </c>
      <c r="AH1981" s="699">
        <v>6.25E-2</v>
      </c>
      <c r="AI1981" s="232" t="s">
        <v>41</v>
      </c>
      <c r="AJ1981" s="694"/>
      <c r="AK1981" s="694"/>
      <c r="AL1981" s="700"/>
      <c r="AM1981" s="694"/>
      <c r="AN1981" s="694"/>
      <c r="AO1981" s="232" t="s">
        <v>3113</v>
      </c>
      <c r="AP1981" s="232"/>
      <c r="AQ1981" s="232"/>
      <c r="AR1981" s="232"/>
      <c r="AS1981" s="232"/>
      <c r="AT1981" s="243" t="str">
        <f t="shared" si="163"/>
        <v/>
      </c>
      <c r="AU1981" s="243">
        <f t="shared" si="164"/>
        <v>0.14583333333333337</v>
      </c>
    </row>
    <row r="1982" spans="1:47" ht="14.25">
      <c r="B1982" s="29">
        <v>2025</v>
      </c>
      <c r="C1982" s="29">
        <v>7</v>
      </c>
      <c r="D1982" s="29">
        <v>14</v>
      </c>
      <c r="E1982" s="247" t="s">
        <v>496</v>
      </c>
      <c r="F1982" s="29"/>
      <c r="G1982" s="208"/>
      <c r="H1982" s="694" t="s">
        <v>467</v>
      </c>
      <c r="I1982" s="347"/>
      <c r="J1982" s="694"/>
      <c r="K1982" s="232"/>
      <c r="L1982" s="698"/>
      <c r="M1982" s="185"/>
      <c r="N1982" s="717"/>
      <c r="O1982" s="232"/>
      <c r="P1982" s="232"/>
      <c r="Q1982" s="347"/>
      <c r="R1982" s="695"/>
      <c r="S1982" s="695"/>
      <c r="T1982" s="695"/>
      <c r="U1982" s="695"/>
      <c r="V1982" s="695"/>
      <c r="W1982" s="695"/>
      <c r="X1982" s="232"/>
      <c r="Y1982" s="695"/>
      <c r="Z1982" s="232"/>
      <c r="AA1982" s="696"/>
      <c r="AB1982" s="696"/>
      <c r="AC1982" s="697"/>
      <c r="AD1982" s="698"/>
      <c r="AE1982" s="699"/>
      <c r="AF1982" s="699"/>
      <c r="AG1982" s="699"/>
      <c r="AH1982" s="699"/>
      <c r="AI1982" s="232"/>
      <c r="AJ1982" s="694"/>
      <c r="AK1982" s="694"/>
      <c r="AL1982" s="700"/>
      <c r="AM1982" s="694"/>
      <c r="AN1982" s="694"/>
      <c r="AO1982" s="232" t="s">
        <v>3115</v>
      </c>
      <c r="AP1982" s="232"/>
      <c r="AQ1982" s="232"/>
      <c r="AR1982" s="232"/>
      <c r="AS1982" s="232"/>
      <c r="AT1982" s="243" t="str">
        <f t="shared" si="163"/>
        <v/>
      </c>
      <c r="AU1982" s="243" t="str">
        <f t="shared" si="164"/>
        <v/>
      </c>
    </row>
    <row r="1983" spans="1:47" ht="14.25">
      <c r="B1983" s="29">
        <v>2025</v>
      </c>
      <c r="C1983" s="29">
        <v>7</v>
      </c>
      <c r="D1983" s="29">
        <v>14</v>
      </c>
      <c r="E1983" s="247" t="s">
        <v>496</v>
      </c>
      <c r="F1983" s="29">
        <v>1</v>
      </c>
      <c r="G1983" s="208" t="s">
        <v>485</v>
      </c>
      <c r="H1983" s="694" t="s">
        <v>3105</v>
      </c>
      <c r="I1983" s="347" t="s">
        <v>863</v>
      </c>
      <c r="J1983" s="694" t="s">
        <v>468</v>
      </c>
      <c r="K1983" s="232">
        <v>3839135</v>
      </c>
      <c r="L1983" s="698">
        <v>1</v>
      </c>
      <c r="M1983" s="185">
        <v>21</v>
      </c>
      <c r="N1983" s="717" t="s">
        <v>713</v>
      </c>
      <c r="O1983" s="232" t="s">
        <v>864</v>
      </c>
      <c r="P1983" s="232">
        <v>50</v>
      </c>
      <c r="Q1983" s="347" t="s">
        <v>219</v>
      </c>
      <c r="R1983" s="695">
        <v>1000</v>
      </c>
      <c r="S1983" s="695">
        <v>1000</v>
      </c>
      <c r="T1983" s="695">
        <v>12000</v>
      </c>
      <c r="U1983" s="695">
        <v>12000</v>
      </c>
      <c r="V1983" s="695">
        <v>1000</v>
      </c>
      <c r="W1983" s="695">
        <v>1000</v>
      </c>
      <c r="X1983" s="232">
        <v>1</v>
      </c>
      <c r="Y1983" s="695">
        <v>4000</v>
      </c>
      <c r="Z1983" s="232">
        <v>3</v>
      </c>
      <c r="AA1983" s="696">
        <v>4020</v>
      </c>
      <c r="AB1983" s="696">
        <v>4000</v>
      </c>
      <c r="AC1983" s="697" t="s">
        <v>3109</v>
      </c>
      <c r="AD1983" s="698" t="s">
        <v>3110</v>
      </c>
      <c r="AE1983" s="699">
        <v>6.25E-2</v>
      </c>
      <c r="AF1983" s="699">
        <v>8.3333333333333329E-2</v>
      </c>
      <c r="AG1983" s="699">
        <v>8.3333333333333329E-2</v>
      </c>
      <c r="AH1983" s="699">
        <v>0.14583333333333334</v>
      </c>
      <c r="AI1983" s="232" t="s">
        <v>1592</v>
      </c>
      <c r="AJ1983" s="694"/>
      <c r="AK1983" s="694" t="s">
        <v>712</v>
      </c>
      <c r="AL1983" s="700" t="s">
        <v>7</v>
      </c>
      <c r="AM1983" s="694" t="s">
        <v>470</v>
      </c>
      <c r="AN1983" s="694"/>
      <c r="AO1983" s="232"/>
      <c r="AP1983" s="232"/>
      <c r="AQ1983" s="232" t="s">
        <v>3069</v>
      </c>
      <c r="AR1983" s="232"/>
      <c r="AS1983" s="232"/>
      <c r="AT1983" s="243">
        <f t="shared" si="163"/>
        <v>2.0833333333333329E-2</v>
      </c>
      <c r="AU1983" s="243">
        <f t="shared" si="164"/>
        <v>6.2500000000000014E-2</v>
      </c>
    </row>
    <row r="1984" spans="1:47" ht="14.25">
      <c r="B1984" s="29">
        <v>2025</v>
      </c>
      <c r="C1984" s="29">
        <v>7</v>
      </c>
      <c r="D1984" s="29">
        <v>14</v>
      </c>
      <c r="E1984" s="247" t="s">
        <v>496</v>
      </c>
      <c r="F1984" s="29">
        <v>1</v>
      </c>
      <c r="G1984" s="208" t="s">
        <v>485</v>
      </c>
      <c r="H1984" s="694" t="s">
        <v>3105</v>
      </c>
      <c r="I1984" s="347" t="s">
        <v>863</v>
      </c>
      <c r="J1984" s="694" t="s">
        <v>468</v>
      </c>
      <c r="K1984" s="232">
        <v>3839135</v>
      </c>
      <c r="L1984" s="698">
        <v>2</v>
      </c>
      <c r="M1984" s="185">
        <v>21</v>
      </c>
      <c r="N1984" s="717" t="s">
        <v>713</v>
      </c>
      <c r="O1984" s="232" t="s">
        <v>864</v>
      </c>
      <c r="P1984" s="232">
        <v>50</v>
      </c>
      <c r="Q1984" s="347" t="s">
        <v>219</v>
      </c>
      <c r="R1984" s="695">
        <v>1000</v>
      </c>
      <c r="S1984" s="695">
        <v>1000</v>
      </c>
      <c r="T1984" s="695">
        <v>12000</v>
      </c>
      <c r="U1984" s="695">
        <v>12000</v>
      </c>
      <c r="V1984" s="695">
        <v>1000</v>
      </c>
      <c r="W1984" s="695">
        <v>1000</v>
      </c>
      <c r="X1984" s="232">
        <v>1</v>
      </c>
      <c r="Y1984" s="695">
        <v>4000</v>
      </c>
      <c r="Z1984" s="232">
        <v>3</v>
      </c>
      <c r="AA1984" s="696">
        <v>4020</v>
      </c>
      <c r="AB1984" s="696">
        <v>4000</v>
      </c>
      <c r="AC1984" s="697" t="s">
        <v>3109</v>
      </c>
      <c r="AD1984" s="698" t="s">
        <v>3111</v>
      </c>
      <c r="AE1984" s="699">
        <v>0.14583333333333334</v>
      </c>
      <c r="AF1984" s="699">
        <v>0.16666666666666666</v>
      </c>
      <c r="AG1984" s="699">
        <v>0.16666666666666666</v>
      </c>
      <c r="AH1984" s="699">
        <v>0.1875</v>
      </c>
      <c r="AI1984" s="232" t="s">
        <v>1592</v>
      </c>
      <c r="AJ1984" s="694"/>
      <c r="AK1984" s="694" t="s">
        <v>712</v>
      </c>
      <c r="AL1984" s="700" t="s">
        <v>7</v>
      </c>
      <c r="AM1984" s="694" t="s">
        <v>470</v>
      </c>
      <c r="AN1984" s="694"/>
      <c r="AO1984" s="232"/>
      <c r="AP1984" s="232"/>
      <c r="AQ1984" s="232" t="s">
        <v>3069</v>
      </c>
      <c r="AR1984" s="232"/>
      <c r="AS1984" s="232"/>
      <c r="AT1984" s="243">
        <f t="shared" si="163"/>
        <v>2.0833333333333315E-2</v>
      </c>
      <c r="AU1984" s="243">
        <f t="shared" si="164"/>
        <v>2.0833333333333343E-2</v>
      </c>
    </row>
    <row r="1985" spans="2:47" ht="14.25">
      <c r="B1985" s="29">
        <v>2025</v>
      </c>
      <c r="C1985" s="29">
        <v>7</v>
      </c>
      <c r="D1985" s="29">
        <v>14</v>
      </c>
      <c r="E1985" s="247" t="s">
        <v>496</v>
      </c>
      <c r="F1985" s="29">
        <v>1</v>
      </c>
      <c r="G1985" s="208" t="s">
        <v>485</v>
      </c>
      <c r="H1985" s="694" t="s">
        <v>3105</v>
      </c>
      <c r="I1985" s="347" t="s">
        <v>863</v>
      </c>
      <c r="J1985" s="694" t="s">
        <v>468</v>
      </c>
      <c r="K1985" s="232">
        <v>3839135</v>
      </c>
      <c r="L1985" s="698">
        <v>3</v>
      </c>
      <c r="M1985" s="185">
        <v>21</v>
      </c>
      <c r="N1985" s="717" t="s">
        <v>713</v>
      </c>
      <c r="O1985" s="232" t="s">
        <v>864</v>
      </c>
      <c r="P1985" s="232">
        <v>50</v>
      </c>
      <c r="Q1985" s="347" t="s">
        <v>219</v>
      </c>
      <c r="R1985" s="695">
        <v>1000</v>
      </c>
      <c r="S1985" s="695">
        <v>1000</v>
      </c>
      <c r="T1985" s="695">
        <v>12000</v>
      </c>
      <c r="U1985" s="695">
        <v>12000</v>
      </c>
      <c r="V1985" s="695">
        <v>1000</v>
      </c>
      <c r="W1985" s="695">
        <v>1000</v>
      </c>
      <c r="X1985" s="232">
        <v>1</v>
      </c>
      <c r="Y1985" s="695">
        <v>4000</v>
      </c>
      <c r="Z1985" s="232">
        <v>3</v>
      </c>
      <c r="AA1985" s="696">
        <v>4020</v>
      </c>
      <c r="AB1985" s="696">
        <v>4000</v>
      </c>
      <c r="AC1985" s="697" t="s">
        <v>3109</v>
      </c>
      <c r="AD1985" s="698" t="s">
        <v>3112</v>
      </c>
      <c r="AE1985" s="699">
        <v>0.1875</v>
      </c>
      <c r="AF1985" s="699">
        <v>0.20833333333333334</v>
      </c>
      <c r="AG1985" s="699"/>
      <c r="AH1985" s="699"/>
      <c r="AI1985" s="232"/>
      <c r="AJ1985" s="694"/>
      <c r="AK1985" s="694" t="s">
        <v>712</v>
      </c>
      <c r="AL1985" s="700" t="s">
        <v>7</v>
      </c>
      <c r="AM1985" s="694" t="s">
        <v>470</v>
      </c>
      <c r="AN1985" s="694"/>
      <c r="AO1985" s="232"/>
      <c r="AP1985" s="232"/>
      <c r="AQ1985" s="232" t="s">
        <v>3069</v>
      </c>
      <c r="AR1985" s="232"/>
      <c r="AS1985" s="232"/>
      <c r="AT1985" s="243">
        <f t="shared" ref="AT1985:AT1996" si="167">IF(IF(AE1985&gt;AF1985,1-AE1985+AF1985,AF1985-AE1985)=0,"",IF(AE1985&gt;AF1985,1-AE1985+AF1985,AF1985-AE1985))</f>
        <v>2.0833333333333343E-2</v>
      </c>
      <c r="AU1985" s="243" t="str">
        <f t="shared" ref="AU1985:AU1996" si="168">IF(IF(AG1985&gt;AH1985,1-AG1985+AH1985,AH1985-AG1985)=0,"",IF(AG1985&gt;AH1985,1-AG1985+AH1985,AH1985-AG1985))</f>
        <v/>
      </c>
    </row>
    <row r="1986" spans="2:47" ht="14.25">
      <c r="B1986" s="29">
        <v>2025</v>
      </c>
      <c r="C1986" s="29">
        <v>7</v>
      </c>
      <c r="D1986" s="29">
        <v>14</v>
      </c>
      <c r="E1986" s="247" t="s">
        <v>496</v>
      </c>
      <c r="F1986" s="29"/>
      <c r="G1986" s="208"/>
      <c r="H1986" s="694" t="s">
        <v>3105</v>
      </c>
      <c r="I1986" s="347"/>
      <c r="J1986" s="694"/>
      <c r="K1986" s="232"/>
      <c r="L1986" s="698"/>
      <c r="M1986" s="185"/>
      <c r="N1986" s="717"/>
      <c r="O1986" s="232"/>
      <c r="P1986" s="232"/>
      <c r="Q1986" s="347"/>
      <c r="R1986" s="695"/>
      <c r="S1986" s="695"/>
      <c r="T1986" s="695"/>
      <c r="U1986" s="695"/>
      <c r="V1986" s="695"/>
      <c r="W1986" s="695"/>
      <c r="X1986" s="232"/>
      <c r="Y1986" s="695"/>
      <c r="Z1986" s="232"/>
      <c r="AA1986" s="696"/>
      <c r="AB1986" s="696"/>
      <c r="AC1986" s="697"/>
      <c r="AD1986" s="698"/>
      <c r="AE1986" s="699"/>
      <c r="AF1986" s="699"/>
      <c r="AG1986" s="699">
        <v>0.20833333333333334</v>
      </c>
      <c r="AH1986" s="699">
        <v>0.28125</v>
      </c>
      <c r="AI1986" s="232" t="s">
        <v>16</v>
      </c>
      <c r="AJ1986" s="694"/>
      <c r="AK1986" s="694"/>
      <c r="AL1986" s="700"/>
      <c r="AM1986" s="694"/>
      <c r="AN1986" s="694"/>
      <c r="AO1986" s="232" t="s">
        <v>3114</v>
      </c>
      <c r="AP1986" s="232"/>
      <c r="AQ1986" s="232"/>
      <c r="AR1986" s="232"/>
      <c r="AS1986" s="232"/>
      <c r="AT1986" s="243"/>
      <c r="AU1986" s="243"/>
    </row>
    <row r="1987" spans="2:47" ht="14.25">
      <c r="B1987" s="29">
        <v>2025</v>
      </c>
      <c r="C1987" s="29">
        <v>7</v>
      </c>
      <c r="D1987" s="29">
        <v>15</v>
      </c>
      <c r="E1987" s="247" t="s">
        <v>494</v>
      </c>
      <c r="F1987" s="29"/>
      <c r="G1987" s="208"/>
      <c r="H1987" s="694" t="s">
        <v>467</v>
      </c>
      <c r="I1987" s="347"/>
      <c r="J1987" s="694"/>
      <c r="K1987" s="232"/>
      <c r="L1987" s="698"/>
      <c r="M1987" s="185"/>
      <c r="N1987" s="717"/>
      <c r="O1987" s="232"/>
      <c r="P1987" s="232"/>
      <c r="Q1987" s="347"/>
      <c r="R1987" s="695"/>
      <c r="S1987" s="695"/>
      <c r="T1987" s="695"/>
      <c r="U1987" s="695"/>
      <c r="V1987" s="695"/>
      <c r="W1987" s="695"/>
      <c r="X1987" s="232"/>
      <c r="Y1987" s="695"/>
      <c r="Z1987" s="232"/>
      <c r="AA1987" s="696"/>
      <c r="AB1987" s="696"/>
      <c r="AC1987" s="697"/>
      <c r="AD1987" s="698"/>
      <c r="AE1987" s="699"/>
      <c r="AF1987" s="699"/>
      <c r="AG1987" s="699">
        <v>0.28125</v>
      </c>
      <c r="AH1987" s="699">
        <v>0.58333333333333337</v>
      </c>
      <c r="AI1987" s="232" t="s">
        <v>41</v>
      </c>
      <c r="AJ1987" s="694"/>
      <c r="AK1987" s="694"/>
      <c r="AL1987" s="700"/>
      <c r="AM1987" s="694"/>
      <c r="AN1987" s="694"/>
      <c r="AO1987" s="232" t="s">
        <v>3101</v>
      </c>
      <c r="AP1987" s="232"/>
      <c r="AQ1987" s="232"/>
      <c r="AR1987" s="232"/>
      <c r="AS1987" s="232"/>
      <c r="AT1987" s="243"/>
      <c r="AU1987" s="243"/>
    </row>
    <row r="1988" spans="2:47" ht="14.25">
      <c r="B1988" s="29">
        <v>2025</v>
      </c>
      <c r="C1988" s="29">
        <v>7</v>
      </c>
      <c r="D1988" s="29">
        <v>15</v>
      </c>
      <c r="E1988" s="247" t="s">
        <v>495</v>
      </c>
      <c r="F1988" s="29"/>
      <c r="G1988" s="208"/>
      <c r="H1988" s="694" t="s">
        <v>467</v>
      </c>
      <c r="I1988" s="347"/>
      <c r="J1988" s="694"/>
      <c r="K1988" s="232"/>
      <c r="L1988" s="698"/>
      <c r="M1988" s="185"/>
      <c r="N1988" s="717"/>
      <c r="O1988" s="232"/>
      <c r="P1988" s="232"/>
      <c r="Q1988" s="347"/>
      <c r="R1988" s="695"/>
      <c r="S1988" s="695"/>
      <c r="T1988" s="695"/>
      <c r="U1988" s="695"/>
      <c r="V1988" s="695"/>
      <c r="W1988" s="695"/>
      <c r="X1988" s="232"/>
      <c r="Y1988" s="695"/>
      <c r="Z1988" s="232"/>
      <c r="AA1988" s="696"/>
      <c r="AB1988" s="696"/>
      <c r="AC1988" s="697"/>
      <c r="AD1988" s="698"/>
      <c r="AE1988" s="699"/>
      <c r="AF1988" s="699"/>
      <c r="AG1988" s="699">
        <v>0.58333333333333337</v>
      </c>
      <c r="AH1988" s="699">
        <v>0.91666666666666663</v>
      </c>
      <c r="AI1988" s="232" t="s">
        <v>41</v>
      </c>
      <c r="AJ1988" s="694"/>
      <c r="AK1988" s="694"/>
      <c r="AL1988" s="700"/>
      <c r="AM1988" s="694"/>
      <c r="AN1988" s="694"/>
      <c r="AO1988" s="232" t="s">
        <v>3101</v>
      </c>
      <c r="AP1988" s="232"/>
      <c r="AQ1988" s="232"/>
      <c r="AR1988" s="232"/>
      <c r="AS1988" s="232"/>
      <c r="AT1988" s="243"/>
      <c r="AU1988" s="243"/>
    </row>
    <row r="1989" spans="2:47" ht="14.25">
      <c r="B1989" s="29">
        <v>2025</v>
      </c>
      <c r="C1989" s="29">
        <v>7</v>
      </c>
      <c r="D1989" s="29">
        <v>15</v>
      </c>
      <c r="E1989" s="247" t="s">
        <v>496</v>
      </c>
      <c r="F1989" s="29"/>
      <c r="G1989" s="208"/>
      <c r="H1989" s="694" t="s">
        <v>467</v>
      </c>
      <c r="I1989" s="347"/>
      <c r="J1989" s="694"/>
      <c r="K1989" s="232"/>
      <c r="L1989" s="698"/>
      <c r="M1989" s="185"/>
      <c r="N1989" s="717"/>
      <c r="O1989" s="232"/>
      <c r="P1989" s="232"/>
      <c r="Q1989" s="347"/>
      <c r="R1989" s="695"/>
      <c r="S1989" s="695"/>
      <c r="T1989" s="695"/>
      <c r="U1989" s="695"/>
      <c r="V1989" s="695"/>
      <c r="W1989" s="695"/>
      <c r="X1989" s="232"/>
      <c r="Y1989" s="695"/>
      <c r="Z1989" s="232"/>
      <c r="AA1989" s="696"/>
      <c r="AB1989" s="696"/>
      <c r="AC1989" s="697"/>
      <c r="AD1989" s="698"/>
      <c r="AE1989" s="699"/>
      <c r="AF1989" s="699"/>
      <c r="AG1989" s="699">
        <v>0.91666666666666663</v>
      </c>
      <c r="AH1989" s="699">
        <v>0.9375</v>
      </c>
      <c r="AI1989" s="232" t="s">
        <v>560</v>
      </c>
      <c r="AJ1989" s="694"/>
      <c r="AK1989" s="694"/>
      <c r="AL1989" s="700"/>
      <c r="AM1989" s="694"/>
      <c r="AN1989" s="694"/>
      <c r="AO1989" s="232"/>
      <c r="AP1989" s="232"/>
      <c r="AQ1989" s="232"/>
      <c r="AR1989" s="232"/>
      <c r="AS1989" s="232"/>
      <c r="AT1989" s="243" t="str">
        <f t="shared" si="167"/>
        <v/>
      </c>
      <c r="AU1989" s="243">
        <f t="shared" si="168"/>
        <v>2.083333333333337E-2</v>
      </c>
    </row>
    <row r="1990" spans="2:47" ht="14.25">
      <c r="B1990" s="29">
        <v>2025</v>
      </c>
      <c r="C1990" s="29">
        <v>7</v>
      </c>
      <c r="D1990" s="29">
        <v>15</v>
      </c>
      <c r="E1990" s="247" t="s">
        <v>496</v>
      </c>
      <c r="F1990" s="29">
        <v>1</v>
      </c>
      <c r="G1990" s="208" t="s">
        <v>485</v>
      </c>
      <c r="H1990" s="694" t="s">
        <v>3105</v>
      </c>
      <c r="I1990" s="347" t="s">
        <v>863</v>
      </c>
      <c r="J1990" s="694" t="s">
        <v>468</v>
      </c>
      <c r="K1990" s="232">
        <v>3839135</v>
      </c>
      <c r="L1990" s="698">
        <v>4</v>
      </c>
      <c r="M1990" s="185">
        <v>21</v>
      </c>
      <c r="N1990" s="717" t="s">
        <v>713</v>
      </c>
      <c r="O1990" s="232" t="s">
        <v>864</v>
      </c>
      <c r="P1990" s="232">
        <v>50</v>
      </c>
      <c r="Q1990" s="347" t="s">
        <v>219</v>
      </c>
      <c r="R1990" s="695">
        <v>1000</v>
      </c>
      <c r="S1990" s="695">
        <v>1000</v>
      </c>
      <c r="T1990" s="695">
        <v>12000</v>
      </c>
      <c r="U1990" s="695">
        <v>12000</v>
      </c>
      <c r="V1990" s="695">
        <v>1000</v>
      </c>
      <c r="W1990" s="695">
        <v>1000</v>
      </c>
      <c r="X1990" s="232">
        <v>1</v>
      </c>
      <c r="Y1990" s="695">
        <v>4000</v>
      </c>
      <c r="Z1990" s="232">
        <v>3</v>
      </c>
      <c r="AA1990" s="696">
        <v>4020</v>
      </c>
      <c r="AB1990" s="696">
        <v>4000</v>
      </c>
      <c r="AC1990" s="697" t="s">
        <v>3116</v>
      </c>
      <c r="AD1990" s="698" t="s">
        <v>3117</v>
      </c>
      <c r="AE1990" s="699">
        <v>0.9375</v>
      </c>
      <c r="AF1990" s="699">
        <v>0.95833333333333337</v>
      </c>
      <c r="AG1990" s="699">
        <v>0.95833333333333337</v>
      </c>
      <c r="AH1990" s="699">
        <v>0.97916666666666663</v>
      </c>
      <c r="AI1990" s="232" t="s">
        <v>1592</v>
      </c>
      <c r="AJ1990" s="694"/>
      <c r="AK1990" s="694" t="s">
        <v>712</v>
      </c>
      <c r="AL1990" s="700" t="s">
        <v>7</v>
      </c>
      <c r="AM1990" s="694" t="s">
        <v>470</v>
      </c>
      <c r="AN1990" s="694"/>
      <c r="AO1990" s="232"/>
      <c r="AP1990" s="232"/>
      <c r="AQ1990" s="232" t="s">
        <v>3069</v>
      </c>
      <c r="AR1990" s="232"/>
      <c r="AS1990" s="232"/>
      <c r="AT1990" s="243">
        <f t="shared" si="167"/>
        <v>2.083333333333337E-2</v>
      </c>
      <c r="AU1990" s="243">
        <f t="shared" si="168"/>
        <v>2.0833333333333259E-2</v>
      </c>
    </row>
    <row r="1991" spans="2:47" ht="14.25">
      <c r="B1991" s="29">
        <v>2025</v>
      </c>
      <c r="C1991" s="29">
        <v>7</v>
      </c>
      <c r="D1991" s="29">
        <v>15</v>
      </c>
      <c r="E1991" s="247" t="s">
        <v>496</v>
      </c>
      <c r="F1991" s="29">
        <v>1</v>
      </c>
      <c r="G1991" s="208" t="s">
        <v>485</v>
      </c>
      <c r="H1991" s="694" t="s">
        <v>3105</v>
      </c>
      <c r="I1991" s="347" t="s">
        <v>863</v>
      </c>
      <c r="J1991" s="694" t="s">
        <v>468</v>
      </c>
      <c r="K1991" s="232">
        <v>3839135</v>
      </c>
      <c r="L1991" s="698">
        <v>5</v>
      </c>
      <c r="M1991" s="185">
        <v>21</v>
      </c>
      <c r="N1991" s="717" t="s">
        <v>713</v>
      </c>
      <c r="O1991" s="232" t="s">
        <v>864</v>
      </c>
      <c r="P1991" s="232">
        <v>50</v>
      </c>
      <c r="Q1991" s="347" t="s">
        <v>219</v>
      </c>
      <c r="R1991" s="695">
        <v>1000</v>
      </c>
      <c r="S1991" s="695">
        <v>1000</v>
      </c>
      <c r="T1991" s="695">
        <v>12000</v>
      </c>
      <c r="U1991" s="695">
        <v>12000</v>
      </c>
      <c r="V1991" s="695">
        <v>1000</v>
      </c>
      <c r="W1991" s="695">
        <v>1000</v>
      </c>
      <c r="X1991" s="232">
        <v>1</v>
      </c>
      <c r="Y1991" s="695">
        <v>4000</v>
      </c>
      <c r="Z1991" s="232">
        <v>3</v>
      </c>
      <c r="AA1991" s="696">
        <v>4020</v>
      </c>
      <c r="AB1991" s="696">
        <v>4000</v>
      </c>
      <c r="AC1991" s="697" t="s">
        <v>3116</v>
      </c>
      <c r="AD1991" s="698" t="s">
        <v>3118</v>
      </c>
      <c r="AE1991" s="699">
        <v>0.97916666666666663</v>
      </c>
      <c r="AF1991" s="699">
        <v>0</v>
      </c>
      <c r="AG1991" s="699">
        <v>0</v>
      </c>
      <c r="AH1991" s="699">
        <v>2.0833333333333332E-2</v>
      </c>
      <c r="AI1991" s="232" t="s">
        <v>1592</v>
      </c>
      <c r="AJ1991" s="694"/>
      <c r="AK1991" s="694" t="s">
        <v>712</v>
      </c>
      <c r="AL1991" s="700" t="s">
        <v>7</v>
      </c>
      <c r="AM1991" s="694" t="s">
        <v>470</v>
      </c>
      <c r="AN1991" s="694"/>
      <c r="AO1991" s="232"/>
      <c r="AP1991" s="232"/>
      <c r="AQ1991" s="232" t="s">
        <v>3069</v>
      </c>
      <c r="AR1991" s="232"/>
      <c r="AS1991" s="232"/>
      <c r="AT1991" s="243">
        <f t="shared" si="167"/>
        <v>2.083333333333337E-2</v>
      </c>
      <c r="AU1991" s="243">
        <f t="shared" si="168"/>
        <v>2.0833333333333332E-2</v>
      </c>
    </row>
    <row r="1992" spans="2:47" ht="14.25">
      <c r="B1992" s="29">
        <v>2025</v>
      </c>
      <c r="C1992" s="29">
        <v>7</v>
      </c>
      <c r="D1992" s="29">
        <v>15</v>
      </c>
      <c r="E1992" s="247" t="s">
        <v>496</v>
      </c>
      <c r="F1992" s="29">
        <v>1</v>
      </c>
      <c r="G1992" s="208" t="s">
        <v>485</v>
      </c>
      <c r="H1992" s="694" t="s">
        <v>3105</v>
      </c>
      <c r="I1992" s="347" t="s">
        <v>863</v>
      </c>
      <c r="J1992" s="694" t="s">
        <v>468</v>
      </c>
      <c r="K1992" s="232">
        <v>3839135</v>
      </c>
      <c r="L1992" s="698">
        <v>6</v>
      </c>
      <c r="M1992" s="185">
        <v>21</v>
      </c>
      <c r="N1992" s="717" t="s">
        <v>713</v>
      </c>
      <c r="O1992" s="232" t="s">
        <v>864</v>
      </c>
      <c r="P1992" s="232">
        <v>50</v>
      </c>
      <c r="Q1992" s="347" t="s">
        <v>219</v>
      </c>
      <c r="R1992" s="695">
        <v>1000</v>
      </c>
      <c r="S1992" s="695">
        <v>1000</v>
      </c>
      <c r="T1992" s="695">
        <v>12000</v>
      </c>
      <c r="U1992" s="695">
        <v>12000</v>
      </c>
      <c r="V1992" s="695">
        <v>1000</v>
      </c>
      <c r="W1992" s="695">
        <v>1000</v>
      </c>
      <c r="X1992" s="232">
        <v>1</v>
      </c>
      <c r="Y1992" s="695">
        <v>4000</v>
      </c>
      <c r="Z1992" s="232">
        <v>3</v>
      </c>
      <c r="AA1992" s="696">
        <v>4020</v>
      </c>
      <c r="AB1992" s="696">
        <v>4000</v>
      </c>
      <c r="AC1992" s="697" t="s">
        <v>3116</v>
      </c>
      <c r="AD1992" s="698" t="s">
        <v>3119</v>
      </c>
      <c r="AE1992" s="699">
        <v>2.0833333333333332E-2</v>
      </c>
      <c r="AF1992" s="699">
        <v>4.1666666666666664E-2</v>
      </c>
      <c r="AG1992" s="699"/>
      <c r="AH1992" s="699"/>
      <c r="AI1992" s="232"/>
      <c r="AJ1992" s="694"/>
      <c r="AK1992" s="694" t="s">
        <v>712</v>
      </c>
      <c r="AL1992" s="700" t="s">
        <v>7</v>
      </c>
      <c r="AM1992" s="694" t="s">
        <v>470</v>
      </c>
      <c r="AN1992" s="694"/>
      <c r="AO1992" s="232"/>
      <c r="AP1992" s="232"/>
      <c r="AQ1992" s="232" t="s">
        <v>3069</v>
      </c>
      <c r="AR1992" s="232"/>
      <c r="AS1992" s="232"/>
      <c r="AT1992" s="243">
        <f t="shared" si="167"/>
        <v>2.0833333333333332E-2</v>
      </c>
      <c r="AU1992" s="243" t="str">
        <f t="shared" si="168"/>
        <v/>
      </c>
    </row>
    <row r="1993" spans="2:47" ht="14.25">
      <c r="B1993" s="29">
        <v>2025</v>
      </c>
      <c r="C1993" s="29">
        <v>7</v>
      </c>
      <c r="D1993" s="29">
        <v>15</v>
      </c>
      <c r="E1993" s="247" t="s">
        <v>496</v>
      </c>
      <c r="F1993" s="29"/>
      <c r="G1993" s="208"/>
      <c r="H1993" s="694" t="s">
        <v>467</v>
      </c>
      <c r="I1993" s="347"/>
      <c r="J1993" s="694"/>
      <c r="K1993" s="232"/>
      <c r="L1993" s="698"/>
      <c r="M1993" s="185"/>
      <c r="N1993" s="717"/>
      <c r="O1993" s="232"/>
      <c r="P1993" s="232"/>
      <c r="Q1993" s="347"/>
      <c r="R1993" s="695"/>
      <c r="S1993" s="695"/>
      <c r="T1993" s="695"/>
      <c r="U1993" s="695"/>
      <c r="V1993" s="695"/>
      <c r="W1993" s="695"/>
      <c r="X1993" s="232"/>
      <c r="Y1993" s="695"/>
      <c r="Z1993" s="232"/>
      <c r="AA1993" s="696"/>
      <c r="AB1993" s="696"/>
      <c r="AC1993" s="697"/>
      <c r="AD1993" s="698"/>
      <c r="AE1993" s="699"/>
      <c r="AF1993" s="699"/>
      <c r="AG1993" s="699">
        <v>4.1666666666666664E-2</v>
      </c>
      <c r="AH1993" s="699">
        <v>0.10416666666666667</v>
      </c>
      <c r="AI1993" s="232" t="s">
        <v>560</v>
      </c>
      <c r="AJ1993" s="694"/>
      <c r="AK1993" s="694"/>
      <c r="AL1993" s="700"/>
      <c r="AM1993" s="694"/>
      <c r="AN1993" s="694"/>
      <c r="AO1993" s="232"/>
      <c r="AP1993" s="232"/>
      <c r="AQ1993" s="232"/>
      <c r="AR1993" s="232"/>
      <c r="AS1993" s="232"/>
      <c r="AT1993" s="243" t="str">
        <f t="shared" si="167"/>
        <v/>
      </c>
      <c r="AU1993" s="243">
        <f t="shared" si="168"/>
        <v>6.25E-2</v>
      </c>
    </row>
    <row r="1994" spans="2:47" ht="14.25">
      <c r="B1994" s="29">
        <v>2025</v>
      </c>
      <c r="C1994" s="29">
        <v>7</v>
      </c>
      <c r="D1994" s="29">
        <v>15</v>
      </c>
      <c r="E1994" s="247" t="s">
        <v>496</v>
      </c>
      <c r="F1994" s="29">
        <v>2</v>
      </c>
      <c r="G1994" s="208" t="s">
        <v>485</v>
      </c>
      <c r="H1994" s="694" t="s">
        <v>3105</v>
      </c>
      <c r="I1994" s="347" t="s">
        <v>863</v>
      </c>
      <c r="J1994" s="694" t="s">
        <v>468</v>
      </c>
      <c r="K1994" s="232">
        <v>3839135</v>
      </c>
      <c r="L1994" s="698">
        <v>7</v>
      </c>
      <c r="M1994" s="185">
        <v>21</v>
      </c>
      <c r="N1994" s="717" t="s">
        <v>713</v>
      </c>
      <c r="O1994" s="232" t="s">
        <v>864</v>
      </c>
      <c r="P1994" s="232">
        <v>50</v>
      </c>
      <c r="Q1994" s="347" t="s">
        <v>219</v>
      </c>
      <c r="R1994" s="695">
        <v>1000</v>
      </c>
      <c r="S1994" s="695">
        <v>1000</v>
      </c>
      <c r="T1994" s="695">
        <v>12000</v>
      </c>
      <c r="U1994" s="695">
        <v>12000</v>
      </c>
      <c r="V1994" s="695">
        <v>1000</v>
      </c>
      <c r="W1994" s="695">
        <v>1000</v>
      </c>
      <c r="X1994" s="232">
        <v>1</v>
      </c>
      <c r="Y1994" s="695">
        <v>4000</v>
      </c>
      <c r="Z1994" s="232">
        <v>3</v>
      </c>
      <c r="AA1994" s="696">
        <v>4020</v>
      </c>
      <c r="AB1994" s="696">
        <v>4000</v>
      </c>
      <c r="AC1994" s="697" t="s">
        <v>3120</v>
      </c>
      <c r="AD1994" s="698" t="s">
        <v>3121</v>
      </c>
      <c r="AE1994" s="699">
        <v>0.10416666666666667</v>
      </c>
      <c r="AF1994" s="699">
        <v>0.125</v>
      </c>
      <c r="AG1994" s="699">
        <v>0.125</v>
      </c>
      <c r="AH1994" s="699">
        <v>0.14583333333333334</v>
      </c>
      <c r="AI1994" s="232" t="s">
        <v>1592</v>
      </c>
      <c r="AJ1994" s="694"/>
      <c r="AK1994" s="694" t="s">
        <v>712</v>
      </c>
      <c r="AL1994" s="700" t="s">
        <v>7</v>
      </c>
      <c r="AM1994" s="694" t="s">
        <v>470</v>
      </c>
      <c r="AN1994" s="694"/>
      <c r="AO1994" s="232"/>
      <c r="AP1994" s="232"/>
      <c r="AQ1994" s="232" t="s">
        <v>3069</v>
      </c>
      <c r="AR1994" s="232"/>
      <c r="AS1994" s="232"/>
      <c r="AT1994" s="243">
        <f t="shared" si="167"/>
        <v>2.0833333333333329E-2</v>
      </c>
      <c r="AU1994" s="243">
        <f t="shared" si="168"/>
        <v>2.0833333333333343E-2</v>
      </c>
    </row>
    <row r="1995" spans="2:47" ht="14.25">
      <c r="B1995" s="29">
        <v>2025</v>
      </c>
      <c r="C1995" s="29">
        <v>7</v>
      </c>
      <c r="D1995" s="29">
        <v>15</v>
      </c>
      <c r="E1995" s="247" t="s">
        <v>496</v>
      </c>
      <c r="F1995" s="29">
        <v>2</v>
      </c>
      <c r="G1995" s="208" t="s">
        <v>485</v>
      </c>
      <c r="H1995" s="694" t="s">
        <v>3105</v>
      </c>
      <c r="I1995" s="347" t="s">
        <v>863</v>
      </c>
      <c r="J1995" s="694" t="s">
        <v>468</v>
      </c>
      <c r="K1995" s="232">
        <v>3839135</v>
      </c>
      <c r="L1995" s="698">
        <v>8</v>
      </c>
      <c r="M1995" s="185">
        <v>21</v>
      </c>
      <c r="N1995" s="717" t="s">
        <v>713</v>
      </c>
      <c r="O1995" s="232" t="s">
        <v>864</v>
      </c>
      <c r="P1995" s="232">
        <v>50</v>
      </c>
      <c r="Q1995" s="347" t="s">
        <v>219</v>
      </c>
      <c r="R1995" s="695">
        <v>1000</v>
      </c>
      <c r="S1995" s="695">
        <v>1000</v>
      </c>
      <c r="T1995" s="695">
        <v>12000</v>
      </c>
      <c r="U1995" s="695">
        <v>12000</v>
      </c>
      <c r="V1995" s="695">
        <v>1000</v>
      </c>
      <c r="W1995" s="695">
        <v>1000</v>
      </c>
      <c r="X1995" s="232">
        <v>1</v>
      </c>
      <c r="Y1995" s="695">
        <v>4000</v>
      </c>
      <c r="Z1995" s="232">
        <v>3</v>
      </c>
      <c r="AA1995" s="696">
        <v>4020</v>
      </c>
      <c r="AB1995" s="696">
        <v>4000</v>
      </c>
      <c r="AC1995" s="697" t="s">
        <v>3120</v>
      </c>
      <c r="AD1995" s="698" t="s">
        <v>3122</v>
      </c>
      <c r="AE1995" s="699">
        <v>0.14583333333333334</v>
      </c>
      <c r="AF1995" s="699">
        <v>0.16666666666666666</v>
      </c>
      <c r="AG1995" s="699">
        <v>0.16666666666666666</v>
      </c>
      <c r="AH1995" s="699">
        <v>0.1875</v>
      </c>
      <c r="AI1995" s="232" t="s">
        <v>1592</v>
      </c>
      <c r="AJ1995" s="694"/>
      <c r="AK1995" s="694" t="s">
        <v>712</v>
      </c>
      <c r="AL1995" s="700" t="s">
        <v>7</v>
      </c>
      <c r="AM1995" s="694" t="s">
        <v>470</v>
      </c>
      <c r="AN1995" s="694"/>
      <c r="AO1995" s="232"/>
      <c r="AP1995" s="232"/>
      <c r="AQ1995" s="232" t="s">
        <v>3069</v>
      </c>
      <c r="AR1995" s="232"/>
      <c r="AS1995" s="232"/>
      <c r="AT1995" s="243">
        <f t="shared" si="167"/>
        <v>2.0833333333333315E-2</v>
      </c>
      <c r="AU1995" s="243">
        <f t="shared" si="168"/>
        <v>2.0833333333333343E-2</v>
      </c>
    </row>
    <row r="1996" spans="2:47" ht="14.25">
      <c r="B1996" s="29">
        <v>2025</v>
      </c>
      <c r="C1996" s="29">
        <v>7</v>
      </c>
      <c r="D1996" s="29">
        <v>15</v>
      </c>
      <c r="E1996" s="247" t="s">
        <v>496</v>
      </c>
      <c r="F1996" s="29">
        <v>2</v>
      </c>
      <c r="G1996" s="208" t="s">
        <v>485</v>
      </c>
      <c r="H1996" s="694" t="s">
        <v>3105</v>
      </c>
      <c r="I1996" s="347" t="s">
        <v>863</v>
      </c>
      <c r="J1996" s="694" t="s">
        <v>468</v>
      </c>
      <c r="K1996" s="232">
        <v>3839135</v>
      </c>
      <c r="L1996" s="698">
        <v>9</v>
      </c>
      <c r="M1996" s="185">
        <v>21</v>
      </c>
      <c r="N1996" s="717" t="s">
        <v>713</v>
      </c>
      <c r="O1996" s="232" t="s">
        <v>864</v>
      </c>
      <c r="P1996" s="232">
        <v>50</v>
      </c>
      <c r="Q1996" s="347" t="s">
        <v>219</v>
      </c>
      <c r="R1996" s="695">
        <v>1000</v>
      </c>
      <c r="S1996" s="695">
        <v>1000</v>
      </c>
      <c r="T1996" s="695">
        <v>12000</v>
      </c>
      <c r="U1996" s="695">
        <v>12000</v>
      </c>
      <c r="V1996" s="695">
        <v>1000</v>
      </c>
      <c r="W1996" s="695">
        <v>1000</v>
      </c>
      <c r="X1996" s="232">
        <v>1</v>
      </c>
      <c r="Y1996" s="695">
        <v>4000</v>
      </c>
      <c r="Z1996" s="232">
        <v>3</v>
      </c>
      <c r="AA1996" s="696">
        <v>4020</v>
      </c>
      <c r="AB1996" s="696">
        <v>4000</v>
      </c>
      <c r="AC1996" s="697" t="s">
        <v>3120</v>
      </c>
      <c r="AD1996" s="698" t="s">
        <v>3123</v>
      </c>
      <c r="AE1996" s="699">
        <v>0.1875</v>
      </c>
      <c r="AF1996" s="699">
        <v>0.20833333333333334</v>
      </c>
      <c r="AG1996" s="699"/>
      <c r="AH1996" s="699"/>
      <c r="AI1996" s="232"/>
      <c r="AJ1996" s="694"/>
      <c r="AK1996" s="694" t="s">
        <v>712</v>
      </c>
      <c r="AL1996" s="700" t="s">
        <v>7</v>
      </c>
      <c r="AM1996" s="694" t="s">
        <v>470</v>
      </c>
      <c r="AN1996" s="694"/>
      <c r="AO1996" s="232"/>
      <c r="AP1996" s="232"/>
      <c r="AQ1996" s="232" t="s">
        <v>3069</v>
      </c>
      <c r="AR1996" s="232"/>
      <c r="AS1996" s="232"/>
      <c r="AT1996" s="243">
        <f t="shared" si="167"/>
        <v>2.0833333333333343E-2</v>
      </c>
      <c r="AU1996" s="243" t="str">
        <f t="shared" si="168"/>
        <v/>
      </c>
    </row>
    <row r="1997" spans="2:47" ht="14.25">
      <c r="B1997" s="29">
        <v>2025</v>
      </c>
      <c r="C1997" s="29">
        <v>7</v>
      </c>
      <c r="D1997" s="29">
        <v>15</v>
      </c>
      <c r="E1997" s="247" t="s">
        <v>496</v>
      </c>
      <c r="F1997" s="29"/>
      <c r="G1997" s="208"/>
      <c r="H1997" s="694" t="s">
        <v>467</v>
      </c>
      <c r="I1997" s="347"/>
      <c r="J1997" s="694"/>
      <c r="K1997" s="232"/>
      <c r="L1997" s="698"/>
      <c r="M1997" s="185"/>
      <c r="N1997" s="717"/>
      <c r="O1997" s="232"/>
      <c r="P1997" s="232"/>
      <c r="Q1997" s="347"/>
      <c r="R1997" s="695"/>
      <c r="S1997" s="695"/>
      <c r="T1997" s="695"/>
      <c r="U1997" s="695"/>
      <c r="V1997" s="695"/>
      <c r="W1997" s="695"/>
      <c r="X1997" s="232"/>
      <c r="Y1997" s="695"/>
      <c r="Z1997" s="232"/>
      <c r="AA1997" s="696"/>
      <c r="AB1997" s="696"/>
      <c r="AC1997" s="697"/>
      <c r="AD1997" s="698"/>
      <c r="AE1997" s="699"/>
      <c r="AF1997" s="699"/>
      <c r="AG1997" s="699">
        <v>0.20833333333333334</v>
      </c>
      <c r="AH1997" s="699">
        <v>0.28125</v>
      </c>
      <c r="AI1997" s="232" t="s">
        <v>26</v>
      </c>
      <c r="AJ1997" s="694"/>
      <c r="AK1997" s="694"/>
      <c r="AL1997" s="700"/>
      <c r="AM1997" s="694"/>
      <c r="AN1997" s="694"/>
      <c r="AO1997" s="232" t="s">
        <v>3124</v>
      </c>
      <c r="AP1997" s="232"/>
      <c r="AQ1997" s="232"/>
      <c r="AR1997" s="232"/>
      <c r="AS1997" s="232"/>
      <c r="AT1997" s="243" t="str">
        <f t="shared" ref="AT1997:AT2006" si="169">IF(IF(AE1997&gt;AF1997,1-AE1997+AF1997,AF1997-AE1997)=0,"",IF(AE1997&gt;AF1997,1-AE1997+AF1997,AF1997-AE1997))</f>
        <v/>
      </c>
      <c r="AU1997" s="243">
        <f t="shared" ref="AU1997:AU2006" si="170">IF(IF(AG1997&gt;AH1997,1-AG1997+AH1997,AH1997-AG1997)=0,"",IF(AG1997&gt;AH1997,1-AG1997+AH1997,AH1997-AG1997))</f>
        <v>7.2916666666666657E-2</v>
      </c>
    </row>
    <row r="1998" spans="2:47" ht="14.25">
      <c r="B1998" s="29">
        <v>2025</v>
      </c>
      <c r="C1998" s="29">
        <v>7</v>
      </c>
      <c r="D1998" s="29">
        <v>16</v>
      </c>
      <c r="E1998" s="247" t="s">
        <v>494</v>
      </c>
      <c r="F1998" s="29"/>
      <c r="G1998" s="208"/>
      <c r="H1998" s="694" t="s">
        <v>467</v>
      </c>
      <c r="I1998" s="347"/>
      <c r="J1998" s="694"/>
      <c r="K1998" s="232"/>
      <c r="L1998" s="698"/>
      <c r="M1998" s="185"/>
      <c r="N1998" s="717"/>
      <c r="O1998" s="232"/>
      <c r="P1998" s="232"/>
      <c r="Q1998" s="347"/>
      <c r="R1998" s="695"/>
      <c r="S1998" s="695"/>
      <c r="T1998" s="695"/>
      <c r="U1998" s="695"/>
      <c r="V1998" s="695"/>
      <c r="W1998" s="695"/>
      <c r="X1998" s="232"/>
      <c r="Y1998" s="695"/>
      <c r="Z1998" s="232"/>
      <c r="AA1998" s="696"/>
      <c r="AB1998" s="696"/>
      <c r="AC1998" s="697"/>
      <c r="AD1998" s="698"/>
      <c r="AE1998" s="699"/>
      <c r="AF1998" s="699"/>
      <c r="AG1998" s="699">
        <v>0.28125</v>
      </c>
      <c r="AH1998" s="699">
        <v>0.58333333333333337</v>
      </c>
      <c r="AI1998" s="232" t="s">
        <v>41</v>
      </c>
      <c r="AJ1998" s="694"/>
      <c r="AK1998" s="694"/>
      <c r="AL1998" s="700"/>
      <c r="AM1998" s="694"/>
      <c r="AN1998" s="694"/>
      <c r="AO1998" s="232" t="s">
        <v>3101</v>
      </c>
      <c r="AP1998" s="232"/>
      <c r="AQ1998" s="232"/>
      <c r="AR1998" s="232"/>
      <c r="AS1998" s="232"/>
      <c r="AT1998" s="243" t="str">
        <f t="shared" si="169"/>
        <v/>
      </c>
      <c r="AU1998" s="243">
        <f t="shared" si="170"/>
        <v>0.30208333333333337</v>
      </c>
    </row>
    <row r="1999" spans="2:47" ht="14.25">
      <c r="B1999" s="29">
        <v>2025</v>
      </c>
      <c r="C1999" s="29">
        <v>7</v>
      </c>
      <c r="D1999" s="29">
        <v>16</v>
      </c>
      <c r="E1999" s="247" t="s">
        <v>495</v>
      </c>
      <c r="F1999" s="29"/>
      <c r="G1999" s="208"/>
      <c r="H1999" s="694" t="s">
        <v>467</v>
      </c>
      <c r="I1999" s="347"/>
      <c r="J1999" s="694"/>
      <c r="K1999" s="232"/>
      <c r="L1999" s="698"/>
      <c r="M1999" s="185"/>
      <c r="N1999" s="717"/>
      <c r="O1999" s="232"/>
      <c r="P1999" s="232"/>
      <c r="Q1999" s="347"/>
      <c r="R1999" s="695"/>
      <c r="S1999" s="695"/>
      <c r="T1999" s="695"/>
      <c r="U1999" s="695"/>
      <c r="V1999" s="695"/>
      <c r="W1999" s="695"/>
      <c r="X1999" s="232"/>
      <c r="Y1999" s="695"/>
      <c r="Z1999" s="232"/>
      <c r="AA1999" s="696"/>
      <c r="AB1999" s="696"/>
      <c r="AC1999" s="697"/>
      <c r="AD1999" s="698"/>
      <c r="AE1999" s="699"/>
      <c r="AF1999" s="699"/>
      <c r="AG1999" s="699">
        <v>0.58333333333333337</v>
      </c>
      <c r="AH1999" s="699">
        <v>0.91666666666666663</v>
      </c>
      <c r="AI1999" s="232" t="s">
        <v>41</v>
      </c>
      <c r="AJ1999" s="694"/>
      <c r="AK1999" s="694"/>
      <c r="AL1999" s="700"/>
      <c r="AM1999" s="694"/>
      <c r="AN1999" s="694"/>
      <c r="AO1999" s="232" t="s">
        <v>3101</v>
      </c>
      <c r="AP1999" s="232"/>
      <c r="AQ1999" s="232"/>
      <c r="AR1999" s="232"/>
      <c r="AS1999" s="232"/>
      <c r="AT1999" s="243" t="str">
        <f t="shared" si="169"/>
        <v/>
      </c>
      <c r="AU1999" s="243">
        <f t="shared" si="170"/>
        <v>0.33333333333333326</v>
      </c>
    </row>
    <row r="2000" spans="2:47" ht="14.25">
      <c r="B2000" s="29">
        <v>2025</v>
      </c>
      <c r="C2000" s="29">
        <v>7</v>
      </c>
      <c r="D2000" s="29">
        <v>16</v>
      </c>
      <c r="E2000" s="247" t="s">
        <v>496</v>
      </c>
      <c r="F2000" s="29"/>
      <c r="G2000" s="208"/>
      <c r="H2000" s="694" t="s">
        <v>467</v>
      </c>
      <c r="I2000" s="347"/>
      <c r="J2000" s="694"/>
      <c r="K2000" s="232"/>
      <c r="L2000" s="698"/>
      <c r="M2000" s="185"/>
      <c r="N2000" s="717"/>
      <c r="O2000" s="232"/>
      <c r="P2000" s="232"/>
      <c r="Q2000" s="347"/>
      <c r="R2000" s="695"/>
      <c r="S2000" s="695"/>
      <c r="T2000" s="695"/>
      <c r="U2000" s="695"/>
      <c r="V2000" s="695"/>
      <c r="W2000" s="695"/>
      <c r="X2000" s="232"/>
      <c r="Y2000" s="695"/>
      <c r="Z2000" s="232"/>
      <c r="AA2000" s="696"/>
      <c r="AB2000" s="696"/>
      <c r="AC2000" s="697"/>
      <c r="AD2000" s="698"/>
      <c r="AE2000" s="699"/>
      <c r="AF2000" s="699"/>
      <c r="AG2000" s="699">
        <v>0.91666666666666663</v>
      </c>
      <c r="AH2000" s="699">
        <v>0.94791666666666663</v>
      </c>
      <c r="AI2000" s="232" t="s">
        <v>5</v>
      </c>
      <c r="AJ2000" s="694"/>
      <c r="AK2000" s="694"/>
      <c r="AL2000" s="700"/>
      <c r="AM2000" s="694"/>
      <c r="AN2000" s="694"/>
      <c r="AO2000" s="232" t="s">
        <v>3082</v>
      </c>
      <c r="AP2000" s="232"/>
      <c r="AQ2000" s="232"/>
      <c r="AR2000" s="232"/>
      <c r="AS2000" s="232"/>
      <c r="AT2000" s="243" t="str">
        <f t="shared" si="169"/>
        <v/>
      </c>
      <c r="AU2000" s="243">
        <f t="shared" si="170"/>
        <v>3.125E-2</v>
      </c>
    </row>
    <row r="2001" spans="2:47" ht="14.25">
      <c r="B2001" s="29">
        <v>2025</v>
      </c>
      <c r="C2001" s="29">
        <v>7</v>
      </c>
      <c r="D2001" s="29">
        <v>16</v>
      </c>
      <c r="E2001" s="247" t="s">
        <v>496</v>
      </c>
      <c r="F2001" s="29">
        <v>1</v>
      </c>
      <c r="G2001" s="208" t="s">
        <v>466</v>
      </c>
      <c r="H2001" s="694" t="s">
        <v>467</v>
      </c>
      <c r="I2001" s="347" t="s">
        <v>23</v>
      </c>
      <c r="J2001" s="694" t="s">
        <v>468</v>
      </c>
      <c r="K2001" s="232">
        <v>3839150</v>
      </c>
      <c r="L2001" s="698">
        <v>1</v>
      </c>
      <c r="M2001" s="185">
        <v>3</v>
      </c>
      <c r="N2001" s="717" t="s">
        <v>3125</v>
      </c>
      <c r="O2001" s="232" t="s">
        <v>3126</v>
      </c>
      <c r="P2001" s="232">
        <v>38</v>
      </c>
      <c r="Q2001" s="347" t="s">
        <v>3127</v>
      </c>
      <c r="R2001" s="695">
        <v>1125</v>
      </c>
      <c r="S2001" s="695">
        <v>1125</v>
      </c>
      <c r="T2001" s="695">
        <v>4040</v>
      </c>
      <c r="U2001" s="695">
        <v>4040</v>
      </c>
      <c r="V2001" s="695">
        <v>1120</v>
      </c>
      <c r="W2001" s="695">
        <v>1125</v>
      </c>
      <c r="X2001" s="232">
        <v>1</v>
      </c>
      <c r="Y2001" s="695">
        <v>4000</v>
      </c>
      <c r="Z2001" s="232">
        <v>1</v>
      </c>
      <c r="AA2001" s="696">
        <v>3840</v>
      </c>
      <c r="AB2001" s="696">
        <v>3820</v>
      </c>
      <c r="AC2001" s="697" t="s">
        <v>3128</v>
      </c>
      <c r="AD2001" s="698" t="s">
        <v>3129</v>
      </c>
      <c r="AE2001" s="699">
        <v>0.94791666666666663</v>
      </c>
      <c r="AF2001" s="699">
        <v>0.96527777777777779</v>
      </c>
      <c r="AG2001" s="699"/>
      <c r="AH2001" s="699"/>
      <c r="AI2001" s="232"/>
      <c r="AJ2001" s="694" t="s">
        <v>17</v>
      </c>
      <c r="AK2001" s="694"/>
      <c r="AL2001" s="700" t="s">
        <v>27</v>
      </c>
      <c r="AM2001" s="694" t="s">
        <v>1721</v>
      </c>
      <c r="AN2001" s="694"/>
      <c r="AO2001" s="232" t="s">
        <v>3134</v>
      </c>
      <c r="AP2001" s="232"/>
      <c r="AQ2001" s="232" t="s">
        <v>3069</v>
      </c>
      <c r="AR2001" s="232"/>
      <c r="AS2001" s="232"/>
      <c r="AT2001" s="243">
        <f t="shared" si="169"/>
        <v>1.736111111111116E-2</v>
      </c>
      <c r="AU2001" s="243" t="str">
        <f t="shared" si="170"/>
        <v/>
      </c>
    </row>
    <row r="2002" spans="2:47" ht="14.25">
      <c r="B2002" s="29">
        <v>2025</v>
      </c>
      <c r="C2002" s="29">
        <v>7</v>
      </c>
      <c r="D2002" s="29">
        <v>16</v>
      </c>
      <c r="E2002" s="247" t="s">
        <v>496</v>
      </c>
      <c r="F2002" s="29"/>
      <c r="G2002" s="208"/>
      <c r="H2002" s="694" t="s">
        <v>467</v>
      </c>
      <c r="I2002" s="347"/>
      <c r="J2002" s="694"/>
      <c r="K2002" s="232"/>
      <c r="L2002" s="698"/>
      <c r="M2002" s="185"/>
      <c r="N2002" s="717"/>
      <c r="O2002" s="232"/>
      <c r="P2002" s="232"/>
      <c r="Q2002" s="347"/>
      <c r="R2002" s="695"/>
      <c r="S2002" s="695"/>
      <c r="T2002" s="695"/>
      <c r="U2002" s="695"/>
      <c r="V2002" s="695"/>
      <c r="W2002" s="695"/>
      <c r="X2002" s="232"/>
      <c r="Y2002" s="695"/>
      <c r="Z2002" s="232"/>
      <c r="AA2002" s="696"/>
      <c r="AB2002" s="696"/>
      <c r="AC2002" s="697"/>
      <c r="AD2002" s="698"/>
      <c r="AE2002" s="699"/>
      <c r="AF2002" s="699"/>
      <c r="AG2002" s="699">
        <v>0.96527777777777779</v>
      </c>
      <c r="AH2002" s="699">
        <v>0.99305555555555558</v>
      </c>
      <c r="AI2002" s="232" t="s">
        <v>5</v>
      </c>
      <c r="AJ2002" s="694"/>
      <c r="AK2002" s="694"/>
      <c r="AL2002" s="700"/>
      <c r="AM2002" s="694"/>
      <c r="AN2002" s="694"/>
      <c r="AO2002" s="232"/>
      <c r="AP2002" s="232"/>
      <c r="AQ2002" s="232"/>
      <c r="AR2002" s="232"/>
      <c r="AS2002" s="232"/>
      <c r="AT2002" s="243" t="str">
        <f t="shared" si="169"/>
        <v/>
      </c>
      <c r="AU2002" s="243">
        <f t="shared" si="170"/>
        <v>2.777777777777779E-2</v>
      </c>
    </row>
    <row r="2003" spans="2:47" ht="14.25">
      <c r="B2003" s="29">
        <v>2025</v>
      </c>
      <c r="C2003" s="29">
        <v>7</v>
      </c>
      <c r="D2003" s="29">
        <v>16</v>
      </c>
      <c r="E2003" s="247" t="s">
        <v>496</v>
      </c>
      <c r="F2003" s="29">
        <v>2</v>
      </c>
      <c r="G2003" s="208" t="s">
        <v>466</v>
      </c>
      <c r="H2003" s="694" t="s">
        <v>467</v>
      </c>
      <c r="I2003" s="347" t="s">
        <v>23</v>
      </c>
      <c r="J2003" s="694" t="s">
        <v>468</v>
      </c>
      <c r="K2003" s="232">
        <v>3839123</v>
      </c>
      <c r="L2003" s="698" t="s">
        <v>3130</v>
      </c>
      <c r="M2003" s="185">
        <v>1</v>
      </c>
      <c r="N2003" s="717" t="s">
        <v>861</v>
      </c>
      <c r="O2003" s="232" t="s">
        <v>34</v>
      </c>
      <c r="P2003" s="232">
        <v>50</v>
      </c>
      <c r="Q2003" s="347" t="s">
        <v>274</v>
      </c>
      <c r="R2003" s="695">
        <v>1125</v>
      </c>
      <c r="S2003" s="695">
        <v>1127</v>
      </c>
      <c r="T2003" s="695">
        <v>3680</v>
      </c>
      <c r="U2003" s="695">
        <v>3680</v>
      </c>
      <c r="V2003" s="695">
        <v>1120</v>
      </c>
      <c r="W2003" s="695">
        <v>1127</v>
      </c>
      <c r="X2003" s="232">
        <v>1</v>
      </c>
      <c r="Y2003" s="695">
        <v>6000</v>
      </c>
      <c r="Z2003" s="232">
        <v>1</v>
      </c>
      <c r="AA2003" s="696">
        <v>2160</v>
      </c>
      <c r="AB2003" s="696">
        <v>2160</v>
      </c>
      <c r="AC2003" s="697" t="s">
        <v>3131</v>
      </c>
      <c r="AD2003" s="698" t="s">
        <v>3136</v>
      </c>
      <c r="AE2003" s="699">
        <v>0.99305555555555558</v>
      </c>
      <c r="AF2003" s="699">
        <v>6.25E-2</v>
      </c>
      <c r="AG2003" s="699"/>
      <c r="AH2003" s="699"/>
      <c r="AI2003" s="232"/>
      <c r="AJ2003" s="694" t="s">
        <v>17</v>
      </c>
      <c r="AK2003" s="694"/>
      <c r="AL2003" s="700" t="s">
        <v>36</v>
      </c>
      <c r="AM2003" s="694" t="s">
        <v>1721</v>
      </c>
      <c r="AN2003" s="694"/>
      <c r="AO2003" s="232" t="s">
        <v>3135</v>
      </c>
      <c r="AP2003" s="232"/>
      <c r="AQ2003" s="232" t="s">
        <v>3069</v>
      </c>
      <c r="AR2003" s="232"/>
      <c r="AS2003" s="232"/>
      <c r="AT2003" s="243">
        <f t="shared" si="169"/>
        <v>6.944444444444442E-2</v>
      </c>
      <c r="AU2003" s="243" t="str">
        <f t="shared" si="170"/>
        <v/>
      </c>
    </row>
    <row r="2004" spans="2:47" ht="14.25">
      <c r="B2004" s="29">
        <v>2025</v>
      </c>
      <c r="C2004" s="29">
        <v>7</v>
      </c>
      <c r="D2004" s="29">
        <v>16</v>
      </c>
      <c r="E2004" s="247" t="s">
        <v>496</v>
      </c>
      <c r="F2004" s="29"/>
      <c r="G2004" s="208"/>
      <c r="H2004" s="694" t="s">
        <v>467</v>
      </c>
      <c r="I2004" s="347"/>
      <c r="J2004" s="694"/>
      <c r="K2004" s="232"/>
      <c r="L2004" s="698"/>
      <c r="M2004" s="185"/>
      <c r="N2004" s="717"/>
      <c r="O2004" s="232"/>
      <c r="P2004" s="232"/>
      <c r="Q2004" s="347"/>
      <c r="R2004" s="695"/>
      <c r="S2004" s="695"/>
      <c r="T2004" s="695"/>
      <c r="U2004" s="695"/>
      <c r="V2004" s="695"/>
      <c r="W2004" s="695"/>
      <c r="X2004" s="232"/>
      <c r="Y2004" s="695"/>
      <c r="Z2004" s="232"/>
      <c r="AA2004" s="696"/>
      <c r="AB2004" s="696"/>
      <c r="AC2004" s="697"/>
      <c r="AD2004" s="698"/>
      <c r="AE2004" s="699"/>
      <c r="AF2004" s="699"/>
      <c r="AG2004" s="699">
        <v>6.25E-2</v>
      </c>
      <c r="AH2004" s="699">
        <v>7.6388888888888895E-2</v>
      </c>
      <c r="AI2004" s="232" t="s">
        <v>5</v>
      </c>
      <c r="AJ2004" s="694"/>
      <c r="AK2004" s="694"/>
      <c r="AL2004" s="700"/>
      <c r="AM2004" s="694"/>
      <c r="AN2004" s="694"/>
      <c r="AO2004" s="232"/>
      <c r="AP2004" s="232"/>
      <c r="AQ2004" s="232"/>
      <c r="AR2004" s="232"/>
      <c r="AS2004" s="232"/>
      <c r="AT2004" s="243" t="str">
        <f t="shared" si="169"/>
        <v/>
      </c>
      <c r="AU2004" s="243">
        <f t="shared" si="170"/>
        <v>1.3888888888888895E-2</v>
      </c>
    </row>
    <row r="2005" spans="2:47" ht="14.25">
      <c r="B2005" s="29">
        <v>2025</v>
      </c>
      <c r="C2005" s="29">
        <v>7</v>
      </c>
      <c r="D2005" s="29">
        <v>16</v>
      </c>
      <c r="E2005" s="247" t="s">
        <v>496</v>
      </c>
      <c r="F2005" s="29">
        <v>3</v>
      </c>
      <c r="G2005" s="208" t="s">
        <v>466</v>
      </c>
      <c r="H2005" s="694" t="s">
        <v>467</v>
      </c>
      <c r="I2005" s="347" t="s">
        <v>51</v>
      </c>
      <c r="J2005" s="694" t="s">
        <v>468</v>
      </c>
      <c r="K2005" s="232">
        <v>3839123</v>
      </c>
      <c r="L2005" s="698" t="s">
        <v>3130</v>
      </c>
      <c r="M2005" s="185">
        <v>1</v>
      </c>
      <c r="N2005" s="717" t="s">
        <v>861</v>
      </c>
      <c r="O2005" s="232" t="s">
        <v>34</v>
      </c>
      <c r="P2005" s="232">
        <v>50</v>
      </c>
      <c r="Q2005" s="347" t="s">
        <v>274</v>
      </c>
      <c r="R2005" s="695">
        <v>1125</v>
      </c>
      <c r="S2005" s="695">
        <v>1127</v>
      </c>
      <c r="T2005" s="695">
        <v>2160</v>
      </c>
      <c r="U2005" s="695">
        <v>2160</v>
      </c>
      <c r="V2005" s="695">
        <v>1120</v>
      </c>
      <c r="W2005" s="695">
        <v>1127</v>
      </c>
      <c r="X2005" s="232">
        <v>1</v>
      </c>
      <c r="Y2005" s="695">
        <v>6000</v>
      </c>
      <c r="Z2005" s="232">
        <v>1</v>
      </c>
      <c r="AA2005" s="696">
        <v>2130</v>
      </c>
      <c r="AB2005" s="696">
        <v>2130</v>
      </c>
      <c r="AC2005" s="697" t="s">
        <v>3136</v>
      </c>
      <c r="AD2005" s="698"/>
      <c r="AE2005" s="699">
        <v>7.6388888888888895E-2</v>
      </c>
      <c r="AF2005" s="699">
        <v>8.6805555555555552E-2</v>
      </c>
      <c r="AG2005" s="699">
        <v>8.6805555555555552E-2</v>
      </c>
      <c r="AH2005" s="699">
        <v>0.10069444444444445</v>
      </c>
      <c r="AI2005" s="232" t="s">
        <v>5</v>
      </c>
      <c r="AJ2005" s="694" t="s">
        <v>17</v>
      </c>
      <c r="AK2005" s="694"/>
      <c r="AL2005" s="700" t="s">
        <v>27</v>
      </c>
      <c r="AM2005" s="694" t="s">
        <v>1721</v>
      </c>
      <c r="AN2005" s="694"/>
      <c r="AO2005" s="232" t="s">
        <v>3138</v>
      </c>
      <c r="AP2005" s="232"/>
      <c r="AQ2005" s="232" t="s">
        <v>3069</v>
      </c>
      <c r="AR2005" s="232"/>
      <c r="AS2005" s="232"/>
      <c r="AT2005" s="243">
        <f t="shared" si="169"/>
        <v>1.0416666666666657E-2</v>
      </c>
      <c r="AU2005" s="243">
        <f t="shared" si="170"/>
        <v>1.3888888888888895E-2</v>
      </c>
    </row>
    <row r="2006" spans="2:47" ht="14.25">
      <c r="B2006" s="29">
        <v>2025</v>
      </c>
      <c r="C2006" s="29">
        <v>7</v>
      </c>
      <c r="D2006" s="29">
        <v>16</v>
      </c>
      <c r="E2006" s="247" t="s">
        <v>496</v>
      </c>
      <c r="F2006" s="29">
        <v>3</v>
      </c>
      <c r="G2006" s="208" t="s">
        <v>466</v>
      </c>
      <c r="H2006" s="694" t="s">
        <v>467</v>
      </c>
      <c r="I2006" s="347" t="s">
        <v>51</v>
      </c>
      <c r="J2006" s="694" t="s">
        <v>468</v>
      </c>
      <c r="K2006" s="232">
        <v>3839123</v>
      </c>
      <c r="L2006" s="698" t="s">
        <v>3132</v>
      </c>
      <c r="M2006" s="185">
        <v>1</v>
      </c>
      <c r="N2006" s="717" t="s">
        <v>861</v>
      </c>
      <c r="O2006" s="232" t="s">
        <v>34</v>
      </c>
      <c r="P2006" s="232">
        <v>50</v>
      </c>
      <c r="Q2006" s="347" t="s">
        <v>274</v>
      </c>
      <c r="R2006" s="695">
        <v>1125</v>
      </c>
      <c r="S2006" s="695">
        <v>1127</v>
      </c>
      <c r="T2006" s="695">
        <v>1580</v>
      </c>
      <c r="U2006" s="695">
        <v>1580</v>
      </c>
      <c r="V2006" s="695">
        <v>1120</v>
      </c>
      <c r="W2006" s="695">
        <v>1127</v>
      </c>
      <c r="X2006" s="232">
        <v>1</v>
      </c>
      <c r="Y2006" s="695">
        <v>6000</v>
      </c>
      <c r="Z2006" s="232">
        <v>1</v>
      </c>
      <c r="AA2006" s="696">
        <v>3690</v>
      </c>
      <c r="AB2006" s="696">
        <v>3660</v>
      </c>
      <c r="AC2006" s="697" t="s">
        <v>3133</v>
      </c>
      <c r="AD2006" s="698" t="s">
        <v>3137</v>
      </c>
      <c r="AE2006" s="699">
        <v>0.10069444444444445</v>
      </c>
      <c r="AF2006" s="699">
        <v>0.1111111111111111</v>
      </c>
      <c r="AG2006" s="699"/>
      <c r="AH2006" s="699"/>
      <c r="AI2006" s="232"/>
      <c r="AJ2006" s="694" t="s">
        <v>17</v>
      </c>
      <c r="AK2006" s="694"/>
      <c r="AL2006" s="700" t="s">
        <v>18</v>
      </c>
      <c r="AM2006" s="694" t="s">
        <v>1721</v>
      </c>
      <c r="AN2006" s="694">
        <v>1</v>
      </c>
      <c r="AO2006" s="232" t="s">
        <v>3139</v>
      </c>
      <c r="AP2006" s="232"/>
      <c r="AQ2006" s="232" t="s">
        <v>3069</v>
      </c>
      <c r="AR2006" s="232"/>
      <c r="AS2006" s="232"/>
      <c r="AT2006" s="243">
        <f t="shared" si="169"/>
        <v>1.0416666666666657E-2</v>
      </c>
      <c r="AU2006" s="243" t="str">
        <f t="shared" si="170"/>
        <v/>
      </c>
    </row>
    <row r="2007" spans="2:47" ht="14.25">
      <c r="B2007" s="29">
        <v>2025</v>
      </c>
      <c r="C2007" s="29">
        <v>7</v>
      </c>
      <c r="D2007" s="29">
        <v>16</v>
      </c>
      <c r="E2007" s="247" t="s">
        <v>496</v>
      </c>
      <c r="F2007" s="29"/>
      <c r="G2007" s="208"/>
      <c r="H2007" s="694" t="s">
        <v>467</v>
      </c>
      <c r="I2007" s="347"/>
      <c r="J2007" s="694"/>
      <c r="K2007" s="232"/>
      <c r="L2007" s="698"/>
      <c r="M2007" s="185"/>
      <c r="N2007" s="717"/>
      <c r="O2007" s="232"/>
      <c r="P2007" s="232"/>
      <c r="Q2007" s="347"/>
      <c r="R2007" s="695"/>
      <c r="S2007" s="695"/>
      <c r="T2007" s="695"/>
      <c r="U2007" s="695"/>
      <c r="V2007" s="695"/>
      <c r="W2007" s="695"/>
      <c r="X2007" s="232"/>
      <c r="Y2007" s="695"/>
      <c r="Z2007" s="232"/>
      <c r="AA2007" s="696"/>
      <c r="AB2007" s="696"/>
      <c r="AC2007" s="697"/>
      <c r="AD2007" s="698"/>
      <c r="AE2007" s="699"/>
      <c r="AF2007" s="699"/>
      <c r="AG2007" s="699">
        <v>0.1111111111111111</v>
      </c>
      <c r="AH2007" s="699">
        <v>0.28125</v>
      </c>
      <c r="AI2007" s="232" t="s">
        <v>16</v>
      </c>
      <c r="AJ2007" s="694"/>
      <c r="AK2007" s="694"/>
      <c r="AL2007" s="700"/>
      <c r="AM2007" s="694"/>
      <c r="AN2007" s="694"/>
      <c r="AO2007" s="232" t="s">
        <v>3083</v>
      </c>
      <c r="AP2007" s="232"/>
      <c r="AQ2007" s="232"/>
      <c r="AR2007" s="232"/>
      <c r="AS2007" s="232"/>
      <c r="AT2007" s="243" t="str">
        <f t="shared" ref="AT2007" si="171">IF(IF(AE2007&gt;AF2007,1-AE2007+AF2007,AF2007-AE2007)=0,"",IF(AE2007&gt;AF2007,1-AE2007+AF2007,AF2007-AE2007))</f>
        <v/>
      </c>
      <c r="AU2007" s="243">
        <f t="shared" ref="AU2007" si="172">IF(IF(AG2007&gt;AH2007,1-AG2007+AH2007,AH2007-AG2007)=0,"",IF(AG2007&gt;AH2007,1-AG2007+AH2007,AH2007-AG2007))</f>
        <v>0.1701388888888889</v>
      </c>
    </row>
    <row r="2008" spans="2:47" ht="14.25">
      <c r="B2008" s="29">
        <v>2025</v>
      </c>
      <c r="C2008" s="29">
        <v>7</v>
      </c>
      <c r="D2008" s="29">
        <v>17</v>
      </c>
      <c r="E2008" s="247" t="s">
        <v>494</v>
      </c>
      <c r="F2008" s="29"/>
      <c r="G2008" s="208"/>
      <c r="H2008" s="694" t="s">
        <v>467</v>
      </c>
      <c r="I2008" s="347"/>
      <c r="J2008" s="694"/>
      <c r="K2008" s="232"/>
      <c r="L2008" s="698"/>
      <c r="M2008" s="185"/>
      <c r="N2008" s="717"/>
      <c r="O2008" s="232"/>
      <c r="P2008" s="232"/>
      <c r="Q2008" s="347"/>
      <c r="R2008" s="695"/>
      <c r="S2008" s="695"/>
      <c r="T2008" s="695"/>
      <c r="U2008" s="695"/>
      <c r="V2008" s="695"/>
      <c r="W2008" s="695"/>
      <c r="X2008" s="232"/>
      <c r="Y2008" s="695"/>
      <c r="Z2008" s="232"/>
      <c r="AA2008" s="696"/>
      <c r="AB2008" s="696"/>
      <c r="AC2008" s="697"/>
      <c r="AD2008" s="698"/>
      <c r="AE2008" s="699"/>
      <c r="AF2008" s="699"/>
      <c r="AG2008" s="699">
        <v>0.28125</v>
      </c>
      <c r="AH2008" s="699">
        <v>0.52777777777777779</v>
      </c>
      <c r="AI2008" s="232" t="s">
        <v>41</v>
      </c>
      <c r="AJ2008" s="694"/>
      <c r="AK2008" s="694"/>
      <c r="AL2008" s="700"/>
      <c r="AM2008" s="694"/>
      <c r="AN2008" s="694"/>
      <c r="AO2008" s="232" t="s">
        <v>3101</v>
      </c>
      <c r="AP2008" s="232"/>
      <c r="AQ2008" s="232"/>
      <c r="AR2008" s="232"/>
      <c r="AS2008" s="232"/>
      <c r="AT2008" s="243" t="str">
        <f t="shared" ref="AT2008:AT2009" si="173">IF(IF(AE2008&gt;AF2008,1-AE2008+AF2008,AF2008-AE2008)=0,"",IF(AE2008&gt;AF2008,1-AE2008+AF2008,AF2008-AE2008))</f>
        <v/>
      </c>
      <c r="AU2008" s="243">
        <f t="shared" ref="AU2008:AU2009" si="174">IF(IF(AG2008&gt;AH2008,1-AG2008+AH2008,AH2008-AG2008)=0,"",IF(AG2008&gt;AH2008,1-AG2008+AH2008,AH2008-AG2008))</f>
        <v>0.24652777777777779</v>
      </c>
    </row>
    <row r="2009" spans="2:47" ht="14.25">
      <c r="B2009" s="29">
        <v>2025</v>
      </c>
      <c r="C2009" s="29">
        <v>7</v>
      </c>
      <c r="D2009" s="29">
        <v>17</v>
      </c>
      <c r="E2009" s="247" t="s">
        <v>494</v>
      </c>
      <c r="F2009" s="29"/>
      <c r="G2009" s="208"/>
      <c r="H2009" s="694" t="s">
        <v>467</v>
      </c>
      <c r="I2009" s="347"/>
      <c r="J2009" s="694"/>
      <c r="K2009" s="232"/>
      <c r="L2009" s="698"/>
      <c r="M2009" s="185"/>
      <c r="N2009" s="717"/>
      <c r="O2009" s="232"/>
      <c r="P2009" s="232"/>
      <c r="Q2009" s="347"/>
      <c r="R2009" s="695"/>
      <c r="S2009" s="695"/>
      <c r="T2009" s="695"/>
      <c r="U2009" s="695"/>
      <c r="V2009" s="695"/>
      <c r="W2009" s="695"/>
      <c r="X2009" s="232"/>
      <c r="Y2009" s="695"/>
      <c r="Z2009" s="232"/>
      <c r="AA2009" s="696"/>
      <c r="AB2009" s="696"/>
      <c r="AC2009" s="697"/>
      <c r="AD2009" s="698"/>
      <c r="AE2009" s="699"/>
      <c r="AF2009" s="699"/>
      <c r="AG2009" s="699">
        <v>0.52777777777777779</v>
      </c>
      <c r="AH2009" s="699">
        <v>0.54166666666666663</v>
      </c>
      <c r="AI2009" s="232" t="s">
        <v>5</v>
      </c>
      <c r="AJ2009" s="694"/>
      <c r="AK2009" s="694"/>
      <c r="AL2009" s="700"/>
      <c r="AM2009" s="694"/>
      <c r="AN2009" s="694"/>
      <c r="AO2009" s="232"/>
      <c r="AP2009" s="232"/>
      <c r="AQ2009" s="232"/>
      <c r="AR2009" s="232"/>
      <c r="AS2009" s="232"/>
      <c r="AT2009" s="243" t="str">
        <f t="shared" si="173"/>
        <v/>
      </c>
      <c r="AU2009" s="243">
        <f t="shared" si="174"/>
        <v>1.388888888888884E-2</v>
      </c>
    </row>
    <row r="2010" spans="2:47" ht="14.25">
      <c r="B2010" s="29">
        <v>2025</v>
      </c>
      <c r="C2010" s="29">
        <v>7</v>
      </c>
      <c r="D2010" s="29">
        <v>17</v>
      </c>
      <c r="E2010" s="247" t="s">
        <v>494</v>
      </c>
      <c r="F2010" s="29">
        <v>1</v>
      </c>
      <c r="G2010" s="208" t="s">
        <v>466</v>
      </c>
      <c r="H2010" s="694" t="s">
        <v>467</v>
      </c>
      <c r="I2010" s="347" t="s">
        <v>23</v>
      </c>
      <c r="J2010" s="694" t="s">
        <v>468</v>
      </c>
      <c r="K2010" s="232">
        <v>3839121</v>
      </c>
      <c r="L2010" s="698" t="s">
        <v>3132</v>
      </c>
      <c r="M2010" s="185">
        <v>2</v>
      </c>
      <c r="N2010" s="717" t="s">
        <v>861</v>
      </c>
      <c r="O2010" s="232" t="s">
        <v>34</v>
      </c>
      <c r="P2010" s="232">
        <v>25</v>
      </c>
      <c r="Q2010" s="347" t="s">
        <v>274</v>
      </c>
      <c r="R2010" s="695">
        <v>1125</v>
      </c>
      <c r="S2010" s="695">
        <v>1126</v>
      </c>
      <c r="T2010" s="695">
        <v>3020</v>
      </c>
      <c r="U2010" s="695">
        <v>3020</v>
      </c>
      <c r="V2010" s="695">
        <v>1120</v>
      </c>
      <c r="W2010" s="695">
        <v>1126</v>
      </c>
      <c r="X2010" s="232">
        <v>1</v>
      </c>
      <c r="Y2010" s="695">
        <v>6000</v>
      </c>
      <c r="Z2010" s="232">
        <v>1</v>
      </c>
      <c r="AA2010" s="696">
        <v>1120</v>
      </c>
      <c r="AB2010" s="696">
        <v>1120</v>
      </c>
      <c r="AC2010" s="697" t="s">
        <v>3141</v>
      </c>
      <c r="AD2010" s="698"/>
      <c r="AE2010" s="699">
        <v>0.54166666666666663</v>
      </c>
      <c r="AF2010" s="699">
        <v>0.54861111111111116</v>
      </c>
      <c r="AG2010" s="699"/>
      <c r="AH2010" s="699"/>
      <c r="AI2010" s="232"/>
      <c r="AJ2010" s="694" t="s">
        <v>17</v>
      </c>
      <c r="AK2010" s="694"/>
      <c r="AL2010" s="700" t="s">
        <v>36</v>
      </c>
      <c r="AM2010" s="694" t="s">
        <v>1721</v>
      </c>
      <c r="AN2010" s="694"/>
      <c r="AO2010" s="232" t="s">
        <v>3144</v>
      </c>
      <c r="AP2010" s="232"/>
      <c r="AQ2010" s="232"/>
      <c r="AR2010" s="232"/>
      <c r="AS2010" s="232"/>
      <c r="AT2010" s="243">
        <f t="shared" ref="AT2010:AT2024" si="175">IF(IF(AE2010&gt;AF2010,1-AE2010+AF2010,AF2010-AE2010)=0,"",IF(AE2010&gt;AF2010,1-AE2010+AF2010,AF2010-AE2010))</f>
        <v>6.9444444444445308E-3</v>
      </c>
      <c r="AU2010" s="243" t="str">
        <f t="shared" ref="AU2010:AU2024" si="176">IF(IF(AG2010&gt;AH2010,1-AG2010+AH2010,AH2010-AG2010)=0,"",IF(AG2010&gt;AH2010,1-AG2010+AH2010,AH2010-AG2010))</f>
        <v/>
      </c>
    </row>
    <row r="2011" spans="2:47" ht="14.25">
      <c r="B2011" s="29">
        <v>2025</v>
      </c>
      <c r="C2011" s="29">
        <v>7</v>
      </c>
      <c r="D2011" s="29">
        <v>17</v>
      </c>
      <c r="E2011" s="247" t="s">
        <v>494</v>
      </c>
      <c r="F2011" s="29"/>
      <c r="G2011" s="208"/>
      <c r="H2011" s="694" t="s">
        <v>467</v>
      </c>
      <c r="I2011" s="347"/>
      <c r="J2011" s="694"/>
      <c r="K2011" s="232"/>
      <c r="L2011" s="698"/>
      <c r="M2011" s="185"/>
      <c r="N2011" s="717"/>
      <c r="O2011" s="232"/>
      <c r="P2011" s="232"/>
      <c r="Q2011" s="347"/>
      <c r="R2011" s="695"/>
      <c r="S2011" s="695"/>
      <c r="T2011" s="695"/>
      <c r="U2011" s="695"/>
      <c r="V2011" s="695"/>
      <c r="W2011" s="695"/>
      <c r="X2011" s="232"/>
      <c r="Y2011" s="695"/>
      <c r="Z2011" s="232"/>
      <c r="AA2011" s="696"/>
      <c r="AB2011" s="696"/>
      <c r="AC2011" s="697"/>
      <c r="AD2011" s="698"/>
      <c r="AE2011" s="699"/>
      <c r="AF2011" s="699"/>
      <c r="AG2011" s="699">
        <v>0.54861111111111116</v>
      </c>
      <c r="AH2011" s="699">
        <v>0.56944444444444442</v>
      </c>
      <c r="AI2011" s="232" t="s">
        <v>5</v>
      </c>
      <c r="AJ2011" s="694"/>
      <c r="AK2011" s="694"/>
      <c r="AL2011" s="700"/>
      <c r="AM2011" s="694"/>
      <c r="AN2011" s="694"/>
      <c r="AO2011" s="232"/>
      <c r="AP2011" s="232"/>
      <c r="AQ2011" s="232"/>
      <c r="AR2011" s="232"/>
      <c r="AS2011" s="232"/>
      <c r="AT2011" s="243" t="str">
        <f t="shared" si="175"/>
        <v/>
      </c>
      <c r="AU2011" s="243">
        <f t="shared" si="176"/>
        <v>2.0833333333333259E-2</v>
      </c>
    </row>
    <row r="2012" spans="2:47" ht="14.25">
      <c r="B2012" s="29">
        <v>2025</v>
      </c>
      <c r="C2012" s="29">
        <v>7</v>
      </c>
      <c r="D2012" s="29">
        <v>17</v>
      </c>
      <c r="E2012" s="247" t="s">
        <v>494</v>
      </c>
      <c r="F2012" s="29">
        <v>2</v>
      </c>
      <c r="G2012" s="208" t="s">
        <v>466</v>
      </c>
      <c r="H2012" s="694" t="s">
        <v>467</v>
      </c>
      <c r="I2012" s="347" t="s">
        <v>23</v>
      </c>
      <c r="J2012" s="694" t="s">
        <v>468</v>
      </c>
      <c r="K2012" s="232">
        <v>3839121</v>
      </c>
      <c r="L2012" s="698" t="s">
        <v>3142</v>
      </c>
      <c r="M2012" s="185">
        <v>2</v>
      </c>
      <c r="N2012" s="717" t="s">
        <v>861</v>
      </c>
      <c r="O2012" s="232" t="s">
        <v>34</v>
      </c>
      <c r="P2012" s="232">
        <v>25</v>
      </c>
      <c r="Q2012" s="347" t="s">
        <v>274</v>
      </c>
      <c r="R2012" s="695">
        <v>1125</v>
      </c>
      <c r="S2012" s="695">
        <v>1125</v>
      </c>
      <c r="T2012" s="695">
        <v>3550</v>
      </c>
      <c r="U2012" s="695">
        <v>3550</v>
      </c>
      <c r="V2012" s="695">
        <v>1120</v>
      </c>
      <c r="W2012" s="695">
        <v>1125</v>
      </c>
      <c r="X2012" s="232">
        <v>1</v>
      </c>
      <c r="Y2012" s="695">
        <v>6000</v>
      </c>
      <c r="Z2012" s="232">
        <v>1</v>
      </c>
      <c r="AA2012" s="696">
        <v>2580</v>
      </c>
      <c r="AB2012" s="696">
        <v>2580</v>
      </c>
      <c r="AC2012" s="697" t="s">
        <v>3143</v>
      </c>
      <c r="AD2012" s="698"/>
      <c r="AE2012" s="699">
        <v>0.56944444444444442</v>
      </c>
      <c r="AF2012" s="699">
        <v>0.57638888888888884</v>
      </c>
      <c r="AG2012" s="699"/>
      <c r="AH2012" s="699"/>
      <c r="AI2012" s="232"/>
      <c r="AJ2012" s="694" t="s">
        <v>17</v>
      </c>
      <c r="AK2012" s="694"/>
      <c r="AL2012" s="700" t="s">
        <v>36</v>
      </c>
      <c r="AM2012" s="694" t="s">
        <v>1721</v>
      </c>
      <c r="AN2012" s="694"/>
      <c r="AO2012" s="232" t="s">
        <v>3145</v>
      </c>
      <c r="AP2012" s="232"/>
      <c r="AQ2012" s="232"/>
      <c r="AR2012" s="232"/>
      <c r="AS2012" s="232"/>
      <c r="AT2012" s="243">
        <f t="shared" si="175"/>
        <v>6.9444444444444198E-3</v>
      </c>
      <c r="AU2012" s="243" t="str">
        <f t="shared" si="176"/>
        <v/>
      </c>
    </row>
    <row r="2013" spans="2:47" ht="14.25">
      <c r="B2013" s="29">
        <v>2025</v>
      </c>
      <c r="C2013" s="29">
        <v>7</v>
      </c>
      <c r="D2013" s="29">
        <v>17</v>
      </c>
      <c r="E2013" s="247" t="s">
        <v>495</v>
      </c>
      <c r="F2013" s="29"/>
      <c r="G2013" s="208"/>
      <c r="H2013" s="694" t="s">
        <v>467</v>
      </c>
      <c r="I2013" s="347"/>
      <c r="J2013" s="694"/>
      <c r="K2013" s="232"/>
      <c r="L2013" s="698"/>
      <c r="M2013" s="185"/>
      <c r="N2013" s="717"/>
      <c r="O2013" s="232"/>
      <c r="P2013" s="232"/>
      <c r="Q2013" s="347"/>
      <c r="R2013" s="695"/>
      <c r="S2013" s="695"/>
      <c r="T2013" s="695"/>
      <c r="U2013" s="695"/>
      <c r="V2013" s="695"/>
      <c r="W2013" s="695"/>
      <c r="X2013" s="232"/>
      <c r="Y2013" s="695"/>
      <c r="Z2013" s="232"/>
      <c r="AA2013" s="696"/>
      <c r="AB2013" s="696"/>
      <c r="AC2013" s="697"/>
      <c r="AD2013" s="698"/>
      <c r="AE2013" s="699"/>
      <c r="AF2013" s="699"/>
      <c r="AG2013" s="699">
        <v>0.57638888888888884</v>
      </c>
      <c r="AH2013" s="699">
        <v>0.60416666666666663</v>
      </c>
      <c r="AI2013" s="232" t="s">
        <v>5</v>
      </c>
      <c r="AJ2013" s="694"/>
      <c r="AK2013" s="694"/>
      <c r="AL2013" s="700"/>
      <c r="AM2013" s="694"/>
      <c r="AN2013" s="694"/>
      <c r="AO2013" s="232"/>
      <c r="AP2013" s="232"/>
      <c r="AQ2013" s="232"/>
      <c r="AR2013" s="232"/>
      <c r="AS2013" s="232"/>
      <c r="AT2013" s="243" t="str">
        <f t="shared" si="175"/>
        <v/>
      </c>
      <c r="AU2013" s="243">
        <f t="shared" si="176"/>
        <v>2.777777777777779E-2</v>
      </c>
    </row>
    <row r="2014" spans="2:47" ht="14.25">
      <c r="B2014" s="29">
        <v>2025</v>
      </c>
      <c r="C2014" s="29">
        <v>7</v>
      </c>
      <c r="D2014" s="29">
        <v>17</v>
      </c>
      <c r="E2014" s="247" t="s">
        <v>495</v>
      </c>
      <c r="F2014" s="29">
        <v>3</v>
      </c>
      <c r="G2014" s="208" t="s">
        <v>466</v>
      </c>
      <c r="H2014" s="694" t="s">
        <v>467</v>
      </c>
      <c r="I2014" s="347" t="s">
        <v>51</v>
      </c>
      <c r="J2014" s="694" t="s">
        <v>468</v>
      </c>
      <c r="K2014" s="232">
        <v>3839121</v>
      </c>
      <c r="L2014" s="698" t="s">
        <v>3132</v>
      </c>
      <c r="M2014" s="185">
        <v>2</v>
      </c>
      <c r="N2014" s="717" t="s">
        <v>861</v>
      </c>
      <c r="O2014" s="232" t="s">
        <v>34</v>
      </c>
      <c r="P2014" s="232">
        <v>25</v>
      </c>
      <c r="Q2014" s="347" t="s">
        <v>274</v>
      </c>
      <c r="R2014" s="695">
        <v>1125</v>
      </c>
      <c r="S2014" s="695">
        <v>1126</v>
      </c>
      <c r="T2014" s="695">
        <v>1120</v>
      </c>
      <c r="U2014" s="695">
        <v>1120</v>
      </c>
      <c r="V2014" s="695">
        <v>1120</v>
      </c>
      <c r="W2014" s="695">
        <v>1126</v>
      </c>
      <c r="X2014" s="232">
        <v>1</v>
      </c>
      <c r="Y2014" s="695"/>
      <c r="Z2014" s="232"/>
      <c r="AA2014" s="696">
        <v>1120</v>
      </c>
      <c r="AB2014" s="696"/>
      <c r="AC2014" s="697" t="s">
        <v>3141</v>
      </c>
      <c r="AD2014" s="698"/>
      <c r="AE2014" s="699">
        <v>0.60416666666666663</v>
      </c>
      <c r="AF2014" s="699">
        <v>0.61111111111111116</v>
      </c>
      <c r="AG2014" s="699">
        <v>0.61111111111111116</v>
      </c>
      <c r="AH2014" s="699">
        <v>0.63194444444444442</v>
      </c>
      <c r="AI2014" s="232" t="s">
        <v>5</v>
      </c>
      <c r="AJ2014" s="694" t="s">
        <v>17</v>
      </c>
      <c r="AK2014" s="694"/>
      <c r="AL2014" s="700"/>
      <c r="AM2014" s="694" t="s">
        <v>1721</v>
      </c>
      <c r="AN2014" s="694"/>
      <c r="AO2014" s="232"/>
      <c r="AP2014" s="232"/>
      <c r="AQ2014" s="232" t="s">
        <v>860</v>
      </c>
      <c r="AR2014" s="232"/>
      <c r="AS2014" s="232"/>
      <c r="AT2014" s="243">
        <f t="shared" ref="AT2014" si="177">IF(IF(AE2014&gt;AF2014,1-AE2014+AF2014,AF2014-AE2014)=0,"",IF(AE2014&gt;AF2014,1-AE2014+AF2014,AF2014-AE2014))</f>
        <v>6.9444444444445308E-3</v>
      </c>
      <c r="AU2014" s="243">
        <f t="shared" ref="AU2014" si="178">IF(IF(AG2014&gt;AH2014,1-AG2014+AH2014,AH2014-AG2014)=0,"",IF(AG2014&gt;AH2014,1-AG2014+AH2014,AH2014-AG2014))</f>
        <v>2.0833333333333259E-2</v>
      </c>
    </row>
    <row r="2015" spans="2:47" ht="14.25">
      <c r="B2015" s="29">
        <v>2025</v>
      </c>
      <c r="C2015" s="29">
        <v>7</v>
      </c>
      <c r="D2015" s="29">
        <v>17</v>
      </c>
      <c r="E2015" s="247" t="s">
        <v>495</v>
      </c>
      <c r="F2015" s="29">
        <v>3</v>
      </c>
      <c r="G2015" s="208" t="s">
        <v>466</v>
      </c>
      <c r="H2015" s="694" t="s">
        <v>467</v>
      </c>
      <c r="I2015" s="347" t="s">
        <v>51</v>
      </c>
      <c r="J2015" s="694" t="s">
        <v>468</v>
      </c>
      <c r="K2015" s="232">
        <v>3839121</v>
      </c>
      <c r="L2015" s="698" t="s">
        <v>3142</v>
      </c>
      <c r="M2015" s="185">
        <v>2</v>
      </c>
      <c r="N2015" s="717" t="s">
        <v>861</v>
      </c>
      <c r="O2015" s="232" t="s">
        <v>34</v>
      </c>
      <c r="P2015" s="232">
        <v>25</v>
      </c>
      <c r="Q2015" s="347" t="s">
        <v>274</v>
      </c>
      <c r="R2015" s="695">
        <v>1125</v>
      </c>
      <c r="S2015" s="695">
        <v>1125</v>
      </c>
      <c r="T2015" s="695">
        <v>2580</v>
      </c>
      <c r="U2015" s="695">
        <v>2580</v>
      </c>
      <c r="V2015" s="695">
        <v>1120</v>
      </c>
      <c r="W2015" s="695">
        <v>1125</v>
      </c>
      <c r="X2015" s="232">
        <v>1</v>
      </c>
      <c r="Y2015" s="695">
        <v>6000</v>
      </c>
      <c r="Z2015" s="232">
        <v>1</v>
      </c>
      <c r="AA2015" s="696">
        <v>2570</v>
      </c>
      <c r="AB2015" s="696">
        <v>3660</v>
      </c>
      <c r="AC2015" s="697" t="s">
        <v>3143</v>
      </c>
      <c r="AD2015" s="698" t="s">
        <v>3146</v>
      </c>
      <c r="AE2015" s="699">
        <v>0.63194444444444442</v>
      </c>
      <c r="AF2015" s="699">
        <v>0.64583333333333337</v>
      </c>
      <c r="AG2015" s="699"/>
      <c r="AH2015" s="699"/>
      <c r="AI2015" s="232"/>
      <c r="AJ2015" s="694" t="s">
        <v>17</v>
      </c>
      <c r="AK2015" s="694"/>
      <c r="AL2015" s="700" t="s">
        <v>18</v>
      </c>
      <c r="AM2015" s="694" t="s">
        <v>1721</v>
      </c>
      <c r="AN2015" s="694">
        <v>1</v>
      </c>
      <c r="AO2015" s="232" t="s">
        <v>3147</v>
      </c>
      <c r="AP2015" s="232"/>
      <c r="AQ2015" s="232" t="s">
        <v>860</v>
      </c>
      <c r="AR2015" s="232"/>
      <c r="AS2015" s="232"/>
      <c r="AT2015" s="243">
        <f t="shared" ref="AT2015" si="179">IF(IF(AE2015&gt;AF2015,1-AE2015+AF2015,AF2015-AE2015)=0,"",IF(AE2015&gt;AF2015,1-AE2015+AF2015,AF2015-AE2015))</f>
        <v>1.3888888888888951E-2</v>
      </c>
      <c r="AU2015" s="243" t="str">
        <f t="shared" ref="AU2015" si="180">IF(IF(AG2015&gt;AH2015,1-AG2015+AH2015,AH2015-AG2015)=0,"",IF(AG2015&gt;AH2015,1-AG2015+AH2015,AH2015-AG2015))</f>
        <v/>
      </c>
    </row>
    <row r="2016" spans="2:47" ht="14.25">
      <c r="B2016" s="29">
        <v>2025</v>
      </c>
      <c r="C2016" s="29">
        <v>7</v>
      </c>
      <c r="D2016" s="29">
        <v>17</v>
      </c>
      <c r="E2016" s="247" t="s">
        <v>495</v>
      </c>
      <c r="F2016" s="29"/>
      <c r="G2016" s="208"/>
      <c r="H2016" s="694" t="s">
        <v>467</v>
      </c>
      <c r="I2016" s="347"/>
      <c r="J2016" s="694"/>
      <c r="K2016" s="232"/>
      <c r="L2016" s="698"/>
      <c r="M2016" s="185"/>
      <c r="N2016" s="717"/>
      <c r="O2016" s="232"/>
      <c r="P2016" s="232"/>
      <c r="Q2016" s="347"/>
      <c r="R2016" s="695"/>
      <c r="S2016" s="695"/>
      <c r="T2016" s="695"/>
      <c r="U2016" s="695"/>
      <c r="V2016" s="695"/>
      <c r="W2016" s="695"/>
      <c r="X2016" s="232"/>
      <c r="Y2016" s="695"/>
      <c r="Z2016" s="232"/>
      <c r="AA2016" s="696"/>
      <c r="AB2016" s="696"/>
      <c r="AC2016" s="697"/>
      <c r="AD2016" s="698"/>
      <c r="AE2016" s="699"/>
      <c r="AF2016" s="699"/>
      <c r="AG2016" s="699">
        <v>0.64583333333333337</v>
      </c>
      <c r="AH2016" s="699">
        <v>0.67361111111111116</v>
      </c>
      <c r="AI2016" s="232" t="s">
        <v>5</v>
      </c>
      <c r="AJ2016" s="694"/>
      <c r="AK2016" s="694"/>
      <c r="AL2016" s="700"/>
      <c r="AM2016" s="694"/>
      <c r="AN2016" s="694"/>
      <c r="AO2016" s="232"/>
      <c r="AP2016" s="232"/>
      <c r="AQ2016" s="232"/>
      <c r="AR2016" s="232"/>
      <c r="AS2016" s="232"/>
      <c r="AT2016" s="243" t="str">
        <f t="shared" si="175"/>
        <v/>
      </c>
      <c r="AU2016" s="243">
        <f t="shared" si="176"/>
        <v>2.777777777777779E-2</v>
      </c>
    </row>
    <row r="2017" spans="2:47" ht="14.25">
      <c r="B2017" s="29">
        <v>2025</v>
      </c>
      <c r="C2017" s="29">
        <v>7</v>
      </c>
      <c r="D2017" s="29">
        <v>17</v>
      </c>
      <c r="E2017" s="247" t="s">
        <v>495</v>
      </c>
      <c r="F2017" s="29">
        <v>4</v>
      </c>
      <c r="G2017" s="208" t="s">
        <v>466</v>
      </c>
      <c r="H2017" s="694" t="s">
        <v>467</v>
      </c>
      <c r="I2017" s="347" t="s">
        <v>23</v>
      </c>
      <c r="J2017" s="694" t="s">
        <v>468</v>
      </c>
      <c r="K2017" s="232">
        <v>3839121</v>
      </c>
      <c r="L2017" s="698" t="s">
        <v>3148</v>
      </c>
      <c r="M2017" s="185">
        <v>2</v>
      </c>
      <c r="N2017" s="717" t="s">
        <v>861</v>
      </c>
      <c r="O2017" s="232" t="s">
        <v>34</v>
      </c>
      <c r="P2017" s="232">
        <v>25</v>
      </c>
      <c r="Q2017" s="347" t="s">
        <v>274</v>
      </c>
      <c r="R2017" s="695">
        <v>1125</v>
      </c>
      <c r="S2017" s="695">
        <v>1125</v>
      </c>
      <c r="T2017" s="695">
        <v>6000</v>
      </c>
      <c r="U2017" s="695">
        <v>6000</v>
      </c>
      <c r="V2017" s="695">
        <v>1120</v>
      </c>
      <c r="W2017" s="695">
        <v>1125</v>
      </c>
      <c r="X2017" s="232">
        <v>1</v>
      </c>
      <c r="Y2017" s="695">
        <v>6000</v>
      </c>
      <c r="Z2017" s="232">
        <v>1</v>
      </c>
      <c r="AA2017" s="696">
        <v>5730</v>
      </c>
      <c r="AB2017" s="696">
        <v>5700</v>
      </c>
      <c r="AC2017" s="697" t="s">
        <v>3149</v>
      </c>
      <c r="AD2017" s="698" t="s">
        <v>3150</v>
      </c>
      <c r="AE2017" s="699">
        <v>0.67361111111111116</v>
      </c>
      <c r="AF2017" s="699">
        <v>0.72916666666666663</v>
      </c>
      <c r="AG2017" s="699"/>
      <c r="AH2017" s="699"/>
      <c r="AI2017" s="232"/>
      <c r="AJ2017" s="694" t="s">
        <v>17</v>
      </c>
      <c r="AK2017" s="694"/>
      <c r="AL2017" s="700" t="s">
        <v>18</v>
      </c>
      <c r="AM2017" s="694" t="s">
        <v>1721</v>
      </c>
      <c r="AN2017" s="694">
        <v>1</v>
      </c>
      <c r="AO2017" s="232" t="s">
        <v>3154</v>
      </c>
      <c r="AP2017" s="232"/>
      <c r="AQ2017" s="232" t="s">
        <v>860</v>
      </c>
      <c r="AR2017" s="232"/>
      <c r="AS2017" s="232"/>
      <c r="AT2017" s="243">
        <f t="shared" ref="AT2017" si="181">IF(IF(AE2017&gt;AF2017,1-AE2017+AF2017,AF2017-AE2017)=0,"",IF(AE2017&gt;AF2017,1-AE2017+AF2017,AF2017-AE2017))</f>
        <v>5.5555555555555469E-2</v>
      </c>
      <c r="AU2017" s="243" t="str">
        <f t="shared" ref="AU2017" si="182">IF(IF(AG2017&gt;AH2017,1-AG2017+AH2017,AH2017-AG2017)=0,"",IF(AG2017&gt;AH2017,1-AG2017+AH2017,AH2017-AG2017))</f>
        <v/>
      </c>
    </row>
    <row r="2018" spans="2:47" ht="14.25">
      <c r="B2018" s="29">
        <v>2025</v>
      </c>
      <c r="C2018" s="29">
        <v>7</v>
      </c>
      <c r="D2018" s="29">
        <v>17</v>
      </c>
      <c r="E2018" s="247" t="s">
        <v>495</v>
      </c>
      <c r="F2018" s="29"/>
      <c r="G2018" s="208"/>
      <c r="H2018" s="694" t="s">
        <v>467</v>
      </c>
      <c r="I2018" s="347"/>
      <c r="J2018" s="694"/>
      <c r="K2018" s="232"/>
      <c r="L2018" s="698"/>
      <c r="M2018" s="185"/>
      <c r="N2018" s="717"/>
      <c r="O2018" s="232"/>
      <c r="P2018" s="232"/>
      <c r="Q2018" s="347"/>
      <c r="R2018" s="695"/>
      <c r="S2018" s="695"/>
      <c r="T2018" s="695"/>
      <c r="U2018" s="695"/>
      <c r="V2018" s="695"/>
      <c r="W2018" s="695"/>
      <c r="X2018" s="232"/>
      <c r="Y2018" s="695"/>
      <c r="Z2018" s="232"/>
      <c r="AA2018" s="696"/>
      <c r="AB2018" s="696"/>
      <c r="AC2018" s="697"/>
      <c r="AD2018" s="698"/>
      <c r="AE2018" s="699"/>
      <c r="AF2018" s="699"/>
      <c r="AG2018" s="699">
        <v>0.72916666666666663</v>
      </c>
      <c r="AH2018" s="699">
        <v>0.79166666666666663</v>
      </c>
      <c r="AI2018" s="232" t="s">
        <v>5</v>
      </c>
      <c r="AJ2018" s="694"/>
      <c r="AK2018" s="694"/>
      <c r="AL2018" s="700"/>
      <c r="AM2018" s="694"/>
      <c r="AN2018" s="694"/>
      <c r="AO2018" s="232"/>
      <c r="AP2018" s="232"/>
      <c r="AQ2018" s="232"/>
      <c r="AR2018" s="232"/>
      <c r="AS2018" s="232"/>
      <c r="AT2018" s="243" t="str">
        <f t="shared" si="175"/>
        <v/>
      </c>
      <c r="AU2018" s="243">
        <f t="shared" si="176"/>
        <v>6.25E-2</v>
      </c>
    </row>
    <row r="2019" spans="2:47" ht="14.25">
      <c r="B2019" s="29">
        <v>2025</v>
      </c>
      <c r="C2019" s="29">
        <v>7</v>
      </c>
      <c r="D2019" s="29">
        <v>17</v>
      </c>
      <c r="E2019" s="247" t="s">
        <v>495</v>
      </c>
      <c r="F2019" s="29">
        <v>5</v>
      </c>
      <c r="G2019" s="208" t="s">
        <v>466</v>
      </c>
      <c r="H2019" s="694" t="s">
        <v>467</v>
      </c>
      <c r="I2019" s="347" t="s">
        <v>23</v>
      </c>
      <c r="J2019" s="694" t="s">
        <v>468</v>
      </c>
      <c r="K2019" s="232">
        <v>3839121</v>
      </c>
      <c r="L2019" s="698" t="s">
        <v>3153</v>
      </c>
      <c r="M2019" s="185">
        <v>2</v>
      </c>
      <c r="N2019" s="717" t="s">
        <v>861</v>
      </c>
      <c r="O2019" s="232" t="s">
        <v>34</v>
      </c>
      <c r="P2019" s="232">
        <v>25</v>
      </c>
      <c r="Q2019" s="347" t="s">
        <v>274</v>
      </c>
      <c r="R2019" s="695">
        <v>1125</v>
      </c>
      <c r="S2019" s="695">
        <v>1125</v>
      </c>
      <c r="T2019" s="695">
        <v>6000</v>
      </c>
      <c r="U2019" s="695">
        <v>6000</v>
      </c>
      <c r="V2019" s="695">
        <v>1120</v>
      </c>
      <c r="W2019" s="695">
        <v>1125</v>
      </c>
      <c r="X2019" s="232">
        <v>1</v>
      </c>
      <c r="Y2019" s="695">
        <v>6000</v>
      </c>
      <c r="Z2019" s="232">
        <v>1</v>
      </c>
      <c r="AA2019" s="696">
        <v>5880</v>
      </c>
      <c r="AB2019" s="696">
        <v>5850</v>
      </c>
      <c r="AC2019" s="697" t="s">
        <v>3151</v>
      </c>
      <c r="AD2019" s="698" t="s">
        <v>3152</v>
      </c>
      <c r="AE2019" s="699">
        <v>0.79166666666666663</v>
      </c>
      <c r="AF2019" s="699">
        <v>0.83333333333333337</v>
      </c>
      <c r="AG2019" s="699"/>
      <c r="AH2019" s="699"/>
      <c r="AI2019" s="232"/>
      <c r="AJ2019" s="694" t="s">
        <v>17</v>
      </c>
      <c r="AK2019" s="694"/>
      <c r="AL2019" s="700" t="s">
        <v>18</v>
      </c>
      <c r="AM2019" s="694" t="s">
        <v>1721</v>
      </c>
      <c r="AN2019" s="694">
        <v>1</v>
      </c>
      <c r="AO2019" s="232" t="s">
        <v>3155</v>
      </c>
      <c r="AP2019" s="232"/>
      <c r="AQ2019" s="232" t="s">
        <v>860</v>
      </c>
      <c r="AR2019" s="232"/>
      <c r="AS2019" s="232"/>
      <c r="AT2019" s="243">
        <f t="shared" si="175"/>
        <v>4.1666666666666741E-2</v>
      </c>
      <c r="AU2019" s="243" t="str">
        <f t="shared" si="176"/>
        <v/>
      </c>
    </row>
    <row r="2020" spans="2:47" ht="14.25">
      <c r="B2020" s="29">
        <v>2025</v>
      </c>
      <c r="C2020" s="29">
        <v>7</v>
      </c>
      <c r="D2020" s="29">
        <v>17</v>
      </c>
      <c r="E2020" s="247" t="s">
        <v>495</v>
      </c>
      <c r="F2020" s="29"/>
      <c r="G2020" s="208"/>
      <c r="H2020" s="694" t="s">
        <v>467</v>
      </c>
      <c r="I2020" s="347"/>
      <c r="J2020" s="694"/>
      <c r="K2020" s="232"/>
      <c r="L2020" s="698"/>
      <c r="M2020" s="185"/>
      <c r="N2020" s="717"/>
      <c r="O2020" s="232"/>
      <c r="P2020" s="232"/>
      <c r="Q2020" s="347"/>
      <c r="R2020" s="695"/>
      <c r="S2020" s="695"/>
      <c r="T2020" s="695"/>
      <c r="U2020" s="695"/>
      <c r="V2020" s="695"/>
      <c r="W2020" s="695"/>
      <c r="X2020" s="232"/>
      <c r="Y2020" s="695"/>
      <c r="Z2020" s="232"/>
      <c r="AA2020" s="696"/>
      <c r="AB2020" s="696"/>
      <c r="AC2020" s="697"/>
      <c r="AD2020" s="698"/>
      <c r="AE2020" s="699"/>
      <c r="AF2020" s="699"/>
      <c r="AG2020" s="699">
        <v>0.83333333333333337</v>
      </c>
      <c r="AH2020" s="699">
        <v>0.88194444444444442</v>
      </c>
      <c r="AI2020" s="232" t="s">
        <v>26</v>
      </c>
      <c r="AJ2020" s="694"/>
      <c r="AK2020" s="694"/>
      <c r="AL2020" s="700"/>
      <c r="AM2020" s="694"/>
      <c r="AN2020" s="694"/>
      <c r="AO2020" s="232" t="s">
        <v>1727</v>
      </c>
      <c r="AP2020" s="232"/>
      <c r="AQ2020" s="232"/>
      <c r="AR2020" s="232"/>
      <c r="AS2020" s="232"/>
      <c r="AT2020" s="243" t="str">
        <f t="shared" si="175"/>
        <v/>
      </c>
      <c r="AU2020" s="243">
        <f t="shared" si="176"/>
        <v>4.8611111111111049E-2</v>
      </c>
    </row>
    <row r="2021" spans="2:47" ht="14.25">
      <c r="B2021" s="29">
        <v>2025</v>
      </c>
      <c r="C2021" s="29">
        <v>7</v>
      </c>
      <c r="D2021" s="29">
        <v>17</v>
      </c>
      <c r="E2021" s="247" t="s">
        <v>495</v>
      </c>
      <c r="F2021" s="29">
        <v>6</v>
      </c>
      <c r="G2021" s="208" t="s">
        <v>466</v>
      </c>
      <c r="H2021" s="694" t="s">
        <v>467</v>
      </c>
      <c r="I2021" s="347" t="s">
        <v>863</v>
      </c>
      <c r="J2021" s="694" t="s">
        <v>468</v>
      </c>
      <c r="K2021" s="232">
        <v>3839147</v>
      </c>
      <c r="L2021" s="698">
        <v>1</v>
      </c>
      <c r="M2021" s="185">
        <v>2</v>
      </c>
      <c r="N2021" s="717" t="s">
        <v>573</v>
      </c>
      <c r="O2021" s="232" t="s">
        <v>864</v>
      </c>
      <c r="P2021" s="232">
        <v>38</v>
      </c>
      <c r="Q2021" s="347" t="s">
        <v>269</v>
      </c>
      <c r="R2021" s="695">
        <v>1005</v>
      </c>
      <c r="S2021" s="695">
        <v>1003</v>
      </c>
      <c r="T2021" s="695">
        <v>4000</v>
      </c>
      <c r="U2021" s="695">
        <v>4000</v>
      </c>
      <c r="V2021" s="695">
        <v>1000</v>
      </c>
      <c r="W2021" s="695">
        <v>1003</v>
      </c>
      <c r="X2021" s="232">
        <v>1</v>
      </c>
      <c r="Y2021" s="695">
        <v>4000</v>
      </c>
      <c r="Z2021" s="232">
        <v>1</v>
      </c>
      <c r="AA2021" s="696">
        <v>3980</v>
      </c>
      <c r="AB2021" s="696">
        <v>3960</v>
      </c>
      <c r="AC2021" s="697" t="s">
        <v>3156</v>
      </c>
      <c r="AD2021" s="698" t="s">
        <v>3157</v>
      </c>
      <c r="AE2021" s="699">
        <v>0.88194444444444442</v>
      </c>
      <c r="AF2021" s="699">
        <v>0.90625</v>
      </c>
      <c r="AG2021" s="699"/>
      <c r="AH2021" s="699"/>
      <c r="AI2021" s="232"/>
      <c r="AJ2021" s="694" t="s">
        <v>862</v>
      </c>
      <c r="AK2021" s="694"/>
      <c r="AL2021" s="700" t="s">
        <v>18</v>
      </c>
      <c r="AM2021" s="694" t="s">
        <v>470</v>
      </c>
      <c r="AN2021" s="694"/>
      <c r="AO2021" s="232"/>
      <c r="AP2021" s="232"/>
      <c r="AQ2021" s="232" t="s">
        <v>860</v>
      </c>
      <c r="AR2021" s="232"/>
      <c r="AS2021" s="232"/>
      <c r="AT2021" s="243">
        <f t="shared" si="175"/>
        <v>2.430555555555558E-2</v>
      </c>
      <c r="AU2021" s="243" t="str">
        <f t="shared" si="176"/>
        <v/>
      </c>
    </row>
    <row r="2022" spans="2:47" ht="14.25">
      <c r="B2022" s="29">
        <v>2025</v>
      </c>
      <c r="C2022" s="29">
        <v>7</v>
      </c>
      <c r="D2022" s="29">
        <v>17</v>
      </c>
      <c r="E2022" s="247" t="s">
        <v>496</v>
      </c>
      <c r="F2022" s="29"/>
      <c r="G2022" s="208"/>
      <c r="H2022" s="694" t="s">
        <v>467</v>
      </c>
      <c r="I2022" s="347"/>
      <c r="J2022" s="694"/>
      <c r="K2022" s="232"/>
      <c r="L2022" s="698"/>
      <c r="M2022" s="185"/>
      <c r="N2022" s="717"/>
      <c r="O2022" s="232"/>
      <c r="P2022" s="232"/>
      <c r="Q2022" s="347"/>
      <c r="R2022" s="695"/>
      <c r="S2022" s="695"/>
      <c r="T2022" s="695"/>
      <c r="U2022" s="695"/>
      <c r="V2022" s="695"/>
      <c r="W2022" s="695"/>
      <c r="X2022" s="232"/>
      <c r="Y2022" s="695"/>
      <c r="Z2022" s="232"/>
      <c r="AA2022" s="696"/>
      <c r="AB2022" s="696"/>
      <c r="AC2022" s="697"/>
      <c r="AD2022" s="698"/>
      <c r="AE2022" s="699"/>
      <c r="AF2022" s="699"/>
      <c r="AG2022" s="699">
        <v>0.90625</v>
      </c>
      <c r="AH2022" s="699">
        <v>0.94791666666666663</v>
      </c>
      <c r="AI2022" s="232" t="s">
        <v>5</v>
      </c>
      <c r="AJ2022" s="694"/>
      <c r="AK2022" s="694"/>
      <c r="AL2022" s="700"/>
      <c r="AM2022" s="694"/>
      <c r="AN2022" s="694"/>
      <c r="AO2022" s="232"/>
      <c r="AP2022" s="232"/>
      <c r="AQ2022" s="232"/>
      <c r="AR2022" s="232"/>
      <c r="AS2022" s="232"/>
      <c r="AT2022" s="243" t="str">
        <f t="shared" ref="AT2022" si="183">IF(IF(AE2022&gt;AF2022,1-AE2022+AF2022,AF2022-AE2022)=0,"",IF(AE2022&gt;AF2022,1-AE2022+AF2022,AF2022-AE2022))</f>
        <v/>
      </c>
      <c r="AU2022" s="243">
        <f t="shared" ref="AU2022" si="184">IF(IF(AG2022&gt;AH2022,1-AG2022+AH2022,AH2022-AG2022)=0,"",IF(AG2022&gt;AH2022,1-AG2022+AH2022,AH2022-AG2022))</f>
        <v>4.166666666666663E-2</v>
      </c>
    </row>
    <row r="2023" spans="2:47" ht="14.25">
      <c r="B2023" s="29">
        <v>2025</v>
      </c>
      <c r="C2023" s="29">
        <v>7</v>
      </c>
      <c r="D2023" s="29">
        <v>17</v>
      </c>
      <c r="E2023" s="247" t="s">
        <v>496</v>
      </c>
      <c r="F2023" s="29">
        <v>7</v>
      </c>
      <c r="G2023" s="208" t="s">
        <v>466</v>
      </c>
      <c r="H2023" s="694" t="s">
        <v>467</v>
      </c>
      <c r="I2023" s="347" t="s">
        <v>863</v>
      </c>
      <c r="J2023" s="694" t="s">
        <v>468</v>
      </c>
      <c r="K2023" s="232">
        <v>3839147</v>
      </c>
      <c r="L2023" s="698">
        <v>2</v>
      </c>
      <c r="M2023" s="185">
        <v>2</v>
      </c>
      <c r="N2023" s="717" t="s">
        <v>573</v>
      </c>
      <c r="O2023" s="232" t="s">
        <v>864</v>
      </c>
      <c r="P2023" s="232">
        <v>38</v>
      </c>
      <c r="Q2023" s="347" t="s">
        <v>269</v>
      </c>
      <c r="R2023" s="695">
        <v>1005</v>
      </c>
      <c r="S2023" s="695">
        <v>1003</v>
      </c>
      <c r="T2023" s="695">
        <v>2950</v>
      </c>
      <c r="U2023" s="695">
        <v>2950</v>
      </c>
      <c r="V2023" s="695">
        <v>1000</v>
      </c>
      <c r="W2023" s="695">
        <v>1003</v>
      </c>
      <c r="X2023" s="232">
        <v>1</v>
      </c>
      <c r="Y2023" s="695">
        <v>4000</v>
      </c>
      <c r="Z2023" s="232">
        <v>1</v>
      </c>
      <c r="AA2023" s="696">
        <v>2940</v>
      </c>
      <c r="AB2023" s="696">
        <v>2920</v>
      </c>
      <c r="AC2023" s="697" t="s">
        <v>3158</v>
      </c>
      <c r="AD2023" s="698" t="s">
        <v>3159</v>
      </c>
      <c r="AE2023" s="699">
        <v>0.94791666666666663</v>
      </c>
      <c r="AF2023" s="699">
        <v>0.96527777777777779</v>
      </c>
      <c r="AG2023" s="699"/>
      <c r="AH2023" s="699"/>
      <c r="AI2023" s="232"/>
      <c r="AJ2023" s="694" t="s">
        <v>862</v>
      </c>
      <c r="AK2023" s="694"/>
      <c r="AL2023" s="700" t="s">
        <v>27</v>
      </c>
      <c r="AM2023" s="694" t="s">
        <v>470</v>
      </c>
      <c r="AN2023" s="694"/>
      <c r="AO2023" s="232"/>
      <c r="AP2023" s="232"/>
      <c r="AQ2023" s="232" t="s">
        <v>860</v>
      </c>
      <c r="AR2023" s="232"/>
      <c r="AS2023" s="232"/>
      <c r="AT2023" s="243">
        <f t="shared" si="175"/>
        <v>1.736111111111116E-2</v>
      </c>
      <c r="AU2023" s="243" t="str">
        <f t="shared" si="176"/>
        <v/>
      </c>
    </row>
    <row r="2024" spans="2:47" ht="14.25">
      <c r="B2024" s="29">
        <v>2025</v>
      </c>
      <c r="C2024" s="29">
        <v>7</v>
      </c>
      <c r="D2024" s="29">
        <v>17</v>
      </c>
      <c r="E2024" s="247" t="s">
        <v>496</v>
      </c>
      <c r="F2024" s="29"/>
      <c r="G2024" s="208"/>
      <c r="H2024" s="694" t="s">
        <v>467</v>
      </c>
      <c r="I2024" s="347"/>
      <c r="J2024" s="694"/>
      <c r="K2024" s="232"/>
      <c r="L2024" s="698"/>
      <c r="M2024" s="185"/>
      <c r="N2024" s="717"/>
      <c r="O2024" s="232"/>
      <c r="P2024" s="232"/>
      <c r="Q2024" s="347"/>
      <c r="R2024" s="695"/>
      <c r="S2024" s="695"/>
      <c r="T2024" s="695"/>
      <c r="U2024" s="695"/>
      <c r="V2024" s="695"/>
      <c r="W2024" s="695"/>
      <c r="X2024" s="232"/>
      <c r="Y2024" s="695"/>
      <c r="Z2024" s="232"/>
      <c r="AA2024" s="696"/>
      <c r="AB2024" s="696"/>
      <c r="AC2024" s="697"/>
      <c r="AD2024" s="698"/>
      <c r="AE2024" s="699"/>
      <c r="AF2024" s="699"/>
      <c r="AG2024" s="699">
        <v>0.96527777777777779</v>
      </c>
      <c r="AH2024" s="699">
        <v>4.1666666666666664E-2</v>
      </c>
      <c r="AI2024" s="232" t="s">
        <v>26</v>
      </c>
      <c r="AJ2024" s="694"/>
      <c r="AK2024" s="694"/>
      <c r="AL2024" s="700"/>
      <c r="AM2024" s="694"/>
      <c r="AN2024" s="694"/>
      <c r="AO2024" s="232" t="s">
        <v>3160</v>
      </c>
      <c r="AP2024" s="232"/>
      <c r="AQ2024" s="232"/>
      <c r="AR2024" s="232"/>
      <c r="AS2024" s="232"/>
      <c r="AT2024" s="243" t="str">
        <f t="shared" si="175"/>
        <v/>
      </c>
      <c r="AU2024" s="243">
        <f t="shared" si="176"/>
        <v>7.6388888888888867E-2</v>
      </c>
    </row>
    <row r="2025" spans="2:47" ht="14.25">
      <c r="B2025" s="29">
        <v>2025</v>
      </c>
      <c r="C2025" s="29">
        <v>7</v>
      </c>
      <c r="D2025" s="29">
        <v>17</v>
      </c>
      <c r="E2025" s="247" t="s">
        <v>496</v>
      </c>
      <c r="F2025" s="29">
        <v>8</v>
      </c>
      <c r="G2025" s="208" t="s">
        <v>485</v>
      </c>
      <c r="H2025" s="694" t="s">
        <v>3105</v>
      </c>
      <c r="I2025" s="347" t="s">
        <v>863</v>
      </c>
      <c r="J2025" s="694" t="s">
        <v>468</v>
      </c>
      <c r="K2025" s="232">
        <v>3839135</v>
      </c>
      <c r="L2025" s="698">
        <v>16</v>
      </c>
      <c r="M2025" s="185">
        <v>21</v>
      </c>
      <c r="N2025" s="717" t="s">
        <v>713</v>
      </c>
      <c r="O2025" s="232" t="s">
        <v>864</v>
      </c>
      <c r="P2025" s="232">
        <v>50</v>
      </c>
      <c r="Q2025" s="347" t="s">
        <v>219</v>
      </c>
      <c r="R2025" s="695">
        <v>1000</v>
      </c>
      <c r="S2025" s="695">
        <v>1000</v>
      </c>
      <c r="T2025" s="695">
        <v>12000</v>
      </c>
      <c r="U2025" s="695">
        <v>12000</v>
      </c>
      <c r="V2025" s="695">
        <v>1000</v>
      </c>
      <c r="W2025" s="695">
        <v>1000</v>
      </c>
      <c r="X2025" s="232">
        <v>1</v>
      </c>
      <c r="Y2025" s="695">
        <v>4000</v>
      </c>
      <c r="Z2025" s="232">
        <v>3</v>
      </c>
      <c r="AA2025" s="696">
        <v>4020</v>
      </c>
      <c r="AB2025" s="696">
        <v>4000</v>
      </c>
      <c r="AC2025" s="697" t="s">
        <v>3161</v>
      </c>
      <c r="AD2025" s="698" t="s">
        <v>3162</v>
      </c>
      <c r="AE2025" s="699">
        <v>4.1666666666666664E-2</v>
      </c>
      <c r="AF2025" s="699">
        <v>6.25E-2</v>
      </c>
      <c r="AG2025" s="699">
        <v>6.25E-2</v>
      </c>
      <c r="AH2025" s="699">
        <v>0.125</v>
      </c>
      <c r="AI2025" s="232" t="s">
        <v>1592</v>
      </c>
      <c r="AJ2025" s="694"/>
      <c r="AK2025" s="694" t="s">
        <v>712</v>
      </c>
      <c r="AL2025" s="700" t="s">
        <v>7</v>
      </c>
      <c r="AM2025" s="694" t="s">
        <v>470</v>
      </c>
      <c r="AN2025" s="694"/>
      <c r="AO2025" s="232"/>
      <c r="AP2025" s="232"/>
      <c r="AQ2025" s="232" t="s">
        <v>860</v>
      </c>
      <c r="AR2025" s="232"/>
      <c r="AS2025" s="232"/>
      <c r="AT2025" s="243">
        <f t="shared" ref="AT2025:AT2044" si="185">IF(IF(AE2025&gt;AF2025,1-AE2025+AF2025,AF2025-AE2025)=0,"",IF(AE2025&gt;AF2025,1-AE2025+AF2025,AF2025-AE2025))</f>
        <v>2.0833333333333336E-2</v>
      </c>
      <c r="AU2025" s="243">
        <f t="shared" ref="AU2025:AU2044" si="186">IF(IF(AG2025&gt;AH2025,1-AG2025+AH2025,AH2025-AG2025)=0,"",IF(AG2025&gt;AH2025,1-AG2025+AH2025,AH2025-AG2025))</f>
        <v>6.25E-2</v>
      </c>
    </row>
    <row r="2026" spans="2:47" ht="14.25">
      <c r="B2026" s="29">
        <v>2025</v>
      </c>
      <c r="C2026" s="29">
        <v>7</v>
      </c>
      <c r="D2026" s="29">
        <v>17</v>
      </c>
      <c r="E2026" s="247" t="s">
        <v>496</v>
      </c>
      <c r="F2026" s="29">
        <v>8</v>
      </c>
      <c r="G2026" s="208" t="s">
        <v>485</v>
      </c>
      <c r="H2026" s="694" t="s">
        <v>3105</v>
      </c>
      <c r="I2026" s="347" t="s">
        <v>863</v>
      </c>
      <c r="J2026" s="694" t="s">
        <v>468</v>
      </c>
      <c r="K2026" s="232">
        <v>3839135</v>
      </c>
      <c r="L2026" s="698">
        <v>17</v>
      </c>
      <c r="M2026" s="185">
        <v>21</v>
      </c>
      <c r="N2026" s="717" t="s">
        <v>713</v>
      </c>
      <c r="O2026" s="232" t="s">
        <v>864</v>
      </c>
      <c r="P2026" s="232">
        <v>50</v>
      </c>
      <c r="Q2026" s="347" t="s">
        <v>219</v>
      </c>
      <c r="R2026" s="695">
        <v>1000</v>
      </c>
      <c r="S2026" s="695">
        <v>1000</v>
      </c>
      <c r="T2026" s="695">
        <v>12000</v>
      </c>
      <c r="U2026" s="695">
        <v>12000</v>
      </c>
      <c r="V2026" s="695">
        <v>1000</v>
      </c>
      <c r="W2026" s="695">
        <v>1000</v>
      </c>
      <c r="X2026" s="232">
        <v>1</v>
      </c>
      <c r="Y2026" s="695">
        <v>4000</v>
      </c>
      <c r="Z2026" s="232">
        <v>3</v>
      </c>
      <c r="AA2026" s="696">
        <v>4020</v>
      </c>
      <c r="AB2026" s="696">
        <v>4000</v>
      </c>
      <c r="AC2026" s="697" t="s">
        <v>3161</v>
      </c>
      <c r="AD2026" s="698" t="s">
        <v>3163</v>
      </c>
      <c r="AE2026" s="699">
        <v>0.125</v>
      </c>
      <c r="AF2026" s="699">
        <v>0.14583333333333334</v>
      </c>
      <c r="AG2026" s="699">
        <v>0.14583333333333334</v>
      </c>
      <c r="AH2026" s="699">
        <v>0.16666666666666666</v>
      </c>
      <c r="AI2026" s="232" t="s">
        <v>1592</v>
      </c>
      <c r="AJ2026" s="694"/>
      <c r="AK2026" s="694" t="s">
        <v>712</v>
      </c>
      <c r="AL2026" s="700" t="s">
        <v>7</v>
      </c>
      <c r="AM2026" s="694" t="s">
        <v>470</v>
      </c>
      <c r="AN2026" s="694"/>
      <c r="AO2026" s="232"/>
      <c r="AP2026" s="232"/>
      <c r="AQ2026" s="232" t="s">
        <v>860</v>
      </c>
      <c r="AR2026" s="232"/>
      <c r="AS2026" s="232"/>
      <c r="AT2026" s="243">
        <f t="shared" si="185"/>
        <v>2.0833333333333343E-2</v>
      </c>
      <c r="AU2026" s="243">
        <f t="shared" si="186"/>
        <v>2.0833333333333315E-2</v>
      </c>
    </row>
    <row r="2027" spans="2:47" ht="14.25">
      <c r="B2027" s="29">
        <v>2025</v>
      </c>
      <c r="C2027" s="29">
        <v>7</v>
      </c>
      <c r="D2027" s="29">
        <v>17</v>
      </c>
      <c r="E2027" s="247" t="s">
        <v>496</v>
      </c>
      <c r="F2027" s="29">
        <v>8</v>
      </c>
      <c r="G2027" s="208" t="s">
        <v>485</v>
      </c>
      <c r="H2027" s="694" t="s">
        <v>3105</v>
      </c>
      <c r="I2027" s="347" t="s">
        <v>863</v>
      </c>
      <c r="J2027" s="694" t="s">
        <v>468</v>
      </c>
      <c r="K2027" s="232">
        <v>3839135</v>
      </c>
      <c r="L2027" s="698">
        <v>18</v>
      </c>
      <c r="M2027" s="185">
        <v>21</v>
      </c>
      <c r="N2027" s="717" t="s">
        <v>713</v>
      </c>
      <c r="O2027" s="232" t="s">
        <v>864</v>
      </c>
      <c r="P2027" s="232">
        <v>50</v>
      </c>
      <c r="Q2027" s="347" t="s">
        <v>219</v>
      </c>
      <c r="R2027" s="695">
        <v>1000</v>
      </c>
      <c r="S2027" s="695">
        <v>1000</v>
      </c>
      <c r="T2027" s="695">
        <v>12000</v>
      </c>
      <c r="U2027" s="695">
        <v>12000</v>
      </c>
      <c r="V2027" s="695">
        <v>1000</v>
      </c>
      <c r="W2027" s="695">
        <v>1000</v>
      </c>
      <c r="X2027" s="232">
        <v>1</v>
      </c>
      <c r="Y2027" s="695">
        <v>4000</v>
      </c>
      <c r="Z2027" s="232">
        <v>3</v>
      </c>
      <c r="AA2027" s="696">
        <v>4030</v>
      </c>
      <c r="AB2027" s="696">
        <v>4030</v>
      </c>
      <c r="AC2027" s="697" t="s">
        <v>3161</v>
      </c>
      <c r="AD2027" s="698" t="s">
        <v>3164</v>
      </c>
      <c r="AE2027" s="699">
        <v>0.16666666666666666</v>
      </c>
      <c r="AF2027" s="699">
        <v>0.1875</v>
      </c>
      <c r="AG2027" s="699"/>
      <c r="AH2027" s="699"/>
      <c r="AI2027" s="232"/>
      <c r="AJ2027" s="694"/>
      <c r="AK2027" s="694" t="s">
        <v>712</v>
      </c>
      <c r="AL2027" s="700" t="s">
        <v>36</v>
      </c>
      <c r="AM2027" s="694" t="s">
        <v>470</v>
      </c>
      <c r="AN2027" s="694"/>
      <c r="AO2027" s="232" t="s">
        <v>3166</v>
      </c>
      <c r="AP2027" s="232"/>
      <c r="AQ2027" s="232" t="s">
        <v>860</v>
      </c>
      <c r="AR2027" s="232"/>
      <c r="AS2027" s="232"/>
      <c r="AT2027" s="243">
        <f t="shared" si="185"/>
        <v>2.0833333333333343E-2</v>
      </c>
      <c r="AU2027" s="243" t="str">
        <f t="shared" si="186"/>
        <v/>
      </c>
    </row>
    <row r="2028" spans="2:47" ht="14.25">
      <c r="B2028" s="29">
        <v>2025</v>
      </c>
      <c r="C2028" s="29">
        <v>7</v>
      </c>
      <c r="D2028" s="29">
        <v>17</v>
      </c>
      <c r="E2028" s="247" t="s">
        <v>496</v>
      </c>
      <c r="F2028" s="29"/>
      <c r="G2028" s="208"/>
      <c r="H2028" s="694" t="s">
        <v>467</v>
      </c>
      <c r="I2028" s="347"/>
      <c r="J2028" s="694"/>
      <c r="K2028" s="232"/>
      <c r="L2028" s="698"/>
      <c r="M2028" s="185"/>
      <c r="N2028" s="717"/>
      <c r="O2028" s="232"/>
      <c r="P2028" s="232"/>
      <c r="Q2028" s="347"/>
      <c r="R2028" s="695"/>
      <c r="S2028" s="695"/>
      <c r="T2028" s="695"/>
      <c r="U2028" s="695"/>
      <c r="V2028" s="695"/>
      <c r="W2028" s="695"/>
      <c r="X2028" s="232"/>
      <c r="Y2028" s="695"/>
      <c r="Z2028" s="232"/>
      <c r="AA2028" s="696"/>
      <c r="AB2028" s="696"/>
      <c r="AC2028" s="697"/>
      <c r="AD2028" s="698"/>
      <c r="AE2028" s="699"/>
      <c r="AF2028" s="699"/>
      <c r="AG2028" s="699">
        <v>0.1875</v>
      </c>
      <c r="AH2028" s="699">
        <v>0.20833333333333334</v>
      </c>
      <c r="AI2028" s="232" t="s">
        <v>5</v>
      </c>
      <c r="AJ2028" s="694"/>
      <c r="AK2028" s="694"/>
      <c r="AL2028" s="700"/>
      <c r="AM2028" s="694"/>
      <c r="AN2028" s="694"/>
      <c r="AO2028" s="232"/>
      <c r="AP2028" s="232"/>
      <c r="AQ2028" s="232"/>
      <c r="AR2028" s="232"/>
      <c r="AS2028" s="232"/>
      <c r="AT2028" s="243" t="str">
        <f t="shared" si="185"/>
        <v/>
      </c>
      <c r="AU2028" s="243">
        <f t="shared" si="186"/>
        <v>2.0833333333333343E-2</v>
      </c>
    </row>
    <row r="2029" spans="2:47" ht="14.25">
      <c r="B2029" s="29">
        <v>2025</v>
      </c>
      <c r="C2029" s="29">
        <v>7</v>
      </c>
      <c r="D2029" s="29">
        <v>17</v>
      </c>
      <c r="E2029" s="247" t="s">
        <v>496</v>
      </c>
      <c r="F2029" s="29">
        <v>9</v>
      </c>
      <c r="G2029" s="208" t="s">
        <v>485</v>
      </c>
      <c r="H2029" s="694" t="s">
        <v>1682</v>
      </c>
      <c r="I2029" s="347" t="s">
        <v>863</v>
      </c>
      <c r="J2029" s="694" t="s">
        <v>468</v>
      </c>
      <c r="K2029" s="232">
        <v>3839135</v>
      </c>
      <c r="L2029" s="698">
        <v>18</v>
      </c>
      <c r="M2029" s="185">
        <v>21</v>
      </c>
      <c r="N2029" s="717" t="s">
        <v>713</v>
      </c>
      <c r="O2029" s="232" t="s">
        <v>864</v>
      </c>
      <c r="P2029" s="232">
        <v>50</v>
      </c>
      <c r="Q2029" s="347" t="s">
        <v>219</v>
      </c>
      <c r="R2029" s="695">
        <v>1000</v>
      </c>
      <c r="S2029" s="695">
        <v>1000</v>
      </c>
      <c r="T2029" s="695">
        <v>4030</v>
      </c>
      <c r="U2029" s="695">
        <v>4030</v>
      </c>
      <c r="V2029" s="695">
        <v>1000</v>
      </c>
      <c r="W2029" s="695">
        <v>1000</v>
      </c>
      <c r="X2029" s="232">
        <v>1</v>
      </c>
      <c r="Y2029" s="695">
        <v>4000</v>
      </c>
      <c r="Z2029" s="232">
        <v>1</v>
      </c>
      <c r="AA2029" s="696">
        <v>3990</v>
      </c>
      <c r="AB2029" s="696">
        <v>3960</v>
      </c>
      <c r="AC2029" s="697" t="s">
        <v>3164</v>
      </c>
      <c r="AD2029" s="698" t="s">
        <v>3165</v>
      </c>
      <c r="AE2029" s="699">
        <v>0.20833333333333334</v>
      </c>
      <c r="AF2029" s="699">
        <v>0.24305555555555555</v>
      </c>
      <c r="AG2029" s="699"/>
      <c r="AH2029" s="699"/>
      <c r="AI2029" s="232"/>
      <c r="AJ2029" s="694"/>
      <c r="AK2029" s="694" t="s">
        <v>712</v>
      </c>
      <c r="AL2029" s="700" t="s">
        <v>18</v>
      </c>
      <c r="AM2029" s="694" t="s">
        <v>470</v>
      </c>
      <c r="AN2029" s="694">
        <v>1</v>
      </c>
      <c r="AO2029" s="232" t="s">
        <v>3167</v>
      </c>
      <c r="AP2029" s="232"/>
      <c r="AQ2029" s="232" t="s">
        <v>860</v>
      </c>
      <c r="AR2029" s="232"/>
      <c r="AS2029" s="232"/>
      <c r="AT2029" s="243">
        <f t="shared" si="185"/>
        <v>3.472222222222221E-2</v>
      </c>
      <c r="AU2029" s="243" t="str">
        <f t="shared" si="186"/>
        <v/>
      </c>
    </row>
    <row r="2030" spans="2:47" ht="14.25">
      <c r="B2030" s="29">
        <v>2025</v>
      </c>
      <c r="C2030" s="29">
        <v>7</v>
      </c>
      <c r="D2030" s="29">
        <v>17</v>
      </c>
      <c r="E2030" s="247" t="s">
        <v>496</v>
      </c>
      <c r="F2030" s="29"/>
      <c r="G2030" s="208"/>
      <c r="H2030" s="694" t="s">
        <v>467</v>
      </c>
      <c r="I2030" s="347"/>
      <c r="J2030" s="694"/>
      <c r="K2030" s="232"/>
      <c r="L2030" s="698"/>
      <c r="M2030" s="185"/>
      <c r="N2030" s="717"/>
      <c r="O2030" s="232"/>
      <c r="P2030" s="232"/>
      <c r="Q2030" s="347"/>
      <c r="R2030" s="695"/>
      <c r="S2030" s="695"/>
      <c r="T2030" s="695"/>
      <c r="U2030" s="695"/>
      <c r="V2030" s="695"/>
      <c r="W2030" s="695"/>
      <c r="X2030" s="232"/>
      <c r="Y2030" s="695"/>
      <c r="Z2030" s="232"/>
      <c r="AA2030" s="696"/>
      <c r="AB2030" s="696"/>
      <c r="AC2030" s="697"/>
      <c r="AD2030" s="698"/>
      <c r="AE2030" s="699"/>
      <c r="AF2030" s="699"/>
      <c r="AG2030" s="699">
        <v>0.24305555555555555</v>
      </c>
      <c r="AH2030" s="699">
        <v>0.28125</v>
      </c>
      <c r="AI2030" s="232" t="s">
        <v>16</v>
      </c>
      <c r="AJ2030" s="694"/>
      <c r="AK2030" s="694"/>
      <c r="AL2030" s="700"/>
      <c r="AM2030" s="694"/>
      <c r="AN2030" s="694"/>
      <c r="AO2030" s="232"/>
      <c r="AP2030" s="232"/>
      <c r="AQ2030" s="232"/>
      <c r="AR2030" s="232"/>
      <c r="AS2030" s="232"/>
      <c r="AT2030" s="243" t="str">
        <f t="shared" si="185"/>
        <v/>
      </c>
      <c r="AU2030" s="243">
        <f t="shared" si="186"/>
        <v>3.8194444444444448E-2</v>
      </c>
    </row>
    <row r="2031" spans="2:47" ht="14.25">
      <c r="B2031" s="29">
        <v>2025</v>
      </c>
      <c r="C2031" s="29">
        <v>7</v>
      </c>
      <c r="D2031" s="29">
        <v>18</v>
      </c>
      <c r="E2031" s="247" t="s">
        <v>495</v>
      </c>
      <c r="F2031" s="29"/>
      <c r="G2031" s="208"/>
      <c r="H2031" s="694" t="s">
        <v>467</v>
      </c>
      <c r="I2031" s="347"/>
      <c r="J2031" s="694"/>
      <c r="K2031" s="232"/>
      <c r="L2031" s="698"/>
      <c r="M2031" s="185"/>
      <c r="N2031" s="717"/>
      <c r="O2031" s="232"/>
      <c r="P2031" s="232"/>
      <c r="Q2031" s="347"/>
      <c r="R2031" s="695"/>
      <c r="S2031" s="695"/>
      <c r="T2031" s="695"/>
      <c r="U2031" s="695"/>
      <c r="V2031" s="695"/>
      <c r="W2031" s="695"/>
      <c r="X2031" s="232"/>
      <c r="Y2031" s="695"/>
      <c r="Z2031" s="232"/>
      <c r="AA2031" s="696"/>
      <c r="AB2031" s="696"/>
      <c r="AC2031" s="697"/>
      <c r="AD2031" s="698"/>
      <c r="AE2031" s="699"/>
      <c r="AF2031" s="699"/>
      <c r="AG2031" s="699">
        <v>0.58333333333333337</v>
      </c>
      <c r="AH2031" s="699">
        <v>0.91666666666666663</v>
      </c>
      <c r="AI2031" s="232" t="s">
        <v>41</v>
      </c>
      <c r="AJ2031" s="694"/>
      <c r="AK2031" s="694"/>
      <c r="AL2031" s="700"/>
      <c r="AM2031" s="694"/>
      <c r="AN2031" s="694"/>
      <c r="AO2031" s="232" t="s">
        <v>1717</v>
      </c>
      <c r="AP2031" s="232"/>
      <c r="AQ2031" s="232"/>
      <c r="AR2031" s="232"/>
      <c r="AS2031" s="232"/>
      <c r="AT2031" s="243" t="str">
        <f t="shared" si="185"/>
        <v/>
      </c>
      <c r="AU2031" s="243">
        <f t="shared" si="186"/>
        <v>0.33333333333333326</v>
      </c>
    </row>
    <row r="2032" spans="2:47" ht="14.25">
      <c r="B2032" s="29">
        <v>2025</v>
      </c>
      <c r="C2032" s="29">
        <v>7</v>
      </c>
      <c r="D2032" s="29">
        <v>18</v>
      </c>
      <c r="E2032" s="247" t="s">
        <v>496</v>
      </c>
      <c r="F2032" s="29"/>
      <c r="G2032" s="208"/>
      <c r="H2032" s="694" t="s">
        <v>467</v>
      </c>
      <c r="I2032" s="347"/>
      <c r="J2032" s="694"/>
      <c r="K2032" s="232"/>
      <c r="L2032" s="698"/>
      <c r="M2032" s="185"/>
      <c r="N2032" s="717"/>
      <c r="O2032" s="232"/>
      <c r="P2032" s="232"/>
      <c r="Q2032" s="347"/>
      <c r="R2032" s="695"/>
      <c r="S2032" s="695"/>
      <c r="T2032" s="695"/>
      <c r="U2032" s="695"/>
      <c r="V2032" s="695"/>
      <c r="W2032" s="695"/>
      <c r="X2032" s="232"/>
      <c r="Y2032" s="695"/>
      <c r="Z2032" s="232"/>
      <c r="AA2032" s="696"/>
      <c r="AB2032" s="696"/>
      <c r="AC2032" s="697"/>
      <c r="AD2032" s="698"/>
      <c r="AE2032" s="699"/>
      <c r="AF2032" s="699"/>
      <c r="AG2032" s="699">
        <v>0.91666666666666663</v>
      </c>
      <c r="AH2032" s="699">
        <v>0.95833333333333337</v>
      </c>
      <c r="AI2032" s="232" t="s">
        <v>26</v>
      </c>
      <c r="AJ2032" s="694"/>
      <c r="AK2032" s="694"/>
      <c r="AL2032" s="700"/>
      <c r="AM2032" s="694"/>
      <c r="AN2032" s="694"/>
      <c r="AO2032" s="232" t="s">
        <v>3169</v>
      </c>
      <c r="AP2032" s="232"/>
      <c r="AQ2032" s="232"/>
      <c r="AR2032" s="232"/>
      <c r="AS2032" s="232"/>
      <c r="AT2032" s="243" t="str">
        <f t="shared" si="185"/>
        <v/>
      </c>
      <c r="AU2032" s="243">
        <f t="shared" si="186"/>
        <v>4.1666666666666741E-2</v>
      </c>
    </row>
    <row r="2033" spans="2:47" ht="14.25">
      <c r="B2033" s="29">
        <v>2025</v>
      </c>
      <c r="C2033" s="29">
        <v>7</v>
      </c>
      <c r="D2033" s="29">
        <v>18</v>
      </c>
      <c r="E2033" s="247" t="s">
        <v>496</v>
      </c>
      <c r="F2033" s="29"/>
      <c r="G2033" s="208"/>
      <c r="H2033" s="694" t="s">
        <v>467</v>
      </c>
      <c r="I2033" s="347"/>
      <c r="J2033" s="694"/>
      <c r="K2033" s="232"/>
      <c r="L2033" s="698"/>
      <c r="M2033" s="185"/>
      <c r="N2033" s="717"/>
      <c r="O2033" s="232"/>
      <c r="P2033" s="232"/>
      <c r="Q2033" s="347"/>
      <c r="R2033" s="695"/>
      <c r="S2033" s="695"/>
      <c r="T2033" s="695"/>
      <c r="U2033" s="695"/>
      <c r="V2033" s="695"/>
      <c r="W2033" s="695"/>
      <c r="X2033" s="232"/>
      <c r="Y2033" s="695"/>
      <c r="Z2033" s="232"/>
      <c r="AA2033" s="696"/>
      <c r="AB2033" s="696"/>
      <c r="AC2033" s="697"/>
      <c r="AD2033" s="698"/>
      <c r="AE2033" s="699"/>
      <c r="AF2033" s="699"/>
      <c r="AG2033" s="699"/>
      <c r="AH2033" s="699"/>
      <c r="AI2033" s="232"/>
      <c r="AJ2033" s="694"/>
      <c r="AK2033" s="694"/>
      <c r="AL2033" s="700"/>
      <c r="AM2033" s="694"/>
      <c r="AN2033" s="694"/>
      <c r="AO2033" s="232" t="s">
        <v>3168</v>
      </c>
      <c r="AP2033" s="232"/>
      <c r="AQ2033" s="232"/>
      <c r="AR2033" s="232"/>
      <c r="AS2033" s="232"/>
      <c r="AT2033" s="243"/>
      <c r="AU2033" s="243"/>
    </row>
    <row r="2034" spans="2:47" ht="14.25">
      <c r="B2034" s="29">
        <v>2025</v>
      </c>
      <c r="C2034" s="29">
        <v>7</v>
      </c>
      <c r="D2034" s="29">
        <v>18</v>
      </c>
      <c r="E2034" s="247" t="s">
        <v>496</v>
      </c>
      <c r="F2034" s="29">
        <v>1</v>
      </c>
      <c r="G2034" s="208" t="s">
        <v>485</v>
      </c>
      <c r="H2034" s="694" t="s">
        <v>467</v>
      </c>
      <c r="I2034" s="347" t="s">
        <v>863</v>
      </c>
      <c r="J2034" s="694" t="s">
        <v>468</v>
      </c>
      <c r="K2034" s="232">
        <v>3839135</v>
      </c>
      <c r="L2034" s="698">
        <v>19</v>
      </c>
      <c r="M2034" s="185">
        <v>21</v>
      </c>
      <c r="N2034" s="717" t="s">
        <v>713</v>
      </c>
      <c r="O2034" s="232" t="s">
        <v>864</v>
      </c>
      <c r="P2034" s="232">
        <v>50</v>
      </c>
      <c r="Q2034" s="347" t="s">
        <v>219</v>
      </c>
      <c r="R2034" s="695">
        <v>1000</v>
      </c>
      <c r="S2034" s="695">
        <v>1000</v>
      </c>
      <c r="T2034" s="695">
        <v>12000</v>
      </c>
      <c r="U2034" s="695">
        <v>12000</v>
      </c>
      <c r="V2034" s="695">
        <v>1000</v>
      </c>
      <c r="W2034" s="695">
        <v>1000</v>
      </c>
      <c r="X2034" s="232">
        <v>1</v>
      </c>
      <c r="Y2034" s="695">
        <v>4000</v>
      </c>
      <c r="Z2034" s="232">
        <v>3</v>
      </c>
      <c r="AA2034" s="696">
        <v>4020</v>
      </c>
      <c r="AB2034" s="696">
        <v>4000</v>
      </c>
      <c r="AC2034" s="697" t="s">
        <v>3170</v>
      </c>
      <c r="AD2034" s="698" t="s">
        <v>3171</v>
      </c>
      <c r="AE2034" s="699">
        <v>0.95833333333333337</v>
      </c>
      <c r="AF2034" s="699">
        <v>0.97916666666666663</v>
      </c>
      <c r="AG2034" s="699">
        <v>0.97916666666666663</v>
      </c>
      <c r="AH2034" s="699">
        <v>0</v>
      </c>
      <c r="AI2034" s="232" t="s">
        <v>1592</v>
      </c>
      <c r="AJ2034" s="694"/>
      <c r="AK2034" s="694" t="s">
        <v>712</v>
      </c>
      <c r="AL2034" s="700" t="s">
        <v>7</v>
      </c>
      <c r="AM2034" s="694" t="s">
        <v>470</v>
      </c>
      <c r="AN2034" s="694"/>
      <c r="AO2034" s="232"/>
      <c r="AP2034" s="232"/>
      <c r="AQ2034" s="232" t="s">
        <v>860</v>
      </c>
      <c r="AR2034" s="232"/>
      <c r="AS2034" s="232"/>
      <c r="AT2034" s="243">
        <f t="shared" si="185"/>
        <v>2.0833333333333259E-2</v>
      </c>
      <c r="AU2034" s="243">
        <f t="shared" si="186"/>
        <v>2.083333333333337E-2</v>
      </c>
    </row>
    <row r="2035" spans="2:47" ht="14.25">
      <c r="B2035" s="29">
        <v>2025</v>
      </c>
      <c r="C2035" s="29">
        <v>7</v>
      </c>
      <c r="D2035" s="29">
        <v>18</v>
      </c>
      <c r="E2035" s="247" t="s">
        <v>496</v>
      </c>
      <c r="F2035" s="29">
        <v>1</v>
      </c>
      <c r="G2035" s="208" t="s">
        <v>485</v>
      </c>
      <c r="H2035" s="694" t="s">
        <v>467</v>
      </c>
      <c r="I2035" s="347" t="s">
        <v>863</v>
      </c>
      <c r="J2035" s="694" t="s">
        <v>468</v>
      </c>
      <c r="K2035" s="232">
        <v>3839135</v>
      </c>
      <c r="L2035" s="698">
        <v>20</v>
      </c>
      <c r="M2035" s="185">
        <v>21</v>
      </c>
      <c r="N2035" s="717" t="s">
        <v>713</v>
      </c>
      <c r="O2035" s="232" t="s">
        <v>864</v>
      </c>
      <c r="P2035" s="232">
        <v>50</v>
      </c>
      <c r="Q2035" s="347" t="s">
        <v>219</v>
      </c>
      <c r="R2035" s="695">
        <v>1000</v>
      </c>
      <c r="S2035" s="695">
        <v>1000</v>
      </c>
      <c r="T2035" s="695">
        <v>12000</v>
      </c>
      <c r="U2035" s="695">
        <v>12000</v>
      </c>
      <c r="V2035" s="695">
        <v>1000</v>
      </c>
      <c r="W2035" s="695">
        <v>1000</v>
      </c>
      <c r="X2035" s="232">
        <v>1</v>
      </c>
      <c r="Y2035" s="695">
        <v>4000</v>
      </c>
      <c r="Z2035" s="232">
        <v>3</v>
      </c>
      <c r="AA2035" s="696">
        <v>4020</v>
      </c>
      <c r="AB2035" s="696">
        <v>4000</v>
      </c>
      <c r="AC2035" s="697" t="s">
        <v>3170</v>
      </c>
      <c r="AD2035" s="698" t="s">
        <v>3172</v>
      </c>
      <c r="AE2035" s="699">
        <v>0</v>
      </c>
      <c r="AF2035" s="699">
        <v>2.0833333333333332E-2</v>
      </c>
      <c r="AG2035" s="699">
        <v>2.0833333333333332E-2</v>
      </c>
      <c r="AH2035" s="699">
        <v>4.1666666666666664E-2</v>
      </c>
      <c r="AI2035" s="232" t="s">
        <v>1592</v>
      </c>
      <c r="AJ2035" s="694"/>
      <c r="AK2035" s="694" t="s">
        <v>712</v>
      </c>
      <c r="AL2035" s="700" t="s">
        <v>7</v>
      </c>
      <c r="AM2035" s="694" t="s">
        <v>470</v>
      </c>
      <c r="AN2035" s="694"/>
      <c r="AO2035" s="232"/>
      <c r="AP2035" s="232"/>
      <c r="AQ2035" s="232" t="s">
        <v>860</v>
      </c>
      <c r="AR2035" s="232"/>
      <c r="AS2035" s="232"/>
      <c r="AT2035" s="243">
        <f t="shared" si="185"/>
        <v>2.0833333333333332E-2</v>
      </c>
      <c r="AU2035" s="243">
        <f t="shared" si="186"/>
        <v>2.0833333333333332E-2</v>
      </c>
    </row>
    <row r="2036" spans="2:47" ht="14.25">
      <c r="B2036" s="29">
        <v>2025</v>
      </c>
      <c r="C2036" s="29">
        <v>7</v>
      </c>
      <c r="D2036" s="29">
        <v>18</v>
      </c>
      <c r="E2036" s="247" t="s">
        <v>496</v>
      </c>
      <c r="F2036" s="29">
        <v>1</v>
      </c>
      <c r="G2036" s="208" t="s">
        <v>485</v>
      </c>
      <c r="H2036" s="694" t="s">
        <v>467</v>
      </c>
      <c r="I2036" s="347" t="s">
        <v>863</v>
      </c>
      <c r="J2036" s="694" t="s">
        <v>468</v>
      </c>
      <c r="K2036" s="232">
        <v>3839135</v>
      </c>
      <c r="L2036" s="698">
        <v>21</v>
      </c>
      <c r="M2036" s="185">
        <v>21</v>
      </c>
      <c r="N2036" s="717" t="s">
        <v>713</v>
      </c>
      <c r="O2036" s="232" t="s">
        <v>864</v>
      </c>
      <c r="P2036" s="232">
        <v>50</v>
      </c>
      <c r="Q2036" s="347" t="s">
        <v>219</v>
      </c>
      <c r="R2036" s="695">
        <v>1000</v>
      </c>
      <c r="S2036" s="695">
        <v>1000</v>
      </c>
      <c r="T2036" s="695">
        <v>12000</v>
      </c>
      <c r="U2036" s="695">
        <v>12000</v>
      </c>
      <c r="V2036" s="695">
        <v>1000</v>
      </c>
      <c r="W2036" s="695">
        <v>1000</v>
      </c>
      <c r="X2036" s="232">
        <v>1</v>
      </c>
      <c r="Y2036" s="695">
        <v>4000</v>
      </c>
      <c r="Z2036" s="232">
        <v>3</v>
      </c>
      <c r="AA2036" s="696">
        <v>4020</v>
      </c>
      <c r="AB2036" s="696">
        <v>4000</v>
      </c>
      <c r="AC2036" s="697" t="s">
        <v>3170</v>
      </c>
      <c r="AD2036" s="698" t="s">
        <v>3173</v>
      </c>
      <c r="AE2036" s="699">
        <v>4.1666666666666664E-2</v>
      </c>
      <c r="AF2036" s="699">
        <v>6.25E-2</v>
      </c>
      <c r="AG2036" s="699"/>
      <c r="AH2036" s="699"/>
      <c r="AI2036" s="232"/>
      <c r="AJ2036" s="694"/>
      <c r="AK2036" s="694" t="s">
        <v>712</v>
      </c>
      <c r="AL2036" s="700" t="s">
        <v>7</v>
      </c>
      <c r="AM2036" s="694" t="s">
        <v>470</v>
      </c>
      <c r="AN2036" s="694"/>
      <c r="AO2036" s="232"/>
      <c r="AP2036" s="232"/>
      <c r="AQ2036" s="232" t="s">
        <v>860</v>
      </c>
      <c r="AR2036" s="232"/>
      <c r="AS2036" s="232"/>
      <c r="AT2036" s="243">
        <f t="shared" si="185"/>
        <v>2.0833333333333336E-2</v>
      </c>
      <c r="AU2036" s="243" t="str">
        <f t="shared" si="186"/>
        <v/>
      </c>
    </row>
    <row r="2037" spans="2:47" ht="14.25">
      <c r="B2037" s="29">
        <v>2025</v>
      </c>
      <c r="C2037" s="29">
        <v>7</v>
      </c>
      <c r="D2037" s="29">
        <v>18</v>
      </c>
      <c r="E2037" s="247" t="s">
        <v>496</v>
      </c>
      <c r="F2037" s="29"/>
      <c r="G2037" s="208"/>
      <c r="H2037" s="694" t="s">
        <v>467</v>
      </c>
      <c r="I2037" s="347"/>
      <c r="J2037" s="694"/>
      <c r="K2037" s="232"/>
      <c r="L2037" s="698"/>
      <c r="M2037" s="185"/>
      <c r="N2037" s="717"/>
      <c r="O2037" s="232"/>
      <c r="P2037" s="232"/>
      <c r="Q2037" s="347"/>
      <c r="R2037" s="695"/>
      <c r="S2037" s="695"/>
      <c r="T2037" s="695"/>
      <c r="U2037" s="695"/>
      <c r="V2037" s="695"/>
      <c r="W2037" s="695"/>
      <c r="X2037" s="232"/>
      <c r="Y2037" s="695"/>
      <c r="Z2037" s="232"/>
      <c r="AA2037" s="696"/>
      <c r="AB2037" s="696"/>
      <c r="AC2037" s="697"/>
      <c r="AD2037" s="698"/>
      <c r="AE2037" s="699"/>
      <c r="AF2037" s="699"/>
      <c r="AG2037" s="699">
        <v>6.25E-2</v>
      </c>
      <c r="AH2037" s="699">
        <v>0.28125</v>
      </c>
      <c r="AI2037" s="232" t="s">
        <v>16</v>
      </c>
      <c r="AJ2037" s="694"/>
      <c r="AK2037" s="694"/>
      <c r="AL2037" s="700"/>
      <c r="AM2037" s="694"/>
      <c r="AN2037" s="694"/>
      <c r="AO2037" s="232" t="s">
        <v>3174</v>
      </c>
      <c r="AP2037" s="232"/>
      <c r="AQ2037" s="232"/>
      <c r="AR2037" s="232"/>
      <c r="AS2037" s="232"/>
      <c r="AT2037" s="243" t="str">
        <f t="shared" si="185"/>
        <v/>
      </c>
      <c r="AU2037" s="243">
        <f t="shared" si="186"/>
        <v>0.21875</v>
      </c>
    </row>
    <row r="2038" spans="2:47" ht="14.25">
      <c r="B2038" s="29">
        <v>2025</v>
      </c>
      <c r="C2038" s="29">
        <v>7</v>
      </c>
      <c r="D2038" s="29">
        <v>22</v>
      </c>
      <c r="E2038" s="247" t="s">
        <v>495</v>
      </c>
      <c r="F2038" s="29"/>
      <c r="G2038" s="208"/>
      <c r="H2038" s="694" t="s">
        <v>467</v>
      </c>
      <c r="I2038" s="347"/>
      <c r="J2038" s="694"/>
      <c r="K2038" s="232"/>
      <c r="L2038" s="698"/>
      <c r="M2038" s="185"/>
      <c r="N2038" s="717"/>
      <c r="O2038" s="232"/>
      <c r="P2038" s="232"/>
      <c r="Q2038" s="347"/>
      <c r="R2038" s="695"/>
      <c r="S2038" s="695"/>
      <c r="T2038" s="695"/>
      <c r="U2038" s="695"/>
      <c r="V2038" s="695"/>
      <c r="W2038" s="695"/>
      <c r="X2038" s="232"/>
      <c r="Y2038" s="695"/>
      <c r="Z2038" s="232"/>
      <c r="AA2038" s="696"/>
      <c r="AB2038" s="696"/>
      <c r="AC2038" s="697"/>
      <c r="AD2038" s="698"/>
      <c r="AE2038" s="699"/>
      <c r="AF2038" s="699"/>
      <c r="AG2038" s="699">
        <v>0.28125</v>
      </c>
      <c r="AH2038" s="699">
        <v>0.58333333333333337</v>
      </c>
      <c r="AI2038" s="232" t="s">
        <v>41</v>
      </c>
      <c r="AJ2038" s="694"/>
      <c r="AK2038" s="694"/>
      <c r="AL2038" s="700"/>
      <c r="AM2038" s="694"/>
      <c r="AN2038" s="694"/>
      <c r="AO2038" s="232" t="s">
        <v>3175</v>
      </c>
      <c r="AP2038" s="232"/>
      <c r="AQ2038" s="232"/>
      <c r="AR2038" s="232"/>
      <c r="AS2038" s="232"/>
      <c r="AT2038" s="243" t="str">
        <f t="shared" si="185"/>
        <v/>
      </c>
      <c r="AU2038" s="243">
        <f t="shared" si="186"/>
        <v>0.30208333333333337</v>
      </c>
    </row>
    <row r="2039" spans="2:47" ht="14.25">
      <c r="B2039" s="29">
        <v>2025</v>
      </c>
      <c r="C2039" s="29">
        <v>7</v>
      </c>
      <c r="D2039" s="29">
        <v>22</v>
      </c>
      <c r="E2039" s="247" t="s">
        <v>496</v>
      </c>
      <c r="F2039" s="29"/>
      <c r="G2039" s="208"/>
      <c r="H2039" s="694" t="s">
        <v>467</v>
      </c>
      <c r="I2039" s="347"/>
      <c r="J2039" s="694"/>
      <c r="K2039" s="232"/>
      <c r="L2039" s="698"/>
      <c r="M2039" s="185"/>
      <c r="N2039" s="717"/>
      <c r="O2039" s="232"/>
      <c r="P2039" s="232"/>
      <c r="Q2039" s="347"/>
      <c r="R2039" s="695"/>
      <c r="S2039" s="695"/>
      <c r="T2039" s="695"/>
      <c r="U2039" s="695"/>
      <c r="V2039" s="695"/>
      <c r="W2039" s="695"/>
      <c r="X2039" s="232"/>
      <c r="Y2039" s="695"/>
      <c r="Z2039" s="232"/>
      <c r="AA2039" s="696"/>
      <c r="AB2039" s="696"/>
      <c r="AC2039" s="697"/>
      <c r="AD2039" s="698"/>
      <c r="AE2039" s="699"/>
      <c r="AF2039" s="699"/>
      <c r="AG2039" s="699">
        <v>0.58333333333333337</v>
      </c>
      <c r="AH2039" s="699">
        <v>0.64583333333333337</v>
      </c>
      <c r="AI2039" s="232" t="s">
        <v>26</v>
      </c>
      <c r="AJ2039" s="694"/>
      <c r="AK2039" s="694"/>
      <c r="AL2039" s="700"/>
      <c r="AM2039" s="694"/>
      <c r="AN2039" s="694"/>
      <c r="AO2039" s="232" t="s">
        <v>3176</v>
      </c>
      <c r="AP2039" s="232"/>
      <c r="AQ2039" s="232"/>
      <c r="AR2039" s="232"/>
      <c r="AS2039" s="232"/>
      <c r="AT2039" s="243" t="str">
        <f t="shared" si="185"/>
        <v/>
      </c>
      <c r="AU2039" s="243">
        <f t="shared" si="186"/>
        <v>6.25E-2</v>
      </c>
    </row>
    <row r="2040" spans="2:47" ht="14.25">
      <c r="B2040" s="29">
        <v>2025</v>
      </c>
      <c r="C2040" s="29">
        <v>7</v>
      </c>
      <c r="D2040" s="29">
        <v>22</v>
      </c>
      <c r="E2040" s="247" t="s">
        <v>496</v>
      </c>
      <c r="F2040" s="29"/>
      <c r="G2040" s="208"/>
      <c r="H2040" s="694" t="s">
        <v>467</v>
      </c>
      <c r="I2040" s="347"/>
      <c r="J2040" s="694"/>
      <c r="K2040" s="232"/>
      <c r="L2040" s="698"/>
      <c r="M2040" s="185"/>
      <c r="N2040" s="717"/>
      <c r="O2040" s="232"/>
      <c r="P2040" s="232"/>
      <c r="Q2040" s="347"/>
      <c r="R2040" s="695"/>
      <c r="S2040" s="695"/>
      <c r="T2040" s="695"/>
      <c r="U2040" s="695"/>
      <c r="V2040" s="695"/>
      <c r="W2040" s="695"/>
      <c r="X2040" s="232"/>
      <c r="Y2040" s="695"/>
      <c r="Z2040" s="232"/>
      <c r="AA2040" s="696"/>
      <c r="AB2040" s="696"/>
      <c r="AC2040" s="697"/>
      <c r="AD2040" s="698"/>
      <c r="AE2040" s="699"/>
      <c r="AF2040" s="699"/>
      <c r="AG2040" s="699"/>
      <c r="AH2040" s="699"/>
      <c r="AI2040" s="232"/>
      <c r="AJ2040" s="694"/>
      <c r="AK2040" s="694"/>
      <c r="AL2040" s="700"/>
      <c r="AM2040" s="694"/>
      <c r="AN2040" s="694"/>
      <c r="AO2040" s="232" t="s">
        <v>3181</v>
      </c>
      <c r="AP2040" s="232"/>
      <c r="AQ2040" s="232"/>
      <c r="AR2040" s="232"/>
      <c r="AS2040" s="232"/>
      <c r="AT2040" s="243" t="str">
        <f t="shared" si="185"/>
        <v/>
      </c>
      <c r="AU2040" s="243" t="str">
        <f t="shared" si="186"/>
        <v/>
      </c>
    </row>
    <row r="2041" spans="2:47" ht="14.25">
      <c r="B2041" s="29">
        <v>2025</v>
      </c>
      <c r="C2041" s="29">
        <v>7</v>
      </c>
      <c r="D2041" s="29">
        <v>22</v>
      </c>
      <c r="E2041" s="247" t="s">
        <v>496</v>
      </c>
      <c r="F2041" s="29">
        <v>1</v>
      </c>
      <c r="G2041" s="208" t="s">
        <v>3177</v>
      </c>
      <c r="H2041" s="694" t="s">
        <v>467</v>
      </c>
      <c r="I2041" s="347" t="s">
        <v>65</v>
      </c>
      <c r="J2041" s="694" t="s">
        <v>1712</v>
      </c>
      <c r="K2041" s="232"/>
      <c r="L2041" s="698">
        <v>1</v>
      </c>
      <c r="M2041" s="185">
        <v>1</v>
      </c>
      <c r="N2041" s="717" t="s">
        <v>3178</v>
      </c>
      <c r="O2041" s="232" t="s">
        <v>864</v>
      </c>
      <c r="P2041" s="232">
        <v>25</v>
      </c>
      <c r="Q2041" s="347"/>
      <c r="R2041" s="695">
        <v>1000</v>
      </c>
      <c r="S2041" s="695">
        <v>1002</v>
      </c>
      <c r="T2041" s="695">
        <v>980</v>
      </c>
      <c r="U2041" s="695">
        <v>980</v>
      </c>
      <c r="V2041" s="695">
        <v>1000</v>
      </c>
      <c r="W2041" s="695">
        <v>1002</v>
      </c>
      <c r="X2041" s="232">
        <v>1</v>
      </c>
      <c r="Y2041" s="695">
        <v>1000</v>
      </c>
      <c r="Z2041" s="232">
        <v>1</v>
      </c>
      <c r="AA2041" s="696">
        <v>880</v>
      </c>
      <c r="AB2041" s="696">
        <v>880</v>
      </c>
      <c r="AC2041" s="697" t="s">
        <v>3179</v>
      </c>
      <c r="AD2041" s="698" t="s">
        <v>3179</v>
      </c>
      <c r="AE2041" s="699">
        <v>0.64583333333333337</v>
      </c>
      <c r="AF2041" s="699">
        <v>0.66666666666666663</v>
      </c>
      <c r="AG2041" s="699"/>
      <c r="AH2041" s="699"/>
      <c r="AI2041" s="232"/>
      <c r="AJ2041" s="694" t="s">
        <v>17</v>
      </c>
      <c r="AK2041" s="694"/>
      <c r="AL2041" s="700" t="s">
        <v>36</v>
      </c>
      <c r="AM2041" s="694" t="s">
        <v>1721</v>
      </c>
      <c r="AN2041" s="694"/>
      <c r="AO2041" s="232" t="s">
        <v>3182</v>
      </c>
      <c r="AP2041" s="232"/>
      <c r="AQ2041" s="232" t="s">
        <v>860</v>
      </c>
      <c r="AR2041" s="232"/>
      <c r="AS2041" s="232"/>
      <c r="AT2041" s="243">
        <f t="shared" si="185"/>
        <v>2.0833333333333259E-2</v>
      </c>
      <c r="AU2041" s="243" t="str">
        <f t="shared" si="186"/>
        <v/>
      </c>
    </row>
    <row r="2042" spans="2:47" ht="14.25">
      <c r="B2042" s="29">
        <v>2025</v>
      </c>
      <c r="C2042" s="29">
        <v>7</v>
      </c>
      <c r="D2042" s="29">
        <v>22</v>
      </c>
      <c r="E2042" s="247" t="s">
        <v>496</v>
      </c>
      <c r="F2042" s="29"/>
      <c r="G2042" s="208"/>
      <c r="H2042" s="694" t="s">
        <v>467</v>
      </c>
      <c r="I2042" s="347"/>
      <c r="J2042" s="694"/>
      <c r="K2042" s="232"/>
      <c r="L2042" s="698"/>
      <c r="M2042" s="185"/>
      <c r="N2042" s="717"/>
      <c r="O2042" s="232"/>
      <c r="P2042" s="232"/>
      <c r="Q2042" s="347"/>
      <c r="R2042" s="695"/>
      <c r="S2042" s="695"/>
      <c r="T2042" s="695"/>
      <c r="U2042" s="695"/>
      <c r="V2042" s="695"/>
      <c r="W2042" s="695"/>
      <c r="X2042" s="232"/>
      <c r="Y2042" s="695"/>
      <c r="Z2042" s="232"/>
      <c r="AA2042" s="696"/>
      <c r="AB2042" s="696"/>
      <c r="AC2042" s="697"/>
      <c r="AD2042" s="698"/>
      <c r="AE2042" s="699"/>
      <c r="AF2042" s="699"/>
      <c r="AG2042" s="699">
        <v>0.66666666666666663</v>
      </c>
      <c r="AH2042" s="699">
        <v>0.68055555555555558</v>
      </c>
      <c r="AI2042" s="232" t="s">
        <v>5</v>
      </c>
      <c r="AJ2042" s="694"/>
      <c r="AK2042" s="694"/>
      <c r="AL2042" s="700"/>
      <c r="AM2042" s="694"/>
      <c r="AN2042" s="694"/>
      <c r="AO2042" s="232"/>
      <c r="AP2042" s="232"/>
      <c r="AQ2042" s="232"/>
      <c r="AR2042" s="232"/>
      <c r="AS2042" s="232"/>
      <c r="AT2042" s="243" t="str">
        <f t="shared" si="185"/>
        <v/>
      </c>
      <c r="AU2042" s="243">
        <f t="shared" si="186"/>
        <v>1.3888888888888951E-2</v>
      </c>
    </row>
    <row r="2043" spans="2:47" ht="14.25">
      <c r="B2043" s="29">
        <v>2025</v>
      </c>
      <c r="C2043" s="29">
        <v>7</v>
      </c>
      <c r="D2043" s="29">
        <v>22</v>
      </c>
      <c r="E2043" s="247" t="s">
        <v>496</v>
      </c>
      <c r="F2043" s="29">
        <v>2</v>
      </c>
      <c r="G2043" s="208" t="s">
        <v>3177</v>
      </c>
      <c r="H2043" s="694" t="s">
        <v>467</v>
      </c>
      <c r="I2043" s="347" t="s">
        <v>65</v>
      </c>
      <c r="J2043" s="694" t="s">
        <v>1712</v>
      </c>
      <c r="K2043" s="232"/>
      <c r="L2043" s="698">
        <v>1</v>
      </c>
      <c r="M2043" s="185">
        <v>1</v>
      </c>
      <c r="N2043" s="717" t="s">
        <v>3178</v>
      </c>
      <c r="O2043" s="232" t="s">
        <v>864</v>
      </c>
      <c r="P2043" s="232">
        <v>25</v>
      </c>
      <c r="Q2043" s="347"/>
      <c r="R2043" s="695">
        <v>1000</v>
      </c>
      <c r="S2043" s="695">
        <v>1002</v>
      </c>
      <c r="T2043" s="695">
        <v>880</v>
      </c>
      <c r="U2043" s="695">
        <v>880</v>
      </c>
      <c r="V2043" s="695">
        <v>1000</v>
      </c>
      <c r="W2043" s="695">
        <v>1002</v>
      </c>
      <c r="X2043" s="232">
        <v>1</v>
      </c>
      <c r="Y2043" s="695">
        <v>1000</v>
      </c>
      <c r="Z2043" s="232">
        <v>1</v>
      </c>
      <c r="AA2043" s="696">
        <v>860</v>
      </c>
      <c r="AB2043" s="696">
        <v>840</v>
      </c>
      <c r="AC2043" s="697" t="s">
        <v>3179</v>
      </c>
      <c r="AD2043" s="698" t="s">
        <v>3179</v>
      </c>
      <c r="AE2043" s="699">
        <v>0.68055555555555558</v>
      </c>
      <c r="AF2043" s="699">
        <v>0.6875</v>
      </c>
      <c r="AG2043" s="699"/>
      <c r="AH2043" s="699"/>
      <c r="AI2043" s="232"/>
      <c r="AJ2043" s="694" t="s">
        <v>17</v>
      </c>
      <c r="AK2043" s="694"/>
      <c r="AL2043" s="700" t="s">
        <v>18</v>
      </c>
      <c r="AM2043" s="694" t="s">
        <v>1721</v>
      </c>
      <c r="AN2043" s="694"/>
      <c r="AO2043" s="232" t="s">
        <v>3183</v>
      </c>
      <c r="AP2043" s="232"/>
      <c r="AQ2043" s="232" t="s">
        <v>860</v>
      </c>
      <c r="AR2043" s="232"/>
      <c r="AS2043" s="232"/>
      <c r="AT2043" s="243">
        <f t="shared" si="185"/>
        <v>6.9444444444444198E-3</v>
      </c>
      <c r="AU2043" s="243" t="str">
        <f t="shared" si="186"/>
        <v/>
      </c>
    </row>
    <row r="2044" spans="2:47" ht="14.25">
      <c r="B2044" s="29">
        <v>2025</v>
      </c>
      <c r="C2044" s="29">
        <v>7</v>
      </c>
      <c r="D2044" s="29">
        <v>22</v>
      </c>
      <c r="E2044" s="247" t="s">
        <v>496</v>
      </c>
      <c r="F2044" s="29"/>
      <c r="G2044" s="208"/>
      <c r="H2044" s="694" t="s">
        <v>467</v>
      </c>
      <c r="I2044" s="347"/>
      <c r="J2044" s="694"/>
      <c r="K2044" s="232"/>
      <c r="L2044" s="698"/>
      <c r="M2044" s="185"/>
      <c r="N2044" s="717"/>
      <c r="O2044" s="232"/>
      <c r="P2044" s="232"/>
      <c r="Q2044" s="347"/>
      <c r="R2044" s="695"/>
      <c r="S2044" s="695"/>
      <c r="T2044" s="695"/>
      <c r="U2044" s="695"/>
      <c r="V2044" s="695"/>
      <c r="W2044" s="695"/>
      <c r="X2044" s="232"/>
      <c r="Y2044" s="695"/>
      <c r="Z2044" s="232"/>
      <c r="AA2044" s="696"/>
      <c r="AB2044" s="696"/>
      <c r="AC2044" s="697"/>
      <c r="AD2044" s="698"/>
      <c r="AE2044" s="699"/>
      <c r="AF2044" s="699"/>
      <c r="AG2044" s="699">
        <v>0.6875</v>
      </c>
      <c r="AH2044" s="699">
        <v>0.70833333333333337</v>
      </c>
      <c r="AI2044" s="232" t="s">
        <v>5</v>
      </c>
      <c r="AJ2044" s="694"/>
      <c r="AK2044" s="694"/>
      <c r="AL2044" s="700"/>
      <c r="AM2044" s="694"/>
      <c r="AN2044" s="694"/>
      <c r="AO2044" s="232"/>
      <c r="AP2044" s="232"/>
      <c r="AQ2044" s="232"/>
      <c r="AR2044" s="232"/>
      <c r="AS2044" s="232"/>
      <c r="AT2044" s="243" t="str">
        <f t="shared" si="185"/>
        <v/>
      </c>
      <c r="AU2044" s="243">
        <f t="shared" si="186"/>
        <v>2.083333333333337E-2</v>
      </c>
    </row>
    <row r="2045" spans="2:47" ht="14.25">
      <c r="B2045" s="29">
        <v>2025</v>
      </c>
      <c r="C2045" s="29">
        <v>7</v>
      </c>
      <c r="D2045" s="29">
        <v>22</v>
      </c>
      <c r="E2045" s="247" t="s">
        <v>496</v>
      </c>
      <c r="F2045" s="29">
        <v>3</v>
      </c>
      <c r="G2045" s="208" t="s">
        <v>3177</v>
      </c>
      <c r="H2045" s="694" t="s">
        <v>467</v>
      </c>
      <c r="I2045" s="347" t="s">
        <v>65</v>
      </c>
      <c r="J2045" s="694" t="s">
        <v>1712</v>
      </c>
      <c r="K2045" s="232"/>
      <c r="L2045" s="698">
        <v>1</v>
      </c>
      <c r="M2045" s="185">
        <v>1</v>
      </c>
      <c r="N2045" s="717" t="s">
        <v>3178</v>
      </c>
      <c r="O2045" s="232" t="s">
        <v>864</v>
      </c>
      <c r="P2045" s="232">
        <v>25</v>
      </c>
      <c r="Q2045" s="347"/>
      <c r="R2045" s="695">
        <v>1000</v>
      </c>
      <c r="S2045" s="695">
        <v>1002</v>
      </c>
      <c r="T2045" s="695">
        <v>970</v>
      </c>
      <c r="U2045" s="695">
        <v>970</v>
      </c>
      <c r="V2045" s="695">
        <v>1000</v>
      </c>
      <c r="W2045" s="695">
        <v>1002</v>
      </c>
      <c r="X2045" s="232">
        <v>1</v>
      </c>
      <c r="Y2045" s="695">
        <v>1000</v>
      </c>
      <c r="Z2045" s="232">
        <v>1</v>
      </c>
      <c r="AA2045" s="696">
        <v>870</v>
      </c>
      <c r="AB2045" s="696">
        <v>850</v>
      </c>
      <c r="AC2045" s="697" t="s">
        <v>3180</v>
      </c>
      <c r="AD2045" s="698" t="s">
        <v>3180</v>
      </c>
      <c r="AE2045" s="699">
        <v>0.70833333333333337</v>
      </c>
      <c r="AF2045" s="699">
        <v>0.72222222222222221</v>
      </c>
      <c r="AG2045" s="699"/>
      <c r="AH2045" s="699"/>
      <c r="AI2045" s="232"/>
      <c r="AJ2045" s="694" t="s">
        <v>17</v>
      </c>
      <c r="AK2045" s="694"/>
      <c r="AL2045" s="700" t="s">
        <v>18</v>
      </c>
      <c r="AM2045" s="694" t="s">
        <v>1721</v>
      </c>
      <c r="AN2045" s="694"/>
      <c r="AO2045" s="232" t="s">
        <v>3184</v>
      </c>
      <c r="AP2045" s="232"/>
      <c r="AQ2045" s="232" t="s">
        <v>860</v>
      </c>
      <c r="AR2045" s="232"/>
      <c r="AS2045" s="232"/>
      <c r="AT2045" s="243">
        <f t="shared" ref="AT2045:AT2046" si="187">IF(IF(AE2045&gt;AF2045,1-AE2045+AF2045,AF2045-AE2045)=0,"",IF(AE2045&gt;AF2045,1-AE2045+AF2045,AF2045-AE2045))</f>
        <v>1.388888888888884E-2</v>
      </c>
      <c r="AU2045" s="243" t="str">
        <f t="shared" ref="AU2045:AU2049" si="188">IF(IF(AG2045&gt;AH2045,1-AG2045+AH2045,AH2045-AG2045)=0,"",IF(AG2045&gt;AH2045,1-AG2045+AH2045,AH2045-AG2045))</f>
        <v/>
      </c>
    </row>
    <row r="2046" spans="2:47" ht="14.25">
      <c r="B2046" s="29">
        <v>2025</v>
      </c>
      <c r="C2046" s="29">
        <v>7</v>
      </c>
      <c r="D2046" s="29">
        <v>22</v>
      </c>
      <c r="E2046" s="247" t="s">
        <v>496</v>
      </c>
      <c r="F2046" s="29"/>
      <c r="G2046" s="208"/>
      <c r="H2046" s="694" t="s">
        <v>467</v>
      </c>
      <c r="I2046" s="347"/>
      <c r="J2046" s="694"/>
      <c r="K2046" s="232"/>
      <c r="L2046" s="698"/>
      <c r="M2046" s="185"/>
      <c r="N2046" s="717"/>
      <c r="O2046" s="232"/>
      <c r="P2046" s="232"/>
      <c r="Q2046" s="347"/>
      <c r="R2046" s="695"/>
      <c r="S2046" s="695"/>
      <c r="T2046" s="695"/>
      <c r="U2046" s="695"/>
      <c r="V2046" s="695"/>
      <c r="W2046" s="695"/>
      <c r="X2046" s="232"/>
      <c r="Y2046" s="695"/>
      <c r="Z2046" s="232"/>
      <c r="AA2046" s="696"/>
      <c r="AB2046" s="696"/>
      <c r="AC2046" s="697"/>
      <c r="AD2046" s="698"/>
      <c r="AE2046" s="699"/>
      <c r="AF2046" s="699"/>
      <c r="AG2046" s="699">
        <v>0.72222222222222221</v>
      </c>
      <c r="AH2046" s="699">
        <v>0.91666666666666663</v>
      </c>
      <c r="AI2046" s="232" t="s">
        <v>16</v>
      </c>
      <c r="AJ2046" s="694"/>
      <c r="AK2046" s="694"/>
      <c r="AL2046" s="700"/>
      <c r="AM2046" s="694"/>
      <c r="AN2046" s="694"/>
      <c r="AO2046" s="232" t="s">
        <v>3185</v>
      </c>
      <c r="AP2046" s="232"/>
      <c r="AQ2046" s="232"/>
      <c r="AR2046" s="232"/>
      <c r="AS2046" s="232"/>
      <c r="AT2046" s="243" t="str">
        <f t="shared" si="187"/>
        <v/>
      </c>
      <c r="AU2046" s="243">
        <f t="shared" si="188"/>
        <v>0.19444444444444442</v>
      </c>
    </row>
    <row r="2047" spans="2:47" ht="14.25">
      <c r="B2047" s="29">
        <v>2025</v>
      </c>
      <c r="C2047" s="29">
        <v>7</v>
      </c>
      <c r="D2047" s="29">
        <v>22</v>
      </c>
      <c r="E2047" s="247" t="s">
        <v>494</v>
      </c>
      <c r="F2047" s="29"/>
      <c r="G2047" s="208"/>
      <c r="H2047" s="694" t="s">
        <v>467</v>
      </c>
      <c r="I2047" s="347"/>
      <c r="J2047" s="694"/>
      <c r="K2047" s="232"/>
      <c r="L2047" s="698"/>
      <c r="M2047" s="185"/>
      <c r="N2047" s="717"/>
      <c r="O2047" s="232"/>
      <c r="P2047" s="232"/>
      <c r="Q2047" s="347"/>
      <c r="R2047" s="695"/>
      <c r="S2047" s="695"/>
      <c r="T2047" s="695"/>
      <c r="U2047" s="695"/>
      <c r="V2047" s="695"/>
      <c r="W2047" s="695"/>
      <c r="X2047" s="232"/>
      <c r="Y2047" s="695"/>
      <c r="Z2047" s="232"/>
      <c r="AA2047" s="696"/>
      <c r="AB2047" s="696"/>
      <c r="AC2047" s="697"/>
      <c r="AD2047" s="698"/>
      <c r="AE2047" s="699"/>
      <c r="AF2047" s="699"/>
      <c r="AG2047" s="699">
        <v>0.91666666666666663</v>
      </c>
      <c r="AH2047" s="699">
        <v>0.28125</v>
      </c>
      <c r="AI2047" s="232" t="s">
        <v>41</v>
      </c>
      <c r="AJ2047" s="694"/>
      <c r="AK2047" s="694"/>
      <c r="AL2047" s="700"/>
      <c r="AM2047" s="694"/>
      <c r="AN2047" s="694"/>
      <c r="AO2047" s="232" t="s">
        <v>1717</v>
      </c>
      <c r="AP2047" s="232"/>
      <c r="AQ2047" s="232"/>
      <c r="AR2047" s="232"/>
      <c r="AS2047" s="232"/>
      <c r="AT2047" s="243"/>
      <c r="AU2047" s="243">
        <f t="shared" si="188"/>
        <v>0.36458333333333337</v>
      </c>
    </row>
    <row r="2048" spans="2:47" ht="14.25">
      <c r="B2048" s="29">
        <v>2025</v>
      </c>
      <c r="C2048" s="29">
        <v>7</v>
      </c>
      <c r="D2048" s="29">
        <v>23</v>
      </c>
      <c r="E2048" s="247" t="s">
        <v>495</v>
      </c>
      <c r="F2048" s="29"/>
      <c r="G2048" s="208"/>
      <c r="H2048" s="694" t="s">
        <v>467</v>
      </c>
      <c r="I2048" s="347"/>
      <c r="J2048" s="694"/>
      <c r="K2048" s="232"/>
      <c r="L2048" s="698"/>
      <c r="M2048" s="185"/>
      <c r="N2048" s="717"/>
      <c r="O2048" s="232"/>
      <c r="P2048" s="232"/>
      <c r="Q2048" s="347"/>
      <c r="R2048" s="695"/>
      <c r="S2048" s="695"/>
      <c r="T2048" s="695"/>
      <c r="U2048" s="695"/>
      <c r="V2048" s="695"/>
      <c r="W2048" s="695"/>
      <c r="X2048" s="232"/>
      <c r="Y2048" s="695"/>
      <c r="Z2048" s="232"/>
      <c r="AA2048" s="696"/>
      <c r="AB2048" s="696"/>
      <c r="AC2048" s="697"/>
      <c r="AD2048" s="698"/>
      <c r="AE2048" s="699"/>
      <c r="AF2048" s="699"/>
      <c r="AG2048" s="699">
        <v>0.28125</v>
      </c>
      <c r="AH2048" s="699">
        <v>0.58333333333333337</v>
      </c>
      <c r="AI2048" s="232" t="s">
        <v>41</v>
      </c>
      <c r="AJ2048" s="694"/>
      <c r="AK2048" s="694"/>
      <c r="AL2048" s="700"/>
      <c r="AM2048" s="694"/>
      <c r="AN2048" s="694"/>
      <c r="AO2048" s="232" t="s">
        <v>1717</v>
      </c>
      <c r="AP2048" s="232"/>
      <c r="AQ2048" s="232"/>
      <c r="AR2048" s="232"/>
      <c r="AS2048" s="232"/>
      <c r="AT2048" s="243"/>
      <c r="AU2048" s="243">
        <f t="shared" si="188"/>
        <v>0.30208333333333337</v>
      </c>
    </row>
    <row r="2049" spans="2:47" ht="14.25">
      <c r="B2049" s="29">
        <v>2025</v>
      </c>
      <c r="C2049" s="29">
        <v>7</v>
      </c>
      <c r="D2049" s="29">
        <v>23</v>
      </c>
      <c r="E2049" s="247" t="s">
        <v>496</v>
      </c>
      <c r="F2049" s="29"/>
      <c r="G2049" s="208"/>
      <c r="H2049" s="694" t="s">
        <v>467</v>
      </c>
      <c r="I2049" s="347"/>
      <c r="J2049" s="694"/>
      <c r="K2049" s="232"/>
      <c r="L2049" s="698"/>
      <c r="M2049" s="185"/>
      <c r="N2049" s="717"/>
      <c r="O2049" s="232"/>
      <c r="P2049" s="232"/>
      <c r="Q2049" s="347"/>
      <c r="R2049" s="695"/>
      <c r="S2049" s="695"/>
      <c r="T2049" s="695"/>
      <c r="U2049" s="695"/>
      <c r="V2049" s="695"/>
      <c r="W2049" s="695"/>
      <c r="X2049" s="232"/>
      <c r="Y2049" s="695"/>
      <c r="Z2049" s="232"/>
      <c r="AA2049" s="696"/>
      <c r="AB2049" s="696"/>
      <c r="AC2049" s="697"/>
      <c r="AD2049" s="698"/>
      <c r="AE2049" s="699"/>
      <c r="AF2049" s="699"/>
      <c r="AG2049" s="699">
        <v>0.58333333333333337</v>
      </c>
      <c r="AH2049" s="699">
        <v>0.60416666666666663</v>
      </c>
      <c r="AI2049" s="232" t="s">
        <v>5</v>
      </c>
      <c r="AJ2049" s="694"/>
      <c r="AK2049" s="694"/>
      <c r="AL2049" s="700"/>
      <c r="AM2049" s="694"/>
      <c r="AN2049" s="694"/>
      <c r="AO2049" s="232" t="s">
        <v>3186</v>
      </c>
      <c r="AP2049" s="232"/>
      <c r="AQ2049" s="232"/>
      <c r="AR2049" s="232"/>
      <c r="AS2049" s="232"/>
      <c r="AT2049" s="243"/>
      <c r="AU2049" s="243">
        <f t="shared" si="188"/>
        <v>2.0833333333333259E-2</v>
      </c>
    </row>
    <row r="2050" spans="2:47" ht="14.25">
      <c r="B2050" s="29">
        <v>2025</v>
      </c>
      <c r="C2050" s="29">
        <v>7</v>
      </c>
      <c r="D2050" s="29">
        <v>23</v>
      </c>
      <c r="E2050" s="247" t="s">
        <v>496</v>
      </c>
      <c r="F2050" s="29"/>
      <c r="G2050" s="208"/>
      <c r="H2050" s="694"/>
      <c r="I2050" s="347"/>
      <c r="J2050" s="694"/>
      <c r="K2050" s="232"/>
      <c r="L2050" s="698"/>
      <c r="M2050" s="185"/>
      <c r="N2050" s="717"/>
      <c r="O2050" s="232"/>
      <c r="P2050" s="232"/>
      <c r="Q2050" s="347"/>
      <c r="R2050" s="695"/>
      <c r="S2050" s="695"/>
      <c r="T2050" s="695"/>
      <c r="U2050" s="695"/>
      <c r="V2050" s="695"/>
      <c r="W2050" s="695"/>
      <c r="X2050" s="232"/>
      <c r="Y2050" s="695"/>
      <c r="Z2050" s="232"/>
      <c r="AA2050" s="696"/>
      <c r="AB2050" s="696"/>
      <c r="AC2050" s="697"/>
      <c r="AD2050" s="698"/>
      <c r="AE2050" s="699"/>
      <c r="AF2050" s="699"/>
      <c r="AG2050" s="699"/>
      <c r="AH2050" s="699"/>
      <c r="AI2050" s="232"/>
      <c r="AJ2050" s="694"/>
      <c r="AK2050" s="694"/>
      <c r="AL2050" s="700"/>
      <c r="AM2050" s="694"/>
      <c r="AN2050" s="694"/>
      <c r="AO2050" s="232" t="s">
        <v>3187</v>
      </c>
      <c r="AP2050" s="232"/>
      <c r="AQ2050" s="232"/>
      <c r="AR2050" s="232"/>
      <c r="AS2050" s="232"/>
      <c r="AT2050" s="243"/>
      <c r="AU2050" s="243"/>
    </row>
    <row r="2051" spans="2:47" ht="14.25">
      <c r="B2051" s="29">
        <v>2025</v>
      </c>
      <c r="C2051" s="29">
        <v>7</v>
      </c>
      <c r="D2051" s="29">
        <v>23</v>
      </c>
      <c r="E2051" s="247" t="s">
        <v>496</v>
      </c>
      <c r="F2051" s="29">
        <v>1</v>
      </c>
      <c r="G2051" s="208" t="s">
        <v>466</v>
      </c>
      <c r="H2051" s="694" t="s">
        <v>467</v>
      </c>
      <c r="I2051" s="347" t="s">
        <v>863</v>
      </c>
      <c r="J2051" s="694" t="s">
        <v>468</v>
      </c>
      <c r="K2051" s="232">
        <v>3839137</v>
      </c>
      <c r="L2051" s="698">
        <v>1</v>
      </c>
      <c r="M2051" s="185">
        <v>6</v>
      </c>
      <c r="N2051" s="717" t="s">
        <v>691</v>
      </c>
      <c r="O2051" s="232" t="s">
        <v>864</v>
      </c>
      <c r="P2051" s="232">
        <v>50</v>
      </c>
      <c r="Q2051" s="347" t="s">
        <v>225</v>
      </c>
      <c r="R2051" s="695">
        <v>1005</v>
      </c>
      <c r="S2051" s="695">
        <v>1007</v>
      </c>
      <c r="T2051" s="695">
        <v>12120</v>
      </c>
      <c r="U2051" s="695">
        <v>12120</v>
      </c>
      <c r="V2051" s="695">
        <v>1000</v>
      </c>
      <c r="W2051" s="695">
        <v>1007</v>
      </c>
      <c r="X2051" s="232">
        <v>1</v>
      </c>
      <c r="Y2051" s="695">
        <v>4100</v>
      </c>
      <c r="Z2051" s="232">
        <v>3</v>
      </c>
      <c r="AA2051" s="696">
        <v>4020</v>
      </c>
      <c r="AB2051" s="696">
        <v>4000</v>
      </c>
      <c r="AC2051" s="697" t="s">
        <v>3188</v>
      </c>
      <c r="AD2051" s="698" t="s">
        <v>3189</v>
      </c>
      <c r="AE2051" s="699">
        <v>0.60416666666666663</v>
      </c>
      <c r="AF2051" s="699">
        <v>0.625</v>
      </c>
      <c r="AG2051" s="699">
        <v>0.625</v>
      </c>
      <c r="AH2051" s="699">
        <v>0.64583333333333337</v>
      </c>
      <c r="AI2051" s="232" t="s">
        <v>1592</v>
      </c>
      <c r="AJ2051" s="694" t="s">
        <v>862</v>
      </c>
      <c r="AK2051" s="694"/>
      <c r="AL2051" s="700" t="s">
        <v>18</v>
      </c>
      <c r="AM2051" s="694" t="s">
        <v>470</v>
      </c>
      <c r="AN2051" s="694"/>
      <c r="AO2051" s="232" t="s">
        <v>3216</v>
      </c>
      <c r="AP2051" s="232"/>
      <c r="AQ2051" s="232" t="s">
        <v>3192</v>
      </c>
      <c r="AR2051" s="232"/>
      <c r="AS2051" s="232"/>
      <c r="AT2051" s="243">
        <f t="shared" ref="AT2051:AT2057" si="189">IF(IF(AE2051&gt;AF2051,1-AE2051+AF2051,AF2051-AE2051)=0,"",IF(AE2051&gt;AF2051,1-AE2051+AF2051,AF2051-AE2051))</f>
        <v>2.083333333333337E-2</v>
      </c>
      <c r="AU2051" s="243">
        <f t="shared" ref="AU2051:AU2057" si="190">IF(IF(AG2051&gt;AH2051,1-AG2051+AH2051,AH2051-AG2051)=0,"",IF(AG2051&gt;AH2051,1-AG2051+AH2051,AH2051-AG2051))</f>
        <v>2.083333333333337E-2</v>
      </c>
    </row>
    <row r="2052" spans="2:47" ht="14.25">
      <c r="B2052" s="29">
        <v>2025</v>
      </c>
      <c r="C2052" s="29">
        <v>7</v>
      </c>
      <c r="D2052" s="29">
        <v>23</v>
      </c>
      <c r="E2052" s="247" t="s">
        <v>496</v>
      </c>
      <c r="F2052" s="29">
        <v>1</v>
      </c>
      <c r="G2052" s="208" t="s">
        <v>466</v>
      </c>
      <c r="H2052" s="694" t="s">
        <v>467</v>
      </c>
      <c r="I2052" s="347" t="s">
        <v>863</v>
      </c>
      <c r="J2052" s="694" t="s">
        <v>468</v>
      </c>
      <c r="K2052" s="232">
        <v>3839137</v>
      </c>
      <c r="L2052" s="698">
        <v>2</v>
      </c>
      <c r="M2052" s="185">
        <v>6</v>
      </c>
      <c r="N2052" s="717" t="s">
        <v>691</v>
      </c>
      <c r="O2052" s="232" t="s">
        <v>864</v>
      </c>
      <c r="P2052" s="232">
        <v>50</v>
      </c>
      <c r="Q2052" s="347" t="s">
        <v>225</v>
      </c>
      <c r="R2052" s="695">
        <v>1005</v>
      </c>
      <c r="S2052" s="695">
        <v>1006</v>
      </c>
      <c r="T2052" s="695">
        <v>12120</v>
      </c>
      <c r="U2052" s="695">
        <v>12120</v>
      </c>
      <c r="V2052" s="695">
        <v>1000</v>
      </c>
      <c r="W2052" s="695">
        <v>1006</v>
      </c>
      <c r="X2052" s="232">
        <v>1</v>
      </c>
      <c r="Y2052" s="695">
        <v>4100</v>
      </c>
      <c r="Z2052" s="232">
        <v>3</v>
      </c>
      <c r="AA2052" s="696">
        <v>3900</v>
      </c>
      <c r="AB2052" s="696">
        <v>3880</v>
      </c>
      <c r="AC2052" s="697" t="s">
        <v>3188</v>
      </c>
      <c r="AD2052" s="698" t="s">
        <v>3190</v>
      </c>
      <c r="AE2052" s="699">
        <v>0.64583333333333337</v>
      </c>
      <c r="AF2052" s="699">
        <v>0.66666666666666663</v>
      </c>
      <c r="AG2052" s="699">
        <v>0.66666666666666663</v>
      </c>
      <c r="AH2052" s="699">
        <v>0.70138888888888884</v>
      </c>
      <c r="AI2052" s="232" t="s">
        <v>1592</v>
      </c>
      <c r="AJ2052" s="694" t="s">
        <v>862</v>
      </c>
      <c r="AK2052" s="694"/>
      <c r="AL2052" s="700" t="s">
        <v>18</v>
      </c>
      <c r="AM2052" s="694" t="s">
        <v>470</v>
      </c>
      <c r="AN2052" s="694"/>
      <c r="AO2052" s="232" t="s">
        <v>3217</v>
      </c>
      <c r="AP2052" s="232"/>
      <c r="AQ2052" s="232" t="s">
        <v>3192</v>
      </c>
      <c r="AR2052" s="232"/>
      <c r="AS2052" s="232"/>
      <c r="AT2052" s="243">
        <f t="shared" si="189"/>
        <v>2.0833333333333259E-2</v>
      </c>
      <c r="AU2052" s="243">
        <f t="shared" si="190"/>
        <v>3.472222222222221E-2</v>
      </c>
    </row>
    <row r="2053" spans="2:47" ht="14.25">
      <c r="B2053" s="29">
        <v>2025</v>
      </c>
      <c r="C2053" s="29">
        <v>7</v>
      </c>
      <c r="D2053" s="29">
        <v>23</v>
      </c>
      <c r="E2053" s="247" t="s">
        <v>496</v>
      </c>
      <c r="F2053" s="29">
        <v>1</v>
      </c>
      <c r="G2053" s="208" t="s">
        <v>466</v>
      </c>
      <c r="H2053" s="694" t="s">
        <v>3105</v>
      </c>
      <c r="I2053" s="347" t="s">
        <v>863</v>
      </c>
      <c r="J2053" s="694" t="s">
        <v>468</v>
      </c>
      <c r="K2053" s="232">
        <v>3839137</v>
      </c>
      <c r="L2053" s="698">
        <v>3</v>
      </c>
      <c r="M2053" s="185">
        <v>6</v>
      </c>
      <c r="N2053" s="717" t="s">
        <v>691</v>
      </c>
      <c r="O2053" s="232" t="s">
        <v>864</v>
      </c>
      <c r="P2053" s="232">
        <v>50</v>
      </c>
      <c r="Q2053" s="347" t="s">
        <v>225</v>
      </c>
      <c r="R2053" s="695">
        <v>1005</v>
      </c>
      <c r="S2053" s="695">
        <v>1007</v>
      </c>
      <c r="T2053" s="695">
        <v>12120</v>
      </c>
      <c r="U2053" s="695">
        <v>12120</v>
      </c>
      <c r="V2053" s="695">
        <v>1000</v>
      </c>
      <c r="W2053" s="695">
        <v>1007</v>
      </c>
      <c r="X2053" s="232">
        <v>1</v>
      </c>
      <c r="Y2053" s="695">
        <v>4100</v>
      </c>
      <c r="Z2053" s="232">
        <v>3</v>
      </c>
      <c r="AA2053" s="696">
        <v>3930</v>
      </c>
      <c r="AB2053" s="696">
        <v>3910</v>
      </c>
      <c r="AC2053" s="697" t="s">
        <v>3188</v>
      </c>
      <c r="AD2053" s="698" t="s">
        <v>3191</v>
      </c>
      <c r="AE2053" s="699">
        <v>0.70138888888888884</v>
      </c>
      <c r="AF2053" s="699">
        <v>0.72222222222222221</v>
      </c>
      <c r="AG2053" s="699"/>
      <c r="AH2053" s="699"/>
      <c r="AI2053" s="232"/>
      <c r="AJ2053" s="694" t="s">
        <v>862</v>
      </c>
      <c r="AK2053" s="694"/>
      <c r="AL2053" s="700" t="s">
        <v>18</v>
      </c>
      <c r="AM2053" s="694" t="s">
        <v>470</v>
      </c>
      <c r="AN2053" s="694"/>
      <c r="AO2053" s="232" t="s">
        <v>3218</v>
      </c>
      <c r="AP2053" s="232"/>
      <c r="AQ2053" s="232" t="s">
        <v>3192</v>
      </c>
      <c r="AR2053" s="232"/>
      <c r="AS2053" s="232"/>
      <c r="AT2053" s="243">
        <f t="shared" si="189"/>
        <v>2.083333333333337E-2</v>
      </c>
      <c r="AU2053" s="243" t="str">
        <f t="shared" si="190"/>
        <v/>
      </c>
    </row>
    <row r="2054" spans="2:47" ht="14.25">
      <c r="B2054" s="29">
        <v>2025</v>
      </c>
      <c r="C2054" s="29">
        <v>7</v>
      </c>
      <c r="D2054" s="29">
        <v>23</v>
      </c>
      <c r="E2054" s="247" t="s">
        <v>496</v>
      </c>
      <c r="F2054" s="29"/>
      <c r="G2054" s="208"/>
      <c r="H2054" s="694" t="s">
        <v>467</v>
      </c>
      <c r="I2054" s="347"/>
      <c r="J2054" s="694"/>
      <c r="K2054" s="232"/>
      <c r="L2054" s="698"/>
      <c r="M2054" s="185"/>
      <c r="N2054" s="717"/>
      <c r="O2054" s="232"/>
      <c r="P2054" s="232"/>
      <c r="Q2054" s="347"/>
      <c r="R2054" s="695"/>
      <c r="S2054" s="695"/>
      <c r="T2054" s="695"/>
      <c r="U2054" s="695"/>
      <c r="V2054" s="695"/>
      <c r="W2054" s="695"/>
      <c r="X2054" s="232"/>
      <c r="Y2054" s="695"/>
      <c r="Z2054" s="232"/>
      <c r="AA2054" s="696"/>
      <c r="AB2054" s="696"/>
      <c r="AC2054" s="697"/>
      <c r="AD2054" s="698"/>
      <c r="AE2054" s="699"/>
      <c r="AF2054" s="699"/>
      <c r="AG2054" s="699">
        <v>0.72222222222222221</v>
      </c>
      <c r="AH2054" s="699">
        <v>0.74305555555555558</v>
      </c>
      <c r="AI2054" s="232" t="s">
        <v>560</v>
      </c>
      <c r="AJ2054" s="694"/>
      <c r="AK2054" s="694"/>
      <c r="AL2054" s="700"/>
      <c r="AM2054" s="694"/>
      <c r="AN2054" s="694"/>
      <c r="AO2054" s="232"/>
      <c r="AP2054" s="232"/>
      <c r="AQ2054" s="232"/>
      <c r="AR2054" s="232"/>
      <c r="AS2054" s="232"/>
      <c r="AT2054" s="243" t="str">
        <f t="shared" si="189"/>
        <v/>
      </c>
      <c r="AU2054" s="243">
        <f t="shared" si="190"/>
        <v>2.083333333333337E-2</v>
      </c>
    </row>
    <row r="2055" spans="2:47" ht="14.25">
      <c r="B2055" s="29">
        <v>2025</v>
      </c>
      <c r="C2055" s="29">
        <v>7</v>
      </c>
      <c r="D2055" s="29">
        <v>23</v>
      </c>
      <c r="E2055" s="247" t="s">
        <v>496</v>
      </c>
      <c r="F2055" s="29">
        <v>2</v>
      </c>
      <c r="G2055" s="208" t="s">
        <v>466</v>
      </c>
      <c r="H2055" s="694" t="s">
        <v>3105</v>
      </c>
      <c r="I2055" s="347" t="s">
        <v>863</v>
      </c>
      <c r="J2055" s="694" t="s">
        <v>468</v>
      </c>
      <c r="K2055" s="232">
        <v>3839137</v>
      </c>
      <c r="L2055" s="698">
        <v>4</v>
      </c>
      <c r="M2055" s="185">
        <v>6</v>
      </c>
      <c r="N2055" s="717" t="s">
        <v>691</v>
      </c>
      <c r="O2055" s="232" t="s">
        <v>864</v>
      </c>
      <c r="P2055" s="232">
        <v>50</v>
      </c>
      <c r="Q2055" s="347" t="s">
        <v>225</v>
      </c>
      <c r="R2055" s="695">
        <v>1005</v>
      </c>
      <c r="S2055" s="695">
        <v>1007</v>
      </c>
      <c r="T2055" s="695">
        <v>12110</v>
      </c>
      <c r="U2055" s="695">
        <v>12110</v>
      </c>
      <c r="V2055" s="695">
        <v>1000</v>
      </c>
      <c r="W2055" s="695">
        <v>1007</v>
      </c>
      <c r="X2055" s="232">
        <v>1</v>
      </c>
      <c r="Y2055" s="695">
        <v>4100</v>
      </c>
      <c r="Z2055" s="232">
        <v>3</v>
      </c>
      <c r="AA2055" s="696">
        <v>3860</v>
      </c>
      <c r="AB2055" s="696">
        <v>3840</v>
      </c>
      <c r="AC2055" s="697" t="s">
        <v>3193</v>
      </c>
      <c r="AD2055" s="698" t="s">
        <v>3194</v>
      </c>
      <c r="AE2055" s="699">
        <v>0.74305555555555558</v>
      </c>
      <c r="AF2055" s="699">
        <v>0.76388888888888884</v>
      </c>
      <c r="AG2055" s="699">
        <v>0.76388888888888884</v>
      </c>
      <c r="AH2055" s="699">
        <v>0.82638888888888884</v>
      </c>
      <c r="AI2055" s="232" t="s">
        <v>1592</v>
      </c>
      <c r="AJ2055" s="694" t="s">
        <v>862</v>
      </c>
      <c r="AK2055" s="694"/>
      <c r="AL2055" s="700" t="s">
        <v>18</v>
      </c>
      <c r="AM2055" s="694" t="s">
        <v>470</v>
      </c>
      <c r="AN2055" s="694"/>
      <c r="AO2055" s="232" t="s">
        <v>3219</v>
      </c>
      <c r="AP2055" s="232"/>
      <c r="AQ2055" s="232" t="s">
        <v>3192</v>
      </c>
      <c r="AR2055" s="232"/>
      <c r="AS2055" s="232"/>
      <c r="AT2055" s="243">
        <f t="shared" si="189"/>
        <v>2.0833333333333259E-2</v>
      </c>
      <c r="AU2055" s="243">
        <f t="shared" si="190"/>
        <v>6.25E-2</v>
      </c>
    </row>
    <row r="2056" spans="2:47" ht="14.25">
      <c r="B2056" s="29">
        <v>2025</v>
      </c>
      <c r="C2056" s="29">
        <v>7</v>
      </c>
      <c r="D2056" s="29">
        <v>23</v>
      </c>
      <c r="E2056" s="247" t="s">
        <v>496</v>
      </c>
      <c r="F2056" s="29">
        <v>2</v>
      </c>
      <c r="G2056" s="208" t="s">
        <v>466</v>
      </c>
      <c r="H2056" s="694" t="s">
        <v>3105</v>
      </c>
      <c r="I2056" s="347" t="s">
        <v>863</v>
      </c>
      <c r="J2056" s="694" t="s">
        <v>468</v>
      </c>
      <c r="K2056" s="232">
        <v>3839137</v>
      </c>
      <c r="L2056" s="698">
        <v>5</v>
      </c>
      <c r="M2056" s="185">
        <v>6</v>
      </c>
      <c r="N2056" s="717" t="s">
        <v>691</v>
      </c>
      <c r="O2056" s="232" t="s">
        <v>864</v>
      </c>
      <c r="P2056" s="232">
        <v>50</v>
      </c>
      <c r="Q2056" s="347" t="s">
        <v>225</v>
      </c>
      <c r="R2056" s="695">
        <v>1005</v>
      </c>
      <c r="S2056" s="695">
        <v>1007</v>
      </c>
      <c r="T2056" s="695">
        <v>12110</v>
      </c>
      <c r="U2056" s="695">
        <v>12110</v>
      </c>
      <c r="V2056" s="695">
        <v>1000</v>
      </c>
      <c r="W2056" s="695">
        <v>1007</v>
      </c>
      <c r="X2056" s="232">
        <v>1</v>
      </c>
      <c r="Y2056" s="695">
        <v>4100</v>
      </c>
      <c r="Z2056" s="232">
        <v>3</v>
      </c>
      <c r="AA2056" s="696">
        <v>3970</v>
      </c>
      <c r="AB2056" s="696">
        <v>3950</v>
      </c>
      <c r="AC2056" s="697" t="s">
        <v>3193</v>
      </c>
      <c r="AD2056" s="698" t="s">
        <v>3195</v>
      </c>
      <c r="AE2056" s="699">
        <v>0.82638888888888884</v>
      </c>
      <c r="AF2056" s="699">
        <v>0.84722222222222221</v>
      </c>
      <c r="AG2056" s="699">
        <v>0.84722222222222221</v>
      </c>
      <c r="AH2056" s="699">
        <v>0.86805555555555558</v>
      </c>
      <c r="AI2056" s="232" t="s">
        <v>1592</v>
      </c>
      <c r="AJ2056" s="694" t="s">
        <v>862</v>
      </c>
      <c r="AK2056" s="694"/>
      <c r="AL2056" s="700" t="s">
        <v>18</v>
      </c>
      <c r="AM2056" s="694" t="s">
        <v>470</v>
      </c>
      <c r="AN2056" s="694"/>
      <c r="AO2056" s="232" t="s">
        <v>3220</v>
      </c>
      <c r="AP2056" s="232"/>
      <c r="AQ2056" s="232" t="s">
        <v>3192</v>
      </c>
      <c r="AR2056" s="232"/>
      <c r="AS2056" s="232"/>
      <c r="AT2056" s="243">
        <f t="shared" si="189"/>
        <v>2.083333333333337E-2</v>
      </c>
      <c r="AU2056" s="243">
        <f t="shared" si="190"/>
        <v>2.083333333333337E-2</v>
      </c>
    </row>
    <row r="2057" spans="2:47" ht="14.25">
      <c r="B2057" s="29">
        <v>2025</v>
      </c>
      <c r="C2057" s="29">
        <v>7</v>
      </c>
      <c r="D2057" s="29">
        <v>23</v>
      </c>
      <c r="E2057" s="247" t="s">
        <v>496</v>
      </c>
      <c r="F2057" s="29">
        <v>2</v>
      </c>
      <c r="G2057" s="208" t="s">
        <v>466</v>
      </c>
      <c r="H2057" s="694" t="s">
        <v>3105</v>
      </c>
      <c r="I2057" s="347" t="s">
        <v>863</v>
      </c>
      <c r="J2057" s="694" t="s">
        <v>468</v>
      </c>
      <c r="K2057" s="232">
        <v>3839137</v>
      </c>
      <c r="L2057" s="698">
        <v>6</v>
      </c>
      <c r="M2057" s="185">
        <v>6</v>
      </c>
      <c r="N2057" s="717" t="s">
        <v>691</v>
      </c>
      <c r="O2057" s="232" t="s">
        <v>864</v>
      </c>
      <c r="P2057" s="232">
        <v>50</v>
      </c>
      <c r="Q2057" s="347" t="s">
        <v>225</v>
      </c>
      <c r="R2057" s="695">
        <v>1005</v>
      </c>
      <c r="S2057" s="695">
        <v>1006</v>
      </c>
      <c r="T2057" s="695">
        <v>12110</v>
      </c>
      <c r="U2057" s="695">
        <v>12110</v>
      </c>
      <c r="V2057" s="695">
        <v>1000</v>
      </c>
      <c r="W2057" s="695">
        <v>1006</v>
      </c>
      <c r="X2057" s="232">
        <v>1</v>
      </c>
      <c r="Y2057" s="695">
        <v>4100</v>
      </c>
      <c r="Z2057" s="232">
        <v>3</v>
      </c>
      <c r="AA2057" s="696">
        <v>3910</v>
      </c>
      <c r="AB2057" s="696">
        <v>3890</v>
      </c>
      <c r="AC2057" s="697" t="s">
        <v>3193</v>
      </c>
      <c r="AD2057" s="698" t="s">
        <v>3196</v>
      </c>
      <c r="AE2057" s="699">
        <v>0.86805555555555558</v>
      </c>
      <c r="AF2057" s="699">
        <v>0.88888888888888884</v>
      </c>
      <c r="AG2057" s="699"/>
      <c r="AH2057" s="699"/>
      <c r="AI2057" s="232"/>
      <c r="AJ2057" s="694" t="s">
        <v>862</v>
      </c>
      <c r="AK2057" s="694"/>
      <c r="AL2057" s="700" t="s">
        <v>18</v>
      </c>
      <c r="AM2057" s="694" t="s">
        <v>470</v>
      </c>
      <c r="AN2057" s="694"/>
      <c r="AO2057" s="232" t="s">
        <v>3221</v>
      </c>
      <c r="AP2057" s="232"/>
      <c r="AQ2057" s="232" t="s">
        <v>3192</v>
      </c>
      <c r="AR2057" s="232"/>
      <c r="AS2057" s="232"/>
      <c r="AT2057" s="243">
        <f t="shared" si="189"/>
        <v>2.0833333333333259E-2</v>
      </c>
      <c r="AU2057" s="243" t="str">
        <f t="shared" si="190"/>
        <v/>
      </c>
    </row>
    <row r="2058" spans="2:47" ht="14.25">
      <c r="B2058" s="29">
        <v>2025</v>
      </c>
      <c r="C2058" s="29">
        <v>7</v>
      </c>
      <c r="D2058" s="29">
        <v>23</v>
      </c>
      <c r="E2058" s="247" t="s">
        <v>496</v>
      </c>
      <c r="F2058" s="29"/>
      <c r="G2058" s="208"/>
      <c r="H2058" s="694" t="s">
        <v>467</v>
      </c>
      <c r="I2058" s="347"/>
      <c r="J2058" s="694"/>
      <c r="K2058" s="232"/>
      <c r="L2058" s="698"/>
      <c r="M2058" s="185"/>
      <c r="N2058" s="717"/>
      <c r="O2058" s="232"/>
      <c r="P2058" s="232"/>
      <c r="Q2058" s="347"/>
      <c r="R2058" s="695"/>
      <c r="S2058" s="695"/>
      <c r="T2058" s="695"/>
      <c r="U2058" s="695"/>
      <c r="V2058" s="695"/>
      <c r="W2058" s="695"/>
      <c r="X2058" s="232"/>
      <c r="Y2058" s="695"/>
      <c r="Z2058" s="232"/>
      <c r="AA2058" s="696"/>
      <c r="AB2058" s="696"/>
      <c r="AC2058" s="697"/>
      <c r="AD2058" s="698"/>
      <c r="AE2058" s="699"/>
      <c r="AF2058" s="699"/>
      <c r="AG2058" s="699">
        <v>0.88888888888888884</v>
      </c>
      <c r="AH2058" s="699">
        <v>0.90972222222222221</v>
      </c>
      <c r="AI2058" s="232" t="s">
        <v>5</v>
      </c>
      <c r="AJ2058" s="694"/>
      <c r="AK2058" s="694"/>
      <c r="AL2058" s="700"/>
      <c r="AM2058" s="694"/>
      <c r="AN2058" s="694"/>
      <c r="AO2058" s="232"/>
      <c r="AP2058" s="232"/>
      <c r="AQ2058" s="232"/>
      <c r="AR2058" s="232"/>
      <c r="AS2058" s="232"/>
      <c r="AT2058" s="243" t="str">
        <f t="shared" ref="AT2058:AT2068" si="191">IF(IF(AE2058&gt;AF2058,1-AE2058+AF2058,AF2058-AE2058)=0,"",IF(AE2058&gt;AF2058,1-AE2058+AF2058,AF2058-AE2058))</f>
        <v/>
      </c>
      <c r="AU2058" s="243">
        <f t="shared" ref="AU2058:AU2068" si="192">IF(IF(AG2058&gt;AH2058,1-AG2058+AH2058,AH2058-AG2058)=0,"",IF(AG2058&gt;AH2058,1-AG2058+AH2058,AH2058-AG2058))</f>
        <v>2.083333333333337E-2</v>
      </c>
    </row>
    <row r="2059" spans="2:47" ht="14.25">
      <c r="B2059" s="29">
        <v>2025</v>
      </c>
      <c r="C2059" s="29">
        <v>7</v>
      </c>
      <c r="D2059" s="29">
        <v>23</v>
      </c>
      <c r="E2059" s="247" t="s">
        <v>496</v>
      </c>
      <c r="F2059" s="29">
        <v>3</v>
      </c>
      <c r="G2059" s="208" t="s">
        <v>466</v>
      </c>
      <c r="H2059" s="694" t="s">
        <v>3105</v>
      </c>
      <c r="I2059" s="347" t="s">
        <v>863</v>
      </c>
      <c r="J2059" s="694" t="s">
        <v>468</v>
      </c>
      <c r="K2059" s="232">
        <v>3839136</v>
      </c>
      <c r="L2059" s="698">
        <v>1</v>
      </c>
      <c r="M2059" s="185">
        <v>2</v>
      </c>
      <c r="N2059" s="717" t="s">
        <v>694</v>
      </c>
      <c r="O2059" s="232" t="s">
        <v>864</v>
      </c>
      <c r="P2059" s="232">
        <v>50</v>
      </c>
      <c r="Q2059" s="347" t="s">
        <v>228</v>
      </c>
      <c r="R2059" s="695">
        <v>1005</v>
      </c>
      <c r="S2059" s="695">
        <v>1005</v>
      </c>
      <c r="T2059" s="695">
        <v>8020</v>
      </c>
      <c r="U2059" s="695">
        <v>8020</v>
      </c>
      <c r="V2059" s="695">
        <v>1000</v>
      </c>
      <c r="W2059" s="695">
        <v>1005</v>
      </c>
      <c r="X2059" s="232">
        <v>1</v>
      </c>
      <c r="Y2059" s="695">
        <v>4000</v>
      </c>
      <c r="Z2059" s="232">
        <v>2</v>
      </c>
      <c r="AA2059" s="696">
        <v>4000</v>
      </c>
      <c r="AB2059" s="696">
        <v>4000</v>
      </c>
      <c r="AC2059" s="697" t="s">
        <v>3199</v>
      </c>
      <c r="AD2059" s="698" t="s">
        <v>3200</v>
      </c>
      <c r="AE2059" s="699">
        <v>0.90972222222222221</v>
      </c>
      <c r="AF2059" s="699">
        <v>0.93055555555555558</v>
      </c>
      <c r="AG2059" s="699">
        <v>0.93055555555555558</v>
      </c>
      <c r="AH2059" s="699">
        <v>0.95138888888888884</v>
      </c>
      <c r="AI2059" s="232" t="s">
        <v>1592</v>
      </c>
      <c r="AJ2059" s="694" t="s">
        <v>862</v>
      </c>
      <c r="AK2059" s="694"/>
      <c r="AL2059" s="700" t="s">
        <v>36</v>
      </c>
      <c r="AM2059" s="694" t="s">
        <v>470</v>
      </c>
      <c r="AN2059" s="694"/>
      <c r="AO2059" s="232" t="s">
        <v>3210</v>
      </c>
      <c r="AP2059" s="232"/>
      <c r="AQ2059" s="232" t="s">
        <v>3192</v>
      </c>
      <c r="AR2059" s="232"/>
      <c r="AS2059" s="232"/>
      <c r="AT2059" s="243">
        <f t="shared" si="191"/>
        <v>2.083333333333337E-2</v>
      </c>
      <c r="AU2059" s="243">
        <f t="shared" si="192"/>
        <v>2.0833333333333259E-2</v>
      </c>
    </row>
    <row r="2060" spans="2:47" ht="14.25">
      <c r="B2060" s="29">
        <v>2025</v>
      </c>
      <c r="C2060" s="29">
        <v>7</v>
      </c>
      <c r="D2060" s="29">
        <v>23</v>
      </c>
      <c r="E2060" s="247" t="s">
        <v>496</v>
      </c>
      <c r="F2060" s="29">
        <v>3</v>
      </c>
      <c r="G2060" s="208" t="s">
        <v>466</v>
      </c>
      <c r="H2060" s="694" t="s">
        <v>467</v>
      </c>
      <c r="I2060" s="347" t="s">
        <v>863</v>
      </c>
      <c r="J2060" s="694" t="s">
        <v>468</v>
      </c>
      <c r="K2060" s="232">
        <v>3839136</v>
      </c>
      <c r="L2060" s="698">
        <v>2</v>
      </c>
      <c r="M2060" s="185">
        <v>2</v>
      </c>
      <c r="N2060" s="717" t="s">
        <v>694</v>
      </c>
      <c r="O2060" s="232" t="s">
        <v>864</v>
      </c>
      <c r="P2060" s="232">
        <v>50</v>
      </c>
      <c r="Q2060" s="347" t="s">
        <v>228</v>
      </c>
      <c r="R2060" s="695">
        <v>1005</v>
      </c>
      <c r="S2060" s="695">
        <v>1005</v>
      </c>
      <c r="T2060" s="695">
        <v>8020</v>
      </c>
      <c r="U2060" s="695">
        <v>8020</v>
      </c>
      <c r="V2060" s="695">
        <v>1000</v>
      </c>
      <c r="W2060" s="695">
        <v>1005</v>
      </c>
      <c r="X2060" s="232">
        <v>1</v>
      </c>
      <c r="Y2060" s="695">
        <v>4000</v>
      </c>
      <c r="Z2060" s="232">
        <v>2</v>
      </c>
      <c r="AA2060" s="696">
        <v>3980</v>
      </c>
      <c r="AB2060" s="696">
        <v>3960</v>
      </c>
      <c r="AC2060" s="697" t="s">
        <v>3199</v>
      </c>
      <c r="AD2060" s="698" t="s">
        <v>3201</v>
      </c>
      <c r="AE2060" s="699">
        <v>0.95138888888888884</v>
      </c>
      <c r="AF2060" s="699">
        <v>0.97222222222222221</v>
      </c>
      <c r="AG2060" s="699"/>
      <c r="AH2060" s="699"/>
      <c r="AI2060" s="232"/>
      <c r="AJ2060" s="694" t="s">
        <v>862</v>
      </c>
      <c r="AK2060" s="694"/>
      <c r="AL2060" s="700" t="s">
        <v>36</v>
      </c>
      <c r="AM2060" s="694" t="s">
        <v>470</v>
      </c>
      <c r="AN2060" s="694"/>
      <c r="AO2060" s="232" t="s">
        <v>3202</v>
      </c>
      <c r="AP2060" s="232"/>
      <c r="AQ2060" s="232" t="s">
        <v>3192</v>
      </c>
      <c r="AR2060" s="232"/>
      <c r="AS2060" s="232"/>
      <c r="AT2060" s="243">
        <f t="shared" si="191"/>
        <v>2.083333333333337E-2</v>
      </c>
      <c r="AU2060" s="243" t="str">
        <f t="shared" si="192"/>
        <v/>
      </c>
    </row>
    <row r="2061" spans="2:47" ht="14.25">
      <c r="B2061" s="29">
        <v>2025</v>
      </c>
      <c r="C2061" s="29">
        <v>7</v>
      </c>
      <c r="D2061" s="29">
        <v>23</v>
      </c>
      <c r="E2061" s="247" t="s">
        <v>496</v>
      </c>
      <c r="F2061" s="29"/>
      <c r="G2061" s="208"/>
      <c r="H2061" s="694" t="s">
        <v>467</v>
      </c>
      <c r="I2061" s="347"/>
      <c r="J2061" s="694"/>
      <c r="K2061" s="232"/>
      <c r="L2061" s="698"/>
      <c r="M2061" s="185"/>
      <c r="N2061" s="717"/>
      <c r="O2061" s="232"/>
      <c r="P2061" s="232"/>
      <c r="Q2061" s="347"/>
      <c r="R2061" s="695"/>
      <c r="S2061" s="695"/>
      <c r="T2061" s="695"/>
      <c r="U2061" s="695"/>
      <c r="V2061" s="695"/>
      <c r="W2061" s="695"/>
      <c r="X2061" s="232"/>
      <c r="Y2061" s="695"/>
      <c r="Z2061" s="232"/>
      <c r="AA2061" s="696"/>
      <c r="AB2061" s="696"/>
      <c r="AC2061" s="697"/>
      <c r="AD2061" s="698"/>
      <c r="AE2061" s="699"/>
      <c r="AF2061" s="699"/>
      <c r="AG2061" s="699">
        <v>0.97222222222222221</v>
      </c>
      <c r="AH2061" s="699">
        <v>0.97916666666666663</v>
      </c>
      <c r="AI2061" s="232" t="s">
        <v>16</v>
      </c>
      <c r="AJ2061" s="694"/>
      <c r="AK2061" s="694"/>
      <c r="AL2061" s="700"/>
      <c r="AM2061" s="694"/>
      <c r="AN2061" s="694"/>
      <c r="AO2061" s="232"/>
      <c r="AP2061" s="232"/>
      <c r="AQ2061" s="232"/>
      <c r="AR2061" s="232"/>
      <c r="AS2061" s="232"/>
      <c r="AT2061" s="243" t="str">
        <f t="shared" si="191"/>
        <v/>
      </c>
      <c r="AU2061" s="243">
        <f t="shared" si="192"/>
        <v>6.9444444444444198E-3</v>
      </c>
    </row>
    <row r="2062" spans="2:47" ht="14.25">
      <c r="B2062" s="29">
        <v>2025</v>
      </c>
      <c r="C2062" s="29">
        <v>7</v>
      </c>
      <c r="D2062" s="29">
        <v>23</v>
      </c>
      <c r="E2062" s="247" t="s">
        <v>494</v>
      </c>
      <c r="F2062" s="29"/>
      <c r="G2062" s="208"/>
      <c r="H2062" s="694" t="s">
        <v>467</v>
      </c>
      <c r="I2062" s="347"/>
      <c r="J2062" s="694"/>
      <c r="K2062" s="232"/>
      <c r="L2062" s="698"/>
      <c r="M2062" s="185"/>
      <c r="N2062" s="717"/>
      <c r="O2062" s="232"/>
      <c r="P2062" s="232"/>
      <c r="Q2062" s="347"/>
      <c r="R2062" s="695"/>
      <c r="S2062" s="695"/>
      <c r="T2062" s="695"/>
      <c r="U2062" s="695"/>
      <c r="V2062" s="695"/>
      <c r="W2062" s="695"/>
      <c r="X2062" s="232"/>
      <c r="Y2062" s="695"/>
      <c r="Z2062" s="232"/>
      <c r="AA2062" s="696"/>
      <c r="AB2062" s="696"/>
      <c r="AC2062" s="697"/>
      <c r="AD2062" s="698"/>
      <c r="AE2062" s="699"/>
      <c r="AF2062" s="699"/>
      <c r="AG2062" s="699">
        <v>0.91666666666666663</v>
      </c>
      <c r="AH2062" s="699">
        <v>0.28125</v>
      </c>
      <c r="AI2062" s="232" t="s">
        <v>41</v>
      </c>
      <c r="AJ2062" s="694"/>
      <c r="AK2062" s="694"/>
      <c r="AL2062" s="700"/>
      <c r="AM2062" s="694"/>
      <c r="AN2062" s="694"/>
      <c r="AO2062" s="232" t="s">
        <v>1717</v>
      </c>
      <c r="AP2062" s="232"/>
      <c r="AQ2062" s="232"/>
      <c r="AR2062" s="232"/>
      <c r="AS2062" s="232"/>
      <c r="AT2062" s="243" t="str">
        <f t="shared" si="191"/>
        <v/>
      </c>
      <c r="AU2062" s="243">
        <f t="shared" si="192"/>
        <v>0.36458333333333337</v>
      </c>
    </row>
    <row r="2063" spans="2:47" ht="14.25">
      <c r="B2063" s="29">
        <v>2025</v>
      </c>
      <c r="C2063" s="29">
        <v>7</v>
      </c>
      <c r="D2063" s="29">
        <v>24</v>
      </c>
      <c r="E2063" s="247" t="s">
        <v>495</v>
      </c>
      <c r="F2063" s="29"/>
      <c r="G2063" s="208"/>
      <c r="H2063" s="694" t="s">
        <v>467</v>
      </c>
      <c r="I2063" s="347"/>
      <c r="J2063" s="694"/>
      <c r="K2063" s="232"/>
      <c r="L2063" s="698"/>
      <c r="M2063" s="185"/>
      <c r="N2063" s="717"/>
      <c r="O2063" s="232"/>
      <c r="P2063" s="232"/>
      <c r="Q2063" s="347"/>
      <c r="R2063" s="695"/>
      <c r="S2063" s="695"/>
      <c r="T2063" s="695"/>
      <c r="U2063" s="695"/>
      <c r="V2063" s="695"/>
      <c r="W2063" s="695"/>
      <c r="X2063" s="232"/>
      <c r="Y2063" s="695"/>
      <c r="Z2063" s="232"/>
      <c r="AA2063" s="696"/>
      <c r="AB2063" s="696"/>
      <c r="AC2063" s="697"/>
      <c r="AD2063" s="698"/>
      <c r="AE2063" s="699"/>
      <c r="AF2063" s="699"/>
      <c r="AG2063" s="699">
        <v>0.28125</v>
      </c>
      <c r="AH2063" s="699">
        <v>0.58333333333333337</v>
      </c>
      <c r="AI2063" s="232" t="s">
        <v>41</v>
      </c>
      <c r="AJ2063" s="694"/>
      <c r="AK2063" s="694"/>
      <c r="AL2063" s="700"/>
      <c r="AM2063" s="694"/>
      <c r="AN2063" s="694"/>
      <c r="AO2063" s="232" t="s">
        <v>1717</v>
      </c>
      <c r="AP2063" s="232"/>
      <c r="AQ2063" s="232"/>
      <c r="AR2063" s="232"/>
      <c r="AS2063" s="232"/>
      <c r="AT2063" s="243" t="str">
        <f t="shared" si="191"/>
        <v/>
      </c>
      <c r="AU2063" s="243">
        <f t="shared" si="192"/>
        <v>0.30208333333333337</v>
      </c>
    </row>
    <row r="2064" spans="2:47" ht="14.25">
      <c r="B2064" s="29">
        <v>2025</v>
      </c>
      <c r="C2064" s="29">
        <v>7</v>
      </c>
      <c r="D2064" s="29">
        <v>24</v>
      </c>
      <c r="E2064" s="247" t="s">
        <v>496</v>
      </c>
      <c r="F2064" s="29"/>
      <c r="G2064" s="208"/>
      <c r="H2064" s="694" t="s">
        <v>467</v>
      </c>
      <c r="I2064" s="347"/>
      <c r="J2064" s="694"/>
      <c r="K2064" s="232"/>
      <c r="L2064" s="698"/>
      <c r="M2064" s="185"/>
      <c r="N2064" s="717"/>
      <c r="O2064" s="232"/>
      <c r="P2064" s="232"/>
      <c r="Q2064" s="347"/>
      <c r="R2064" s="695"/>
      <c r="S2064" s="695"/>
      <c r="T2064" s="695"/>
      <c r="U2064" s="695"/>
      <c r="V2064" s="695"/>
      <c r="W2064" s="695"/>
      <c r="X2064" s="232"/>
      <c r="Y2064" s="695"/>
      <c r="Z2064" s="232"/>
      <c r="AA2064" s="696"/>
      <c r="AB2064" s="696"/>
      <c r="AC2064" s="697"/>
      <c r="AD2064" s="698"/>
      <c r="AE2064" s="699"/>
      <c r="AF2064" s="699"/>
      <c r="AG2064" s="699">
        <v>0.58333333333333337</v>
      </c>
      <c r="AH2064" s="699">
        <v>0.59722222222222221</v>
      </c>
      <c r="AI2064" s="232" t="s">
        <v>5</v>
      </c>
      <c r="AJ2064" s="694"/>
      <c r="AK2064" s="694"/>
      <c r="AL2064" s="700"/>
      <c r="AM2064" s="694"/>
      <c r="AN2064" s="694"/>
      <c r="AO2064" s="232" t="s">
        <v>3211</v>
      </c>
      <c r="AP2064" s="232"/>
      <c r="AQ2064" s="232"/>
      <c r="AR2064" s="232"/>
      <c r="AS2064" s="232"/>
      <c r="AT2064" s="243" t="str">
        <f t="shared" si="191"/>
        <v/>
      </c>
      <c r="AU2064" s="243">
        <f t="shared" si="192"/>
        <v>1.388888888888884E-2</v>
      </c>
    </row>
    <row r="2065" spans="2:47" ht="14.25">
      <c r="B2065" s="29">
        <v>2025</v>
      </c>
      <c r="C2065" s="29">
        <v>7</v>
      </c>
      <c r="D2065" s="29">
        <v>24</v>
      </c>
      <c r="E2065" s="247" t="s">
        <v>496</v>
      </c>
      <c r="F2065" s="29">
        <v>1</v>
      </c>
      <c r="G2065" s="208" t="s">
        <v>466</v>
      </c>
      <c r="H2065" s="694" t="s">
        <v>467</v>
      </c>
      <c r="I2065" s="347" t="s">
        <v>23</v>
      </c>
      <c r="J2065" s="694" t="s">
        <v>468</v>
      </c>
      <c r="K2065" s="232">
        <v>3839136</v>
      </c>
      <c r="L2065" s="698">
        <v>1</v>
      </c>
      <c r="M2065" s="185">
        <v>2</v>
      </c>
      <c r="N2065" s="717" t="s">
        <v>694</v>
      </c>
      <c r="O2065" s="232" t="s">
        <v>864</v>
      </c>
      <c r="P2065" s="232">
        <v>50</v>
      </c>
      <c r="Q2065" s="347" t="s">
        <v>228</v>
      </c>
      <c r="R2065" s="695">
        <v>1005</v>
      </c>
      <c r="S2065" s="695">
        <v>1005</v>
      </c>
      <c r="T2065" s="695">
        <v>4000</v>
      </c>
      <c r="U2065" s="695">
        <v>4000</v>
      </c>
      <c r="V2065" s="695">
        <v>1000</v>
      </c>
      <c r="W2065" s="695">
        <v>1005</v>
      </c>
      <c r="X2065" s="232">
        <v>1</v>
      </c>
      <c r="Y2065" s="695">
        <v>4000</v>
      </c>
      <c r="Z2065" s="232">
        <v>1</v>
      </c>
      <c r="AA2065" s="696">
        <v>3980</v>
      </c>
      <c r="AB2065" s="696">
        <v>3980</v>
      </c>
      <c r="AC2065" s="697" t="s">
        <v>3200</v>
      </c>
      <c r="AD2065" s="698" t="s">
        <v>3207</v>
      </c>
      <c r="AE2065" s="699">
        <v>0.59722222222222221</v>
      </c>
      <c r="AF2065" s="699">
        <v>0.61805555555555558</v>
      </c>
      <c r="AG2065" s="699"/>
      <c r="AH2065" s="699"/>
      <c r="AI2065" s="232"/>
      <c r="AJ2065" s="694" t="s">
        <v>862</v>
      </c>
      <c r="AK2065" s="694"/>
      <c r="AL2065" s="700" t="s">
        <v>36</v>
      </c>
      <c r="AM2065" s="694" t="s">
        <v>470</v>
      </c>
      <c r="AN2065" s="694"/>
      <c r="AO2065" s="232" t="s">
        <v>3212</v>
      </c>
      <c r="AP2065" s="232"/>
      <c r="AQ2065" s="232" t="s">
        <v>3192</v>
      </c>
      <c r="AR2065" s="232"/>
      <c r="AS2065" s="232"/>
      <c r="AT2065" s="243">
        <f t="shared" si="191"/>
        <v>2.083333333333337E-2</v>
      </c>
      <c r="AU2065" s="243" t="str">
        <f t="shared" si="192"/>
        <v/>
      </c>
    </row>
    <row r="2066" spans="2:47" ht="14.25">
      <c r="B2066" s="29">
        <v>2025</v>
      </c>
      <c r="C2066" s="29">
        <v>7</v>
      </c>
      <c r="D2066" s="29">
        <v>24</v>
      </c>
      <c r="E2066" s="247" t="s">
        <v>496</v>
      </c>
      <c r="F2066" s="29"/>
      <c r="G2066" s="208"/>
      <c r="H2066" s="694" t="s">
        <v>467</v>
      </c>
      <c r="I2066" s="347"/>
      <c r="J2066" s="694"/>
      <c r="K2066" s="232"/>
      <c r="L2066" s="698"/>
      <c r="M2066" s="185"/>
      <c r="N2066" s="717"/>
      <c r="O2066" s="232"/>
      <c r="P2066" s="232"/>
      <c r="Q2066" s="347"/>
      <c r="R2066" s="695"/>
      <c r="S2066" s="695"/>
      <c r="T2066" s="695"/>
      <c r="U2066" s="695"/>
      <c r="V2066" s="695"/>
      <c r="W2066" s="695"/>
      <c r="X2066" s="232"/>
      <c r="Y2066" s="695"/>
      <c r="Z2066" s="232"/>
      <c r="AA2066" s="696"/>
      <c r="AB2066" s="696"/>
      <c r="AC2066" s="697"/>
      <c r="AD2066" s="698"/>
      <c r="AE2066" s="699"/>
      <c r="AF2066" s="699"/>
      <c r="AG2066" s="699">
        <v>0.61805555555555558</v>
      </c>
      <c r="AH2066" s="699">
        <v>0.63194444444444442</v>
      </c>
      <c r="AI2066" s="232" t="s">
        <v>5</v>
      </c>
      <c r="AJ2066" s="694"/>
      <c r="AK2066" s="694"/>
      <c r="AL2066" s="700"/>
      <c r="AM2066" s="694"/>
      <c r="AN2066" s="694"/>
      <c r="AO2066" s="232"/>
      <c r="AP2066" s="232"/>
      <c r="AQ2066" s="232"/>
      <c r="AR2066" s="232"/>
      <c r="AS2066" s="232"/>
      <c r="AT2066" s="243" t="str">
        <f t="shared" si="191"/>
        <v/>
      </c>
      <c r="AU2066" s="243">
        <f t="shared" si="192"/>
        <v>1.388888888888884E-2</v>
      </c>
    </row>
    <row r="2067" spans="2:47" ht="14.25">
      <c r="B2067" s="29">
        <v>2025</v>
      </c>
      <c r="C2067" s="29">
        <v>7</v>
      </c>
      <c r="D2067" s="29">
        <v>24</v>
      </c>
      <c r="E2067" s="247" t="s">
        <v>496</v>
      </c>
      <c r="F2067" s="29">
        <v>2</v>
      </c>
      <c r="G2067" s="208" t="s">
        <v>466</v>
      </c>
      <c r="H2067" s="694" t="s">
        <v>467</v>
      </c>
      <c r="I2067" s="347" t="s">
        <v>13</v>
      </c>
      <c r="J2067" s="694" t="s">
        <v>468</v>
      </c>
      <c r="K2067" s="232">
        <v>3839136</v>
      </c>
      <c r="L2067" s="698">
        <v>1</v>
      </c>
      <c r="M2067" s="185">
        <v>2</v>
      </c>
      <c r="N2067" s="717" t="s">
        <v>694</v>
      </c>
      <c r="O2067" s="232" t="s">
        <v>864</v>
      </c>
      <c r="P2067" s="232">
        <v>50</v>
      </c>
      <c r="Q2067" s="347" t="s">
        <v>228</v>
      </c>
      <c r="R2067" s="695">
        <v>1005</v>
      </c>
      <c r="S2067" s="695">
        <v>1005</v>
      </c>
      <c r="T2067" s="695">
        <v>3980</v>
      </c>
      <c r="U2067" s="695">
        <v>3980</v>
      </c>
      <c r="V2067" s="695">
        <v>1000</v>
      </c>
      <c r="W2067" s="695">
        <v>1005</v>
      </c>
      <c r="X2067" s="232">
        <v>1</v>
      </c>
      <c r="Y2067" s="695">
        <v>4000</v>
      </c>
      <c r="Z2067" s="232">
        <v>1</v>
      </c>
      <c r="AA2067" s="696">
        <v>3960</v>
      </c>
      <c r="AB2067" s="696">
        <v>3940</v>
      </c>
      <c r="AC2067" s="697" t="s">
        <v>3207</v>
      </c>
      <c r="AD2067" s="698" t="s">
        <v>3208</v>
      </c>
      <c r="AE2067" s="699">
        <v>0.63194444444444442</v>
      </c>
      <c r="AF2067" s="699">
        <v>0.65277777777777779</v>
      </c>
      <c r="AG2067" s="699"/>
      <c r="AH2067" s="699"/>
      <c r="AI2067" s="232"/>
      <c r="AJ2067" s="694" t="s">
        <v>862</v>
      </c>
      <c r="AK2067" s="694"/>
      <c r="AL2067" s="700" t="s">
        <v>36</v>
      </c>
      <c r="AM2067" s="694" t="s">
        <v>470</v>
      </c>
      <c r="AN2067" s="694"/>
      <c r="AO2067" s="232" t="s">
        <v>3209</v>
      </c>
      <c r="AP2067" s="232"/>
      <c r="AQ2067" s="232" t="s">
        <v>3192</v>
      </c>
      <c r="AR2067" s="232"/>
      <c r="AS2067" s="232"/>
      <c r="AT2067" s="243">
        <f t="shared" si="191"/>
        <v>2.083333333333337E-2</v>
      </c>
      <c r="AU2067" s="243" t="str">
        <f t="shared" si="192"/>
        <v/>
      </c>
    </row>
    <row r="2068" spans="2:47" ht="14.25">
      <c r="B2068" s="29">
        <v>2025</v>
      </c>
      <c r="C2068" s="29">
        <v>7</v>
      </c>
      <c r="D2068" s="29">
        <v>24</v>
      </c>
      <c r="E2068" s="247" t="s">
        <v>496</v>
      </c>
      <c r="F2068" s="29"/>
      <c r="G2068" s="208"/>
      <c r="H2068" s="694" t="s">
        <v>467</v>
      </c>
      <c r="I2068" s="347"/>
      <c r="J2068" s="694"/>
      <c r="K2068" s="232"/>
      <c r="L2068" s="698"/>
      <c r="M2068" s="185"/>
      <c r="N2068" s="717"/>
      <c r="O2068" s="232"/>
      <c r="P2068" s="232"/>
      <c r="Q2068" s="347"/>
      <c r="R2068" s="695"/>
      <c r="S2068" s="695"/>
      <c r="T2068" s="695"/>
      <c r="U2068" s="695"/>
      <c r="V2068" s="695"/>
      <c r="W2068" s="695"/>
      <c r="X2068" s="232"/>
      <c r="Y2068" s="695"/>
      <c r="Z2068" s="232"/>
      <c r="AA2068" s="696"/>
      <c r="AB2068" s="696"/>
      <c r="AC2068" s="697"/>
      <c r="AD2068" s="698"/>
      <c r="AE2068" s="699"/>
      <c r="AF2068" s="699"/>
      <c r="AG2068" s="699">
        <v>0.65277777777777779</v>
      </c>
      <c r="AH2068" s="699">
        <v>0.73611111111111116</v>
      </c>
      <c r="AI2068" s="232" t="s">
        <v>26</v>
      </c>
      <c r="AJ2068" s="694"/>
      <c r="AK2068" s="694"/>
      <c r="AL2068" s="700"/>
      <c r="AM2068" s="694"/>
      <c r="AN2068" s="694"/>
      <c r="AO2068" s="232" t="s">
        <v>3223</v>
      </c>
      <c r="AP2068" s="232"/>
      <c r="AQ2068" s="232"/>
      <c r="AR2068" s="232"/>
      <c r="AS2068" s="232"/>
      <c r="AT2068" s="243" t="str">
        <f t="shared" si="191"/>
        <v/>
      </c>
      <c r="AU2068" s="243">
        <f t="shared" si="192"/>
        <v>8.333333333333337E-2</v>
      </c>
    </row>
    <row r="2069" spans="2:47" ht="14.25">
      <c r="B2069" s="29">
        <v>2025</v>
      </c>
      <c r="C2069" s="29">
        <v>7</v>
      </c>
      <c r="D2069" s="29">
        <v>24</v>
      </c>
      <c r="E2069" s="247" t="s">
        <v>496</v>
      </c>
      <c r="F2069" s="29">
        <v>3</v>
      </c>
      <c r="G2069" s="208" t="s">
        <v>466</v>
      </c>
      <c r="H2069" s="694" t="s">
        <v>467</v>
      </c>
      <c r="I2069" s="347" t="s">
        <v>23</v>
      </c>
      <c r="J2069" s="694" t="s">
        <v>468</v>
      </c>
      <c r="K2069" s="232">
        <v>3832377</v>
      </c>
      <c r="L2069" s="698">
        <v>1</v>
      </c>
      <c r="M2069" s="185">
        <v>6</v>
      </c>
      <c r="N2069" s="717" t="s">
        <v>480</v>
      </c>
      <c r="O2069" s="232" t="s">
        <v>3206</v>
      </c>
      <c r="P2069" s="232">
        <v>50</v>
      </c>
      <c r="Q2069" s="347" t="s">
        <v>276</v>
      </c>
      <c r="R2069" s="695">
        <v>1200</v>
      </c>
      <c r="S2069" s="695">
        <v>1202</v>
      </c>
      <c r="T2069" s="695">
        <v>5970</v>
      </c>
      <c r="U2069" s="695">
        <v>5970</v>
      </c>
      <c r="V2069" s="695">
        <v>1190</v>
      </c>
      <c r="W2069" s="695">
        <v>1202</v>
      </c>
      <c r="X2069" s="232">
        <v>1</v>
      </c>
      <c r="Y2069" s="695">
        <v>6000</v>
      </c>
      <c r="Z2069" s="232">
        <v>1</v>
      </c>
      <c r="AA2069" s="696">
        <v>5930</v>
      </c>
      <c r="AB2069" s="696">
        <v>5900</v>
      </c>
      <c r="AC2069" s="697" t="s">
        <v>3214</v>
      </c>
      <c r="AD2069" s="698" t="s">
        <v>3215</v>
      </c>
      <c r="AE2069" s="699">
        <v>0.73611111111111116</v>
      </c>
      <c r="AF2069" s="699">
        <v>0.77777777777777779</v>
      </c>
      <c r="AG2069" s="699"/>
      <c r="AH2069" s="699"/>
      <c r="AI2069" s="232"/>
      <c r="AJ2069" s="694" t="s">
        <v>862</v>
      </c>
      <c r="AK2069" s="694"/>
      <c r="AL2069" s="700" t="s">
        <v>36</v>
      </c>
      <c r="AM2069" s="694" t="s">
        <v>1721</v>
      </c>
      <c r="AN2069" s="694"/>
      <c r="AO2069" s="232" t="s">
        <v>3224</v>
      </c>
      <c r="AP2069" s="232"/>
      <c r="AQ2069" s="232" t="s">
        <v>3192</v>
      </c>
      <c r="AR2069" s="232"/>
      <c r="AS2069" s="232"/>
      <c r="AT2069" s="243">
        <f t="shared" ref="AT2069:AT2074" si="193">IF(IF(AE2069&gt;AF2069,1-AE2069+AF2069,AF2069-AE2069)=0,"",IF(AE2069&gt;AF2069,1-AE2069+AF2069,AF2069-AE2069))</f>
        <v>4.166666666666663E-2</v>
      </c>
      <c r="AU2069" s="243" t="str">
        <f t="shared" ref="AU2069:AU2074" si="194">IF(IF(AG2069&gt;AH2069,1-AG2069+AH2069,AH2069-AG2069)=0,"",IF(AG2069&gt;AH2069,1-AG2069+AH2069,AH2069-AG2069))</f>
        <v/>
      </c>
    </row>
    <row r="2070" spans="2:47" ht="14.25">
      <c r="B2070" s="29">
        <v>2025</v>
      </c>
      <c r="C2070" s="29">
        <v>7</v>
      </c>
      <c r="D2070" s="29">
        <v>24</v>
      </c>
      <c r="E2070" s="247" t="s">
        <v>496</v>
      </c>
      <c r="F2070" s="29"/>
      <c r="G2070" s="208"/>
      <c r="H2070" s="694" t="s">
        <v>467</v>
      </c>
      <c r="I2070" s="347"/>
      <c r="J2070" s="694"/>
      <c r="K2070" s="232"/>
      <c r="L2070" s="698"/>
      <c r="M2070" s="185"/>
      <c r="N2070" s="717"/>
      <c r="O2070" s="232"/>
      <c r="P2070" s="232"/>
      <c r="Q2070" s="347"/>
      <c r="R2070" s="695"/>
      <c r="S2070" s="695"/>
      <c r="T2070" s="695"/>
      <c r="U2070" s="695"/>
      <c r="V2070" s="695"/>
      <c r="W2070" s="695"/>
      <c r="X2070" s="232"/>
      <c r="Y2070" s="695"/>
      <c r="Z2070" s="232"/>
      <c r="AA2070" s="696"/>
      <c r="AB2070" s="696"/>
      <c r="AC2070" s="697"/>
      <c r="AD2070" s="698"/>
      <c r="AE2070" s="699"/>
      <c r="AF2070" s="699"/>
      <c r="AG2070" s="699">
        <v>0.77777777777777779</v>
      </c>
      <c r="AH2070" s="699">
        <v>0.84027777777777779</v>
      </c>
      <c r="AI2070" s="232" t="s">
        <v>5</v>
      </c>
      <c r="AJ2070" s="694"/>
      <c r="AK2070" s="694"/>
      <c r="AL2070" s="700"/>
      <c r="AM2070" s="694"/>
      <c r="AN2070" s="694"/>
      <c r="AO2070" s="232"/>
      <c r="AP2070" s="232"/>
      <c r="AQ2070" s="232"/>
      <c r="AR2070" s="232"/>
      <c r="AS2070" s="232"/>
      <c r="AT2070" s="243" t="str">
        <f t="shared" si="193"/>
        <v/>
      </c>
      <c r="AU2070" s="243">
        <f t="shared" si="194"/>
        <v>6.25E-2</v>
      </c>
    </row>
    <row r="2071" spans="2:47" ht="14.25">
      <c r="B2071" s="29">
        <v>2025</v>
      </c>
      <c r="C2071" s="29">
        <v>7</v>
      </c>
      <c r="D2071" s="29">
        <v>24</v>
      </c>
      <c r="E2071" s="247" t="s">
        <v>496</v>
      </c>
      <c r="F2071" s="29">
        <v>4</v>
      </c>
      <c r="G2071" s="208" t="s">
        <v>466</v>
      </c>
      <c r="H2071" s="694" t="s">
        <v>467</v>
      </c>
      <c r="I2071" s="347" t="s">
        <v>23</v>
      </c>
      <c r="J2071" s="694" t="s">
        <v>468</v>
      </c>
      <c r="K2071" s="232">
        <v>3832377</v>
      </c>
      <c r="L2071" s="698">
        <v>5</v>
      </c>
      <c r="M2071" s="185">
        <v>6</v>
      </c>
      <c r="N2071" s="717" t="s">
        <v>480</v>
      </c>
      <c r="O2071" s="232" t="s">
        <v>3206</v>
      </c>
      <c r="P2071" s="232">
        <v>50</v>
      </c>
      <c r="Q2071" s="347" t="s">
        <v>276</v>
      </c>
      <c r="R2071" s="695">
        <v>1200</v>
      </c>
      <c r="S2071" s="695">
        <v>1202</v>
      </c>
      <c r="T2071" s="695">
        <v>5950</v>
      </c>
      <c r="U2071" s="695">
        <v>5950</v>
      </c>
      <c r="V2071" s="695">
        <v>1190</v>
      </c>
      <c r="W2071" s="695">
        <v>1202</v>
      </c>
      <c r="X2071" s="232">
        <v>1</v>
      </c>
      <c r="Y2071" s="695">
        <v>6000</v>
      </c>
      <c r="Z2071" s="232">
        <v>1</v>
      </c>
      <c r="AA2071" s="696">
        <v>5800</v>
      </c>
      <c r="AB2071" s="696">
        <v>5780</v>
      </c>
      <c r="AC2071" s="697" t="s">
        <v>3225</v>
      </c>
      <c r="AD2071" s="698" t="s">
        <v>3226</v>
      </c>
      <c r="AE2071" s="699">
        <v>0.84027777777777779</v>
      </c>
      <c r="AF2071" s="699">
        <v>0.86805555555555558</v>
      </c>
      <c r="AG2071" s="699"/>
      <c r="AH2071" s="699"/>
      <c r="AI2071" s="232"/>
      <c r="AJ2071" s="694" t="s">
        <v>862</v>
      </c>
      <c r="AK2071" s="694"/>
      <c r="AL2071" s="700" t="s">
        <v>36</v>
      </c>
      <c r="AM2071" s="694" t="s">
        <v>1721</v>
      </c>
      <c r="AN2071" s="694"/>
      <c r="AO2071" s="232" t="s">
        <v>3227</v>
      </c>
      <c r="AP2071" s="232"/>
      <c r="AQ2071" s="232" t="s">
        <v>3192</v>
      </c>
      <c r="AR2071" s="232"/>
      <c r="AS2071" s="232"/>
      <c r="AT2071" s="243">
        <f t="shared" si="193"/>
        <v>2.777777777777779E-2</v>
      </c>
      <c r="AU2071" s="243" t="str">
        <f t="shared" si="194"/>
        <v/>
      </c>
    </row>
    <row r="2072" spans="2:47" ht="14.25">
      <c r="B2072" s="29">
        <v>2025</v>
      </c>
      <c r="C2072" s="29">
        <v>7</v>
      </c>
      <c r="D2072" s="29">
        <v>24</v>
      </c>
      <c r="E2072" s="247" t="s">
        <v>496</v>
      </c>
      <c r="F2072" s="29"/>
      <c r="G2072" s="208"/>
      <c r="H2072" s="694" t="s">
        <v>467</v>
      </c>
      <c r="I2072" s="347"/>
      <c r="J2072" s="694"/>
      <c r="K2072" s="232"/>
      <c r="L2072" s="698"/>
      <c r="M2072" s="185"/>
      <c r="N2072" s="717"/>
      <c r="O2072" s="232"/>
      <c r="P2072" s="232"/>
      <c r="Q2072" s="347"/>
      <c r="R2072" s="695"/>
      <c r="S2072" s="695"/>
      <c r="T2072" s="695"/>
      <c r="U2072" s="695"/>
      <c r="V2072" s="695"/>
      <c r="W2072" s="695"/>
      <c r="X2072" s="232"/>
      <c r="Y2072" s="695"/>
      <c r="Z2072" s="232"/>
      <c r="AA2072" s="696"/>
      <c r="AB2072" s="696"/>
      <c r="AC2072" s="697"/>
      <c r="AD2072" s="698"/>
      <c r="AE2072" s="699"/>
      <c r="AF2072" s="699"/>
      <c r="AG2072" s="699">
        <v>0.86805555555555558</v>
      </c>
      <c r="AH2072" s="699">
        <v>0.91666666666666663</v>
      </c>
      <c r="AI2072" s="232" t="s">
        <v>16</v>
      </c>
      <c r="AJ2072" s="694"/>
      <c r="AK2072" s="694"/>
      <c r="AL2072" s="700"/>
      <c r="AM2072" s="694"/>
      <c r="AN2072" s="694"/>
      <c r="AO2072" s="232"/>
      <c r="AP2072" s="232"/>
      <c r="AQ2072" s="232"/>
      <c r="AR2072" s="232"/>
      <c r="AS2072" s="232"/>
      <c r="AT2072" s="243" t="str">
        <f t="shared" si="193"/>
        <v/>
      </c>
      <c r="AU2072" s="243">
        <f t="shared" si="194"/>
        <v>4.8611111111111049E-2</v>
      </c>
    </row>
    <row r="2073" spans="2:47" ht="14.25">
      <c r="B2073" s="29">
        <v>2025</v>
      </c>
      <c r="C2073" s="29">
        <v>7</v>
      </c>
      <c r="D2073" s="29">
        <v>24</v>
      </c>
      <c r="E2073" s="247" t="s">
        <v>494</v>
      </c>
      <c r="F2073" s="29"/>
      <c r="G2073" s="208"/>
      <c r="H2073" s="694" t="s">
        <v>467</v>
      </c>
      <c r="I2073" s="347"/>
      <c r="J2073" s="694"/>
      <c r="K2073" s="232"/>
      <c r="L2073" s="698"/>
      <c r="M2073" s="185"/>
      <c r="N2073" s="717"/>
      <c r="O2073" s="232"/>
      <c r="P2073" s="232"/>
      <c r="Q2073" s="347"/>
      <c r="R2073" s="695"/>
      <c r="S2073" s="695"/>
      <c r="T2073" s="695"/>
      <c r="U2073" s="695"/>
      <c r="V2073" s="695"/>
      <c r="W2073" s="695"/>
      <c r="X2073" s="232"/>
      <c r="Y2073" s="695"/>
      <c r="Z2073" s="232"/>
      <c r="AA2073" s="696"/>
      <c r="AB2073" s="696"/>
      <c r="AC2073" s="697"/>
      <c r="AD2073" s="698"/>
      <c r="AE2073" s="699"/>
      <c r="AF2073" s="699"/>
      <c r="AG2073" s="699">
        <v>0.91666666666666663</v>
      </c>
      <c r="AH2073" s="699">
        <v>0.28125</v>
      </c>
      <c r="AI2073" s="232" t="s">
        <v>41</v>
      </c>
      <c r="AJ2073" s="694"/>
      <c r="AK2073" s="694"/>
      <c r="AL2073" s="700"/>
      <c r="AM2073" s="694"/>
      <c r="AN2073" s="694"/>
      <c r="AO2073" s="232" t="s">
        <v>1717</v>
      </c>
      <c r="AP2073" s="232"/>
      <c r="AQ2073" s="232"/>
      <c r="AR2073" s="232"/>
      <c r="AS2073" s="232"/>
      <c r="AT2073" s="243" t="str">
        <f t="shared" si="193"/>
        <v/>
      </c>
      <c r="AU2073" s="243">
        <f t="shared" si="194"/>
        <v>0.36458333333333337</v>
      </c>
    </row>
    <row r="2074" spans="2:47" ht="14.25">
      <c r="B2074" s="29">
        <v>2025</v>
      </c>
      <c r="C2074" s="29">
        <v>7</v>
      </c>
      <c r="D2074" s="29">
        <v>25</v>
      </c>
      <c r="E2074" s="247" t="s">
        <v>495</v>
      </c>
      <c r="F2074" s="29"/>
      <c r="G2074" s="208"/>
      <c r="H2074" s="694" t="s">
        <v>467</v>
      </c>
      <c r="I2074" s="347"/>
      <c r="J2074" s="694"/>
      <c r="K2074" s="232"/>
      <c r="L2074" s="698"/>
      <c r="M2074" s="185"/>
      <c r="N2074" s="717"/>
      <c r="O2074" s="232"/>
      <c r="P2074" s="232"/>
      <c r="Q2074" s="347"/>
      <c r="R2074" s="695"/>
      <c r="S2074" s="695"/>
      <c r="T2074" s="695"/>
      <c r="U2074" s="695"/>
      <c r="V2074" s="695"/>
      <c r="W2074" s="695"/>
      <c r="X2074" s="232"/>
      <c r="Y2074" s="695"/>
      <c r="Z2074" s="232"/>
      <c r="AA2074" s="696"/>
      <c r="AB2074" s="696"/>
      <c r="AC2074" s="697"/>
      <c r="AD2074" s="698"/>
      <c r="AE2074" s="699"/>
      <c r="AF2074" s="699"/>
      <c r="AG2074" s="699">
        <v>0.28125</v>
      </c>
      <c r="AH2074" s="699">
        <v>0.58333333333333337</v>
      </c>
      <c r="AI2074" s="232" t="s">
        <v>41</v>
      </c>
      <c r="AJ2074" s="694"/>
      <c r="AK2074" s="694"/>
      <c r="AL2074" s="700"/>
      <c r="AM2074" s="694"/>
      <c r="AN2074" s="694"/>
      <c r="AO2074" s="232" t="s">
        <v>3228</v>
      </c>
      <c r="AP2074" s="232"/>
      <c r="AQ2074" s="232"/>
      <c r="AR2074" s="232"/>
      <c r="AS2074" s="232"/>
      <c r="AT2074" s="243" t="str">
        <f t="shared" si="193"/>
        <v/>
      </c>
      <c r="AU2074" s="243">
        <f t="shared" si="194"/>
        <v>0.30208333333333337</v>
      </c>
    </row>
    <row r="2075" spans="2:47" ht="14.25">
      <c r="B2075" s="29">
        <v>2025</v>
      </c>
      <c r="C2075" s="29">
        <v>7</v>
      </c>
      <c r="D2075" s="29">
        <v>25</v>
      </c>
      <c r="E2075" s="247" t="s">
        <v>496</v>
      </c>
      <c r="F2075" s="29"/>
      <c r="G2075" s="208"/>
      <c r="H2075" s="694" t="s">
        <v>467</v>
      </c>
      <c r="I2075" s="347"/>
      <c r="J2075" s="694"/>
      <c r="K2075" s="232"/>
      <c r="L2075" s="698"/>
      <c r="M2075" s="185"/>
      <c r="N2075" s="717"/>
      <c r="O2075" s="232"/>
      <c r="P2075" s="232"/>
      <c r="Q2075" s="347"/>
      <c r="R2075" s="695"/>
      <c r="S2075" s="695"/>
      <c r="T2075" s="695"/>
      <c r="U2075" s="695"/>
      <c r="V2075" s="695"/>
      <c r="W2075" s="695"/>
      <c r="X2075" s="232"/>
      <c r="Y2075" s="695"/>
      <c r="Z2075" s="232"/>
      <c r="AA2075" s="696"/>
      <c r="AB2075" s="696"/>
      <c r="AC2075" s="697"/>
      <c r="AD2075" s="698"/>
      <c r="AE2075" s="699"/>
      <c r="AF2075" s="699"/>
      <c r="AG2075" s="699">
        <v>0.58333333333333337</v>
      </c>
      <c r="AH2075" s="699">
        <v>0.59722222222222221</v>
      </c>
      <c r="AI2075" s="232" t="s">
        <v>5</v>
      </c>
      <c r="AJ2075" s="694"/>
      <c r="AK2075" s="694"/>
      <c r="AL2075" s="700"/>
      <c r="AM2075" s="694"/>
      <c r="AN2075" s="694"/>
      <c r="AO2075" s="232" t="s">
        <v>3238</v>
      </c>
      <c r="AP2075" s="232"/>
      <c r="AQ2075" s="232"/>
      <c r="AR2075" s="232"/>
      <c r="AS2075" s="232"/>
      <c r="AT2075" s="243" t="str">
        <f t="shared" ref="AT2075:AT2141" si="195">IF(IF(AE2075&gt;AF2075,1-AE2075+AF2075,AF2075-AE2075)=0,"",IF(AE2075&gt;AF2075,1-AE2075+AF2075,AF2075-AE2075))</f>
        <v/>
      </c>
      <c r="AU2075" s="243">
        <f t="shared" ref="AU2075:AU2141" si="196">IF(IF(AG2075&gt;AH2075,1-AG2075+AH2075,AH2075-AG2075)=0,"",IF(AG2075&gt;AH2075,1-AG2075+AH2075,AH2075-AG2075))</f>
        <v>1.388888888888884E-2</v>
      </c>
    </row>
    <row r="2076" spans="2:47" ht="14.25">
      <c r="B2076" s="29">
        <v>2025</v>
      </c>
      <c r="C2076" s="29">
        <v>7</v>
      </c>
      <c r="D2076" s="29">
        <v>25</v>
      </c>
      <c r="E2076" s="247" t="s">
        <v>496</v>
      </c>
      <c r="F2076" s="29">
        <v>1</v>
      </c>
      <c r="G2076" s="208" t="s">
        <v>466</v>
      </c>
      <c r="H2076" s="694" t="s">
        <v>467</v>
      </c>
      <c r="I2076" s="347" t="s">
        <v>65</v>
      </c>
      <c r="J2076" s="694" t="s">
        <v>468</v>
      </c>
      <c r="K2076" s="232">
        <v>3832620</v>
      </c>
      <c r="L2076" s="698">
        <v>4</v>
      </c>
      <c r="M2076" s="185">
        <v>4</v>
      </c>
      <c r="N2076" s="717" t="s">
        <v>480</v>
      </c>
      <c r="O2076" s="232" t="s">
        <v>3206</v>
      </c>
      <c r="P2076" s="232">
        <v>50</v>
      </c>
      <c r="Q2076" s="347" t="s">
        <v>276</v>
      </c>
      <c r="R2076" s="695">
        <v>1200</v>
      </c>
      <c r="S2076" s="695">
        <v>1202</v>
      </c>
      <c r="T2076" s="695">
        <v>4240</v>
      </c>
      <c r="U2076" s="695">
        <v>4240</v>
      </c>
      <c r="V2076" s="695">
        <v>1190</v>
      </c>
      <c r="W2076" s="695">
        <v>1202</v>
      </c>
      <c r="X2076" s="232">
        <v>1</v>
      </c>
      <c r="Y2076" s="695">
        <v>4300</v>
      </c>
      <c r="Z2076" s="232">
        <v>1</v>
      </c>
      <c r="AA2076" s="696">
        <v>4220</v>
      </c>
      <c r="AB2076" s="696">
        <v>4200</v>
      </c>
      <c r="AC2076" s="697" t="s">
        <v>3229</v>
      </c>
      <c r="AD2076" s="698" t="s">
        <v>3230</v>
      </c>
      <c r="AE2076" s="699">
        <v>0.59722222222222221</v>
      </c>
      <c r="AF2076" s="699">
        <v>0.60069444444444442</v>
      </c>
      <c r="AG2076" s="699"/>
      <c r="AH2076" s="699"/>
      <c r="AI2076" s="232"/>
      <c r="AJ2076" s="694" t="s">
        <v>862</v>
      </c>
      <c r="AK2076" s="694"/>
      <c r="AL2076" s="700" t="s">
        <v>36</v>
      </c>
      <c r="AM2076" s="694" t="s">
        <v>1721</v>
      </c>
      <c r="AN2076" s="694"/>
      <c r="AO2076" s="232" t="s">
        <v>3231</v>
      </c>
      <c r="AP2076" s="232"/>
      <c r="AQ2076" s="232"/>
      <c r="AR2076" s="232"/>
      <c r="AS2076" s="232"/>
      <c r="AT2076" s="243">
        <f t="shared" si="195"/>
        <v>3.4722222222222099E-3</v>
      </c>
      <c r="AU2076" s="243" t="str">
        <f t="shared" si="196"/>
        <v/>
      </c>
    </row>
    <row r="2077" spans="2:47" ht="14.25">
      <c r="B2077" s="29">
        <v>2025</v>
      </c>
      <c r="C2077" s="29">
        <v>7</v>
      </c>
      <c r="D2077" s="29">
        <v>25</v>
      </c>
      <c r="E2077" s="247" t="s">
        <v>496</v>
      </c>
      <c r="F2077" s="29"/>
      <c r="G2077" s="208"/>
      <c r="H2077" s="694" t="s">
        <v>467</v>
      </c>
      <c r="I2077" s="347"/>
      <c r="J2077" s="694"/>
      <c r="K2077" s="232"/>
      <c r="L2077" s="698"/>
      <c r="M2077" s="185"/>
      <c r="N2077" s="717"/>
      <c r="O2077" s="232"/>
      <c r="P2077" s="232"/>
      <c r="Q2077" s="347"/>
      <c r="R2077" s="695"/>
      <c r="S2077" s="695"/>
      <c r="T2077" s="695"/>
      <c r="U2077" s="695"/>
      <c r="V2077" s="695"/>
      <c r="W2077" s="695"/>
      <c r="X2077" s="232"/>
      <c r="Y2077" s="695"/>
      <c r="Z2077" s="232"/>
      <c r="AA2077" s="696"/>
      <c r="AB2077" s="696"/>
      <c r="AC2077" s="697"/>
      <c r="AD2077" s="698"/>
      <c r="AE2077" s="699"/>
      <c r="AF2077" s="699"/>
      <c r="AG2077" s="699">
        <v>0.60069444444444442</v>
      </c>
      <c r="AH2077" s="699">
        <v>0.63888888888888884</v>
      </c>
      <c r="AI2077" s="232" t="s">
        <v>5</v>
      </c>
      <c r="AJ2077" s="694"/>
      <c r="AK2077" s="694"/>
      <c r="AL2077" s="700"/>
      <c r="AM2077" s="694"/>
      <c r="AN2077" s="694"/>
      <c r="AO2077" s="232"/>
      <c r="AP2077" s="232"/>
      <c r="AQ2077" s="232"/>
      <c r="AR2077" s="232"/>
      <c r="AS2077" s="232"/>
      <c r="AT2077" s="243" t="str">
        <f t="shared" si="195"/>
        <v/>
      </c>
      <c r="AU2077" s="243">
        <f t="shared" si="196"/>
        <v>3.819444444444442E-2</v>
      </c>
    </row>
    <row r="2078" spans="2:47" ht="14.25">
      <c r="B2078" s="29">
        <v>2025</v>
      </c>
      <c r="C2078" s="29">
        <v>7</v>
      </c>
      <c r="D2078" s="29">
        <v>25</v>
      </c>
      <c r="E2078" s="247" t="s">
        <v>496</v>
      </c>
      <c r="F2078" s="29">
        <v>2</v>
      </c>
      <c r="G2078" s="208" t="s">
        <v>466</v>
      </c>
      <c r="H2078" s="694" t="s">
        <v>467</v>
      </c>
      <c r="I2078" s="347" t="s">
        <v>23</v>
      </c>
      <c r="J2078" s="694" t="s">
        <v>468</v>
      </c>
      <c r="K2078" s="232">
        <v>3832377</v>
      </c>
      <c r="L2078" s="698">
        <v>3</v>
      </c>
      <c r="M2078" s="185">
        <v>6</v>
      </c>
      <c r="N2078" s="717" t="s">
        <v>480</v>
      </c>
      <c r="O2078" s="232" t="s">
        <v>3206</v>
      </c>
      <c r="P2078" s="232">
        <v>50</v>
      </c>
      <c r="Q2078" s="347" t="s">
        <v>276</v>
      </c>
      <c r="R2078" s="695">
        <v>1200</v>
      </c>
      <c r="S2078" s="695">
        <v>1200</v>
      </c>
      <c r="T2078" s="695">
        <v>5970</v>
      </c>
      <c r="U2078" s="695">
        <v>5970</v>
      </c>
      <c r="V2078" s="695">
        <v>1190</v>
      </c>
      <c r="W2078" s="695">
        <v>1200</v>
      </c>
      <c r="X2078" s="232">
        <v>1</v>
      </c>
      <c r="Y2078" s="695">
        <v>6000</v>
      </c>
      <c r="Z2078" s="232">
        <v>1</v>
      </c>
      <c r="AA2078" s="696">
        <v>5810</v>
      </c>
      <c r="AB2078" s="696">
        <v>5790</v>
      </c>
      <c r="AC2078" s="697" t="s">
        <v>3232</v>
      </c>
      <c r="AD2078" s="698" t="s">
        <v>3233</v>
      </c>
      <c r="AE2078" s="699">
        <v>0.63888888888888884</v>
      </c>
      <c r="AF2078" s="699">
        <v>0.66666666666666663</v>
      </c>
      <c r="AG2078" s="699"/>
      <c r="AH2078" s="699"/>
      <c r="AI2078" s="232"/>
      <c r="AJ2078" s="694" t="s">
        <v>862</v>
      </c>
      <c r="AK2078" s="694"/>
      <c r="AL2078" s="700" t="s">
        <v>18</v>
      </c>
      <c r="AM2078" s="694" t="s">
        <v>1721</v>
      </c>
      <c r="AN2078" s="694"/>
      <c r="AO2078" s="232" t="s">
        <v>3240</v>
      </c>
      <c r="AP2078" s="232"/>
      <c r="AQ2078" s="232" t="s">
        <v>3192</v>
      </c>
      <c r="AR2078" s="232"/>
      <c r="AS2078" s="232"/>
      <c r="AT2078" s="243">
        <f t="shared" si="195"/>
        <v>2.777777777777779E-2</v>
      </c>
      <c r="AU2078" s="243" t="str">
        <f t="shared" si="196"/>
        <v/>
      </c>
    </row>
    <row r="2079" spans="2:47" ht="14.25">
      <c r="B2079" s="29">
        <v>2025</v>
      </c>
      <c r="C2079" s="29">
        <v>7</v>
      </c>
      <c r="D2079" s="29">
        <v>25</v>
      </c>
      <c r="E2079" s="247" t="s">
        <v>496</v>
      </c>
      <c r="F2079" s="29"/>
      <c r="G2079" s="208"/>
      <c r="H2079" s="694" t="s">
        <v>467</v>
      </c>
      <c r="I2079" s="347"/>
      <c r="J2079" s="694"/>
      <c r="K2079" s="232"/>
      <c r="L2079" s="698"/>
      <c r="M2079" s="185"/>
      <c r="N2079" s="717"/>
      <c r="O2079" s="232"/>
      <c r="P2079" s="232"/>
      <c r="Q2079" s="347"/>
      <c r="R2079" s="695"/>
      <c r="S2079" s="695"/>
      <c r="T2079" s="695"/>
      <c r="U2079" s="695"/>
      <c r="V2079" s="695"/>
      <c r="W2079" s="695"/>
      <c r="X2079" s="232"/>
      <c r="Y2079" s="695"/>
      <c r="Z2079" s="232"/>
      <c r="AA2079" s="696"/>
      <c r="AB2079" s="696"/>
      <c r="AC2079" s="697"/>
      <c r="AD2079" s="698"/>
      <c r="AE2079" s="699"/>
      <c r="AF2079" s="699"/>
      <c r="AG2079" s="699">
        <v>0.66666666666666663</v>
      </c>
      <c r="AH2079" s="699">
        <v>0.6875</v>
      </c>
      <c r="AI2079" s="232" t="s">
        <v>5</v>
      </c>
      <c r="AJ2079" s="694"/>
      <c r="AK2079" s="694"/>
      <c r="AL2079" s="700"/>
      <c r="AM2079" s="694"/>
      <c r="AN2079" s="694"/>
      <c r="AO2079" s="232"/>
      <c r="AP2079" s="232"/>
      <c r="AQ2079" s="232"/>
      <c r="AR2079" s="232"/>
      <c r="AS2079" s="232"/>
      <c r="AT2079" s="243" t="str">
        <f t="shared" si="195"/>
        <v/>
      </c>
      <c r="AU2079" s="243">
        <f t="shared" si="196"/>
        <v>2.083333333333337E-2</v>
      </c>
    </row>
    <row r="2080" spans="2:47" ht="14.25">
      <c r="B2080" s="29">
        <v>2025</v>
      </c>
      <c r="C2080" s="29">
        <v>7</v>
      </c>
      <c r="D2080" s="29">
        <v>25</v>
      </c>
      <c r="E2080" s="247" t="s">
        <v>496</v>
      </c>
      <c r="F2080" s="29">
        <v>3</v>
      </c>
      <c r="G2080" s="208" t="s">
        <v>466</v>
      </c>
      <c r="H2080" s="694" t="s">
        <v>467</v>
      </c>
      <c r="I2080" s="347" t="s">
        <v>23</v>
      </c>
      <c r="J2080" s="694" t="s">
        <v>468</v>
      </c>
      <c r="K2080" s="232">
        <v>3832620</v>
      </c>
      <c r="L2080" s="698">
        <v>7</v>
      </c>
      <c r="M2080" s="185">
        <v>4</v>
      </c>
      <c r="N2080" s="717" t="s">
        <v>480</v>
      </c>
      <c r="O2080" s="232" t="s">
        <v>3206</v>
      </c>
      <c r="P2080" s="232">
        <v>50</v>
      </c>
      <c r="Q2080" s="347" t="s">
        <v>276</v>
      </c>
      <c r="R2080" s="695">
        <v>1200</v>
      </c>
      <c r="S2080" s="695">
        <v>1201</v>
      </c>
      <c r="T2080" s="695">
        <v>4260</v>
      </c>
      <c r="U2080" s="695">
        <v>4260</v>
      </c>
      <c r="V2080" s="695">
        <v>1190</v>
      </c>
      <c r="W2080" s="695">
        <v>1201</v>
      </c>
      <c r="X2080" s="232">
        <v>1</v>
      </c>
      <c r="Y2080" s="695">
        <v>4300</v>
      </c>
      <c r="Z2080" s="232">
        <v>1</v>
      </c>
      <c r="AA2080" s="696">
        <v>4120</v>
      </c>
      <c r="AB2080" s="696">
        <v>4100</v>
      </c>
      <c r="AC2080" s="697" t="s">
        <v>3234</v>
      </c>
      <c r="AD2080" s="698" t="s">
        <v>3235</v>
      </c>
      <c r="AE2080" s="699">
        <v>0.6875</v>
      </c>
      <c r="AF2080" s="699">
        <v>0.70833333333333337</v>
      </c>
      <c r="AG2080" s="699"/>
      <c r="AH2080" s="699"/>
      <c r="AI2080" s="232"/>
      <c r="AJ2080" s="694" t="s">
        <v>862</v>
      </c>
      <c r="AK2080" s="694"/>
      <c r="AL2080" s="700" t="s">
        <v>36</v>
      </c>
      <c r="AM2080" s="694" t="s">
        <v>1721</v>
      </c>
      <c r="AN2080" s="694"/>
      <c r="AO2080" s="232" t="s">
        <v>3243</v>
      </c>
      <c r="AP2080" s="232"/>
      <c r="AQ2080" s="232" t="s">
        <v>3192</v>
      </c>
      <c r="AR2080" s="232"/>
      <c r="AS2080" s="232"/>
      <c r="AT2080" s="243">
        <f t="shared" si="195"/>
        <v>2.083333333333337E-2</v>
      </c>
      <c r="AU2080" s="243" t="str">
        <f t="shared" si="196"/>
        <v/>
      </c>
    </row>
    <row r="2081" spans="2:47" ht="14.25">
      <c r="B2081" s="29">
        <v>2025</v>
      </c>
      <c r="C2081" s="29">
        <v>7</v>
      </c>
      <c r="D2081" s="29">
        <v>25</v>
      </c>
      <c r="E2081" s="247" t="s">
        <v>496</v>
      </c>
      <c r="F2081" s="29"/>
      <c r="G2081" s="208"/>
      <c r="H2081" s="694" t="s">
        <v>467</v>
      </c>
      <c r="I2081" s="347"/>
      <c r="J2081" s="694"/>
      <c r="K2081" s="232"/>
      <c r="L2081" s="698"/>
      <c r="M2081" s="185"/>
      <c r="N2081" s="717"/>
      <c r="O2081" s="232"/>
      <c r="P2081" s="232"/>
      <c r="Q2081" s="347"/>
      <c r="R2081" s="695"/>
      <c r="S2081" s="695"/>
      <c r="T2081" s="695"/>
      <c r="U2081" s="695"/>
      <c r="V2081" s="695"/>
      <c r="W2081" s="695"/>
      <c r="X2081" s="232"/>
      <c r="Y2081" s="695"/>
      <c r="Z2081" s="232"/>
      <c r="AA2081" s="696"/>
      <c r="AB2081" s="696"/>
      <c r="AC2081" s="697"/>
      <c r="AD2081" s="698"/>
      <c r="AE2081" s="699"/>
      <c r="AF2081" s="699"/>
      <c r="AG2081" s="699">
        <v>0.70833333333333337</v>
      </c>
      <c r="AH2081" s="699">
        <v>0.72916666666666663</v>
      </c>
      <c r="AI2081" s="232" t="s">
        <v>5</v>
      </c>
      <c r="AJ2081" s="694"/>
      <c r="AK2081" s="694"/>
      <c r="AL2081" s="700"/>
      <c r="AM2081" s="694"/>
      <c r="AN2081" s="694"/>
      <c r="AO2081" s="232"/>
      <c r="AP2081" s="232"/>
      <c r="AQ2081" s="232"/>
      <c r="AR2081" s="232"/>
      <c r="AS2081" s="232"/>
      <c r="AT2081" s="243" t="str">
        <f t="shared" si="195"/>
        <v/>
      </c>
      <c r="AU2081" s="243">
        <f t="shared" si="196"/>
        <v>2.0833333333333259E-2</v>
      </c>
    </row>
    <row r="2082" spans="2:47" ht="14.25">
      <c r="B2082" s="29">
        <v>2025</v>
      </c>
      <c r="C2082" s="29">
        <v>7</v>
      </c>
      <c r="D2082" s="29">
        <v>25</v>
      </c>
      <c r="E2082" s="247" t="s">
        <v>496</v>
      </c>
      <c r="F2082" s="29">
        <v>4</v>
      </c>
      <c r="G2082" s="208" t="s">
        <v>466</v>
      </c>
      <c r="H2082" s="694" t="s">
        <v>467</v>
      </c>
      <c r="I2082" s="347" t="s">
        <v>23</v>
      </c>
      <c r="J2082" s="694" t="s">
        <v>468</v>
      </c>
      <c r="K2082" s="232">
        <v>3832620</v>
      </c>
      <c r="L2082" s="698">
        <v>5</v>
      </c>
      <c r="M2082" s="185">
        <v>4</v>
      </c>
      <c r="N2082" s="717" t="s">
        <v>480</v>
      </c>
      <c r="O2082" s="232" t="s">
        <v>3206</v>
      </c>
      <c r="P2082" s="232">
        <v>50</v>
      </c>
      <c r="Q2082" s="347" t="s">
        <v>276</v>
      </c>
      <c r="R2082" s="695">
        <v>1200</v>
      </c>
      <c r="S2082" s="695">
        <v>1201</v>
      </c>
      <c r="T2082" s="695">
        <v>4210</v>
      </c>
      <c r="U2082" s="695">
        <v>4210</v>
      </c>
      <c r="V2082" s="695">
        <v>1190</v>
      </c>
      <c r="W2082" s="695">
        <v>1201</v>
      </c>
      <c r="X2082" s="232">
        <v>1</v>
      </c>
      <c r="Y2082" s="695">
        <v>4300</v>
      </c>
      <c r="Z2082" s="232">
        <v>1</v>
      </c>
      <c r="AA2082" s="696">
        <v>4060</v>
      </c>
      <c r="AB2082" s="696">
        <v>4040</v>
      </c>
      <c r="AC2082" s="697" t="s">
        <v>3241</v>
      </c>
      <c r="AD2082" s="698" t="s">
        <v>3242</v>
      </c>
      <c r="AE2082" s="699">
        <v>0.72916666666666663</v>
      </c>
      <c r="AF2082" s="699">
        <v>0.75</v>
      </c>
      <c r="AG2082" s="699"/>
      <c r="AH2082" s="699"/>
      <c r="AI2082" s="232"/>
      <c r="AJ2082" s="694" t="s">
        <v>862</v>
      </c>
      <c r="AK2082" s="694"/>
      <c r="AL2082" s="700" t="s">
        <v>36</v>
      </c>
      <c r="AM2082" s="694" t="s">
        <v>1721</v>
      </c>
      <c r="AN2082" s="694"/>
      <c r="AO2082" s="232" t="s">
        <v>3227</v>
      </c>
      <c r="AP2082" s="232"/>
      <c r="AQ2082" s="232" t="s">
        <v>3192</v>
      </c>
      <c r="AR2082" s="232"/>
      <c r="AS2082" s="232"/>
      <c r="AT2082" s="243">
        <f t="shared" si="195"/>
        <v>2.083333333333337E-2</v>
      </c>
      <c r="AU2082" s="243" t="str">
        <f t="shared" si="196"/>
        <v/>
      </c>
    </row>
    <row r="2083" spans="2:47" ht="14.25">
      <c r="B2083" s="29">
        <v>2025</v>
      </c>
      <c r="C2083" s="29">
        <v>7</v>
      </c>
      <c r="D2083" s="29">
        <v>25</v>
      </c>
      <c r="E2083" s="247" t="s">
        <v>496</v>
      </c>
      <c r="F2083" s="29"/>
      <c r="G2083" s="208"/>
      <c r="H2083" s="694" t="s">
        <v>467</v>
      </c>
      <c r="I2083" s="347"/>
      <c r="J2083" s="694"/>
      <c r="K2083" s="232"/>
      <c r="L2083" s="698"/>
      <c r="M2083" s="185"/>
      <c r="N2083" s="717"/>
      <c r="O2083" s="232"/>
      <c r="P2083" s="232"/>
      <c r="Q2083" s="347"/>
      <c r="R2083" s="695"/>
      <c r="S2083" s="695"/>
      <c r="T2083" s="695"/>
      <c r="U2083" s="695"/>
      <c r="V2083" s="695"/>
      <c r="W2083" s="695"/>
      <c r="X2083" s="232"/>
      <c r="Y2083" s="695"/>
      <c r="Z2083" s="232"/>
      <c r="AA2083" s="696"/>
      <c r="AB2083" s="696"/>
      <c r="AC2083" s="697"/>
      <c r="AD2083" s="698"/>
      <c r="AE2083" s="699"/>
      <c r="AF2083" s="699"/>
      <c r="AG2083" s="699">
        <v>0.75</v>
      </c>
      <c r="AH2083" s="699">
        <v>0.85416666666666663</v>
      </c>
      <c r="AI2083" s="232" t="s">
        <v>26</v>
      </c>
      <c r="AJ2083" s="694"/>
      <c r="AK2083" s="694"/>
      <c r="AL2083" s="700"/>
      <c r="AM2083" s="694"/>
      <c r="AN2083" s="694"/>
      <c r="AO2083" s="232" t="s">
        <v>3239</v>
      </c>
      <c r="AP2083" s="232"/>
      <c r="AQ2083" s="232"/>
      <c r="AR2083" s="232"/>
      <c r="AS2083" s="232"/>
      <c r="AT2083" s="243" t="str">
        <f t="shared" ref="AT2083:AT2088" si="197">IF(IF(AE2083&gt;AF2083,1-AE2083+AF2083,AF2083-AE2083)=0,"",IF(AE2083&gt;AF2083,1-AE2083+AF2083,AF2083-AE2083))</f>
        <v/>
      </c>
      <c r="AU2083" s="243">
        <f t="shared" ref="AU2083:AU2088" si="198">IF(IF(AG2083&gt;AH2083,1-AG2083+AH2083,AH2083-AG2083)=0,"",IF(AG2083&gt;AH2083,1-AG2083+AH2083,AH2083-AG2083))</f>
        <v>0.10416666666666663</v>
      </c>
    </row>
    <row r="2084" spans="2:47" ht="14.25">
      <c r="B2084" s="29">
        <v>2025</v>
      </c>
      <c r="C2084" s="29">
        <v>7</v>
      </c>
      <c r="D2084" s="29">
        <v>25</v>
      </c>
      <c r="E2084" s="247" t="s">
        <v>496</v>
      </c>
      <c r="F2084" s="29"/>
      <c r="G2084" s="208"/>
      <c r="H2084" s="694" t="s">
        <v>467</v>
      </c>
      <c r="I2084" s="347"/>
      <c r="J2084" s="694"/>
      <c r="K2084" s="232"/>
      <c r="L2084" s="698"/>
      <c r="M2084" s="185"/>
      <c r="N2084" s="717"/>
      <c r="O2084" s="232"/>
      <c r="P2084" s="232"/>
      <c r="Q2084" s="347"/>
      <c r="R2084" s="695"/>
      <c r="S2084" s="695"/>
      <c r="T2084" s="695"/>
      <c r="U2084" s="695"/>
      <c r="V2084" s="695"/>
      <c r="W2084" s="695"/>
      <c r="X2084" s="232"/>
      <c r="Y2084" s="695"/>
      <c r="Z2084" s="232"/>
      <c r="AA2084" s="696"/>
      <c r="AB2084" s="696"/>
      <c r="AC2084" s="697"/>
      <c r="AD2084" s="698"/>
      <c r="AE2084" s="699"/>
      <c r="AF2084" s="699"/>
      <c r="AG2084" s="699"/>
      <c r="AH2084" s="699"/>
      <c r="AI2084" s="232"/>
      <c r="AJ2084" s="694"/>
      <c r="AK2084" s="694"/>
      <c r="AL2084" s="700"/>
      <c r="AM2084" s="694"/>
      <c r="AN2084" s="694"/>
      <c r="AO2084" s="232" t="s">
        <v>3244</v>
      </c>
      <c r="AP2084" s="232"/>
      <c r="AQ2084" s="232"/>
      <c r="AR2084" s="232"/>
      <c r="AS2084" s="232"/>
      <c r="AT2084" s="243" t="str">
        <f t="shared" si="197"/>
        <v/>
      </c>
      <c r="AU2084" s="243" t="str">
        <f t="shared" si="198"/>
        <v/>
      </c>
    </row>
    <row r="2085" spans="2:47" ht="14.25">
      <c r="B2085" s="29">
        <v>2025</v>
      </c>
      <c r="C2085" s="29">
        <v>7</v>
      </c>
      <c r="D2085" s="29">
        <v>25</v>
      </c>
      <c r="E2085" s="247" t="s">
        <v>496</v>
      </c>
      <c r="F2085" s="29"/>
      <c r="G2085" s="208"/>
      <c r="H2085" s="694" t="s">
        <v>467</v>
      </c>
      <c r="I2085" s="347" t="s">
        <v>39</v>
      </c>
      <c r="J2085" s="694"/>
      <c r="K2085" s="232"/>
      <c r="L2085" s="698"/>
      <c r="M2085" s="185"/>
      <c r="N2085" s="717" t="s">
        <v>3236</v>
      </c>
      <c r="O2085" s="232"/>
      <c r="P2085" s="232">
        <v>25</v>
      </c>
      <c r="Q2085" s="347"/>
      <c r="R2085" s="695">
        <v>1330</v>
      </c>
      <c r="S2085" s="695">
        <v>1330</v>
      </c>
      <c r="T2085" s="695">
        <v>4600</v>
      </c>
      <c r="U2085" s="695">
        <v>200</v>
      </c>
      <c r="V2085" s="695">
        <v>1255</v>
      </c>
      <c r="W2085" s="695">
        <v>1258</v>
      </c>
      <c r="X2085" s="232">
        <v>1</v>
      </c>
      <c r="Y2085" s="695">
        <v>200</v>
      </c>
      <c r="Z2085" s="232">
        <v>1</v>
      </c>
      <c r="AA2085" s="696">
        <v>200</v>
      </c>
      <c r="AB2085" s="696">
        <v>200</v>
      </c>
      <c r="AC2085" s="697"/>
      <c r="AD2085" s="698" t="s">
        <v>768</v>
      </c>
      <c r="AE2085" s="699">
        <v>0.85416666666666663</v>
      </c>
      <c r="AF2085" s="699">
        <v>0.89583333333333337</v>
      </c>
      <c r="AG2085" s="699"/>
      <c r="AH2085" s="699"/>
      <c r="AI2085" s="232"/>
      <c r="AJ2085" s="694"/>
      <c r="AK2085" s="694"/>
      <c r="AL2085" s="700"/>
      <c r="AM2085" s="694" t="s">
        <v>486</v>
      </c>
      <c r="AN2085" s="694"/>
      <c r="AO2085" s="232" t="s">
        <v>3237</v>
      </c>
      <c r="AP2085" s="232"/>
      <c r="AQ2085" s="232"/>
      <c r="AR2085" s="232"/>
      <c r="AS2085" s="232"/>
      <c r="AT2085" s="243">
        <f t="shared" si="197"/>
        <v>4.1666666666666741E-2</v>
      </c>
      <c r="AU2085" s="243" t="str">
        <f t="shared" si="198"/>
        <v/>
      </c>
    </row>
    <row r="2086" spans="2:47" ht="14.25">
      <c r="B2086" s="29">
        <v>2025</v>
      </c>
      <c r="C2086" s="29">
        <v>7</v>
      </c>
      <c r="D2086" s="29">
        <v>25</v>
      </c>
      <c r="E2086" s="247" t="s">
        <v>496</v>
      </c>
      <c r="F2086" s="29"/>
      <c r="G2086" s="208"/>
      <c r="H2086" s="694" t="s">
        <v>467</v>
      </c>
      <c r="I2086" s="347" t="s">
        <v>39</v>
      </c>
      <c r="J2086" s="694"/>
      <c r="K2086" s="232"/>
      <c r="L2086" s="698"/>
      <c r="M2086" s="185"/>
      <c r="N2086" s="717" t="s">
        <v>2124</v>
      </c>
      <c r="O2086" s="232"/>
      <c r="P2086" s="232">
        <v>25</v>
      </c>
      <c r="Q2086" s="347"/>
      <c r="R2086" s="695">
        <v>1330</v>
      </c>
      <c r="S2086" s="695">
        <v>1330</v>
      </c>
      <c r="T2086" s="695">
        <v>4600</v>
      </c>
      <c r="U2086" s="695">
        <v>400</v>
      </c>
      <c r="V2086" s="695">
        <v>1255</v>
      </c>
      <c r="W2086" s="695">
        <v>1258</v>
      </c>
      <c r="X2086" s="232">
        <v>1</v>
      </c>
      <c r="Y2086" s="695">
        <v>400</v>
      </c>
      <c r="Z2086" s="232">
        <v>1</v>
      </c>
      <c r="AA2086" s="696">
        <v>400</v>
      </c>
      <c r="AB2086" s="696">
        <v>400</v>
      </c>
      <c r="AC2086" s="697"/>
      <c r="AD2086" s="698"/>
      <c r="AE2086" s="699"/>
      <c r="AF2086" s="699"/>
      <c r="AG2086" s="699"/>
      <c r="AH2086" s="699"/>
      <c r="AI2086" s="232"/>
      <c r="AJ2086" s="694"/>
      <c r="AK2086" s="694"/>
      <c r="AL2086" s="700"/>
      <c r="AM2086" s="694" t="s">
        <v>470</v>
      </c>
      <c r="AN2086" s="694"/>
      <c r="AO2086" s="232"/>
      <c r="AP2086" s="232"/>
      <c r="AQ2086" s="232"/>
      <c r="AR2086" s="232"/>
      <c r="AS2086" s="232"/>
      <c r="AT2086" s="243" t="str">
        <f t="shared" si="197"/>
        <v/>
      </c>
      <c r="AU2086" s="243" t="str">
        <f t="shared" si="198"/>
        <v/>
      </c>
    </row>
    <row r="2087" spans="2:47" ht="14.25">
      <c r="B2087" s="29">
        <v>2025</v>
      </c>
      <c r="C2087" s="29">
        <v>7</v>
      </c>
      <c r="D2087" s="29">
        <v>25</v>
      </c>
      <c r="E2087" s="247" t="s">
        <v>496</v>
      </c>
      <c r="F2087" s="29"/>
      <c r="G2087" s="208"/>
      <c r="H2087" s="694" t="s">
        <v>467</v>
      </c>
      <c r="I2087" s="347" t="s">
        <v>39</v>
      </c>
      <c r="J2087" s="694"/>
      <c r="K2087" s="232"/>
      <c r="L2087" s="698"/>
      <c r="M2087" s="185"/>
      <c r="N2087" s="717" t="s">
        <v>2124</v>
      </c>
      <c r="O2087" s="232"/>
      <c r="P2087" s="232">
        <v>25</v>
      </c>
      <c r="Q2087" s="347"/>
      <c r="R2087" s="695">
        <v>1330</v>
      </c>
      <c r="S2087" s="695">
        <v>1330</v>
      </c>
      <c r="T2087" s="695">
        <v>4600</v>
      </c>
      <c r="U2087" s="695">
        <v>2500</v>
      </c>
      <c r="V2087" s="695">
        <v>1200</v>
      </c>
      <c r="W2087" s="695">
        <v>1202</v>
      </c>
      <c r="X2087" s="232">
        <v>1</v>
      </c>
      <c r="Y2087" s="695">
        <v>2500</v>
      </c>
      <c r="Z2087" s="232">
        <v>1</v>
      </c>
      <c r="AA2087" s="696">
        <v>2500</v>
      </c>
      <c r="AB2087" s="696">
        <v>2500</v>
      </c>
      <c r="AC2087" s="697"/>
      <c r="AD2087" s="698"/>
      <c r="AE2087" s="699"/>
      <c r="AF2087" s="699"/>
      <c r="AG2087" s="699"/>
      <c r="AH2087" s="699"/>
      <c r="AI2087" s="232"/>
      <c r="AJ2087" s="694"/>
      <c r="AK2087" s="694"/>
      <c r="AL2087" s="700"/>
      <c r="AM2087" s="694" t="s">
        <v>470</v>
      </c>
      <c r="AN2087" s="694"/>
      <c r="AO2087" s="232"/>
      <c r="AP2087" s="232"/>
      <c r="AQ2087" s="232"/>
      <c r="AR2087" s="232"/>
      <c r="AS2087" s="232"/>
      <c r="AT2087" s="243" t="str">
        <f t="shared" si="197"/>
        <v/>
      </c>
      <c r="AU2087" s="243" t="str">
        <f t="shared" si="198"/>
        <v/>
      </c>
    </row>
    <row r="2088" spans="2:47" ht="14.25">
      <c r="B2088" s="29">
        <v>2025</v>
      </c>
      <c r="C2088" s="29">
        <v>7</v>
      </c>
      <c r="D2088" s="29">
        <v>25</v>
      </c>
      <c r="E2088" s="247" t="s">
        <v>496</v>
      </c>
      <c r="F2088" s="29"/>
      <c r="G2088" s="208"/>
      <c r="H2088" s="694" t="s">
        <v>467</v>
      </c>
      <c r="I2088" s="347"/>
      <c r="J2088" s="694"/>
      <c r="K2088" s="232"/>
      <c r="L2088" s="698"/>
      <c r="M2088" s="185"/>
      <c r="N2088" s="717"/>
      <c r="O2088" s="232"/>
      <c r="P2088" s="232"/>
      <c r="Q2088" s="347"/>
      <c r="R2088" s="695"/>
      <c r="S2088" s="695"/>
      <c r="T2088" s="695"/>
      <c r="U2088" s="695"/>
      <c r="V2088" s="695"/>
      <c r="W2088" s="695"/>
      <c r="X2088" s="232"/>
      <c r="Y2088" s="695"/>
      <c r="Z2088" s="232"/>
      <c r="AA2088" s="696"/>
      <c r="AB2088" s="696"/>
      <c r="AC2088" s="697"/>
      <c r="AD2088" s="698"/>
      <c r="AE2088" s="699"/>
      <c r="AF2088" s="699"/>
      <c r="AG2088" s="699">
        <v>0.89583333333333337</v>
      </c>
      <c r="AH2088" s="699">
        <v>0.91666666666666663</v>
      </c>
      <c r="AI2088" s="232" t="s">
        <v>16</v>
      </c>
      <c r="AJ2088" s="694"/>
      <c r="AK2088" s="694"/>
      <c r="AL2088" s="700"/>
      <c r="AM2088" s="694"/>
      <c r="AN2088" s="694"/>
      <c r="AO2088" s="232"/>
      <c r="AP2088" s="232"/>
      <c r="AQ2088" s="232"/>
      <c r="AR2088" s="232"/>
      <c r="AS2088" s="232"/>
      <c r="AT2088" s="243" t="str">
        <f t="shared" si="197"/>
        <v/>
      </c>
      <c r="AU2088" s="243">
        <f t="shared" si="198"/>
        <v>2.0833333333333259E-2</v>
      </c>
    </row>
    <row r="2089" spans="2:47" ht="14.25">
      <c r="B2089" s="29">
        <v>2025</v>
      </c>
      <c r="C2089" s="29">
        <v>7</v>
      </c>
      <c r="D2089" s="29">
        <v>25</v>
      </c>
      <c r="E2089" s="247" t="s">
        <v>494</v>
      </c>
      <c r="F2089" s="29"/>
      <c r="G2089" s="208"/>
      <c r="H2089" s="694" t="s">
        <v>467</v>
      </c>
      <c r="I2089" s="347"/>
      <c r="J2089" s="694"/>
      <c r="K2089" s="232"/>
      <c r="L2089" s="698"/>
      <c r="M2089" s="185"/>
      <c r="N2089" s="717"/>
      <c r="O2089" s="232"/>
      <c r="P2089" s="232"/>
      <c r="Q2089" s="347"/>
      <c r="R2089" s="695"/>
      <c r="S2089" s="695"/>
      <c r="T2089" s="695"/>
      <c r="U2089" s="695"/>
      <c r="V2089" s="695"/>
      <c r="W2089" s="695"/>
      <c r="X2089" s="232"/>
      <c r="Y2089" s="695"/>
      <c r="Z2089" s="232"/>
      <c r="AA2089" s="696"/>
      <c r="AB2089" s="696"/>
      <c r="AC2089" s="697"/>
      <c r="AD2089" s="698"/>
      <c r="AE2089" s="699"/>
      <c r="AF2089" s="699"/>
      <c r="AG2089" s="699">
        <v>0.91666666666666663</v>
      </c>
      <c r="AH2089" s="699">
        <v>0.28125</v>
      </c>
      <c r="AI2089" s="232" t="s">
        <v>41</v>
      </c>
      <c r="AJ2089" s="694"/>
      <c r="AK2089" s="694"/>
      <c r="AL2089" s="700"/>
      <c r="AM2089" s="694"/>
      <c r="AN2089" s="694"/>
      <c r="AO2089" s="232" t="s">
        <v>1717</v>
      </c>
      <c r="AP2089" s="232"/>
      <c r="AQ2089" s="232"/>
      <c r="AR2089" s="232"/>
      <c r="AS2089" s="232"/>
      <c r="AT2089" s="243" t="str">
        <f t="shared" ref="AT2089:AT2104" si="199">IF(IF(AE2089&gt;AF2089,1-AE2089+AF2089,AF2089-AE2089)=0,"",IF(AE2089&gt;AF2089,1-AE2089+AF2089,AF2089-AE2089))</f>
        <v/>
      </c>
      <c r="AU2089" s="243">
        <f t="shared" ref="AU2089:AU2104" si="200">IF(IF(AG2089&gt;AH2089,1-AG2089+AH2089,AH2089-AG2089)=0,"",IF(AG2089&gt;AH2089,1-AG2089+AH2089,AH2089-AG2089))</f>
        <v>0.36458333333333337</v>
      </c>
    </row>
    <row r="2090" spans="2:47" ht="14.25">
      <c r="B2090" s="29">
        <v>2025</v>
      </c>
      <c r="C2090" s="29">
        <v>7</v>
      </c>
      <c r="D2090" s="29">
        <v>28</v>
      </c>
      <c r="E2090" s="247" t="s">
        <v>496</v>
      </c>
      <c r="F2090" s="29"/>
      <c r="G2090" s="208"/>
      <c r="H2090" s="694" t="s">
        <v>467</v>
      </c>
      <c r="I2090" s="347"/>
      <c r="J2090" s="694"/>
      <c r="K2090" s="232"/>
      <c r="L2090" s="698"/>
      <c r="M2090" s="185"/>
      <c r="N2090" s="717"/>
      <c r="O2090" s="232"/>
      <c r="P2090" s="232"/>
      <c r="Q2090" s="347"/>
      <c r="R2090" s="695"/>
      <c r="S2090" s="695"/>
      <c r="T2090" s="695"/>
      <c r="U2090" s="695"/>
      <c r="V2090" s="695"/>
      <c r="W2090" s="695"/>
      <c r="X2090" s="232"/>
      <c r="Y2090" s="695"/>
      <c r="Z2090" s="232"/>
      <c r="AA2090" s="696"/>
      <c r="AB2090" s="696"/>
      <c r="AC2090" s="697"/>
      <c r="AD2090" s="698"/>
      <c r="AE2090" s="699"/>
      <c r="AF2090" s="699"/>
      <c r="AG2090" s="699">
        <v>0.28125</v>
      </c>
      <c r="AH2090" s="699">
        <v>0.36458333333333331</v>
      </c>
      <c r="AI2090" s="232" t="s">
        <v>41</v>
      </c>
      <c r="AJ2090" s="694"/>
      <c r="AK2090" s="694"/>
      <c r="AL2090" s="700"/>
      <c r="AM2090" s="694"/>
      <c r="AN2090" s="694"/>
      <c r="AO2090" s="232" t="s">
        <v>3249</v>
      </c>
      <c r="AP2090" s="232"/>
      <c r="AQ2090" s="232"/>
      <c r="AR2090" s="232"/>
      <c r="AS2090" s="232"/>
      <c r="AT2090" s="243" t="str">
        <f t="shared" si="199"/>
        <v/>
      </c>
      <c r="AU2090" s="243">
        <f t="shared" si="200"/>
        <v>8.3333333333333315E-2</v>
      </c>
    </row>
    <row r="2091" spans="2:47" ht="14.25">
      <c r="B2091" s="29">
        <v>2025</v>
      </c>
      <c r="C2091" s="29">
        <v>7</v>
      </c>
      <c r="D2091" s="29">
        <v>28</v>
      </c>
      <c r="E2091" s="247" t="s">
        <v>496</v>
      </c>
      <c r="F2091" s="29"/>
      <c r="G2091" s="208"/>
      <c r="H2091" s="694" t="s">
        <v>467</v>
      </c>
      <c r="I2091" s="347"/>
      <c r="J2091" s="694"/>
      <c r="K2091" s="232"/>
      <c r="L2091" s="698"/>
      <c r="M2091" s="185"/>
      <c r="N2091" s="717"/>
      <c r="O2091" s="232"/>
      <c r="P2091" s="232"/>
      <c r="Q2091" s="347"/>
      <c r="R2091" s="695"/>
      <c r="S2091" s="695"/>
      <c r="T2091" s="695"/>
      <c r="U2091" s="695"/>
      <c r="V2091" s="695"/>
      <c r="W2091" s="695"/>
      <c r="X2091" s="232"/>
      <c r="Y2091" s="695"/>
      <c r="Z2091" s="232"/>
      <c r="AA2091" s="696"/>
      <c r="AB2091" s="696"/>
      <c r="AC2091" s="697"/>
      <c r="AD2091" s="698"/>
      <c r="AE2091" s="699"/>
      <c r="AF2091" s="699"/>
      <c r="AG2091" s="699"/>
      <c r="AH2091" s="699"/>
      <c r="AI2091" s="232"/>
      <c r="AJ2091" s="694"/>
      <c r="AK2091" s="694"/>
      <c r="AL2091" s="700"/>
      <c r="AM2091" s="694"/>
      <c r="AN2091" s="694"/>
      <c r="AO2091" s="232" t="s">
        <v>3250</v>
      </c>
      <c r="AP2091" s="232"/>
      <c r="AQ2091" s="232"/>
      <c r="AR2091" s="232"/>
      <c r="AS2091" s="232"/>
      <c r="AT2091" s="243" t="str">
        <f t="shared" si="199"/>
        <v/>
      </c>
      <c r="AU2091" s="243" t="str">
        <f t="shared" si="200"/>
        <v/>
      </c>
    </row>
    <row r="2092" spans="2:47" ht="14.25">
      <c r="B2092" s="29">
        <v>2025</v>
      </c>
      <c r="C2092" s="29">
        <v>7</v>
      </c>
      <c r="D2092" s="29">
        <v>28</v>
      </c>
      <c r="E2092" s="247" t="s">
        <v>496</v>
      </c>
      <c r="F2092" s="29"/>
      <c r="G2092" s="208"/>
      <c r="H2092" s="694" t="s">
        <v>467</v>
      </c>
      <c r="I2092" s="347" t="s">
        <v>39</v>
      </c>
      <c r="J2092" s="694"/>
      <c r="K2092" s="232"/>
      <c r="L2092" s="698"/>
      <c r="M2092" s="185"/>
      <c r="N2092" s="717" t="s">
        <v>2124</v>
      </c>
      <c r="O2092" s="232"/>
      <c r="P2092" s="232">
        <v>25</v>
      </c>
      <c r="Q2092" s="347"/>
      <c r="R2092" s="695">
        <v>1330</v>
      </c>
      <c r="S2092" s="695">
        <v>1330</v>
      </c>
      <c r="T2092" s="695">
        <v>1400</v>
      </c>
      <c r="U2092" s="695">
        <v>1400</v>
      </c>
      <c r="V2092" s="695">
        <v>1120</v>
      </c>
      <c r="W2092" s="695">
        <v>1122</v>
      </c>
      <c r="X2092" s="232">
        <v>1</v>
      </c>
      <c r="Y2092" s="695">
        <v>5300</v>
      </c>
      <c r="Z2092" s="232">
        <v>1</v>
      </c>
      <c r="AA2092" s="696">
        <v>1400</v>
      </c>
      <c r="AB2092" s="696">
        <v>1400</v>
      </c>
      <c r="AC2092" s="697"/>
      <c r="AD2092" s="698"/>
      <c r="AE2092" s="699">
        <v>0.36458333333333331</v>
      </c>
      <c r="AF2092" s="699">
        <v>0.58333333333333337</v>
      </c>
      <c r="AG2092" s="699"/>
      <c r="AH2092" s="699"/>
      <c r="AI2092" s="232"/>
      <c r="AJ2092" s="694"/>
      <c r="AK2092" s="694"/>
      <c r="AL2092" s="700"/>
      <c r="AM2092" s="694" t="s">
        <v>470</v>
      </c>
      <c r="AN2092" s="694"/>
      <c r="AO2092" s="232"/>
      <c r="AP2092" s="232"/>
      <c r="AQ2092" s="232"/>
      <c r="AR2092" s="232"/>
      <c r="AS2092" s="232"/>
      <c r="AT2092" s="243">
        <f t="shared" si="199"/>
        <v>0.21875000000000006</v>
      </c>
      <c r="AU2092" s="243" t="str">
        <f t="shared" si="200"/>
        <v/>
      </c>
    </row>
    <row r="2093" spans="2:47" ht="14.25">
      <c r="B2093" s="29">
        <v>2025</v>
      </c>
      <c r="C2093" s="29">
        <v>7</v>
      </c>
      <c r="D2093" s="29">
        <v>28</v>
      </c>
      <c r="E2093" s="247" t="s">
        <v>496</v>
      </c>
      <c r="F2093" s="29"/>
      <c r="G2093" s="208"/>
      <c r="H2093" s="694" t="s">
        <v>467</v>
      </c>
      <c r="I2093" s="347" t="s">
        <v>39</v>
      </c>
      <c r="J2093" s="694"/>
      <c r="K2093" s="232"/>
      <c r="L2093" s="698"/>
      <c r="M2093" s="185"/>
      <c r="N2093" s="717" t="s">
        <v>2124</v>
      </c>
      <c r="O2093" s="232"/>
      <c r="P2093" s="232">
        <v>25</v>
      </c>
      <c r="Q2093" s="347" t="s">
        <v>3252</v>
      </c>
      <c r="R2093" s="695">
        <v>1330</v>
      </c>
      <c r="S2093" s="695">
        <v>1330</v>
      </c>
      <c r="T2093" s="695">
        <v>8000</v>
      </c>
      <c r="U2093" s="695">
        <v>3900</v>
      </c>
      <c r="V2093" s="695">
        <v>1120</v>
      </c>
      <c r="W2093" s="695">
        <v>1122</v>
      </c>
      <c r="X2093" s="232">
        <v>1</v>
      </c>
      <c r="Y2093" s="695">
        <v>5300</v>
      </c>
      <c r="Z2093" s="232">
        <v>1</v>
      </c>
      <c r="AA2093" s="696" t="s">
        <v>3255</v>
      </c>
      <c r="AB2093" s="696">
        <v>5300</v>
      </c>
      <c r="AC2093" s="697" t="s">
        <v>3253</v>
      </c>
      <c r="AD2093" s="698"/>
      <c r="AE2093" s="699"/>
      <c r="AF2093" s="699"/>
      <c r="AG2093" s="699"/>
      <c r="AH2093" s="699"/>
      <c r="AI2093" s="232"/>
      <c r="AJ2093" s="694"/>
      <c r="AK2093" s="694"/>
      <c r="AL2093" s="700"/>
      <c r="AM2093" s="694" t="s">
        <v>470</v>
      </c>
      <c r="AN2093" s="694"/>
      <c r="AO2093" s="232" t="s">
        <v>3245</v>
      </c>
      <c r="AP2093" s="232"/>
      <c r="AQ2093" s="232"/>
      <c r="AR2093" s="232"/>
      <c r="AS2093" s="232"/>
      <c r="AT2093" s="243" t="str">
        <f t="shared" si="199"/>
        <v/>
      </c>
      <c r="AU2093" s="243" t="str">
        <f t="shared" si="200"/>
        <v/>
      </c>
    </row>
    <row r="2094" spans="2:47" ht="14.25">
      <c r="B2094" s="29">
        <v>2025</v>
      </c>
      <c r="C2094" s="29">
        <v>7</v>
      </c>
      <c r="D2094" s="29">
        <v>28</v>
      </c>
      <c r="E2094" s="247" t="s">
        <v>496</v>
      </c>
      <c r="F2094" s="29"/>
      <c r="G2094" s="208"/>
      <c r="H2094" s="694" t="s">
        <v>467</v>
      </c>
      <c r="I2094" s="347" t="s">
        <v>39</v>
      </c>
      <c r="J2094" s="694"/>
      <c r="K2094" s="232"/>
      <c r="L2094" s="698"/>
      <c r="M2094" s="185"/>
      <c r="N2094" s="717" t="s">
        <v>3257</v>
      </c>
      <c r="O2094" s="232"/>
      <c r="P2094" s="232">
        <v>25</v>
      </c>
      <c r="Q2094" s="347" t="s">
        <v>3252</v>
      </c>
      <c r="R2094" s="695">
        <v>1330</v>
      </c>
      <c r="S2094" s="695">
        <v>1330</v>
      </c>
      <c r="T2094" s="695">
        <v>8000</v>
      </c>
      <c r="U2094" s="695">
        <v>8000</v>
      </c>
      <c r="V2094" s="695">
        <v>1110</v>
      </c>
      <c r="W2094" s="695">
        <v>1112</v>
      </c>
      <c r="X2094" s="232">
        <v>1</v>
      </c>
      <c r="Y2094" s="695">
        <v>8000</v>
      </c>
      <c r="Z2094" s="232">
        <v>1</v>
      </c>
      <c r="AA2094" s="696">
        <v>8150</v>
      </c>
      <c r="AB2094" s="696">
        <v>8150</v>
      </c>
      <c r="AC2094" s="697" t="s">
        <v>3254</v>
      </c>
      <c r="AD2094" s="698"/>
      <c r="AE2094" s="699"/>
      <c r="AF2094" s="699"/>
      <c r="AG2094" s="699"/>
      <c r="AH2094" s="699"/>
      <c r="AI2094" s="232"/>
      <c r="AJ2094" s="694"/>
      <c r="AK2094" s="694"/>
      <c r="AL2094" s="700"/>
      <c r="AM2094" s="694" t="s">
        <v>486</v>
      </c>
      <c r="AN2094" s="694"/>
      <c r="AO2094" s="232" t="s">
        <v>3256</v>
      </c>
      <c r="AP2094" s="232"/>
      <c r="AQ2094" s="232"/>
      <c r="AR2094" s="232"/>
      <c r="AS2094" s="232"/>
      <c r="AT2094" s="243" t="str">
        <f t="shared" si="199"/>
        <v/>
      </c>
      <c r="AU2094" s="243" t="str">
        <f t="shared" si="200"/>
        <v/>
      </c>
    </row>
    <row r="2095" spans="2:47" ht="14.25">
      <c r="B2095" s="29">
        <v>2025</v>
      </c>
      <c r="C2095" s="29">
        <v>7</v>
      </c>
      <c r="D2095" s="29">
        <v>28</v>
      </c>
      <c r="E2095" s="247" t="s">
        <v>496</v>
      </c>
      <c r="F2095" s="29"/>
      <c r="G2095" s="208"/>
      <c r="H2095" s="694" t="s">
        <v>467</v>
      </c>
      <c r="I2095" s="347" t="s">
        <v>39</v>
      </c>
      <c r="J2095" s="694"/>
      <c r="K2095" s="232"/>
      <c r="L2095" s="698"/>
      <c r="M2095" s="185"/>
      <c r="N2095" s="717" t="s">
        <v>2124</v>
      </c>
      <c r="O2095" s="232"/>
      <c r="P2095" s="232">
        <v>25</v>
      </c>
      <c r="Q2095" s="347" t="s">
        <v>3251</v>
      </c>
      <c r="R2095" s="695">
        <v>1110</v>
      </c>
      <c r="S2095" s="695">
        <v>1112</v>
      </c>
      <c r="T2095" s="695">
        <v>950</v>
      </c>
      <c r="U2095" s="695">
        <v>950</v>
      </c>
      <c r="V2095" s="695">
        <v>1110</v>
      </c>
      <c r="W2095" s="695">
        <v>1112</v>
      </c>
      <c r="X2095" s="232">
        <v>1</v>
      </c>
      <c r="Y2095" s="695">
        <v>8000</v>
      </c>
      <c r="Z2095" s="232">
        <v>1</v>
      </c>
      <c r="AA2095" s="696">
        <v>950</v>
      </c>
      <c r="AB2095" s="696">
        <v>950</v>
      </c>
      <c r="AC2095" s="697"/>
      <c r="AD2095" s="698"/>
      <c r="AE2095" s="699"/>
      <c r="AF2095" s="699"/>
      <c r="AG2095" s="699"/>
      <c r="AH2095" s="699"/>
      <c r="AI2095" s="232"/>
      <c r="AJ2095" s="694"/>
      <c r="AK2095" s="694"/>
      <c r="AL2095" s="700"/>
      <c r="AM2095" s="694" t="s">
        <v>470</v>
      </c>
      <c r="AN2095" s="694"/>
      <c r="AO2095" s="232"/>
      <c r="AP2095" s="232"/>
      <c r="AQ2095" s="232"/>
      <c r="AR2095" s="232"/>
      <c r="AS2095" s="232"/>
      <c r="AT2095" s="243" t="str">
        <f t="shared" si="199"/>
        <v/>
      </c>
      <c r="AU2095" s="243" t="str">
        <f t="shared" si="200"/>
        <v/>
      </c>
    </row>
    <row r="2096" spans="2:47" ht="14.25">
      <c r="B2096" s="29">
        <v>2025</v>
      </c>
      <c r="C2096" s="29">
        <v>7</v>
      </c>
      <c r="D2096" s="29">
        <v>28</v>
      </c>
      <c r="E2096" s="247" t="s">
        <v>496</v>
      </c>
      <c r="F2096" s="29"/>
      <c r="G2096" s="208"/>
      <c r="H2096" s="694" t="s">
        <v>467</v>
      </c>
      <c r="I2096" s="347" t="s">
        <v>39</v>
      </c>
      <c r="J2096" s="694"/>
      <c r="K2096" s="232"/>
      <c r="L2096" s="698"/>
      <c r="M2096" s="185"/>
      <c r="N2096" s="717" t="s">
        <v>2124</v>
      </c>
      <c r="O2096" s="232"/>
      <c r="P2096" s="232">
        <v>25</v>
      </c>
      <c r="Q2096" s="347" t="s">
        <v>3252</v>
      </c>
      <c r="R2096" s="695">
        <v>1330</v>
      </c>
      <c r="S2096" s="695">
        <v>1330</v>
      </c>
      <c r="T2096" s="695">
        <v>8000</v>
      </c>
      <c r="U2096" s="695">
        <v>8000</v>
      </c>
      <c r="V2096" s="695">
        <v>1110</v>
      </c>
      <c r="W2096" s="695">
        <v>1112</v>
      </c>
      <c r="X2096" s="232">
        <v>1</v>
      </c>
      <c r="Y2096" s="695">
        <v>8000</v>
      </c>
      <c r="Z2096" s="232">
        <v>1</v>
      </c>
      <c r="AA2096" s="696" t="s">
        <v>3260</v>
      </c>
      <c r="AB2096" s="696">
        <v>9100</v>
      </c>
      <c r="AC2096" s="697" t="s">
        <v>3258</v>
      </c>
      <c r="AD2096" s="698"/>
      <c r="AE2096" s="699"/>
      <c r="AF2096" s="699"/>
      <c r="AG2096" s="699"/>
      <c r="AH2096" s="699"/>
      <c r="AI2096" s="232"/>
      <c r="AJ2096" s="694"/>
      <c r="AK2096" s="694"/>
      <c r="AL2096" s="700"/>
      <c r="AM2096" s="694" t="s">
        <v>470</v>
      </c>
      <c r="AN2096" s="694"/>
      <c r="AO2096" s="232" t="s">
        <v>3245</v>
      </c>
      <c r="AP2096" s="232"/>
      <c r="AQ2096" s="232"/>
      <c r="AR2096" s="232"/>
      <c r="AS2096" s="232"/>
      <c r="AT2096" s="243" t="str">
        <f t="shared" si="199"/>
        <v/>
      </c>
      <c r="AU2096" s="243" t="str">
        <f t="shared" si="200"/>
        <v/>
      </c>
    </row>
    <row r="2097" spans="2:47" ht="14.25">
      <c r="B2097" s="29">
        <v>2025</v>
      </c>
      <c r="C2097" s="29">
        <v>7</v>
      </c>
      <c r="D2097" s="29">
        <v>28</v>
      </c>
      <c r="E2097" s="247" t="s">
        <v>494</v>
      </c>
      <c r="F2097" s="29"/>
      <c r="G2097" s="208"/>
      <c r="H2097" s="694" t="s">
        <v>467</v>
      </c>
      <c r="I2097" s="347"/>
      <c r="J2097" s="694"/>
      <c r="K2097" s="232"/>
      <c r="L2097" s="698"/>
      <c r="M2097" s="185"/>
      <c r="N2097" s="717"/>
      <c r="O2097" s="232"/>
      <c r="P2097" s="232"/>
      <c r="Q2097" s="347"/>
      <c r="R2097" s="695"/>
      <c r="S2097" s="695"/>
      <c r="T2097" s="695"/>
      <c r="U2097" s="695"/>
      <c r="V2097" s="695"/>
      <c r="W2097" s="695"/>
      <c r="X2097" s="232"/>
      <c r="Y2097" s="695"/>
      <c r="Z2097" s="232"/>
      <c r="AA2097" s="696"/>
      <c r="AB2097" s="696"/>
      <c r="AC2097" s="697"/>
      <c r="AD2097" s="698"/>
      <c r="AE2097" s="699"/>
      <c r="AF2097" s="699"/>
      <c r="AG2097" s="699">
        <v>0.58333333333333337</v>
      </c>
      <c r="AH2097" s="699">
        <v>0.72916666666666663</v>
      </c>
      <c r="AI2097" s="232" t="s">
        <v>41</v>
      </c>
      <c r="AJ2097" s="694"/>
      <c r="AK2097" s="694"/>
      <c r="AL2097" s="700"/>
      <c r="AM2097" s="694"/>
      <c r="AN2097" s="694"/>
      <c r="AO2097" s="232" t="s">
        <v>1717</v>
      </c>
      <c r="AP2097" s="232"/>
      <c r="AQ2097" s="232"/>
      <c r="AR2097" s="232"/>
      <c r="AS2097" s="232"/>
      <c r="AT2097" s="243" t="str">
        <f t="shared" si="199"/>
        <v/>
      </c>
      <c r="AU2097" s="243">
        <f t="shared" si="200"/>
        <v>0.14583333333333326</v>
      </c>
    </row>
    <row r="2098" spans="2:47" ht="14.25">
      <c r="B2098" s="29">
        <v>2025</v>
      </c>
      <c r="C2098" s="29">
        <v>7</v>
      </c>
      <c r="D2098" s="29">
        <v>28</v>
      </c>
      <c r="E2098" s="247" t="s">
        <v>494</v>
      </c>
      <c r="F2098" s="29"/>
      <c r="G2098" s="208"/>
      <c r="H2098" s="694" t="s">
        <v>467</v>
      </c>
      <c r="I2098" s="347" t="s">
        <v>39</v>
      </c>
      <c r="J2098" s="694"/>
      <c r="K2098" s="232"/>
      <c r="L2098" s="698"/>
      <c r="M2098" s="185"/>
      <c r="N2098" s="717" t="s">
        <v>2124</v>
      </c>
      <c r="O2098" s="232"/>
      <c r="P2098" s="232">
        <v>25</v>
      </c>
      <c r="Q2098" s="347" t="s">
        <v>3252</v>
      </c>
      <c r="R2098" s="695">
        <v>1330</v>
      </c>
      <c r="S2098" s="695">
        <v>1330</v>
      </c>
      <c r="T2098" s="695">
        <v>8000</v>
      </c>
      <c r="U2098" s="695">
        <v>8000</v>
      </c>
      <c r="V2098" s="695">
        <v>1110</v>
      </c>
      <c r="W2098" s="695">
        <v>1112</v>
      </c>
      <c r="X2098" s="232">
        <v>1</v>
      </c>
      <c r="Y2098" s="695">
        <v>8000</v>
      </c>
      <c r="Z2098" s="232">
        <v>1</v>
      </c>
      <c r="AA2098" s="696" t="s">
        <v>3267</v>
      </c>
      <c r="AB2098" s="696">
        <v>17250</v>
      </c>
      <c r="AC2098" s="697" t="s">
        <v>3259</v>
      </c>
      <c r="AD2098" s="698"/>
      <c r="AE2098" s="699">
        <v>0.72916666666666663</v>
      </c>
      <c r="AF2098" s="699">
        <v>0.91666666666666663</v>
      </c>
      <c r="AG2098" s="699"/>
      <c r="AH2098" s="699"/>
      <c r="AI2098" s="232"/>
      <c r="AJ2098" s="694"/>
      <c r="AK2098" s="694"/>
      <c r="AL2098" s="700"/>
      <c r="AM2098" s="694" t="s">
        <v>470</v>
      </c>
      <c r="AN2098" s="694"/>
      <c r="AO2098" s="232" t="s">
        <v>3245</v>
      </c>
      <c r="AP2098" s="232"/>
      <c r="AQ2098" s="232"/>
      <c r="AR2098" s="232"/>
      <c r="AS2098" s="232"/>
      <c r="AT2098" s="243">
        <f t="shared" si="199"/>
        <v>0.1875</v>
      </c>
      <c r="AU2098" s="243" t="str">
        <f t="shared" si="200"/>
        <v/>
      </c>
    </row>
    <row r="2099" spans="2:47" ht="14.25">
      <c r="B2099" s="29">
        <v>2025</v>
      </c>
      <c r="C2099" s="29">
        <v>7</v>
      </c>
      <c r="D2099" s="29">
        <v>28</v>
      </c>
      <c r="E2099" s="247" t="s">
        <v>494</v>
      </c>
      <c r="F2099" s="29"/>
      <c r="G2099" s="208"/>
      <c r="H2099" s="694" t="s">
        <v>467</v>
      </c>
      <c r="I2099" s="347" t="s">
        <v>39</v>
      </c>
      <c r="J2099" s="694"/>
      <c r="K2099" s="232"/>
      <c r="L2099" s="698"/>
      <c r="M2099" s="185"/>
      <c r="N2099" s="717" t="s">
        <v>2124</v>
      </c>
      <c r="O2099" s="232"/>
      <c r="P2099" s="232">
        <v>25</v>
      </c>
      <c r="Q2099" s="347" t="s">
        <v>3252</v>
      </c>
      <c r="R2099" s="695">
        <v>1330</v>
      </c>
      <c r="S2099" s="695">
        <v>1330</v>
      </c>
      <c r="T2099" s="695">
        <v>4100</v>
      </c>
      <c r="U2099" s="695">
        <v>2550</v>
      </c>
      <c r="V2099" s="695">
        <v>1100</v>
      </c>
      <c r="W2099" s="695">
        <v>1102</v>
      </c>
      <c r="X2099" s="232">
        <v>1</v>
      </c>
      <c r="Y2099" s="695">
        <v>2550</v>
      </c>
      <c r="Z2099" s="232">
        <v>1</v>
      </c>
      <c r="AA2099" s="696">
        <v>2550</v>
      </c>
      <c r="AB2099" s="696">
        <v>2550</v>
      </c>
      <c r="AC2099" s="697" t="s">
        <v>3253</v>
      </c>
      <c r="AD2099" s="698"/>
      <c r="AE2099" s="699"/>
      <c r="AF2099" s="699"/>
      <c r="AG2099" s="699"/>
      <c r="AH2099" s="699"/>
      <c r="AI2099" s="232"/>
      <c r="AJ2099" s="694"/>
      <c r="AK2099" s="694"/>
      <c r="AL2099" s="700"/>
      <c r="AM2099" s="694" t="s">
        <v>470</v>
      </c>
      <c r="AN2099" s="694"/>
      <c r="AO2099" s="232"/>
      <c r="AP2099" s="232"/>
      <c r="AQ2099" s="232"/>
      <c r="AR2099" s="232"/>
      <c r="AS2099" s="232"/>
      <c r="AT2099" s="243" t="str">
        <f t="shared" si="199"/>
        <v/>
      </c>
      <c r="AU2099" s="243" t="str">
        <f t="shared" si="200"/>
        <v/>
      </c>
    </row>
    <row r="2100" spans="2:47" ht="14.25">
      <c r="B2100" s="29">
        <v>2025</v>
      </c>
      <c r="C2100" s="29">
        <v>7</v>
      </c>
      <c r="D2100" s="29">
        <v>28</v>
      </c>
      <c r="E2100" s="247" t="s">
        <v>494</v>
      </c>
      <c r="F2100" s="29"/>
      <c r="G2100" s="208"/>
      <c r="H2100" s="694" t="s">
        <v>467</v>
      </c>
      <c r="I2100" s="347" t="s">
        <v>39</v>
      </c>
      <c r="J2100" s="694"/>
      <c r="K2100" s="232"/>
      <c r="L2100" s="698"/>
      <c r="M2100" s="185"/>
      <c r="N2100" s="717" t="s">
        <v>2124</v>
      </c>
      <c r="O2100" s="232"/>
      <c r="P2100" s="232">
        <v>25</v>
      </c>
      <c r="Q2100" s="347" t="s">
        <v>3252</v>
      </c>
      <c r="R2100" s="695">
        <v>1330</v>
      </c>
      <c r="S2100" s="695">
        <v>1330</v>
      </c>
      <c r="T2100" s="695">
        <v>4100</v>
      </c>
      <c r="U2100" s="695">
        <v>400</v>
      </c>
      <c r="V2100" s="695">
        <v>1050</v>
      </c>
      <c r="W2100" s="695">
        <v>1052</v>
      </c>
      <c r="X2100" s="232">
        <v>1</v>
      </c>
      <c r="Y2100" s="695">
        <v>400</v>
      </c>
      <c r="Z2100" s="232">
        <v>1</v>
      </c>
      <c r="AA2100" s="696">
        <v>400</v>
      </c>
      <c r="AB2100" s="696">
        <v>400</v>
      </c>
      <c r="AC2100" s="697" t="s">
        <v>3253</v>
      </c>
      <c r="AD2100" s="698"/>
      <c r="AE2100" s="699"/>
      <c r="AF2100" s="699"/>
      <c r="AG2100" s="699"/>
      <c r="AH2100" s="699"/>
      <c r="AI2100" s="232"/>
      <c r="AJ2100" s="694"/>
      <c r="AK2100" s="694"/>
      <c r="AL2100" s="700"/>
      <c r="AM2100" s="694" t="s">
        <v>470</v>
      </c>
      <c r="AN2100" s="694"/>
      <c r="AO2100" s="232"/>
      <c r="AP2100" s="232"/>
      <c r="AQ2100" s="232"/>
      <c r="AR2100" s="232"/>
      <c r="AS2100" s="232"/>
      <c r="AT2100" s="243" t="str">
        <f t="shared" si="199"/>
        <v/>
      </c>
      <c r="AU2100" s="243" t="str">
        <f t="shared" si="200"/>
        <v/>
      </c>
    </row>
    <row r="2101" spans="2:47" ht="14.25">
      <c r="B2101" s="29">
        <v>2025</v>
      </c>
      <c r="C2101" s="29">
        <v>7</v>
      </c>
      <c r="D2101" s="29">
        <v>28</v>
      </c>
      <c r="E2101" s="247" t="s">
        <v>494</v>
      </c>
      <c r="F2101" s="29"/>
      <c r="G2101" s="208"/>
      <c r="H2101" s="694" t="s">
        <v>467</v>
      </c>
      <c r="I2101" s="347" t="s">
        <v>39</v>
      </c>
      <c r="J2101" s="694"/>
      <c r="K2101" s="232"/>
      <c r="L2101" s="698"/>
      <c r="M2101" s="185"/>
      <c r="N2101" s="717" t="s">
        <v>2124</v>
      </c>
      <c r="O2101" s="232"/>
      <c r="P2101" s="232">
        <v>25</v>
      </c>
      <c r="Q2101" s="347" t="s">
        <v>3252</v>
      </c>
      <c r="R2101" s="695">
        <v>1330</v>
      </c>
      <c r="S2101" s="695">
        <v>1330</v>
      </c>
      <c r="T2101" s="695">
        <v>4100</v>
      </c>
      <c r="U2101" s="695">
        <v>400</v>
      </c>
      <c r="V2101" s="695">
        <v>1020</v>
      </c>
      <c r="W2101" s="695">
        <v>1022</v>
      </c>
      <c r="X2101" s="232">
        <v>1</v>
      </c>
      <c r="Y2101" s="695">
        <v>400</v>
      </c>
      <c r="Z2101" s="232">
        <v>1</v>
      </c>
      <c r="AA2101" s="696">
        <v>400</v>
      </c>
      <c r="AB2101" s="696">
        <v>400</v>
      </c>
      <c r="AC2101" s="697" t="s">
        <v>3253</v>
      </c>
      <c r="AD2101" s="698"/>
      <c r="AE2101" s="699"/>
      <c r="AF2101" s="699"/>
      <c r="AG2101" s="699"/>
      <c r="AH2101" s="699"/>
      <c r="AI2101" s="232"/>
      <c r="AJ2101" s="694"/>
      <c r="AK2101" s="694"/>
      <c r="AL2101" s="700"/>
      <c r="AM2101" s="694" t="s">
        <v>470</v>
      </c>
      <c r="AN2101" s="694"/>
      <c r="AO2101" s="232"/>
      <c r="AP2101" s="232"/>
      <c r="AQ2101" s="232"/>
      <c r="AR2101" s="232"/>
      <c r="AS2101" s="232"/>
      <c r="AT2101" s="243" t="str">
        <f t="shared" si="199"/>
        <v/>
      </c>
      <c r="AU2101" s="243" t="str">
        <f t="shared" si="200"/>
        <v/>
      </c>
    </row>
    <row r="2102" spans="2:47" ht="14.25">
      <c r="B2102" s="29">
        <v>2025</v>
      </c>
      <c r="C2102" s="29">
        <v>7</v>
      </c>
      <c r="D2102" s="29">
        <v>28</v>
      </c>
      <c r="E2102" s="247" t="s">
        <v>494</v>
      </c>
      <c r="F2102" s="29"/>
      <c r="G2102" s="208"/>
      <c r="H2102" s="694" t="s">
        <v>467</v>
      </c>
      <c r="I2102" s="347" t="s">
        <v>39</v>
      </c>
      <c r="J2102" s="694"/>
      <c r="K2102" s="232"/>
      <c r="L2102" s="698"/>
      <c r="M2102" s="185"/>
      <c r="N2102" s="717" t="s">
        <v>2124</v>
      </c>
      <c r="O2102" s="232"/>
      <c r="P2102" s="232">
        <v>25</v>
      </c>
      <c r="Q2102" s="347" t="s">
        <v>3252</v>
      </c>
      <c r="R2102" s="695">
        <v>1330</v>
      </c>
      <c r="S2102" s="695">
        <v>1330</v>
      </c>
      <c r="T2102" s="695">
        <v>4100</v>
      </c>
      <c r="U2102" s="695">
        <v>750</v>
      </c>
      <c r="V2102" s="695">
        <v>1005</v>
      </c>
      <c r="W2102" s="695">
        <v>1007</v>
      </c>
      <c r="X2102" s="232">
        <v>1</v>
      </c>
      <c r="Y2102" s="695">
        <v>8850</v>
      </c>
      <c r="Z2102" s="232">
        <v>1</v>
      </c>
      <c r="AA2102" s="696">
        <v>700</v>
      </c>
      <c r="AB2102" s="696">
        <v>700</v>
      </c>
      <c r="AC2102" s="697" t="s">
        <v>3253</v>
      </c>
      <c r="AD2102" s="698"/>
      <c r="AE2102" s="699"/>
      <c r="AF2102" s="699"/>
      <c r="AG2102" s="699"/>
      <c r="AH2102" s="699"/>
      <c r="AI2102" s="232"/>
      <c r="AJ2102" s="694"/>
      <c r="AK2102" s="694"/>
      <c r="AL2102" s="700"/>
      <c r="AM2102" s="694" t="s">
        <v>470</v>
      </c>
      <c r="AN2102" s="694"/>
      <c r="AO2102" s="232"/>
      <c r="AP2102" s="232"/>
      <c r="AQ2102" s="232"/>
      <c r="AR2102" s="232"/>
      <c r="AS2102" s="232"/>
      <c r="AT2102" s="243" t="str">
        <f t="shared" si="199"/>
        <v/>
      </c>
      <c r="AU2102" s="243" t="str">
        <f t="shared" si="200"/>
        <v/>
      </c>
    </row>
    <row r="2103" spans="2:47" ht="14.25">
      <c r="B2103" s="29">
        <v>2025</v>
      </c>
      <c r="C2103" s="29">
        <v>7</v>
      </c>
      <c r="D2103" s="29">
        <v>28</v>
      </c>
      <c r="E2103" s="247" t="s">
        <v>494</v>
      </c>
      <c r="F2103" s="29"/>
      <c r="G2103" s="208"/>
      <c r="H2103" s="694" t="s">
        <v>467</v>
      </c>
      <c r="I2103" s="347" t="s">
        <v>39</v>
      </c>
      <c r="J2103" s="694"/>
      <c r="K2103" s="232"/>
      <c r="L2103" s="698"/>
      <c r="M2103" s="185"/>
      <c r="N2103" s="717" t="s">
        <v>2124</v>
      </c>
      <c r="O2103" s="232"/>
      <c r="P2103" s="232">
        <v>25</v>
      </c>
      <c r="Q2103" s="347" t="s">
        <v>3252</v>
      </c>
      <c r="R2103" s="695">
        <v>1330</v>
      </c>
      <c r="S2103" s="695">
        <v>1330</v>
      </c>
      <c r="T2103" s="695">
        <v>8000</v>
      </c>
      <c r="U2103" s="695">
        <v>8000</v>
      </c>
      <c r="V2103" s="695">
        <v>1005</v>
      </c>
      <c r="W2103" s="695">
        <v>1007</v>
      </c>
      <c r="X2103" s="232">
        <v>1</v>
      </c>
      <c r="Y2103" s="695">
        <v>8850</v>
      </c>
      <c r="Z2103" s="232">
        <v>1</v>
      </c>
      <c r="AA2103" s="696" t="s">
        <v>3268</v>
      </c>
      <c r="AB2103" s="696">
        <v>8850</v>
      </c>
      <c r="AC2103" s="697" t="s">
        <v>3269</v>
      </c>
      <c r="AD2103" s="698"/>
      <c r="AE2103" s="699"/>
      <c r="AF2103" s="699"/>
      <c r="AG2103" s="699"/>
      <c r="AH2103" s="699"/>
      <c r="AI2103" s="232"/>
      <c r="AJ2103" s="694"/>
      <c r="AK2103" s="694"/>
      <c r="AL2103" s="700"/>
      <c r="AM2103" s="694" t="s">
        <v>470</v>
      </c>
      <c r="AN2103" s="694"/>
      <c r="AO2103" s="232" t="s">
        <v>3248</v>
      </c>
      <c r="AP2103" s="232"/>
      <c r="AQ2103" s="232"/>
      <c r="AR2103" s="232"/>
      <c r="AS2103" s="232"/>
      <c r="AT2103" s="243" t="str">
        <f t="shared" si="199"/>
        <v/>
      </c>
      <c r="AU2103" s="243" t="str">
        <f t="shared" si="200"/>
        <v/>
      </c>
    </row>
    <row r="2104" spans="2:47" ht="14.25">
      <c r="B2104" s="29">
        <v>2025</v>
      </c>
      <c r="C2104" s="29">
        <v>7</v>
      </c>
      <c r="D2104" s="29">
        <v>28</v>
      </c>
      <c r="E2104" s="247" t="s">
        <v>494</v>
      </c>
      <c r="F2104" s="29"/>
      <c r="G2104" s="208"/>
      <c r="H2104" s="694" t="s">
        <v>919</v>
      </c>
      <c r="I2104" s="347" t="s">
        <v>39</v>
      </c>
      <c r="J2104" s="694"/>
      <c r="K2104" s="232"/>
      <c r="L2104" s="698"/>
      <c r="M2104" s="185"/>
      <c r="N2104" s="717" t="s">
        <v>2124</v>
      </c>
      <c r="O2104" s="232"/>
      <c r="P2104" s="232">
        <v>25</v>
      </c>
      <c r="Q2104" s="347" t="s">
        <v>3252</v>
      </c>
      <c r="R2104" s="695">
        <v>1330</v>
      </c>
      <c r="S2104" s="695">
        <v>1330</v>
      </c>
      <c r="T2104" s="695">
        <v>8000</v>
      </c>
      <c r="U2104" s="695">
        <v>8000</v>
      </c>
      <c r="V2104" s="695">
        <v>1000</v>
      </c>
      <c r="W2104" s="695">
        <v>1002</v>
      </c>
      <c r="X2104" s="232">
        <v>1</v>
      </c>
      <c r="Y2104" s="695">
        <v>5250</v>
      </c>
      <c r="Z2104" s="232">
        <v>1</v>
      </c>
      <c r="AA2104" s="696">
        <v>5250</v>
      </c>
      <c r="AB2104" s="696">
        <v>5250</v>
      </c>
      <c r="AC2104" s="697" t="s">
        <v>3270</v>
      </c>
      <c r="AD2104" s="698"/>
      <c r="AE2104" s="699"/>
      <c r="AF2104" s="699"/>
      <c r="AG2104" s="699"/>
      <c r="AH2104" s="699"/>
      <c r="AI2104" s="232"/>
      <c r="AJ2104" s="694"/>
      <c r="AK2104" s="694"/>
      <c r="AL2104" s="700"/>
      <c r="AM2104" s="694" t="s">
        <v>470</v>
      </c>
      <c r="AN2104" s="694"/>
      <c r="AO2104" s="232"/>
      <c r="AP2104" s="232"/>
      <c r="AQ2104" s="232"/>
      <c r="AR2104" s="232"/>
      <c r="AS2104" s="232"/>
      <c r="AT2104" s="243" t="str">
        <f t="shared" si="199"/>
        <v/>
      </c>
      <c r="AU2104" s="243" t="str">
        <f t="shared" si="200"/>
        <v/>
      </c>
    </row>
    <row r="2105" spans="2:47" ht="14.25">
      <c r="B2105" s="29">
        <v>2025</v>
      </c>
      <c r="C2105" s="29">
        <v>7</v>
      </c>
      <c r="D2105" s="29">
        <v>28</v>
      </c>
      <c r="E2105" s="247" t="s">
        <v>495</v>
      </c>
      <c r="F2105" s="29"/>
      <c r="G2105" s="208"/>
      <c r="H2105" s="694" t="s">
        <v>467</v>
      </c>
      <c r="I2105" s="347"/>
      <c r="J2105" s="694"/>
      <c r="K2105" s="232"/>
      <c r="L2105" s="698"/>
      <c r="M2105" s="185"/>
      <c r="N2105" s="717"/>
      <c r="O2105" s="232"/>
      <c r="P2105" s="232"/>
      <c r="Q2105" s="347"/>
      <c r="R2105" s="695"/>
      <c r="S2105" s="695"/>
      <c r="T2105" s="695"/>
      <c r="U2105" s="695"/>
      <c r="V2105" s="695"/>
      <c r="W2105" s="695"/>
      <c r="X2105" s="232"/>
      <c r="Y2105" s="695"/>
      <c r="Z2105" s="232"/>
      <c r="AA2105" s="696"/>
      <c r="AB2105" s="696"/>
      <c r="AC2105" s="697"/>
      <c r="AD2105" s="698"/>
      <c r="AE2105" s="699"/>
      <c r="AF2105" s="699"/>
      <c r="AG2105" s="699">
        <v>0.91666666666666663</v>
      </c>
      <c r="AH2105" s="699">
        <v>0.9375</v>
      </c>
      <c r="AI2105" s="232" t="s">
        <v>5</v>
      </c>
      <c r="AJ2105" s="694"/>
      <c r="AK2105" s="694"/>
      <c r="AL2105" s="700"/>
      <c r="AM2105" s="694"/>
      <c r="AN2105" s="694"/>
      <c r="AO2105" s="232"/>
      <c r="AP2105" s="232"/>
      <c r="AQ2105" s="232"/>
      <c r="AR2105" s="232"/>
      <c r="AS2105" s="232"/>
      <c r="AT2105" s="243" t="str">
        <f t="shared" ref="AT2105:AT2126" si="201">IF(IF(AE2105&gt;AF2105,1-AE2105+AF2105,AF2105-AE2105)=0,"",IF(AE2105&gt;AF2105,1-AE2105+AF2105,AF2105-AE2105))</f>
        <v/>
      </c>
      <c r="AU2105" s="243">
        <f t="shared" ref="AU2105:AU2126" si="202">IF(IF(AG2105&gt;AH2105,1-AG2105+AH2105,AH2105-AG2105)=0,"",IF(AG2105&gt;AH2105,1-AG2105+AH2105,AH2105-AG2105))</f>
        <v>2.083333333333337E-2</v>
      </c>
    </row>
    <row r="2106" spans="2:47" ht="14.25">
      <c r="B2106" s="29">
        <v>2025</v>
      </c>
      <c r="C2106" s="29">
        <v>7</v>
      </c>
      <c r="D2106" s="29">
        <v>28</v>
      </c>
      <c r="E2106" s="247" t="s">
        <v>495</v>
      </c>
      <c r="F2106" s="29"/>
      <c r="G2106" s="208"/>
      <c r="H2106" s="694" t="s">
        <v>467</v>
      </c>
      <c r="I2106" s="347" t="s">
        <v>39</v>
      </c>
      <c r="J2106" s="694"/>
      <c r="K2106" s="232"/>
      <c r="L2106" s="698"/>
      <c r="M2106" s="185"/>
      <c r="N2106" s="717" t="s">
        <v>2123</v>
      </c>
      <c r="O2106" s="232"/>
      <c r="P2106" s="232">
        <v>12</v>
      </c>
      <c r="Q2106" s="347"/>
      <c r="R2106" s="695">
        <v>1200</v>
      </c>
      <c r="S2106" s="695">
        <v>1200</v>
      </c>
      <c r="T2106" s="695">
        <v>1400</v>
      </c>
      <c r="U2106" s="695">
        <v>1400</v>
      </c>
      <c r="V2106" s="695">
        <v>1200</v>
      </c>
      <c r="W2106" s="695">
        <v>1200</v>
      </c>
      <c r="X2106" s="232">
        <v>1</v>
      </c>
      <c r="Y2106" s="695">
        <v>200</v>
      </c>
      <c r="Z2106" s="232">
        <v>7</v>
      </c>
      <c r="AA2106" s="696">
        <v>1400</v>
      </c>
      <c r="AB2106" s="696">
        <v>1400</v>
      </c>
      <c r="AC2106" s="697"/>
      <c r="AD2106" s="698" t="s">
        <v>2800</v>
      </c>
      <c r="AE2106" s="699" t="s">
        <v>3272</v>
      </c>
      <c r="AF2106" s="699">
        <v>0.25</v>
      </c>
      <c r="AG2106" s="699"/>
      <c r="AH2106" s="699"/>
      <c r="AI2106" s="232"/>
      <c r="AJ2106" s="694"/>
      <c r="AK2106" s="694"/>
      <c r="AL2106" s="700"/>
      <c r="AM2106" s="694" t="s">
        <v>486</v>
      </c>
      <c r="AN2106" s="694"/>
      <c r="AO2106" s="232" t="s">
        <v>3261</v>
      </c>
      <c r="AP2106" s="232"/>
      <c r="AQ2106" s="232"/>
      <c r="AR2106" s="232"/>
      <c r="AS2106" s="232"/>
      <c r="AT2106" s="243">
        <f t="shared" si="201"/>
        <v>0.3125</v>
      </c>
      <c r="AU2106" s="243" t="str">
        <f t="shared" si="202"/>
        <v/>
      </c>
    </row>
    <row r="2107" spans="2:47" ht="14.25">
      <c r="B2107" s="29">
        <v>2025</v>
      </c>
      <c r="C2107" s="29">
        <v>7</v>
      </c>
      <c r="D2107" s="29">
        <v>28</v>
      </c>
      <c r="E2107" s="247" t="s">
        <v>495</v>
      </c>
      <c r="F2107" s="29"/>
      <c r="G2107" s="208"/>
      <c r="H2107" s="694" t="s">
        <v>467</v>
      </c>
      <c r="I2107" s="347" t="s">
        <v>39</v>
      </c>
      <c r="J2107" s="694"/>
      <c r="K2107" s="232"/>
      <c r="L2107" s="698"/>
      <c r="M2107" s="185"/>
      <c r="N2107" s="717" t="s">
        <v>2123</v>
      </c>
      <c r="O2107" s="232"/>
      <c r="P2107" s="232">
        <v>12</v>
      </c>
      <c r="Q2107" s="347"/>
      <c r="R2107" s="695">
        <v>1120</v>
      </c>
      <c r="S2107" s="695">
        <v>1120</v>
      </c>
      <c r="T2107" s="695">
        <v>2600</v>
      </c>
      <c r="U2107" s="695">
        <v>2600</v>
      </c>
      <c r="V2107" s="695">
        <v>1120</v>
      </c>
      <c r="W2107" s="695">
        <v>1120</v>
      </c>
      <c r="X2107" s="232">
        <v>1</v>
      </c>
      <c r="Y2107" s="695">
        <v>200</v>
      </c>
      <c r="Z2107" s="232">
        <v>8</v>
      </c>
      <c r="AA2107" s="696">
        <v>1600</v>
      </c>
      <c r="AB2107" s="696">
        <v>1600</v>
      </c>
      <c r="AC2107" s="697"/>
      <c r="AD2107" s="698" t="s">
        <v>1774</v>
      </c>
      <c r="AE2107" s="699"/>
      <c r="AF2107" s="699"/>
      <c r="AG2107" s="699"/>
      <c r="AH2107" s="699"/>
      <c r="AI2107" s="232"/>
      <c r="AJ2107" s="694"/>
      <c r="AK2107" s="694"/>
      <c r="AL2107" s="700"/>
      <c r="AM2107" s="694" t="s">
        <v>486</v>
      </c>
      <c r="AN2107" s="694"/>
      <c r="AO2107" s="232" t="s">
        <v>3262</v>
      </c>
      <c r="AP2107" s="232"/>
      <c r="AQ2107" s="232"/>
      <c r="AR2107" s="232"/>
      <c r="AS2107" s="232"/>
      <c r="AT2107" s="243" t="str">
        <f t="shared" si="201"/>
        <v/>
      </c>
      <c r="AU2107" s="243" t="str">
        <f t="shared" si="202"/>
        <v/>
      </c>
    </row>
    <row r="2108" spans="2:47" ht="14.25">
      <c r="B2108" s="29">
        <v>2025</v>
      </c>
      <c r="C2108" s="29">
        <v>7</v>
      </c>
      <c r="D2108" s="29">
        <v>28</v>
      </c>
      <c r="E2108" s="247" t="s">
        <v>495</v>
      </c>
      <c r="F2108" s="29"/>
      <c r="G2108" s="208"/>
      <c r="H2108" s="694" t="s">
        <v>467</v>
      </c>
      <c r="I2108" s="347" t="s">
        <v>39</v>
      </c>
      <c r="J2108" s="694"/>
      <c r="K2108" s="232"/>
      <c r="L2108" s="698"/>
      <c r="M2108" s="185"/>
      <c r="N2108" s="717" t="s">
        <v>2123</v>
      </c>
      <c r="O2108" s="232"/>
      <c r="P2108" s="232">
        <v>12</v>
      </c>
      <c r="Q2108" s="347"/>
      <c r="R2108" s="695">
        <v>1200</v>
      </c>
      <c r="S2108" s="695">
        <v>1200</v>
      </c>
      <c r="T2108" s="695" t="s">
        <v>3273</v>
      </c>
      <c r="U2108" s="695" t="s">
        <v>3273</v>
      </c>
      <c r="V2108" s="695">
        <v>1100</v>
      </c>
      <c r="W2108" s="695">
        <v>1100</v>
      </c>
      <c r="X2108" s="232">
        <v>1</v>
      </c>
      <c r="Y2108" s="695">
        <v>200</v>
      </c>
      <c r="Z2108" s="232">
        <v>5</v>
      </c>
      <c r="AA2108" s="696">
        <v>1000</v>
      </c>
      <c r="AB2108" s="696">
        <v>1000</v>
      </c>
      <c r="AC2108" s="697"/>
      <c r="AD2108" s="698" t="s">
        <v>2263</v>
      </c>
      <c r="AE2108" s="699"/>
      <c r="AF2108" s="699"/>
      <c r="AG2108" s="699"/>
      <c r="AH2108" s="699"/>
      <c r="AI2108" s="232"/>
      <c r="AJ2108" s="694"/>
      <c r="AK2108" s="694"/>
      <c r="AL2108" s="700"/>
      <c r="AM2108" s="694" t="s">
        <v>486</v>
      </c>
      <c r="AN2108" s="694"/>
      <c r="AO2108" s="232" t="s">
        <v>3263</v>
      </c>
      <c r="AP2108" s="232"/>
      <c r="AQ2108" s="232"/>
      <c r="AR2108" s="232"/>
      <c r="AS2108" s="232"/>
      <c r="AT2108" s="243" t="str">
        <f t="shared" si="201"/>
        <v/>
      </c>
      <c r="AU2108" s="243" t="str">
        <f t="shared" si="202"/>
        <v/>
      </c>
    </row>
    <row r="2109" spans="2:47" ht="14.25">
      <c r="B2109" s="29">
        <v>2025</v>
      </c>
      <c r="C2109" s="29">
        <v>7</v>
      </c>
      <c r="D2109" s="29">
        <v>28</v>
      </c>
      <c r="E2109" s="247" t="s">
        <v>495</v>
      </c>
      <c r="F2109" s="29"/>
      <c r="G2109" s="208"/>
      <c r="H2109" s="694" t="s">
        <v>467</v>
      </c>
      <c r="I2109" s="347" t="s">
        <v>39</v>
      </c>
      <c r="J2109" s="694"/>
      <c r="K2109" s="232"/>
      <c r="L2109" s="698"/>
      <c r="M2109" s="185"/>
      <c r="N2109" s="717" t="s">
        <v>2123</v>
      </c>
      <c r="O2109" s="232"/>
      <c r="P2109" s="232">
        <v>12</v>
      </c>
      <c r="Q2109" s="347"/>
      <c r="R2109" s="695">
        <v>1200</v>
      </c>
      <c r="S2109" s="695">
        <v>1200</v>
      </c>
      <c r="T2109" s="695" t="s">
        <v>3273</v>
      </c>
      <c r="U2109" s="695" t="s">
        <v>3273</v>
      </c>
      <c r="V2109" s="695">
        <v>1020</v>
      </c>
      <c r="W2109" s="695">
        <v>1020</v>
      </c>
      <c r="X2109" s="232">
        <v>1</v>
      </c>
      <c r="Y2109" s="695">
        <v>200</v>
      </c>
      <c r="Z2109" s="232">
        <v>1</v>
      </c>
      <c r="AA2109" s="696">
        <v>200</v>
      </c>
      <c r="AB2109" s="696">
        <v>200</v>
      </c>
      <c r="AC2109" s="697"/>
      <c r="AD2109" s="698" t="s">
        <v>3264</v>
      </c>
      <c r="AE2109" s="699"/>
      <c r="AF2109" s="699"/>
      <c r="AG2109" s="699"/>
      <c r="AH2109" s="699"/>
      <c r="AI2109" s="232"/>
      <c r="AJ2109" s="694"/>
      <c r="AK2109" s="694"/>
      <c r="AL2109" s="700"/>
      <c r="AM2109" s="694" t="s">
        <v>486</v>
      </c>
      <c r="AN2109" s="694"/>
      <c r="AO2109" s="232" t="s">
        <v>3265</v>
      </c>
      <c r="AP2109" s="232"/>
      <c r="AQ2109" s="232"/>
      <c r="AR2109" s="232"/>
      <c r="AS2109" s="232"/>
      <c r="AT2109" s="243" t="str">
        <f t="shared" si="201"/>
        <v/>
      </c>
      <c r="AU2109" s="243" t="str">
        <f t="shared" si="202"/>
        <v/>
      </c>
    </row>
    <row r="2110" spans="2:47" ht="14.25">
      <c r="B2110" s="29">
        <v>2025</v>
      </c>
      <c r="C2110" s="29">
        <v>7</v>
      </c>
      <c r="D2110" s="29">
        <v>28</v>
      </c>
      <c r="E2110" s="247" t="s">
        <v>495</v>
      </c>
      <c r="F2110" s="29"/>
      <c r="G2110" s="208"/>
      <c r="H2110" s="694" t="s">
        <v>467</v>
      </c>
      <c r="I2110" s="347" t="s">
        <v>39</v>
      </c>
      <c r="J2110" s="694"/>
      <c r="K2110" s="232"/>
      <c r="L2110" s="698"/>
      <c r="M2110" s="185"/>
      <c r="N2110" s="717" t="s">
        <v>2123</v>
      </c>
      <c r="O2110" s="232"/>
      <c r="P2110" s="232">
        <v>12</v>
      </c>
      <c r="Q2110" s="347"/>
      <c r="R2110" s="695">
        <v>1005</v>
      </c>
      <c r="S2110" s="695">
        <v>1005</v>
      </c>
      <c r="T2110" s="695">
        <v>5100</v>
      </c>
      <c r="U2110" s="695">
        <v>5100</v>
      </c>
      <c r="V2110" s="695">
        <v>1005</v>
      </c>
      <c r="W2110" s="695">
        <v>1005</v>
      </c>
      <c r="X2110" s="232">
        <v>1</v>
      </c>
      <c r="Y2110" s="695">
        <v>200</v>
      </c>
      <c r="Z2110" s="232">
        <v>24</v>
      </c>
      <c r="AA2110" s="696">
        <v>4800</v>
      </c>
      <c r="AB2110" s="696">
        <v>4800</v>
      </c>
      <c r="AC2110" s="697"/>
      <c r="AD2110" s="698" t="s">
        <v>1777</v>
      </c>
      <c r="AE2110" s="699"/>
      <c r="AF2110" s="699"/>
      <c r="AG2110" s="699"/>
      <c r="AH2110" s="699"/>
      <c r="AI2110" s="232"/>
      <c r="AJ2110" s="694"/>
      <c r="AK2110" s="694"/>
      <c r="AL2110" s="700"/>
      <c r="AM2110" s="694" t="s">
        <v>486</v>
      </c>
      <c r="AN2110" s="694"/>
      <c r="AO2110" s="232" t="s">
        <v>3266</v>
      </c>
      <c r="AP2110" s="232"/>
      <c r="AQ2110" s="232"/>
      <c r="AR2110" s="232"/>
      <c r="AS2110" s="232"/>
      <c r="AT2110" s="243" t="str">
        <f t="shared" si="201"/>
        <v/>
      </c>
      <c r="AU2110" s="243" t="str">
        <f t="shared" si="202"/>
        <v/>
      </c>
    </row>
    <row r="2111" spans="2:47" ht="14.25">
      <c r="B2111" s="29">
        <v>2025</v>
      </c>
      <c r="C2111" s="29">
        <v>7</v>
      </c>
      <c r="D2111" s="29">
        <v>28</v>
      </c>
      <c r="E2111" s="247" t="s">
        <v>495</v>
      </c>
      <c r="F2111" s="29"/>
      <c r="G2111" s="208"/>
      <c r="H2111" s="694" t="s">
        <v>467</v>
      </c>
      <c r="I2111" s="347"/>
      <c r="J2111" s="694"/>
      <c r="K2111" s="232"/>
      <c r="L2111" s="698"/>
      <c r="M2111" s="185"/>
      <c r="N2111" s="717"/>
      <c r="O2111" s="232"/>
      <c r="P2111" s="232"/>
      <c r="Q2111" s="347"/>
      <c r="R2111" s="695"/>
      <c r="S2111" s="695"/>
      <c r="T2111" s="695"/>
      <c r="U2111" s="695"/>
      <c r="V2111" s="695"/>
      <c r="W2111" s="695"/>
      <c r="X2111" s="232"/>
      <c r="Y2111" s="695"/>
      <c r="Z2111" s="232"/>
      <c r="AA2111" s="696"/>
      <c r="AB2111" s="696"/>
      <c r="AC2111" s="697"/>
      <c r="AD2111" s="698"/>
      <c r="AE2111" s="699"/>
      <c r="AF2111" s="699"/>
      <c r="AG2111" s="699">
        <v>0.25</v>
      </c>
      <c r="AH2111" s="699">
        <v>0.28125</v>
      </c>
      <c r="AI2111" s="232" t="s">
        <v>26</v>
      </c>
      <c r="AJ2111" s="694"/>
      <c r="AK2111" s="694"/>
      <c r="AL2111" s="700"/>
      <c r="AM2111" s="694"/>
      <c r="AN2111" s="694"/>
      <c r="AO2111" s="232" t="s">
        <v>3276</v>
      </c>
      <c r="AP2111" s="232"/>
      <c r="AQ2111" s="232"/>
      <c r="AR2111" s="232"/>
      <c r="AS2111" s="232"/>
      <c r="AT2111" s="243" t="str">
        <f t="shared" si="201"/>
        <v/>
      </c>
      <c r="AU2111" s="243">
        <f t="shared" si="202"/>
        <v>3.125E-2</v>
      </c>
    </row>
    <row r="2112" spans="2:47" ht="14.25">
      <c r="B2112" s="29">
        <v>2025</v>
      </c>
      <c r="C2112" s="29">
        <v>7</v>
      </c>
      <c r="D2112" s="29">
        <v>29</v>
      </c>
      <c r="E2112" s="247" t="s">
        <v>496</v>
      </c>
      <c r="F2112" s="29"/>
      <c r="G2112" s="31"/>
      <c r="H2112" s="694"/>
      <c r="I2112" s="347"/>
      <c r="J2112" s="694"/>
      <c r="K2112" s="232"/>
      <c r="L2112" s="698"/>
      <c r="M2112" s="185"/>
      <c r="N2112" s="717"/>
      <c r="O2112" s="232"/>
      <c r="P2112" s="232"/>
      <c r="Q2112" s="347"/>
      <c r="R2112" s="695"/>
      <c r="S2112" s="695"/>
      <c r="T2112" s="695"/>
      <c r="U2112" s="695"/>
      <c r="V2112" s="695"/>
      <c r="W2112" s="695"/>
      <c r="X2112" s="232"/>
      <c r="Y2112" s="695"/>
      <c r="Z2112" s="232"/>
      <c r="AA2112" s="696"/>
      <c r="AB2112" s="696"/>
      <c r="AC2112" s="697"/>
      <c r="AD2112" s="698"/>
      <c r="AE2112" s="699"/>
      <c r="AF2112" s="699"/>
      <c r="AG2112" s="699">
        <v>0.28125</v>
      </c>
      <c r="AH2112" s="699">
        <v>0.3125</v>
      </c>
      <c r="AI2112" s="232" t="s">
        <v>5</v>
      </c>
      <c r="AJ2112" s="694"/>
      <c r="AK2112" s="694"/>
      <c r="AL2112" s="700"/>
      <c r="AM2112" s="694"/>
      <c r="AN2112" s="694"/>
      <c r="AO2112" s="232" t="s">
        <v>3285</v>
      </c>
      <c r="AP2112" s="232"/>
      <c r="AQ2112" s="232"/>
      <c r="AR2112" s="232"/>
      <c r="AS2112" s="232"/>
      <c r="AT2112" s="243"/>
      <c r="AU2112" s="243"/>
    </row>
    <row r="2113" spans="2:47" ht="14.25">
      <c r="B2113" s="29">
        <v>2025</v>
      </c>
      <c r="C2113" s="29">
        <v>7</v>
      </c>
      <c r="D2113" s="29">
        <v>29</v>
      </c>
      <c r="E2113" s="247" t="s">
        <v>496</v>
      </c>
      <c r="F2113" s="29"/>
      <c r="G2113" s="31"/>
      <c r="H2113" s="694" t="s">
        <v>467</v>
      </c>
      <c r="I2113" s="347" t="s">
        <v>58</v>
      </c>
      <c r="J2113" s="694" t="s">
        <v>468</v>
      </c>
      <c r="K2113" s="232"/>
      <c r="L2113" s="698"/>
      <c r="M2113" s="185"/>
      <c r="N2113" s="717"/>
      <c r="O2113" s="232"/>
      <c r="P2113" s="232">
        <v>12</v>
      </c>
      <c r="Q2113" s="347" t="s">
        <v>483</v>
      </c>
      <c r="R2113" s="695">
        <v>1200</v>
      </c>
      <c r="S2113" s="695"/>
      <c r="T2113" s="695" t="s">
        <v>30</v>
      </c>
      <c r="U2113" s="695">
        <v>200</v>
      </c>
      <c r="V2113" s="695">
        <v>1200</v>
      </c>
      <c r="W2113" s="695">
        <v>1200</v>
      </c>
      <c r="X2113" s="232">
        <v>1</v>
      </c>
      <c r="Y2113" s="695">
        <v>200</v>
      </c>
      <c r="Z2113" s="232">
        <v>1</v>
      </c>
      <c r="AA2113" s="696">
        <v>200</v>
      </c>
      <c r="AB2113" s="696"/>
      <c r="AC2113" s="697" t="s">
        <v>488</v>
      </c>
      <c r="AD2113" s="698" t="s">
        <v>489</v>
      </c>
      <c r="AE2113" s="699"/>
      <c r="AF2113" s="699"/>
      <c r="AG2113" s="699"/>
      <c r="AH2113" s="699"/>
      <c r="AI2113" s="232"/>
      <c r="AJ2113" s="694"/>
      <c r="AK2113" s="694"/>
      <c r="AL2113" s="700"/>
      <c r="AM2113" s="694"/>
      <c r="AN2113" s="694"/>
      <c r="AO2113" s="232"/>
      <c r="AP2113" s="232"/>
      <c r="AQ2113" s="232"/>
      <c r="AR2113" s="232"/>
      <c r="AS2113" s="232"/>
      <c r="AT2113" s="243" t="str">
        <f t="shared" si="201"/>
        <v/>
      </c>
      <c r="AU2113" s="243" t="str">
        <f t="shared" si="202"/>
        <v/>
      </c>
    </row>
    <row r="2114" spans="2:47" ht="14.25">
      <c r="B2114" s="29">
        <v>2025</v>
      </c>
      <c r="C2114" s="29">
        <v>7</v>
      </c>
      <c r="D2114" s="29">
        <v>29</v>
      </c>
      <c r="E2114" s="247" t="s">
        <v>496</v>
      </c>
      <c r="F2114" s="29">
        <v>1</v>
      </c>
      <c r="G2114" s="31" t="s">
        <v>485</v>
      </c>
      <c r="H2114" s="694" t="s">
        <v>467</v>
      </c>
      <c r="I2114" s="347" t="s">
        <v>47</v>
      </c>
      <c r="J2114" s="694" t="s">
        <v>468</v>
      </c>
      <c r="K2114" s="232">
        <v>3839120</v>
      </c>
      <c r="L2114" s="698">
        <v>1</v>
      </c>
      <c r="M2114" s="185">
        <v>14</v>
      </c>
      <c r="N2114" s="717" t="s">
        <v>490</v>
      </c>
      <c r="O2114" s="232" t="s">
        <v>34</v>
      </c>
      <c r="P2114" s="232">
        <v>50</v>
      </c>
      <c r="Q2114" s="347" t="s">
        <v>337</v>
      </c>
      <c r="R2114" s="695">
        <v>1200</v>
      </c>
      <c r="S2114" s="695">
        <v>1201</v>
      </c>
      <c r="T2114" s="695">
        <v>6040</v>
      </c>
      <c r="U2114" s="695">
        <v>6040</v>
      </c>
      <c r="V2114" s="695">
        <v>1200</v>
      </c>
      <c r="W2114" s="695">
        <v>1201</v>
      </c>
      <c r="X2114" s="232">
        <v>1</v>
      </c>
      <c r="Y2114" s="695">
        <v>6000</v>
      </c>
      <c r="Z2114" s="232">
        <v>1</v>
      </c>
      <c r="AA2114" s="696">
        <v>6000</v>
      </c>
      <c r="AB2114" s="696">
        <v>6040</v>
      </c>
      <c r="AC2114" s="697" t="s">
        <v>3277</v>
      </c>
      <c r="AD2114" s="698"/>
      <c r="AE2114" s="699">
        <v>0.3125</v>
      </c>
      <c r="AF2114" s="699">
        <v>0.34027777777777779</v>
      </c>
      <c r="AG2114" s="699">
        <v>0.34027777777777779</v>
      </c>
      <c r="AH2114" s="699">
        <v>0.34722222222222221</v>
      </c>
      <c r="AI2114" s="232" t="s">
        <v>5</v>
      </c>
      <c r="AJ2114" s="694"/>
      <c r="AK2114" s="694" t="s">
        <v>17</v>
      </c>
      <c r="AL2114" s="700" t="s">
        <v>662</v>
      </c>
      <c r="AM2114" s="694" t="s">
        <v>486</v>
      </c>
      <c r="AN2114" s="694">
        <v>1</v>
      </c>
      <c r="AO2114" s="232"/>
      <c r="AP2114" s="232" t="s">
        <v>394</v>
      </c>
      <c r="AQ2114" s="232" t="s">
        <v>3283</v>
      </c>
      <c r="AR2114" s="232"/>
      <c r="AS2114" s="232"/>
      <c r="AT2114" s="243">
        <f t="shared" si="201"/>
        <v>2.777777777777779E-2</v>
      </c>
      <c r="AU2114" s="243">
        <f t="shared" si="202"/>
        <v>6.9444444444444198E-3</v>
      </c>
    </row>
    <row r="2115" spans="2:47" ht="14.25">
      <c r="B2115" s="29">
        <v>2025</v>
      </c>
      <c r="C2115" s="29">
        <v>7</v>
      </c>
      <c r="D2115" s="29">
        <v>29</v>
      </c>
      <c r="E2115" s="247" t="s">
        <v>496</v>
      </c>
      <c r="F2115" s="29">
        <v>1</v>
      </c>
      <c r="G2115" s="31" t="s">
        <v>485</v>
      </c>
      <c r="H2115" s="694" t="s">
        <v>467</v>
      </c>
      <c r="I2115" s="347" t="s">
        <v>47</v>
      </c>
      <c r="J2115" s="694" t="s">
        <v>468</v>
      </c>
      <c r="K2115" s="232">
        <v>3839120</v>
      </c>
      <c r="L2115" s="698">
        <v>2</v>
      </c>
      <c r="M2115" s="185">
        <v>14</v>
      </c>
      <c r="N2115" s="717" t="s">
        <v>490</v>
      </c>
      <c r="O2115" s="232" t="s">
        <v>34</v>
      </c>
      <c r="P2115" s="232">
        <v>50</v>
      </c>
      <c r="Q2115" s="347" t="s">
        <v>337</v>
      </c>
      <c r="R2115" s="695">
        <v>1200</v>
      </c>
      <c r="S2115" s="695">
        <v>1202</v>
      </c>
      <c r="T2115" s="695">
        <v>6020</v>
      </c>
      <c r="U2115" s="695">
        <v>6020</v>
      </c>
      <c r="V2115" s="695">
        <v>1200</v>
      </c>
      <c r="W2115" s="695">
        <v>1202</v>
      </c>
      <c r="X2115" s="232">
        <v>1</v>
      </c>
      <c r="Y2115" s="695">
        <v>6000</v>
      </c>
      <c r="Z2115" s="232">
        <v>1</v>
      </c>
      <c r="AA2115" s="696">
        <v>6000</v>
      </c>
      <c r="AB2115" s="696">
        <v>6020</v>
      </c>
      <c r="AC2115" s="697" t="s">
        <v>3278</v>
      </c>
      <c r="AD2115" s="698" t="s">
        <v>3275</v>
      </c>
      <c r="AE2115" s="699">
        <v>0.34722222222222221</v>
      </c>
      <c r="AF2115" s="699">
        <v>0.375</v>
      </c>
      <c r="AG2115" s="699">
        <v>0.375</v>
      </c>
      <c r="AH2115" s="699">
        <v>0.38194444444444442</v>
      </c>
      <c r="AI2115" s="232" t="s">
        <v>5</v>
      </c>
      <c r="AJ2115" s="694"/>
      <c r="AK2115" s="694" t="s">
        <v>17</v>
      </c>
      <c r="AL2115" s="700" t="s">
        <v>662</v>
      </c>
      <c r="AM2115" s="694" t="s">
        <v>486</v>
      </c>
      <c r="AN2115" s="694">
        <v>1</v>
      </c>
      <c r="AO2115" s="232"/>
      <c r="AP2115" s="232" t="s">
        <v>394</v>
      </c>
      <c r="AQ2115" s="232"/>
      <c r="AR2115" s="232"/>
      <c r="AS2115" s="232"/>
      <c r="AT2115" s="243">
        <f t="shared" si="201"/>
        <v>2.777777777777779E-2</v>
      </c>
      <c r="AU2115" s="243">
        <f t="shared" si="202"/>
        <v>6.9444444444444198E-3</v>
      </c>
    </row>
    <row r="2116" spans="2:47" ht="14.25">
      <c r="B2116" s="29">
        <v>2025</v>
      </c>
      <c r="C2116" s="29">
        <v>7</v>
      </c>
      <c r="D2116" s="29">
        <v>29</v>
      </c>
      <c r="E2116" s="247" t="s">
        <v>496</v>
      </c>
      <c r="F2116" s="29"/>
      <c r="G2116" s="208"/>
      <c r="H2116" s="694" t="s">
        <v>467</v>
      </c>
      <c r="I2116" s="347" t="s">
        <v>43</v>
      </c>
      <c r="J2116" s="694" t="s">
        <v>468</v>
      </c>
      <c r="K2116" s="232"/>
      <c r="L2116" s="698"/>
      <c r="M2116" s="185"/>
      <c r="N2116" s="717"/>
      <c r="O2116" s="232"/>
      <c r="P2116" s="232">
        <v>25</v>
      </c>
      <c r="Q2116" s="347" t="s">
        <v>483</v>
      </c>
      <c r="R2116" s="695">
        <v>1200</v>
      </c>
      <c r="S2116" s="695"/>
      <c r="T2116" s="695" t="s">
        <v>30</v>
      </c>
      <c r="U2116" s="695">
        <v>350</v>
      </c>
      <c r="V2116" s="695">
        <v>1200</v>
      </c>
      <c r="W2116" s="695">
        <v>1200</v>
      </c>
      <c r="X2116" s="232">
        <v>1</v>
      </c>
      <c r="Y2116" s="695"/>
      <c r="Z2116" s="232">
        <v>1</v>
      </c>
      <c r="AA2116" s="696">
        <v>350</v>
      </c>
      <c r="AB2116" s="696">
        <v>12550</v>
      </c>
      <c r="AC2116" s="697" t="s">
        <v>754</v>
      </c>
      <c r="AD2116" s="698" t="s">
        <v>3275</v>
      </c>
      <c r="AE2116" s="699">
        <v>0.38194444444444442</v>
      </c>
      <c r="AF2116" s="699">
        <v>0.38541666666666669</v>
      </c>
      <c r="AG2116" s="699"/>
      <c r="AH2116" s="699"/>
      <c r="AI2116" s="232"/>
      <c r="AJ2116" s="694"/>
      <c r="AK2116" s="694" t="s">
        <v>17</v>
      </c>
      <c r="AL2116" s="700" t="s">
        <v>662</v>
      </c>
      <c r="AM2116" s="694" t="s">
        <v>486</v>
      </c>
      <c r="AN2116" s="694">
        <v>1</v>
      </c>
      <c r="AO2116" s="232"/>
      <c r="AP2116" s="232"/>
      <c r="AQ2116" s="232"/>
      <c r="AR2116" s="232"/>
      <c r="AS2116" s="232"/>
      <c r="AT2116" s="243">
        <f t="shared" si="201"/>
        <v>3.4722222222222654E-3</v>
      </c>
      <c r="AU2116" s="243" t="str">
        <f t="shared" si="202"/>
        <v/>
      </c>
    </row>
    <row r="2117" spans="2:47" ht="14.25">
      <c r="B2117" s="29">
        <v>2025</v>
      </c>
      <c r="C2117" s="29">
        <v>7</v>
      </c>
      <c r="D2117" s="29">
        <v>29</v>
      </c>
      <c r="E2117" s="247" t="s">
        <v>496</v>
      </c>
      <c r="F2117" s="29"/>
      <c r="G2117" s="208"/>
      <c r="H2117" s="694" t="s">
        <v>467</v>
      </c>
      <c r="I2117" s="347"/>
      <c r="J2117" s="694"/>
      <c r="K2117" s="232"/>
      <c r="L2117" s="698"/>
      <c r="M2117" s="185"/>
      <c r="N2117" s="717"/>
      <c r="O2117" s="232"/>
      <c r="P2117" s="232"/>
      <c r="Q2117" s="347"/>
      <c r="R2117" s="695"/>
      <c r="S2117" s="695"/>
      <c r="T2117" s="695"/>
      <c r="U2117" s="695"/>
      <c r="V2117" s="695"/>
      <c r="W2117" s="695"/>
      <c r="X2117" s="232"/>
      <c r="Y2117" s="695"/>
      <c r="Z2117" s="232"/>
      <c r="AA2117" s="696"/>
      <c r="AB2117" s="696"/>
      <c r="AC2117" s="697"/>
      <c r="AD2117" s="698"/>
      <c r="AE2117" s="699"/>
      <c r="AF2117" s="699"/>
      <c r="AG2117" s="699">
        <v>0.38541666666666669</v>
      </c>
      <c r="AH2117" s="699">
        <v>0.40625</v>
      </c>
      <c r="AI2117" s="232" t="s">
        <v>560</v>
      </c>
      <c r="AJ2117" s="694"/>
      <c r="AK2117" s="694"/>
      <c r="AL2117" s="700"/>
      <c r="AM2117" s="694"/>
      <c r="AN2117" s="694"/>
      <c r="AO2117" s="232"/>
      <c r="AP2117" s="232"/>
      <c r="AQ2117" s="232"/>
      <c r="AR2117" s="232"/>
      <c r="AS2117" s="232"/>
      <c r="AT2117" s="243" t="str">
        <f t="shared" si="201"/>
        <v/>
      </c>
      <c r="AU2117" s="243">
        <f t="shared" si="202"/>
        <v>2.0833333333333315E-2</v>
      </c>
    </row>
    <row r="2118" spans="2:47" ht="14.25">
      <c r="B2118" s="29">
        <v>2025</v>
      </c>
      <c r="C2118" s="29">
        <v>7</v>
      </c>
      <c r="D2118" s="29">
        <v>29</v>
      </c>
      <c r="E2118" s="247" t="s">
        <v>496</v>
      </c>
      <c r="F2118" s="29"/>
      <c r="G2118" s="31"/>
      <c r="H2118" s="694" t="s">
        <v>467</v>
      </c>
      <c r="I2118" s="347" t="s">
        <v>58</v>
      </c>
      <c r="J2118" s="694" t="s">
        <v>468</v>
      </c>
      <c r="K2118" s="232"/>
      <c r="L2118" s="698"/>
      <c r="M2118" s="185"/>
      <c r="N2118" s="717"/>
      <c r="O2118" s="232"/>
      <c r="P2118" s="232">
        <v>12</v>
      </c>
      <c r="Q2118" s="347" t="s">
        <v>483</v>
      </c>
      <c r="R2118" s="695">
        <v>1200</v>
      </c>
      <c r="S2118" s="695"/>
      <c r="T2118" s="695" t="s">
        <v>30</v>
      </c>
      <c r="U2118" s="695">
        <v>200</v>
      </c>
      <c r="V2118" s="695">
        <v>1200</v>
      </c>
      <c r="W2118" s="695">
        <v>1200</v>
      </c>
      <c r="X2118" s="232">
        <v>1</v>
      </c>
      <c r="Y2118" s="695">
        <v>200</v>
      </c>
      <c r="Z2118" s="232">
        <v>1</v>
      </c>
      <c r="AA2118" s="696">
        <v>200</v>
      </c>
      <c r="AB2118" s="696"/>
      <c r="AC2118" s="697" t="s">
        <v>488</v>
      </c>
      <c r="AD2118" s="698" t="s">
        <v>489</v>
      </c>
      <c r="AE2118" s="699"/>
      <c r="AF2118" s="699"/>
      <c r="AG2118" s="699"/>
      <c r="AH2118" s="699"/>
      <c r="AI2118" s="232"/>
      <c r="AJ2118" s="694"/>
      <c r="AK2118" s="694"/>
      <c r="AL2118" s="700"/>
      <c r="AM2118" s="694"/>
      <c r="AN2118" s="694"/>
      <c r="AO2118" s="232"/>
      <c r="AP2118" s="232"/>
      <c r="AQ2118" s="232"/>
      <c r="AR2118" s="232"/>
      <c r="AS2118" s="232"/>
      <c r="AT2118" s="243" t="str">
        <f t="shared" si="201"/>
        <v/>
      </c>
      <c r="AU2118" s="243" t="str">
        <f t="shared" si="202"/>
        <v/>
      </c>
    </row>
    <row r="2119" spans="2:47" ht="14.25">
      <c r="B2119" s="29">
        <v>2025</v>
      </c>
      <c r="C2119" s="29">
        <v>7</v>
      </c>
      <c r="D2119" s="29">
        <v>29</v>
      </c>
      <c r="E2119" s="247" t="s">
        <v>496</v>
      </c>
      <c r="F2119" s="29">
        <v>2</v>
      </c>
      <c r="G2119" s="31" t="s">
        <v>485</v>
      </c>
      <c r="H2119" s="694" t="s">
        <v>467</v>
      </c>
      <c r="I2119" s="347" t="s">
        <v>47</v>
      </c>
      <c r="J2119" s="694" t="s">
        <v>468</v>
      </c>
      <c r="K2119" s="232">
        <v>3839120</v>
      </c>
      <c r="L2119" s="698">
        <v>3</v>
      </c>
      <c r="M2119" s="185">
        <v>14</v>
      </c>
      <c r="N2119" s="717" t="s">
        <v>490</v>
      </c>
      <c r="O2119" s="232" t="s">
        <v>34</v>
      </c>
      <c r="P2119" s="232">
        <v>50</v>
      </c>
      <c r="Q2119" s="347" t="s">
        <v>337</v>
      </c>
      <c r="R2119" s="695">
        <v>1200</v>
      </c>
      <c r="S2119" s="695">
        <v>1202</v>
      </c>
      <c r="T2119" s="695">
        <v>6120</v>
      </c>
      <c r="U2119" s="695">
        <v>6120</v>
      </c>
      <c r="V2119" s="695">
        <v>1200</v>
      </c>
      <c r="W2119" s="695">
        <v>1202</v>
      </c>
      <c r="X2119" s="232">
        <v>1</v>
      </c>
      <c r="Y2119" s="695">
        <v>6000</v>
      </c>
      <c r="Z2119" s="232">
        <v>1</v>
      </c>
      <c r="AA2119" s="696">
        <v>6000</v>
      </c>
      <c r="AB2119" s="696">
        <v>6120</v>
      </c>
      <c r="AC2119" s="697" t="s">
        <v>3284</v>
      </c>
      <c r="AD2119" s="698"/>
      <c r="AE2119" s="699">
        <v>0.40625</v>
      </c>
      <c r="AF2119" s="699">
        <v>0.43402777777777779</v>
      </c>
      <c r="AG2119" s="699">
        <v>0.43402777777777779</v>
      </c>
      <c r="AH2119" s="699">
        <v>0.44097222222222221</v>
      </c>
      <c r="AI2119" s="232" t="s">
        <v>5</v>
      </c>
      <c r="AJ2119" s="694"/>
      <c r="AK2119" s="694" t="s">
        <v>17</v>
      </c>
      <c r="AL2119" s="700" t="s">
        <v>662</v>
      </c>
      <c r="AM2119" s="694" t="s">
        <v>486</v>
      </c>
      <c r="AN2119" s="694">
        <v>1</v>
      </c>
      <c r="AO2119" s="232"/>
      <c r="AP2119" s="232" t="s">
        <v>394</v>
      </c>
      <c r="AQ2119" s="232"/>
      <c r="AR2119" s="232"/>
      <c r="AS2119" s="232"/>
      <c r="AT2119" s="243">
        <f t="shared" si="201"/>
        <v>2.777777777777779E-2</v>
      </c>
      <c r="AU2119" s="243">
        <f t="shared" si="202"/>
        <v>6.9444444444444198E-3</v>
      </c>
    </row>
    <row r="2120" spans="2:47" ht="14.25">
      <c r="B2120" s="29">
        <v>2025</v>
      </c>
      <c r="C2120" s="29">
        <v>7</v>
      </c>
      <c r="D2120" s="29">
        <v>29</v>
      </c>
      <c r="E2120" s="247" t="s">
        <v>496</v>
      </c>
      <c r="F2120" s="29">
        <v>2</v>
      </c>
      <c r="G2120" s="31" t="s">
        <v>485</v>
      </c>
      <c r="H2120" s="694" t="s">
        <v>467</v>
      </c>
      <c r="I2120" s="347" t="s">
        <v>47</v>
      </c>
      <c r="J2120" s="694" t="s">
        <v>468</v>
      </c>
      <c r="K2120" s="232">
        <v>3839120</v>
      </c>
      <c r="L2120" s="698">
        <v>4</v>
      </c>
      <c r="M2120" s="185">
        <v>14</v>
      </c>
      <c r="N2120" s="717" t="s">
        <v>490</v>
      </c>
      <c r="O2120" s="232" t="s">
        <v>34</v>
      </c>
      <c r="P2120" s="232">
        <v>50</v>
      </c>
      <c r="Q2120" s="347" t="s">
        <v>337</v>
      </c>
      <c r="R2120" s="695">
        <v>1200</v>
      </c>
      <c r="S2120" s="695">
        <v>1202</v>
      </c>
      <c r="T2120" s="695">
        <v>6040</v>
      </c>
      <c r="U2120" s="695">
        <v>6040</v>
      </c>
      <c r="V2120" s="695">
        <v>1200</v>
      </c>
      <c r="W2120" s="695">
        <v>1202</v>
      </c>
      <c r="X2120" s="232">
        <v>1</v>
      </c>
      <c r="Y2120" s="695">
        <v>6000</v>
      </c>
      <c r="Z2120" s="232">
        <v>1</v>
      </c>
      <c r="AA2120" s="696">
        <v>6000</v>
      </c>
      <c r="AB2120" s="696">
        <v>6050</v>
      </c>
      <c r="AC2120" s="697" t="s">
        <v>3286</v>
      </c>
      <c r="AD2120" s="698" t="s">
        <v>3279</v>
      </c>
      <c r="AE2120" s="699">
        <v>0.44097222222222221</v>
      </c>
      <c r="AF2120" s="699">
        <v>0.46875</v>
      </c>
      <c r="AG2120" s="699">
        <v>0.46875</v>
      </c>
      <c r="AH2120" s="699">
        <v>0.51736111111111116</v>
      </c>
      <c r="AI2120" s="232" t="s">
        <v>5</v>
      </c>
      <c r="AJ2120" s="694"/>
      <c r="AK2120" s="694" t="s">
        <v>17</v>
      </c>
      <c r="AL2120" s="700" t="s">
        <v>662</v>
      </c>
      <c r="AM2120" s="694" t="s">
        <v>486</v>
      </c>
      <c r="AN2120" s="694">
        <v>1</v>
      </c>
      <c r="AO2120" s="232"/>
      <c r="AP2120" s="232" t="s">
        <v>394</v>
      </c>
      <c r="AQ2120" s="232"/>
      <c r="AR2120" s="232"/>
      <c r="AS2120" s="232"/>
      <c r="AT2120" s="243">
        <f t="shared" si="201"/>
        <v>2.777777777777779E-2</v>
      </c>
      <c r="AU2120" s="243">
        <f t="shared" si="202"/>
        <v>4.861111111111116E-2</v>
      </c>
    </row>
    <row r="2121" spans="2:47" ht="14.25">
      <c r="B2121" s="29">
        <v>2025</v>
      </c>
      <c r="C2121" s="29">
        <v>7</v>
      </c>
      <c r="D2121" s="29">
        <v>29</v>
      </c>
      <c r="E2121" s="247" t="s">
        <v>496</v>
      </c>
      <c r="F2121" s="29"/>
      <c r="G2121" s="208"/>
      <c r="H2121" s="694" t="s">
        <v>467</v>
      </c>
      <c r="I2121" s="347" t="s">
        <v>43</v>
      </c>
      <c r="J2121" s="694" t="s">
        <v>468</v>
      </c>
      <c r="K2121" s="232"/>
      <c r="L2121" s="698"/>
      <c r="M2121" s="185"/>
      <c r="N2121" s="717"/>
      <c r="O2121" s="232"/>
      <c r="P2121" s="232">
        <v>25</v>
      </c>
      <c r="Q2121" s="347" t="s">
        <v>483</v>
      </c>
      <c r="R2121" s="695">
        <v>1200</v>
      </c>
      <c r="S2121" s="695"/>
      <c r="T2121" s="695" t="s">
        <v>30</v>
      </c>
      <c r="U2121" s="695">
        <v>350</v>
      </c>
      <c r="V2121" s="695">
        <v>1200</v>
      </c>
      <c r="W2121" s="695">
        <v>1200</v>
      </c>
      <c r="X2121" s="232">
        <v>1</v>
      </c>
      <c r="Y2121" s="695"/>
      <c r="Z2121" s="232">
        <v>1</v>
      </c>
      <c r="AA2121" s="696">
        <v>350</v>
      </c>
      <c r="AB2121" s="696">
        <v>12550</v>
      </c>
      <c r="AC2121" s="697" t="s">
        <v>754</v>
      </c>
      <c r="AD2121" s="698" t="s">
        <v>3279</v>
      </c>
      <c r="AE2121" s="699">
        <v>0.51736111111111116</v>
      </c>
      <c r="AF2121" s="699">
        <v>0.52083333333333337</v>
      </c>
      <c r="AG2121" s="699"/>
      <c r="AH2121" s="699"/>
      <c r="AI2121" s="232"/>
      <c r="AJ2121" s="694"/>
      <c r="AK2121" s="694" t="s">
        <v>17</v>
      </c>
      <c r="AL2121" s="700" t="s">
        <v>662</v>
      </c>
      <c r="AM2121" s="694" t="s">
        <v>486</v>
      </c>
      <c r="AN2121" s="694">
        <v>1</v>
      </c>
      <c r="AO2121" s="232"/>
      <c r="AP2121" s="232"/>
      <c r="AQ2121" s="232"/>
      <c r="AR2121" s="232"/>
      <c r="AS2121" s="232"/>
      <c r="AT2121" s="243">
        <f t="shared" si="201"/>
        <v>3.4722222222222099E-3</v>
      </c>
      <c r="AU2121" s="243" t="str">
        <f t="shared" si="202"/>
        <v/>
      </c>
    </row>
    <row r="2122" spans="2:47" ht="14.25">
      <c r="B2122" s="29">
        <v>2025</v>
      </c>
      <c r="C2122" s="29">
        <v>7</v>
      </c>
      <c r="D2122" s="29">
        <v>29</v>
      </c>
      <c r="E2122" s="247" t="s">
        <v>496</v>
      </c>
      <c r="F2122" s="29"/>
      <c r="G2122" s="208"/>
      <c r="H2122" s="694" t="s">
        <v>467</v>
      </c>
      <c r="I2122" s="347"/>
      <c r="J2122" s="694"/>
      <c r="K2122" s="232"/>
      <c r="L2122" s="698"/>
      <c r="M2122" s="185"/>
      <c r="N2122" s="717"/>
      <c r="O2122" s="232"/>
      <c r="P2122" s="232"/>
      <c r="Q2122" s="347"/>
      <c r="R2122" s="695"/>
      <c r="S2122" s="695"/>
      <c r="T2122" s="695"/>
      <c r="U2122" s="695"/>
      <c r="V2122" s="695"/>
      <c r="W2122" s="695"/>
      <c r="X2122" s="232"/>
      <c r="Y2122" s="695"/>
      <c r="Z2122" s="232"/>
      <c r="AA2122" s="696"/>
      <c r="AB2122" s="696"/>
      <c r="AC2122" s="697"/>
      <c r="AD2122" s="698"/>
      <c r="AE2122" s="699"/>
      <c r="AF2122" s="699"/>
      <c r="AG2122" s="699">
        <v>0.52083333333333337</v>
      </c>
      <c r="AH2122" s="699">
        <v>0.54166666666666663</v>
      </c>
      <c r="AI2122" s="232" t="s">
        <v>560</v>
      </c>
      <c r="AJ2122" s="694"/>
      <c r="AK2122" s="694"/>
      <c r="AL2122" s="700"/>
      <c r="AM2122" s="694"/>
      <c r="AN2122" s="694"/>
      <c r="AO2122" s="232"/>
      <c r="AP2122" s="232"/>
      <c r="AQ2122" s="232"/>
      <c r="AR2122" s="232"/>
      <c r="AS2122" s="232"/>
      <c r="AT2122" s="243" t="str">
        <f t="shared" si="201"/>
        <v/>
      </c>
      <c r="AU2122" s="243">
        <f t="shared" si="202"/>
        <v>2.0833333333333259E-2</v>
      </c>
    </row>
    <row r="2123" spans="2:47" ht="14.25">
      <c r="B2123" s="29">
        <v>2025</v>
      </c>
      <c r="C2123" s="29">
        <v>7</v>
      </c>
      <c r="D2123" s="29">
        <v>29</v>
      </c>
      <c r="E2123" s="247" t="s">
        <v>496</v>
      </c>
      <c r="F2123" s="29"/>
      <c r="G2123" s="31"/>
      <c r="H2123" s="694" t="s">
        <v>467</v>
      </c>
      <c r="I2123" s="347" t="s">
        <v>58</v>
      </c>
      <c r="J2123" s="694" t="s">
        <v>468</v>
      </c>
      <c r="K2123" s="232"/>
      <c r="L2123" s="698"/>
      <c r="M2123" s="185"/>
      <c r="N2123" s="717"/>
      <c r="O2123" s="232"/>
      <c r="P2123" s="232">
        <v>12</v>
      </c>
      <c r="Q2123" s="347" t="s">
        <v>483</v>
      </c>
      <c r="R2123" s="695">
        <v>1200</v>
      </c>
      <c r="S2123" s="695"/>
      <c r="T2123" s="695" t="s">
        <v>30</v>
      </c>
      <c r="U2123" s="695">
        <v>200</v>
      </c>
      <c r="V2123" s="695">
        <v>1200</v>
      </c>
      <c r="W2123" s="695">
        <v>1200</v>
      </c>
      <c r="X2123" s="232">
        <v>1</v>
      </c>
      <c r="Y2123" s="695">
        <v>200</v>
      </c>
      <c r="Z2123" s="232">
        <v>1</v>
      </c>
      <c r="AA2123" s="696">
        <v>200</v>
      </c>
      <c r="AB2123" s="696"/>
      <c r="AC2123" s="697" t="s">
        <v>488</v>
      </c>
      <c r="AD2123" s="698" t="s">
        <v>489</v>
      </c>
      <c r="AE2123" s="699"/>
      <c r="AF2123" s="699"/>
      <c r="AG2123" s="699"/>
      <c r="AH2123" s="699"/>
      <c r="AI2123" s="232"/>
      <c r="AJ2123" s="694"/>
      <c r="AK2123" s="694"/>
      <c r="AL2123" s="700"/>
      <c r="AM2123" s="694"/>
      <c r="AN2123" s="694"/>
      <c r="AO2123" s="232"/>
      <c r="AP2123" s="232"/>
      <c r="AQ2123" s="232"/>
      <c r="AR2123" s="232"/>
      <c r="AS2123" s="232"/>
      <c r="AT2123" s="243" t="str">
        <f t="shared" si="201"/>
        <v/>
      </c>
      <c r="AU2123" s="243" t="str">
        <f t="shared" si="202"/>
        <v/>
      </c>
    </row>
    <row r="2124" spans="2:47" ht="14.25">
      <c r="B2124" s="29">
        <v>2025</v>
      </c>
      <c r="C2124" s="29">
        <v>7</v>
      </c>
      <c r="D2124" s="29">
        <v>29</v>
      </c>
      <c r="E2124" s="247" t="s">
        <v>496</v>
      </c>
      <c r="F2124" s="29">
        <v>3</v>
      </c>
      <c r="G2124" s="31" t="s">
        <v>485</v>
      </c>
      <c r="H2124" s="694" t="s">
        <v>467</v>
      </c>
      <c r="I2124" s="347" t="s">
        <v>47</v>
      </c>
      <c r="J2124" s="694" t="s">
        <v>468</v>
      </c>
      <c r="K2124" s="232">
        <v>3839120</v>
      </c>
      <c r="L2124" s="698">
        <v>5</v>
      </c>
      <c r="M2124" s="185">
        <v>14</v>
      </c>
      <c r="N2124" s="717" t="s">
        <v>490</v>
      </c>
      <c r="O2124" s="232" t="s">
        <v>34</v>
      </c>
      <c r="P2124" s="232">
        <v>50</v>
      </c>
      <c r="Q2124" s="347" t="s">
        <v>337</v>
      </c>
      <c r="R2124" s="695">
        <v>1200</v>
      </c>
      <c r="S2124" s="695">
        <v>1200</v>
      </c>
      <c r="T2124" s="695">
        <v>6100</v>
      </c>
      <c r="U2124" s="695">
        <v>6100</v>
      </c>
      <c r="V2124" s="695">
        <v>1200</v>
      </c>
      <c r="W2124" s="695">
        <v>1200</v>
      </c>
      <c r="X2124" s="232">
        <v>1</v>
      </c>
      <c r="Y2124" s="695">
        <v>6000</v>
      </c>
      <c r="Z2124" s="232">
        <v>1</v>
      </c>
      <c r="AA2124" s="696">
        <v>6000</v>
      </c>
      <c r="AB2124" s="696">
        <v>6100</v>
      </c>
      <c r="AC2124" s="697" t="s">
        <v>3287</v>
      </c>
      <c r="AD2124" s="698"/>
      <c r="AE2124" s="699">
        <v>0.54166666666666663</v>
      </c>
      <c r="AF2124" s="699">
        <v>0.56944444444444442</v>
      </c>
      <c r="AG2124" s="699">
        <v>0.56944444444444442</v>
      </c>
      <c r="AH2124" s="699">
        <v>0.70833333333333337</v>
      </c>
      <c r="AI2124" s="232" t="s">
        <v>5</v>
      </c>
      <c r="AJ2124" s="694"/>
      <c r="AK2124" s="694" t="s">
        <v>17</v>
      </c>
      <c r="AL2124" s="700" t="s">
        <v>662</v>
      </c>
      <c r="AM2124" s="694" t="s">
        <v>486</v>
      </c>
      <c r="AN2124" s="694">
        <v>1</v>
      </c>
      <c r="AO2124" s="232" t="s">
        <v>1717</v>
      </c>
      <c r="AP2124" s="232" t="s">
        <v>394</v>
      </c>
      <c r="AQ2124" s="232"/>
      <c r="AR2124" s="232"/>
      <c r="AS2124" s="232"/>
      <c r="AT2124" s="243">
        <f t="shared" si="201"/>
        <v>2.777777777777779E-2</v>
      </c>
      <c r="AU2124" s="243">
        <f t="shared" si="202"/>
        <v>0.13888888888888895</v>
      </c>
    </row>
    <row r="2125" spans="2:47" ht="14.25">
      <c r="B2125" s="29">
        <v>2025</v>
      </c>
      <c r="C2125" s="29">
        <v>7</v>
      </c>
      <c r="D2125" s="29">
        <v>29</v>
      </c>
      <c r="E2125" s="247" t="s">
        <v>494</v>
      </c>
      <c r="F2125" s="29">
        <v>3</v>
      </c>
      <c r="G2125" s="31" t="s">
        <v>485</v>
      </c>
      <c r="H2125" s="694" t="s">
        <v>467</v>
      </c>
      <c r="I2125" s="347" t="s">
        <v>47</v>
      </c>
      <c r="J2125" s="694" t="s">
        <v>468</v>
      </c>
      <c r="K2125" s="232">
        <v>3839120</v>
      </c>
      <c r="L2125" s="698">
        <v>6</v>
      </c>
      <c r="M2125" s="185">
        <v>14</v>
      </c>
      <c r="N2125" s="717" t="s">
        <v>490</v>
      </c>
      <c r="O2125" s="232" t="s">
        <v>34</v>
      </c>
      <c r="P2125" s="232">
        <v>50</v>
      </c>
      <c r="Q2125" s="347" t="s">
        <v>337</v>
      </c>
      <c r="R2125" s="695">
        <v>1200</v>
      </c>
      <c r="S2125" s="695">
        <v>1202</v>
      </c>
      <c r="T2125" s="695">
        <v>6130</v>
      </c>
      <c r="U2125" s="695">
        <v>6130</v>
      </c>
      <c r="V2125" s="695">
        <v>1200</v>
      </c>
      <c r="W2125" s="695">
        <v>1202</v>
      </c>
      <c r="X2125" s="232">
        <v>1</v>
      </c>
      <c r="Y2125" s="695">
        <v>6000</v>
      </c>
      <c r="Z2125" s="232">
        <v>1</v>
      </c>
      <c r="AA2125" s="696">
        <v>6000</v>
      </c>
      <c r="AB2125" s="696">
        <v>6140</v>
      </c>
      <c r="AC2125" s="697" t="s">
        <v>3288</v>
      </c>
      <c r="AD2125" s="698" t="s">
        <v>3280</v>
      </c>
      <c r="AE2125" s="699">
        <v>0.70833333333333337</v>
      </c>
      <c r="AF2125" s="699">
        <v>0.73611111111111116</v>
      </c>
      <c r="AG2125" s="699">
        <v>0.73611111111111116</v>
      </c>
      <c r="AH2125" s="699">
        <v>0.78472222222222221</v>
      </c>
      <c r="AI2125" s="232" t="s">
        <v>5</v>
      </c>
      <c r="AJ2125" s="694"/>
      <c r="AK2125" s="694" t="s">
        <v>17</v>
      </c>
      <c r="AL2125" s="700" t="s">
        <v>662</v>
      </c>
      <c r="AM2125" s="694" t="s">
        <v>486</v>
      </c>
      <c r="AN2125" s="694">
        <v>1</v>
      </c>
      <c r="AO2125" s="232"/>
      <c r="AP2125" s="232" t="s">
        <v>394</v>
      </c>
      <c r="AQ2125" s="232"/>
      <c r="AR2125" s="232"/>
      <c r="AS2125" s="232"/>
      <c r="AT2125" s="243">
        <f t="shared" si="201"/>
        <v>2.777777777777779E-2</v>
      </c>
      <c r="AU2125" s="243">
        <f t="shared" si="202"/>
        <v>4.8611111111111049E-2</v>
      </c>
    </row>
    <row r="2126" spans="2:47" ht="14.25">
      <c r="B2126" s="29">
        <v>2025</v>
      </c>
      <c r="C2126" s="29">
        <v>7</v>
      </c>
      <c r="D2126" s="29">
        <v>29</v>
      </c>
      <c r="E2126" s="247" t="s">
        <v>494</v>
      </c>
      <c r="F2126" s="29"/>
      <c r="G2126" s="208"/>
      <c r="H2126" s="694" t="s">
        <v>467</v>
      </c>
      <c r="I2126" s="347" t="s">
        <v>43</v>
      </c>
      <c r="J2126" s="694" t="s">
        <v>468</v>
      </c>
      <c r="K2126" s="232"/>
      <c r="L2126" s="698"/>
      <c r="M2126" s="185"/>
      <c r="N2126" s="717"/>
      <c r="O2126" s="232"/>
      <c r="P2126" s="232">
        <v>25</v>
      </c>
      <c r="Q2126" s="347" t="s">
        <v>483</v>
      </c>
      <c r="R2126" s="695">
        <v>1200</v>
      </c>
      <c r="S2126" s="695"/>
      <c r="T2126" s="695" t="s">
        <v>30</v>
      </c>
      <c r="U2126" s="695">
        <v>350</v>
      </c>
      <c r="V2126" s="695">
        <v>1200</v>
      </c>
      <c r="W2126" s="695">
        <v>1200</v>
      </c>
      <c r="X2126" s="232">
        <v>1</v>
      </c>
      <c r="Y2126" s="695"/>
      <c r="Z2126" s="232">
        <v>1</v>
      </c>
      <c r="AA2126" s="696">
        <v>350</v>
      </c>
      <c r="AB2126" s="696">
        <v>12550</v>
      </c>
      <c r="AC2126" s="697" t="s">
        <v>754</v>
      </c>
      <c r="AD2126" s="698" t="s">
        <v>3280</v>
      </c>
      <c r="AE2126" s="699">
        <v>0.78472222222222221</v>
      </c>
      <c r="AF2126" s="699">
        <v>0.78819444444444442</v>
      </c>
      <c r="AG2126" s="699"/>
      <c r="AH2126" s="699"/>
      <c r="AI2126" s="232"/>
      <c r="AJ2126" s="694"/>
      <c r="AK2126" s="694" t="s">
        <v>17</v>
      </c>
      <c r="AL2126" s="700" t="s">
        <v>662</v>
      </c>
      <c r="AM2126" s="694" t="s">
        <v>486</v>
      </c>
      <c r="AN2126" s="694">
        <v>1</v>
      </c>
      <c r="AO2126" s="232"/>
      <c r="AP2126" s="232"/>
      <c r="AQ2126" s="232"/>
      <c r="AR2126" s="232"/>
      <c r="AS2126" s="232"/>
      <c r="AT2126" s="243">
        <f t="shared" si="201"/>
        <v>3.4722222222222099E-3</v>
      </c>
      <c r="AU2126" s="243" t="str">
        <f t="shared" si="202"/>
        <v/>
      </c>
    </row>
    <row r="2127" spans="2:47" ht="14.25">
      <c r="B2127" s="29">
        <v>2025</v>
      </c>
      <c r="C2127" s="29">
        <v>7</v>
      </c>
      <c r="D2127" s="29">
        <v>29</v>
      </c>
      <c r="E2127" s="247" t="s">
        <v>494</v>
      </c>
      <c r="F2127" s="29"/>
      <c r="G2127" s="208"/>
      <c r="H2127" s="694" t="s">
        <v>467</v>
      </c>
      <c r="I2127" s="347"/>
      <c r="J2127" s="694"/>
      <c r="K2127" s="232"/>
      <c r="L2127" s="698"/>
      <c r="M2127" s="185"/>
      <c r="N2127" s="717"/>
      <c r="O2127" s="232"/>
      <c r="P2127" s="232"/>
      <c r="Q2127" s="347"/>
      <c r="R2127" s="695"/>
      <c r="S2127" s="695"/>
      <c r="T2127" s="695"/>
      <c r="U2127" s="695"/>
      <c r="V2127" s="695"/>
      <c r="W2127" s="695"/>
      <c r="X2127" s="232"/>
      <c r="Y2127" s="695"/>
      <c r="Z2127" s="232"/>
      <c r="AA2127" s="696"/>
      <c r="AB2127" s="696"/>
      <c r="AC2127" s="697"/>
      <c r="AD2127" s="698"/>
      <c r="AE2127" s="699"/>
      <c r="AF2127" s="699"/>
      <c r="AG2127" s="699">
        <v>0.78819444444444442</v>
      </c>
      <c r="AH2127" s="699">
        <v>0.80902777777777779</v>
      </c>
      <c r="AI2127" s="232" t="s">
        <v>560</v>
      </c>
      <c r="AJ2127" s="694"/>
      <c r="AK2127" s="694"/>
      <c r="AL2127" s="700"/>
      <c r="AM2127" s="694"/>
      <c r="AN2127" s="694"/>
      <c r="AO2127" s="232"/>
      <c r="AP2127" s="232"/>
      <c r="AQ2127" s="232"/>
      <c r="AR2127" s="232"/>
      <c r="AS2127" s="232"/>
      <c r="AT2127" s="243" t="str">
        <f t="shared" si="195"/>
        <v/>
      </c>
      <c r="AU2127" s="243">
        <f t="shared" si="196"/>
        <v>2.083333333333337E-2</v>
      </c>
    </row>
    <row r="2128" spans="2:47" ht="14.25">
      <c r="B2128" s="29">
        <v>2025</v>
      </c>
      <c r="C2128" s="29">
        <v>7</v>
      </c>
      <c r="D2128" s="29">
        <v>29</v>
      </c>
      <c r="E2128" s="247" t="s">
        <v>494</v>
      </c>
      <c r="F2128" s="29"/>
      <c r="G2128" s="31"/>
      <c r="H2128" s="694" t="s">
        <v>467</v>
      </c>
      <c r="I2128" s="347" t="s">
        <v>58</v>
      </c>
      <c r="J2128" s="694" t="s">
        <v>468</v>
      </c>
      <c r="K2128" s="232"/>
      <c r="L2128" s="698"/>
      <c r="M2128" s="185"/>
      <c r="N2128" s="717"/>
      <c r="O2128" s="232"/>
      <c r="P2128" s="232">
        <v>12</v>
      </c>
      <c r="Q2128" s="347" t="s">
        <v>483</v>
      </c>
      <c r="R2128" s="695">
        <v>1200</v>
      </c>
      <c r="S2128" s="695"/>
      <c r="T2128" s="695" t="s">
        <v>30</v>
      </c>
      <c r="U2128" s="695">
        <v>200</v>
      </c>
      <c r="V2128" s="695">
        <v>1200</v>
      </c>
      <c r="W2128" s="695">
        <v>1200</v>
      </c>
      <c r="X2128" s="232">
        <v>1</v>
      </c>
      <c r="Y2128" s="695">
        <v>200</v>
      </c>
      <c r="Z2128" s="232">
        <v>1</v>
      </c>
      <c r="AA2128" s="696">
        <v>200</v>
      </c>
      <c r="AB2128" s="696"/>
      <c r="AC2128" s="697" t="s">
        <v>488</v>
      </c>
      <c r="AD2128" s="698" t="s">
        <v>489</v>
      </c>
      <c r="AE2128" s="699"/>
      <c r="AF2128" s="699"/>
      <c r="AG2128" s="699"/>
      <c r="AH2128" s="699"/>
      <c r="AI2128" s="232"/>
      <c r="AJ2128" s="694"/>
      <c r="AK2128" s="694"/>
      <c r="AL2128" s="700"/>
      <c r="AM2128" s="694"/>
      <c r="AN2128" s="694"/>
      <c r="AO2128" s="232"/>
      <c r="AP2128" s="232"/>
      <c r="AQ2128" s="232"/>
      <c r="AR2128" s="232"/>
      <c r="AS2128" s="232"/>
      <c r="AT2128" s="243" t="str">
        <f t="shared" si="195"/>
        <v/>
      </c>
      <c r="AU2128" s="243" t="str">
        <f t="shared" si="196"/>
        <v/>
      </c>
    </row>
    <row r="2129" spans="1:47" ht="14.25">
      <c r="A2129" s="182">
        <v>1</v>
      </c>
      <c r="B2129" s="29">
        <v>2025</v>
      </c>
      <c r="C2129" s="29">
        <v>7</v>
      </c>
      <c r="D2129" s="29">
        <v>29</v>
      </c>
      <c r="E2129" s="247" t="s">
        <v>494</v>
      </c>
      <c r="F2129" s="29">
        <v>4</v>
      </c>
      <c r="G2129" s="31" t="s">
        <v>485</v>
      </c>
      <c r="H2129" s="694" t="s">
        <v>467</v>
      </c>
      <c r="I2129" s="347" t="s">
        <v>47</v>
      </c>
      <c r="J2129" s="694" t="s">
        <v>468</v>
      </c>
      <c r="K2129" s="232">
        <v>3839120</v>
      </c>
      <c r="L2129" s="698">
        <v>7</v>
      </c>
      <c r="M2129" s="185">
        <v>14</v>
      </c>
      <c r="N2129" s="717" t="s">
        <v>490</v>
      </c>
      <c r="O2129" s="232" t="s">
        <v>34</v>
      </c>
      <c r="P2129" s="232">
        <v>50</v>
      </c>
      <c r="Q2129" s="347" t="s">
        <v>337</v>
      </c>
      <c r="R2129" s="695">
        <v>1200</v>
      </c>
      <c r="S2129" s="695">
        <v>1200</v>
      </c>
      <c r="T2129" s="695">
        <v>6100</v>
      </c>
      <c r="U2129" s="695">
        <v>6100</v>
      </c>
      <c r="V2129" s="695">
        <v>1200</v>
      </c>
      <c r="W2129" s="695">
        <v>1200</v>
      </c>
      <c r="X2129" s="232">
        <v>1</v>
      </c>
      <c r="Y2129" s="695">
        <v>6000</v>
      </c>
      <c r="Z2129" s="232">
        <v>1</v>
      </c>
      <c r="AA2129" s="696">
        <v>6000</v>
      </c>
      <c r="AB2129" s="696">
        <v>6100</v>
      </c>
      <c r="AC2129" s="697" t="s">
        <v>3289</v>
      </c>
      <c r="AD2129" s="698"/>
      <c r="AE2129" s="699">
        <v>0.80902777777777779</v>
      </c>
      <c r="AF2129" s="699">
        <v>0.83680555555555558</v>
      </c>
      <c r="AG2129" s="699">
        <v>0.83680555555555558</v>
      </c>
      <c r="AH2129" s="699">
        <v>0.84375</v>
      </c>
      <c r="AI2129" s="232" t="s">
        <v>5</v>
      </c>
      <c r="AJ2129" s="694"/>
      <c r="AK2129" s="694" t="s">
        <v>17</v>
      </c>
      <c r="AL2129" s="700" t="s">
        <v>662</v>
      </c>
      <c r="AM2129" s="694" t="s">
        <v>486</v>
      </c>
      <c r="AN2129" s="694">
        <v>1</v>
      </c>
      <c r="AO2129" s="232"/>
      <c r="AP2129" s="232" t="s">
        <v>394</v>
      </c>
      <c r="AQ2129" s="232"/>
      <c r="AR2129" s="232"/>
      <c r="AS2129" s="232"/>
      <c r="AT2129" s="243">
        <f t="shared" si="195"/>
        <v>2.777777777777779E-2</v>
      </c>
      <c r="AU2129" s="243">
        <f t="shared" si="196"/>
        <v>6.9444444444444198E-3</v>
      </c>
    </row>
    <row r="2130" spans="1:47" ht="14.25">
      <c r="B2130" s="29">
        <v>2025</v>
      </c>
      <c r="C2130" s="29">
        <v>7</v>
      </c>
      <c r="D2130" s="29">
        <v>29</v>
      </c>
      <c r="E2130" s="247" t="s">
        <v>494</v>
      </c>
      <c r="F2130" s="29">
        <v>4</v>
      </c>
      <c r="G2130" s="31" t="s">
        <v>485</v>
      </c>
      <c r="H2130" s="694" t="s">
        <v>467</v>
      </c>
      <c r="I2130" s="347" t="s">
        <v>47</v>
      </c>
      <c r="J2130" s="694" t="s">
        <v>468</v>
      </c>
      <c r="K2130" s="232">
        <v>3839120</v>
      </c>
      <c r="L2130" s="698">
        <v>8</v>
      </c>
      <c r="M2130" s="185">
        <v>14</v>
      </c>
      <c r="N2130" s="717" t="s">
        <v>490</v>
      </c>
      <c r="O2130" s="232" t="s">
        <v>34</v>
      </c>
      <c r="P2130" s="232">
        <v>50</v>
      </c>
      <c r="Q2130" s="347" t="s">
        <v>337</v>
      </c>
      <c r="R2130" s="695">
        <v>1200</v>
      </c>
      <c r="S2130" s="695">
        <v>1202</v>
      </c>
      <c r="T2130" s="695">
        <v>6080</v>
      </c>
      <c r="U2130" s="695">
        <v>6080</v>
      </c>
      <c r="V2130" s="695">
        <v>1200</v>
      </c>
      <c r="W2130" s="695">
        <v>1202</v>
      </c>
      <c r="X2130" s="232">
        <v>1</v>
      </c>
      <c r="Y2130" s="695">
        <v>6000</v>
      </c>
      <c r="Z2130" s="232">
        <v>1</v>
      </c>
      <c r="AA2130" s="696">
        <v>6000</v>
      </c>
      <c r="AB2130" s="696">
        <v>6090</v>
      </c>
      <c r="AC2130" s="697" t="s">
        <v>3292</v>
      </c>
      <c r="AD2130" s="698" t="s">
        <v>3281</v>
      </c>
      <c r="AE2130" s="699">
        <v>0.84375</v>
      </c>
      <c r="AF2130" s="699">
        <v>0.87152777777777779</v>
      </c>
      <c r="AG2130" s="699">
        <v>0.87152777777777779</v>
      </c>
      <c r="AH2130" s="699">
        <v>0.87847222222222221</v>
      </c>
      <c r="AI2130" s="232" t="s">
        <v>5</v>
      </c>
      <c r="AJ2130" s="694"/>
      <c r="AK2130" s="694" t="s">
        <v>17</v>
      </c>
      <c r="AL2130" s="700" t="s">
        <v>662</v>
      </c>
      <c r="AM2130" s="694" t="s">
        <v>486</v>
      </c>
      <c r="AN2130" s="694">
        <v>1</v>
      </c>
      <c r="AO2130" s="232"/>
      <c r="AP2130" s="232" t="s">
        <v>394</v>
      </c>
      <c r="AQ2130" s="232"/>
      <c r="AR2130" s="232"/>
      <c r="AS2130" s="232"/>
      <c r="AT2130" s="243">
        <f t="shared" si="195"/>
        <v>2.777777777777779E-2</v>
      </c>
      <c r="AU2130" s="243">
        <f t="shared" si="196"/>
        <v>6.9444444444444198E-3</v>
      </c>
    </row>
    <row r="2131" spans="1:47" ht="14.25">
      <c r="B2131" s="29">
        <v>2025</v>
      </c>
      <c r="C2131" s="29">
        <v>7</v>
      </c>
      <c r="D2131" s="29">
        <v>29</v>
      </c>
      <c r="E2131" s="247" t="s">
        <v>494</v>
      </c>
      <c r="F2131" s="29"/>
      <c r="G2131" s="208"/>
      <c r="H2131" s="694" t="s">
        <v>467</v>
      </c>
      <c r="I2131" s="347" t="s">
        <v>43</v>
      </c>
      <c r="J2131" s="694" t="s">
        <v>468</v>
      </c>
      <c r="K2131" s="232"/>
      <c r="L2131" s="698"/>
      <c r="M2131" s="185"/>
      <c r="N2131" s="717"/>
      <c r="O2131" s="232"/>
      <c r="P2131" s="232">
        <v>25</v>
      </c>
      <c r="Q2131" s="347" t="s">
        <v>483</v>
      </c>
      <c r="R2131" s="695">
        <v>1200</v>
      </c>
      <c r="S2131" s="695"/>
      <c r="T2131" s="695" t="s">
        <v>30</v>
      </c>
      <c r="U2131" s="695">
        <v>350</v>
      </c>
      <c r="V2131" s="695">
        <v>1200</v>
      </c>
      <c r="W2131" s="695">
        <v>1200</v>
      </c>
      <c r="X2131" s="232">
        <v>1</v>
      </c>
      <c r="Y2131" s="695"/>
      <c r="Z2131" s="232">
        <v>1</v>
      </c>
      <c r="AA2131" s="696">
        <v>350</v>
      </c>
      <c r="AB2131" s="696">
        <v>12550</v>
      </c>
      <c r="AC2131" s="697" t="s">
        <v>754</v>
      </c>
      <c r="AD2131" s="698" t="s">
        <v>3281</v>
      </c>
      <c r="AE2131" s="699">
        <v>0.87847222222222221</v>
      </c>
      <c r="AF2131" s="699">
        <v>0.88194444444444442</v>
      </c>
      <c r="AG2131" s="699"/>
      <c r="AH2131" s="699"/>
      <c r="AI2131" s="232"/>
      <c r="AJ2131" s="694"/>
      <c r="AK2131" s="694" t="s">
        <v>17</v>
      </c>
      <c r="AL2131" s="700" t="s">
        <v>662</v>
      </c>
      <c r="AM2131" s="694" t="s">
        <v>486</v>
      </c>
      <c r="AN2131" s="694">
        <v>1</v>
      </c>
      <c r="AO2131" s="232"/>
      <c r="AP2131" s="232"/>
      <c r="AQ2131" s="232"/>
      <c r="AR2131" s="232"/>
      <c r="AS2131" s="232"/>
      <c r="AT2131" s="243">
        <f t="shared" si="195"/>
        <v>3.4722222222222099E-3</v>
      </c>
      <c r="AU2131" s="243" t="str">
        <f t="shared" si="196"/>
        <v/>
      </c>
    </row>
    <row r="2132" spans="1:47" ht="14.25">
      <c r="B2132" s="29">
        <v>2025</v>
      </c>
      <c r="C2132" s="29">
        <v>7</v>
      </c>
      <c r="D2132" s="29">
        <v>29</v>
      </c>
      <c r="E2132" s="247" t="s">
        <v>494</v>
      </c>
      <c r="F2132" s="29"/>
      <c r="G2132" s="208"/>
      <c r="H2132" s="694" t="s">
        <v>467</v>
      </c>
      <c r="I2132" s="347"/>
      <c r="J2132" s="694"/>
      <c r="K2132" s="232"/>
      <c r="L2132" s="698"/>
      <c r="M2132" s="185"/>
      <c r="N2132" s="717"/>
      <c r="O2132" s="232"/>
      <c r="P2132" s="232"/>
      <c r="Q2132" s="347"/>
      <c r="R2132" s="695"/>
      <c r="S2132" s="695"/>
      <c r="T2132" s="695"/>
      <c r="U2132" s="695"/>
      <c r="V2132" s="695"/>
      <c r="W2132" s="695"/>
      <c r="X2132" s="232"/>
      <c r="Y2132" s="695"/>
      <c r="Z2132" s="232"/>
      <c r="AA2132" s="696"/>
      <c r="AB2132" s="696"/>
      <c r="AC2132" s="697"/>
      <c r="AD2132" s="698"/>
      <c r="AE2132" s="699"/>
      <c r="AF2132" s="699"/>
      <c r="AG2132" s="699">
        <v>0.88194444444444442</v>
      </c>
      <c r="AH2132" s="699">
        <v>0.90277777777777779</v>
      </c>
      <c r="AI2132" s="232" t="s">
        <v>560</v>
      </c>
      <c r="AJ2132" s="694"/>
      <c r="AK2132" s="694"/>
      <c r="AL2132" s="700"/>
      <c r="AM2132" s="694"/>
      <c r="AN2132" s="694"/>
      <c r="AO2132" s="232"/>
      <c r="AP2132" s="232"/>
      <c r="AQ2132" s="232"/>
      <c r="AR2132" s="232"/>
      <c r="AS2132" s="232"/>
      <c r="AT2132" s="243" t="str">
        <f t="shared" si="195"/>
        <v/>
      </c>
      <c r="AU2132" s="243">
        <f t="shared" si="196"/>
        <v>2.083333333333337E-2</v>
      </c>
    </row>
    <row r="2133" spans="1:47" ht="14.25">
      <c r="B2133" s="29">
        <v>2025</v>
      </c>
      <c r="C2133" s="29">
        <v>7</v>
      </c>
      <c r="D2133" s="29">
        <v>29</v>
      </c>
      <c r="E2133" s="247" t="s">
        <v>495</v>
      </c>
      <c r="F2133" s="29"/>
      <c r="G2133" s="31"/>
      <c r="H2133" s="694" t="s">
        <v>467</v>
      </c>
      <c r="I2133" s="347" t="s">
        <v>58</v>
      </c>
      <c r="J2133" s="694" t="s">
        <v>468</v>
      </c>
      <c r="K2133" s="232"/>
      <c r="L2133" s="698"/>
      <c r="M2133" s="185"/>
      <c r="N2133" s="717"/>
      <c r="O2133" s="232"/>
      <c r="P2133" s="232">
        <v>12</v>
      </c>
      <c r="Q2133" s="347" t="s">
        <v>483</v>
      </c>
      <c r="R2133" s="695">
        <v>1200</v>
      </c>
      <c r="S2133" s="695"/>
      <c r="T2133" s="695" t="s">
        <v>30</v>
      </c>
      <c r="U2133" s="695">
        <v>200</v>
      </c>
      <c r="V2133" s="695">
        <v>1200</v>
      </c>
      <c r="W2133" s="695">
        <v>1200</v>
      </c>
      <c r="X2133" s="232">
        <v>1</v>
      </c>
      <c r="Y2133" s="695">
        <v>200</v>
      </c>
      <c r="Z2133" s="232">
        <v>1</v>
      </c>
      <c r="AA2133" s="696">
        <v>200</v>
      </c>
      <c r="AB2133" s="696"/>
      <c r="AC2133" s="697" t="s">
        <v>488</v>
      </c>
      <c r="AD2133" s="698" t="s">
        <v>489</v>
      </c>
      <c r="AE2133" s="699"/>
      <c r="AF2133" s="699"/>
      <c r="AG2133" s="699"/>
      <c r="AH2133" s="699"/>
      <c r="AI2133" s="232"/>
      <c r="AJ2133" s="694"/>
      <c r="AK2133" s="694"/>
      <c r="AL2133" s="700"/>
      <c r="AM2133" s="694"/>
      <c r="AN2133" s="694"/>
      <c r="AO2133" s="232"/>
      <c r="AP2133" s="232"/>
      <c r="AQ2133" s="232"/>
      <c r="AR2133" s="232"/>
      <c r="AS2133" s="232"/>
      <c r="AT2133" s="243" t="str">
        <f t="shared" si="195"/>
        <v/>
      </c>
      <c r="AU2133" s="243" t="str">
        <f t="shared" si="196"/>
        <v/>
      </c>
    </row>
    <row r="2134" spans="1:47" ht="14.25">
      <c r="A2134" s="182">
        <v>1</v>
      </c>
      <c r="B2134" s="29">
        <v>2025</v>
      </c>
      <c r="C2134" s="29">
        <v>7</v>
      </c>
      <c r="D2134" s="29">
        <v>29</v>
      </c>
      <c r="E2134" s="247" t="s">
        <v>495</v>
      </c>
      <c r="F2134" s="29">
        <v>5</v>
      </c>
      <c r="G2134" s="31" t="s">
        <v>485</v>
      </c>
      <c r="H2134" s="694" t="s">
        <v>467</v>
      </c>
      <c r="I2134" s="347" t="s">
        <v>47</v>
      </c>
      <c r="J2134" s="694" t="s">
        <v>468</v>
      </c>
      <c r="K2134" s="232">
        <v>3839120</v>
      </c>
      <c r="L2134" s="698">
        <v>9</v>
      </c>
      <c r="M2134" s="185">
        <v>14</v>
      </c>
      <c r="N2134" s="717" t="s">
        <v>490</v>
      </c>
      <c r="O2134" s="232" t="s">
        <v>34</v>
      </c>
      <c r="P2134" s="232">
        <v>50</v>
      </c>
      <c r="Q2134" s="347" t="s">
        <v>337</v>
      </c>
      <c r="R2134" s="695">
        <v>1200</v>
      </c>
      <c r="S2134" s="695">
        <v>1201</v>
      </c>
      <c r="T2134" s="695">
        <v>5890</v>
      </c>
      <c r="U2134" s="695">
        <v>5890</v>
      </c>
      <c r="V2134" s="695">
        <v>1200</v>
      </c>
      <c r="W2134" s="695">
        <v>1201</v>
      </c>
      <c r="X2134" s="232">
        <v>1</v>
      </c>
      <c r="Y2134" s="695">
        <v>6000</v>
      </c>
      <c r="Z2134" s="232">
        <v>1</v>
      </c>
      <c r="AA2134" s="696">
        <v>6000</v>
      </c>
      <c r="AB2134" s="696">
        <v>5890</v>
      </c>
      <c r="AC2134" s="697" t="s">
        <v>3293</v>
      </c>
      <c r="AD2134" s="698"/>
      <c r="AE2134" s="699">
        <v>0.90277777777777779</v>
      </c>
      <c r="AF2134" s="699">
        <v>0.93055555555555558</v>
      </c>
      <c r="AG2134" s="699">
        <v>0.93055555555555558</v>
      </c>
      <c r="AH2134" s="699">
        <v>0.9375</v>
      </c>
      <c r="AI2134" s="232" t="s">
        <v>5</v>
      </c>
      <c r="AJ2134" s="694"/>
      <c r="AK2134" s="694" t="s">
        <v>17</v>
      </c>
      <c r="AL2134" s="700" t="s">
        <v>858</v>
      </c>
      <c r="AM2134" s="694" t="s">
        <v>486</v>
      </c>
      <c r="AN2134" s="694">
        <v>1</v>
      </c>
      <c r="AO2134" s="232"/>
      <c r="AP2134" s="232" t="s">
        <v>394</v>
      </c>
      <c r="AQ2134" s="232"/>
      <c r="AR2134" s="232"/>
      <c r="AS2134" s="232"/>
      <c r="AT2134" s="243">
        <f t="shared" si="195"/>
        <v>2.777777777777779E-2</v>
      </c>
      <c r="AU2134" s="243">
        <f t="shared" si="196"/>
        <v>6.9444444444444198E-3</v>
      </c>
    </row>
    <row r="2135" spans="1:47" ht="14.25">
      <c r="B2135" s="29">
        <v>2025</v>
      </c>
      <c r="C2135" s="29">
        <v>7</v>
      </c>
      <c r="D2135" s="29">
        <v>29</v>
      </c>
      <c r="E2135" s="247" t="s">
        <v>495</v>
      </c>
      <c r="F2135" s="29">
        <v>5</v>
      </c>
      <c r="G2135" s="31" t="s">
        <v>485</v>
      </c>
      <c r="H2135" s="694" t="s">
        <v>467</v>
      </c>
      <c r="I2135" s="347" t="s">
        <v>47</v>
      </c>
      <c r="J2135" s="694" t="s">
        <v>468</v>
      </c>
      <c r="K2135" s="232">
        <v>3839120</v>
      </c>
      <c r="L2135" s="698">
        <v>10</v>
      </c>
      <c r="M2135" s="185">
        <v>14</v>
      </c>
      <c r="N2135" s="717" t="s">
        <v>490</v>
      </c>
      <c r="O2135" s="232" t="s">
        <v>34</v>
      </c>
      <c r="P2135" s="232">
        <v>50</v>
      </c>
      <c r="Q2135" s="347" t="s">
        <v>337</v>
      </c>
      <c r="R2135" s="695">
        <v>1200</v>
      </c>
      <c r="S2135" s="695">
        <v>1202</v>
      </c>
      <c r="T2135" s="695">
        <v>6060</v>
      </c>
      <c r="U2135" s="695">
        <v>6060</v>
      </c>
      <c r="V2135" s="695">
        <v>1200</v>
      </c>
      <c r="W2135" s="695">
        <v>1202</v>
      </c>
      <c r="X2135" s="232">
        <v>1</v>
      </c>
      <c r="Y2135" s="695">
        <v>6000</v>
      </c>
      <c r="Z2135" s="232">
        <v>1</v>
      </c>
      <c r="AA2135" s="696">
        <v>6000</v>
      </c>
      <c r="AB2135" s="696">
        <v>6060</v>
      </c>
      <c r="AC2135" s="697" t="s">
        <v>3294</v>
      </c>
      <c r="AD2135" s="698" t="s">
        <v>3282</v>
      </c>
      <c r="AE2135" s="699">
        <v>0.9375</v>
      </c>
      <c r="AF2135" s="699">
        <v>0.96527777777777779</v>
      </c>
      <c r="AG2135" s="699">
        <v>0.96527777777777779</v>
      </c>
      <c r="AH2135" s="699">
        <v>0.97222222222222221</v>
      </c>
      <c r="AI2135" s="232" t="s">
        <v>5</v>
      </c>
      <c r="AJ2135" s="694"/>
      <c r="AK2135" s="694" t="s">
        <v>17</v>
      </c>
      <c r="AL2135" s="700" t="s">
        <v>662</v>
      </c>
      <c r="AM2135" s="694" t="s">
        <v>486</v>
      </c>
      <c r="AN2135" s="694">
        <v>1</v>
      </c>
      <c r="AO2135" s="232"/>
      <c r="AP2135" s="232" t="s">
        <v>394</v>
      </c>
      <c r="AQ2135" s="232"/>
      <c r="AR2135" s="232"/>
      <c r="AS2135" s="232"/>
      <c r="AT2135" s="243">
        <f t="shared" si="195"/>
        <v>2.777777777777779E-2</v>
      </c>
      <c r="AU2135" s="243">
        <f t="shared" si="196"/>
        <v>6.9444444444444198E-3</v>
      </c>
    </row>
    <row r="2136" spans="1:47" ht="14.25">
      <c r="B2136" s="29">
        <v>2025</v>
      </c>
      <c r="C2136" s="29">
        <v>7</v>
      </c>
      <c r="D2136" s="29">
        <v>29</v>
      </c>
      <c r="E2136" s="247" t="s">
        <v>495</v>
      </c>
      <c r="F2136" s="29"/>
      <c r="G2136" s="208"/>
      <c r="H2136" s="694" t="s">
        <v>467</v>
      </c>
      <c r="I2136" s="347" t="s">
        <v>43</v>
      </c>
      <c r="J2136" s="694" t="s">
        <v>468</v>
      </c>
      <c r="K2136" s="232"/>
      <c r="L2136" s="698"/>
      <c r="M2136" s="185"/>
      <c r="N2136" s="717"/>
      <c r="O2136" s="232"/>
      <c r="P2136" s="232">
        <v>25</v>
      </c>
      <c r="Q2136" s="347" t="s">
        <v>483</v>
      </c>
      <c r="R2136" s="695">
        <v>1200</v>
      </c>
      <c r="S2136" s="695"/>
      <c r="T2136" s="695" t="s">
        <v>30</v>
      </c>
      <c r="U2136" s="695">
        <v>350</v>
      </c>
      <c r="V2136" s="695">
        <v>1200</v>
      </c>
      <c r="W2136" s="695">
        <v>1200</v>
      </c>
      <c r="X2136" s="232">
        <v>1</v>
      </c>
      <c r="Y2136" s="695"/>
      <c r="Z2136" s="232">
        <v>1</v>
      </c>
      <c r="AA2136" s="696">
        <v>350</v>
      </c>
      <c r="AB2136" s="696">
        <v>12550</v>
      </c>
      <c r="AC2136" s="697" t="s">
        <v>754</v>
      </c>
      <c r="AD2136" s="698" t="s">
        <v>3282</v>
      </c>
      <c r="AE2136" s="699">
        <v>0.97222222222222221</v>
      </c>
      <c r="AF2136" s="699">
        <v>0.97569444444444442</v>
      </c>
      <c r="AG2136" s="699"/>
      <c r="AH2136" s="699"/>
      <c r="AI2136" s="232"/>
      <c r="AJ2136" s="694"/>
      <c r="AK2136" s="694" t="s">
        <v>17</v>
      </c>
      <c r="AL2136" s="700" t="s">
        <v>858</v>
      </c>
      <c r="AM2136" s="694" t="s">
        <v>486</v>
      </c>
      <c r="AN2136" s="694">
        <v>1</v>
      </c>
      <c r="AO2136" s="232"/>
      <c r="AP2136" s="232"/>
      <c r="AQ2136" s="232"/>
      <c r="AR2136" s="232"/>
      <c r="AS2136" s="232"/>
      <c r="AT2136" s="243">
        <f t="shared" si="195"/>
        <v>3.4722222222222099E-3</v>
      </c>
      <c r="AU2136" s="243" t="str">
        <f t="shared" si="196"/>
        <v/>
      </c>
    </row>
    <row r="2137" spans="1:47" ht="14.25">
      <c r="B2137" s="29">
        <v>2025</v>
      </c>
      <c r="C2137" s="29">
        <v>7</v>
      </c>
      <c r="D2137" s="29">
        <v>29</v>
      </c>
      <c r="E2137" s="247" t="s">
        <v>495</v>
      </c>
      <c r="F2137" s="29"/>
      <c r="G2137" s="208"/>
      <c r="H2137" s="694" t="s">
        <v>467</v>
      </c>
      <c r="I2137" s="347"/>
      <c r="J2137" s="694"/>
      <c r="K2137" s="232"/>
      <c r="L2137" s="698"/>
      <c r="M2137" s="185"/>
      <c r="N2137" s="717"/>
      <c r="O2137" s="232"/>
      <c r="P2137" s="232"/>
      <c r="Q2137" s="347"/>
      <c r="R2137" s="695"/>
      <c r="S2137" s="695"/>
      <c r="T2137" s="695"/>
      <c r="U2137" s="695"/>
      <c r="V2137" s="695"/>
      <c r="W2137" s="695"/>
      <c r="X2137" s="232"/>
      <c r="Y2137" s="695"/>
      <c r="Z2137" s="232"/>
      <c r="AA2137" s="696"/>
      <c r="AB2137" s="696"/>
      <c r="AC2137" s="697"/>
      <c r="AD2137" s="698"/>
      <c r="AE2137" s="699"/>
      <c r="AF2137" s="699"/>
      <c r="AG2137" s="699">
        <v>0.97569444444444442</v>
      </c>
      <c r="AH2137" s="699">
        <v>0.99652777777777779</v>
      </c>
      <c r="AI2137" s="232" t="s">
        <v>560</v>
      </c>
      <c r="AJ2137" s="694"/>
      <c r="AK2137" s="694"/>
      <c r="AL2137" s="700"/>
      <c r="AM2137" s="694"/>
      <c r="AN2137" s="694"/>
      <c r="AO2137" s="232"/>
      <c r="AP2137" s="232"/>
      <c r="AQ2137" s="232"/>
      <c r="AR2137" s="232"/>
      <c r="AS2137" s="232"/>
      <c r="AT2137" s="243" t="str">
        <f t="shared" si="195"/>
        <v/>
      </c>
      <c r="AU2137" s="243">
        <f t="shared" si="196"/>
        <v>2.083333333333337E-2</v>
      </c>
    </row>
    <row r="2138" spans="1:47" ht="14.25">
      <c r="B2138" s="29">
        <v>2025</v>
      </c>
      <c r="C2138" s="29">
        <v>7</v>
      </c>
      <c r="D2138" s="29">
        <v>29</v>
      </c>
      <c r="E2138" s="247" t="s">
        <v>495</v>
      </c>
      <c r="F2138" s="29"/>
      <c r="G2138" s="31"/>
      <c r="H2138" s="694" t="s">
        <v>467</v>
      </c>
      <c r="I2138" s="347" t="s">
        <v>58</v>
      </c>
      <c r="J2138" s="694" t="s">
        <v>468</v>
      </c>
      <c r="K2138" s="232"/>
      <c r="L2138" s="698"/>
      <c r="M2138" s="185"/>
      <c r="N2138" s="717"/>
      <c r="O2138" s="232"/>
      <c r="P2138" s="232">
        <v>12</v>
      </c>
      <c r="Q2138" s="347" t="s">
        <v>483</v>
      </c>
      <c r="R2138" s="695">
        <v>1200</v>
      </c>
      <c r="S2138" s="695"/>
      <c r="T2138" s="695" t="s">
        <v>30</v>
      </c>
      <c r="U2138" s="695">
        <v>200</v>
      </c>
      <c r="V2138" s="695">
        <v>1200</v>
      </c>
      <c r="W2138" s="695">
        <v>1200</v>
      </c>
      <c r="X2138" s="232">
        <v>1</v>
      </c>
      <c r="Y2138" s="695">
        <v>200</v>
      </c>
      <c r="Z2138" s="232">
        <v>1</v>
      </c>
      <c r="AA2138" s="696">
        <v>200</v>
      </c>
      <c r="AB2138" s="696"/>
      <c r="AC2138" s="697" t="s">
        <v>488</v>
      </c>
      <c r="AD2138" s="698" t="s">
        <v>489</v>
      </c>
      <c r="AE2138" s="699"/>
      <c r="AF2138" s="699"/>
      <c r="AG2138" s="699"/>
      <c r="AH2138" s="699"/>
      <c r="AI2138" s="232"/>
      <c r="AJ2138" s="694"/>
      <c r="AK2138" s="694"/>
      <c r="AL2138" s="700"/>
      <c r="AM2138" s="694"/>
      <c r="AN2138" s="694"/>
      <c r="AO2138" s="232"/>
      <c r="AP2138" s="232"/>
      <c r="AQ2138" s="232"/>
      <c r="AR2138" s="232"/>
      <c r="AS2138" s="232"/>
      <c r="AT2138" s="243" t="str">
        <f t="shared" si="195"/>
        <v/>
      </c>
      <c r="AU2138" s="243" t="str">
        <f t="shared" si="196"/>
        <v/>
      </c>
    </row>
    <row r="2139" spans="1:47" ht="14.25">
      <c r="A2139" s="182">
        <v>1</v>
      </c>
      <c r="B2139" s="29">
        <v>2025</v>
      </c>
      <c r="C2139" s="29">
        <v>7</v>
      </c>
      <c r="D2139" s="29">
        <v>29</v>
      </c>
      <c r="E2139" s="247" t="s">
        <v>495</v>
      </c>
      <c r="F2139" s="29">
        <v>6</v>
      </c>
      <c r="G2139" s="31" t="s">
        <v>485</v>
      </c>
      <c r="H2139" s="694" t="s">
        <v>467</v>
      </c>
      <c r="I2139" s="347" t="s">
        <v>47</v>
      </c>
      <c r="J2139" s="694" t="s">
        <v>468</v>
      </c>
      <c r="K2139" s="232">
        <v>3839120</v>
      </c>
      <c r="L2139" s="698">
        <v>11</v>
      </c>
      <c r="M2139" s="185">
        <v>14</v>
      </c>
      <c r="N2139" s="717" t="s">
        <v>490</v>
      </c>
      <c r="O2139" s="232" t="s">
        <v>34</v>
      </c>
      <c r="P2139" s="232">
        <v>50</v>
      </c>
      <c r="Q2139" s="347" t="s">
        <v>337</v>
      </c>
      <c r="R2139" s="695">
        <v>1200</v>
      </c>
      <c r="S2139" s="695">
        <v>1202</v>
      </c>
      <c r="T2139" s="695">
        <v>6080</v>
      </c>
      <c r="U2139" s="695">
        <v>6080</v>
      </c>
      <c r="V2139" s="695">
        <v>1200</v>
      </c>
      <c r="W2139" s="695">
        <v>1202</v>
      </c>
      <c r="X2139" s="232">
        <v>1</v>
      </c>
      <c r="Y2139" s="695">
        <v>6000</v>
      </c>
      <c r="Z2139" s="232">
        <v>1</v>
      </c>
      <c r="AA2139" s="696">
        <v>6000</v>
      </c>
      <c r="AB2139" s="696">
        <v>6080</v>
      </c>
      <c r="AC2139" s="697" t="s">
        <v>3296</v>
      </c>
      <c r="AD2139" s="698"/>
      <c r="AE2139" s="699">
        <v>0.99652777777777779</v>
      </c>
      <c r="AF2139" s="699">
        <v>2.4305555555555556E-2</v>
      </c>
      <c r="AG2139" s="699">
        <v>2.4305555555555556E-2</v>
      </c>
      <c r="AH2139" s="699">
        <v>3.125E-2</v>
      </c>
      <c r="AI2139" s="232" t="s">
        <v>5</v>
      </c>
      <c r="AJ2139" s="694"/>
      <c r="AK2139" s="694" t="s">
        <v>17</v>
      </c>
      <c r="AL2139" s="700" t="s">
        <v>662</v>
      </c>
      <c r="AM2139" s="694" t="s">
        <v>486</v>
      </c>
      <c r="AN2139" s="694">
        <v>1</v>
      </c>
      <c r="AO2139" s="232"/>
      <c r="AP2139" s="232" t="s">
        <v>394</v>
      </c>
      <c r="AQ2139" s="232"/>
      <c r="AR2139" s="232"/>
      <c r="AS2139" s="232"/>
      <c r="AT2139" s="243">
        <f t="shared" si="195"/>
        <v>2.7777777777777766E-2</v>
      </c>
      <c r="AU2139" s="243">
        <f t="shared" si="196"/>
        <v>6.9444444444444441E-3</v>
      </c>
    </row>
    <row r="2140" spans="1:47" ht="14.25">
      <c r="B2140" s="29">
        <v>2025</v>
      </c>
      <c r="C2140" s="29">
        <v>7</v>
      </c>
      <c r="D2140" s="29">
        <v>29</v>
      </c>
      <c r="E2140" s="247" t="s">
        <v>495</v>
      </c>
      <c r="F2140" s="29">
        <v>6</v>
      </c>
      <c r="G2140" s="31" t="s">
        <v>485</v>
      </c>
      <c r="H2140" s="694" t="s">
        <v>467</v>
      </c>
      <c r="I2140" s="347" t="s">
        <v>47</v>
      </c>
      <c r="J2140" s="694" t="s">
        <v>468</v>
      </c>
      <c r="K2140" s="232">
        <v>3839120</v>
      </c>
      <c r="L2140" s="698">
        <v>12</v>
      </c>
      <c r="M2140" s="185">
        <v>14</v>
      </c>
      <c r="N2140" s="717" t="s">
        <v>490</v>
      </c>
      <c r="O2140" s="232" t="s">
        <v>34</v>
      </c>
      <c r="P2140" s="232">
        <v>50</v>
      </c>
      <c r="Q2140" s="347" t="s">
        <v>337</v>
      </c>
      <c r="R2140" s="695">
        <v>1200</v>
      </c>
      <c r="S2140" s="695">
        <v>1200</v>
      </c>
      <c r="T2140" s="695">
        <v>6090</v>
      </c>
      <c r="U2140" s="695">
        <v>6090</v>
      </c>
      <c r="V2140" s="695">
        <v>1200</v>
      </c>
      <c r="W2140" s="695">
        <v>1200</v>
      </c>
      <c r="X2140" s="232">
        <v>1</v>
      </c>
      <c r="Y2140" s="695">
        <v>6000</v>
      </c>
      <c r="Z2140" s="232">
        <v>1</v>
      </c>
      <c r="AA2140" s="696">
        <v>6000</v>
      </c>
      <c r="AB2140" s="696">
        <v>6090</v>
      </c>
      <c r="AC2140" s="697" t="s">
        <v>3298</v>
      </c>
      <c r="AD2140" s="698" t="s">
        <v>3290</v>
      </c>
      <c r="AE2140" s="699">
        <v>3.125E-2</v>
      </c>
      <c r="AF2140" s="699">
        <v>5.9027777777777776E-2</v>
      </c>
      <c r="AG2140" s="699">
        <v>5.9027777777777776E-2</v>
      </c>
      <c r="AH2140" s="699">
        <v>6.5972222222222224E-2</v>
      </c>
      <c r="AI2140" s="232" t="s">
        <v>5</v>
      </c>
      <c r="AJ2140" s="694"/>
      <c r="AK2140" s="694" t="s">
        <v>17</v>
      </c>
      <c r="AL2140" s="700" t="s">
        <v>662</v>
      </c>
      <c r="AM2140" s="694" t="s">
        <v>486</v>
      </c>
      <c r="AN2140" s="694">
        <v>1</v>
      </c>
      <c r="AO2140" s="232"/>
      <c r="AP2140" s="232" t="s">
        <v>394</v>
      </c>
      <c r="AQ2140" s="232"/>
      <c r="AR2140" s="232"/>
      <c r="AS2140" s="232"/>
      <c r="AT2140" s="243">
        <f t="shared" si="195"/>
        <v>2.7777777777777776E-2</v>
      </c>
      <c r="AU2140" s="243">
        <f t="shared" si="196"/>
        <v>6.9444444444444475E-3</v>
      </c>
    </row>
    <row r="2141" spans="1:47" ht="14.25">
      <c r="B2141" s="29">
        <v>2025</v>
      </c>
      <c r="C2141" s="29">
        <v>7</v>
      </c>
      <c r="D2141" s="29">
        <v>29</v>
      </c>
      <c r="E2141" s="247" t="s">
        <v>495</v>
      </c>
      <c r="F2141" s="29"/>
      <c r="G2141" s="208"/>
      <c r="H2141" s="694" t="s">
        <v>467</v>
      </c>
      <c r="I2141" s="347" t="s">
        <v>43</v>
      </c>
      <c r="J2141" s="694" t="s">
        <v>468</v>
      </c>
      <c r="K2141" s="232"/>
      <c r="L2141" s="698"/>
      <c r="M2141" s="185"/>
      <c r="N2141" s="717"/>
      <c r="O2141" s="232"/>
      <c r="P2141" s="232">
        <v>25</v>
      </c>
      <c r="Q2141" s="347" t="s">
        <v>483</v>
      </c>
      <c r="R2141" s="695">
        <v>1200</v>
      </c>
      <c r="S2141" s="695"/>
      <c r="T2141" s="695" t="s">
        <v>30</v>
      </c>
      <c r="U2141" s="695">
        <v>350</v>
      </c>
      <c r="V2141" s="695">
        <v>1200</v>
      </c>
      <c r="W2141" s="695">
        <v>1200</v>
      </c>
      <c r="X2141" s="232">
        <v>1</v>
      </c>
      <c r="Y2141" s="695"/>
      <c r="Z2141" s="232">
        <v>1</v>
      </c>
      <c r="AA2141" s="696">
        <v>350</v>
      </c>
      <c r="AB2141" s="696">
        <v>12550</v>
      </c>
      <c r="AC2141" s="697" t="s">
        <v>754</v>
      </c>
      <c r="AD2141" s="698" t="s">
        <v>3290</v>
      </c>
      <c r="AE2141" s="699">
        <v>6.5972222222222224E-2</v>
      </c>
      <c r="AF2141" s="699">
        <v>6.9444444444444448E-2</v>
      </c>
      <c r="AG2141" s="699"/>
      <c r="AH2141" s="699"/>
      <c r="AI2141" s="232"/>
      <c r="AJ2141" s="694"/>
      <c r="AK2141" s="694" t="s">
        <v>17</v>
      </c>
      <c r="AL2141" s="700" t="s">
        <v>662</v>
      </c>
      <c r="AM2141" s="694" t="s">
        <v>486</v>
      </c>
      <c r="AN2141" s="694">
        <v>1</v>
      </c>
      <c r="AO2141" s="232"/>
      <c r="AP2141" s="232"/>
      <c r="AQ2141" s="232"/>
      <c r="AR2141" s="232"/>
      <c r="AS2141" s="232"/>
      <c r="AT2141" s="243">
        <f t="shared" si="195"/>
        <v>3.4722222222222238E-3</v>
      </c>
      <c r="AU2141" s="243" t="str">
        <f t="shared" si="196"/>
        <v/>
      </c>
    </row>
    <row r="2142" spans="1:47" ht="14.25">
      <c r="B2142" s="29">
        <v>2025</v>
      </c>
      <c r="C2142" s="29">
        <v>7</v>
      </c>
      <c r="D2142" s="29">
        <v>29</v>
      </c>
      <c r="E2142" s="247" t="s">
        <v>495</v>
      </c>
      <c r="F2142" s="29"/>
      <c r="G2142" s="208"/>
      <c r="H2142" s="694" t="s">
        <v>467</v>
      </c>
      <c r="I2142" s="347"/>
      <c r="J2142" s="694"/>
      <c r="K2142" s="232"/>
      <c r="L2142" s="698"/>
      <c r="M2142" s="185"/>
      <c r="N2142" s="717"/>
      <c r="O2142" s="232"/>
      <c r="P2142" s="232"/>
      <c r="Q2142" s="347"/>
      <c r="R2142" s="695"/>
      <c r="S2142" s="695"/>
      <c r="T2142" s="695"/>
      <c r="U2142" s="695"/>
      <c r="V2142" s="695"/>
      <c r="W2142" s="695"/>
      <c r="X2142" s="232"/>
      <c r="Y2142" s="695"/>
      <c r="Z2142" s="232"/>
      <c r="AA2142" s="696"/>
      <c r="AB2142" s="696"/>
      <c r="AC2142" s="697"/>
      <c r="AD2142" s="698"/>
      <c r="AE2142" s="699"/>
      <c r="AF2142" s="699"/>
      <c r="AG2142" s="699">
        <v>6.9444444444444448E-2</v>
      </c>
      <c r="AH2142" s="699">
        <v>0.13194444444444445</v>
      </c>
      <c r="AI2142" s="232" t="s">
        <v>560</v>
      </c>
      <c r="AJ2142" s="694"/>
      <c r="AK2142" s="694"/>
      <c r="AL2142" s="700"/>
      <c r="AM2142" s="694"/>
      <c r="AN2142" s="694"/>
      <c r="AO2142" s="232" t="s">
        <v>3297</v>
      </c>
      <c r="AP2142" s="232"/>
      <c r="AQ2142" s="232"/>
      <c r="AR2142" s="232"/>
      <c r="AS2142" s="232"/>
      <c r="AT2142" s="243" t="str">
        <f t="shared" ref="AT2142:AT2219" si="203">IF(IF(AE2142&gt;AF2142,1-AE2142+AF2142,AF2142-AE2142)=0,"",IF(AE2142&gt;AF2142,1-AE2142+AF2142,AF2142-AE2142))</f>
        <v/>
      </c>
      <c r="AU2142" s="243">
        <f t="shared" ref="AU2142:AU2219" si="204">IF(IF(AG2142&gt;AH2142,1-AG2142+AH2142,AH2142-AG2142)=0,"",IF(AG2142&gt;AH2142,1-AG2142+AH2142,AH2142-AG2142))</f>
        <v>6.25E-2</v>
      </c>
    </row>
    <row r="2143" spans="1:47" ht="14.25">
      <c r="B2143" s="29">
        <v>2025</v>
      </c>
      <c r="C2143" s="29">
        <v>7</v>
      </c>
      <c r="D2143" s="29">
        <v>29</v>
      </c>
      <c r="E2143" s="247" t="s">
        <v>495</v>
      </c>
      <c r="F2143" s="29"/>
      <c r="G2143" s="31"/>
      <c r="H2143" s="694" t="s">
        <v>467</v>
      </c>
      <c r="I2143" s="347" t="s">
        <v>58</v>
      </c>
      <c r="J2143" s="694" t="s">
        <v>468</v>
      </c>
      <c r="K2143" s="232"/>
      <c r="L2143" s="698"/>
      <c r="M2143" s="185"/>
      <c r="N2143" s="717"/>
      <c r="O2143" s="232"/>
      <c r="P2143" s="232">
        <v>12</v>
      </c>
      <c r="Q2143" s="347" t="s">
        <v>483</v>
      </c>
      <c r="R2143" s="695">
        <v>1200</v>
      </c>
      <c r="S2143" s="695"/>
      <c r="T2143" s="695" t="s">
        <v>30</v>
      </c>
      <c r="U2143" s="695">
        <v>200</v>
      </c>
      <c r="V2143" s="695">
        <v>1200</v>
      </c>
      <c r="W2143" s="695">
        <v>1200</v>
      </c>
      <c r="X2143" s="232">
        <v>1</v>
      </c>
      <c r="Y2143" s="695">
        <v>200</v>
      </c>
      <c r="Z2143" s="232">
        <v>1</v>
      </c>
      <c r="AA2143" s="696">
        <v>200</v>
      </c>
      <c r="AB2143" s="696"/>
      <c r="AC2143" s="697" t="s">
        <v>488</v>
      </c>
      <c r="AD2143" s="698" t="s">
        <v>489</v>
      </c>
      <c r="AE2143" s="699"/>
      <c r="AF2143" s="699"/>
      <c r="AG2143" s="699"/>
      <c r="AH2143" s="699"/>
      <c r="AI2143" s="232"/>
      <c r="AJ2143" s="694"/>
      <c r="AK2143" s="694"/>
      <c r="AL2143" s="700"/>
      <c r="AM2143" s="694"/>
      <c r="AN2143" s="694"/>
      <c r="AO2143" s="232"/>
      <c r="AP2143" s="232"/>
      <c r="AQ2143" s="232"/>
      <c r="AR2143" s="232"/>
      <c r="AS2143" s="232"/>
      <c r="AT2143" s="243" t="str">
        <f t="shared" si="203"/>
        <v/>
      </c>
      <c r="AU2143" s="243" t="str">
        <f t="shared" si="204"/>
        <v/>
      </c>
    </row>
    <row r="2144" spans="1:47" ht="14.25">
      <c r="A2144" s="182">
        <v>1</v>
      </c>
      <c r="B2144" s="29">
        <v>2025</v>
      </c>
      <c r="C2144" s="29">
        <v>7</v>
      </c>
      <c r="D2144" s="29">
        <v>29</v>
      </c>
      <c r="E2144" s="247" t="s">
        <v>495</v>
      </c>
      <c r="F2144" s="29">
        <v>7</v>
      </c>
      <c r="G2144" s="31" t="s">
        <v>485</v>
      </c>
      <c r="H2144" s="694" t="s">
        <v>467</v>
      </c>
      <c r="I2144" s="347" t="s">
        <v>47</v>
      </c>
      <c r="J2144" s="694" t="s">
        <v>468</v>
      </c>
      <c r="K2144" s="232">
        <v>3839120</v>
      </c>
      <c r="L2144" s="698">
        <v>13</v>
      </c>
      <c r="M2144" s="185">
        <v>14</v>
      </c>
      <c r="N2144" s="717" t="s">
        <v>490</v>
      </c>
      <c r="O2144" s="232" t="s">
        <v>34</v>
      </c>
      <c r="P2144" s="232">
        <v>50</v>
      </c>
      <c r="Q2144" s="347" t="s">
        <v>337</v>
      </c>
      <c r="R2144" s="695">
        <v>1200</v>
      </c>
      <c r="S2144" s="695">
        <v>1201</v>
      </c>
      <c r="T2144" s="695">
        <v>6090</v>
      </c>
      <c r="U2144" s="695">
        <v>6090</v>
      </c>
      <c r="V2144" s="695">
        <v>1200</v>
      </c>
      <c r="W2144" s="695">
        <v>1201</v>
      </c>
      <c r="X2144" s="232">
        <v>1</v>
      </c>
      <c r="Y2144" s="695">
        <v>6000</v>
      </c>
      <c r="Z2144" s="232">
        <v>1</v>
      </c>
      <c r="AA2144" s="696">
        <v>6000</v>
      </c>
      <c r="AB2144" s="696">
        <v>6090</v>
      </c>
      <c r="AC2144" s="697" t="s">
        <v>3303</v>
      </c>
      <c r="AD2144" s="698"/>
      <c r="AE2144" s="699">
        <v>0.13194444444444445</v>
      </c>
      <c r="AF2144" s="699">
        <v>0.15972222222222221</v>
      </c>
      <c r="AG2144" s="699">
        <v>0.15972222222222221</v>
      </c>
      <c r="AH2144" s="699">
        <v>0.16666666666666666</v>
      </c>
      <c r="AI2144" s="232" t="s">
        <v>5</v>
      </c>
      <c r="AJ2144" s="694"/>
      <c r="AK2144" s="694" t="s">
        <v>17</v>
      </c>
      <c r="AL2144" s="700" t="s">
        <v>662</v>
      </c>
      <c r="AM2144" s="694" t="s">
        <v>486</v>
      </c>
      <c r="AN2144" s="694">
        <v>1</v>
      </c>
      <c r="AO2144" s="232"/>
      <c r="AP2144" s="232" t="s">
        <v>394</v>
      </c>
      <c r="AQ2144" s="232"/>
      <c r="AR2144" s="232"/>
      <c r="AS2144" s="232"/>
      <c r="AT2144" s="243">
        <f t="shared" si="203"/>
        <v>2.7777777777777762E-2</v>
      </c>
      <c r="AU2144" s="243">
        <f t="shared" si="204"/>
        <v>6.9444444444444475E-3</v>
      </c>
    </row>
    <row r="2145" spans="1:47" ht="14.25">
      <c r="B2145" s="29">
        <v>2025</v>
      </c>
      <c r="C2145" s="29">
        <v>7</v>
      </c>
      <c r="D2145" s="29">
        <v>29</v>
      </c>
      <c r="E2145" s="247" t="s">
        <v>495</v>
      </c>
      <c r="F2145" s="29">
        <v>7</v>
      </c>
      <c r="G2145" s="31" t="s">
        <v>485</v>
      </c>
      <c r="H2145" s="694" t="s">
        <v>467</v>
      </c>
      <c r="I2145" s="347" t="s">
        <v>47</v>
      </c>
      <c r="J2145" s="694" t="s">
        <v>468</v>
      </c>
      <c r="K2145" s="232">
        <v>3839120</v>
      </c>
      <c r="L2145" s="698">
        <v>14</v>
      </c>
      <c r="M2145" s="185">
        <v>14</v>
      </c>
      <c r="N2145" s="717" t="s">
        <v>490</v>
      </c>
      <c r="O2145" s="232" t="s">
        <v>34</v>
      </c>
      <c r="P2145" s="232">
        <v>50</v>
      </c>
      <c r="Q2145" s="347" t="s">
        <v>337</v>
      </c>
      <c r="R2145" s="695">
        <v>1200</v>
      </c>
      <c r="S2145" s="695">
        <v>1201</v>
      </c>
      <c r="T2145" s="695">
        <v>5950</v>
      </c>
      <c r="U2145" s="695">
        <v>5950</v>
      </c>
      <c r="V2145" s="695">
        <v>1200</v>
      </c>
      <c r="W2145" s="695">
        <v>1201</v>
      </c>
      <c r="X2145" s="232">
        <v>1</v>
      </c>
      <c r="Y2145" s="695">
        <v>6000</v>
      </c>
      <c r="Z2145" s="232">
        <v>1</v>
      </c>
      <c r="AA2145" s="696">
        <v>6000</v>
      </c>
      <c r="AB2145" s="696">
        <v>5950</v>
      </c>
      <c r="AC2145" s="697" t="s">
        <v>3304</v>
      </c>
      <c r="AD2145" s="698" t="s">
        <v>3291</v>
      </c>
      <c r="AE2145" s="699">
        <v>0.16666666666666666</v>
      </c>
      <c r="AF2145" s="699">
        <v>0.19444444444444445</v>
      </c>
      <c r="AG2145" s="699">
        <v>0.19444444444444445</v>
      </c>
      <c r="AH2145" s="699">
        <v>0.2013888888888889</v>
      </c>
      <c r="AI2145" s="232" t="s">
        <v>5</v>
      </c>
      <c r="AJ2145" s="694"/>
      <c r="AK2145" s="694" t="s">
        <v>17</v>
      </c>
      <c r="AL2145" s="700" t="s">
        <v>858</v>
      </c>
      <c r="AM2145" s="694" t="s">
        <v>486</v>
      </c>
      <c r="AN2145" s="694">
        <v>1</v>
      </c>
      <c r="AO2145" s="232"/>
      <c r="AP2145" s="232" t="s">
        <v>394</v>
      </c>
      <c r="AQ2145" s="232"/>
      <c r="AR2145" s="232"/>
      <c r="AS2145" s="232"/>
      <c r="AT2145" s="243">
        <f t="shared" si="203"/>
        <v>2.777777777777779E-2</v>
      </c>
      <c r="AU2145" s="243">
        <f t="shared" si="204"/>
        <v>6.9444444444444475E-3</v>
      </c>
    </row>
    <row r="2146" spans="1:47" ht="14.25">
      <c r="B2146" s="29">
        <v>2025</v>
      </c>
      <c r="C2146" s="29">
        <v>7</v>
      </c>
      <c r="D2146" s="29">
        <v>29</v>
      </c>
      <c r="E2146" s="247" t="s">
        <v>495</v>
      </c>
      <c r="F2146" s="29"/>
      <c r="G2146" s="208"/>
      <c r="H2146" s="694" t="s">
        <v>467</v>
      </c>
      <c r="I2146" s="347" t="s">
        <v>43</v>
      </c>
      <c r="J2146" s="694" t="s">
        <v>468</v>
      </c>
      <c r="K2146" s="232"/>
      <c r="L2146" s="698"/>
      <c r="M2146" s="185"/>
      <c r="N2146" s="717"/>
      <c r="O2146" s="232"/>
      <c r="P2146" s="232">
        <v>25</v>
      </c>
      <c r="Q2146" s="347" t="s">
        <v>483</v>
      </c>
      <c r="R2146" s="695">
        <v>1200</v>
      </c>
      <c r="S2146" s="695"/>
      <c r="T2146" s="695" t="s">
        <v>30</v>
      </c>
      <c r="U2146" s="695">
        <v>350</v>
      </c>
      <c r="V2146" s="695">
        <v>1200</v>
      </c>
      <c r="W2146" s="695">
        <v>1200</v>
      </c>
      <c r="X2146" s="232">
        <v>1</v>
      </c>
      <c r="Y2146" s="695"/>
      <c r="Z2146" s="232">
        <v>1</v>
      </c>
      <c r="AA2146" s="696">
        <v>350</v>
      </c>
      <c r="AB2146" s="696">
        <v>12550</v>
      </c>
      <c r="AC2146" s="697" t="s">
        <v>754</v>
      </c>
      <c r="AD2146" s="698" t="s">
        <v>3291</v>
      </c>
      <c r="AE2146" s="699">
        <v>0.2013888888888889</v>
      </c>
      <c r="AF2146" s="699">
        <v>0.2048611111111111</v>
      </c>
      <c r="AG2146" s="699"/>
      <c r="AH2146" s="699"/>
      <c r="AI2146" s="232"/>
      <c r="AJ2146" s="694"/>
      <c r="AK2146" s="694" t="s">
        <v>17</v>
      </c>
      <c r="AL2146" s="700" t="s">
        <v>858</v>
      </c>
      <c r="AM2146" s="694" t="s">
        <v>486</v>
      </c>
      <c r="AN2146" s="694">
        <v>1</v>
      </c>
      <c r="AO2146" s="232"/>
      <c r="AP2146" s="232"/>
      <c r="AQ2146" s="232"/>
      <c r="AR2146" s="232"/>
      <c r="AS2146" s="232"/>
      <c r="AT2146" s="243">
        <f t="shared" si="203"/>
        <v>3.4722222222222099E-3</v>
      </c>
      <c r="AU2146" s="243" t="str">
        <f t="shared" si="204"/>
        <v/>
      </c>
    </row>
    <row r="2147" spans="1:47" ht="14.25">
      <c r="B2147" s="29">
        <v>2025</v>
      </c>
      <c r="C2147" s="29">
        <v>7</v>
      </c>
      <c r="D2147" s="29">
        <v>29</v>
      </c>
      <c r="E2147" s="247" t="s">
        <v>495</v>
      </c>
      <c r="F2147" s="29"/>
      <c r="G2147" s="208"/>
      <c r="H2147" s="694" t="s">
        <v>467</v>
      </c>
      <c r="I2147" s="347"/>
      <c r="J2147" s="694"/>
      <c r="K2147" s="232"/>
      <c r="L2147" s="698"/>
      <c r="M2147" s="185"/>
      <c r="N2147" s="717"/>
      <c r="O2147" s="232"/>
      <c r="P2147" s="232"/>
      <c r="Q2147" s="347"/>
      <c r="R2147" s="695"/>
      <c r="S2147" s="695"/>
      <c r="T2147" s="695"/>
      <c r="U2147" s="695"/>
      <c r="V2147" s="695"/>
      <c r="W2147" s="695"/>
      <c r="X2147" s="232"/>
      <c r="Y2147" s="695"/>
      <c r="Z2147" s="232"/>
      <c r="AA2147" s="696"/>
      <c r="AB2147" s="696"/>
      <c r="AC2147" s="697"/>
      <c r="AD2147" s="698"/>
      <c r="AE2147" s="699"/>
      <c r="AF2147" s="699"/>
      <c r="AG2147" s="699">
        <v>0.2048611111111111</v>
      </c>
      <c r="AH2147" s="699">
        <v>0.24305555555555555</v>
      </c>
      <c r="AI2147" s="232" t="s">
        <v>560</v>
      </c>
      <c r="AJ2147" s="694"/>
      <c r="AK2147" s="694"/>
      <c r="AL2147" s="700"/>
      <c r="AM2147" s="694"/>
      <c r="AN2147" s="694"/>
      <c r="AO2147" s="232" t="s">
        <v>1497</v>
      </c>
      <c r="AP2147" s="232"/>
      <c r="AQ2147" s="232"/>
      <c r="AR2147" s="232"/>
      <c r="AS2147" s="232"/>
      <c r="AT2147" s="243" t="str">
        <f t="shared" si="203"/>
        <v/>
      </c>
      <c r="AU2147" s="243">
        <f t="shared" si="204"/>
        <v>3.8194444444444448E-2</v>
      </c>
    </row>
    <row r="2148" spans="1:47" ht="14.25">
      <c r="B2148" s="29">
        <v>2025</v>
      </c>
      <c r="C2148" s="29">
        <v>7</v>
      </c>
      <c r="D2148" s="29">
        <v>30</v>
      </c>
      <c r="E2148" s="247" t="s">
        <v>495</v>
      </c>
      <c r="F2148" s="29"/>
      <c r="G2148" s="31"/>
      <c r="H2148" s="694" t="s">
        <v>467</v>
      </c>
      <c r="I2148" s="347" t="s">
        <v>58</v>
      </c>
      <c r="J2148" s="694" t="s">
        <v>468</v>
      </c>
      <c r="K2148" s="232"/>
      <c r="L2148" s="698"/>
      <c r="M2148" s="185"/>
      <c r="N2148" s="717"/>
      <c r="O2148" s="232"/>
      <c r="P2148" s="232">
        <v>12</v>
      </c>
      <c r="Q2148" s="347" t="s">
        <v>483</v>
      </c>
      <c r="R2148" s="695">
        <v>1120</v>
      </c>
      <c r="S2148" s="695"/>
      <c r="T2148" s="695" t="s">
        <v>30</v>
      </c>
      <c r="U2148" s="695">
        <v>200</v>
      </c>
      <c r="V2148" s="695">
        <v>1120</v>
      </c>
      <c r="W2148" s="695">
        <v>1120</v>
      </c>
      <c r="X2148" s="232">
        <v>1</v>
      </c>
      <c r="Y2148" s="695">
        <v>200</v>
      </c>
      <c r="Z2148" s="232">
        <v>1</v>
      </c>
      <c r="AA2148" s="696">
        <v>200</v>
      </c>
      <c r="AB2148" s="696"/>
      <c r="AC2148" s="697" t="s">
        <v>488</v>
      </c>
      <c r="AD2148" s="698" t="s">
        <v>489</v>
      </c>
      <c r="AE2148" s="699"/>
      <c r="AF2148" s="699"/>
      <c r="AG2148" s="699"/>
      <c r="AH2148" s="699"/>
      <c r="AI2148" s="232"/>
      <c r="AJ2148" s="694"/>
      <c r="AK2148" s="694"/>
      <c r="AL2148" s="700"/>
      <c r="AM2148" s="694"/>
      <c r="AN2148" s="694"/>
      <c r="AO2148" s="232"/>
      <c r="AP2148" s="232"/>
      <c r="AQ2148" s="232"/>
      <c r="AR2148" s="232"/>
      <c r="AS2148" s="232"/>
      <c r="AT2148" s="243" t="str">
        <f t="shared" si="203"/>
        <v/>
      </c>
      <c r="AU2148" s="243" t="str">
        <f t="shared" si="204"/>
        <v/>
      </c>
    </row>
    <row r="2149" spans="1:47" ht="14.25">
      <c r="A2149" s="182">
        <v>1</v>
      </c>
      <c r="B2149" s="29">
        <v>2025</v>
      </c>
      <c r="C2149" s="29">
        <v>7</v>
      </c>
      <c r="D2149" s="29">
        <v>30</v>
      </c>
      <c r="E2149" s="247" t="s">
        <v>495</v>
      </c>
      <c r="F2149" s="29">
        <v>1</v>
      </c>
      <c r="G2149" s="31" t="s">
        <v>485</v>
      </c>
      <c r="H2149" s="694" t="s">
        <v>467</v>
      </c>
      <c r="I2149" s="347" t="s">
        <v>47</v>
      </c>
      <c r="J2149" s="694" t="s">
        <v>468</v>
      </c>
      <c r="K2149" s="232">
        <v>3839124</v>
      </c>
      <c r="L2149" s="698">
        <v>1</v>
      </c>
      <c r="M2149" s="185">
        <v>14</v>
      </c>
      <c r="N2149" s="717" t="s">
        <v>490</v>
      </c>
      <c r="O2149" s="232" t="s">
        <v>34</v>
      </c>
      <c r="P2149" s="232">
        <v>50</v>
      </c>
      <c r="Q2149" s="347" t="s">
        <v>337</v>
      </c>
      <c r="R2149" s="695">
        <v>1120</v>
      </c>
      <c r="S2149" s="695">
        <v>1121</v>
      </c>
      <c r="T2149" s="695">
        <v>3890</v>
      </c>
      <c r="U2149" s="695">
        <v>3890</v>
      </c>
      <c r="V2149" s="695">
        <v>1120</v>
      </c>
      <c r="W2149" s="695">
        <v>1121</v>
      </c>
      <c r="X2149" s="232">
        <v>1</v>
      </c>
      <c r="Y2149" s="695">
        <v>4000</v>
      </c>
      <c r="Z2149" s="232">
        <v>1</v>
      </c>
      <c r="AA2149" s="696">
        <v>4000</v>
      </c>
      <c r="AB2149" s="696">
        <v>3890</v>
      </c>
      <c r="AC2149" s="697" t="s">
        <v>3305</v>
      </c>
      <c r="AD2149" s="698"/>
      <c r="AE2149" s="699">
        <v>0.24305555555555555</v>
      </c>
      <c r="AF2149" s="699">
        <v>0.2638888888888889</v>
      </c>
      <c r="AG2149" s="699">
        <v>0.2638888888888889</v>
      </c>
      <c r="AH2149" s="699">
        <v>0.27083333333333331</v>
      </c>
      <c r="AI2149" s="232" t="s">
        <v>5</v>
      </c>
      <c r="AJ2149" s="694"/>
      <c r="AK2149" s="694" t="s">
        <v>17</v>
      </c>
      <c r="AL2149" s="700" t="s">
        <v>858</v>
      </c>
      <c r="AM2149" s="694" t="s">
        <v>486</v>
      </c>
      <c r="AN2149" s="694">
        <v>1</v>
      </c>
      <c r="AO2149" s="232"/>
      <c r="AP2149" s="232" t="s">
        <v>394</v>
      </c>
      <c r="AQ2149" s="232"/>
      <c r="AR2149" s="232"/>
      <c r="AS2149" s="232"/>
      <c r="AT2149" s="243">
        <f t="shared" si="203"/>
        <v>2.0833333333333343E-2</v>
      </c>
      <c r="AU2149" s="243">
        <f t="shared" si="204"/>
        <v>6.9444444444444198E-3</v>
      </c>
    </row>
    <row r="2150" spans="1:47" ht="14.25">
      <c r="B2150" s="29">
        <v>2025</v>
      </c>
      <c r="C2150" s="29">
        <v>7</v>
      </c>
      <c r="D2150" s="29">
        <v>30</v>
      </c>
      <c r="E2150" s="247" t="s">
        <v>496</v>
      </c>
      <c r="F2150" s="29">
        <v>1</v>
      </c>
      <c r="G2150" s="31" t="s">
        <v>485</v>
      </c>
      <c r="H2150" s="694" t="s">
        <v>467</v>
      </c>
      <c r="I2150" s="347" t="s">
        <v>47</v>
      </c>
      <c r="J2150" s="694" t="s">
        <v>468</v>
      </c>
      <c r="K2150" s="232">
        <v>3839124</v>
      </c>
      <c r="L2150" s="698">
        <v>2</v>
      </c>
      <c r="M2150" s="185">
        <v>14</v>
      </c>
      <c r="N2150" s="717" t="s">
        <v>490</v>
      </c>
      <c r="O2150" s="232" t="s">
        <v>34</v>
      </c>
      <c r="P2150" s="232">
        <v>50</v>
      </c>
      <c r="Q2150" s="347" t="s">
        <v>337</v>
      </c>
      <c r="R2150" s="695">
        <v>1120</v>
      </c>
      <c r="S2150" s="695">
        <v>1121</v>
      </c>
      <c r="T2150" s="695">
        <v>4010</v>
      </c>
      <c r="U2150" s="695">
        <v>4010</v>
      </c>
      <c r="V2150" s="695">
        <v>1120</v>
      </c>
      <c r="W2150" s="695">
        <v>1121</v>
      </c>
      <c r="X2150" s="232">
        <v>1</v>
      </c>
      <c r="Y2150" s="695">
        <v>4000</v>
      </c>
      <c r="Z2150" s="232">
        <v>1</v>
      </c>
      <c r="AA2150" s="696">
        <v>4000</v>
      </c>
      <c r="AB2150" s="696">
        <v>4010</v>
      </c>
      <c r="AC2150" s="697" t="s">
        <v>3306</v>
      </c>
      <c r="AD2150" s="698"/>
      <c r="AE2150" s="699">
        <v>0.27083333333333331</v>
      </c>
      <c r="AF2150" s="699">
        <v>0.29166666666666669</v>
      </c>
      <c r="AG2150" s="699">
        <v>0.29166666666666669</v>
      </c>
      <c r="AH2150" s="699">
        <v>0.2986111111111111</v>
      </c>
      <c r="AI2150" s="232" t="s">
        <v>5</v>
      </c>
      <c r="AJ2150" s="694"/>
      <c r="AK2150" s="694" t="s">
        <v>17</v>
      </c>
      <c r="AL2150" s="700" t="s">
        <v>662</v>
      </c>
      <c r="AM2150" s="694" t="s">
        <v>486</v>
      </c>
      <c r="AN2150" s="694">
        <v>1</v>
      </c>
      <c r="AO2150" s="232"/>
      <c r="AP2150" s="232" t="s">
        <v>394</v>
      </c>
      <c r="AQ2150" s="232"/>
      <c r="AR2150" s="232"/>
      <c r="AS2150" s="232"/>
      <c r="AT2150" s="243">
        <f t="shared" si="203"/>
        <v>2.083333333333337E-2</v>
      </c>
      <c r="AU2150" s="243">
        <f t="shared" si="204"/>
        <v>6.9444444444444198E-3</v>
      </c>
    </row>
    <row r="2151" spans="1:47" ht="14.25">
      <c r="B2151" s="29">
        <v>2025</v>
      </c>
      <c r="C2151" s="29">
        <v>7</v>
      </c>
      <c r="D2151" s="29">
        <v>30</v>
      </c>
      <c r="E2151" s="247" t="s">
        <v>496</v>
      </c>
      <c r="F2151" s="29">
        <v>1</v>
      </c>
      <c r="G2151" s="31" t="s">
        <v>485</v>
      </c>
      <c r="H2151" s="694" t="s">
        <v>467</v>
      </c>
      <c r="I2151" s="347" t="s">
        <v>47</v>
      </c>
      <c r="J2151" s="694" t="s">
        <v>468</v>
      </c>
      <c r="K2151" s="232">
        <v>3839124</v>
      </c>
      <c r="L2151" s="698">
        <v>3</v>
      </c>
      <c r="M2151" s="185">
        <v>14</v>
      </c>
      <c r="N2151" s="717" t="s">
        <v>490</v>
      </c>
      <c r="O2151" s="232" t="s">
        <v>34</v>
      </c>
      <c r="P2151" s="232">
        <v>50</v>
      </c>
      <c r="Q2151" s="347" t="s">
        <v>337</v>
      </c>
      <c r="R2151" s="695">
        <v>1120</v>
      </c>
      <c r="S2151" s="695">
        <v>1121</v>
      </c>
      <c r="T2151" s="695">
        <v>3990</v>
      </c>
      <c r="U2151" s="695">
        <v>3990</v>
      </c>
      <c r="V2151" s="695">
        <v>1120</v>
      </c>
      <c r="W2151" s="695">
        <v>1121</v>
      </c>
      <c r="X2151" s="232">
        <v>1</v>
      </c>
      <c r="Y2151" s="695">
        <v>4000</v>
      </c>
      <c r="Z2151" s="232">
        <v>1</v>
      </c>
      <c r="AA2151" s="696">
        <v>4000</v>
      </c>
      <c r="AB2151" s="696">
        <v>3990</v>
      </c>
      <c r="AC2151" s="697" t="s">
        <v>3307</v>
      </c>
      <c r="AD2151" s="698" t="s">
        <v>3295</v>
      </c>
      <c r="AE2151" s="699">
        <v>0.2986111111111111</v>
      </c>
      <c r="AF2151" s="699">
        <v>0.31944444444444442</v>
      </c>
      <c r="AG2151" s="699">
        <v>0.31944444444444442</v>
      </c>
      <c r="AH2151" s="699">
        <v>0.3263888888888889</v>
      </c>
      <c r="AI2151" s="232" t="s">
        <v>5</v>
      </c>
      <c r="AJ2151" s="694"/>
      <c r="AK2151" s="694" t="s">
        <v>17</v>
      </c>
      <c r="AL2151" s="700" t="s">
        <v>858</v>
      </c>
      <c r="AM2151" s="694" t="s">
        <v>486</v>
      </c>
      <c r="AN2151" s="694">
        <v>1</v>
      </c>
      <c r="AO2151" s="232" t="s">
        <v>3308</v>
      </c>
      <c r="AP2151" s="232" t="s">
        <v>395</v>
      </c>
      <c r="AQ2151" s="232" t="s">
        <v>3309</v>
      </c>
      <c r="AR2151" s="232"/>
      <c r="AS2151" s="232"/>
      <c r="AT2151" s="243">
        <f t="shared" si="203"/>
        <v>2.0833333333333315E-2</v>
      </c>
      <c r="AU2151" s="243">
        <f t="shared" si="204"/>
        <v>6.9444444444444753E-3</v>
      </c>
    </row>
    <row r="2152" spans="1:47" ht="14.25">
      <c r="B2152" s="29">
        <v>2025</v>
      </c>
      <c r="C2152" s="29">
        <v>7</v>
      </c>
      <c r="D2152" s="29">
        <v>30</v>
      </c>
      <c r="E2152" s="247" t="s">
        <v>496</v>
      </c>
      <c r="F2152" s="29"/>
      <c r="G2152" s="31"/>
      <c r="H2152" s="694" t="s">
        <v>467</v>
      </c>
      <c r="I2152" s="347" t="s">
        <v>43</v>
      </c>
      <c r="J2152" s="694" t="s">
        <v>468</v>
      </c>
      <c r="K2152" s="232"/>
      <c r="L2152" s="698"/>
      <c r="M2152" s="185"/>
      <c r="N2152" s="717"/>
      <c r="O2152" s="232"/>
      <c r="P2152" s="232">
        <v>25</v>
      </c>
      <c r="Q2152" s="347" t="s">
        <v>483</v>
      </c>
      <c r="R2152" s="695">
        <v>1120</v>
      </c>
      <c r="S2152" s="695"/>
      <c r="T2152" s="695" t="s">
        <v>30</v>
      </c>
      <c r="U2152" s="695">
        <v>350</v>
      </c>
      <c r="V2152" s="695">
        <v>1120</v>
      </c>
      <c r="W2152" s="695">
        <v>1120</v>
      </c>
      <c r="X2152" s="232">
        <v>1</v>
      </c>
      <c r="Y2152" s="695"/>
      <c r="Z2152" s="232">
        <v>1</v>
      </c>
      <c r="AA2152" s="696">
        <v>350</v>
      </c>
      <c r="AB2152" s="696">
        <v>12550</v>
      </c>
      <c r="AC2152" s="697" t="s">
        <v>756</v>
      </c>
      <c r="AD2152" s="698" t="s">
        <v>3295</v>
      </c>
      <c r="AE2152" s="699">
        <v>0.3263888888888889</v>
      </c>
      <c r="AF2152" s="699">
        <v>0.3298611111111111</v>
      </c>
      <c r="AG2152" s="699"/>
      <c r="AH2152" s="699"/>
      <c r="AI2152" s="232"/>
      <c r="AJ2152" s="694"/>
      <c r="AK2152" s="694" t="s">
        <v>17</v>
      </c>
      <c r="AL2152" s="700" t="s">
        <v>858</v>
      </c>
      <c r="AM2152" s="694" t="s">
        <v>486</v>
      </c>
      <c r="AN2152" s="694">
        <v>1</v>
      </c>
      <c r="AO2152" s="232"/>
      <c r="AP2152" s="232"/>
      <c r="AQ2152" s="232"/>
      <c r="AR2152" s="232"/>
      <c r="AS2152" s="232"/>
      <c r="AT2152" s="243">
        <f t="shared" si="203"/>
        <v>3.4722222222222099E-3</v>
      </c>
      <c r="AU2152" s="243" t="str">
        <f t="shared" si="204"/>
        <v/>
      </c>
    </row>
    <row r="2153" spans="1:47" ht="14.25">
      <c r="B2153" s="29">
        <v>2025</v>
      </c>
      <c r="C2153" s="29">
        <v>7</v>
      </c>
      <c r="D2153" s="29">
        <v>30</v>
      </c>
      <c r="E2153" s="247" t="s">
        <v>496</v>
      </c>
      <c r="F2153" s="29"/>
      <c r="G2153" s="208"/>
      <c r="H2153" s="694" t="s">
        <v>467</v>
      </c>
      <c r="I2153" s="347"/>
      <c r="J2153" s="694"/>
      <c r="K2153" s="232"/>
      <c r="L2153" s="698"/>
      <c r="M2153" s="185"/>
      <c r="N2153" s="717"/>
      <c r="O2153" s="232"/>
      <c r="P2153" s="232"/>
      <c r="Q2153" s="347"/>
      <c r="R2153" s="695"/>
      <c r="S2153" s="695"/>
      <c r="T2153" s="695"/>
      <c r="U2153" s="695"/>
      <c r="V2153" s="695"/>
      <c r="W2153" s="695"/>
      <c r="X2153" s="232"/>
      <c r="Y2153" s="695"/>
      <c r="Z2153" s="232"/>
      <c r="AA2153" s="696"/>
      <c r="AB2153" s="696"/>
      <c r="AC2153" s="697"/>
      <c r="AD2153" s="698"/>
      <c r="AE2153" s="699"/>
      <c r="AF2153" s="699"/>
      <c r="AG2153" s="699">
        <v>0.3298611111111111</v>
      </c>
      <c r="AH2153" s="699">
        <v>0.35069444444444442</v>
      </c>
      <c r="AI2153" s="232" t="s">
        <v>560</v>
      </c>
      <c r="AJ2153" s="694"/>
      <c r="AK2153" s="694"/>
      <c r="AL2153" s="700"/>
      <c r="AM2153" s="694"/>
      <c r="AN2153" s="694"/>
      <c r="AO2153" s="232"/>
      <c r="AP2153" s="232"/>
      <c r="AQ2153" s="232"/>
      <c r="AR2153" s="232"/>
      <c r="AS2153" s="232"/>
      <c r="AT2153" s="243" t="str">
        <f t="shared" si="203"/>
        <v/>
      </c>
      <c r="AU2153" s="243">
        <f t="shared" si="204"/>
        <v>2.0833333333333315E-2</v>
      </c>
    </row>
    <row r="2154" spans="1:47" ht="14.25">
      <c r="B2154" s="29">
        <v>2025</v>
      </c>
      <c r="C2154" s="29">
        <v>7</v>
      </c>
      <c r="D2154" s="29">
        <v>30</v>
      </c>
      <c r="E2154" s="247" t="s">
        <v>496</v>
      </c>
      <c r="F2154" s="29"/>
      <c r="G2154" s="31"/>
      <c r="H2154" s="694" t="s">
        <v>467</v>
      </c>
      <c r="I2154" s="347" t="s">
        <v>58</v>
      </c>
      <c r="J2154" s="694" t="s">
        <v>468</v>
      </c>
      <c r="K2154" s="232"/>
      <c r="L2154" s="698"/>
      <c r="M2154" s="185"/>
      <c r="N2154" s="717"/>
      <c r="O2154" s="232"/>
      <c r="P2154" s="232">
        <v>12</v>
      </c>
      <c r="Q2154" s="347" t="s">
        <v>483</v>
      </c>
      <c r="R2154" s="695">
        <v>1120</v>
      </c>
      <c r="S2154" s="695"/>
      <c r="T2154" s="695" t="s">
        <v>30</v>
      </c>
      <c r="U2154" s="695">
        <v>200</v>
      </c>
      <c r="V2154" s="695">
        <v>1120</v>
      </c>
      <c r="W2154" s="695">
        <v>1120</v>
      </c>
      <c r="X2154" s="232">
        <v>1</v>
      </c>
      <c r="Y2154" s="695">
        <v>200</v>
      </c>
      <c r="Z2154" s="232">
        <v>1</v>
      </c>
      <c r="AA2154" s="696">
        <v>200</v>
      </c>
      <c r="AB2154" s="696"/>
      <c r="AC2154" s="697" t="s">
        <v>488</v>
      </c>
      <c r="AD2154" s="698" t="s">
        <v>489</v>
      </c>
      <c r="AE2154" s="699"/>
      <c r="AF2154" s="699"/>
      <c r="AG2154" s="699"/>
      <c r="AH2154" s="699"/>
      <c r="AI2154" s="232"/>
      <c r="AJ2154" s="694"/>
      <c r="AK2154" s="694"/>
      <c r="AL2154" s="700"/>
      <c r="AM2154" s="694"/>
      <c r="AN2154" s="694"/>
      <c r="AO2154" s="232"/>
      <c r="AP2154" s="232"/>
      <c r="AQ2154" s="232"/>
      <c r="AR2154" s="232"/>
      <c r="AS2154" s="232"/>
      <c r="AT2154" s="243" t="str">
        <f t="shared" si="203"/>
        <v/>
      </c>
      <c r="AU2154" s="243" t="str">
        <f t="shared" si="204"/>
        <v/>
      </c>
    </row>
    <row r="2155" spans="1:47" ht="14.25">
      <c r="A2155" s="182">
        <v>1</v>
      </c>
      <c r="B2155" s="29">
        <v>2025</v>
      </c>
      <c r="C2155" s="29">
        <v>7</v>
      </c>
      <c r="D2155" s="29">
        <v>30</v>
      </c>
      <c r="E2155" s="247" t="s">
        <v>496</v>
      </c>
      <c r="F2155" s="29">
        <v>2</v>
      </c>
      <c r="G2155" s="31" t="s">
        <v>485</v>
      </c>
      <c r="H2155" s="694" t="s">
        <v>467</v>
      </c>
      <c r="I2155" s="347" t="s">
        <v>47</v>
      </c>
      <c r="J2155" s="694" t="s">
        <v>468</v>
      </c>
      <c r="K2155" s="232">
        <v>3839124</v>
      </c>
      <c r="L2155" s="698">
        <v>4</v>
      </c>
      <c r="M2155" s="185">
        <v>14</v>
      </c>
      <c r="N2155" s="717" t="s">
        <v>490</v>
      </c>
      <c r="O2155" s="232" t="s">
        <v>34</v>
      </c>
      <c r="P2155" s="232">
        <v>50</v>
      </c>
      <c r="Q2155" s="347" t="s">
        <v>337</v>
      </c>
      <c r="R2155" s="695">
        <v>1120</v>
      </c>
      <c r="S2155" s="695">
        <v>1121</v>
      </c>
      <c r="T2155" s="695">
        <v>4000</v>
      </c>
      <c r="U2155" s="695">
        <v>4000</v>
      </c>
      <c r="V2155" s="695">
        <v>1120</v>
      </c>
      <c r="W2155" s="695">
        <v>1121</v>
      </c>
      <c r="X2155" s="232">
        <v>1</v>
      </c>
      <c r="Y2155" s="695">
        <v>4000</v>
      </c>
      <c r="Z2155" s="232">
        <v>1</v>
      </c>
      <c r="AA2155" s="696">
        <v>4000</v>
      </c>
      <c r="AB2155" s="696">
        <v>4000</v>
      </c>
      <c r="AC2155" s="697" t="s">
        <v>3313</v>
      </c>
      <c r="AD2155" s="698"/>
      <c r="AE2155" s="699">
        <v>0.35069444444444442</v>
      </c>
      <c r="AF2155" s="699">
        <v>0.37152777777777779</v>
      </c>
      <c r="AG2155" s="699">
        <v>0.37152777777777779</v>
      </c>
      <c r="AH2155" s="699">
        <v>0.37847222222222221</v>
      </c>
      <c r="AI2155" s="232" t="s">
        <v>5</v>
      </c>
      <c r="AJ2155" s="694"/>
      <c r="AK2155" s="694" t="s">
        <v>17</v>
      </c>
      <c r="AL2155" s="700" t="s">
        <v>662</v>
      </c>
      <c r="AM2155" s="694" t="s">
        <v>486</v>
      </c>
      <c r="AN2155" s="694">
        <v>1</v>
      </c>
      <c r="AO2155" s="232"/>
      <c r="AP2155" s="232" t="s">
        <v>394</v>
      </c>
      <c r="AQ2155" s="232"/>
      <c r="AR2155" s="232"/>
      <c r="AS2155" s="232"/>
      <c r="AT2155" s="243">
        <f t="shared" si="203"/>
        <v>2.083333333333337E-2</v>
      </c>
      <c r="AU2155" s="243">
        <f t="shared" si="204"/>
        <v>6.9444444444444198E-3</v>
      </c>
    </row>
    <row r="2156" spans="1:47" ht="14.25">
      <c r="B2156" s="29">
        <v>2025</v>
      </c>
      <c r="C2156" s="29">
        <v>7</v>
      </c>
      <c r="D2156" s="29">
        <v>30</v>
      </c>
      <c r="E2156" s="247" t="s">
        <v>496</v>
      </c>
      <c r="F2156" s="29">
        <v>2</v>
      </c>
      <c r="G2156" s="31" t="s">
        <v>485</v>
      </c>
      <c r="H2156" s="694" t="s">
        <v>467</v>
      </c>
      <c r="I2156" s="347" t="s">
        <v>47</v>
      </c>
      <c r="J2156" s="694" t="s">
        <v>468</v>
      </c>
      <c r="K2156" s="232">
        <v>3839124</v>
      </c>
      <c r="L2156" s="698">
        <v>5</v>
      </c>
      <c r="M2156" s="185">
        <v>14</v>
      </c>
      <c r="N2156" s="717" t="s">
        <v>490</v>
      </c>
      <c r="O2156" s="232" t="s">
        <v>34</v>
      </c>
      <c r="P2156" s="232">
        <v>50</v>
      </c>
      <c r="Q2156" s="347" t="s">
        <v>337</v>
      </c>
      <c r="R2156" s="695">
        <v>1120</v>
      </c>
      <c r="S2156" s="695">
        <v>1121</v>
      </c>
      <c r="T2156" s="695">
        <v>4020</v>
      </c>
      <c r="U2156" s="695">
        <v>4020</v>
      </c>
      <c r="V2156" s="695">
        <v>1120</v>
      </c>
      <c r="W2156" s="695">
        <v>1121</v>
      </c>
      <c r="X2156" s="232">
        <v>1</v>
      </c>
      <c r="Y2156" s="695">
        <v>4000</v>
      </c>
      <c r="Z2156" s="232">
        <v>1</v>
      </c>
      <c r="AA2156" s="696">
        <v>4000</v>
      </c>
      <c r="AB2156" s="696">
        <v>4020</v>
      </c>
      <c r="AC2156" s="697" t="s">
        <v>3314</v>
      </c>
      <c r="AD2156" s="698"/>
      <c r="AE2156" s="699">
        <v>0.37847222222222221</v>
      </c>
      <c r="AF2156" s="699">
        <v>0.39930555555555558</v>
      </c>
      <c r="AG2156" s="699">
        <v>0.39930555555555558</v>
      </c>
      <c r="AH2156" s="699">
        <v>0.40625</v>
      </c>
      <c r="AI2156" s="232" t="s">
        <v>5</v>
      </c>
      <c r="AJ2156" s="694"/>
      <c r="AK2156" s="694" t="s">
        <v>17</v>
      </c>
      <c r="AL2156" s="700" t="s">
        <v>662</v>
      </c>
      <c r="AM2156" s="694" t="s">
        <v>486</v>
      </c>
      <c r="AN2156" s="694">
        <v>1</v>
      </c>
      <c r="AO2156" s="232"/>
      <c r="AP2156" s="232" t="s">
        <v>394</v>
      </c>
      <c r="AQ2156" s="232"/>
      <c r="AR2156" s="232"/>
      <c r="AS2156" s="232"/>
      <c r="AT2156" s="243">
        <f t="shared" si="203"/>
        <v>2.083333333333337E-2</v>
      </c>
      <c r="AU2156" s="243">
        <f t="shared" si="204"/>
        <v>6.9444444444444198E-3</v>
      </c>
    </row>
    <row r="2157" spans="1:47" ht="14.25">
      <c r="B2157" s="29">
        <v>2025</v>
      </c>
      <c r="C2157" s="29">
        <v>7</v>
      </c>
      <c r="D2157" s="29">
        <v>30</v>
      </c>
      <c r="E2157" s="247" t="s">
        <v>496</v>
      </c>
      <c r="F2157" s="29">
        <v>2</v>
      </c>
      <c r="G2157" s="31" t="s">
        <v>485</v>
      </c>
      <c r="H2157" s="694" t="s">
        <v>467</v>
      </c>
      <c r="I2157" s="347" t="s">
        <v>47</v>
      </c>
      <c r="J2157" s="694" t="s">
        <v>468</v>
      </c>
      <c r="K2157" s="232">
        <v>3839124</v>
      </c>
      <c r="L2157" s="698">
        <v>6</v>
      </c>
      <c r="M2157" s="185">
        <v>14</v>
      </c>
      <c r="N2157" s="717" t="s">
        <v>490</v>
      </c>
      <c r="O2157" s="232" t="s">
        <v>34</v>
      </c>
      <c r="P2157" s="232">
        <v>50</v>
      </c>
      <c r="Q2157" s="347" t="s">
        <v>337</v>
      </c>
      <c r="R2157" s="695">
        <v>1120</v>
      </c>
      <c r="S2157" s="695">
        <v>1121</v>
      </c>
      <c r="T2157" s="695">
        <v>3930</v>
      </c>
      <c r="U2157" s="695">
        <v>3930</v>
      </c>
      <c r="V2157" s="695">
        <v>1120</v>
      </c>
      <c r="W2157" s="695">
        <v>1121</v>
      </c>
      <c r="X2157" s="232">
        <v>1</v>
      </c>
      <c r="Y2157" s="695">
        <v>4000</v>
      </c>
      <c r="Z2157" s="232">
        <v>1</v>
      </c>
      <c r="AA2157" s="696">
        <v>4000</v>
      </c>
      <c r="AB2157" s="696">
        <v>3930</v>
      </c>
      <c r="AC2157" s="697" t="s">
        <v>3315</v>
      </c>
      <c r="AD2157" s="698" t="s">
        <v>3299</v>
      </c>
      <c r="AE2157" s="699">
        <v>0.40625</v>
      </c>
      <c r="AF2157" s="699">
        <v>0.42708333333333331</v>
      </c>
      <c r="AG2157" s="699">
        <v>0.42708333333333331</v>
      </c>
      <c r="AH2157" s="699">
        <v>0.43402777777777779</v>
      </c>
      <c r="AI2157" s="232" t="s">
        <v>5</v>
      </c>
      <c r="AJ2157" s="694"/>
      <c r="AK2157" s="694" t="s">
        <v>17</v>
      </c>
      <c r="AL2157" s="700" t="s">
        <v>858</v>
      </c>
      <c r="AM2157" s="694" t="s">
        <v>486</v>
      </c>
      <c r="AN2157" s="694">
        <v>1</v>
      </c>
      <c r="AO2157" s="232"/>
      <c r="AP2157" s="232" t="s">
        <v>394</v>
      </c>
      <c r="AQ2157" s="232"/>
      <c r="AR2157" s="232"/>
      <c r="AS2157" s="232"/>
      <c r="AT2157" s="243">
        <f t="shared" si="203"/>
        <v>2.0833333333333315E-2</v>
      </c>
      <c r="AU2157" s="243">
        <f t="shared" si="204"/>
        <v>6.9444444444444753E-3</v>
      </c>
    </row>
    <row r="2158" spans="1:47" ht="14.25">
      <c r="B2158" s="29">
        <v>2025</v>
      </c>
      <c r="C2158" s="29">
        <v>7</v>
      </c>
      <c r="D2158" s="29">
        <v>30</v>
      </c>
      <c r="E2158" s="247" t="s">
        <v>496</v>
      </c>
      <c r="F2158" s="29"/>
      <c r="G2158" s="31"/>
      <c r="H2158" s="694" t="s">
        <v>467</v>
      </c>
      <c r="I2158" s="347" t="s">
        <v>43</v>
      </c>
      <c r="J2158" s="694" t="s">
        <v>468</v>
      </c>
      <c r="K2158" s="232"/>
      <c r="L2158" s="698"/>
      <c r="M2158" s="185"/>
      <c r="N2158" s="717"/>
      <c r="O2158" s="232"/>
      <c r="P2158" s="232">
        <v>25</v>
      </c>
      <c r="Q2158" s="347" t="s">
        <v>483</v>
      </c>
      <c r="R2158" s="695">
        <v>1120</v>
      </c>
      <c r="S2158" s="695"/>
      <c r="T2158" s="695" t="s">
        <v>30</v>
      </c>
      <c r="U2158" s="695">
        <v>350</v>
      </c>
      <c r="V2158" s="695">
        <v>1120</v>
      </c>
      <c r="W2158" s="695">
        <v>1120</v>
      </c>
      <c r="X2158" s="232">
        <v>1</v>
      </c>
      <c r="Y2158" s="695"/>
      <c r="Z2158" s="232">
        <v>1</v>
      </c>
      <c r="AA2158" s="696">
        <v>350</v>
      </c>
      <c r="AB2158" s="696">
        <v>12550</v>
      </c>
      <c r="AC2158" s="697" t="s">
        <v>756</v>
      </c>
      <c r="AD2158" s="698" t="s">
        <v>3299</v>
      </c>
      <c r="AE2158" s="699">
        <v>0.43402777777777779</v>
      </c>
      <c r="AF2158" s="699">
        <v>0.4375</v>
      </c>
      <c r="AG2158" s="699"/>
      <c r="AH2158" s="699"/>
      <c r="AI2158" s="232"/>
      <c r="AJ2158" s="694"/>
      <c r="AK2158" s="694" t="s">
        <v>17</v>
      </c>
      <c r="AL2158" s="700" t="s">
        <v>858</v>
      </c>
      <c r="AM2158" s="694" t="s">
        <v>486</v>
      </c>
      <c r="AN2158" s="694">
        <v>1</v>
      </c>
      <c r="AO2158" s="232"/>
      <c r="AP2158" s="232"/>
      <c r="AQ2158" s="232"/>
      <c r="AR2158" s="232"/>
      <c r="AS2158" s="232"/>
      <c r="AT2158" s="243">
        <f t="shared" si="203"/>
        <v>3.4722222222222099E-3</v>
      </c>
      <c r="AU2158" s="243" t="str">
        <f t="shared" si="204"/>
        <v/>
      </c>
    </row>
    <row r="2159" spans="1:47" ht="14.25">
      <c r="B2159" s="29">
        <v>2025</v>
      </c>
      <c r="C2159" s="29">
        <v>7</v>
      </c>
      <c r="D2159" s="29">
        <v>30</v>
      </c>
      <c r="E2159" s="247" t="s">
        <v>496</v>
      </c>
      <c r="F2159" s="29"/>
      <c r="G2159" s="208"/>
      <c r="H2159" s="694" t="s">
        <v>467</v>
      </c>
      <c r="I2159" s="347"/>
      <c r="J2159" s="694"/>
      <c r="K2159" s="232"/>
      <c r="L2159" s="698"/>
      <c r="M2159" s="185"/>
      <c r="N2159" s="717"/>
      <c r="O2159" s="232"/>
      <c r="P2159" s="232"/>
      <c r="Q2159" s="347"/>
      <c r="R2159" s="695"/>
      <c r="S2159" s="695"/>
      <c r="T2159" s="695"/>
      <c r="U2159" s="695"/>
      <c r="V2159" s="695"/>
      <c r="W2159" s="695"/>
      <c r="X2159" s="232"/>
      <c r="Y2159" s="695"/>
      <c r="Z2159" s="232"/>
      <c r="AA2159" s="696"/>
      <c r="AB2159" s="696"/>
      <c r="AC2159" s="697"/>
      <c r="AD2159" s="698"/>
      <c r="AE2159" s="699"/>
      <c r="AF2159" s="699"/>
      <c r="AG2159" s="699">
        <v>0.4375</v>
      </c>
      <c r="AH2159" s="699">
        <v>0.5</v>
      </c>
      <c r="AI2159" s="232" t="s">
        <v>560</v>
      </c>
      <c r="AJ2159" s="694"/>
      <c r="AK2159" s="694"/>
      <c r="AL2159" s="700"/>
      <c r="AM2159" s="694"/>
      <c r="AN2159" s="694"/>
      <c r="AO2159" s="232"/>
      <c r="AP2159" s="232"/>
      <c r="AQ2159" s="232"/>
      <c r="AR2159" s="232"/>
      <c r="AS2159" s="232"/>
      <c r="AT2159" s="243" t="str">
        <f t="shared" si="203"/>
        <v/>
      </c>
      <c r="AU2159" s="243">
        <f t="shared" si="204"/>
        <v>6.25E-2</v>
      </c>
    </row>
    <row r="2160" spans="1:47" ht="14.25">
      <c r="B2160" s="29">
        <v>2025</v>
      </c>
      <c r="C2160" s="29">
        <v>7</v>
      </c>
      <c r="D2160" s="29">
        <v>30</v>
      </c>
      <c r="E2160" s="247" t="s">
        <v>496</v>
      </c>
      <c r="F2160" s="29"/>
      <c r="G2160" s="31"/>
      <c r="H2160" s="694" t="s">
        <v>467</v>
      </c>
      <c r="I2160" s="347" t="s">
        <v>58</v>
      </c>
      <c r="J2160" s="694" t="s">
        <v>468</v>
      </c>
      <c r="K2160" s="232"/>
      <c r="L2160" s="698"/>
      <c r="M2160" s="185"/>
      <c r="N2160" s="717"/>
      <c r="O2160" s="232"/>
      <c r="P2160" s="232">
        <v>12</v>
      </c>
      <c r="Q2160" s="347" t="s">
        <v>483</v>
      </c>
      <c r="R2160" s="695">
        <v>1120</v>
      </c>
      <c r="S2160" s="695"/>
      <c r="T2160" s="695" t="s">
        <v>30</v>
      </c>
      <c r="U2160" s="695">
        <v>200</v>
      </c>
      <c r="V2160" s="695">
        <v>1120</v>
      </c>
      <c r="W2160" s="695">
        <v>1120</v>
      </c>
      <c r="X2160" s="232">
        <v>1</v>
      </c>
      <c r="Y2160" s="695">
        <v>200</v>
      </c>
      <c r="Z2160" s="232">
        <v>1</v>
      </c>
      <c r="AA2160" s="696">
        <v>200</v>
      </c>
      <c r="AB2160" s="696"/>
      <c r="AC2160" s="697" t="s">
        <v>488</v>
      </c>
      <c r="AD2160" s="698" t="s">
        <v>489</v>
      </c>
      <c r="AE2160" s="699"/>
      <c r="AF2160" s="699"/>
      <c r="AG2160" s="699"/>
      <c r="AH2160" s="699"/>
      <c r="AI2160" s="232"/>
      <c r="AJ2160" s="694"/>
      <c r="AK2160" s="694"/>
      <c r="AL2160" s="700"/>
      <c r="AM2160" s="694"/>
      <c r="AN2160" s="694"/>
      <c r="AO2160" s="232"/>
      <c r="AP2160" s="232"/>
      <c r="AQ2160" s="232"/>
      <c r="AR2160" s="232"/>
      <c r="AS2160" s="232"/>
      <c r="AT2160" s="243" t="str">
        <f t="shared" si="203"/>
        <v/>
      </c>
      <c r="AU2160" s="243" t="str">
        <f t="shared" si="204"/>
        <v/>
      </c>
    </row>
    <row r="2161" spans="1:47" ht="14.25">
      <c r="A2161" s="182">
        <v>1</v>
      </c>
      <c r="B2161" s="29">
        <v>2025</v>
      </c>
      <c r="C2161" s="29">
        <v>7</v>
      </c>
      <c r="D2161" s="29">
        <v>30</v>
      </c>
      <c r="E2161" s="247" t="s">
        <v>496</v>
      </c>
      <c r="F2161" s="29">
        <v>3</v>
      </c>
      <c r="G2161" s="31" t="s">
        <v>485</v>
      </c>
      <c r="H2161" s="694" t="s">
        <v>467</v>
      </c>
      <c r="I2161" s="347" t="s">
        <v>47</v>
      </c>
      <c r="J2161" s="694" t="s">
        <v>468</v>
      </c>
      <c r="K2161" s="232">
        <v>3839124</v>
      </c>
      <c r="L2161" s="698">
        <v>7</v>
      </c>
      <c r="M2161" s="185">
        <v>14</v>
      </c>
      <c r="N2161" s="717" t="s">
        <v>490</v>
      </c>
      <c r="O2161" s="232" t="s">
        <v>34</v>
      </c>
      <c r="P2161" s="232">
        <v>50</v>
      </c>
      <c r="Q2161" s="347" t="s">
        <v>337</v>
      </c>
      <c r="R2161" s="695">
        <v>1120</v>
      </c>
      <c r="S2161" s="695">
        <v>1121</v>
      </c>
      <c r="T2161" s="695">
        <v>3920</v>
      </c>
      <c r="U2161" s="695">
        <v>3920</v>
      </c>
      <c r="V2161" s="695">
        <v>1120</v>
      </c>
      <c r="W2161" s="695">
        <v>1121</v>
      </c>
      <c r="X2161" s="232">
        <v>1</v>
      </c>
      <c r="Y2161" s="695">
        <v>4000</v>
      </c>
      <c r="Z2161" s="232">
        <v>1</v>
      </c>
      <c r="AA2161" s="696">
        <v>4000</v>
      </c>
      <c r="AB2161" s="696">
        <v>3920</v>
      </c>
      <c r="AC2161" s="697" t="s">
        <v>3316</v>
      </c>
      <c r="AD2161" s="698"/>
      <c r="AE2161" s="699">
        <v>0.5</v>
      </c>
      <c r="AF2161" s="699">
        <v>0.52083333333333337</v>
      </c>
      <c r="AG2161" s="699">
        <v>0.52083333333333337</v>
      </c>
      <c r="AH2161" s="699">
        <v>0.52777777777777779</v>
      </c>
      <c r="AI2161" s="232" t="s">
        <v>5</v>
      </c>
      <c r="AJ2161" s="694"/>
      <c r="AK2161" s="694" t="s">
        <v>17</v>
      </c>
      <c r="AL2161" s="700" t="s">
        <v>858</v>
      </c>
      <c r="AM2161" s="694" t="s">
        <v>486</v>
      </c>
      <c r="AN2161" s="694">
        <v>1</v>
      </c>
      <c r="AO2161" s="232"/>
      <c r="AP2161" s="232" t="s">
        <v>394</v>
      </c>
      <c r="AQ2161" s="232"/>
      <c r="AR2161" s="232"/>
      <c r="AS2161" s="232"/>
      <c r="AT2161" s="243">
        <f t="shared" si="203"/>
        <v>2.083333333333337E-2</v>
      </c>
      <c r="AU2161" s="243">
        <f t="shared" si="204"/>
        <v>6.9444444444444198E-3</v>
      </c>
    </row>
    <row r="2162" spans="1:47" ht="14.25">
      <c r="B2162" s="29">
        <v>2025</v>
      </c>
      <c r="C2162" s="29">
        <v>7</v>
      </c>
      <c r="D2162" s="29">
        <v>30</v>
      </c>
      <c r="E2162" s="247" t="s">
        <v>496</v>
      </c>
      <c r="F2162" s="29">
        <v>3</v>
      </c>
      <c r="G2162" s="31" t="s">
        <v>485</v>
      </c>
      <c r="H2162" s="694" t="s">
        <v>467</v>
      </c>
      <c r="I2162" s="347" t="s">
        <v>47</v>
      </c>
      <c r="J2162" s="694" t="s">
        <v>468</v>
      </c>
      <c r="K2162" s="232">
        <v>3839124</v>
      </c>
      <c r="L2162" s="698">
        <v>8</v>
      </c>
      <c r="M2162" s="185">
        <v>14</v>
      </c>
      <c r="N2162" s="717" t="s">
        <v>490</v>
      </c>
      <c r="O2162" s="232" t="s">
        <v>34</v>
      </c>
      <c r="P2162" s="232">
        <v>50</v>
      </c>
      <c r="Q2162" s="347" t="s">
        <v>337</v>
      </c>
      <c r="R2162" s="695">
        <v>1120</v>
      </c>
      <c r="S2162" s="695">
        <v>1122</v>
      </c>
      <c r="T2162" s="695">
        <v>4000</v>
      </c>
      <c r="U2162" s="695">
        <v>4000</v>
      </c>
      <c r="V2162" s="695">
        <v>1120</v>
      </c>
      <c r="W2162" s="695">
        <v>1122</v>
      </c>
      <c r="X2162" s="232">
        <v>1</v>
      </c>
      <c r="Y2162" s="695">
        <v>4000</v>
      </c>
      <c r="Z2162" s="232">
        <v>1</v>
      </c>
      <c r="AA2162" s="696">
        <v>4000</v>
      </c>
      <c r="AB2162" s="696">
        <v>4010</v>
      </c>
      <c r="AC2162" s="697" t="s">
        <v>3317</v>
      </c>
      <c r="AD2162" s="698"/>
      <c r="AE2162" s="699">
        <v>0.52777777777777779</v>
      </c>
      <c r="AF2162" s="699">
        <v>0.54861111111111116</v>
      </c>
      <c r="AG2162" s="699">
        <v>0.54861111111111116</v>
      </c>
      <c r="AH2162" s="699">
        <v>0.55555555555555558</v>
      </c>
      <c r="AI2162" s="232" t="s">
        <v>5</v>
      </c>
      <c r="AJ2162" s="694"/>
      <c r="AK2162" s="694" t="s">
        <v>17</v>
      </c>
      <c r="AL2162" s="700" t="s">
        <v>662</v>
      </c>
      <c r="AM2162" s="694" t="s">
        <v>486</v>
      </c>
      <c r="AN2162" s="694">
        <v>1</v>
      </c>
      <c r="AO2162" s="232"/>
      <c r="AP2162" s="232" t="s">
        <v>394</v>
      </c>
      <c r="AQ2162" s="232"/>
      <c r="AR2162" s="232"/>
      <c r="AS2162" s="232"/>
      <c r="AT2162" s="243">
        <f t="shared" si="203"/>
        <v>2.083333333333337E-2</v>
      </c>
      <c r="AU2162" s="243">
        <f t="shared" si="204"/>
        <v>6.9444444444444198E-3</v>
      </c>
    </row>
    <row r="2163" spans="1:47" ht="14.25">
      <c r="B2163" s="29">
        <v>2025</v>
      </c>
      <c r="C2163" s="29">
        <v>7</v>
      </c>
      <c r="D2163" s="29">
        <v>30</v>
      </c>
      <c r="E2163" s="247" t="s">
        <v>496</v>
      </c>
      <c r="F2163" s="29">
        <v>3</v>
      </c>
      <c r="G2163" s="31" t="s">
        <v>485</v>
      </c>
      <c r="H2163" s="694" t="s">
        <v>467</v>
      </c>
      <c r="I2163" s="347" t="s">
        <v>47</v>
      </c>
      <c r="J2163" s="694" t="s">
        <v>468</v>
      </c>
      <c r="K2163" s="232">
        <v>3839124</v>
      </c>
      <c r="L2163" s="698">
        <v>9</v>
      </c>
      <c r="M2163" s="185">
        <v>14</v>
      </c>
      <c r="N2163" s="717" t="s">
        <v>490</v>
      </c>
      <c r="O2163" s="232" t="s">
        <v>34</v>
      </c>
      <c r="P2163" s="232">
        <v>50</v>
      </c>
      <c r="Q2163" s="347" t="s">
        <v>337</v>
      </c>
      <c r="R2163" s="695">
        <v>1120</v>
      </c>
      <c r="S2163" s="695">
        <v>1121</v>
      </c>
      <c r="T2163" s="695">
        <v>3950</v>
      </c>
      <c r="U2163" s="695">
        <v>3950</v>
      </c>
      <c r="V2163" s="695">
        <v>1120</v>
      </c>
      <c r="W2163" s="695">
        <v>1121</v>
      </c>
      <c r="X2163" s="232">
        <v>1</v>
      </c>
      <c r="Y2163" s="695">
        <v>4000</v>
      </c>
      <c r="Z2163" s="232">
        <v>1</v>
      </c>
      <c r="AA2163" s="696">
        <v>4000</v>
      </c>
      <c r="AB2163" s="696">
        <v>3960</v>
      </c>
      <c r="AC2163" s="697" t="s">
        <v>3318</v>
      </c>
      <c r="AD2163" s="698" t="s">
        <v>3310</v>
      </c>
      <c r="AE2163" s="699">
        <v>0.55555555555555558</v>
      </c>
      <c r="AF2163" s="699">
        <v>0.57638888888888884</v>
      </c>
      <c r="AG2163" s="699">
        <v>0.57638888888888884</v>
      </c>
      <c r="AH2163" s="699">
        <v>0.58333333333333337</v>
      </c>
      <c r="AI2163" s="232" t="s">
        <v>5</v>
      </c>
      <c r="AJ2163" s="694"/>
      <c r="AK2163" s="694" t="s">
        <v>17</v>
      </c>
      <c r="AL2163" s="700" t="s">
        <v>858</v>
      </c>
      <c r="AM2163" s="694" t="s">
        <v>486</v>
      </c>
      <c r="AN2163" s="694">
        <v>1</v>
      </c>
      <c r="AO2163" s="232"/>
      <c r="AP2163" s="232" t="s">
        <v>394</v>
      </c>
      <c r="AQ2163" s="232"/>
      <c r="AR2163" s="232"/>
      <c r="AS2163" s="232"/>
      <c r="AT2163" s="243">
        <f t="shared" si="203"/>
        <v>2.0833333333333259E-2</v>
      </c>
      <c r="AU2163" s="243">
        <f t="shared" si="204"/>
        <v>6.9444444444445308E-3</v>
      </c>
    </row>
    <row r="2164" spans="1:47" ht="14.25">
      <c r="B2164" s="29">
        <v>2025</v>
      </c>
      <c r="C2164" s="29">
        <v>7</v>
      </c>
      <c r="D2164" s="29">
        <v>30</v>
      </c>
      <c r="E2164" s="247" t="s">
        <v>494</v>
      </c>
      <c r="F2164" s="29"/>
      <c r="G2164" s="31"/>
      <c r="H2164" s="694" t="s">
        <v>467</v>
      </c>
      <c r="I2164" s="347" t="s">
        <v>43</v>
      </c>
      <c r="J2164" s="694" t="s">
        <v>468</v>
      </c>
      <c r="K2164" s="232"/>
      <c r="L2164" s="698"/>
      <c r="M2164" s="185"/>
      <c r="N2164" s="717"/>
      <c r="O2164" s="232"/>
      <c r="P2164" s="232">
        <v>25</v>
      </c>
      <c r="Q2164" s="347" t="s">
        <v>483</v>
      </c>
      <c r="R2164" s="695">
        <v>1120</v>
      </c>
      <c r="S2164" s="695"/>
      <c r="T2164" s="695" t="s">
        <v>30</v>
      </c>
      <c r="U2164" s="695">
        <v>350</v>
      </c>
      <c r="V2164" s="695">
        <v>1120</v>
      </c>
      <c r="W2164" s="695">
        <v>1120</v>
      </c>
      <c r="X2164" s="232">
        <v>1</v>
      </c>
      <c r="Y2164" s="695"/>
      <c r="Z2164" s="232">
        <v>1</v>
      </c>
      <c r="AA2164" s="696">
        <v>350</v>
      </c>
      <c r="AB2164" s="696">
        <v>12550</v>
      </c>
      <c r="AC2164" s="697" t="s">
        <v>756</v>
      </c>
      <c r="AD2164" s="698" t="s">
        <v>3310</v>
      </c>
      <c r="AE2164" s="699">
        <v>0.58333333333333337</v>
      </c>
      <c r="AF2164" s="699">
        <v>0.58680555555555558</v>
      </c>
      <c r="AG2164" s="699"/>
      <c r="AH2164" s="699"/>
      <c r="AI2164" s="232"/>
      <c r="AJ2164" s="694"/>
      <c r="AK2164" s="694" t="s">
        <v>17</v>
      </c>
      <c r="AL2164" s="700" t="s">
        <v>858</v>
      </c>
      <c r="AM2164" s="694" t="s">
        <v>486</v>
      </c>
      <c r="AN2164" s="694">
        <v>1</v>
      </c>
      <c r="AO2164" s="232"/>
      <c r="AP2164" s="232"/>
      <c r="AQ2164" s="232"/>
      <c r="AR2164" s="232"/>
      <c r="AS2164" s="232"/>
      <c r="AT2164" s="243">
        <f t="shared" si="203"/>
        <v>3.4722222222222099E-3</v>
      </c>
      <c r="AU2164" s="243" t="str">
        <f t="shared" si="204"/>
        <v/>
      </c>
    </row>
    <row r="2165" spans="1:47" ht="14.25">
      <c r="B2165" s="29">
        <v>2025</v>
      </c>
      <c r="C2165" s="29">
        <v>7</v>
      </c>
      <c r="D2165" s="29">
        <v>30</v>
      </c>
      <c r="E2165" s="247" t="s">
        <v>494</v>
      </c>
      <c r="F2165" s="29"/>
      <c r="G2165" s="208"/>
      <c r="H2165" s="694" t="s">
        <v>467</v>
      </c>
      <c r="I2165" s="347"/>
      <c r="J2165" s="694"/>
      <c r="K2165" s="232"/>
      <c r="L2165" s="698"/>
      <c r="M2165" s="185"/>
      <c r="N2165" s="717"/>
      <c r="O2165" s="232"/>
      <c r="P2165" s="232"/>
      <c r="Q2165" s="347"/>
      <c r="R2165" s="695"/>
      <c r="S2165" s="695"/>
      <c r="T2165" s="695"/>
      <c r="U2165" s="695"/>
      <c r="V2165" s="695"/>
      <c r="W2165" s="695"/>
      <c r="X2165" s="232"/>
      <c r="Y2165" s="695"/>
      <c r="Z2165" s="232"/>
      <c r="AA2165" s="696"/>
      <c r="AB2165" s="696"/>
      <c r="AC2165" s="697"/>
      <c r="AD2165" s="698"/>
      <c r="AE2165" s="699"/>
      <c r="AF2165" s="699"/>
      <c r="AG2165" s="699">
        <v>0.58680555555555558</v>
      </c>
      <c r="AH2165" s="699">
        <v>0.60763888888888884</v>
      </c>
      <c r="AI2165" s="232" t="s">
        <v>560</v>
      </c>
      <c r="AJ2165" s="694"/>
      <c r="AK2165" s="694"/>
      <c r="AL2165" s="700"/>
      <c r="AM2165" s="694"/>
      <c r="AN2165" s="694"/>
      <c r="AO2165" s="232"/>
      <c r="AP2165" s="232"/>
      <c r="AQ2165" s="232"/>
      <c r="AR2165" s="232"/>
      <c r="AS2165" s="232"/>
      <c r="AT2165" s="243" t="str">
        <f t="shared" si="203"/>
        <v/>
      </c>
      <c r="AU2165" s="243">
        <f t="shared" si="204"/>
        <v>2.0833333333333259E-2</v>
      </c>
    </row>
    <row r="2166" spans="1:47" ht="14.25">
      <c r="B2166" s="29">
        <v>2025</v>
      </c>
      <c r="C2166" s="29">
        <v>7</v>
      </c>
      <c r="D2166" s="29">
        <v>30</v>
      </c>
      <c r="E2166" s="247" t="s">
        <v>494</v>
      </c>
      <c r="F2166" s="29"/>
      <c r="G2166" s="31"/>
      <c r="H2166" s="694" t="s">
        <v>467</v>
      </c>
      <c r="I2166" s="347" t="s">
        <v>58</v>
      </c>
      <c r="J2166" s="694" t="s">
        <v>468</v>
      </c>
      <c r="K2166" s="232"/>
      <c r="L2166" s="698"/>
      <c r="M2166" s="185"/>
      <c r="N2166" s="717"/>
      <c r="O2166" s="232"/>
      <c r="P2166" s="232">
        <v>12</v>
      </c>
      <c r="Q2166" s="347" t="s">
        <v>483</v>
      </c>
      <c r="R2166" s="695">
        <v>1120</v>
      </c>
      <c r="S2166" s="695"/>
      <c r="T2166" s="695" t="s">
        <v>30</v>
      </c>
      <c r="U2166" s="695">
        <v>200</v>
      </c>
      <c r="V2166" s="695">
        <v>1120</v>
      </c>
      <c r="W2166" s="695">
        <v>1120</v>
      </c>
      <c r="X2166" s="232">
        <v>1</v>
      </c>
      <c r="Y2166" s="695">
        <v>200</v>
      </c>
      <c r="Z2166" s="232">
        <v>1</v>
      </c>
      <c r="AA2166" s="696">
        <v>200</v>
      </c>
      <c r="AB2166" s="696"/>
      <c r="AC2166" s="697" t="s">
        <v>488</v>
      </c>
      <c r="AD2166" s="698" t="s">
        <v>489</v>
      </c>
      <c r="AE2166" s="699"/>
      <c r="AF2166" s="699"/>
      <c r="AG2166" s="699"/>
      <c r="AH2166" s="699"/>
      <c r="AI2166" s="232"/>
      <c r="AJ2166" s="694"/>
      <c r="AK2166" s="694"/>
      <c r="AL2166" s="700"/>
      <c r="AM2166" s="694"/>
      <c r="AN2166" s="694"/>
      <c r="AO2166" s="232"/>
      <c r="AP2166" s="232"/>
      <c r="AQ2166" s="232"/>
      <c r="AR2166" s="232"/>
      <c r="AS2166" s="232"/>
      <c r="AT2166" s="243" t="str">
        <f t="shared" si="203"/>
        <v/>
      </c>
      <c r="AU2166" s="243" t="str">
        <f t="shared" si="204"/>
        <v/>
      </c>
    </row>
    <row r="2167" spans="1:47" ht="14.25">
      <c r="A2167" s="182">
        <v>1</v>
      </c>
      <c r="B2167" s="29">
        <v>2025</v>
      </c>
      <c r="C2167" s="29">
        <v>7</v>
      </c>
      <c r="D2167" s="29">
        <v>30</v>
      </c>
      <c r="E2167" s="247" t="s">
        <v>494</v>
      </c>
      <c r="F2167" s="29">
        <v>4</v>
      </c>
      <c r="G2167" s="31" t="s">
        <v>485</v>
      </c>
      <c r="H2167" s="694" t="s">
        <v>467</v>
      </c>
      <c r="I2167" s="347" t="s">
        <v>47</v>
      </c>
      <c r="J2167" s="694" t="s">
        <v>468</v>
      </c>
      <c r="K2167" s="232">
        <v>3839124</v>
      </c>
      <c r="L2167" s="698">
        <v>10</v>
      </c>
      <c r="M2167" s="185">
        <v>14</v>
      </c>
      <c r="N2167" s="717" t="s">
        <v>490</v>
      </c>
      <c r="O2167" s="232" t="s">
        <v>34</v>
      </c>
      <c r="P2167" s="232">
        <v>50</v>
      </c>
      <c r="Q2167" s="347" t="s">
        <v>337</v>
      </c>
      <c r="R2167" s="695">
        <v>1120</v>
      </c>
      <c r="S2167" s="695">
        <v>1121</v>
      </c>
      <c r="T2167" s="695">
        <v>3930</v>
      </c>
      <c r="U2167" s="695">
        <v>3930</v>
      </c>
      <c r="V2167" s="695">
        <v>1120</v>
      </c>
      <c r="W2167" s="695">
        <v>1121</v>
      </c>
      <c r="X2167" s="232">
        <v>1</v>
      </c>
      <c r="Y2167" s="695">
        <v>4000</v>
      </c>
      <c r="Z2167" s="232">
        <v>1</v>
      </c>
      <c r="AA2167" s="696">
        <v>4000</v>
      </c>
      <c r="AB2167" s="696">
        <v>3930</v>
      </c>
      <c r="AC2167" s="697" t="s">
        <v>3319</v>
      </c>
      <c r="AD2167" s="698"/>
      <c r="AE2167" s="699">
        <v>0.60763888888888884</v>
      </c>
      <c r="AF2167" s="699">
        <v>0.62847222222222221</v>
      </c>
      <c r="AG2167" s="699">
        <v>0.62847222222222221</v>
      </c>
      <c r="AH2167" s="699">
        <v>0.63541666666666663</v>
      </c>
      <c r="AI2167" s="232" t="s">
        <v>5</v>
      </c>
      <c r="AJ2167" s="694"/>
      <c r="AK2167" s="694" t="s">
        <v>17</v>
      </c>
      <c r="AL2167" s="700" t="s">
        <v>858</v>
      </c>
      <c r="AM2167" s="694" t="s">
        <v>486</v>
      </c>
      <c r="AN2167" s="694">
        <v>1</v>
      </c>
      <c r="AO2167" s="232"/>
      <c r="AP2167" s="232" t="s">
        <v>394</v>
      </c>
      <c r="AQ2167" s="232"/>
      <c r="AR2167" s="232"/>
      <c r="AS2167" s="232"/>
      <c r="AT2167" s="243">
        <f t="shared" si="203"/>
        <v>2.083333333333337E-2</v>
      </c>
      <c r="AU2167" s="243">
        <f t="shared" si="204"/>
        <v>6.9444444444444198E-3</v>
      </c>
    </row>
    <row r="2168" spans="1:47" ht="14.25">
      <c r="B2168" s="29">
        <v>2025</v>
      </c>
      <c r="C2168" s="29">
        <v>7</v>
      </c>
      <c r="D2168" s="29">
        <v>30</v>
      </c>
      <c r="E2168" s="247" t="s">
        <v>494</v>
      </c>
      <c r="F2168" s="29">
        <v>4</v>
      </c>
      <c r="G2168" s="31" t="s">
        <v>485</v>
      </c>
      <c r="H2168" s="694" t="s">
        <v>467</v>
      </c>
      <c r="I2168" s="347" t="s">
        <v>47</v>
      </c>
      <c r="J2168" s="694" t="s">
        <v>468</v>
      </c>
      <c r="K2168" s="232">
        <v>3839124</v>
      </c>
      <c r="L2168" s="698">
        <v>11</v>
      </c>
      <c r="M2168" s="185">
        <v>14</v>
      </c>
      <c r="N2168" s="717" t="s">
        <v>490</v>
      </c>
      <c r="O2168" s="232" t="s">
        <v>34</v>
      </c>
      <c r="P2168" s="232">
        <v>50</v>
      </c>
      <c r="Q2168" s="347" t="s">
        <v>337</v>
      </c>
      <c r="R2168" s="695">
        <v>1120</v>
      </c>
      <c r="S2168" s="695">
        <v>1121</v>
      </c>
      <c r="T2168" s="695">
        <v>4020</v>
      </c>
      <c r="U2168" s="695">
        <v>4020</v>
      </c>
      <c r="V2168" s="695">
        <v>1120</v>
      </c>
      <c r="W2168" s="695">
        <v>1121</v>
      </c>
      <c r="X2168" s="232">
        <v>1</v>
      </c>
      <c r="Y2168" s="695">
        <v>4000</v>
      </c>
      <c r="Z2168" s="232">
        <v>1</v>
      </c>
      <c r="AA2168" s="696">
        <v>4000</v>
      </c>
      <c r="AB2168" s="696">
        <v>4030</v>
      </c>
      <c r="AC2168" s="697" t="s">
        <v>3320</v>
      </c>
      <c r="AD2168" s="698"/>
      <c r="AE2168" s="699">
        <v>0.63541666666666663</v>
      </c>
      <c r="AF2168" s="699">
        <v>0.65625</v>
      </c>
      <c r="AG2168" s="699">
        <v>0.65625</v>
      </c>
      <c r="AH2168" s="699">
        <v>0.66319444444444442</v>
      </c>
      <c r="AI2168" s="232" t="s">
        <v>5</v>
      </c>
      <c r="AJ2168" s="694"/>
      <c r="AK2168" s="694" t="s">
        <v>17</v>
      </c>
      <c r="AL2168" s="700" t="s">
        <v>662</v>
      </c>
      <c r="AM2168" s="694" t="s">
        <v>486</v>
      </c>
      <c r="AN2168" s="694">
        <v>1</v>
      </c>
      <c r="AO2168" s="232"/>
      <c r="AP2168" s="232" t="s">
        <v>394</v>
      </c>
      <c r="AQ2168" s="232"/>
      <c r="AR2168" s="232"/>
      <c r="AS2168" s="232"/>
      <c r="AT2168" s="243">
        <f t="shared" si="203"/>
        <v>2.083333333333337E-2</v>
      </c>
      <c r="AU2168" s="243">
        <f t="shared" si="204"/>
        <v>6.9444444444444198E-3</v>
      </c>
    </row>
    <row r="2169" spans="1:47" ht="14.25">
      <c r="B2169" s="29">
        <v>2025</v>
      </c>
      <c r="C2169" s="29">
        <v>7</v>
      </c>
      <c r="D2169" s="29">
        <v>30</v>
      </c>
      <c r="E2169" s="247" t="s">
        <v>494</v>
      </c>
      <c r="F2169" s="29">
        <v>4</v>
      </c>
      <c r="G2169" s="31" t="s">
        <v>485</v>
      </c>
      <c r="H2169" s="694" t="s">
        <v>467</v>
      </c>
      <c r="I2169" s="347" t="s">
        <v>47</v>
      </c>
      <c r="J2169" s="694" t="s">
        <v>468</v>
      </c>
      <c r="K2169" s="232">
        <v>3839124</v>
      </c>
      <c r="L2169" s="698">
        <v>12</v>
      </c>
      <c r="M2169" s="185">
        <v>14</v>
      </c>
      <c r="N2169" s="717" t="s">
        <v>490</v>
      </c>
      <c r="O2169" s="232" t="s">
        <v>34</v>
      </c>
      <c r="P2169" s="232">
        <v>50</v>
      </c>
      <c r="Q2169" s="347" t="s">
        <v>337</v>
      </c>
      <c r="R2169" s="695">
        <v>1120</v>
      </c>
      <c r="S2169" s="695">
        <v>1121</v>
      </c>
      <c r="T2169" s="695">
        <v>3980</v>
      </c>
      <c r="U2169" s="695">
        <v>3980</v>
      </c>
      <c r="V2169" s="695">
        <v>1120</v>
      </c>
      <c r="W2169" s="695">
        <v>1121</v>
      </c>
      <c r="X2169" s="232">
        <v>1</v>
      </c>
      <c r="Y2169" s="695">
        <v>4000</v>
      </c>
      <c r="Z2169" s="232">
        <v>1</v>
      </c>
      <c r="AA2169" s="696">
        <v>4000</v>
      </c>
      <c r="AB2169" s="696">
        <v>3990</v>
      </c>
      <c r="AC2169" s="697" t="s">
        <v>3321</v>
      </c>
      <c r="AD2169" s="698" t="s">
        <v>3311</v>
      </c>
      <c r="AE2169" s="699">
        <v>0.66319444444444442</v>
      </c>
      <c r="AF2169" s="699">
        <v>0.68402777777777779</v>
      </c>
      <c r="AG2169" s="699">
        <v>0.68402777777777779</v>
      </c>
      <c r="AH2169" s="699">
        <v>0.69097222222222221</v>
      </c>
      <c r="AI2169" s="232" t="s">
        <v>5</v>
      </c>
      <c r="AJ2169" s="694"/>
      <c r="AK2169" s="694" t="s">
        <v>17</v>
      </c>
      <c r="AL2169" s="700" t="s">
        <v>858</v>
      </c>
      <c r="AM2169" s="694" t="s">
        <v>486</v>
      </c>
      <c r="AN2169" s="694">
        <v>1</v>
      </c>
      <c r="AO2169" s="232"/>
      <c r="AP2169" s="232" t="s">
        <v>394</v>
      </c>
      <c r="AQ2169" s="232"/>
      <c r="AR2169" s="232"/>
      <c r="AS2169" s="232"/>
      <c r="AT2169" s="243">
        <f t="shared" si="203"/>
        <v>2.083333333333337E-2</v>
      </c>
      <c r="AU2169" s="243">
        <f t="shared" si="204"/>
        <v>6.9444444444444198E-3</v>
      </c>
    </row>
    <row r="2170" spans="1:47" ht="14.25">
      <c r="B2170" s="29">
        <v>2025</v>
      </c>
      <c r="C2170" s="29">
        <v>7</v>
      </c>
      <c r="D2170" s="29">
        <v>30</v>
      </c>
      <c r="E2170" s="247" t="s">
        <v>494</v>
      </c>
      <c r="F2170" s="29"/>
      <c r="G2170" s="31"/>
      <c r="H2170" s="694" t="s">
        <v>467</v>
      </c>
      <c r="I2170" s="347" t="s">
        <v>43</v>
      </c>
      <c r="J2170" s="694" t="s">
        <v>468</v>
      </c>
      <c r="K2170" s="232"/>
      <c r="L2170" s="698"/>
      <c r="M2170" s="185"/>
      <c r="N2170" s="717"/>
      <c r="O2170" s="232"/>
      <c r="P2170" s="232">
        <v>25</v>
      </c>
      <c r="Q2170" s="347" t="s">
        <v>483</v>
      </c>
      <c r="R2170" s="695">
        <v>1120</v>
      </c>
      <c r="S2170" s="695"/>
      <c r="T2170" s="695" t="s">
        <v>30</v>
      </c>
      <c r="U2170" s="695">
        <v>350</v>
      </c>
      <c r="V2170" s="695">
        <v>1120</v>
      </c>
      <c r="W2170" s="695">
        <v>1120</v>
      </c>
      <c r="X2170" s="232">
        <v>1</v>
      </c>
      <c r="Y2170" s="695"/>
      <c r="Z2170" s="232">
        <v>1</v>
      </c>
      <c r="AA2170" s="696">
        <v>350</v>
      </c>
      <c r="AB2170" s="696">
        <v>12550</v>
      </c>
      <c r="AC2170" s="697" t="s">
        <v>756</v>
      </c>
      <c r="AD2170" s="698" t="s">
        <v>3311</v>
      </c>
      <c r="AE2170" s="699">
        <v>0.69097222222222221</v>
      </c>
      <c r="AF2170" s="699">
        <v>0.69444444444444442</v>
      </c>
      <c r="AG2170" s="699"/>
      <c r="AH2170" s="699"/>
      <c r="AI2170" s="232"/>
      <c r="AJ2170" s="694"/>
      <c r="AK2170" s="694" t="s">
        <v>17</v>
      </c>
      <c r="AL2170" s="700" t="s">
        <v>858</v>
      </c>
      <c r="AM2170" s="694" t="s">
        <v>486</v>
      </c>
      <c r="AN2170" s="694">
        <v>1</v>
      </c>
      <c r="AO2170" s="232"/>
      <c r="AP2170" s="232"/>
      <c r="AQ2170" s="232"/>
      <c r="AR2170" s="232"/>
      <c r="AS2170" s="232"/>
      <c r="AT2170" s="243">
        <f t="shared" si="203"/>
        <v>3.4722222222222099E-3</v>
      </c>
      <c r="AU2170" s="243" t="str">
        <f t="shared" si="204"/>
        <v/>
      </c>
    </row>
    <row r="2171" spans="1:47" ht="14.25">
      <c r="B2171" s="29">
        <v>2025</v>
      </c>
      <c r="C2171" s="29">
        <v>7</v>
      </c>
      <c r="D2171" s="29">
        <v>30</v>
      </c>
      <c r="E2171" s="247" t="s">
        <v>494</v>
      </c>
      <c r="F2171" s="29"/>
      <c r="G2171" s="208"/>
      <c r="H2171" s="694" t="s">
        <v>467</v>
      </c>
      <c r="I2171" s="347"/>
      <c r="J2171" s="694"/>
      <c r="K2171" s="232"/>
      <c r="L2171" s="698"/>
      <c r="M2171" s="185"/>
      <c r="N2171" s="717"/>
      <c r="O2171" s="232"/>
      <c r="P2171" s="232"/>
      <c r="Q2171" s="347"/>
      <c r="R2171" s="695"/>
      <c r="S2171" s="695"/>
      <c r="T2171" s="695"/>
      <c r="U2171" s="695"/>
      <c r="V2171" s="695"/>
      <c r="W2171" s="695"/>
      <c r="X2171" s="232"/>
      <c r="Y2171" s="695"/>
      <c r="Z2171" s="232"/>
      <c r="AA2171" s="696"/>
      <c r="AB2171" s="696"/>
      <c r="AC2171" s="697"/>
      <c r="AD2171" s="698"/>
      <c r="AE2171" s="699"/>
      <c r="AF2171" s="699"/>
      <c r="AG2171" s="699">
        <v>0.69444444444444442</v>
      </c>
      <c r="AH2171" s="699">
        <v>0.71527777777777779</v>
      </c>
      <c r="AI2171" s="232" t="s">
        <v>560</v>
      </c>
      <c r="AJ2171" s="694"/>
      <c r="AK2171" s="694"/>
      <c r="AL2171" s="700"/>
      <c r="AM2171" s="694"/>
      <c r="AN2171" s="694"/>
      <c r="AO2171" s="232"/>
      <c r="AP2171" s="232"/>
      <c r="AQ2171" s="232"/>
      <c r="AR2171" s="232"/>
      <c r="AS2171" s="232"/>
      <c r="AT2171" s="243" t="str">
        <f t="shared" si="203"/>
        <v/>
      </c>
      <c r="AU2171" s="243">
        <f t="shared" si="204"/>
        <v>2.083333333333337E-2</v>
      </c>
    </row>
    <row r="2172" spans="1:47" ht="14.25">
      <c r="B2172" s="29">
        <v>2025</v>
      </c>
      <c r="C2172" s="29">
        <v>7</v>
      </c>
      <c r="D2172" s="29">
        <v>30</v>
      </c>
      <c r="E2172" s="247" t="s">
        <v>494</v>
      </c>
      <c r="F2172" s="29"/>
      <c r="G2172" s="31"/>
      <c r="H2172" s="694" t="s">
        <v>467</v>
      </c>
      <c r="I2172" s="347" t="s">
        <v>58</v>
      </c>
      <c r="J2172" s="694" t="s">
        <v>468</v>
      </c>
      <c r="K2172" s="232"/>
      <c r="L2172" s="698"/>
      <c r="M2172" s="185"/>
      <c r="N2172" s="717"/>
      <c r="O2172" s="232"/>
      <c r="P2172" s="232">
        <v>12</v>
      </c>
      <c r="Q2172" s="347" t="s">
        <v>483</v>
      </c>
      <c r="R2172" s="695">
        <v>1120</v>
      </c>
      <c r="S2172" s="695"/>
      <c r="T2172" s="695" t="s">
        <v>30</v>
      </c>
      <c r="U2172" s="695">
        <v>200</v>
      </c>
      <c r="V2172" s="695">
        <v>1120</v>
      </c>
      <c r="W2172" s="695">
        <v>1120</v>
      </c>
      <c r="X2172" s="232">
        <v>1</v>
      </c>
      <c r="Y2172" s="695">
        <v>200</v>
      </c>
      <c r="Z2172" s="232">
        <v>1</v>
      </c>
      <c r="AA2172" s="696">
        <v>200</v>
      </c>
      <c r="AB2172" s="696"/>
      <c r="AC2172" s="697" t="s">
        <v>488</v>
      </c>
      <c r="AD2172" s="698" t="s">
        <v>489</v>
      </c>
      <c r="AE2172" s="699"/>
      <c r="AF2172" s="699"/>
      <c r="AG2172" s="699"/>
      <c r="AH2172" s="699"/>
      <c r="AI2172" s="232"/>
      <c r="AJ2172" s="694"/>
      <c r="AK2172" s="694"/>
      <c r="AL2172" s="700"/>
      <c r="AM2172" s="694"/>
      <c r="AN2172" s="694"/>
      <c r="AO2172" s="232"/>
      <c r="AP2172" s="232"/>
      <c r="AQ2172" s="232"/>
      <c r="AR2172" s="232"/>
      <c r="AS2172" s="232"/>
      <c r="AT2172" s="243" t="str">
        <f t="shared" si="203"/>
        <v/>
      </c>
      <c r="AU2172" s="243" t="str">
        <f t="shared" si="204"/>
        <v/>
      </c>
    </row>
    <row r="2173" spans="1:47" ht="14.25">
      <c r="A2173" s="182">
        <v>1</v>
      </c>
      <c r="B2173" s="29">
        <v>2025</v>
      </c>
      <c r="C2173" s="29">
        <v>7</v>
      </c>
      <c r="D2173" s="29">
        <v>30</v>
      </c>
      <c r="E2173" s="247" t="s">
        <v>494</v>
      </c>
      <c r="F2173" s="29">
        <v>5</v>
      </c>
      <c r="G2173" s="31" t="s">
        <v>485</v>
      </c>
      <c r="H2173" s="694" t="s">
        <v>467</v>
      </c>
      <c r="I2173" s="347" t="s">
        <v>47</v>
      </c>
      <c r="J2173" s="694" t="s">
        <v>468</v>
      </c>
      <c r="K2173" s="232">
        <v>3839124</v>
      </c>
      <c r="L2173" s="698">
        <v>13</v>
      </c>
      <c r="M2173" s="185">
        <v>14</v>
      </c>
      <c r="N2173" s="717" t="s">
        <v>490</v>
      </c>
      <c r="O2173" s="232" t="s">
        <v>34</v>
      </c>
      <c r="P2173" s="232">
        <v>50</v>
      </c>
      <c r="Q2173" s="347" t="s">
        <v>337</v>
      </c>
      <c r="R2173" s="695">
        <v>1120</v>
      </c>
      <c r="S2173" s="695">
        <v>1122</v>
      </c>
      <c r="T2173" s="695">
        <v>3980</v>
      </c>
      <c r="U2173" s="695">
        <v>3980</v>
      </c>
      <c r="V2173" s="695">
        <v>1120</v>
      </c>
      <c r="W2173" s="695">
        <v>1122</v>
      </c>
      <c r="X2173" s="232">
        <v>1</v>
      </c>
      <c r="Y2173" s="695">
        <v>4000</v>
      </c>
      <c r="Z2173" s="232">
        <v>1</v>
      </c>
      <c r="AA2173" s="696">
        <v>4000</v>
      </c>
      <c r="AB2173" s="696">
        <v>3980</v>
      </c>
      <c r="AC2173" s="697" t="s">
        <v>3325</v>
      </c>
      <c r="AD2173" s="698"/>
      <c r="AE2173" s="699">
        <v>0.71527777777777779</v>
      </c>
      <c r="AF2173" s="699">
        <v>0.73611111111111116</v>
      </c>
      <c r="AG2173" s="699">
        <v>0.73611111111111116</v>
      </c>
      <c r="AH2173" s="699">
        <v>0.78472222222222221</v>
      </c>
      <c r="AI2173" s="232" t="s">
        <v>5</v>
      </c>
      <c r="AJ2173" s="694"/>
      <c r="AK2173" s="694" t="s">
        <v>17</v>
      </c>
      <c r="AL2173" s="700" t="s">
        <v>858</v>
      </c>
      <c r="AM2173" s="694" t="s">
        <v>486</v>
      </c>
      <c r="AN2173" s="694">
        <v>1</v>
      </c>
      <c r="AO2173" s="232"/>
      <c r="AP2173" s="232" t="s">
        <v>394</v>
      </c>
      <c r="AQ2173" s="232"/>
      <c r="AR2173" s="232"/>
      <c r="AS2173" s="232"/>
      <c r="AT2173" s="243">
        <f t="shared" si="203"/>
        <v>2.083333333333337E-2</v>
      </c>
      <c r="AU2173" s="243">
        <f t="shared" si="204"/>
        <v>4.8611111111111049E-2</v>
      </c>
    </row>
    <row r="2174" spans="1:47" ht="14.25">
      <c r="B2174" s="29">
        <v>2025</v>
      </c>
      <c r="C2174" s="29">
        <v>7</v>
      </c>
      <c r="D2174" s="29">
        <v>30</v>
      </c>
      <c r="E2174" s="247" t="s">
        <v>494</v>
      </c>
      <c r="F2174" s="29">
        <v>5</v>
      </c>
      <c r="G2174" s="31" t="s">
        <v>485</v>
      </c>
      <c r="H2174" s="694" t="s">
        <v>467</v>
      </c>
      <c r="I2174" s="347" t="s">
        <v>47</v>
      </c>
      <c r="J2174" s="694" t="s">
        <v>468</v>
      </c>
      <c r="K2174" s="232">
        <v>3839124</v>
      </c>
      <c r="L2174" s="698">
        <v>14</v>
      </c>
      <c r="M2174" s="185">
        <v>14</v>
      </c>
      <c r="N2174" s="717" t="s">
        <v>490</v>
      </c>
      <c r="O2174" s="232" t="s">
        <v>34</v>
      </c>
      <c r="P2174" s="232">
        <v>50</v>
      </c>
      <c r="Q2174" s="347" t="s">
        <v>337</v>
      </c>
      <c r="R2174" s="695">
        <v>1120</v>
      </c>
      <c r="S2174" s="695">
        <v>1121</v>
      </c>
      <c r="T2174" s="695">
        <v>3970</v>
      </c>
      <c r="U2174" s="695">
        <v>3970</v>
      </c>
      <c r="V2174" s="695">
        <v>1120</v>
      </c>
      <c r="W2174" s="695">
        <v>1121</v>
      </c>
      <c r="X2174" s="232">
        <v>1</v>
      </c>
      <c r="Y2174" s="695">
        <v>4000</v>
      </c>
      <c r="Z2174" s="232">
        <v>1</v>
      </c>
      <c r="AA2174" s="696">
        <v>4000</v>
      </c>
      <c r="AB2174" s="696">
        <v>3980</v>
      </c>
      <c r="AC2174" s="697" t="s">
        <v>3326</v>
      </c>
      <c r="AD2174" s="698" t="s">
        <v>3312</v>
      </c>
      <c r="AE2174" s="699">
        <v>0.78472222222222221</v>
      </c>
      <c r="AF2174" s="699">
        <v>0.80555555555555558</v>
      </c>
      <c r="AG2174" s="699">
        <v>0.80555555555555558</v>
      </c>
      <c r="AH2174" s="699">
        <v>0.8125</v>
      </c>
      <c r="AI2174" s="232" t="s">
        <v>5</v>
      </c>
      <c r="AJ2174" s="694"/>
      <c r="AK2174" s="694" t="s">
        <v>17</v>
      </c>
      <c r="AL2174" s="700" t="s">
        <v>858</v>
      </c>
      <c r="AM2174" s="694" t="s">
        <v>486</v>
      </c>
      <c r="AN2174" s="694">
        <v>1</v>
      </c>
      <c r="AO2174" s="232"/>
      <c r="AP2174" s="232" t="s">
        <v>394</v>
      </c>
      <c r="AQ2174" s="232"/>
      <c r="AR2174" s="232"/>
      <c r="AS2174" s="232"/>
      <c r="AT2174" s="243">
        <f t="shared" si="203"/>
        <v>2.083333333333337E-2</v>
      </c>
      <c r="AU2174" s="243">
        <f t="shared" si="204"/>
        <v>6.9444444444444198E-3</v>
      </c>
    </row>
    <row r="2175" spans="1:47" ht="14.25">
      <c r="B2175" s="29">
        <v>2025</v>
      </c>
      <c r="C2175" s="29">
        <v>7</v>
      </c>
      <c r="D2175" s="29">
        <v>30</v>
      </c>
      <c r="E2175" s="247" t="s">
        <v>494</v>
      </c>
      <c r="F2175" s="29"/>
      <c r="G2175" s="208"/>
      <c r="H2175" s="694" t="s">
        <v>467</v>
      </c>
      <c r="I2175" s="347" t="s">
        <v>43</v>
      </c>
      <c r="J2175" s="694" t="s">
        <v>468</v>
      </c>
      <c r="K2175" s="232"/>
      <c r="L2175" s="698"/>
      <c r="M2175" s="185"/>
      <c r="N2175" s="717"/>
      <c r="O2175" s="232"/>
      <c r="P2175" s="232">
        <v>25</v>
      </c>
      <c r="Q2175" s="347" t="s">
        <v>483</v>
      </c>
      <c r="R2175" s="695">
        <v>1120</v>
      </c>
      <c r="S2175" s="695"/>
      <c r="T2175" s="695" t="s">
        <v>30</v>
      </c>
      <c r="U2175" s="695">
        <v>350</v>
      </c>
      <c r="V2175" s="695">
        <v>1120</v>
      </c>
      <c r="W2175" s="695">
        <v>1120</v>
      </c>
      <c r="X2175" s="232">
        <v>1</v>
      </c>
      <c r="Y2175" s="695"/>
      <c r="Z2175" s="232">
        <v>1</v>
      </c>
      <c r="AA2175" s="696">
        <v>350</v>
      </c>
      <c r="AB2175" s="696">
        <v>8550</v>
      </c>
      <c r="AC2175" s="697" t="s">
        <v>756</v>
      </c>
      <c r="AD2175" s="698" t="s">
        <v>3312</v>
      </c>
      <c r="AE2175" s="699">
        <v>0.8125</v>
      </c>
      <c r="AF2175" s="699">
        <v>0.81597222222222221</v>
      </c>
      <c r="AG2175" s="699"/>
      <c r="AH2175" s="699"/>
      <c r="AI2175" s="232"/>
      <c r="AJ2175" s="694"/>
      <c r="AK2175" s="694" t="s">
        <v>17</v>
      </c>
      <c r="AL2175" s="700" t="s">
        <v>858</v>
      </c>
      <c r="AM2175" s="694" t="s">
        <v>486</v>
      </c>
      <c r="AN2175" s="694">
        <v>1</v>
      </c>
      <c r="AO2175" s="232"/>
      <c r="AP2175" s="232"/>
      <c r="AQ2175" s="232"/>
      <c r="AR2175" s="232"/>
      <c r="AS2175" s="232"/>
      <c r="AT2175" s="243">
        <f t="shared" si="203"/>
        <v>3.4722222222222099E-3</v>
      </c>
      <c r="AU2175" s="243" t="str">
        <f t="shared" si="204"/>
        <v/>
      </c>
    </row>
    <row r="2176" spans="1:47" ht="14.25">
      <c r="B2176" s="29">
        <v>2025</v>
      </c>
      <c r="C2176" s="29">
        <v>7</v>
      </c>
      <c r="D2176" s="29">
        <v>30</v>
      </c>
      <c r="E2176" s="247" t="s">
        <v>494</v>
      </c>
      <c r="F2176" s="29"/>
      <c r="G2176" s="208"/>
      <c r="H2176" s="694" t="s">
        <v>467</v>
      </c>
      <c r="I2176" s="347"/>
      <c r="J2176" s="694"/>
      <c r="K2176" s="232"/>
      <c r="L2176" s="698"/>
      <c r="M2176" s="185"/>
      <c r="N2176" s="717"/>
      <c r="O2176" s="232"/>
      <c r="P2176" s="232"/>
      <c r="Q2176" s="347"/>
      <c r="R2176" s="695"/>
      <c r="S2176" s="695"/>
      <c r="T2176" s="695"/>
      <c r="U2176" s="695"/>
      <c r="V2176" s="695"/>
      <c r="W2176" s="695"/>
      <c r="X2176" s="232"/>
      <c r="Y2176" s="695"/>
      <c r="Z2176" s="232"/>
      <c r="AA2176" s="696"/>
      <c r="AB2176" s="696"/>
      <c r="AC2176" s="697"/>
      <c r="AD2176" s="698"/>
      <c r="AE2176" s="699"/>
      <c r="AF2176" s="699"/>
      <c r="AG2176" s="699">
        <v>0.81597222222222221</v>
      </c>
      <c r="AH2176" s="699">
        <v>0.83680555555555558</v>
      </c>
      <c r="AI2176" s="232" t="s">
        <v>689</v>
      </c>
      <c r="AJ2176" s="694"/>
      <c r="AK2176" s="694"/>
      <c r="AL2176" s="700"/>
      <c r="AM2176" s="694"/>
      <c r="AN2176" s="694"/>
      <c r="AO2176" s="232" t="s">
        <v>3322</v>
      </c>
      <c r="AP2176" s="232"/>
      <c r="AQ2176" s="232"/>
      <c r="AR2176" s="232"/>
      <c r="AS2176" s="232"/>
      <c r="AT2176" s="243" t="str">
        <f t="shared" si="203"/>
        <v/>
      </c>
      <c r="AU2176" s="243">
        <f t="shared" si="204"/>
        <v>2.083333333333337E-2</v>
      </c>
    </row>
    <row r="2177" spans="1:47" ht="14.25">
      <c r="B2177" s="29">
        <v>2025</v>
      </c>
      <c r="C2177" s="29">
        <v>7</v>
      </c>
      <c r="D2177" s="29">
        <v>30</v>
      </c>
      <c r="E2177" s="247" t="s">
        <v>494</v>
      </c>
      <c r="F2177" s="29"/>
      <c r="G2177" s="31"/>
      <c r="H2177" s="694" t="s">
        <v>467</v>
      </c>
      <c r="I2177" s="347" t="s">
        <v>58</v>
      </c>
      <c r="J2177" s="694" t="s">
        <v>468</v>
      </c>
      <c r="K2177" s="232"/>
      <c r="L2177" s="698"/>
      <c r="M2177" s="185"/>
      <c r="N2177" s="717"/>
      <c r="O2177" s="232"/>
      <c r="P2177" s="232">
        <v>12</v>
      </c>
      <c r="Q2177" s="347" t="s">
        <v>483</v>
      </c>
      <c r="R2177" s="695">
        <v>1005</v>
      </c>
      <c r="S2177" s="695"/>
      <c r="T2177" s="695" t="s">
        <v>30</v>
      </c>
      <c r="U2177" s="695">
        <v>200</v>
      </c>
      <c r="V2177" s="695">
        <v>1005</v>
      </c>
      <c r="W2177" s="695">
        <v>1005</v>
      </c>
      <c r="X2177" s="232">
        <v>1</v>
      </c>
      <c r="Y2177" s="695">
        <v>200</v>
      </c>
      <c r="Z2177" s="232">
        <v>1</v>
      </c>
      <c r="AA2177" s="696">
        <v>200</v>
      </c>
      <c r="AB2177" s="696"/>
      <c r="AC2177" s="697" t="s">
        <v>488</v>
      </c>
      <c r="AD2177" s="698"/>
      <c r="AE2177" s="699"/>
      <c r="AF2177" s="699"/>
      <c r="AG2177" s="699"/>
      <c r="AH2177" s="699"/>
      <c r="AI2177" s="232"/>
      <c r="AJ2177" s="694"/>
      <c r="AK2177" s="694"/>
      <c r="AL2177" s="700"/>
      <c r="AM2177" s="694"/>
      <c r="AN2177" s="694"/>
      <c r="AO2177" s="232"/>
      <c r="AP2177" s="232"/>
      <c r="AQ2177" s="232"/>
      <c r="AR2177" s="232"/>
      <c r="AS2177" s="232"/>
      <c r="AT2177" s="243" t="str">
        <f t="shared" si="203"/>
        <v/>
      </c>
      <c r="AU2177" s="243" t="str">
        <f t="shared" si="204"/>
        <v/>
      </c>
    </row>
    <row r="2178" spans="1:47" ht="14.25">
      <c r="A2178" s="182">
        <v>1</v>
      </c>
      <c r="B2178" s="29">
        <v>2025</v>
      </c>
      <c r="C2178" s="29">
        <v>7</v>
      </c>
      <c r="D2178" s="29">
        <v>30</v>
      </c>
      <c r="E2178" s="247" t="s">
        <v>494</v>
      </c>
      <c r="F2178" s="29">
        <v>6</v>
      </c>
      <c r="G2178" s="31" t="s">
        <v>485</v>
      </c>
      <c r="H2178" s="694" t="s">
        <v>467</v>
      </c>
      <c r="I2178" s="347" t="s">
        <v>47</v>
      </c>
      <c r="J2178" s="694" t="s">
        <v>468</v>
      </c>
      <c r="K2178" s="232">
        <v>3844361</v>
      </c>
      <c r="L2178" s="698">
        <v>1</v>
      </c>
      <c r="M2178" s="185">
        <v>3</v>
      </c>
      <c r="N2178" s="717" t="s">
        <v>520</v>
      </c>
      <c r="O2178" s="232" t="s">
        <v>469</v>
      </c>
      <c r="P2178" s="232">
        <v>38</v>
      </c>
      <c r="Q2178" s="347" t="s">
        <v>759</v>
      </c>
      <c r="R2178" s="695">
        <v>1005</v>
      </c>
      <c r="S2178" s="695">
        <v>1006</v>
      </c>
      <c r="T2178" s="695">
        <v>4170</v>
      </c>
      <c r="U2178" s="695">
        <v>4170</v>
      </c>
      <c r="V2178" s="695">
        <v>1005</v>
      </c>
      <c r="W2178" s="695">
        <v>1006</v>
      </c>
      <c r="X2178" s="232">
        <v>1</v>
      </c>
      <c r="Y2178" s="695">
        <v>4100</v>
      </c>
      <c r="Z2178" s="232">
        <v>1</v>
      </c>
      <c r="AA2178" s="696">
        <v>4100</v>
      </c>
      <c r="AB2178" s="696">
        <v>4170</v>
      </c>
      <c r="AC2178" s="697" t="s">
        <v>3329</v>
      </c>
      <c r="AD2178" s="698"/>
      <c r="AE2178" s="699">
        <v>0.83680555555555558</v>
      </c>
      <c r="AF2178" s="699">
        <v>0.85416666666666663</v>
      </c>
      <c r="AG2178" s="699">
        <v>0.85416666666666663</v>
      </c>
      <c r="AH2178" s="699">
        <v>0.86111111111111116</v>
      </c>
      <c r="AI2178" s="232" t="s">
        <v>5</v>
      </c>
      <c r="AJ2178" s="694"/>
      <c r="AK2178" s="694" t="s">
        <v>862</v>
      </c>
      <c r="AL2178" s="700" t="s">
        <v>662</v>
      </c>
      <c r="AM2178" s="694" t="s">
        <v>486</v>
      </c>
      <c r="AN2178" s="694">
        <v>1</v>
      </c>
      <c r="AO2178" s="232"/>
      <c r="AP2178" s="232" t="s">
        <v>394</v>
      </c>
      <c r="AQ2178" s="232"/>
      <c r="AR2178" s="232"/>
      <c r="AS2178" s="232"/>
      <c r="AT2178" s="243">
        <f t="shared" si="203"/>
        <v>1.7361111111111049E-2</v>
      </c>
      <c r="AU2178" s="243">
        <f t="shared" si="204"/>
        <v>6.9444444444445308E-3</v>
      </c>
    </row>
    <row r="2179" spans="1:47" ht="14.25">
      <c r="B2179" s="29">
        <v>2025</v>
      </c>
      <c r="C2179" s="29">
        <v>7</v>
      </c>
      <c r="D2179" s="29">
        <v>30</v>
      </c>
      <c r="E2179" s="247" t="s">
        <v>494</v>
      </c>
      <c r="F2179" s="29">
        <v>6</v>
      </c>
      <c r="G2179" s="31" t="s">
        <v>485</v>
      </c>
      <c r="H2179" s="694" t="s">
        <v>467</v>
      </c>
      <c r="I2179" s="347" t="s">
        <v>47</v>
      </c>
      <c r="J2179" s="694" t="s">
        <v>468</v>
      </c>
      <c r="K2179" s="232">
        <v>3844361</v>
      </c>
      <c r="L2179" s="698">
        <v>2</v>
      </c>
      <c r="M2179" s="185">
        <v>3</v>
      </c>
      <c r="N2179" s="717" t="s">
        <v>520</v>
      </c>
      <c r="O2179" s="232" t="s">
        <v>469</v>
      </c>
      <c r="P2179" s="232">
        <v>38</v>
      </c>
      <c r="Q2179" s="347" t="s">
        <v>759</v>
      </c>
      <c r="R2179" s="695">
        <v>1005</v>
      </c>
      <c r="S2179" s="695">
        <v>1006</v>
      </c>
      <c r="T2179" s="695">
        <v>4150</v>
      </c>
      <c r="U2179" s="695">
        <v>4150</v>
      </c>
      <c r="V2179" s="695">
        <v>1005</v>
      </c>
      <c r="W2179" s="695">
        <v>1006</v>
      </c>
      <c r="X2179" s="232">
        <v>1</v>
      </c>
      <c r="Y2179" s="695">
        <v>4100</v>
      </c>
      <c r="Z2179" s="232">
        <v>1</v>
      </c>
      <c r="AA2179" s="696">
        <v>4100</v>
      </c>
      <c r="AB2179" s="696">
        <v>4150</v>
      </c>
      <c r="AC2179" s="697" t="s">
        <v>3330</v>
      </c>
      <c r="AD2179" s="698"/>
      <c r="AE2179" s="699">
        <v>0.86111111111111116</v>
      </c>
      <c r="AF2179" s="699">
        <v>0.88194444444444442</v>
      </c>
      <c r="AG2179" s="699">
        <v>0.88194444444444442</v>
      </c>
      <c r="AH2179" s="699">
        <v>0.88888888888888884</v>
      </c>
      <c r="AI2179" s="232" t="s">
        <v>5</v>
      </c>
      <c r="AJ2179" s="694"/>
      <c r="AK2179" s="694" t="s">
        <v>862</v>
      </c>
      <c r="AL2179" s="700" t="s">
        <v>662</v>
      </c>
      <c r="AM2179" s="694" t="s">
        <v>486</v>
      </c>
      <c r="AN2179" s="694">
        <v>1</v>
      </c>
      <c r="AO2179" s="232"/>
      <c r="AP2179" s="232" t="s">
        <v>394</v>
      </c>
      <c r="AQ2179" s="232"/>
      <c r="AR2179" s="232"/>
      <c r="AS2179" s="232"/>
      <c r="AT2179" s="243">
        <f t="shared" si="203"/>
        <v>2.0833333333333259E-2</v>
      </c>
      <c r="AU2179" s="243">
        <f t="shared" si="204"/>
        <v>6.9444444444444198E-3</v>
      </c>
    </row>
    <row r="2180" spans="1:47" ht="14.25">
      <c r="B2180" s="29">
        <v>2025</v>
      </c>
      <c r="C2180" s="29">
        <v>7</v>
      </c>
      <c r="D2180" s="29">
        <v>30</v>
      </c>
      <c r="E2180" s="247" t="s">
        <v>494</v>
      </c>
      <c r="F2180" s="29">
        <v>6</v>
      </c>
      <c r="G2180" s="31" t="s">
        <v>485</v>
      </c>
      <c r="H2180" s="694" t="s">
        <v>467</v>
      </c>
      <c r="I2180" s="347" t="s">
        <v>47</v>
      </c>
      <c r="J2180" s="694" t="s">
        <v>468</v>
      </c>
      <c r="K2180" s="232">
        <v>3844361</v>
      </c>
      <c r="L2180" s="698">
        <v>3</v>
      </c>
      <c r="M2180" s="185">
        <v>3</v>
      </c>
      <c r="N2180" s="717" t="s">
        <v>520</v>
      </c>
      <c r="O2180" s="232" t="s">
        <v>469</v>
      </c>
      <c r="P2180" s="232">
        <v>38</v>
      </c>
      <c r="Q2180" s="347" t="s">
        <v>759</v>
      </c>
      <c r="R2180" s="695">
        <v>1005</v>
      </c>
      <c r="S2180" s="695">
        <v>1006</v>
      </c>
      <c r="T2180" s="695">
        <v>4140</v>
      </c>
      <c r="U2180" s="695">
        <v>4140</v>
      </c>
      <c r="V2180" s="695">
        <v>1005</v>
      </c>
      <c r="W2180" s="695">
        <v>1006</v>
      </c>
      <c r="X2180" s="232">
        <v>1</v>
      </c>
      <c r="Y2180" s="695">
        <v>4100</v>
      </c>
      <c r="Z2180" s="232">
        <v>1</v>
      </c>
      <c r="AA2180" s="696">
        <v>4100</v>
      </c>
      <c r="AB2180" s="696">
        <v>4150</v>
      </c>
      <c r="AC2180" s="697" t="s">
        <v>3331</v>
      </c>
      <c r="AD2180" s="698" t="s">
        <v>3323</v>
      </c>
      <c r="AE2180" s="699">
        <v>0.88888888888888884</v>
      </c>
      <c r="AF2180" s="699">
        <v>0.90625</v>
      </c>
      <c r="AG2180" s="699">
        <v>0.90625</v>
      </c>
      <c r="AH2180" s="699">
        <v>0.91319444444444442</v>
      </c>
      <c r="AI2180" s="232" t="s">
        <v>5</v>
      </c>
      <c r="AJ2180" s="694"/>
      <c r="AK2180" s="694" t="s">
        <v>862</v>
      </c>
      <c r="AL2180" s="700" t="s">
        <v>662</v>
      </c>
      <c r="AM2180" s="694" t="s">
        <v>486</v>
      </c>
      <c r="AN2180" s="694">
        <v>1</v>
      </c>
      <c r="AO2180" s="232"/>
      <c r="AP2180" s="232" t="s">
        <v>394</v>
      </c>
      <c r="AQ2180" s="232"/>
      <c r="AR2180" s="232"/>
      <c r="AS2180" s="232"/>
      <c r="AT2180" s="243">
        <f t="shared" si="203"/>
        <v>1.736111111111116E-2</v>
      </c>
      <c r="AU2180" s="243">
        <f t="shared" si="204"/>
        <v>6.9444444444444198E-3</v>
      </c>
    </row>
    <row r="2181" spans="1:47" ht="14.25">
      <c r="B2181" s="29">
        <v>2025</v>
      </c>
      <c r="C2181" s="29">
        <v>7</v>
      </c>
      <c r="D2181" s="29">
        <v>30</v>
      </c>
      <c r="E2181" s="247" t="s">
        <v>494</v>
      </c>
      <c r="F2181" s="29"/>
      <c r="G2181" s="31"/>
      <c r="H2181" s="694" t="s">
        <v>467</v>
      </c>
      <c r="I2181" s="347" t="s">
        <v>43</v>
      </c>
      <c r="J2181" s="694" t="s">
        <v>468</v>
      </c>
      <c r="K2181" s="232"/>
      <c r="L2181" s="698"/>
      <c r="M2181" s="185"/>
      <c r="N2181" s="717"/>
      <c r="O2181" s="232"/>
      <c r="P2181" s="232">
        <v>25</v>
      </c>
      <c r="Q2181" s="347" t="s">
        <v>483</v>
      </c>
      <c r="R2181" s="695">
        <v>1005</v>
      </c>
      <c r="S2181" s="695"/>
      <c r="T2181" s="695" t="s">
        <v>30</v>
      </c>
      <c r="U2181" s="695">
        <v>350</v>
      </c>
      <c r="V2181" s="695">
        <v>1005</v>
      </c>
      <c r="W2181" s="695">
        <v>1005</v>
      </c>
      <c r="X2181" s="232">
        <v>1</v>
      </c>
      <c r="Y2181" s="695"/>
      <c r="Z2181" s="232">
        <v>1</v>
      </c>
      <c r="AA2181" s="696">
        <v>350</v>
      </c>
      <c r="AB2181" s="696">
        <v>12850</v>
      </c>
      <c r="AC2181" s="697" t="s">
        <v>766</v>
      </c>
      <c r="AD2181" s="698" t="s">
        <v>3323</v>
      </c>
      <c r="AE2181" s="699">
        <v>0.91319444444444442</v>
      </c>
      <c r="AF2181" s="699">
        <v>0.91666666666666663</v>
      </c>
      <c r="AG2181" s="699"/>
      <c r="AH2181" s="699"/>
      <c r="AI2181" s="232"/>
      <c r="AJ2181" s="694"/>
      <c r="AK2181" s="694" t="s">
        <v>862</v>
      </c>
      <c r="AL2181" s="700" t="s">
        <v>662</v>
      </c>
      <c r="AM2181" s="694" t="s">
        <v>486</v>
      </c>
      <c r="AN2181" s="694">
        <v>1</v>
      </c>
      <c r="AO2181" s="232"/>
      <c r="AP2181" s="232"/>
      <c r="AQ2181" s="232"/>
      <c r="AR2181" s="232"/>
      <c r="AS2181" s="232"/>
      <c r="AT2181" s="243">
        <f t="shared" ref="AT2181:AT2211" si="205">IF(IF(AE2181&gt;AF2181,1-AE2181+AF2181,AF2181-AE2181)=0,"",IF(AE2181&gt;AF2181,1-AE2181+AF2181,AF2181-AE2181))</f>
        <v>3.4722222222222099E-3</v>
      </c>
      <c r="AU2181" s="243" t="str">
        <f t="shared" ref="AU2181:AU2211" si="206">IF(IF(AG2181&gt;AH2181,1-AG2181+AH2181,AH2181-AG2181)=0,"",IF(AG2181&gt;AH2181,1-AG2181+AH2181,AH2181-AG2181))</f>
        <v/>
      </c>
    </row>
    <row r="2182" spans="1:47" ht="14.25">
      <c r="B2182" s="29">
        <v>2025</v>
      </c>
      <c r="C2182" s="29">
        <v>7</v>
      </c>
      <c r="D2182" s="29">
        <v>30</v>
      </c>
      <c r="E2182" s="247" t="s">
        <v>495</v>
      </c>
      <c r="F2182" s="29"/>
      <c r="G2182" s="208"/>
      <c r="H2182" s="694" t="s">
        <v>467</v>
      </c>
      <c r="I2182" s="347"/>
      <c r="J2182" s="694"/>
      <c r="K2182" s="232"/>
      <c r="L2182" s="698"/>
      <c r="M2182" s="185"/>
      <c r="N2182" s="717"/>
      <c r="O2182" s="232"/>
      <c r="P2182" s="232"/>
      <c r="Q2182" s="347"/>
      <c r="R2182" s="695"/>
      <c r="S2182" s="695"/>
      <c r="T2182" s="695"/>
      <c r="U2182" s="695"/>
      <c r="V2182" s="695"/>
      <c r="W2182" s="695"/>
      <c r="X2182" s="232"/>
      <c r="Y2182" s="695"/>
      <c r="Z2182" s="232"/>
      <c r="AA2182" s="696"/>
      <c r="AB2182" s="696"/>
      <c r="AC2182" s="697"/>
      <c r="AD2182" s="698"/>
      <c r="AE2182" s="699"/>
      <c r="AF2182" s="699"/>
      <c r="AG2182" s="699">
        <v>0.91666666666666663</v>
      </c>
      <c r="AH2182" s="699">
        <v>0.9375</v>
      </c>
      <c r="AI2182" s="232" t="s">
        <v>5</v>
      </c>
      <c r="AJ2182" s="694"/>
      <c r="AK2182" s="694"/>
      <c r="AL2182" s="700"/>
      <c r="AM2182" s="694"/>
      <c r="AN2182" s="694"/>
      <c r="AO2182" s="232"/>
      <c r="AP2182" s="232"/>
      <c r="AQ2182" s="232"/>
      <c r="AR2182" s="232"/>
      <c r="AS2182" s="232"/>
      <c r="AT2182" s="243" t="str">
        <f t="shared" si="205"/>
        <v/>
      </c>
      <c r="AU2182" s="243">
        <f t="shared" si="206"/>
        <v>2.083333333333337E-2</v>
      </c>
    </row>
    <row r="2183" spans="1:47" ht="14.25">
      <c r="B2183" s="29">
        <v>2025</v>
      </c>
      <c r="C2183" s="29">
        <v>7</v>
      </c>
      <c r="D2183" s="29">
        <v>30</v>
      </c>
      <c r="E2183" s="247" t="s">
        <v>495</v>
      </c>
      <c r="F2183" s="29"/>
      <c r="G2183" s="31"/>
      <c r="H2183" s="694" t="s">
        <v>467</v>
      </c>
      <c r="I2183" s="347" t="s">
        <v>58</v>
      </c>
      <c r="J2183" s="694" t="s">
        <v>1553</v>
      </c>
      <c r="K2183" s="232"/>
      <c r="L2183" s="698"/>
      <c r="M2183" s="185"/>
      <c r="N2183" s="717"/>
      <c r="O2183" s="232"/>
      <c r="P2183" s="232">
        <v>12</v>
      </c>
      <c r="Q2183" s="347" t="s">
        <v>483</v>
      </c>
      <c r="R2183" s="695">
        <v>1005</v>
      </c>
      <c r="S2183" s="695"/>
      <c r="T2183" s="695" t="s">
        <v>30</v>
      </c>
      <c r="U2183" s="695">
        <v>200</v>
      </c>
      <c r="V2183" s="695">
        <v>1005</v>
      </c>
      <c r="W2183" s="695">
        <v>1005</v>
      </c>
      <c r="X2183" s="232">
        <v>1</v>
      </c>
      <c r="Y2183" s="695">
        <v>200</v>
      </c>
      <c r="Z2183" s="232">
        <v>1</v>
      </c>
      <c r="AA2183" s="696">
        <v>200</v>
      </c>
      <c r="AB2183" s="696"/>
      <c r="AC2183" s="697"/>
      <c r="AD2183" s="698" t="s">
        <v>484</v>
      </c>
      <c r="AE2183" s="699"/>
      <c r="AF2183" s="699"/>
      <c r="AG2183" s="699"/>
      <c r="AH2183" s="699"/>
      <c r="AI2183" s="232"/>
      <c r="AJ2183" s="694"/>
      <c r="AK2183" s="694"/>
      <c r="AL2183" s="700"/>
      <c r="AM2183" s="694"/>
      <c r="AN2183" s="694"/>
      <c r="AO2183" s="232"/>
      <c r="AP2183" s="232"/>
      <c r="AQ2183" s="232"/>
      <c r="AR2183" s="232"/>
      <c r="AS2183" s="232"/>
      <c r="AT2183" s="243" t="str">
        <f t="shared" si="205"/>
        <v/>
      </c>
      <c r="AU2183" s="243" t="str">
        <f t="shared" si="206"/>
        <v/>
      </c>
    </row>
    <row r="2184" spans="1:47" ht="14.25">
      <c r="A2184" s="182">
        <v>1</v>
      </c>
      <c r="B2184" s="29">
        <v>2025</v>
      </c>
      <c r="C2184" s="29">
        <v>7</v>
      </c>
      <c r="D2184" s="29">
        <v>30</v>
      </c>
      <c r="E2184" s="247" t="s">
        <v>495</v>
      </c>
      <c r="F2184" s="29">
        <v>7</v>
      </c>
      <c r="G2184" s="31" t="s">
        <v>485</v>
      </c>
      <c r="H2184" s="694" t="s">
        <v>467</v>
      </c>
      <c r="I2184" s="347" t="s">
        <v>47</v>
      </c>
      <c r="J2184" s="694" t="s">
        <v>1553</v>
      </c>
      <c r="K2184" s="232">
        <v>3844376</v>
      </c>
      <c r="L2184" s="698">
        <v>1</v>
      </c>
      <c r="M2184" s="185">
        <v>2</v>
      </c>
      <c r="N2184" s="717" t="s">
        <v>512</v>
      </c>
      <c r="O2184" s="232" t="s">
        <v>469</v>
      </c>
      <c r="P2184" s="232">
        <v>50</v>
      </c>
      <c r="Q2184" s="347" t="s">
        <v>696</v>
      </c>
      <c r="R2184" s="695">
        <v>1005</v>
      </c>
      <c r="S2184" s="695">
        <v>1006</v>
      </c>
      <c r="T2184" s="695">
        <v>4020</v>
      </c>
      <c r="U2184" s="695">
        <v>4020</v>
      </c>
      <c r="V2184" s="695">
        <v>1005</v>
      </c>
      <c r="W2184" s="695">
        <v>1006</v>
      </c>
      <c r="X2184" s="232">
        <v>1</v>
      </c>
      <c r="Y2184" s="695">
        <v>4100</v>
      </c>
      <c r="Z2184" s="232">
        <v>1</v>
      </c>
      <c r="AA2184" s="696">
        <v>4100</v>
      </c>
      <c r="AB2184" s="696">
        <v>4020</v>
      </c>
      <c r="AC2184" s="697" t="s">
        <v>3332</v>
      </c>
      <c r="AD2184" s="698"/>
      <c r="AE2184" s="699">
        <v>0.9375</v>
      </c>
      <c r="AF2184" s="699">
        <v>0.95833333333333337</v>
      </c>
      <c r="AG2184" s="699">
        <v>0.95833333333333337</v>
      </c>
      <c r="AH2184" s="699">
        <v>0.96527777777777779</v>
      </c>
      <c r="AI2184" s="232" t="s">
        <v>5</v>
      </c>
      <c r="AJ2184" s="694"/>
      <c r="AK2184" s="694" t="s">
        <v>6</v>
      </c>
      <c r="AL2184" s="700" t="s">
        <v>858</v>
      </c>
      <c r="AM2184" s="694" t="s">
        <v>486</v>
      </c>
      <c r="AN2184" s="694">
        <v>1</v>
      </c>
      <c r="AO2184" s="232"/>
      <c r="AP2184" s="232"/>
      <c r="AQ2184" s="232"/>
      <c r="AR2184" s="232"/>
      <c r="AS2184" s="232"/>
      <c r="AT2184" s="243">
        <f t="shared" si="205"/>
        <v>2.083333333333337E-2</v>
      </c>
      <c r="AU2184" s="243">
        <f t="shared" si="206"/>
        <v>6.9444444444444198E-3</v>
      </c>
    </row>
    <row r="2185" spans="1:47" ht="14.25">
      <c r="B2185" s="29">
        <v>2025</v>
      </c>
      <c r="C2185" s="29">
        <v>7</v>
      </c>
      <c r="D2185" s="29">
        <v>30</v>
      </c>
      <c r="E2185" s="247" t="s">
        <v>495</v>
      </c>
      <c r="F2185" s="29">
        <v>7</v>
      </c>
      <c r="G2185" s="31" t="s">
        <v>485</v>
      </c>
      <c r="H2185" s="694" t="s">
        <v>467</v>
      </c>
      <c r="I2185" s="347" t="s">
        <v>47</v>
      </c>
      <c r="J2185" s="694" t="s">
        <v>1553</v>
      </c>
      <c r="K2185" s="232">
        <v>3844376</v>
      </c>
      <c r="L2185" s="698">
        <v>2</v>
      </c>
      <c r="M2185" s="185">
        <v>2</v>
      </c>
      <c r="N2185" s="717" t="s">
        <v>512</v>
      </c>
      <c r="O2185" s="232" t="s">
        <v>469</v>
      </c>
      <c r="P2185" s="232">
        <v>50</v>
      </c>
      <c r="Q2185" s="347" t="s">
        <v>696</v>
      </c>
      <c r="R2185" s="695">
        <v>1005</v>
      </c>
      <c r="S2185" s="695">
        <v>1006</v>
      </c>
      <c r="T2185" s="695">
        <v>4010</v>
      </c>
      <c r="U2185" s="695">
        <v>4010</v>
      </c>
      <c r="V2185" s="695">
        <v>1005</v>
      </c>
      <c r="W2185" s="695">
        <v>1006</v>
      </c>
      <c r="X2185" s="232">
        <v>1</v>
      </c>
      <c r="Y2185" s="695">
        <v>4100</v>
      </c>
      <c r="Z2185" s="232">
        <v>1</v>
      </c>
      <c r="AA2185" s="696">
        <v>4100</v>
      </c>
      <c r="AB2185" s="696">
        <v>4010</v>
      </c>
      <c r="AC2185" s="697" t="s">
        <v>3333</v>
      </c>
      <c r="AD2185" s="698" t="s">
        <v>3324</v>
      </c>
      <c r="AE2185" s="699">
        <v>0.96527777777777779</v>
      </c>
      <c r="AF2185" s="699">
        <v>0.98611111111111116</v>
      </c>
      <c r="AG2185" s="699">
        <v>0.98611111111111116</v>
      </c>
      <c r="AH2185" s="699">
        <v>0.99305555555555558</v>
      </c>
      <c r="AI2185" s="232" t="s">
        <v>5</v>
      </c>
      <c r="AJ2185" s="694"/>
      <c r="AK2185" s="694" t="s">
        <v>6</v>
      </c>
      <c r="AL2185" s="700" t="s">
        <v>858</v>
      </c>
      <c r="AM2185" s="694" t="s">
        <v>486</v>
      </c>
      <c r="AN2185" s="694">
        <v>1</v>
      </c>
      <c r="AO2185" s="232"/>
      <c r="AP2185" s="232"/>
      <c r="AQ2185" s="232"/>
      <c r="AR2185" s="232"/>
      <c r="AS2185" s="232"/>
      <c r="AT2185" s="243">
        <f t="shared" si="205"/>
        <v>2.083333333333337E-2</v>
      </c>
      <c r="AU2185" s="243">
        <f t="shared" si="206"/>
        <v>6.9444444444444198E-3</v>
      </c>
    </row>
    <row r="2186" spans="1:47" ht="14.25">
      <c r="B2186" s="29">
        <v>2025</v>
      </c>
      <c r="C2186" s="29">
        <v>7</v>
      </c>
      <c r="D2186" s="29">
        <v>30</v>
      </c>
      <c r="E2186" s="247" t="s">
        <v>495</v>
      </c>
      <c r="F2186" s="29"/>
      <c r="G2186" s="208"/>
      <c r="H2186" s="694" t="s">
        <v>467</v>
      </c>
      <c r="I2186" s="347" t="s">
        <v>43</v>
      </c>
      <c r="J2186" s="694" t="s">
        <v>1553</v>
      </c>
      <c r="K2186" s="232"/>
      <c r="L2186" s="698"/>
      <c r="M2186" s="185"/>
      <c r="N2186" s="717"/>
      <c r="O2186" s="232"/>
      <c r="P2186" s="232">
        <v>25</v>
      </c>
      <c r="Q2186" s="347" t="s">
        <v>483</v>
      </c>
      <c r="R2186" s="695">
        <v>1005</v>
      </c>
      <c r="S2186" s="695"/>
      <c r="T2186" s="695" t="s">
        <v>912</v>
      </c>
      <c r="U2186" s="695">
        <v>350</v>
      </c>
      <c r="V2186" s="695">
        <v>1005</v>
      </c>
      <c r="W2186" s="695">
        <v>1005</v>
      </c>
      <c r="X2186" s="232">
        <v>1</v>
      </c>
      <c r="Y2186" s="695"/>
      <c r="Z2186" s="232">
        <v>1</v>
      </c>
      <c r="AA2186" s="696">
        <v>350</v>
      </c>
      <c r="AB2186" s="696">
        <v>8750</v>
      </c>
      <c r="AC2186" s="697" t="s">
        <v>766</v>
      </c>
      <c r="AD2186" s="698" t="s">
        <v>3324</v>
      </c>
      <c r="AE2186" s="699">
        <v>0.99305555555555558</v>
      </c>
      <c r="AF2186" s="699">
        <v>0.99652777777777779</v>
      </c>
      <c r="AG2186" s="699"/>
      <c r="AH2186" s="699"/>
      <c r="AI2186" s="232"/>
      <c r="AJ2186" s="694"/>
      <c r="AK2186" s="694" t="s">
        <v>6</v>
      </c>
      <c r="AL2186" s="700" t="s">
        <v>858</v>
      </c>
      <c r="AM2186" s="694" t="s">
        <v>486</v>
      </c>
      <c r="AN2186" s="694">
        <v>1</v>
      </c>
      <c r="AO2186" s="232"/>
      <c r="AP2186" s="232"/>
      <c r="AQ2186" s="232"/>
      <c r="AR2186" s="232"/>
      <c r="AS2186" s="232"/>
      <c r="AT2186" s="243">
        <f t="shared" si="205"/>
        <v>3.4722222222222099E-3</v>
      </c>
      <c r="AU2186" s="243" t="str">
        <f t="shared" si="206"/>
        <v/>
      </c>
    </row>
    <row r="2187" spans="1:47" ht="14.25">
      <c r="B2187" s="29">
        <v>2025</v>
      </c>
      <c r="C2187" s="29">
        <v>7</v>
      </c>
      <c r="D2187" s="29">
        <v>30</v>
      </c>
      <c r="E2187" s="247" t="s">
        <v>495</v>
      </c>
      <c r="F2187" s="29"/>
      <c r="G2187" s="208"/>
      <c r="H2187" s="694" t="s">
        <v>467</v>
      </c>
      <c r="I2187" s="347"/>
      <c r="J2187" s="694"/>
      <c r="K2187" s="232"/>
      <c r="L2187" s="698"/>
      <c r="M2187" s="185"/>
      <c r="N2187" s="717"/>
      <c r="O2187" s="232"/>
      <c r="P2187" s="232"/>
      <c r="Q2187" s="347"/>
      <c r="R2187" s="695"/>
      <c r="S2187" s="695"/>
      <c r="T2187" s="695"/>
      <c r="U2187" s="695"/>
      <c r="V2187" s="695"/>
      <c r="W2187" s="695"/>
      <c r="X2187" s="232"/>
      <c r="Y2187" s="695"/>
      <c r="Z2187" s="232"/>
      <c r="AA2187" s="696"/>
      <c r="AB2187" s="696"/>
      <c r="AC2187" s="697"/>
      <c r="AD2187" s="698"/>
      <c r="AE2187" s="699"/>
      <c r="AF2187" s="699"/>
      <c r="AG2187" s="699">
        <v>0.99652777777777779</v>
      </c>
      <c r="AH2187" s="699">
        <v>4.1666666666666664E-2</v>
      </c>
      <c r="AI2187" s="232" t="s">
        <v>26</v>
      </c>
      <c r="AJ2187" s="694"/>
      <c r="AK2187" s="694"/>
      <c r="AL2187" s="700"/>
      <c r="AM2187" s="694"/>
      <c r="AN2187" s="694"/>
      <c r="AO2187" s="232" t="s">
        <v>3338</v>
      </c>
      <c r="AP2187" s="232"/>
      <c r="AQ2187" s="232"/>
      <c r="AR2187" s="232"/>
      <c r="AS2187" s="232"/>
      <c r="AT2187" s="243" t="str">
        <f t="shared" si="205"/>
        <v/>
      </c>
      <c r="AU2187" s="243">
        <f t="shared" si="206"/>
        <v>4.5138888888888874E-2</v>
      </c>
    </row>
    <row r="2188" spans="1:47" ht="14.25">
      <c r="B2188" s="29">
        <v>2025</v>
      </c>
      <c r="C2188" s="29">
        <v>7</v>
      </c>
      <c r="D2188" s="29">
        <v>30</v>
      </c>
      <c r="E2188" s="247" t="s">
        <v>495</v>
      </c>
      <c r="F2188" s="29"/>
      <c r="G2188" s="208"/>
      <c r="H2188" s="694" t="s">
        <v>467</v>
      </c>
      <c r="I2188" s="347" t="s">
        <v>39</v>
      </c>
      <c r="J2188" s="694"/>
      <c r="K2188" s="232"/>
      <c r="L2188" s="698"/>
      <c r="M2188" s="185"/>
      <c r="N2188" s="717" t="s">
        <v>2123</v>
      </c>
      <c r="O2188" s="232"/>
      <c r="P2188" s="232">
        <v>12</v>
      </c>
      <c r="Q2188" s="347"/>
      <c r="R2188" s="695">
        <v>1200</v>
      </c>
      <c r="S2188" s="695">
        <v>1200</v>
      </c>
      <c r="T2188" s="695" t="s">
        <v>3336</v>
      </c>
      <c r="U2188" s="695" t="s">
        <v>3336</v>
      </c>
      <c r="V2188" s="695">
        <v>1200</v>
      </c>
      <c r="W2188" s="695">
        <v>1030</v>
      </c>
      <c r="X2188" s="232">
        <v>1</v>
      </c>
      <c r="Y2188" s="695">
        <v>200</v>
      </c>
      <c r="Z2188" s="232">
        <v>2</v>
      </c>
      <c r="AA2188" s="696">
        <v>400</v>
      </c>
      <c r="AB2188" s="696">
        <v>400</v>
      </c>
      <c r="AC2188" s="697"/>
      <c r="AD2188" s="698" t="s">
        <v>3337</v>
      </c>
      <c r="AE2188" s="699" t="s">
        <v>3339</v>
      </c>
      <c r="AF2188" s="699">
        <v>6.25E-2</v>
      </c>
      <c r="AG2188" s="699"/>
      <c r="AH2188" s="699"/>
      <c r="AI2188" s="232"/>
      <c r="AJ2188" s="694"/>
      <c r="AK2188" s="694"/>
      <c r="AL2188" s="700"/>
      <c r="AM2188" s="694" t="s">
        <v>486</v>
      </c>
      <c r="AN2188" s="694"/>
      <c r="AO2188" s="232" t="s">
        <v>3398</v>
      </c>
      <c r="AP2188" s="232"/>
      <c r="AQ2188" s="232"/>
      <c r="AR2188" s="232"/>
      <c r="AS2188" s="232"/>
      <c r="AT2188" s="243">
        <f t="shared" si="205"/>
        <v>1.0208333333333335</v>
      </c>
      <c r="AU2188" s="243" t="str">
        <f t="shared" si="206"/>
        <v/>
      </c>
    </row>
    <row r="2189" spans="1:47" ht="14.25">
      <c r="B2189" s="29">
        <v>2025</v>
      </c>
      <c r="C2189" s="29">
        <v>7</v>
      </c>
      <c r="D2189" s="29">
        <v>30</v>
      </c>
      <c r="E2189" s="247" t="s">
        <v>495</v>
      </c>
      <c r="F2189" s="29"/>
      <c r="G2189" s="208"/>
      <c r="H2189" s="694" t="s">
        <v>467</v>
      </c>
      <c r="I2189" s="347"/>
      <c r="J2189" s="694"/>
      <c r="K2189" s="232"/>
      <c r="L2189" s="698"/>
      <c r="M2189" s="185"/>
      <c r="N2189" s="717"/>
      <c r="O2189" s="232"/>
      <c r="P2189" s="232"/>
      <c r="Q2189" s="347"/>
      <c r="R2189" s="695"/>
      <c r="S2189" s="695"/>
      <c r="T2189" s="695"/>
      <c r="U2189" s="695"/>
      <c r="V2189" s="695"/>
      <c r="W2189" s="695"/>
      <c r="X2189" s="232"/>
      <c r="Y2189" s="695"/>
      <c r="Z2189" s="232"/>
      <c r="AA2189" s="696"/>
      <c r="AB2189" s="696"/>
      <c r="AC2189" s="697"/>
      <c r="AD2189" s="698"/>
      <c r="AE2189" s="699"/>
      <c r="AF2189" s="699"/>
      <c r="AG2189" s="699">
        <v>6.25E-2</v>
      </c>
      <c r="AH2189" s="699">
        <v>0.125</v>
      </c>
      <c r="AI2189" s="232" t="s">
        <v>26</v>
      </c>
      <c r="AJ2189" s="694"/>
      <c r="AK2189" s="694"/>
      <c r="AL2189" s="700"/>
      <c r="AM2189" s="694"/>
      <c r="AN2189" s="694"/>
      <c r="AO2189" s="232"/>
      <c r="AP2189" s="232"/>
      <c r="AQ2189" s="232"/>
      <c r="AR2189" s="232"/>
      <c r="AS2189" s="232"/>
      <c r="AT2189" s="243" t="str">
        <f t="shared" ref="AT2189:AT2209" si="207">IF(IF(AE2189&gt;AF2189,1-AE2189+AF2189,AF2189-AE2189)=0,"",IF(AE2189&gt;AF2189,1-AE2189+AF2189,AF2189-AE2189))</f>
        <v/>
      </c>
      <c r="AU2189" s="243">
        <f t="shared" ref="AU2189:AU2209" si="208">IF(IF(AG2189&gt;AH2189,1-AG2189+AH2189,AH2189-AG2189)=0,"",IF(AG2189&gt;AH2189,1-AG2189+AH2189,AH2189-AG2189))</f>
        <v>6.25E-2</v>
      </c>
    </row>
    <row r="2190" spans="1:47" ht="14.25">
      <c r="B2190" s="29">
        <v>2025</v>
      </c>
      <c r="C2190" s="29">
        <v>7</v>
      </c>
      <c r="D2190" s="29">
        <v>30</v>
      </c>
      <c r="E2190" s="247" t="s">
        <v>495</v>
      </c>
      <c r="F2190" s="29"/>
      <c r="G2190" s="208"/>
      <c r="H2190" s="694" t="s">
        <v>467</v>
      </c>
      <c r="I2190" s="347" t="s">
        <v>39</v>
      </c>
      <c r="J2190" s="694"/>
      <c r="K2190" s="232"/>
      <c r="L2190" s="698"/>
      <c r="M2190" s="185"/>
      <c r="N2190" s="717" t="s">
        <v>2124</v>
      </c>
      <c r="O2190" s="232"/>
      <c r="P2190" s="232">
        <v>25</v>
      </c>
      <c r="Q2190" s="347" t="s">
        <v>2125</v>
      </c>
      <c r="R2190" s="695">
        <v>1330</v>
      </c>
      <c r="S2190" s="695">
        <v>1330</v>
      </c>
      <c r="T2190" s="695">
        <v>2700</v>
      </c>
      <c r="U2190" s="695">
        <v>2700</v>
      </c>
      <c r="V2190" s="695">
        <v>1255</v>
      </c>
      <c r="W2190" s="695">
        <v>1255</v>
      </c>
      <c r="X2190" s="232">
        <v>1</v>
      </c>
      <c r="Y2190" s="695">
        <v>200</v>
      </c>
      <c r="Z2190" s="232">
        <v>1</v>
      </c>
      <c r="AA2190" s="696">
        <v>200</v>
      </c>
      <c r="AB2190" s="696">
        <v>200</v>
      </c>
      <c r="AC2190" s="697"/>
      <c r="AD2190" s="698"/>
      <c r="AE2190" s="699">
        <v>0.125</v>
      </c>
      <c r="AF2190" s="699">
        <v>0.16666666666666666</v>
      </c>
      <c r="AG2190" s="699"/>
      <c r="AH2190" s="699"/>
      <c r="AI2190" s="232"/>
      <c r="AJ2190" s="694"/>
      <c r="AK2190" s="694"/>
      <c r="AL2190" s="700"/>
      <c r="AM2190" s="694" t="s">
        <v>470</v>
      </c>
      <c r="AN2190" s="694"/>
      <c r="AO2190" s="232"/>
      <c r="AP2190" s="232"/>
      <c r="AQ2190" s="232"/>
      <c r="AR2190" s="232"/>
      <c r="AS2190" s="232"/>
      <c r="AT2190" s="243">
        <f t="shared" si="207"/>
        <v>4.1666666666666657E-2</v>
      </c>
      <c r="AU2190" s="243" t="str">
        <f t="shared" si="208"/>
        <v/>
      </c>
    </row>
    <row r="2191" spans="1:47" ht="14.25">
      <c r="B2191" s="29">
        <v>2025</v>
      </c>
      <c r="C2191" s="29">
        <v>7</v>
      </c>
      <c r="D2191" s="29">
        <v>30</v>
      </c>
      <c r="E2191" s="247" t="s">
        <v>495</v>
      </c>
      <c r="F2191" s="29"/>
      <c r="G2191" s="208"/>
      <c r="H2191" s="694" t="s">
        <v>467</v>
      </c>
      <c r="I2191" s="347" t="s">
        <v>39</v>
      </c>
      <c r="J2191" s="694"/>
      <c r="K2191" s="232"/>
      <c r="L2191" s="698"/>
      <c r="M2191" s="185"/>
      <c r="N2191" s="717" t="s">
        <v>2124</v>
      </c>
      <c r="O2191" s="232"/>
      <c r="P2191" s="232">
        <v>25</v>
      </c>
      <c r="Q2191" s="347" t="s">
        <v>2125</v>
      </c>
      <c r="R2191" s="695"/>
      <c r="S2191" s="695"/>
      <c r="T2191" s="695"/>
      <c r="U2191" s="695"/>
      <c r="V2191" s="695">
        <v>1040</v>
      </c>
      <c r="W2191" s="695">
        <v>1040</v>
      </c>
      <c r="X2191" s="232">
        <v>1</v>
      </c>
      <c r="Y2191" s="695">
        <v>400</v>
      </c>
      <c r="Z2191" s="232">
        <v>1</v>
      </c>
      <c r="AA2191" s="696">
        <v>400</v>
      </c>
      <c r="AB2191" s="696">
        <v>400</v>
      </c>
      <c r="AC2191" s="697"/>
      <c r="AD2191" s="698"/>
      <c r="AE2191" s="699"/>
      <c r="AF2191" s="699"/>
      <c r="AG2191" s="699"/>
      <c r="AH2191" s="699"/>
      <c r="AI2191" s="232"/>
      <c r="AJ2191" s="694"/>
      <c r="AK2191" s="694"/>
      <c r="AL2191" s="700"/>
      <c r="AM2191" s="694" t="s">
        <v>470</v>
      </c>
      <c r="AN2191" s="694"/>
      <c r="AO2191" s="232"/>
      <c r="AP2191" s="232"/>
      <c r="AQ2191" s="232"/>
      <c r="AR2191" s="232"/>
      <c r="AS2191" s="232"/>
      <c r="AT2191" s="243" t="str">
        <f t="shared" si="207"/>
        <v/>
      </c>
      <c r="AU2191" s="243" t="str">
        <f t="shared" si="208"/>
        <v/>
      </c>
    </row>
    <row r="2192" spans="1:47" ht="14.25">
      <c r="B2192" s="29">
        <v>2025</v>
      </c>
      <c r="C2192" s="29">
        <v>7</v>
      </c>
      <c r="D2192" s="29">
        <v>30</v>
      </c>
      <c r="E2192" s="247" t="s">
        <v>495</v>
      </c>
      <c r="F2192" s="29"/>
      <c r="G2192" s="208"/>
      <c r="H2192" s="694" t="s">
        <v>467</v>
      </c>
      <c r="I2192" s="347" t="s">
        <v>39</v>
      </c>
      <c r="J2192" s="694"/>
      <c r="K2192" s="232"/>
      <c r="L2192" s="698"/>
      <c r="M2192" s="185"/>
      <c r="N2192" s="717" t="s">
        <v>2124</v>
      </c>
      <c r="O2192" s="232"/>
      <c r="P2192" s="232">
        <v>25</v>
      </c>
      <c r="Q2192" s="347" t="s">
        <v>2125</v>
      </c>
      <c r="R2192" s="695"/>
      <c r="S2192" s="695"/>
      <c r="T2192" s="695"/>
      <c r="U2192" s="695"/>
      <c r="V2192" s="695">
        <v>1030</v>
      </c>
      <c r="W2192" s="695">
        <v>1030</v>
      </c>
      <c r="X2192" s="232">
        <v>1</v>
      </c>
      <c r="Y2192" s="695">
        <v>400</v>
      </c>
      <c r="Z2192" s="232">
        <v>1</v>
      </c>
      <c r="AA2192" s="696">
        <v>400</v>
      </c>
      <c r="AB2192" s="696">
        <v>400</v>
      </c>
      <c r="AC2192" s="697"/>
      <c r="AD2192" s="698"/>
      <c r="AE2192" s="699"/>
      <c r="AF2192" s="699"/>
      <c r="AG2192" s="699"/>
      <c r="AH2192" s="699"/>
      <c r="AI2192" s="232"/>
      <c r="AJ2192" s="694"/>
      <c r="AK2192" s="694"/>
      <c r="AL2192" s="700"/>
      <c r="AM2192" s="694" t="s">
        <v>470</v>
      </c>
      <c r="AN2192" s="694"/>
      <c r="AO2192" s="232"/>
      <c r="AP2192" s="232"/>
      <c r="AQ2192" s="232"/>
      <c r="AR2192" s="232"/>
      <c r="AS2192" s="232"/>
      <c r="AT2192" s="243" t="str">
        <f t="shared" si="207"/>
        <v/>
      </c>
      <c r="AU2192" s="243" t="str">
        <f t="shared" si="208"/>
        <v/>
      </c>
    </row>
    <row r="2193" spans="1:47" ht="14.25">
      <c r="B2193" s="29">
        <v>2025</v>
      </c>
      <c r="C2193" s="29">
        <v>7</v>
      </c>
      <c r="D2193" s="29">
        <v>30</v>
      </c>
      <c r="E2193" s="247" t="s">
        <v>495</v>
      </c>
      <c r="F2193" s="29"/>
      <c r="G2193" s="208"/>
      <c r="H2193" s="694" t="s">
        <v>467</v>
      </c>
      <c r="I2193" s="347"/>
      <c r="J2193" s="694"/>
      <c r="K2193" s="232"/>
      <c r="L2193" s="698"/>
      <c r="M2193" s="185"/>
      <c r="N2193" s="717"/>
      <c r="O2193" s="232"/>
      <c r="P2193" s="232"/>
      <c r="Q2193" s="347"/>
      <c r="R2193" s="695"/>
      <c r="S2193" s="695"/>
      <c r="T2193" s="695"/>
      <c r="U2193" s="695"/>
      <c r="V2193" s="695"/>
      <c r="W2193" s="695"/>
      <c r="X2193" s="232"/>
      <c r="Y2193" s="695"/>
      <c r="Z2193" s="232"/>
      <c r="AA2193" s="696"/>
      <c r="AB2193" s="696"/>
      <c r="AC2193" s="697"/>
      <c r="AD2193" s="698"/>
      <c r="AE2193" s="699"/>
      <c r="AF2193" s="699"/>
      <c r="AG2193" s="699">
        <v>0.16666666666666666</v>
      </c>
      <c r="AH2193" s="699">
        <v>0.28125</v>
      </c>
      <c r="AI2193" s="232" t="s">
        <v>41</v>
      </c>
      <c r="AJ2193" s="694"/>
      <c r="AK2193" s="694"/>
      <c r="AL2193" s="700"/>
      <c r="AM2193" s="694"/>
      <c r="AN2193" s="694"/>
      <c r="AO2193" s="232" t="s">
        <v>3342</v>
      </c>
      <c r="AP2193" s="232"/>
      <c r="AQ2193" s="232"/>
      <c r="AR2193" s="232"/>
      <c r="AS2193" s="232"/>
      <c r="AT2193" s="243" t="str">
        <f t="shared" si="207"/>
        <v/>
      </c>
      <c r="AU2193" s="243">
        <f t="shared" si="208"/>
        <v>0.11458333333333334</v>
      </c>
    </row>
    <row r="2194" spans="1:47" ht="14.25">
      <c r="B2194" s="29">
        <v>2025</v>
      </c>
      <c r="C2194" s="29">
        <v>7</v>
      </c>
      <c r="D2194" s="29">
        <v>31</v>
      </c>
      <c r="E2194" s="247" t="s">
        <v>496</v>
      </c>
      <c r="F2194" s="29"/>
      <c r="G2194" s="208"/>
      <c r="H2194" s="694" t="s">
        <v>467</v>
      </c>
      <c r="I2194" s="347"/>
      <c r="J2194" s="694"/>
      <c r="K2194" s="232"/>
      <c r="L2194" s="698"/>
      <c r="M2194" s="185"/>
      <c r="N2194" s="717"/>
      <c r="O2194" s="232"/>
      <c r="P2194" s="232"/>
      <c r="Q2194" s="347"/>
      <c r="R2194" s="695"/>
      <c r="S2194" s="695"/>
      <c r="T2194" s="695"/>
      <c r="U2194" s="695"/>
      <c r="V2194" s="695"/>
      <c r="W2194" s="695"/>
      <c r="X2194" s="232"/>
      <c r="Y2194" s="695"/>
      <c r="Z2194" s="232"/>
      <c r="AA2194" s="696"/>
      <c r="AB2194" s="696"/>
      <c r="AC2194" s="697"/>
      <c r="AD2194" s="698"/>
      <c r="AE2194" s="699"/>
      <c r="AF2194" s="699"/>
      <c r="AG2194" s="699">
        <v>0.28125</v>
      </c>
      <c r="AH2194" s="699">
        <v>0.58333333333333337</v>
      </c>
      <c r="AI2194" s="232" t="s">
        <v>41</v>
      </c>
      <c r="AJ2194" s="694"/>
      <c r="AK2194" s="694"/>
      <c r="AL2194" s="700"/>
      <c r="AM2194" s="694"/>
      <c r="AN2194" s="694"/>
      <c r="AO2194" s="232" t="s">
        <v>3345</v>
      </c>
      <c r="AP2194" s="232"/>
      <c r="AQ2194" s="232"/>
      <c r="AR2194" s="232"/>
      <c r="AS2194" s="232"/>
      <c r="AT2194" s="243" t="str">
        <f t="shared" si="207"/>
        <v/>
      </c>
      <c r="AU2194" s="243">
        <f t="shared" si="208"/>
        <v>0.30208333333333337</v>
      </c>
    </row>
    <row r="2195" spans="1:47" ht="14.25">
      <c r="B2195" s="29">
        <v>2025</v>
      </c>
      <c r="C2195" s="29">
        <v>7</v>
      </c>
      <c r="D2195" s="29">
        <v>31</v>
      </c>
      <c r="E2195" s="247" t="s">
        <v>496</v>
      </c>
      <c r="F2195" s="29"/>
      <c r="G2195" s="208"/>
      <c r="H2195" s="694" t="s">
        <v>467</v>
      </c>
      <c r="I2195" s="347"/>
      <c r="J2195" s="694"/>
      <c r="K2195" s="232"/>
      <c r="L2195" s="698"/>
      <c r="M2195" s="185"/>
      <c r="N2195" s="717"/>
      <c r="O2195" s="232"/>
      <c r="P2195" s="232"/>
      <c r="Q2195" s="347"/>
      <c r="R2195" s="695"/>
      <c r="S2195" s="695"/>
      <c r="T2195" s="695"/>
      <c r="U2195" s="695"/>
      <c r="V2195" s="695"/>
      <c r="W2195" s="695"/>
      <c r="X2195" s="232"/>
      <c r="Y2195" s="695"/>
      <c r="Z2195" s="232"/>
      <c r="AA2195" s="696"/>
      <c r="AB2195" s="696"/>
      <c r="AC2195" s="697"/>
      <c r="AD2195" s="698"/>
      <c r="AE2195" s="699"/>
      <c r="AF2195" s="699"/>
      <c r="AG2195" s="699"/>
      <c r="AH2195" s="699"/>
      <c r="AI2195" s="232"/>
      <c r="AJ2195" s="694"/>
      <c r="AK2195" s="694"/>
      <c r="AL2195" s="700"/>
      <c r="AM2195" s="694"/>
      <c r="AN2195" s="694"/>
      <c r="AO2195" s="232" t="s">
        <v>3344</v>
      </c>
      <c r="AP2195" s="232"/>
      <c r="AQ2195" s="232"/>
      <c r="AR2195" s="232"/>
      <c r="AS2195" s="232"/>
      <c r="AT2195" s="243" t="str">
        <f t="shared" si="207"/>
        <v/>
      </c>
      <c r="AU2195" s="243" t="str">
        <f t="shared" si="208"/>
        <v/>
      </c>
    </row>
    <row r="2196" spans="1:47" ht="14.25">
      <c r="B2196" s="29">
        <v>2025</v>
      </c>
      <c r="C2196" s="29">
        <v>7</v>
      </c>
      <c r="D2196" s="29">
        <v>31</v>
      </c>
      <c r="E2196" s="247" t="s">
        <v>494</v>
      </c>
      <c r="F2196" s="29"/>
      <c r="G2196" s="208"/>
      <c r="H2196" s="694" t="s">
        <v>467</v>
      </c>
      <c r="I2196" s="347"/>
      <c r="J2196" s="694"/>
      <c r="K2196" s="232"/>
      <c r="L2196" s="698"/>
      <c r="M2196" s="185"/>
      <c r="N2196" s="717"/>
      <c r="O2196" s="232"/>
      <c r="P2196" s="232"/>
      <c r="Q2196" s="347"/>
      <c r="R2196" s="695"/>
      <c r="S2196" s="695"/>
      <c r="T2196" s="695"/>
      <c r="U2196" s="695"/>
      <c r="V2196" s="695"/>
      <c r="W2196" s="695"/>
      <c r="X2196" s="232"/>
      <c r="Y2196" s="695"/>
      <c r="Z2196" s="232"/>
      <c r="AA2196" s="696"/>
      <c r="AB2196" s="696"/>
      <c r="AC2196" s="697"/>
      <c r="AD2196" s="698"/>
      <c r="AE2196" s="699"/>
      <c r="AF2196" s="699"/>
      <c r="AG2196" s="699">
        <v>0.58333333333333337</v>
      </c>
      <c r="AH2196" s="699">
        <v>0.61805555555555558</v>
      </c>
      <c r="AI2196" s="232" t="s">
        <v>41</v>
      </c>
      <c r="AJ2196" s="694"/>
      <c r="AK2196" s="694"/>
      <c r="AL2196" s="700"/>
      <c r="AM2196" s="694"/>
      <c r="AN2196" s="694"/>
      <c r="AO2196" s="232" t="s">
        <v>3354</v>
      </c>
      <c r="AP2196" s="232"/>
      <c r="AQ2196" s="232"/>
      <c r="AR2196" s="232"/>
      <c r="AS2196" s="232"/>
      <c r="AT2196" s="243" t="str">
        <f t="shared" si="207"/>
        <v/>
      </c>
      <c r="AU2196" s="243">
        <f t="shared" si="208"/>
        <v>3.472222222222221E-2</v>
      </c>
    </row>
    <row r="2197" spans="1:47" ht="14.25">
      <c r="B2197" s="29">
        <v>2025</v>
      </c>
      <c r="C2197" s="29">
        <v>7</v>
      </c>
      <c r="D2197" s="29">
        <v>31</v>
      </c>
      <c r="E2197" s="247" t="s">
        <v>494</v>
      </c>
      <c r="F2197" s="29"/>
      <c r="G2197" s="31" t="s">
        <v>466</v>
      </c>
      <c r="H2197" s="694" t="s">
        <v>467</v>
      </c>
      <c r="I2197" s="347" t="s">
        <v>41</v>
      </c>
      <c r="J2197" s="694"/>
      <c r="K2197" s="232"/>
      <c r="L2197" s="698"/>
      <c r="M2197" s="185"/>
      <c r="N2197" s="717" t="s">
        <v>3346</v>
      </c>
      <c r="O2197" s="232"/>
      <c r="P2197" s="232">
        <v>100</v>
      </c>
      <c r="Q2197" s="347"/>
      <c r="R2197" s="695">
        <v>1000</v>
      </c>
      <c r="S2197" s="695">
        <v>1000</v>
      </c>
      <c r="T2197" s="695">
        <v>1070</v>
      </c>
      <c r="U2197" s="695">
        <v>1070</v>
      </c>
      <c r="V2197" s="695">
        <v>980</v>
      </c>
      <c r="W2197" s="695">
        <v>980</v>
      </c>
      <c r="X2197" s="232">
        <v>1</v>
      </c>
      <c r="Y2197" s="695">
        <v>1070</v>
      </c>
      <c r="Z2197" s="232">
        <v>1</v>
      </c>
      <c r="AA2197" s="696">
        <v>230</v>
      </c>
      <c r="AB2197" s="696">
        <v>230</v>
      </c>
      <c r="AC2197" s="697" t="s">
        <v>3347</v>
      </c>
      <c r="AD2197" s="698"/>
      <c r="AE2197" s="699">
        <v>0.61805555555555558</v>
      </c>
      <c r="AF2197" s="699">
        <v>0.70833333333333337</v>
      </c>
      <c r="AG2197" s="699"/>
      <c r="AH2197" s="699"/>
      <c r="AI2197" s="232"/>
      <c r="AJ2197" s="694" t="s">
        <v>17</v>
      </c>
      <c r="AK2197" s="694"/>
      <c r="AL2197" s="700"/>
      <c r="AM2197" s="694" t="s">
        <v>470</v>
      </c>
      <c r="AN2197" s="694"/>
      <c r="AO2197" s="232" t="s">
        <v>3353</v>
      </c>
      <c r="AP2197" s="232"/>
      <c r="AQ2197" s="232"/>
      <c r="AR2197" s="232"/>
      <c r="AS2197" s="232"/>
      <c r="AT2197" s="243">
        <f t="shared" si="207"/>
        <v>9.027777777777779E-2</v>
      </c>
      <c r="AU2197" s="243" t="str">
        <f t="shared" si="208"/>
        <v/>
      </c>
    </row>
    <row r="2198" spans="1:47" ht="14.25">
      <c r="B2198" s="29">
        <v>2025</v>
      </c>
      <c r="C2198" s="29">
        <v>7</v>
      </c>
      <c r="D2198" s="29">
        <v>31</v>
      </c>
      <c r="E2198" s="247" t="s">
        <v>494</v>
      </c>
      <c r="F2198" s="29"/>
      <c r="G2198" s="208"/>
      <c r="H2198" s="694" t="s">
        <v>467</v>
      </c>
      <c r="I2198" s="347"/>
      <c r="J2198" s="694"/>
      <c r="K2198" s="232"/>
      <c r="L2198" s="698"/>
      <c r="M2198" s="185"/>
      <c r="N2198" s="717"/>
      <c r="O2198" s="232"/>
      <c r="P2198" s="232"/>
      <c r="Q2198" s="347"/>
      <c r="R2198" s="695"/>
      <c r="S2198" s="695"/>
      <c r="T2198" s="695"/>
      <c r="U2198" s="695"/>
      <c r="V2198" s="695"/>
      <c r="W2198" s="695"/>
      <c r="X2198" s="232"/>
      <c r="Y2198" s="695"/>
      <c r="Z2198" s="232"/>
      <c r="AA2198" s="696"/>
      <c r="AB2198" s="696"/>
      <c r="AC2198" s="697"/>
      <c r="AD2198" s="698"/>
      <c r="AE2198" s="699"/>
      <c r="AF2198" s="699"/>
      <c r="AG2198" s="699">
        <v>0.70833333333333337</v>
      </c>
      <c r="AH2198" s="699">
        <v>0.79166666666666663</v>
      </c>
      <c r="AI2198" s="232" t="s">
        <v>16</v>
      </c>
      <c r="AJ2198" s="694"/>
      <c r="AK2198" s="694"/>
      <c r="AL2198" s="700"/>
      <c r="AM2198" s="694"/>
      <c r="AN2198" s="694"/>
      <c r="AO2198" s="232" t="s">
        <v>3355</v>
      </c>
      <c r="AP2198" s="232"/>
      <c r="AQ2198" s="232"/>
      <c r="AR2198" s="232"/>
      <c r="AS2198" s="232"/>
      <c r="AT2198" s="243" t="str">
        <f t="shared" si="207"/>
        <v/>
      </c>
      <c r="AU2198" s="243">
        <f t="shared" si="208"/>
        <v>8.3333333333333259E-2</v>
      </c>
    </row>
    <row r="2199" spans="1:47" ht="14.25">
      <c r="B2199" s="29">
        <v>2025</v>
      </c>
      <c r="C2199" s="29">
        <v>7</v>
      </c>
      <c r="D2199" s="29">
        <v>31</v>
      </c>
      <c r="E2199" s="247" t="s">
        <v>494</v>
      </c>
      <c r="F2199" s="29"/>
      <c r="G2199" s="208"/>
      <c r="H2199" s="694" t="s">
        <v>467</v>
      </c>
      <c r="I2199" s="347"/>
      <c r="J2199" s="694"/>
      <c r="K2199" s="232"/>
      <c r="L2199" s="698"/>
      <c r="M2199" s="185"/>
      <c r="N2199" s="717"/>
      <c r="O2199" s="232"/>
      <c r="P2199" s="232"/>
      <c r="Q2199" s="347"/>
      <c r="R2199" s="695"/>
      <c r="S2199" s="695"/>
      <c r="T2199" s="695"/>
      <c r="U2199" s="695"/>
      <c r="V2199" s="695"/>
      <c r="W2199" s="695"/>
      <c r="X2199" s="232"/>
      <c r="Y2199" s="695"/>
      <c r="Z2199" s="232"/>
      <c r="AA2199" s="696"/>
      <c r="AB2199" s="696"/>
      <c r="AC2199" s="697"/>
      <c r="AD2199" s="698"/>
      <c r="AE2199" s="699"/>
      <c r="AF2199" s="699"/>
      <c r="AG2199" s="699">
        <v>0.79166666666666663</v>
      </c>
      <c r="AH2199" s="699">
        <v>0.91666666666666663</v>
      </c>
      <c r="AI2199" s="232" t="s">
        <v>41</v>
      </c>
      <c r="AJ2199" s="694"/>
      <c r="AK2199" s="694"/>
      <c r="AL2199" s="700"/>
      <c r="AM2199" s="694"/>
      <c r="AN2199" s="694"/>
      <c r="AO2199" s="232" t="s">
        <v>3343</v>
      </c>
      <c r="AP2199" s="232"/>
      <c r="AQ2199" s="232"/>
      <c r="AR2199" s="232"/>
      <c r="AS2199" s="232"/>
      <c r="AT2199" s="243" t="str">
        <f t="shared" si="207"/>
        <v/>
      </c>
      <c r="AU2199" s="243">
        <f t="shared" si="208"/>
        <v>0.125</v>
      </c>
    </row>
    <row r="2200" spans="1:47" ht="14.25">
      <c r="B2200" s="29">
        <v>2025</v>
      </c>
      <c r="C2200" s="29">
        <v>7</v>
      </c>
      <c r="D2200" s="29">
        <v>31</v>
      </c>
      <c r="E2200" s="247" t="s">
        <v>495</v>
      </c>
      <c r="F2200" s="29"/>
      <c r="G2200" s="208"/>
      <c r="H2200" s="694" t="s">
        <v>467</v>
      </c>
      <c r="I2200" s="347"/>
      <c r="J2200" s="694"/>
      <c r="K2200" s="232"/>
      <c r="L2200" s="698"/>
      <c r="M2200" s="185"/>
      <c r="N2200" s="717"/>
      <c r="O2200" s="232"/>
      <c r="P2200" s="232"/>
      <c r="Q2200" s="347"/>
      <c r="R2200" s="695"/>
      <c r="S2200" s="695"/>
      <c r="T2200" s="695"/>
      <c r="U2200" s="695"/>
      <c r="V2200" s="695"/>
      <c r="W2200" s="695"/>
      <c r="X2200" s="232"/>
      <c r="Y2200" s="695"/>
      <c r="Z2200" s="232"/>
      <c r="AA2200" s="696"/>
      <c r="AB2200" s="696"/>
      <c r="AC2200" s="697"/>
      <c r="AD2200" s="698"/>
      <c r="AE2200" s="699"/>
      <c r="AF2200" s="699"/>
      <c r="AG2200" s="699">
        <v>0.91666666666666663</v>
      </c>
      <c r="AH2200" s="699">
        <v>0.125</v>
      </c>
      <c r="AI2200" s="232" t="s">
        <v>41</v>
      </c>
      <c r="AJ2200" s="694"/>
      <c r="AK2200" s="694"/>
      <c r="AL2200" s="700"/>
      <c r="AM2200" s="694"/>
      <c r="AN2200" s="694"/>
      <c r="AO2200" s="232" t="s">
        <v>3343</v>
      </c>
      <c r="AP2200" s="232"/>
      <c r="AQ2200" s="232"/>
      <c r="AR2200" s="232"/>
      <c r="AS2200" s="232"/>
      <c r="AT2200" s="243" t="str">
        <f t="shared" si="207"/>
        <v/>
      </c>
      <c r="AU2200" s="243">
        <f t="shared" si="208"/>
        <v>0.20833333333333337</v>
      </c>
    </row>
    <row r="2201" spans="1:47" ht="14.25">
      <c r="B2201" s="29">
        <v>2025</v>
      </c>
      <c r="C2201" s="29">
        <v>7</v>
      </c>
      <c r="D2201" s="29">
        <v>31</v>
      </c>
      <c r="E2201" s="247" t="s">
        <v>495</v>
      </c>
      <c r="F2201" s="29"/>
      <c r="G2201" s="208"/>
      <c r="H2201" s="694" t="s">
        <v>467</v>
      </c>
      <c r="I2201" s="347"/>
      <c r="J2201" s="694"/>
      <c r="K2201" s="232"/>
      <c r="L2201" s="698"/>
      <c r="M2201" s="185"/>
      <c r="N2201" s="717"/>
      <c r="O2201" s="232"/>
      <c r="P2201" s="232"/>
      <c r="Q2201" s="347"/>
      <c r="R2201" s="695"/>
      <c r="S2201" s="695"/>
      <c r="T2201" s="695"/>
      <c r="U2201" s="695"/>
      <c r="V2201" s="695"/>
      <c r="W2201" s="695"/>
      <c r="X2201" s="232"/>
      <c r="Y2201" s="695"/>
      <c r="Z2201" s="232"/>
      <c r="AA2201" s="696"/>
      <c r="AB2201" s="696"/>
      <c r="AC2201" s="697"/>
      <c r="AD2201" s="698"/>
      <c r="AE2201" s="699"/>
      <c r="AF2201" s="699"/>
      <c r="AG2201" s="699">
        <v>0.125</v>
      </c>
      <c r="AH2201" s="699">
        <v>0.1875</v>
      </c>
      <c r="AI2201" s="232" t="s">
        <v>26</v>
      </c>
      <c r="AJ2201" s="694"/>
      <c r="AK2201" s="694"/>
      <c r="AL2201" s="700"/>
      <c r="AM2201" s="694"/>
      <c r="AN2201" s="694"/>
      <c r="AO2201" s="232" t="s">
        <v>3181</v>
      </c>
      <c r="AP2201" s="232"/>
      <c r="AQ2201" s="232"/>
      <c r="AR2201" s="232"/>
      <c r="AS2201" s="232"/>
      <c r="AT2201" s="243" t="str">
        <f t="shared" si="207"/>
        <v/>
      </c>
      <c r="AU2201" s="243">
        <f t="shared" si="208"/>
        <v>6.25E-2</v>
      </c>
    </row>
    <row r="2202" spans="1:47" ht="14.25">
      <c r="B2202" s="29">
        <v>2025</v>
      </c>
      <c r="C2202" s="29">
        <v>7</v>
      </c>
      <c r="D2202" s="29">
        <v>31</v>
      </c>
      <c r="E2202" s="247" t="s">
        <v>495</v>
      </c>
      <c r="F2202" s="29"/>
      <c r="G2202" s="702"/>
      <c r="H2202" s="694" t="s">
        <v>467</v>
      </c>
      <c r="I2202" s="347" t="s">
        <v>58</v>
      </c>
      <c r="J2202" s="694" t="s">
        <v>1553</v>
      </c>
      <c r="K2202" s="232"/>
      <c r="L2202" s="698"/>
      <c r="M2202" s="185"/>
      <c r="N2202" s="717"/>
      <c r="O2202" s="232"/>
      <c r="P2202" s="232">
        <v>12</v>
      </c>
      <c r="Q2202" s="347" t="s">
        <v>483</v>
      </c>
      <c r="R2202" s="695">
        <v>1255</v>
      </c>
      <c r="S2202" s="695"/>
      <c r="T2202" s="695" t="s">
        <v>30</v>
      </c>
      <c r="U2202" s="695">
        <v>200</v>
      </c>
      <c r="V2202" s="695">
        <v>1255</v>
      </c>
      <c r="W2202" s="695">
        <v>1255</v>
      </c>
      <c r="X2202" s="232">
        <v>1</v>
      </c>
      <c r="Y2202" s="695">
        <v>200</v>
      </c>
      <c r="Z2202" s="232">
        <v>1</v>
      </c>
      <c r="AA2202" s="696">
        <v>200</v>
      </c>
      <c r="AB2202" s="696"/>
      <c r="AC2202" s="697"/>
      <c r="AD2202" s="698"/>
      <c r="AE2202" s="699"/>
      <c r="AF2202" s="699"/>
      <c r="AG2202" s="699"/>
      <c r="AH2202" s="699"/>
      <c r="AI2202" s="232"/>
      <c r="AJ2202" s="694"/>
      <c r="AK2202" s="694"/>
      <c r="AL2202" s="700"/>
      <c r="AM2202" s="694"/>
      <c r="AN2202" s="694"/>
      <c r="AO2202" s="232"/>
      <c r="AP2202" s="232"/>
      <c r="AQ2202" s="232"/>
      <c r="AR2202" s="232"/>
      <c r="AS2202" s="232"/>
      <c r="AT2202" s="243" t="str">
        <f t="shared" si="207"/>
        <v/>
      </c>
      <c r="AU2202" s="243" t="str">
        <f t="shared" si="208"/>
        <v/>
      </c>
    </row>
    <row r="2203" spans="1:47" ht="14.25">
      <c r="A2203" s="182">
        <v>1</v>
      </c>
      <c r="B2203" s="29">
        <v>2025</v>
      </c>
      <c r="C2203" s="29">
        <v>7</v>
      </c>
      <c r="D2203" s="29">
        <v>31</v>
      </c>
      <c r="E2203" s="247" t="s">
        <v>495</v>
      </c>
      <c r="F2203" s="29">
        <v>1</v>
      </c>
      <c r="G2203" s="31" t="s">
        <v>485</v>
      </c>
      <c r="H2203" s="694" t="s">
        <v>467</v>
      </c>
      <c r="I2203" s="347" t="s">
        <v>47</v>
      </c>
      <c r="J2203" s="694" t="s">
        <v>1553</v>
      </c>
      <c r="K2203" s="232">
        <v>3844370</v>
      </c>
      <c r="L2203" s="698">
        <v>1</v>
      </c>
      <c r="M2203" s="185">
        <v>4</v>
      </c>
      <c r="N2203" s="717" t="s">
        <v>501</v>
      </c>
      <c r="O2203" s="232" t="s">
        <v>52</v>
      </c>
      <c r="P2203" s="232">
        <v>50</v>
      </c>
      <c r="Q2203" s="347" t="s">
        <v>757</v>
      </c>
      <c r="R2203" s="695">
        <v>1255</v>
      </c>
      <c r="S2203" s="695">
        <v>1227</v>
      </c>
      <c r="T2203" s="695">
        <v>6100</v>
      </c>
      <c r="U2203" s="695">
        <v>6100</v>
      </c>
      <c r="V2203" s="695">
        <v>1255</v>
      </c>
      <c r="W2203" s="695">
        <v>1227</v>
      </c>
      <c r="X2203" s="232">
        <v>1</v>
      </c>
      <c r="Y2203" s="695">
        <v>6100</v>
      </c>
      <c r="Z2203" s="232">
        <v>1</v>
      </c>
      <c r="AA2203" s="696">
        <v>6100</v>
      </c>
      <c r="AB2203" s="696">
        <v>6170</v>
      </c>
      <c r="AC2203" s="697" t="s">
        <v>3356</v>
      </c>
      <c r="AD2203" s="698"/>
      <c r="AE2203" s="699">
        <v>0.1875</v>
      </c>
      <c r="AF2203" s="699">
        <v>0.21527777777777779</v>
      </c>
      <c r="AG2203" s="699">
        <v>0.21527777777777779</v>
      </c>
      <c r="AH2203" s="699">
        <v>0.22222222222222221</v>
      </c>
      <c r="AI2203" s="232" t="s">
        <v>560</v>
      </c>
      <c r="AJ2203" s="694"/>
      <c r="AK2203" s="694" t="s">
        <v>6</v>
      </c>
      <c r="AL2203" s="700" t="s">
        <v>662</v>
      </c>
      <c r="AM2203" s="694" t="s">
        <v>486</v>
      </c>
      <c r="AN2203" s="694">
        <v>1</v>
      </c>
      <c r="AO2203" s="232"/>
      <c r="AP2203" s="232" t="s">
        <v>395</v>
      </c>
      <c r="AQ2203" s="232" t="s">
        <v>3363</v>
      </c>
      <c r="AR2203" s="232"/>
      <c r="AS2203" s="232"/>
      <c r="AT2203" s="243">
        <f t="shared" si="207"/>
        <v>2.777777777777779E-2</v>
      </c>
      <c r="AU2203" s="243">
        <f t="shared" si="208"/>
        <v>6.9444444444444198E-3</v>
      </c>
    </row>
    <row r="2204" spans="1:47" ht="14.25">
      <c r="B2204" s="29">
        <v>2025</v>
      </c>
      <c r="C2204" s="29">
        <v>7</v>
      </c>
      <c r="D2204" s="29">
        <v>31</v>
      </c>
      <c r="E2204" s="247" t="s">
        <v>495</v>
      </c>
      <c r="F2204" s="29">
        <v>1</v>
      </c>
      <c r="G2204" s="31" t="s">
        <v>485</v>
      </c>
      <c r="H2204" s="694" t="s">
        <v>467</v>
      </c>
      <c r="I2204" s="347" t="s">
        <v>47</v>
      </c>
      <c r="J2204" s="694" t="s">
        <v>1553</v>
      </c>
      <c r="K2204" s="232">
        <v>3844370</v>
      </c>
      <c r="L2204" s="698">
        <v>2</v>
      </c>
      <c r="M2204" s="185">
        <v>4</v>
      </c>
      <c r="N2204" s="717" t="s">
        <v>501</v>
      </c>
      <c r="O2204" s="232" t="s">
        <v>52</v>
      </c>
      <c r="P2204" s="232">
        <v>50</v>
      </c>
      <c r="Q2204" s="347" t="s">
        <v>757</v>
      </c>
      <c r="R2204" s="695">
        <v>1255</v>
      </c>
      <c r="S2204" s="695">
        <v>1227</v>
      </c>
      <c r="T2204" s="695">
        <v>6100</v>
      </c>
      <c r="U2204" s="695">
        <v>6100</v>
      </c>
      <c r="V2204" s="695">
        <v>1255</v>
      </c>
      <c r="W2204" s="695">
        <v>1227</v>
      </c>
      <c r="X2204" s="232">
        <v>1</v>
      </c>
      <c r="Y2204" s="695">
        <v>6100</v>
      </c>
      <c r="Z2204" s="232">
        <v>1</v>
      </c>
      <c r="AA2204" s="696">
        <v>6100</v>
      </c>
      <c r="AB2204" s="696">
        <v>6150</v>
      </c>
      <c r="AC2204" s="697" t="s">
        <v>3357</v>
      </c>
      <c r="AD2204" s="698" t="s">
        <v>3362</v>
      </c>
      <c r="AE2204" s="699">
        <v>0.22222222222222221</v>
      </c>
      <c r="AF2204" s="699">
        <v>0.25</v>
      </c>
      <c r="AG2204" s="699">
        <v>0.25</v>
      </c>
      <c r="AH2204" s="699">
        <v>0.25694444444444442</v>
      </c>
      <c r="AI2204" s="232" t="s">
        <v>560</v>
      </c>
      <c r="AJ2204" s="694"/>
      <c r="AK2204" s="694" t="s">
        <v>6</v>
      </c>
      <c r="AL2204" s="700" t="s">
        <v>662</v>
      </c>
      <c r="AM2204" s="694" t="s">
        <v>486</v>
      </c>
      <c r="AN2204" s="694">
        <v>1</v>
      </c>
      <c r="AO2204" s="232"/>
      <c r="AP2204" s="232" t="s">
        <v>394</v>
      </c>
      <c r="AQ2204" s="232"/>
      <c r="AR2204" s="232"/>
      <c r="AS2204" s="232"/>
      <c r="AT2204" s="243">
        <f t="shared" si="207"/>
        <v>2.777777777777779E-2</v>
      </c>
      <c r="AU2204" s="243">
        <f t="shared" si="208"/>
        <v>6.9444444444444198E-3</v>
      </c>
    </row>
    <row r="2205" spans="1:47" ht="14.25">
      <c r="B2205" s="29">
        <v>2025</v>
      </c>
      <c r="C2205" s="29">
        <v>7</v>
      </c>
      <c r="D2205" s="29">
        <v>31</v>
      </c>
      <c r="E2205" s="247" t="s">
        <v>495</v>
      </c>
      <c r="F2205" s="29"/>
      <c r="G2205" s="702"/>
      <c r="H2205" s="694" t="s">
        <v>467</v>
      </c>
      <c r="I2205" s="347" t="s">
        <v>43</v>
      </c>
      <c r="J2205" s="694" t="s">
        <v>1553</v>
      </c>
      <c r="K2205" s="232"/>
      <c r="L2205" s="698"/>
      <c r="M2205" s="185"/>
      <c r="N2205" s="717"/>
      <c r="O2205" s="232"/>
      <c r="P2205" s="232">
        <v>25</v>
      </c>
      <c r="Q2205" s="347" t="s">
        <v>483</v>
      </c>
      <c r="R2205" s="695">
        <v>1255</v>
      </c>
      <c r="S2205" s="695"/>
      <c r="T2205" s="695" t="s">
        <v>30</v>
      </c>
      <c r="U2205" s="695">
        <v>350</v>
      </c>
      <c r="V2205" s="695">
        <v>1255</v>
      </c>
      <c r="W2205" s="695">
        <v>1255</v>
      </c>
      <c r="X2205" s="232">
        <v>1</v>
      </c>
      <c r="Y2205" s="695"/>
      <c r="Z2205" s="232">
        <v>1</v>
      </c>
      <c r="AA2205" s="696">
        <v>350</v>
      </c>
      <c r="AB2205" s="696">
        <v>12750</v>
      </c>
      <c r="AC2205" s="697" t="s">
        <v>768</v>
      </c>
      <c r="AD2205" s="698" t="s">
        <v>3362</v>
      </c>
      <c r="AE2205" s="699">
        <v>0.25694444444444442</v>
      </c>
      <c r="AF2205" s="699">
        <v>0.26041666666666669</v>
      </c>
      <c r="AG2205" s="699"/>
      <c r="AH2205" s="699"/>
      <c r="AI2205" s="232"/>
      <c r="AJ2205" s="694"/>
      <c r="AK2205" s="694" t="s">
        <v>6</v>
      </c>
      <c r="AL2205" s="700" t="s">
        <v>662</v>
      </c>
      <c r="AM2205" s="694" t="s">
        <v>486</v>
      </c>
      <c r="AN2205" s="694">
        <v>1</v>
      </c>
      <c r="AO2205" s="232"/>
      <c r="AP2205" s="232"/>
      <c r="AQ2205" s="232"/>
      <c r="AR2205" s="232"/>
      <c r="AS2205" s="232"/>
      <c r="AT2205" s="243">
        <f t="shared" si="207"/>
        <v>3.4722222222222654E-3</v>
      </c>
      <c r="AU2205" s="243" t="str">
        <f t="shared" si="208"/>
        <v/>
      </c>
    </row>
    <row r="2206" spans="1:47" ht="14.25">
      <c r="B2206" s="29">
        <v>2025</v>
      </c>
      <c r="C2206" s="29">
        <v>8</v>
      </c>
      <c r="D2206" s="29">
        <v>1</v>
      </c>
      <c r="E2206" s="247" t="s">
        <v>496</v>
      </c>
      <c r="F2206" s="29"/>
      <c r="G2206" s="208"/>
      <c r="H2206" s="694" t="s">
        <v>467</v>
      </c>
      <c r="I2206" s="347"/>
      <c r="J2206" s="694"/>
      <c r="K2206" s="232"/>
      <c r="L2206" s="698"/>
      <c r="M2206" s="185"/>
      <c r="N2206" s="717"/>
      <c r="O2206" s="232"/>
      <c r="P2206" s="232"/>
      <c r="Q2206" s="347"/>
      <c r="R2206" s="695"/>
      <c r="S2206" s="695"/>
      <c r="T2206" s="695"/>
      <c r="U2206" s="695"/>
      <c r="V2206" s="695"/>
      <c r="W2206" s="695"/>
      <c r="X2206" s="232"/>
      <c r="Y2206" s="695"/>
      <c r="Z2206" s="232"/>
      <c r="AA2206" s="696"/>
      <c r="AB2206" s="696"/>
      <c r="AC2206" s="697"/>
      <c r="AD2206" s="698"/>
      <c r="AE2206" s="699"/>
      <c r="AF2206" s="699"/>
      <c r="AG2206" s="699">
        <v>0.26041666666666669</v>
      </c>
      <c r="AH2206" s="699">
        <v>0.30208333333333331</v>
      </c>
      <c r="AI2206" s="232" t="s">
        <v>689</v>
      </c>
      <c r="AJ2206" s="694"/>
      <c r="AK2206" s="694"/>
      <c r="AL2206" s="700"/>
      <c r="AM2206" s="694"/>
      <c r="AN2206" s="694"/>
      <c r="AO2206" s="232" t="s">
        <v>3366</v>
      </c>
      <c r="AP2206" s="232"/>
      <c r="AQ2206" s="232"/>
      <c r="AR2206" s="232"/>
      <c r="AS2206" s="232"/>
      <c r="AT2206" s="243" t="str">
        <f t="shared" si="207"/>
        <v/>
      </c>
      <c r="AU2206" s="243">
        <f t="shared" si="208"/>
        <v>4.166666666666663E-2</v>
      </c>
    </row>
    <row r="2207" spans="1:47" ht="14.25">
      <c r="A2207" s="182">
        <v>1</v>
      </c>
      <c r="B2207" s="29">
        <v>2025</v>
      </c>
      <c r="C2207" s="29">
        <v>8</v>
      </c>
      <c r="D2207" s="29">
        <v>1</v>
      </c>
      <c r="E2207" s="247" t="s">
        <v>496</v>
      </c>
      <c r="F2207" s="29">
        <v>1</v>
      </c>
      <c r="G2207" s="31" t="s">
        <v>485</v>
      </c>
      <c r="H2207" s="694" t="s">
        <v>467</v>
      </c>
      <c r="I2207" s="347" t="s">
        <v>47</v>
      </c>
      <c r="J2207" s="694" t="s">
        <v>1553</v>
      </c>
      <c r="K2207" s="232">
        <v>3844354</v>
      </c>
      <c r="L2207" s="698">
        <v>1</v>
      </c>
      <c r="M2207" s="185">
        <v>12</v>
      </c>
      <c r="N2207" s="717" t="s">
        <v>875</v>
      </c>
      <c r="O2207" s="232" t="s">
        <v>52</v>
      </c>
      <c r="P2207" s="232">
        <v>25</v>
      </c>
      <c r="Q2207" s="347" t="s">
        <v>477</v>
      </c>
      <c r="R2207" s="695">
        <v>1110</v>
      </c>
      <c r="S2207" s="695">
        <v>1110</v>
      </c>
      <c r="T2207" s="695">
        <v>12100</v>
      </c>
      <c r="U2207" s="695">
        <v>12100</v>
      </c>
      <c r="V2207" s="695">
        <v>1110</v>
      </c>
      <c r="W2207" s="695">
        <v>1110</v>
      </c>
      <c r="X2207" s="232">
        <v>1</v>
      </c>
      <c r="Y2207" s="695">
        <v>12100</v>
      </c>
      <c r="Z2207" s="232">
        <v>1</v>
      </c>
      <c r="AA2207" s="696">
        <v>12100</v>
      </c>
      <c r="AB2207" s="696">
        <v>12100</v>
      </c>
      <c r="AC2207" s="697" t="s">
        <v>3364</v>
      </c>
      <c r="AD2207" s="698" t="s">
        <v>3367</v>
      </c>
      <c r="AE2207" s="699"/>
      <c r="AF2207" s="699"/>
      <c r="AG2207" s="699"/>
      <c r="AH2207" s="699"/>
      <c r="AI2207" s="232" t="s">
        <v>5</v>
      </c>
      <c r="AJ2207" s="694"/>
      <c r="AK2207" s="694" t="s">
        <v>6</v>
      </c>
      <c r="AL2207" s="700" t="s">
        <v>662</v>
      </c>
      <c r="AM2207" s="694" t="s">
        <v>486</v>
      </c>
      <c r="AN2207" s="694"/>
      <c r="AO2207" s="232"/>
      <c r="AP2207" s="232"/>
      <c r="AQ2207" s="232"/>
      <c r="AR2207" s="232"/>
      <c r="AS2207" s="232"/>
      <c r="AT2207" s="243" t="str">
        <f t="shared" si="207"/>
        <v/>
      </c>
      <c r="AU2207" s="243" t="str">
        <f t="shared" si="208"/>
        <v/>
      </c>
    </row>
    <row r="2208" spans="1:47" ht="14.25">
      <c r="B2208" s="29">
        <v>2025</v>
      </c>
      <c r="C2208" s="29">
        <v>8</v>
      </c>
      <c r="D2208" s="29">
        <v>1</v>
      </c>
      <c r="E2208" s="247" t="s">
        <v>496</v>
      </c>
      <c r="F2208" s="29"/>
      <c r="G2208" s="368"/>
      <c r="H2208" s="694" t="s">
        <v>467</v>
      </c>
      <c r="I2208" s="347" t="s">
        <v>43</v>
      </c>
      <c r="J2208" s="694" t="s">
        <v>1553</v>
      </c>
      <c r="K2208" s="232"/>
      <c r="L2208" s="698"/>
      <c r="M2208" s="185"/>
      <c r="N2208" s="717"/>
      <c r="O2208" s="232"/>
      <c r="P2208" s="232">
        <v>25</v>
      </c>
      <c r="Q2208" s="347" t="s">
        <v>483</v>
      </c>
      <c r="R2208" s="695">
        <v>1110</v>
      </c>
      <c r="S2208" s="695"/>
      <c r="T2208" s="695">
        <v>1000</v>
      </c>
      <c r="U2208" s="695">
        <v>1000</v>
      </c>
      <c r="V2208" s="695">
        <v>1110</v>
      </c>
      <c r="W2208" s="695">
        <v>1110</v>
      </c>
      <c r="X2208" s="232">
        <v>1</v>
      </c>
      <c r="Y2208" s="695">
        <v>1000</v>
      </c>
      <c r="Z2208" s="232">
        <v>1</v>
      </c>
      <c r="AA2208" s="696">
        <v>1000</v>
      </c>
      <c r="AB2208" s="696">
        <v>13100</v>
      </c>
      <c r="AC2208" s="697" t="s">
        <v>876</v>
      </c>
      <c r="AD2208" s="698" t="s">
        <v>3367</v>
      </c>
      <c r="AE2208" s="699">
        <v>0.30208333333333331</v>
      </c>
      <c r="AF2208" s="699">
        <v>0.3125</v>
      </c>
      <c r="AG2208" s="699"/>
      <c r="AH2208" s="699"/>
      <c r="AI2208" s="232"/>
      <c r="AJ2208" s="694"/>
      <c r="AK2208" s="694" t="s">
        <v>6</v>
      </c>
      <c r="AL2208" s="700" t="s">
        <v>662</v>
      </c>
      <c r="AM2208" s="694" t="s">
        <v>486</v>
      </c>
      <c r="AN2208" s="694">
        <v>1</v>
      </c>
      <c r="AO2208" s="232"/>
      <c r="AP2208" s="232"/>
      <c r="AQ2208" s="232"/>
      <c r="AR2208" s="232"/>
      <c r="AS2208" s="232"/>
      <c r="AT2208" s="243">
        <f t="shared" si="207"/>
        <v>1.0416666666666685E-2</v>
      </c>
      <c r="AU2208" s="243" t="str">
        <f t="shared" si="208"/>
        <v/>
      </c>
    </row>
    <row r="2209" spans="1:47" ht="14.25">
      <c r="B2209" s="29">
        <v>2025</v>
      </c>
      <c r="C2209" s="29">
        <v>8</v>
      </c>
      <c r="D2209" s="29">
        <v>1</v>
      </c>
      <c r="E2209" s="247" t="s">
        <v>496</v>
      </c>
      <c r="F2209" s="29"/>
      <c r="G2209" s="208"/>
      <c r="H2209" s="694" t="s">
        <v>467</v>
      </c>
      <c r="I2209" s="347"/>
      <c r="J2209" s="694"/>
      <c r="K2209" s="232"/>
      <c r="L2209" s="698"/>
      <c r="M2209" s="185"/>
      <c r="N2209" s="717"/>
      <c r="O2209" s="232"/>
      <c r="P2209" s="232"/>
      <c r="Q2209" s="347"/>
      <c r="R2209" s="695"/>
      <c r="S2209" s="695"/>
      <c r="T2209" s="695"/>
      <c r="U2209" s="695"/>
      <c r="V2209" s="695"/>
      <c r="W2209" s="695"/>
      <c r="X2209" s="232"/>
      <c r="Y2209" s="695"/>
      <c r="Z2209" s="232"/>
      <c r="AA2209" s="696"/>
      <c r="AB2209" s="696"/>
      <c r="AC2209" s="697"/>
      <c r="AD2209" s="698"/>
      <c r="AE2209" s="699"/>
      <c r="AF2209" s="699"/>
      <c r="AG2209" s="699">
        <v>0.3125</v>
      </c>
      <c r="AH2209" s="699">
        <v>0.33333333333333331</v>
      </c>
      <c r="AI2209" s="232" t="s">
        <v>560</v>
      </c>
      <c r="AJ2209" s="694"/>
      <c r="AK2209" s="694"/>
      <c r="AL2209" s="700"/>
      <c r="AM2209" s="694"/>
      <c r="AN2209" s="694"/>
      <c r="AO2209" s="232"/>
      <c r="AP2209" s="232"/>
      <c r="AQ2209" s="232"/>
      <c r="AR2209" s="232"/>
      <c r="AS2209" s="232"/>
      <c r="AT2209" s="243" t="str">
        <f t="shared" si="207"/>
        <v/>
      </c>
      <c r="AU2209" s="243">
        <f t="shared" si="208"/>
        <v>2.0833333333333315E-2</v>
      </c>
    </row>
    <row r="2210" spans="1:47" ht="14.25">
      <c r="A2210" s="182">
        <v>1</v>
      </c>
      <c r="B2210" s="29">
        <v>2025</v>
      </c>
      <c r="C2210" s="29">
        <v>8</v>
      </c>
      <c r="D2210" s="29">
        <v>1</v>
      </c>
      <c r="E2210" s="247" t="s">
        <v>496</v>
      </c>
      <c r="F2210" s="29">
        <v>2</v>
      </c>
      <c r="G2210" s="31" t="s">
        <v>485</v>
      </c>
      <c r="H2210" s="694" t="s">
        <v>467</v>
      </c>
      <c r="I2210" s="347" t="s">
        <v>47</v>
      </c>
      <c r="J2210" s="694" t="s">
        <v>1553</v>
      </c>
      <c r="K2210" s="232">
        <v>3844354</v>
      </c>
      <c r="L2210" s="698">
        <v>2</v>
      </c>
      <c r="M2210" s="185">
        <v>12</v>
      </c>
      <c r="N2210" s="717" t="s">
        <v>875</v>
      </c>
      <c r="O2210" s="232" t="s">
        <v>52</v>
      </c>
      <c r="P2210" s="232">
        <v>25</v>
      </c>
      <c r="Q2210" s="347" t="s">
        <v>477</v>
      </c>
      <c r="R2210" s="695">
        <v>1110</v>
      </c>
      <c r="S2210" s="695">
        <v>1110</v>
      </c>
      <c r="T2210" s="695">
        <v>12100</v>
      </c>
      <c r="U2210" s="695">
        <v>12100</v>
      </c>
      <c r="V2210" s="695">
        <v>1110</v>
      </c>
      <c r="W2210" s="695">
        <v>1110</v>
      </c>
      <c r="X2210" s="232">
        <v>1</v>
      </c>
      <c r="Y2210" s="695">
        <v>12100</v>
      </c>
      <c r="Z2210" s="232">
        <v>1</v>
      </c>
      <c r="AA2210" s="696">
        <v>12100</v>
      </c>
      <c r="AB2210" s="696">
        <v>12100</v>
      </c>
      <c r="AC2210" s="697" t="s">
        <v>3373</v>
      </c>
      <c r="AD2210" s="698" t="s">
        <v>3368</v>
      </c>
      <c r="AE2210" s="699"/>
      <c r="AF2210" s="699"/>
      <c r="AG2210" s="699"/>
      <c r="AH2210" s="699"/>
      <c r="AI2210" s="232" t="s">
        <v>5</v>
      </c>
      <c r="AJ2210" s="694"/>
      <c r="AK2210" s="694" t="s">
        <v>6</v>
      </c>
      <c r="AL2210" s="700" t="s">
        <v>662</v>
      </c>
      <c r="AM2210" s="694" t="s">
        <v>486</v>
      </c>
      <c r="AN2210" s="694"/>
      <c r="AO2210" s="232"/>
      <c r="AP2210" s="232"/>
      <c r="AQ2210" s="232"/>
      <c r="AR2210" s="232"/>
      <c r="AS2210" s="232"/>
      <c r="AT2210" s="243" t="str">
        <f t="shared" si="205"/>
        <v/>
      </c>
      <c r="AU2210" s="243" t="str">
        <f t="shared" si="206"/>
        <v/>
      </c>
    </row>
    <row r="2211" spans="1:47" ht="14.25">
      <c r="B2211" s="29">
        <v>2025</v>
      </c>
      <c r="C2211" s="29">
        <v>8</v>
      </c>
      <c r="D2211" s="29">
        <v>1</v>
      </c>
      <c r="E2211" s="247" t="s">
        <v>496</v>
      </c>
      <c r="F2211" s="29"/>
      <c r="G2211" s="368"/>
      <c r="H2211" s="694" t="s">
        <v>467</v>
      </c>
      <c r="I2211" s="347" t="s">
        <v>43</v>
      </c>
      <c r="J2211" s="694" t="s">
        <v>1553</v>
      </c>
      <c r="K2211" s="232"/>
      <c r="L2211" s="698"/>
      <c r="M2211" s="185"/>
      <c r="N2211" s="717"/>
      <c r="O2211" s="232"/>
      <c r="P2211" s="232">
        <v>25</v>
      </c>
      <c r="Q2211" s="347" t="s">
        <v>483</v>
      </c>
      <c r="R2211" s="695">
        <v>1110</v>
      </c>
      <c r="S2211" s="695"/>
      <c r="T2211" s="695">
        <v>1000</v>
      </c>
      <c r="U2211" s="695">
        <v>1000</v>
      </c>
      <c r="V2211" s="695">
        <v>1110</v>
      </c>
      <c r="W2211" s="695">
        <v>1110</v>
      </c>
      <c r="X2211" s="232">
        <v>1</v>
      </c>
      <c r="Y2211" s="695">
        <v>1000</v>
      </c>
      <c r="Z2211" s="232">
        <v>1</v>
      </c>
      <c r="AA2211" s="696">
        <v>1000</v>
      </c>
      <c r="AB2211" s="696">
        <v>13100</v>
      </c>
      <c r="AC2211" s="697" t="s">
        <v>876</v>
      </c>
      <c r="AD2211" s="698" t="s">
        <v>3368</v>
      </c>
      <c r="AE2211" s="699">
        <v>0.33333333333333331</v>
      </c>
      <c r="AF2211" s="699">
        <v>0.34375</v>
      </c>
      <c r="AG2211" s="699"/>
      <c r="AH2211" s="699"/>
      <c r="AI2211" s="232"/>
      <c r="AJ2211" s="694"/>
      <c r="AK2211" s="694" t="s">
        <v>6</v>
      </c>
      <c r="AL2211" s="700" t="s">
        <v>662</v>
      </c>
      <c r="AM2211" s="694" t="s">
        <v>486</v>
      </c>
      <c r="AN2211" s="694">
        <v>1</v>
      </c>
      <c r="AO2211" s="232"/>
      <c r="AP2211" s="232"/>
      <c r="AQ2211" s="232"/>
      <c r="AR2211" s="232"/>
      <c r="AS2211" s="232"/>
      <c r="AT2211" s="243">
        <f t="shared" si="205"/>
        <v>1.0416666666666685E-2</v>
      </c>
      <c r="AU2211" s="243" t="str">
        <f t="shared" si="206"/>
        <v/>
      </c>
    </row>
    <row r="2212" spans="1:47" ht="14.25">
      <c r="B2212" s="29">
        <v>2025</v>
      </c>
      <c r="C2212" s="29">
        <v>8</v>
      </c>
      <c r="D2212" s="29">
        <v>1</v>
      </c>
      <c r="E2212" s="247" t="s">
        <v>496</v>
      </c>
      <c r="F2212" s="29"/>
      <c r="G2212" s="208"/>
      <c r="H2212" s="694" t="s">
        <v>467</v>
      </c>
      <c r="I2212" s="347"/>
      <c r="J2212" s="694"/>
      <c r="K2212" s="232"/>
      <c r="L2212" s="698"/>
      <c r="M2212" s="185"/>
      <c r="N2212" s="717"/>
      <c r="O2212" s="232"/>
      <c r="P2212" s="232"/>
      <c r="Q2212" s="347"/>
      <c r="R2212" s="695"/>
      <c r="S2212" s="695"/>
      <c r="T2212" s="695"/>
      <c r="U2212" s="695"/>
      <c r="V2212" s="695"/>
      <c r="W2212" s="695"/>
      <c r="X2212" s="232"/>
      <c r="Y2212" s="695"/>
      <c r="Z2212" s="232"/>
      <c r="AA2212" s="696"/>
      <c r="AB2212" s="696"/>
      <c r="AC2212" s="697"/>
      <c r="AD2212" s="698"/>
      <c r="AE2212" s="699"/>
      <c r="AF2212" s="699"/>
      <c r="AG2212" s="699">
        <v>0.34375</v>
      </c>
      <c r="AH2212" s="699">
        <v>0.36458333333333331</v>
      </c>
      <c r="AI2212" s="232" t="s">
        <v>560</v>
      </c>
      <c r="AJ2212" s="694"/>
      <c r="AK2212" s="694"/>
      <c r="AL2212" s="700"/>
      <c r="AM2212" s="694"/>
      <c r="AN2212" s="694"/>
      <c r="AO2212" s="232"/>
      <c r="AP2212" s="232"/>
      <c r="AQ2212" s="232"/>
      <c r="AR2212" s="232"/>
      <c r="AS2212" s="232"/>
      <c r="AT2212" s="243" t="str">
        <f t="shared" si="203"/>
        <v/>
      </c>
      <c r="AU2212" s="243">
        <f t="shared" si="204"/>
        <v>2.0833333333333315E-2</v>
      </c>
    </row>
    <row r="2213" spans="1:47" ht="14.25">
      <c r="A2213" s="182">
        <v>1</v>
      </c>
      <c r="B2213" s="29">
        <v>2025</v>
      </c>
      <c r="C2213" s="29">
        <v>8</v>
      </c>
      <c r="D2213" s="29">
        <v>1</v>
      </c>
      <c r="E2213" s="247" t="s">
        <v>496</v>
      </c>
      <c r="F2213" s="29">
        <v>3</v>
      </c>
      <c r="G2213" s="31" t="s">
        <v>485</v>
      </c>
      <c r="H2213" s="694" t="s">
        <v>467</v>
      </c>
      <c r="I2213" s="347" t="s">
        <v>47</v>
      </c>
      <c r="J2213" s="694" t="s">
        <v>1553</v>
      </c>
      <c r="K2213" s="232">
        <v>3844354</v>
      </c>
      <c r="L2213" s="698">
        <v>3</v>
      </c>
      <c r="M2213" s="185">
        <v>12</v>
      </c>
      <c r="N2213" s="717" t="s">
        <v>875</v>
      </c>
      <c r="O2213" s="232" t="s">
        <v>52</v>
      </c>
      <c r="P2213" s="232">
        <v>25</v>
      </c>
      <c r="Q2213" s="347" t="s">
        <v>477</v>
      </c>
      <c r="R2213" s="695">
        <v>1110</v>
      </c>
      <c r="S2213" s="695">
        <v>1110</v>
      </c>
      <c r="T2213" s="695">
        <v>12100</v>
      </c>
      <c r="U2213" s="695">
        <v>12100</v>
      </c>
      <c r="V2213" s="695">
        <v>1110</v>
      </c>
      <c r="W2213" s="695">
        <v>1110</v>
      </c>
      <c r="X2213" s="232">
        <v>1</v>
      </c>
      <c r="Y2213" s="695">
        <v>12100</v>
      </c>
      <c r="Z2213" s="232">
        <v>1</v>
      </c>
      <c r="AA2213" s="696">
        <v>12100</v>
      </c>
      <c r="AB2213" s="696">
        <v>12100</v>
      </c>
      <c r="AC2213" s="697" t="s">
        <v>3374</v>
      </c>
      <c r="AD2213" s="698" t="s">
        <v>3369</v>
      </c>
      <c r="AE2213" s="699"/>
      <c r="AF2213" s="699"/>
      <c r="AG2213" s="699"/>
      <c r="AH2213" s="699"/>
      <c r="AI2213" s="232" t="s">
        <v>5</v>
      </c>
      <c r="AJ2213" s="694"/>
      <c r="AK2213" s="694" t="s">
        <v>6</v>
      </c>
      <c r="AL2213" s="700" t="s">
        <v>662</v>
      </c>
      <c r="AM2213" s="694" t="s">
        <v>486</v>
      </c>
      <c r="AN2213" s="694"/>
      <c r="AO2213" s="232"/>
      <c r="AP2213" s="232"/>
      <c r="AQ2213" s="232"/>
      <c r="AR2213" s="232"/>
      <c r="AS2213" s="232"/>
      <c r="AT2213" s="243" t="str">
        <f t="shared" si="203"/>
        <v/>
      </c>
      <c r="AU2213" s="243" t="str">
        <f t="shared" si="204"/>
        <v/>
      </c>
    </row>
    <row r="2214" spans="1:47" ht="14.25">
      <c r="B2214" s="29">
        <v>2025</v>
      </c>
      <c r="C2214" s="29">
        <v>8</v>
      </c>
      <c r="D2214" s="29">
        <v>1</v>
      </c>
      <c r="E2214" s="247" t="s">
        <v>496</v>
      </c>
      <c r="F2214" s="29"/>
      <c r="G2214" s="368"/>
      <c r="H2214" s="694" t="s">
        <v>467</v>
      </c>
      <c r="I2214" s="347" t="s">
        <v>43</v>
      </c>
      <c r="J2214" s="694" t="s">
        <v>1553</v>
      </c>
      <c r="K2214" s="232"/>
      <c r="L2214" s="698"/>
      <c r="M2214" s="185"/>
      <c r="N2214" s="717"/>
      <c r="O2214" s="232"/>
      <c r="P2214" s="232">
        <v>25</v>
      </c>
      <c r="Q2214" s="347" t="s">
        <v>483</v>
      </c>
      <c r="R2214" s="695">
        <v>1110</v>
      </c>
      <c r="S2214" s="695"/>
      <c r="T2214" s="695">
        <v>1000</v>
      </c>
      <c r="U2214" s="695">
        <v>1000</v>
      </c>
      <c r="V2214" s="695">
        <v>1110</v>
      </c>
      <c r="W2214" s="695">
        <v>1110</v>
      </c>
      <c r="X2214" s="232">
        <v>1</v>
      </c>
      <c r="Y2214" s="695">
        <v>1000</v>
      </c>
      <c r="Z2214" s="232">
        <v>1</v>
      </c>
      <c r="AA2214" s="696">
        <v>1000</v>
      </c>
      <c r="AB2214" s="696">
        <v>13100</v>
      </c>
      <c r="AC2214" s="697" t="s">
        <v>876</v>
      </c>
      <c r="AD2214" s="698" t="s">
        <v>3369</v>
      </c>
      <c r="AE2214" s="699">
        <v>0.36458333333333331</v>
      </c>
      <c r="AF2214" s="699">
        <v>0.375</v>
      </c>
      <c r="AG2214" s="699"/>
      <c r="AH2214" s="699"/>
      <c r="AI2214" s="232"/>
      <c r="AJ2214" s="694"/>
      <c r="AK2214" s="694" t="s">
        <v>6</v>
      </c>
      <c r="AL2214" s="700" t="s">
        <v>662</v>
      </c>
      <c r="AM2214" s="694" t="s">
        <v>486</v>
      </c>
      <c r="AN2214" s="694">
        <v>1</v>
      </c>
      <c r="AO2214" s="232"/>
      <c r="AP2214" s="232"/>
      <c r="AQ2214" s="232"/>
      <c r="AR2214" s="232"/>
      <c r="AS2214" s="232"/>
      <c r="AT2214" s="243">
        <f t="shared" si="203"/>
        <v>1.0416666666666685E-2</v>
      </c>
      <c r="AU2214" s="243" t="str">
        <f t="shared" si="204"/>
        <v/>
      </c>
    </row>
    <row r="2215" spans="1:47" ht="14.25">
      <c r="B2215" s="29">
        <v>2025</v>
      </c>
      <c r="C2215" s="29">
        <v>8</v>
      </c>
      <c r="D2215" s="29">
        <v>1</v>
      </c>
      <c r="E2215" s="247" t="s">
        <v>496</v>
      </c>
      <c r="F2215" s="29"/>
      <c r="G2215" s="208"/>
      <c r="H2215" s="694" t="s">
        <v>467</v>
      </c>
      <c r="I2215" s="347"/>
      <c r="J2215" s="694"/>
      <c r="K2215" s="232"/>
      <c r="L2215" s="698"/>
      <c r="M2215" s="185"/>
      <c r="N2215" s="717"/>
      <c r="O2215" s="232"/>
      <c r="P2215" s="232"/>
      <c r="Q2215" s="347"/>
      <c r="R2215" s="695"/>
      <c r="S2215" s="695"/>
      <c r="T2215" s="695"/>
      <c r="U2215" s="695"/>
      <c r="V2215" s="695"/>
      <c r="W2215" s="695"/>
      <c r="X2215" s="232"/>
      <c r="Y2215" s="695"/>
      <c r="Z2215" s="232"/>
      <c r="AA2215" s="696"/>
      <c r="AB2215" s="696"/>
      <c r="AC2215" s="697"/>
      <c r="AD2215" s="698"/>
      <c r="AE2215" s="699"/>
      <c r="AF2215" s="699"/>
      <c r="AG2215" s="699">
        <v>0.375</v>
      </c>
      <c r="AH2215" s="699">
        <v>0.39583333333333331</v>
      </c>
      <c r="AI2215" s="232" t="s">
        <v>560</v>
      </c>
      <c r="AJ2215" s="694"/>
      <c r="AK2215" s="694"/>
      <c r="AL2215" s="700"/>
      <c r="AM2215" s="694"/>
      <c r="AN2215" s="694"/>
      <c r="AO2215" s="232"/>
      <c r="AP2215" s="232"/>
      <c r="AQ2215" s="232"/>
      <c r="AR2215" s="232"/>
      <c r="AS2215" s="232"/>
      <c r="AT2215" s="243" t="str">
        <f t="shared" si="203"/>
        <v/>
      </c>
      <c r="AU2215" s="243">
        <f t="shared" si="204"/>
        <v>2.0833333333333315E-2</v>
      </c>
    </row>
    <row r="2216" spans="1:47" ht="14.25">
      <c r="A2216" s="182">
        <v>1</v>
      </c>
      <c r="B2216" s="29">
        <v>2025</v>
      </c>
      <c r="C2216" s="29">
        <v>8</v>
      </c>
      <c r="D2216" s="29">
        <v>1</v>
      </c>
      <c r="E2216" s="247" t="s">
        <v>496</v>
      </c>
      <c r="F2216" s="29">
        <v>4</v>
      </c>
      <c r="G2216" s="31" t="s">
        <v>485</v>
      </c>
      <c r="H2216" s="694" t="s">
        <v>467</v>
      </c>
      <c r="I2216" s="347" t="s">
        <v>47</v>
      </c>
      <c r="J2216" s="694" t="s">
        <v>1553</v>
      </c>
      <c r="K2216" s="232">
        <v>3844354</v>
      </c>
      <c r="L2216" s="698">
        <v>4</v>
      </c>
      <c r="M2216" s="185">
        <v>12</v>
      </c>
      <c r="N2216" s="717" t="s">
        <v>875</v>
      </c>
      <c r="O2216" s="232" t="s">
        <v>52</v>
      </c>
      <c r="P2216" s="232">
        <v>25</v>
      </c>
      <c r="Q2216" s="347" t="s">
        <v>477</v>
      </c>
      <c r="R2216" s="695">
        <v>1110</v>
      </c>
      <c r="S2216" s="695">
        <v>1110</v>
      </c>
      <c r="T2216" s="695">
        <v>12100</v>
      </c>
      <c r="U2216" s="695">
        <v>12100</v>
      </c>
      <c r="V2216" s="695">
        <v>1110</v>
      </c>
      <c r="W2216" s="695">
        <v>1110</v>
      </c>
      <c r="X2216" s="232">
        <v>1</v>
      </c>
      <c r="Y2216" s="695">
        <v>12100</v>
      </c>
      <c r="Z2216" s="232">
        <v>1</v>
      </c>
      <c r="AA2216" s="696">
        <v>12100</v>
      </c>
      <c r="AB2216" s="696">
        <v>12100</v>
      </c>
      <c r="AC2216" s="697" t="s">
        <v>3375</v>
      </c>
      <c r="AD2216" s="698" t="s">
        <v>3370</v>
      </c>
      <c r="AE2216" s="699"/>
      <c r="AF2216" s="699"/>
      <c r="AG2216" s="699"/>
      <c r="AH2216" s="699"/>
      <c r="AI2216" s="232" t="s">
        <v>5</v>
      </c>
      <c r="AJ2216" s="694"/>
      <c r="AK2216" s="694" t="s">
        <v>6</v>
      </c>
      <c r="AL2216" s="700" t="s">
        <v>662</v>
      </c>
      <c r="AM2216" s="694" t="s">
        <v>486</v>
      </c>
      <c r="AN2216" s="694"/>
      <c r="AO2216" s="232"/>
      <c r="AP2216" s="232"/>
      <c r="AQ2216" s="232"/>
      <c r="AR2216" s="232"/>
      <c r="AS2216" s="232"/>
      <c r="AT2216" s="243" t="str">
        <f t="shared" si="203"/>
        <v/>
      </c>
      <c r="AU2216" s="243" t="str">
        <f t="shared" si="204"/>
        <v/>
      </c>
    </row>
    <row r="2217" spans="1:47" ht="14.25">
      <c r="B2217" s="29">
        <v>2025</v>
      </c>
      <c r="C2217" s="29">
        <v>8</v>
      </c>
      <c r="D2217" s="29">
        <v>1</v>
      </c>
      <c r="E2217" s="247" t="s">
        <v>496</v>
      </c>
      <c r="F2217" s="29"/>
      <c r="G2217" s="368"/>
      <c r="H2217" s="694" t="s">
        <v>467</v>
      </c>
      <c r="I2217" s="347" t="s">
        <v>43</v>
      </c>
      <c r="J2217" s="694" t="s">
        <v>1553</v>
      </c>
      <c r="K2217" s="232"/>
      <c r="L2217" s="698"/>
      <c r="M2217" s="185"/>
      <c r="N2217" s="717"/>
      <c r="O2217" s="232"/>
      <c r="P2217" s="232">
        <v>25</v>
      </c>
      <c r="Q2217" s="347" t="s">
        <v>483</v>
      </c>
      <c r="R2217" s="695">
        <v>1110</v>
      </c>
      <c r="S2217" s="695"/>
      <c r="T2217" s="695">
        <v>1000</v>
      </c>
      <c r="U2217" s="695">
        <v>1000</v>
      </c>
      <c r="V2217" s="695">
        <v>1110</v>
      </c>
      <c r="W2217" s="695">
        <v>1110</v>
      </c>
      <c r="X2217" s="232">
        <v>1</v>
      </c>
      <c r="Y2217" s="695">
        <v>1000</v>
      </c>
      <c r="Z2217" s="232">
        <v>1</v>
      </c>
      <c r="AA2217" s="696">
        <v>1000</v>
      </c>
      <c r="AB2217" s="696">
        <v>13100</v>
      </c>
      <c r="AC2217" s="697" t="s">
        <v>876</v>
      </c>
      <c r="AD2217" s="698" t="s">
        <v>3370</v>
      </c>
      <c r="AE2217" s="699">
        <v>0.39583333333333331</v>
      </c>
      <c r="AF2217" s="699">
        <v>0.40625</v>
      </c>
      <c r="AG2217" s="699"/>
      <c r="AH2217" s="699"/>
      <c r="AI2217" s="232"/>
      <c r="AJ2217" s="694"/>
      <c r="AK2217" s="694" t="s">
        <v>6</v>
      </c>
      <c r="AL2217" s="700" t="s">
        <v>662</v>
      </c>
      <c r="AM2217" s="694" t="s">
        <v>486</v>
      </c>
      <c r="AN2217" s="694">
        <v>1</v>
      </c>
      <c r="AO2217" s="232"/>
      <c r="AP2217" s="232"/>
      <c r="AQ2217" s="232"/>
      <c r="AR2217" s="232"/>
      <c r="AS2217" s="232"/>
      <c r="AT2217" s="243">
        <f t="shared" si="203"/>
        <v>1.0416666666666685E-2</v>
      </c>
      <c r="AU2217" s="243" t="str">
        <f t="shared" si="204"/>
        <v/>
      </c>
    </row>
    <row r="2218" spans="1:47" ht="14.25">
      <c r="B2218" s="29">
        <v>2025</v>
      </c>
      <c r="C2218" s="29">
        <v>8</v>
      </c>
      <c r="D2218" s="29">
        <v>1</v>
      </c>
      <c r="E2218" s="247" t="s">
        <v>496</v>
      </c>
      <c r="F2218" s="29"/>
      <c r="G2218" s="208"/>
      <c r="H2218" s="694" t="s">
        <v>467</v>
      </c>
      <c r="I2218" s="347"/>
      <c r="J2218" s="694"/>
      <c r="K2218" s="232"/>
      <c r="L2218" s="698"/>
      <c r="M2218" s="185"/>
      <c r="N2218" s="717"/>
      <c r="O2218" s="232"/>
      <c r="P2218" s="232"/>
      <c r="Q2218" s="347"/>
      <c r="R2218" s="695"/>
      <c r="S2218" s="695"/>
      <c r="T2218" s="695"/>
      <c r="U2218" s="695"/>
      <c r="V2218" s="695"/>
      <c r="W2218" s="695"/>
      <c r="X2218" s="232"/>
      <c r="Y2218" s="695"/>
      <c r="Z2218" s="232"/>
      <c r="AA2218" s="696"/>
      <c r="AB2218" s="696"/>
      <c r="AC2218" s="697"/>
      <c r="AD2218" s="698"/>
      <c r="AE2218" s="699"/>
      <c r="AF2218" s="699"/>
      <c r="AG2218" s="699">
        <v>0.40625</v>
      </c>
      <c r="AH2218" s="699">
        <v>0.42708333333333331</v>
      </c>
      <c r="AI2218" s="232" t="s">
        <v>560</v>
      </c>
      <c r="AJ2218" s="694"/>
      <c r="AK2218" s="694"/>
      <c r="AL2218" s="700"/>
      <c r="AM2218" s="694"/>
      <c r="AN2218" s="694"/>
      <c r="AO2218" s="232"/>
      <c r="AP2218" s="232"/>
      <c r="AQ2218" s="232"/>
      <c r="AR2218" s="232"/>
      <c r="AS2218" s="232"/>
      <c r="AT2218" s="243" t="str">
        <f t="shared" si="203"/>
        <v/>
      </c>
      <c r="AU2218" s="243">
        <f t="shared" si="204"/>
        <v>2.0833333333333315E-2</v>
      </c>
    </row>
    <row r="2219" spans="1:47" ht="14.25">
      <c r="A2219" s="182">
        <v>1</v>
      </c>
      <c r="B2219" s="682">
        <v>2025</v>
      </c>
      <c r="C2219" s="29">
        <v>8</v>
      </c>
      <c r="D2219" s="29">
        <v>1</v>
      </c>
      <c r="E2219" s="247" t="s">
        <v>496</v>
      </c>
      <c r="F2219" s="682">
        <v>5</v>
      </c>
      <c r="G2219" s="684" t="s">
        <v>485</v>
      </c>
      <c r="H2219" s="694" t="s">
        <v>467</v>
      </c>
      <c r="I2219" s="347" t="s">
        <v>47</v>
      </c>
      <c r="J2219" s="694" t="s">
        <v>1553</v>
      </c>
      <c r="K2219" s="232">
        <v>3844354</v>
      </c>
      <c r="L2219" s="698">
        <v>5</v>
      </c>
      <c r="M2219" s="185">
        <v>12</v>
      </c>
      <c r="N2219" s="717" t="s">
        <v>875</v>
      </c>
      <c r="O2219" s="232" t="s">
        <v>52</v>
      </c>
      <c r="P2219" s="232">
        <v>25</v>
      </c>
      <c r="Q2219" s="347" t="s">
        <v>477</v>
      </c>
      <c r="R2219" s="695">
        <v>1110</v>
      </c>
      <c r="S2219" s="695">
        <v>1110</v>
      </c>
      <c r="T2219" s="695">
        <v>12100</v>
      </c>
      <c r="U2219" s="695">
        <v>12100</v>
      </c>
      <c r="V2219" s="695">
        <v>1110</v>
      </c>
      <c r="W2219" s="695">
        <v>1110</v>
      </c>
      <c r="X2219" s="232">
        <v>1</v>
      </c>
      <c r="Y2219" s="695">
        <v>12100</v>
      </c>
      <c r="Z2219" s="232">
        <v>1</v>
      </c>
      <c r="AA2219" s="696">
        <v>12100</v>
      </c>
      <c r="AB2219" s="696">
        <v>12100</v>
      </c>
      <c r="AC2219" s="697" t="s">
        <v>3376</v>
      </c>
      <c r="AD2219" s="698" t="s">
        <v>3371</v>
      </c>
      <c r="AE2219" s="699"/>
      <c r="AF2219" s="699"/>
      <c r="AG2219" s="699"/>
      <c r="AH2219" s="699"/>
      <c r="AI2219" s="232" t="s">
        <v>5</v>
      </c>
      <c r="AJ2219" s="694"/>
      <c r="AK2219" s="694" t="s">
        <v>6</v>
      </c>
      <c r="AL2219" s="700" t="s">
        <v>662</v>
      </c>
      <c r="AM2219" s="694" t="s">
        <v>486</v>
      </c>
      <c r="AN2219" s="694"/>
      <c r="AO2219" s="232"/>
      <c r="AP2219" s="232"/>
      <c r="AQ2219" s="232"/>
      <c r="AR2219" s="232"/>
      <c r="AS2219" s="232"/>
      <c r="AT2219" s="243" t="str">
        <f t="shared" si="203"/>
        <v/>
      </c>
      <c r="AU2219" s="243" t="str">
        <f t="shared" si="204"/>
        <v/>
      </c>
    </row>
    <row r="2220" spans="1:47" ht="14.25">
      <c r="B2220" s="682">
        <v>2025</v>
      </c>
      <c r="C2220" s="29">
        <v>8</v>
      </c>
      <c r="D2220" s="29">
        <v>1</v>
      </c>
      <c r="E2220" s="247" t="s">
        <v>496</v>
      </c>
      <c r="F2220" s="682"/>
      <c r="G2220" s="685"/>
      <c r="H2220" s="694" t="s">
        <v>467</v>
      </c>
      <c r="I2220" s="347" t="s">
        <v>43</v>
      </c>
      <c r="J2220" s="694" t="s">
        <v>1553</v>
      </c>
      <c r="K2220" s="232"/>
      <c r="L2220" s="698"/>
      <c r="M2220" s="185"/>
      <c r="N2220" s="717"/>
      <c r="O2220" s="232"/>
      <c r="P2220" s="232">
        <v>25</v>
      </c>
      <c r="Q2220" s="347" t="s">
        <v>483</v>
      </c>
      <c r="R2220" s="695">
        <v>1110</v>
      </c>
      <c r="S2220" s="695"/>
      <c r="T2220" s="695">
        <v>1000</v>
      </c>
      <c r="U2220" s="695">
        <v>1000</v>
      </c>
      <c r="V2220" s="695">
        <v>1110</v>
      </c>
      <c r="W2220" s="695">
        <v>1110</v>
      </c>
      <c r="X2220" s="232">
        <v>1</v>
      </c>
      <c r="Y2220" s="695">
        <v>1000</v>
      </c>
      <c r="Z2220" s="232">
        <v>1</v>
      </c>
      <c r="AA2220" s="696">
        <v>1000</v>
      </c>
      <c r="AB2220" s="696">
        <v>13100</v>
      </c>
      <c r="AC2220" s="697" t="s">
        <v>876</v>
      </c>
      <c r="AD2220" s="698" t="s">
        <v>3371</v>
      </c>
      <c r="AE2220" s="699">
        <v>0.42708333333333331</v>
      </c>
      <c r="AF2220" s="699">
        <v>0.4375</v>
      </c>
      <c r="AG2220" s="699"/>
      <c r="AH2220" s="699"/>
      <c r="AI2220" s="232"/>
      <c r="AJ2220" s="694"/>
      <c r="AK2220" s="694" t="s">
        <v>6</v>
      </c>
      <c r="AL2220" s="700" t="s">
        <v>662</v>
      </c>
      <c r="AM2220" s="694" t="s">
        <v>486</v>
      </c>
      <c r="AN2220" s="694">
        <v>1</v>
      </c>
      <c r="AO2220" s="232"/>
      <c r="AP2220" s="232"/>
      <c r="AQ2220" s="232"/>
      <c r="AR2220" s="232"/>
      <c r="AS2220" s="232"/>
      <c r="AT2220" s="243">
        <f t="shared" ref="AT2220:AT2301" si="209">IF(IF(AE2220&gt;AF2220,1-AE2220+AF2220,AF2220-AE2220)=0,"",IF(AE2220&gt;AF2220,1-AE2220+AF2220,AF2220-AE2220))</f>
        <v>1.0416666666666685E-2</v>
      </c>
      <c r="AU2220" s="243" t="str">
        <f t="shared" ref="AU2220:AU2301" si="210">IF(IF(AG2220&gt;AH2220,1-AG2220+AH2220,AH2220-AG2220)=0,"",IF(AG2220&gt;AH2220,1-AG2220+AH2220,AH2220-AG2220))</f>
        <v/>
      </c>
    </row>
    <row r="2221" spans="1:47" ht="14.25">
      <c r="B2221" s="682">
        <v>2025</v>
      </c>
      <c r="C2221" s="29">
        <v>8</v>
      </c>
      <c r="D2221" s="29">
        <v>1</v>
      </c>
      <c r="E2221" s="247" t="s">
        <v>496</v>
      </c>
      <c r="F2221" s="682"/>
      <c r="G2221" s="686"/>
      <c r="H2221" s="694" t="s">
        <v>467</v>
      </c>
      <c r="I2221" s="347"/>
      <c r="J2221" s="694"/>
      <c r="K2221" s="232"/>
      <c r="L2221" s="698"/>
      <c r="M2221" s="185"/>
      <c r="N2221" s="717"/>
      <c r="O2221" s="232"/>
      <c r="P2221" s="232"/>
      <c r="Q2221" s="347"/>
      <c r="R2221" s="695"/>
      <c r="S2221" s="695"/>
      <c r="T2221" s="695"/>
      <c r="U2221" s="695"/>
      <c r="V2221" s="695"/>
      <c r="W2221" s="695"/>
      <c r="X2221" s="232"/>
      <c r="Y2221" s="695"/>
      <c r="Z2221" s="232"/>
      <c r="AA2221" s="696"/>
      <c r="AB2221" s="696"/>
      <c r="AC2221" s="697"/>
      <c r="AD2221" s="698"/>
      <c r="AE2221" s="699"/>
      <c r="AF2221" s="699"/>
      <c r="AG2221" s="699">
        <v>0.4375</v>
      </c>
      <c r="AH2221" s="699">
        <v>0.45833333333333331</v>
      </c>
      <c r="AI2221" s="232" t="s">
        <v>560</v>
      </c>
      <c r="AJ2221" s="694"/>
      <c r="AK2221" s="694"/>
      <c r="AL2221" s="700"/>
      <c r="AM2221" s="694"/>
      <c r="AN2221" s="694"/>
      <c r="AO2221" s="232"/>
      <c r="AP2221" s="232"/>
      <c r="AQ2221" s="232"/>
      <c r="AR2221" s="232"/>
      <c r="AS2221" s="232"/>
      <c r="AT2221" s="243" t="str">
        <f t="shared" si="209"/>
        <v/>
      </c>
      <c r="AU2221" s="243">
        <f t="shared" si="210"/>
        <v>2.0833333333333315E-2</v>
      </c>
    </row>
    <row r="2222" spans="1:47" ht="14.25">
      <c r="A2222" s="182">
        <v>1</v>
      </c>
      <c r="B2222" s="682">
        <v>2025</v>
      </c>
      <c r="C2222" s="29">
        <v>8</v>
      </c>
      <c r="D2222" s="29">
        <v>1</v>
      </c>
      <c r="E2222" s="247" t="s">
        <v>496</v>
      </c>
      <c r="F2222" s="682">
        <v>6</v>
      </c>
      <c r="G2222" s="684" t="s">
        <v>485</v>
      </c>
      <c r="H2222" s="694" t="s">
        <v>467</v>
      </c>
      <c r="I2222" s="347" t="s">
        <v>47</v>
      </c>
      <c r="J2222" s="694" t="s">
        <v>1553</v>
      </c>
      <c r="K2222" s="232">
        <v>3844354</v>
      </c>
      <c r="L2222" s="698">
        <v>6</v>
      </c>
      <c r="M2222" s="185">
        <v>12</v>
      </c>
      <c r="N2222" s="717" t="s">
        <v>875</v>
      </c>
      <c r="O2222" s="232" t="s">
        <v>52</v>
      </c>
      <c r="P2222" s="232">
        <v>25</v>
      </c>
      <c r="Q2222" s="347" t="s">
        <v>477</v>
      </c>
      <c r="R2222" s="695">
        <v>1110</v>
      </c>
      <c r="S2222" s="695">
        <v>1110</v>
      </c>
      <c r="T2222" s="695">
        <v>12100</v>
      </c>
      <c r="U2222" s="695">
        <v>12100</v>
      </c>
      <c r="V2222" s="695">
        <v>1110</v>
      </c>
      <c r="W2222" s="695">
        <v>1110</v>
      </c>
      <c r="X2222" s="232">
        <v>1</v>
      </c>
      <c r="Y2222" s="695">
        <v>12100</v>
      </c>
      <c r="Z2222" s="232">
        <v>1</v>
      </c>
      <c r="AA2222" s="696">
        <v>12100</v>
      </c>
      <c r="AB2222" s="696">
        <v>12100</v>
      </c>
      <c r="AC2222" s="697" t="s">
        <v>3377</v>
      </c>
      <c r="AD2222" s="698" t="s">
        <v>3372</v>
      </c>
      <c r="AE2222" s="699"/>
      <c r="AF2222" s="699"/>
      <c r="AG2222" s="699"/>
      <c r="AH2222" s="699"/>
      <c r="AI2222" s="232" t="s">
        <v>5</v>
      </c>
      <c r="AJ2222" s="694"/>
      <c r="AK2222" s="694" t="s">
        <v>6</v>
      </c>
      <c r="AL2222" s="700" t="s">
        <v>662</v>
      </c>
      <c r="AM2222" s="694" t="s">
        <v>486</v>
      </c>
      <c r="AN2222" s="694"/>
      <c r="AO2222" s="232"/>
      <c r="AP2222" s="232"/>
      <c r="AQ2222" s="232"/>
      <c r="AR2222" s="232"/>
      <c r="AS2222" s="232"/>
      <c r="AT2222" s="243" t="str">
        <f t="shared" si="209"/>
        <v/>
      </c>
      <c r="AU2222" s="243" t="str">
        <f t="shared" si="210"/>
        <v/>
      </c>
    </row>
    <row r="2223" spans="1:47" ht="14.25">
      <c r="B2223" s="682">
        <v>2025</v>
      </c>
      <c r="C2223" s="29">
        <v>8</v>
      </c>
      <c r="D2223" s="29">
        <v>1</v>
      </c>
      <c r="E2223" s="247" t="s">
        <v>496</v>
      </c>
      <c r="F2223" s="682"/>
      <c r="G2223" s="685"/>
      <c r="H2223" s="694" t="s">
        <v>467</v>
      </c>
      <c r="I2223" s="347" t="s">
        <v>43</v>
      </c>
      <c r="J2223" s="694" t="s">
        <v>1553</v>
      </c>
      <c r="K2223" s="232"/>
      <c r="L2223" s="698"/>
      <c r="M2223" s="185"/>
      <c r="N2223" s="717"/>
      <c r="O2223" s="232"/>
      <c r="P2223" s="232">
        <v>25</v>
      </c>
      <c r="Q2223" s="347" t="s">
        <v>483</v>
      </c>
      <c r="R2223" s="695">
        <v>1110</v>
      </c>
      <c r="S2223" s="695"/>
      <c r="T2223" s="695">
        <v>1000</v>
      </c>
      <c r="U2223" s="695">
        <v>1000</v>
      </c>
      <c r="V2223" s="695">
        <v>1110</v>
      </c>
      <c r="W2223" s="695">
        <v>1110</v>
      </c>
      <c r="X2223" s="232">
        <v>1</v>
      </c>
      <c r="Y2223" s="695">
        <v>1000</v>
      </c>
      <c r="Z2223" s="232">
        <v>1</v>
      </c>
      <c r="AA2223" s="696">
        <v>1000</v>
      </c>
      <c r="AB2223" s="696">
        <v>13100</v>
      </c>
      <c r="AC2223" s="697" t="s">
        <v>876</v>
      </c>
      <c r="AD2223" s="698" t="s">
        <v>3372</v>
      </c>
      <c r="AE2223" s="699">
        <v>0.45833333333333331</v>
      </c>
      <c r="AF2223" s="699">
        <v>0.46875</v>
      </c>
      <c r="AG2223" s="699"/>
      <c r="AH2223" s="699"/>
      <c r="AI2223" s="232"/>
      <c r="AJ2223" s="694"/>
      <c r="AK2223" s="694" t="s">
        <v>6</v>
      </c>
      <c r="AL2223" s="700" t="s">
        <v>662</v>
      </c>
      <c r="AM2223" s="694" t="s">
        <v>486</v>
      </c>
      <c r="AN2223" s="694">
        <v>1</v>
      </c>
      <c r="AO2223" s="232"/>
      <c r="AP2223" s="232"/>
      <c r="AQ2223" s="232"/>
      <c r="AR2223" s="232"/>
      <c r="AS2223" s="232"/>
      <c r="AT2223" s="243">
        <f t="shared" si="209"/>
        <v>1.0416666666666685E-2</v>
      </c>
      <c r="AU2223" s="243" t="str">
        <f t="shared" si="210"/>
        <v/>
      </c>
    </row>
    <row r="2224" spans="1:47" ht="14.25">
      <c r="B2224" s="682">
        <v>2025</v>
      </c>
      <c r="C2224" s="29">
        <v>8</v>
      </c>
      <c r="D2224" s="29">
        <v>1</v>
      </c>
      <c r="E2224" s="247" t="s">
        <v>496</v>
      </c>
      <c r="F2224" s="682"/>
      <c r="G2224" s="686"/>
      <c r="H2224" s="694" t="s">
        <v>467</v>
      </c>
      <c r="I2224" s="347"/>
      <c r="J2224" s="694"/>
      <c r="K2224" s="232"/>
      <c r="L2224" s="698"/>
      <c r="M2224" s="185"/>
      <c r="N2224" s="717"/>
      <c r="O2224" s="232"/>
      <c r="P2224" s="232"/>
      <c r="Q2224" s="347"/>
      <c r="R2224" s="695"/>
      <c r="S2224" s="695"/>
      <c r="T2224" s="695"/>
      <c r="U2224" s="695"/>
      <c r="V2224" s="695"/>
      <c r="W2224" s="695"/>
      <c r="X2224" s="232"/>
      <c r="Y2224" s="695"/>
      <c r="Z2224" s="232"/>
      <c r="AA2224" s="696"/>
      <c r="AB2224" s="696"/>
      <c r="AC2224" s="697"/>
      <c r="AD2224" s="698"/>
      <c r="AE2224" s="699"/>
      <c r="AF2224" s="699"/>
      <c r="AG2224" s="699">
        <v>0.46875</v>
      </c>
      <c r="AH2224" s="699">
        <v>0.52083333333333337</v>
      </c>
      <c r="AI2224" s="232" t="s">
        <v>689</v>
      </c>
      <c r="AJ2224" s="694"/>
      <c r="AK2224" s="694"/>
      <c r="AL2224" s="700"/>
      <c r="AM2224" s="694"/>
      <c r="AN2224" s="694"/>
      <c r="AO2224" s="232" t="s">
        <v>3380</v>
      </c>
      <c r="AP2224" s="232"/>
      <c r="AQ2224" s="232"/>
      <c r="AR2224" s="232"/>
      <c r="AS2224" s="232"/>
      <c r="AT2224" s="243" t="str">
        <f t="shared" ref="AT2224:AT2253" si="211">IF(IF(AE2224&gt;AF2224,1-AE2224+AF2224,AF2224-AE2224)=0,"",IF(AE2224&gt;AF2224,1-AE2224+AF2224,AF2224-AE2224))</f>
        <v/>
      </c>
      <c r="AU2224" s="243">
        <f t="shared" ref="AU2224:AU2253" si="212">IF(IF(AG2224&gt;AH2224,1-AG2224+AH2224,AH2224-AG2224)=0,"",IF(AG2224&gt;AH2224,1-AG2224+AH2224,AH2224-AG2224))</f>
        <v>5.208333333333337E-2</v>
      </c>
    </row>
    <row r="2225" spans="1:47" ht="14.25">
      <c r="B2225" s="682">
        <v>2025</v>
      </c>
      <c r="C2225" s="29">
        <v>8</v>
      </c>
      <c r="D2225" s="29">
        <v>1</v>
      </c>
      <c r="E2225" s="247" t="s">
        <v>496</v>
      </c>
      <c r="F2225" s="682"/>
      <c r="G2225" s="684"/>
      <c r="H2225" s="694" t="s">
        <v>467</v>
      </c>
      <c r="I2225" s="347" t="s">
        <v>58</v>
      </c>
      <c r="J2225" s="694" t="s">
        <v>468</v>
      </c>
      <c r="K2225" s="232"/>
      <c r="L2225" s="698"/>
      <c r="M2225" s="185"/>
      <c r="N2225" s="717"/>
      <c r="O2225" s="232"/>
      <c r="P2225" s="232">
        <v>12</v>
      </c>
      <c r="Q2225" s="347" t="s">
        <v>483</v>
      </c>
      <c r="R2225" s="695">
        <v>1100</v>
      </c>
      <c r="S2225" s="695"/>
      <c r="T2225" s="695" t="s">
        <v>30</v>
      </c>
      <c r="U2225" s="695">
        <v>200</v>
      </c>
      <c r="V2225" s="695">
        <v>1100</v>
      </c>
      <c r="W2225" s="695">
        <v>1100</v>
      </c>
      <c r="X2225" s="232">
        <v>1</v>
      </c>
      <c r="Y2225" s="695">
        <v>200</v>
      </c>
      <c r="Z2225" s="232">
        <v>1</v>
      </c>
      <c r="AA2225" s="696">
        <v>200</v>
      </c>
      <c r="AB2225" s="696"/>
      <c r="AC2225" s="697"/>
      <c r="AD2225" s="698"/>
      <c r="AE2225" s="699"/>
      <c r="AF2225" s="699"/>
      <c r="AG2225" s="699"/>
      <c r="AH2225" s="699"/>
      <c r="AI2225" s="232"/>
      <c r="AJ2225" s="694"/>
      <c r="AK2225" s="694"/>
      <c r="AL2225" s="700"/>
      <c r="AM2225" s="694"/>
      <c r="AN2225" s="694"/>
      <c r="AO2225" s="232"/>
      <c r="AP2225" s="232"/>
      <c r="AQ2225" s="232"/>
      <c r="AR2225" s="232"/>
      <c r="AS2225" s="232"/>
      <c r="AT2225" s="243" t="str">
        <f t="shared" si="211"/>
        <v/>
      </c>
      <c r="AU2225" s="243" t="str">
        <f t="shared" si="212"/>
        <v/>
      </c>
    </row>
    <row r="2226" spans="1:47" ht="14.25">
      <c r="A2226" s="182">
        <v>1</v>
      </c>
      <c r="B2226" s="682">
        <v>2025</v>
      </c>
      <c r="C2226" s="29">
        <v>8</v>
      </c>
      <c r="D2226" s="29">
        <v>1</v>
      </c>
      <c r="E2226" s="247" t="s">
        <v>496</v>
      </c>
      <c r="F2226" s="682">
        <v>7</v>
      </c>
      <c r="G2226" s="684" t="s">
        <v>485</v>
      </c>
      <c r="H2226" s="694" t="s">
        <v>467</v>
      </c>
      <c r="I2226" s="347" t="s">
        <v>47</v>
      </c>
      <c r="J2226" s="694" t="s">
        <v>468</v>
      </c>
      <c r="K2226" s="232">
        <v>3844363</v>
      </c>
      <c r="L2226" s="698">
        <v>1</v>
      </c>
      <c r="M2226" s="185">
        <v>15</v>
      </c>
      <c r="N2226" s="717" t="s">
        <v>498</v>
      </c>
      <c r="O2226" s="232" t="s">
        <v>469</v>
      </c>
      <c r="P2226" s="232">
        <v>25</v>
      </c>
      <c r="Q2226" s="347" t="s">
        <v>344</v>
      </c>
      <c r="R2226" s="695">
        <v>1100</v>
      </c>
      <c r="S2226" s="695">
        <v>1100</v>
      </c>
      <c r="T2226" s="695">
        <v>6000</v>
      </c>
      <c r="U2226" s="695">
        <v>6000</v>
      </c>
      <c r="V2226" s="695">
        <v>1100</v>
      </c>
      <c r="W2226" s="695">
        <v>1100</v>
      </c>
      <c r="X2226" s="232">
        <v>1</v>
      </c>
      <c r="Y2226" s="695">
        <v>6000</v>
      </c>
      <c r="Z2226" s="232">
        <v>1</v>
      </c>
      <c r="AA2226" s="696">
        <v>6000</v>
      </c>
      <c r="AB2226" s="696">
        <v>6050</v>
      </c>
      <c r="AC2226" s="697" t="s">
        <v>3385</v>
      </c>
      <c r="AD2226" s="698"/>
      <c r="AE2226" s="699">
        <v>0.52083333333333337</v>
      </c>
      <c r="AF2226" s="699">
        <v>0.54861111111111116</v>
      </c>
      <c r="AG2226" s="699">
        <v>0.54861111111111116</v>
      </c>
      <c r="AH2226" s="699">
        <v>0.55555555555555558</v>
      </c>
      <c r="AI2226" s="232" t="s">
        <v>5</v>
      </c>
      <c r="AJ2226" s="694"/>
      <c r="AK2226" s="694" t="s">
        <v>6</v>
      </c>
      <c r="AL2226" s="700" t="s">
        <v>662</v>
      </c>
      <c r="AM2226" s="694" t="s">
        <v>486</v>
      </c>
      <c r="AN2226" s="694">
        <v>1</v>
      </c>
      <c r="AO2226" s="232" t="s">
        <v>2984</v>
      </c>
      <c r="AP2226" s="232" t="s">
        <v>394</v>
      </c>
      <c r="AQ2226" s="232" t="s">
        <v>3363</v>
      </c>
      <c r="AR2226" s="232"/>
      <c r="AS2226" s="232"/>
      <c r="AT2226" s="243">
        <f t="shared" si="211"/>
        <v>2.777777777777779E-2</v>
      </c>
      <c r="AU2226" s="243">
        <f t="shared" si="212"/>
        <v>6.9444444444444198E-3</v>
      </c>
    </row>
    <row r="2227" spans="1:47" ht="14.25">
      <c r="B2227" s="682">
        <v>2025</v>
      </c>
      <c r="C2227" s="29">
        <v>8</v>
      </c>
      <c r="D2227" s="29">
        <v>1</v>
      </c>
      <c r="E2227" s="683" t="s">
        <v>494</v>
      </c>
      <c r="F2227" s="682">
        <v>7</v>
      </c>
      <c r="G2227" s="684" t="s">
        <v>485</v>
      </c>
      <c r="H2227" s="694" t="s">
        <v>467</v>
      </c>
      <c r="I2227" s="347" t="s">
        <v>47</v>
      </c>
      <c r="J2227" s="694" t="s">
        <v>468</v>
      </c>
      <c r="K2227" s="232">
        <v>3844363</v>
      </c>
      <c r="L2227" s="698">
        <v>2</v>
      </c>
      <c r="M2227" s="185">
        <v>15</v>
      </c>
      <c r="N2227" s="717" t="s">
        <v>498</v>
      </c>
      <c r="O2227" s="232" t="s">
        <v>469</v>
      </c>
      <c r="P2227" s="232">
        <v>25</v>
      </c>
      <c r="Q2227" s="347" t="s">
        <v>344</v>
      </c>
      <c r="R2227" s="695">
        <v>1100</v>
      </c>
      <c r="S2227" s="695">
        <v>1101</v>
      </c>
      <c r="T2227" s="695">
        <v>6000</v>
      </c>
      <c r="U2227" s="695">
        <v>6000</v>
      </c>
      <c r="V2227" s="695">
        <v>1100</v>
      </c>
      <c r="W2227" s="695">
        <v>1101</v>
      </c>
      <c r="X2227" s="232">
        <v>1</v>
      </c>
      <c r="Y2227" s="695">
        <v>6000</v>
      </c>
      <c r="Z2227" s="232">
        <v>1</v>
      </c>
      <c r="AA2227" s="696">
        <v>6000</v>
      </c>
      <c r="AB2227" s="696">
        <v>6050</v>
      </c>
      <c r="AC2227" s="697" t="s">
        <v>3386</v>
      </c>
      <c r="AD2227" s="698"/>
      <c r="AE2227" s="699">
        <v>0.55555555555555558</v>
      </c>
      <c r="AF2227" s="699">
        <v>0.58333333333333337</v>
      </c>
      <c r="AG2227" s="699">
        <v>0.58333333333333337</v>
      </c>
      <c r="AH2227" s="699">
        <v>0.60416666666666663</v>
      </c>
      <c r="AI2227" s="232" t="s">
        <v>5</v>
      </c>
      <c r="AJ2227" s="694"/>
      <c r="AK2227" s="694" t="s">
        <v>6</v>
      </c>
      <c r="AL2227" s="700" t="s">
        <v>662</v>
      </c>
      <c r="AM2227" s="694" t="s">
        <v>486</v>
      </c>
      <c r="AN2227" s="694">
        <v>1</v>
      </c>
      <c r="AO2227" s="232" t="s">
        <v>2984</v>
      </c>
      <c r="AP2227" s="232" t="s">
        <v>394</v>
      </c>
      <c r="AQ2227" s="232"/>
      <c r="AR2227" s="232"/>
      <c r="AS2227" s="232"/>
      <c r="AT2227" s="243">
        <f t="shared" si="211"/>
        <v>2.777777777777779E-2</v>
      </c>
      <c r="AU2227" s="243">
        <f t="shared" si="212"/>
        <v>2.0833333333333259E-2</v>
      </c>
    </row>
    <row r="2228" spans="1:47" ht="14.25">
      <c r="B2228" s="682">
        <v>2025</v>
      </c>
      <c r="C2228" s="29">
        <v>8</v>
      </c>
      <c r="D2228" s="29">
        <v>1</v>
      </c>
      <c r="E2228" s="683" t="s">
        <v>494</v>
      </c>
      <c r="F2228" s="682">
        <v>7</v>
      </c>
      <c r="G2228" s="684" t="s">
        <v>485</v>
      </c>
      <c r="H2228" s="694" t="s">
        <v>467</v>
      </c>
      <c r="I2228" s="347" t="s">
        <v>47</v>
      </c>
      <c r="J2228" s="694" t="s">
        <v>468</v>
      </c>
      <c r="K2228" s="232">
        <v>3844363</v>
      </c>
      <c r="L2228" s="698">
        <v>3</v>
      </c>
      <c r="M2228" s="185">
        <v>15</v>
      </c>
      <c r="N2228" s="717" t="s">
        <v>498</v>
      </c>
      <c r="O2228" s="232" t="s">
        <v>469</v>
      </c>
      <c r="P2228" s="232">
        <v>25</v>
      </c>
      <c r="Q2228" s="347" t="s">
        <v>344</v>
      </c>
      <c r="R2228" s="695">
        <v>1100</v>
      </c>
      <c r="S2228" s="695">
        <v>1101</v>
      </c>
      <c r="T2228" s="695">
        <v>6000</v>
      </c>
      <c r="U2228" s="695">
        <v>6000</v>
      </c>
      <c r="V2228" s="695">
        <v>1100</v>
      </c>
      <c r="W2228" s="695">
        <v>1101</v>
      </c>
      <c r="X2228" s="232">
        <v>1</v>
      </c>
      <c r="Y2228" s="695">
        <v>6000</v>
      </c>
      <c r="Z2228" s="232">
        <v>1</v>
      </c>
      <c r="AA2228" s="696">
        <v>6000</v>
      </c>
      <c r="AB2228" s="696">
        <v>6050</v>
      </c>
      <c r="AC2228" s="697" t="s">
        <v>3387</v>
      </c>
      <c r="AD2228" s="698" t="s">
        <v>3381</v>
      </c>
      <c r="AE2228" s="699">
        <v>0.60416666666666663</v>
      </c>
      <c r="AF2228" s="699">
        <v>0.63194444444444442</v>
      </c>
      <c r="AG2228" s="699">
        <v>0.63194444444444442</v>
      </c>
      <c r="AH2228" s="699">
        <v>0.63888888888888884</v>
      </c>
      <c r="AI2228" s="232" t="s">
        <v>5</v>
      </c>
      <c r="AJ2228" s="694"/>
      <c r="AK2228" s="694" t="s">
        <v>6</v>
      </c>
      <c r="AL2228" s="700" t="s">
        <v>662</v>
      </c>
      <c r="AM2228" s="694" t="s">
        <v>486</v>
      </c>
      <c r="AN2228" s="694">
        <v>1</v>
      </c>
      <c r="AO2228" s="232" t="s">
        <v>3394</v>
      </c>
      <c r="AP2228" s="232" t="s">
        <v>394</v>
      </c>
      <c r="AQ2228" s="232"/>
      <c r="AR2228" s="232"/>
      <c r="AS2228" s="232"/>
      <c r="AT2228" s="243">
        <f t="shared" si="211"/>
        <v>2.777777777777779E-2</v>
      </c>
      <c r="AU2228" s="243">
        <f t="shared" si="212"/>
        <v>6.9444444444444198E-3</v>
      </c>
    </row>
    <row r="2229" spans="1:47" ht="14.25">
      <c r="B2229" s="682">
        <v>2025</v>
      </c>
      <c r="C2229" s="29">
        <v>8</v>
      </c>
      <c r="D2229" s="29">
        <v>1</v>
      </c>
      <c r="E2229" s="683" t="s">
        <v>494</v>
      </c>
      <c r="F2229" s="682"/>
      <c r="G2229" s="686"/>
      <c r="H2229" s="694" t="s">
        <v>467</v>
      </c>
      <c r="I2229" s="347" t="s">
        <v>43</v>
      </c>
      <c r="J2229" s="694" t="s">
        <v>468</v>
      </c>
      <c r="K2229" s="232"/>
      <c r="L2229" s="698"/>
      <c r="M2229" s="185"/>
      <c r="N2229" s="717"/>
      <c r="O2229" s="232"/>
      <c r="P2229" s="232">
        <v>25</v>
      </c>
      <c r="Q2229" s="347" t="s">
        <v>483</v>
      </c>
      <c r="R2229" s="695">
        <v>1100</v>
      </c>
      <c r="S2229" s="695"/>
      <c r="T2229" s="695" t="s">
        <v>30</v>
      </c>
      <c r="U2229" s="695">
        <v>500</v>
      </c>
      <c r="V2229" s="695">
        <v>1100</v>
      </c>
      <c r="W2229" s="695">
        <v>1100</v>
      </c>
      <c r="X2229" s="232">
        <v>1</v>
      </c>
      <c r="Y2229" s="695"/>
      <c r="Z2229" s="232">
        <v>1</v>
      </c>
      <c r="AA2229" s="696">
        <v>500</v>
      </c>
      <c r="AB2229" s="696">
        <v>18700</v>
      </c>
      <c r="AC2229" s="697" t="s">
        <v>928</v>
      </c>
      <c r="AD2229" s="698" t="s">
        <v>3381</v>
      </c>
      <c r="AE2229" s="699">
        <v>0.63888888888888884</v>
      </c>
      <c r="AF2229" s="699">
        <v>0.64236111111111116</v>
      </c>
      <c r="AG2229" s="699"/>
      <c r="AH2229" s="699"/>
      <c r="AI2229" s="232"/>
      <c r="AJ2229" s="694"/>
      <c r="AK2229" s="694" t="s">
        <v>6</v>
      </c>
      <c r="AL2229" s="700" t="s">
        <v>662</v>
      </c>
      <c r="AM2229" s="694" t="s">
        <v>486</v>
      </c>
      <c r="AN2229" s="694">
        <v>1</v>
      </c>
      <c r="AO2229" s="232" t="s">
        <v>1408</v>
      </c>
      <c r="AP2229" s="232"/>
      <c r="AQ2229" s="232"/>
      <c r="AR2229" s="232"/>
      <c r="AS2229" s="232"/>
      <c r="AT2229" s="243">
        <f t="shared" si="211"/>
        <v>3.4722222222223209E-3</v>
      </c>
      <c r="AU2229" s="243" t="str">
        <f t="shared" si="212"/>
        <v/>
      </c>
    </row>
    <row r="2230" spans="1:47" ht="14.25">
      <c r="B2230" s="682">
        <v>2025</v>
      </c>
      <c r="C2230" s="29">
        <v>8</v>
      </c>
      <c r="D2230" s="29">
        <v>1</v>
      </c>
      <c r="E2230" s="683" t="s">
        <v>494</v>
      </c>
      <c r="F2230" s="682"/>
      <c r="G2230" s="686"/>
      <c r="H2230" s="694" t="s">
        <v>467</v>
      </c>
      <c r="I2230" s="347"/>
      <c r="J2230" s="694"/>
      <c r="K2230" s="232"/>
      <c r="L2230" s="698"/>
      <c r="M2230" s="185"/>
      <c r="N2230" s="717"/>
      <c r="O2230" s="232"/>
      <c r="P2230" s="232"/>
      <c r="Q2230" s="347"/>
      <c r="R2230" s="695"/>
      <c r="S2230" s="695"/>
      <c r="T2230" s="695"/>
      <c r="U2230" s="695"/>
      <c r="V2230" s="695"/>
      <c r="W2230" s="695"/>
      <c r="X2230" s="232"/>
      <c r="Y2230" s="695"/>
      <c r="Z2230" s="232"/>
      <c r="AA2230" s="696"/>
      <c r="AB2230" s="696"/>
      <c r="AC2230" s="697"/>
      <c r="AD2230" s="698"/>
      <c r="AE2230" s="699"/>
      <c r="AF2230" s="699"/>
      <c r="AG2230" s="699">
        <v>0.64236111111111116</v>
      </c>
      <c r="AH2230" s="699">
        <v>0.66319444444444442</v>
      </c>
      <c r="AI2230" s="232" t="s">
        <v>560</v>
      </c>
      <c r="AJ2230" s="694"/>
      <c r="AK2230" s="694"/>
      <c r="AL2230" s="700"/>
      <c r="AM2230" s="694"/>
      <c r="AN2230" s="694"/>
      <c r="AO2230" s="232"/>
      <c r="AP2230" s="232"/>
      <c r="AQ2230" s="232"/>
      <c r="AR2230" s="232"/>
      <c r="AS2230" s="232"/>
      <c r="AT2230" s="243" t="str">
        <f t="shared" si="211"/>
        <v/>
      </c>
      <c r="AU2230" s="243">
        <f t="shared" si="212"/>
        <v>2.0833333333333259E-2</v>
      </c>
    </row>
    <row r="2231" spans="1:47" ht="14.25">
      <c r="B2231" s="682">
        <v>2025</v>
      </c>
      <c r="C2231" s="29">
        <v>8</v>
      </c>
      <c r="D2231" s="29">
        <v>1</v>
      </c>
      <c r="E2231" s="683" t="s">
        <v>494</v>
      </c>
      <c r="F2231" s="682"/>
      <c r="G2231" s="686"/>
      <c r="H2231" s="694" t="s">
        <v>467</v>
      </c>
      <c r="I2231" s="347" t="s">
        <v>58</v>
      </c>
      <c r="J2231" s="694" t="s">
        <v>468</v>
      </c>
      <c r="K2231" s="232"/>
      <c r="L2231" s="698"/>
      <c r="M2231" s="185"/>
      <c r="N2231" s="717"/>
      <c r="O2231" s="232"/>
      <c r="P2231" s="232">
        <v>12</v>
      </c>
      <c r="Q2231" s="347" t="s">
        <v>483</v>
      </c>
      <c r="R2231" s="695">
        <v>1100</v>
      </c>
      <c r="S2231" s="695"/>
      <c r="T2231" s="695" t="s">
        <v>30</v>
      </c>
      <c r="U2231" s="695">
        <v>200</v>
      </c>
      <c r="V2231" s="695">
        <v>1100</v>
      </c>
      <c r="W2231" s="695">
        <v>1100</v>
      </c>
      <c r="X2231" s="232">
        <v>1</v>
      </c>
      <c r="Y2231" s="695">
        <v>200</v>
      </c>
      <c r="Z2231" s="232">
        <v>1</v>
      </c>
      <c r="AA2231" s="696">
        <v>200</v>
      </c>
      <c r="AB2231" s="696"/>
      <c r="AC2231" s="697"/>
      <c r="AD2231" s="698"/>
      <c r="AE2231" s="699"/>
      <c r="AF2231" s="699"/>
      <c r="AG2231" s="699"/>
      <c r="AH2231" s="699"/>
      <c r="AI2231" s="232"/>
      <c r="AJ2231" s="694"/>
      <c r="AK2231" s="694"/>
      <c r="AL2231" s="700"/>
      <c r="AM2231" s="694"/>
      <c r="AN2231" s="694"/>
      <c r="AO2231" s="232"/>
      <c r="AP2231" s="232"/>
      <c r="AQ2231" s="232"/>
      <c r="AR2231" s="232"/>
      <c r="AS2231" s="232"/>
      <c r="AT2231" s="243" t="str">
        <f t="shared" si="211"/>
        <v/>
      </c>
      <c r="AU2231" s="243" t="str">
        <f t="shared" si="212"/>
        <v/>
      </c>
    </row>
    <row r="2232" spans="1:47" ht="14.25">
      <c r="A2232" s="182">
        <v>1</v>
      </c>
      <c r="B2232" s="682">
        <v>2025</v>
      </c>
      <c r="C2232" s="29">
        <v>8</v>
      </c>
      <c r="D2232" s="29">
        <v>1</v>
      </c>
      <c r="E2232" s="683" t="s">
        <v>494</v>
      </c>
      <c r="F2232" s="682">
        <v>8</v>
      </c>
      <c r="G2232" s="686" t="s">
        <v>485</v>
      </c>
      <c r="H2232" s="694" t="s">
        <v>467</v>
      </c>
      <c r="I2232" s="347" t="s">
        <v>47</v>
      </c>
      <c r="J2232" s="694" t="s">
        <v>468</v>
      </c>
      <c r="K2232" s="232">
        <v>3844363</v>
      </c>
      <c r="L2232" s="698">
        <v>4</v>
      </c>
      <c r="M2232" s="185">
        <v>15</v>
      </c>
      <c r="N2232" s="717" t="s">
        <v>498</v>
      </c>
      <c r="O2232" s="232" t="s">
        <v>469</v>
      </c>
      <c r="P2232" s="232">
        <v>25</v>
      </c>
      <c r="Q2232" s="347" t="s">
        <v>344</v>
      </c>
      <c r="R2232" s="695">
        <v>1100</v>
      </c>
      <c r="S2232" s="695">
        <v>1101</v>
      </c>
      <c r="T2232" s="695">
        <v>6000</v>
      </c>
      <c r="U2232" s="695">
        <v>6000</v>
      </c>
      <c r="V2232" s="695">
        <v>1100</v>
      </c>
      <c r="W2232" s="695">
        <v>1101</v>
      </c>
      <c r="X2232" s="232">
        <v>1</v>
      </c>
      <c r="Y2232" s="695">
        <v>6000</v>
      </c>
      <c r="Z2232" s="232">
        <v>1</v>
      </c>
      <c r="AA2232" s="696">
        <v>6000</v>
      </c>
      <c r="AB2232" s="696">
        <v>6050</v>
      </c>
      <c r="AC2232" s="697" t="s">
        <v>3391</v>
      </c>
      <c r="AD2232" s="698"/>
      <c r="AE2232" s="699">
        <v>0.66319444444444442</v>
      </c>
      <c r="AF2232" s="699">
        <v>0.69097222222222221</v>
      </c>
      <c r="AG2232" s="699">
        <v>0.69097222222222221</v>
      </c>
      <c r="AH2232" s="699">
        <v>0.69791666666666663</v>
      </c>
      <c r="AI2232" s="232" t="s">
        <v>5</v>
      </c>
      <c r="AJ2232" s="694"/>
      <c r="AK2232" s="694" t="s">
        <v>6</v>
      </c>
      <c r="AL2232" s="700" t="s">
        <v>662</v>
      </c>
      <c r="AM2232" s="694" t="s">
        <v>486</v>
      </c>
      <c r="AN2232" s="694">
        <v>1</v>
      </c>
      <c r="AO2232" s="232" t="s">
        <v>2984</v>
      </c>
      <c r="AP2232" s="232" t="s">
        <v>394</v>
      </c>
      <c r="AQ2232" s="232"/>
      <c r="AR2232" s="232"/>
      <c r="AS2232" s="232"/>
      <c r="AT2232" s="243">
        <f t="shared" si="211"/>
        <v>2.777777777777779E-2</v>
      </c>
      <c r="AU2232" s="243">
        <f t="shared" si="212"/>
        <v>6.9444444444444198E-3</v>
      </c>
    </row>
    <row r="2233" spans="1:47" ht="14.25">
      <c r="B2233" s="682">
        <v>2025</v>
      </c>
      <c r="C2233" s="29">
        <v>8</v>
      </c>
      <c r="D2233" s="29">
        <v>1</v>
      </c>
      <c r="E2233" s="683" t="s">
        <v>494</v>
      </c>
      <c r="F2233" s="682">
        <v>8</v>
      </c>
      <c r="G2233" s="686" t="s">
        <v>485</v>
      </c>
      <c r="H2233" s="694" t="s">
        <v>467</v>
      </c>
      <c r="I2233" s="347" t="s">
        <v>47</v>
      </c>
      <c r="J2233" s="694" t="s">
        <v>468</v>
      </c>
      <c r="K2233" s="232">
        <v>3844363</v>
      </c>
      <c r="L2233" s="698">
        <v>5</v>
      </c>
      <c r="M2233" s="185">
        <v>15</v>
      </c>
      <c r="N2233" s="717" t="s">
        <v>498</v>
      </c>
      <c r="O2233" s="232" t="s">
        <v>469</v>
      </c>
      <c r="P2233" s="232">
        <v>25</v>
      </c>
      <c r="Q2233" s="347" t="s">
        <v>344</v>
      </c>
      <c r="R2233" s="695">
        <v>1100</v>
      </c>
      <c r="S2233" s="695">
        <v>1100</v>
      </c>
      <c r="T2233" s="695">
        <v>6000</v>
      </c>
      <c r="U2233" s="695">
        <v>6000</v>
      </c>
      <c r="V2233" s="695">
        <v>1100</v>
      </c>
      <c r="W2233" s="695">
        <v>1100</v>
      </c>
      <c r="X2233" s="232">
        <v>1</v>
      </c>
      <c r="Y2233" s="695">
        <v>6000</v>
      </c>
      <c r="Z2233" s="232">
        <v>1</v>
      </c>
      <c r="AA2233" s="696">
        <v>6000</v>
      </c>
      <c r="AB2233" s="696">
        <v>6050</v>
      </c>
      <c r="AC2233" s="697" t="s">
        <v>3395</v>
      </c>
      <c r="AD2233" s="698"/>
      <c r="AE2233" s="699">
        <v>0.69791666666666663</v>
      </c>
      <c r="AF2233" s="699">
        <v>0.72569444444444442</v>
      </c>
      <c r="AG2233" s="699">
        <v>0.72569444444444442</v>
      </c>
      <c r="AH2233" s="699">
        <v>0.77430555555555558</v>
      </c>
      <c r="AI2233" s="232" t="s">
        <v>5</v>
      </c>
      <c r="AJ2233" s="694"/>
      <c r="AK2233" s="694" t="s">
        <v>6</v>
      </c>
      <c r="AL2233" s="700" t="s">
        <v>662</v>
      </c>
      <c r="AM2233" s="694" t="s">
        <v>486</v>
      </c>
      <c r="AN2233" s="694">
        <v>1</v>
      </c>
      <c r="AO2233" s="232" t="s">
        <v>2984</v>
      </c>
      <c r="AP2233" s="232" t="s">
        <v>394</v>
      </c>
      <c r="AQ2233" s="232"/>
      <c r="AR2233" s="232"/>
      <c r="AS2233" s="232"/>
      <c r="AT2233" s="243">
        <f t="shared" si="211"/>
        <v>2.777777777777779E-2</v>
      </c>
      <c r="AU2233" s="243">
        <f t="shared" si="212"/>
        <v>4.861111111111116E-2</v>
      </c>
    </row>
    <row r="2234" spans="1:47" ht="14.25">
      <c r="B2234" s="682">
        <v>2025</v>
      </c>
      <c r="C2234" s="29">
        <v>8</v>
      </c>
      <c r="D2234" s="29">
        <v>1</v>
      </c>
      <c r="E2234" s="683" t="s">
        <v>494</v>
      </c>
      <c r="F2234" s="682">
        <v>8</v>
      </c>
      <c r="G2234" s="686" t="s">
        <v>485</v>
      </c>
      <c r="H2234" s="694" t="s">
        <v>467</v>
      </c>
      <c r="I2234" s="347" t="s">
        <v>47</v>
      </c>
      <c r="J2234" s="694" t="s">
        <v>468</v>
      </c>
      <c r="K2234" s="232">
        <v>3844363</v>
      </c>
      <c r="L2234" s="698">
        <v>6</v>
      </c>
      <c r="M2234" s="185">
        <v>15</v>
      </c>
      <c r="N2234" s="717" t="s">
        <v>498</v>
      </c>
      <c r="O2234" s="232" t="s">
        <v>469</v>
      </c>
      <c r="P2234" s="232">
        <v>25</v>
      </c>
      <c r="Q2234" s="347" t="s">
        <v>344</v>
      </c>
      <c r="R2234" s="695">
        <v>1100</v>
      </c>
      <c r="S2234" s="695">
        <v>1101</v>
      </c>
      <c r="T2234" s="695">
        <v>6000</v>
      </c>
      <c r="U2234" s="695">
        <v>6000</v>
      </c>
      <c r="V2234" s="695">
        <v>1100</v>
      </c>
      <c r="W2234" s="695">
        <v>1101</v>
      </c>
      <c r="X2234" s="232">
        <v>1</v>
      </c>
      <c r="Y2234" s="695">
        <v>6000</v>
      </c>
      <c r="Z2234" s="232">
        <v>1</v>
      </c>
      <c r="AA2234" s="696">
        <v>6000</v>
      </c>
      <c r="AB2234" s="696">
        <v>6050</v>
      </c>
      <c r="AC2234" s="697" t="s">
        <v>3396</v>
      </c>
      <c r="AD2234" s="698" t="s">
        <v>3382</v>
      </c>
      <c r="AE2234" s="699">
        <v>0.77430555555555558</v>
      </c>
      <c r="AF2234" s="699">
        <v>0.80208333333333337</v>
      </c>
      <c r="AG2234" s="699">
        <v>0.80208333333333337</v>
      </c>
      <c r="AH2234" s="699">
        <v>0.80902777777777779</v>
      </c>
      <c r="AI2234" s="232" t="s">
        <v>5</v>
      </c>
      <c r="AJ2234" s="694"/>
      <c r="AK2234" s="694" t="s">
        <v>6</v>
      </c>
      <c r="AL2234" s="700" t="s">
        <v>662</v>
      </c>
      <c r="AM2234" s="694" t="s">
        <v>486</v>
      </c>
      <c r="AN2234" s="694">
        <v>1</v>
      </c>
      <c r="AO2234" s="232" t="s">
        <v>2984</v>
      </c>
      <c r="AP2234" s="232" t="s">
        <v>394</v>
      </c>
      <c r="AQ2234" s="232"/>
      <c r="AR2234" s="232"/>
      <c r="AS2234" s="232"/>
      <c r="AT2234" s="243">
        <f t="shared" si="211"/>
        <v>2.777777777777779E-2</v>
      </c>
      <c r="AU2234" s="243">
        <f t="shared" si="212"/>
        <v>6.9444444444444198E-3</v>
      </c>
    </row>
    <row r="2235" spans="1:47" ht="14.25">
      <c r="B2235" s="682">
        <v>2025</v>
      </c>
      <c r="C2235" s="29">
        <v>8</v>
      </c>
      <c r="D2235" s="29">
        <v>1</v>
      </c>
      <c r="E2235" s="683" t="s">
        <v>494</v>
      </c>
      <c r="F2235" s="682"/>
      <c r="G2235" s="686"/>
      <c r="H2235" s="694" t="s">
        <v>467</v>
      </c>
      <c r="I2235" s="347" t="s">
        <v>43</v>
      </c>
      <c r="J2235" s="694" t="s">
        <v>468</v>
      </c>
      <c r="K2235" s="232"/>
      <c r="L2235" s="698"/>
      <c r="M2235" s="185"/>
      <c r="N2235" s="717"/>
      <c r="O2235" s="232"/>
      <c r="P2235" s="232">
        <v>25</v>
      </c>
      <c r="Q2235" s="347" t="s">
        <v>483</v>
      </c>
      <c r="R2235" s="695">
        <v>1100</v>
      </c>
      <c r="S2235" s="695"/>
      <c r="T2235" s="695" t="s">
        <v>30</v>
      </c>
      <c r="U2235" s="695">
        <v>500</v>
      </c>
      <c r="V2235" s="695">
        <v>1100</v>
      </c>
      <c r="W2235" s="695">
        <v>1100</v>
      </c>
      <c r="X2235" s="232">
        <v>1</v>
      </c>
      <c r="Y2235" s="695"/>
      <c r="Z2235" s="232">
        <v>1</v>
      </c>
      <c r="AA2235" s="696">
        <v>500</v>
      </c>
      <c r="AB2235" s="696">
        <v>18700</v>
      </c>
      <c r="AC2235" s="697" t="s">
        <v>928</v>
      </c>
      <c r="AD2235" s="698" t="s">
        <v>3382</v>
      </c>
      <c r="AE2235" s="699">
        <v>0.80902777777777779</v>
      </c>
      <c r="AF2235" s="699">
        <v>0.8125</v>
      </c>
      <c r="AG2235" s="699"/>
      <c r="AH2235" s="699"/>
      <c r="AI2235" s="232"/>
      <c r="AJ2235" s="694"/>
      <c r="AK2235" s="694" t="s">
        <v>6</v>
      </c>
      <c r="AL2235" s="700" t="s">
        <v>662</v>
      </c>
      <c r="AM2235" s="694" t="s">
        <v>486</v>
      </c>
      <c r="AN2235" s="694">
        <v>1</v>
      </c>
      <c r="AO2235" s="232" t="s">
        <v>1408</v>
      </c>
      <c r="AP2235" s="232"/>
      <c r="AQ2235" s="232"/>
      <c r="AR2235" s="232"/>
      <c r="AS2235" s="232"/>
      <c r="AT2235" s="243">
        <f t="shared" si="211"/>
        <v>3.4722222222222099E-3</v>
      </c>
      <c r="AU2235" s="243" t="str">
        <f t="shared" si="212"/>
        <v/>
      </c>
    </row>
    <row r="2236" spans="1:47" ht="14.25">
      <c r="B2236" s="682">
        <v>2025</v>
      </c>
      <c r="C2236" s="29">
        <v>8</v>
      </c>
      <c r="D2236" s="29">
        <v>1</v>
      </c>
      <c r="E2236" s="683" t="s">
        <v>494</v>
      </c>
      <c r="F2236" s="682"/>
      <c r="G2236" s="703"/>
      <c r="H2236" s="694" t="s">
        <v>467</v>
      </c>
      <c r="I2236" s="347"/>
      <c r="J2236" s="694"/>
      <c r="K2236" s="232"/>
      <c r="L2236" s="698"/>
      <c r="M2236" s="185"/>
      <c r="N2236" s="717"/>
      <c r="O2236" s="232"/>
      <c r="P2236" s="232"/>
      <c r="Q2236" s="347"/>
      <c r="R2236" s="695"/>
      <c r="S2236" s="695"/>
      <c r="T2236" s="695"/>
      <c r="U2236" s="695"/>
      <c r="V2236" s="695"/>
      <c r="W2236" s="695"/>
      <c r="X2236" s="232"/>
      <c r="Y2236" s="695"/>
      <c r="Z2236" s="232"/>
      <c r="AA2236" s="696"/>
      <c r="AB2236" s="696"/>
      <c r="AC2236" s="697"/>
      <c r="AD2236" s="698"/>
      <c r="AE2236" s="699"/>
      <c r="AF2236" s="699"/>
      <c r="AG2236" s="699">
        <v>0.8125</v>
      </c>
      <c r="AH2236" s="699">
        <v>0.83333333333333337</v>
      </c>
      <c r="AI2236" s="232" t="s">
        <v>560</v>
      </c>
      <c r="AJ2236" s="694"/>
      <c r="AK2236" s="694"/>
      <c r="AL2236" s="700"/>
      <c r="AM2236" s="694"/>
      <c r="AN2236" s="694"/>
      <c r="AO2236" s="232"/>
      <c r="AP2236" s="232"/>
      <c r="AQ2236" s="232"/>
      <c r="AR2236" s="232"/>
      <c r="AS2236" s="232"/>
      <c r="AT2236" s="243" t="str">
        <f t="shared" si="211"/>
        <v/>
      </c>
      <c r="AU2236" s="243">
        <f t="shared" si="212"/>
        <v>2.083333333333337E-2</v>
      </c>
    </row>
    <row r="2237" spans="1:47" ht="14.25">
      <c r="B2237" s="682">
        <v>2025</v>
      </c>
      <c r="C2237" s="29">
        <v>8</v>
      </c>
      <c r="D2237" s="29">
        <v>1</v>
      </c>
      <c r="E2237" s="683" t="s">
        <v>494</v>
      </c>
      <c r="F2237" s="682"/>
      <c r="G2237" s="686"/>
      <c r="H2237" s="694" t="s">
        <v>467</v>
      </c>
      <c r="I2237" s="347" t="s">
        <v>58</v>
      </c>
      <c r="J2237" s="694" t="s">
        <v>468</v>
      </c>
      <c r="K2237" s="232"/>
      <c r="L2237" s="698"/>
      <c r="M2237" s="185"/>
      <c r="N2237" s="717"/>
      <c r="O2237" s="232"/>
      <c r="P2237" s="232">
        <v>12</v>
      </c>
      <c r="Q2237" s="347" t="s">
        <v>483</v>
      </c>
      <c r="R2237" s="695">
        <v>1100</v>
      </c>
      <c r="S2237" s="695"/>
      <c r="T2237" s="695" t="s">
        <v>30</v>
      </c>
      <c r="U2237" s="695">
        <v>200</v>
      </c>
      <c r="V2237" s="695">
        <v>1100</v>
      </c>
      <c r="W2237" s="695">
        <v>1100</v>
      </c>
      <c r="X2237" s="232">
        <v>1</v>
      </c>
      <c r="Y2237" s="695">
        <v>200</v>
      </c>
      <c r="Z2237" s="232">
        <v>1</v>
      </c>
      <c r="AA2237" s="696">
        <v>200</v>
      </c>
      <c r="AB2237" s="696"/>
      <c r="AC2237" s="697"/>
      <c r="AD2237" s="698"/>
      <c r="AE2237" s="699"/>
      <c r="AF2237" s="699"/>
      <c r="AG2237" s="699"/>
      <c r="AH2237" s="699"/>
      <c r="AI2237" s="232"/>
      <c r="AJ2237" s="694"/>
      <c r="AK2237" s="694"/>
      <c r="AL2237" s="700"/>
      <c r="AM2237" s="694"/>
      <c r="AN2237" s="694"/>
      <c r="AO2237" s="232"/>
      <c r="AP2237" s="232"/>
      <c r="AQ2237" s="232"/>
      <c r="AR2237" s="232"/>
      <c r="AS2237" s="232"/>
      <c r="AT2237" s="243" t="str">
        <f t="shared" si="211"/>
        <v/>
      </c>
      <c r="AU2237" s="243" t="str">
        <f t="shared" si="212"/>
        <v/>
      </c>
    </row>
    <row r="2238" spans="1:47" ht="14.25">
      <c r="A2238" s="182">
        <v>1</v>
      </c>
      <c r="B2238" s="682">
        <v>2025</v>
      </c>
      <c r="C2238" s="29">
        <v>8</v>
      </c>
      <c r="D2238" s="29">
        <v>1</v>
      </c>
      <c r="E2238" s="683" t="s">
        <v>494</v>
      </c>
      <c r="F2238" s="682">
        <v>9</v>
      </c>
      <c r="G2238" s="686" t="s">
        <v>485</v>
      </c>
      <c r="H2238" s="694" t="s">
        <v>467</v>
      </c>
      <c r="I2238" s="347" t="s">
        <v>47</v>
      </c>
      <c r="J2238" s="694" t="s">
        <v>468</v>
      </c>
      <c r="K2238" s="232">
        <v>3844363</v>
      </c>
      <c r="L2238" s="698">
        <v>7</v>
      </c>
      <c r="M2238" s="185">
        <v>15</v>
      </c>
      <c r="N2238" s="717" t="s">
        <v>498</v>
      </c>
      <c r="O2238" s="232" t="s">
        <v>469</v>
      </c>
      <c r="P2238" s="232">
        <v>25</v>
      </c>
      <c r="Q2238" s="347" t="s">
        <v>344</v>
      </c>
      <c r="R2238" s="695">
        <v>1100</v>
      </c>
      <c r="S2238" s="695">
        <v>1101</v>
      </c>
      <c r="T2238" s="695">
        <v>6000</v>
      </c>
      <c r="U2238" s="695">
        <v>6000</v>
      </c>
      <c r="V2238" s="695">
        <v>1100</v>
      </c>
      <c r="W2238" s="695">
        <v>1101</v>
      </c>
      <c r="X2238" s="232">
        <v>1</v>
      </c>
      <c r="Y2238" s="695">
        <v>6000</v>
      </c>
      <c r="Z2238" s="232">
        <v>1</v>
      </c>
      <c r="AA2238" s="696">
        <v>6000</v>
      </c>
      <c r="AB2238" s="696">
        <v>6050</v>
      </c>
      <c r="AC2238" s="697" t="s">
        <v>3397</v>
      </c>
      <c r="AD2238" s="698"/>
      <c r="AE2238" s="699">
        <v>0.83333333333333337</v>
      </c>
      <c r="AF2238" s="699">
        <v>0.86111111111111116</v>
      </c>
      <c r="AG2238" s="699">
        <v>0.86111111111111116</v>
      </c>
      <c r="AH2238" s="699">
        <v>0.86805555555555558</v>
      </c>
      <c r="AI2238" s="232" t="s">
        <v>5</v>
      </c>
      <c r="AJ2238" s="694"/>
      <c r="AK2238" s="694" t="s">
        <v>6</v>
      </c>
      <c r="AL2238" s="700" t="s">
        <v>662</v>
      </c>
      <c r="AM2238" s="694" t="s">
        <v>486</v>
      </c>
      <c r="AN2238" s="694">
        <v>1</v>
      </c>
      <c r="AO2238" s="232" t="s">
        <v>2984</v>
      </c>
      <c r="AP2238" s="232" t="s">
        <v>394</v>
      </c>
      <c r="AQ2238" s="232"/>
      <c r="AR2238" s="232"/>
      <c r="AS2238" s="232"/>
      <c r="AT2238" s="243">
        <f t="shared" si="211"/>
        <v>2.777777777777779E-2</v>
      </c>
      <c r="AU2238" s="243">
        <f t="shared" si="212"/>
        <v>6.9444444444444198E-3</v>
      </c>
    </row>
    <row r="2239" spans="1:47" ht="14.25">
      <c r="B2239" s="682">
        <v>2025</v>
      </c>
      <c r="C2239" s="29">
        <v>8</v>
      </c>
      <c r="D2239" s="29">
        <v>1</v>
      </c>
      <c r="E2239" s="683" t="s">
        <v>494</v>
      </c>
      <c r="F2239" s="682">
        <v>9</v>
      </c>
      <c r="G2239" s="686" t="s">
        <v>485</v>
      </c>
      <c r="H2239" s="694" t="s">
        <v>467</v>
      </c>
      <c r="I2239" s="347" t="s">
        <v>47</v>
      </c>
      <c r="J2239" s="694" t="s">
        <v>468</v>
      </c>
      <c r="K2239" s="232">
        <v>3844363</v>
      </c>
      <c r="L2239" s="698">
        <v>8</v>
      </c>
      <c r="M2239" s="185">
        <v>15</v>
      </c>
      <c r="N2239" s="717" t="s">
        <v>498</v>
      </c>
      <c r="O2239" s="232" t="s">
        <v>469</v>
      </c>
      <c r="P2239" s="232">
        <v>25</v>
      </c>
      <c r="Q2239" s="347" t="s">
        <v>344</v>
      </c>
      <c r="R2239" s="695">
        <v>1100</v>
      </c>
      <c r="S2239" s="695">
        <v>1101</v>
      </c>
      <c r="T2239" s="695">
        <v>6000</v>
      </c>
      <c r="U2239" s="695">
        <v>6000</v>
      </c>
      <c r="V2239" s="695">
        <v>1100</v>
      </c>
      <c r="W2239" s="695">
        <v>1101</v>
      </c>
      <c r="X2239" s="232">
        <v>1</v>
      </c>
      <c r="Y2239" s="695">
        <v>6000</v>
      </c>
      <c r="Z2239" s="232">
        <v>1</v>
      </c>
      <c r="AA2239" s="696">
        <v>6000</v>
      </c>
      <c r="AB2239" s="696">
        <v>6050</v>
      </c>
      <c r="AC2239" s="697" t="s">
        <v>3399</v>
      </c>
      <c r="AD2239" s="698"/>
      <c r="AE2239" s="699">
        <v>0.86805555555555558</v>
      </c>
      <c r="AF2239" s="699">
        <v>0.89583333333333337</v>
      </c>
      <c r="AG2239" s="699">
        <v>0.89583333333333337</v>
      </c>
      <c r="AH2239" s="699">
        <v>0.90277777777777779</v>
      </c>
      <c r="AI2239" s="232" t="s">
        <v>5</v>
      </c>
      <c r="AJ2239" s="694"/>
      <c r="AK2239" s="694" t="s">
        <v>6</v>
      </c>
      <c r="AL2239" s="700" t="s">
        <v>662</v>
      </c>
      <c r="AM2239" s="694" t="s">
        <v>486</v>
      </c>
      <c r="AN2239" s="694">
        <v>1</v>
      </c>
      <c r="AO2239" s="232" t="s">
        <v>2984</v>
      </c>
      <c r="AP2239" s="232" t="s">
        <v>394</v>
      </c>
      <c r="AQ2239" s="232"/>
      <c r="AR2239" s="232"/>
      <c r="AS2239" s="232"/>
      <c r="AT2239" s="243">
        <f t="shared" si="211"/>
        <v>2.777777777777779E-2</v>
      </c>
      <c r="AU2239" s="243">
        <f t="shared" si="212"/>
        <v>6.9444444444444198E-3</v>
      </c>
    </row>
    <row r="2240" spans="1:47" ht="14.25">
      <c r="B2240" s="682">
        <v>2025</v>
      </c>
      <c r="C2240" s="29">
        <v>8</v>
      </c>
      <c r="D2240" s="29">
        <v>1</v>
      </c>
      <c r="E2240" s="683" t="s">
        <v>495</v>
      </c>
      <c r="F2240" s="682">
        <v>9</v>
      </c>
      <c r="G2240" s="686" t="s">
        <v>485</v>
      </c>
      <c r="H2240" s="694" t="s">
        <v>467</v>
      </c>
      <c r="I2240" s="347" t="s">
        <v>47</v>
      </c>
      <c r="J2240" s="694" t="s">
        <v>468</v>
      </c>
      <c r="K2240" s="232">
        <v>3844363</v>
      </c>
      <c r="L2240" s="698">
        <v>9</v>
      </c>
      <c r="M2240" s="185">
        <v>15</v>
      </c>
      <c r="N2240" s="717" t="s">
        <v>498</v>
      </c>
      <c r="O2240" s="232" t="s">
        <v>469</v>
      </c>
      <c r="P2240" s="232">
        <v>25</v>
      </c>
      <c r="Q2240" s="347" t="s">
        <v>344</v>
      </c>
      <c r="R2240" s="695">
        <v>1100</v>
      </c>
      <c r="S2240" s="695">
        <v>1100</v>
      </c>
      <c r="T2240" s="695">
        <v>6000</v>
      </c>
      <c r="U2240" s="695">
        <v>6000</v>
      </c>
      <c r="V2240" s="695">
        <v>1100</v>
      </c>
      <c r="W2240" s="695">
        <v>1100</v>
      </c>
      <c r="X2240" s="232">
        <v>1</v>
      </c>
      <c r="Y2240" s="695">
        <v>6000</v>
      </c>
      <c r="Z2240" s="232">
        <v>1</v>
      </c>
      <c r="AA2240" s="696">
        <v>6000</v>
      </c>
      <c r="AB2240" s="696">
        <v>6050</v>
      </c>
      <c r="AC2240" s="697" t="s">
        <v>3400</v>
      </c>
      <c r="AD2240" s="698" t="s">
        <v>3383</v>
      </c>
      <c r="AE2240" s="699">
        <v>0.90277777777777779</v>
      </c>
      <c r="AF2240" s="699">
        <v>0.93055555555555558</v>
      </c>
      <c r="AG2240" s="699">
        <v>0.93055555555555558</v>
      </c>
      <c r="AH2240" s="699">
        <v>0.9375</v>
      </c>
      <c r="AI2240" s="232" t="s">
        <v>5</v>
      </c>
      <c r="AJ2240" s="694"/>
      <c r="AK2240" s="694" t="s">
        <v>6</v>
      </c>
      <c r="AL2240" s="700" t="s">
        <v>662</v>
      </c>
      <c r="AM2240" s="694" t="s">
        <v>486</v>
      </c>
      <c r="AN2240" s="694">
        <v>1</v>
      </c>
      <c r="AO2240" s="232" t="s">
        <v>2984</v>
      </c>
      <c r="AP2240" s="232" t="s">
        <v>394</v>
      </c>
      <c r="AQ2240" s="232"/>
      <c r="AR2240" s="232"/>
      <c r="AS2240" s="232"/>
      <c r="AT2240" s="243">
        <f t="shared" si="211"/>
        <v>2.777777777777779E-2</v>
      </c>
      <c r="AU2240" s="243">
        <f t="shared" si="212"/>
        <v>6.9444444444444198E-3</v>
      </c>
    </row>
    <row r="2241" spans="2:47" ht="14.25">
      <c r="B2241" s="682">
        <v>2025</v>
      </c>
      <c r="C2241" s="29">
        <v>8</v>
      </c>
      <c r="D2241" s="29">
        <v>1</v>
      </c>
      <c r="E2241" s="683" t="s">
        <v>495</v>
      </c>
      <c r="F2241" s="682"/>
      <c r="G2241" s="686"/>
      <c r="H2241" s="694" t="s">
        <v>467</v>
      </c>
      <c r="I2241" s="347" t="s">
        <v>43</v>
      </c>
      <c r="J2241" s="694" t="s">
        <v>468</v>
      </c>
      <c r="K2241" s="232"/>
      <c r="L2241" s="698"/>
      <c r="M2241" s="185"/>
      <c r="N2241" s="717"/>
      <c r="O2241" s="232"/>
      <c r="P2241" s="232">
        <v>25</v>
      </c>
      <c r="Q2241" s="347" t="s">
        <v>483</v>
      </c>
      <c r="R2241" s="695">
        <v>1100</v>
      </c>
      <c r="S2241" s="695"/>
      <c r="T2241" s="695" t="s">
        <v>30</v>
      </c>
      <c r="U2241" s="695">
        <v>500</v>
      </c>
      <c r="V2241" s="695">
        <v>1100</v>
      </c>
      <c r="W2241" s="695">
        <v>1100</v>
      </c>
      <c r="X2241" s="232">
        <v>1</v>
      </c>
      <c r="Y2241" s="695"/>
      <c r="Z2241" s="232">
        <v>1</v>
      </c>
      <c r="AA2241" s="696">
        <v>500</v>
      </c>
      <c r="AB2241" s="696">
        <v>18700</v>
      </c>
      <c r="AC2241" s="697" t="s">
        <v>928</v>
      </c>
      <c r="AD2241" s="698" t="s">
        <v>3383</v>
      </c>
      <c r="AE2241" s="699">
        <v>0.9375</v>
      </c>
      <c r="AF2241" s="699">
        <v>0.94097222222222221</v>
      </c>
      <c r="AG2241" s="699"/>
      <c r="AH2241" s="699"/>
      <c r="AI2241" s="232"/>
      <c r="AJ2241" s="694"/>
      <c r="AK2241" s="694" t="s">
        <v>6</v>
      </c>
      <c r="AL2241" s="700" t="s">
        <v>662</v>
      </c>
      <c r="AM2241" s="694" t="s">
        <v>486</v>
      </c>
      <c r="AN2241" s="694">
        <v>1</v>
      </c>
      <c r="AO2241" s="232" t="s">
        <v>1408</v>
      </c>
      <c r="AP2241" s="232"/>
      <c r="AQ2241" s="232"/>
      <c r="AR2241" s="232"/>
      <c r="AS2241" s="232"/>
      <c r="AT2241" s="243">
        <f t="shared" si="211"/>
        <v>3.4722222222222099E-3</v>
      </c>
      <c r="AU2241" s="243" t="str">
        <f t="shared" si="212"/>
        <v/>
      </c>
    </row>
    <row r="2242" spans="2:47" ht="14.25">
      <c r="B2242" s="682">
        <v>2025</v>
      </c>
      <c r="C2242" s="29">
        <v>8</v>
      </c>
      <c r="D2242" s="29">
        <v>1</v>
      </c>
      <c r="E2242" s="683" t="s">
        <v>495</v>
      </c>
      <c r="F2242" s="682"/>
      <c r="G2242" s="703"/>
      <c r="H2242" s="694" t="s">
        <v>467</v>
      </c>
      <c r="I2242" s="347"/>
      <c r="J2242" s="694"/>
      <c r="K2242" s="232"/>
      <c r="L2242" s="698"/>
      <c r="M2242" s="185"/>
      <c r="N2242" s="717"/>
      <c r="O2242" s="232"/>
      <c r="P2242" s="232"/>
      <c r="Q2242" s="347"/>
      <c r="R2242" s="695"/>
      <c r="S2242" s="695"/>
      <c r="T2242" s="695"/>
      <c r="U2242" s="695"/>
      <c r="V2242" s="695"/>
      <c r="W2242" s="695"/>
      <c r="X2242" s="232"/>
      <c r="Y2242" s="695"/>
      <c r="Z2242" s="232"/>
      <c r="AA2242" s="696"/>
      <c r="AB2242" s="696"/>
      <c r="AC2242" s="697"/>
      <c r="AD2242" s="698"/>
      <c r="AE2242" s="699"/>
      <c r="AF2242" s="699"/>
      <c r="AG2242" s="699">
        <v>0.94097222222222221</v>
      </c>
      <c r="AH2242" s="699">
        <v>0.96180555555555558</v>
      </c>
      <c r="AI2242" s="232" t="s">
        <v>560</v>
      </c>
      <c r="AJ2242" s="694"/>
      <c r="AK2242" s="694"/>
      <c r="AL2242" s="700"/>
      <c r="AM2242" s="694"/>
      <c r="AN2242" s="694"/>
      <c r="AO2242" s="232"/>
      <c r="AP2242" s="232"/>
      <c r="AQ2242" s="232"/>
      <c r="AR2242" s="232"/>
      <c r="AS2242" s="232"/>
      <c r="AT2242" s="243" t="str">
        <f t="shared" si="211"/>
        <v/>
      </c>
      <c r="AU2242" s="243">
        <f t="shared" si="212"/>
        <v>2.083333333333337E-2</v>
      </c>
    </row>
    <row r="2243" spans="2:47" ht="14.25">
      <c r="B2243" s="682">
        <v>2025</v>
      </c>
      <c r="C2243" s="29">
        <v>8</v>
      </c>
      <c r="D2243" s="29">
        <v>1</v>
      </c>
      <c r="E2243" s="683" t="s">
        <v>495</v>
      </c>
      <c r="F2243" s="682"/>
      <c r="G2243" s="686"/>
      <c r="H2243" s="694" t="s">
        <v>467</v>
      </c>
      <c r="I2243" s="347" t="s">
        <v>58</v>
      </c>
      <c r="J2243" s="694" t="s">
        <v>468</v>
      </c>
      <c r="K2243" s="232"/>
      <c r="L2243" s="698"/>
      <c r="M2243" s="185"/>
      <c r="N2243" s="717"/>
      <c r="O2243" s="232"/>
      <c r="P2243" s="232">
        <v>12</v>
      </c>
      <c r="Q2243" s="347" t="s">
        <v>483</v>
      </c>
      <c r="R2243" s="695">
        <v>1100</v>
      </c>
      <c r="S2243" s="695"/>
      <c r="T2243" s="695" t="s">
        <v>30</v>
      </c>
      <c r="U2243" s="695">
        <v>200</v>
      </c>
      <c r="V2243" s="695">
        <v>1100</v>
      </c>
      <c r="W2243" s="695">
        <v>1100</v>
      </c>
      <c r="X2243" s="232">
        <v>1</v>
      </c>
      <c r="Y2243" s="695">
        <v>200</v>
      </c>
      <c r="Z2243" s="232">
        <v>1</v>
      </c>
      <c r="AA2243" s="696">
        <v>200</v>
      </c>
      <c r="AB2243" s="696"/>
      <c r="AC2243" s="697"/>
      <c r="AD2243" s="698"/>
      <c r="AE2243" s="699"/>
      <c r="AF2243" s="699"/>
      <c r="AG2243" s="699"/>
      <c r="AH2243" s="699"/>
      <c r="AI2243" s="232"/>
      <c r="AJ2243" s="694"/>
      <c r="AK2243" s="694"/>
      <c r="AL2243" s="700"/>
      <c r="AM2243" s="694"/>
      <c r="AN2243" s="694"/>
      <c r="AO2243" s="232"/>
      <c r="AP2243" s="232"/>
      <c r="AQ2243" s="232"/>
      <c r="AR2243" s="232"/>
      <c r="AS2243" s="232"/>
      <c r="AT2243" s="243" t="str">
        <f t="shared" si="211"/>
        <v/>
      </c>
      <c r="AU2243" s="243" t="str">
        <f t="shared" si="212"/>
        <v/>
      </c>
    </row>
    <row r="2244" spans="2:47" ht="14.25">
      <c r="B2244" s="682">
        <v>2025</v>
      </c>
      <c r="C2244" s="29">
        <v>8</v>
      </c>
      <c r="D2244" s="29">
        <v>1</v>
      </c>
      <c r="E2244" s="683" t="s">
        <v>495</v>
      </c>
      <c r="F2244" s="682">
        <v>10</v>
      </c>
      <c r="G2244" s="686" t="s">
        <v>485</v>
      </c>
      <c r="H2244" s="694" t="s">
        <v>467</v>
      </c>
      <c r="I2244" s="347" t="s">
        <v>47</v>
      </c>
      <c r="J2244" s="694" t="s">
        <v>468</v>
      </c>
      <c r="K2244" s="232">
        <v>3844363</v>
      </c>
      <c r="L2244" s="698">
        <v>10</v>
      </c>
      <c r="M2244" s="185">
        <v>15</v>
      </c>
      <c r="N2244" s="717" t="s">
        <v>498</v>
      </c>
      <c r="O2244" s="232" t="s">
        <v>469</v>
      </c>
      <c r="P2244" s="232">
        <v>25</v>
      </c>
      <c r="Q2244" s="347" t="s">
        <v>344</v>
      </c>
      <c r="R2244" s="695">
        <v>1100</v>
      </c>
      <c r="S2244" s="695">
        <v>1101</v>
      </c>
      <c r="T2244" s="695">
        <v>6000</v>
      </c>
      <c r="U2244" s="695">
        <v>6000</v>
      </c>
      <c r="V2244" s="695">
        <v>1100</v>
      </c>
      <c r="W2244" s="695">
        <v>1101</v>
      </c>
      <c r="X2244" s="232">
        <v>1</v>
      </c>
      <c r="Y2244" s="695">
        <v>6000</v>
      </c>
      <c r="Z2244" s="232">
        <v>1</v>
      </c>
      <c r="AA2244" s="696">
        <v>6000</v>
      </c>
      <c r="AB2244" s="696"/>
      <c r="AC2244" s="697" t="s">
        <v>3402</v>
      </c>
      <c r="AD2244" s="698"/>
      <c r="AE2244" s="699">
        <v>0.96180555555555558</v>
      </c>
      <c r="AF2244" s="699">
        <v>0.98958333333333337</v>
      </c>
      <c r="AG2244" s="699">
        <v>0.98958333333333337</v>
      </c>
      <c r="AH2244" s="699">
        <v>0.99652777777777779</v>
      </c>
      <c r="AI2244" s="232" t="s">
        <v>5</v>
      </c>
      <c r="AJ2244" s="694"/>
      <c r="AK2244" s="694" t="s">
        <v>6</v>
      </c>
      <c r="AL2244" s="700"/>
      <c r="AM2244" s="694" t="s">
        <v>486</v>
      </c>
      <c r="AN2244" s="694"/>
      <c r="AO2244" s="232" t="s">
        <v>3390</v>
      </c>
      <c r="AP2244" s="232"/>
      <c r="AQ2244" s="232"/>
      <c r="AR2244" s="232"/>
      <c r="AS2244" s="232"/>
      <c r="AT2244" s="243">
        <f t="shared" si="211"/>
        <v>2.777777777777779E-2</v>
      </c>
      <c r="AU2244" s="243">
        <f t="shared" si="212"/>
        <v>6.9444444444444198E-3</v>
      </c>
    </row>
    <row r="2245" spans="2:47" ht="14.25">
      <c r="B2245" s="682">
        <v>2025</v>
      </c>
      <c r="C2245" s="29">
        <v>8</v>
      </c>
      <c r="D2245" s="29">
        <v>1</v>
      </c>
      <c r="E2245" s="683" t="s">
        <v>495</v>
      </c>
      <c r="F2245" s="682">
        <v>10</v>
      </c>
      <c r="G2245" s="686" t="s">
        <v>485</v>
      </c>
      <c r="H2245" s="694" t="s">
        <v>467</v>
      </c>
      <c r="I2245" s="347" t="s">
        <v>47</v>
      </c>
      <c r="J2245" s="694" t="s">
        <v>468</v>
      </c>
      <c r="K2245" s="232">
        <v>3844363</v>
      </c>
      <c r="L2245" s="698">
        <v>11</v>
      </c>
      <c r="M2245" s="185">
        <v>15</v>
      </c>
      <c r="N2245" s="717" t="s">
        <v>498</v>
      </c>
      <c r="O2245" s="232" t="s">
        <v>469</v>
      </c>
      <c r="P2245" s="232">
        <v>25</v>
      </c>
      <c r="Q2245" s="347" t="s">
        <v>344</v>
      </c>
      <c r="R2245" s="695">
        <v>1100</v>
      </c>
      <c r="S2245" s="695"/>
      <c r="T2245" s="695">
        <v>6000</v>
      </c>
      <c r="U2245" s="695">
        <v>6000</v>
      </c>
      <c r="V2245" s="695">
        <v>1100</v>
      </c>
      <c r="W2245" s="695">
        <v>1100</v>
      </c>
      <c r="X2245" s="232">
        <v>1</v>
      </c>
      <c r="Y2245" s="695">
        <v>6000</v>
      </c>
      <c r="Z2245" s="232">
        <v>1</v>
      </c>
      <c r="AA2245" s="696">
        <v>6000</v>
      </c>
      <c r="AB2245" s="696"/>
      <c r="AC2245" s="697" t="s">
        <v>3403</v>
      </c>
      <c r="AD2245" s="698"/>
      <c r="AE2245" s="699">
        <v>0.99652777777777779</v>
      </c>
      <c r="AF2245" s="699">
        <v>2.4305555555555556E-2</v>
      </c>
      <c r="AG2245" s="699">
        <v>2.4305555555555556E-2</v>
      </c>
      <c r="AH2245" s="699">
        <v>3.125E-2</v>
      </c>
      <c r="AI2245" s="232" t="s">
        <v>5</v>
      </c>
      <c r="AJ2245" s="694"/>
      <c r="AK2245" s="694" t="s">
        <v>6</v>
      </c>
      <c r="AL2245" s="700"/>
      <c r="AM2245" s="694" t="s">
        <v>486</v>
      </c>
      <c r="AN2245" s="694"/>
      <c r="AO2245" s="232" t="s">
        <v>2992</v>
      </c>
      <c r="AP2245" s="232"/>
      <c r="AQ2245" s="232"/>
      <c r="AR2245" s="232"/>
      <c r="AS2245" s="232"/>
      <c r="AT2245" s="243">
        <f t="shared" si="211"/>
        <v>2.7777777777777766E-2</v>
      </c>
      <c r="AU2245" s="243">
        <f t="shared" si="212"/>
        <v>6.9444444444444441E-3</v>
      </c>
    </row>
    <row r="2246" spans="2:47" ht="14.25">
      <c r="B2246" s="682">
        <v>2025</v>
      </c>
      <c r="C2246" s="29">
        <v>8</v>
      </c>
      <c r="D2246" s="29">
        <v>1</v>
      </c>
      <c r="E2246" s="683" t="s">
        <v>495</v>
      </c>
      <c r="F2246" s="682">
        <v>10</v>
      </c>
      <c r="G2246" s="686" t="s">
        <v>485</v>
      </c>
      <c r="H2246" s="694" t="s">
        <v>467</v>
      </c>
      <c r="I2246" s="347" t="s">
        <v>47</v>
      </c>
      <c r="J2246" s="694" t="s">
        <v>468</v>
      </c>
      <c r="K2246" s="232">
        <v>3844363</v>
      </c>
      <c r="L2246" s="698">
        <v>12</v>
      </c>
      <c r="M2246" s="185">
        <v>15</v>
      </c>
      <c r="N2246" s="717" t="s">
        <v>498</v>
      </c>
      <c r="O2246" s="232" t="s">
        <v>469</v>
      </c>
      <c r="P2246" s="232">
        <v>25</v>
      </c>
      <c r="Q2246" s="347" t="s">
        <v>344</v>
      </c>
      <c r="R2246" s="695">
        <v>1100</v>
      </c>
      <c r="S2246" s="695"/>
      <c r="T2246" s="695">
        <v>6000</v>
      </c>
      <c r="U2246" s="695">
        <v>6000</v>
      </c>
      <c r="V2246" s="695">
        <v>1100</v>
      </c>
      <c r="W2246" s="695">
        <v>1100</v>
      </c>
      <c r="X2246" s="232">
        <v>1</v>
      </c>
      <c r="Y2246" s="695">
        <v>6000</v>
      </c>
      <c r="Z2246" s="232">
        <v>1</v>
      </c>
      <c r="AA2246" s="696">
        <v>6000</v>
      </c>
      <c r="AB2246" s="696"/>
      <c r="AC2246" s="697"/>
      <c r="AD2246" s="698" t="s">
        <v>3392</v>
      </c>
      <c r="AE2246" s="699">
        <v>3.125E-2</v>
      </c>
      <c r="AF2246" s="699">
        <v>5.9027777777777776E-2</v>
      </c>
      <c r="AG2246" s="699">
        <v>5.9027777777777776E-2</v>
      </c>
      <c r="AH2246" s="699">
        <v>0.1076388888888889</v>
      </c>
      <c r="AI2246" s="232" t="s">
        <v>5</v>
      </c>
      <c r="AJ2246" s="694"/>
      <c r="AK2246" s="694" t="s">
        <v>6</v>
      </c>
      <c r="AL2246" s="700"/>
      <c r="AM2246" s="694" t="s">
        <v>486</v>
      </c>
      <c r="AN2246" s="694"/>
      <c r="AO2246" s="232" t="s">
        <v>2992</v>
      </c>
      <c r="AP2246" s="232"/>
      <c r="AQ2246" s="232"/>
      <c r="AR2246" s="232"/>
      <c r="AS2246" s="232"/>
      <c r="AT2246" s="243">
        <f t="shared" si="211"/>
        <v>2.7777777777777776E-2</v>
      </c>
      <c r="AU2246" s="243">
        <f t="shared" si="212"/>
        <v>4.8611111111111119E-2</v>
      </c>
    </row>
    <row r="2247" spans="2:47" ht="14.25">
      <c r="B2247" s="682">
        <v>2025</v>
      </c>
      <c r="C2247" s="29">
        <v>8</v>
      </c>
      <c r="D2247" s="29">
        <v>1</v>
      </c>
      <c r="E2247" s="683" t="s">
        <v>495</v>
      </c>
      <c r="F2247" s="682"/>
      <c r="G2247" s="686"/>
      <c r="H2247" s="694" t="s">
        <v>467</v>
      </c>
      <c r="I2247" s="347" t="s">
        <v>43</v>
      </c>
      <c r="J2247" s="694" t="s">
        <v>468</v>
      </c>
      <c r="K2247" s="232"/>
      <c r="L2247" s="698"/>
      <c r="M2247" s="185"/>
      <c r="N2247" s="717"/>
      <c r="O2247" s="232"/>
      <c r="P2247" s="232">
        <v>25</v>
      </c>
      <c r="Q2247" s="347" t="s">
        <v>483</v>
      </c>
      <c r="R2247" s="695">
        <v>1100</v>
      </c>
      <c r="S2247" s="695"/>
      <c r="T2247" s="695" t="s">
        <v>30</v>
      </c>
      <c r="U2247" s="695">
        <v>500</v>
      </c>
      <c r="V2247" s="695">
        <v>1100</v>
      </c>
      <c r="W2247" s="695">
        <v>1100</v>
      </c>
      <c r="X2247" s="232">
        <v>1</v>
      </c>
      <c r="Y2247" s="695"/>
      <c r="Z2247" s="232">
        <v>1</v>
      </c>
      <c r="AA2247" s="696">
        <v>500</v>
      </c>
      <c r="AB2247" s="696">
        <v>18700</v>
      </c>
      <c r="AC2247" s="697" t="s">
        <v>928</v>
      </c>
      <c r="AD2247" s="698" t="s">
        <v>3392</v>
      </c>
      <c r="AE2247" s="699">
        <v>0.1076388888888889</v>
      </c>
      <c r="AF2247" s="699">
        <v>0.1111111111111111</v>
      </c>
      <c r="AG2247" s="699"/>
      <c r="AH2247" s="699"/>
      <c r="AI2247" s="232"/>
      <c r="AJ2247" s="694"/>
      <c r="AK2247" s="694" t="s">
        <v>6</v>
      </c>
      <c r="AL2247" s="700"/>
      <c r="AM2247" s="694" t="s">
        <v>486</v>
      </c>
      <c r="AN2247" s="694"/>
      <c r="AO2247" s="232" t="s">
        <v>1408</v>
      </c>
      <c r="AP2247" s="232"/>
      <c r="AQ2247" s="232"/>
      <c r="AR2247" s="232"/>
      <c r="AS2247" s="232"/>
      <c r="AT2247" s="243">
        <f t="shared" si="211"/>
        <v>3.4722222222222099E-3</v>
      </c>
      <c r="AU2247" s="243" t="str">
        <f t="shared" si="212"/>
        <v/>
      </c>
    </row>
    <row r="2248" spans="2:47" ht="14.25">
      <c r="B2248" s="682">
        <v>2025</v>
      </c>
      <c r="C2248" s="29">
        <v>8</v>
      </c>
      <c r="D2248" s="29">
        <v>1</v>
      </c>
      <c r="E2248" s="683" t="s">
        <v>495</v>
      </c>
      <c r="F2248" s="682"/>
      <c r="G2248" s="703"/>
      <c r="H2248" s="694" t="s">
        <v>467</v>
      </c>
      <c r="I2248" s="347"/>
      <c r="J2248" s="694"/>
      <c r="K2248" s="232"/>
      <c r="L2248" s="698"/>
      <c r="M2248" s="185"/>
      <c r="N2248" s="717"/>
      <c r="O2248" s="232"/>
      <c r="P2248" s="232"/>
      <c r="Q2248" s="347"/>
      <c r="R2248" s="695"/>
      <c r="S2248" s="695"/>
      <c r="T2248" s="695"/>
      <c r="U2248" s="695"/>
      <c r="V2248" s="695"/>
      <c r="W2248" s="695"/>
      <c r="X2248" s="232"/>
      <c r="Y2248" s="695"/>
      <c r="Z2248" s="232"/>
      <c r="AA2248" s="696"/>
      <c r="AB2248" s="696"/>
      <c r="AC2248" s="697"/>
      <c r="AD2248" s="698"/>
      <c r="AE2248" s="699"/>
      <c r="AF2248" s="699"/>
      <c r="AG2248" s="699">
        <v>0.1111111111111111</v>
      </c>
      <c r="AH2248" s="699">
        <v>0.13194444444444445</v>
      </c>
      <c r="AI2248" s="232" t="s">
        <v>560</v>
      </c>
      <c r="AJ2248" s="694"/>
      <c r="AK2248" s="694"/>
      <c r="AL2248" s="700"/>
      <c r="AM2248" s="694"/>
      <c r="AN2248" s="694"/>
      <c r="AO2248" s="232"/>
      <c r="AP2248" s="232"/>
      <c r="AQ2248" s="232"/>
      <c r="AR2248" s="232"/>
      <c r="AS2248" s="232"/>
      <c r="AT2248" s="243" t="str">
        <f t="shared" si="211"/>
        <v/>
      </c>
      <c r="AU2248" s="243">
        <f t="shared" si="212"/>
        <v>2.0833333333333343E-2</v>
      </c>
    </row>
    <row r="2249" spans="2:47" ht="14.25">
      <c r="B2249" s="682">
        <v>2025</v>
      </c>
      <c r="C2249" s="29">
        <v>8</v>
      </c>
      <c r="D2249" s="29">
        <v>1</v>
      </c>
      <c r="E2249" s="683" t="s">
        <v>495</v>
      </c>
      <c r="F2249" s="682"/>
      <c r="G2249" s="686"/>
      <c r="H2249" s="694" t="s">
        <v>467</v>
      </c>
      <c r="I2249" s="347" t="s">
        <v>58</v>
      </c>
      <c r="J2249" s="694" t="s">
        <v>468</v>
      </c>
      <c r="K2249" s="232"/>
      <c r="L2249" s="698"/>
      <c r="M2249" s="185"/>
      <c r="N2249" s="717"/>
      <c r="O2249" s="232"/>
      <c r="P2249" s="232">
        <v>12</v>
      </c>
      <c r="Q2249" s="347" t="s">
        <v>483</v>
      </c>
      <c r="R2249" s="695">
        <v>1100</v>
      </c>
      <c r="S2249" s="695"/>
      <c r="T2249" s="695" t="s">
        <v>30</v>
      </c>
      <c r="U2249" s="695">
        <v>200</v>
      </c>
      <c r="V2249" s="695">
        <v>1100</v>
      </c>
      <c r="W2249" s="695">
        <v>1100</v>
      </c>
      <c r="X2249" s="232">
        <v>1</v>
      </c>
      <c r="Y2249" s="695">
        <v>200</v>
      </c>
      <c r="Z2249" s="232">
        <v>1</v>
      </c>
      <c r="AA2249" s="696">
        <v>200</v>
      </c>
      <c r="AB2249" s="696"/>
      <c r="AC2249" s="697"/>
      <c r="AD2249" s="698"/>
      <c r="AE2249" s="699"/>
      <c r="AF2249" s="699"/>
      <c r="AG2249" s="699"/>
      <c r="AH2249" s="699"/>
      <c r="AI2249" s="232"/>
      <c r="AJ2249" s="694"/>
      <c r="AK2249" s="694"/>
      <c r="AL2249" s="700"/>
      <c r="AM2249" s="694"/>
      <c r="AN2249" s="694"/>
      <c r="AO2249" s="232"/>
      <c r="AP2249" s="232"/>
      <c r="AQ2249" s="232"/>
      <c r="AR2249" s="232"/>
      <c r="AS2249" s="232"/>
      <c r="AT2249" s="243" t="str">
        <f t="shared" si="211"/>
        <v/>
      </c>
      <c r="AU2249" s="243" t="str">
        <f t="shared" si="212"/>
        <v/>
      </c>
    </row>
    <row r="2250" spans="2:47" ht="14.25">
      <c r="B2250" s="682">
        <v>2025</v>
      </c>
      <c r="C2250" s="29">
        <v>8</v>
      </c>
      <c r="D2250" s="29">
        <v>1</v>
      </c>
      <c r="E2250" s="683" t="s">
        <v>495</v>
      </c>
      <c r="F2250" s="682">
        <v>11</v>
      </c>
      <c r="G2250" s="686" t="s">
        <v>485</v>
      </c>
      <c r="H2250" s="694" t="s">
        <v>467</v>
      </c>
      <c r="I2250" s="347" t="s">
        <v>47</v>
      </c>
      <c r="J2250" s="694" t="s">
        <v>468</v>
      </c>
      <c r="K2250" s="232">
        <v>3844363</v>
      </c>
      <c r="L2250" s="698">
        <v>13</v>
      </c>
      <c r="M2250" s="185">
        <v>15</v>
      </c>
      <c r="N2250" s="717" t="s">
        <v>498</v>
      </c>
      <c r="O2250" s="232" t="s">
        <v>469</v>
      </c>
      <c r="P2250" s="232">
        <v>25</v>
      </c>
      <c r="Q2250" s="347" t="s">
        <v>344</v>
      </c>
      <c r="R2250" s="695">
        <v>1100</v>
      </c>
      <c r="S2250" s="695"/>
      <c r="T2250" s="695">
        <v>6000</v>
      </c>
      <c r="U2250" s="695">
        <v>6000</v>
      </c>
      <c r="V2250" s="695">
        <v>1100</v>
      </c>
      <c r="W2250" s="695">
        <v>1100</v>
      </c>
      <c r="X2250" s="232">
        <v>1</v>
      </c>
      <c r="Y2250" s="695">
        <v>6000</v>
      </c>
      <c r="Z2250" s="232">
        <v>1</v>
      </c>
      <c r="AA2250" s="696">
        <v>6000</v>
      </c>
      <c r="AB2250" s="696"/>
      <c r="AC2250" s="697"/>
      <c r="AD2250" s="698"/>
      <c r="AE2250" s="699">
        <v>0.13194444444444445</v>
      </c>
      <c r="AF2250" s="699">
        <v>0.15972222222222221</v>
      </c>
      <c r="AG2250" s="699">
        <v>0.15972222222222221</v>
      </c>
      <c r="AH2250" s="699">
        <v>0.16666666666666666</v>
      </c>
      <c r="AI2250" s="232" t="s">
        <v>5</v>
      </c>
      <c r="AJ2250" s="694"/>
      <c r="AK2250" s="694" t="s">
        <v>6</v>
      </c>
      <c r="AL2250" s="700"/>
      <c r="AM2250" s="694" t="s">
        <v>486</v>
      </c>
      <c r="AN2250" s="694"/>
      <c r="AO2250" s="232" t="s">
        <v>2992</v>
      </c>
      <c r="AP2250" s="232"/>
      <c r="AQ2250" s="232"/>
      <c r="AR2250" s="232"/>
      <c r="AS2250" s="232"/>
      <c r="AT2250" s="243">
        <f t="shared" si="211"/>
        <v>2.7777777777777762E-2</v>
      </c>
      <c r="AU2250" s="243">
        <f t="shared" si="212"/>
        <v>6.9444444444444475E-3</v>
      </c>
    </row>
    <row r="2251" spans="2:47" ht="14.25">
      <c r="B2251" s="682">
        <v>2025</v>
      </c>
      <c r="C2251" s="29">
        <v>8</v>
      </c>
      <c r="D2251" s="29">
        <v>1</v>
      </c>
      <c r="E2251" s="683" t="s">
        <v>495</v>
      </c>
      <c r="F2251" s="682">
        <v>11</v>
      </c>
      <c r="G2251" s="686" t="s">
        <v>485</v>
      </c>
      <c r="H2251" s="694" t="s">
        <v>467</v>
      </c>
      <c r="I2251" s="347" t="s">
        <v>47</v>
      </c>
      <c r="J2251" s="694" t="s">
        <v>468</v>
      </c>
      <c r="K2251" s="232">
        <v>3844363</v>
      </c>
      <c r="L2251" s="698">
        <v>14</v>
      </c>
      <c r="M2251" s="185">
        <v>15</v>
      </c>
      <c r="N2251" s="717" t="s">
        <v>498</v>
      </c>
      <c r="O2251" s="232" t="s">
        <v>469</v>
      </c>
      <c r="P2251" s="232">
        <v>25</v>
      </c>
      <c r="Q2251" s="347" t="s">
        <v>344</v>
      </c>
      <c r="R2251" s="695">
        <v>1100</v>
      </c>
      <c r="S2251" s="695"/>
      <c r="T2251" s="695">
        <v>6000</v>
      </c>
      <c r="U2251" s="695">
        <v>6000</v>
      </c>
      <c r="V2251" s="695">
        <v>1100</v>
      </c>
      <c r="W2251" s="695">
        <v>1100</v>
      </c>
      <c r="X2251" s="232">
        <v>1</v>
      </c>
      <c r="Y2251" s="695">
        <v>6000</v>
      </c>
      <c r="Z2251" s="232">
        <v>1</v>
      </c>
      <c r="AA2251" s="696">
        <v>6000</v>
      </c>
      <c r="AB2251" s="696"/>
      <c r="AC2251" s="697"/>
      <c r="AD2251" s="698"/>
      <c r="AE2251" s="699">
        <v>0.16666666666666666</v>
      </c>
      <c r="AF2251" s="699">
        <v>0.19444444444444445</v>
      </c>
      <c r="AG2251" s="699">
        <v>0.19444444444444445</v>
      </c>
      <c r="AH2251" s="699">
        <v>0.2013888888888889</v>
      </c>
      <c r="AI2251" s="232" t="s">
        <v>5</v>
      </c>
      <c r="AJ2251" s="694"/>
      <c r="AK2251" s="694" t="s">
        <v>6</v>
      </c>
      <c r="AL2251" s="700"/>
      <c r="AM2251" s="694" t="s">
        <v>486</v>
      </c>
      <c r="AN2251" s="694"/>
      <c r="AO2251" s="232" t="s">
        <v>2992</v>
      </c>
      <c r="AP2251" s="232"/>
      <c r="AQ2251" s="232"/>
      <c r="AR2251" s="232"/>
      <c r="AS2251" s="232"/>
      <c r="AT2251" s="243">
        <f t="shared" si="211"/>
        <v>2.777777777777779E-2</v>
      </c>
      <c r="AU2251" s="243">
        <f t="shared" si="212"/>
        <v>6.9444444444444475E-3</v>
      </c>
    </row>
    <row r="2252" spans="2:47" ht="14.25">
      <c r="B2252" s="682">
        <v>2025</v>
      </c>
      <c r="C2252" s="29">
        <v>8</v>
      </c>
      <c r="D2252" s="29">
        <v>1</v>
      </c>
      <c r="E2252" s="683" t="s">
        <v>495</v>
      </c>
      <c r="F2252" s="682">
        <v>11</v>
      </c>
      <c r="G2252" s="686" t="s">
        <v>485</v>
      </c>
      <c r="H2252" s="694" t="s">
        <v>467</v>
      </c>
      <c r="I2252" s="347" t="s">
        <v>47</v>
      </c>
      <c r="J2252" s="694" t="s">
        <v>468</v>
      </c>
      <c r="K2252" s="232">
        <v>3844363</v>
      </c>
      <c r="L2252" s="698">
        <v>15</v>
      </c>
      <c r="M2252" s="185">
        <v>15</v>
      </c>
      <c r="N2252" s="717" t="s">
        <v>498</v>
      </c>
      <c r="O2252" s="232" t="s">
        <v>469</v>
      </c>
      <c r="P2252" s="232">
        <v>25</v>
      </c>
      <c r="Q2252" s="347" t="s">
        <v>344</v>
      </c>
      <c r="R2252" s="695">
        <v>1100</v>
      </c>
      <c r="S2252" s="695"/>
      <c r="T2252" s="695">
        <v>6000</v>
      </c>
      <c r="U2252" s="695">
        <v>6000</v>
      </c>
      <c r="V2252" s="695">
        <v>1100</v>
      </c>
      <c r="W2252" s="695">
        <v>1100</v>
      </c>
      <c r="X2252" s="232">
        <v>1</v>
      </c>
      <c r="Y2252" s="695">
        <v>6000</v>
      </c>
      <c r="Z2252" s="232">
        <v>1</v>
      </c>
      <c r="AA2252" s="696">
        <v>6000</v>
      </c>
      <c r="AB2252" s="696"/>
      <c r="AC2252" s="697"/>
      <c r="AD2252" s="698" t="s">
        <v>3393</v>
      </c>
      <c r="AE2252" s="699">
        <v>0.2013888888888889</v>
      </c>
      <c r="AF2252" s="699">
        <v>0.22916666666666666</v>
      </c>
      <c r="AG2252" s="699">
        <v>0.22916666666666666</v>
      </c>
      <c r="AH2252" s="699">
        <v>0.2361111111111111</v>
      </c>
      <c r="AI2252" s="232" t="s">
        <v>5</v>
      </c>
      <c r="AJ2252" s="694"/>
      <c r="AK2252" s="694" t="s">
        <v>6</v>
      </c>
      <c r="AL2252" s="700"/>
      <c r="AM2252" s="694" t="s">
        <v>486</v>
      </c>
      <c r="AN2252" s="694"/>
      <c r="AO2252" s="232" t="s">
        <v>2992</v>
      </c>
      <c r="AP2252" s="232"/>
      <c r="AQ2252" s="232"/>
      <c r="AR2252" s="232"/>
      <c r="AS2252" s="232"/>
      <c r="AT2252" s="243">
        <f t="shared" si="211"/>
        <v>2.7777777777777762E-2</v>
      </c>
      <c r="AU2252" s="243">
        <f t="shared" si="212"/>
        <v>6.9444444444444475E-3</v>
      </c>
    </row>
    <row r="2253" spans="2:47" ht="14.25">
      <c r="B2253" s="682">
        <v>2025</v>
      </c>
      <c r="C2253" s="29">
        <v>8</v>
      </c>
      <c r="D2253" s="29">
        <v>1</v>
      </c>
      <c r="E2253" s="683" t="s">
        <v>495</v>
      </c>
      <c r="F2253" s="682"/>
      <c r="G2253" s="686"/>
      <c r="H2253" s="694" t="s">
        <v>467</v>
      </c>
      <c r="I2253" s="347" t="s">
        <v>43</v>
      </c>
      <c r="J2253" s="694" t="s">
        <v>468</v>
      </c>
      <c r="K2253" s="232"/>
      <c r="L2253" s="698"/>
      <c r="M2253" s="185"/>
      <c r="N2253" s="717"/>
      <c r="O2253" s="232"/>
      <c r="P2253" s="232">
        <v>25</v>
      </c>
      <c r="Q2253" s="347" t="s">
        <v>483</v>
      </c>
      <c r="R2253" s="695">
        <v>1100</v>
      </c>
      <c r="S2253" s="695"/>
      <c r="T2253" s="695" t="s">
        <v>30</v>
      </c>
      <c r="U2253" s="695">
        <v>500</v>
      </c>
      <c r="V2253" s="695">
        <v>1100</v>
      </c>
      <c r="W2253" s="695">
        <v>1100</v>
      </c>
      <c r="X2253" s="232">
        <v>1</v>
      </c>
      <c r="Y2253" s="695"/>
      <c r="Z2253" s="232">
        <v>1</v>
      </c>
      <c r="AA2253" s="696">
        <v>500</v>
      </c>
      <c r="AB2253" s="696">
        <v>18700</v>
      </c>
      <c r="AC2253" s="697" t="s">
        <v>928</v>
      </c>
      <c r="AD2253" s="698" t="s">
        <v>3393</v>
      </c>
      <c r="AE2253" s="699">
        <v>0.2361111111111111</v>
      </c>
      <c r="AF2253" s="699">
        <v>0.23958333333333334</v>
      </c>
      <c r="AG2253" s="699"/>
      <c r="AH2253" s="699"/>
      <c r="AI2253" s="232"/>
      <c r="AJ2253" s="694"/>
      <c r="AK2253" s="694" t="s">
        <v>6</v>
      </c>
      <c r="AL2253" s="700"/>
      <c r="AM2253" s="694" t="s">
        <v>486</v>
      </c>
      <c r="AN2253" s="694"/>
      <c r="AO2253" s="232" t="s">
        <v>1408</v>
      </c>
      <c r="AP2253" s="232"/>
      <c r="AQ2253" s="232"/>
      <c r="AR2253" s="232"/>
      <c r="AS2253" s="232"/>
      <c r="AT2253" s="243">
        <f t="shared" si="211"/>
        <v>3.4722222222222376E-3</v>
      </c>
      <c r="AU2253" s="243" t="str">
        <f t="shared" si="212"/>
        <v/>
      </c>
    </row>
    <row r="2254" spans="2:47" ht="14.25">
      <c r="B2254" s="682">
        <v>2025</v>
      </c>
      <c r="C2254" s="29">
        <v>8</v>
      </c>
      <c r="D2254" s="29">
        <v>1</v>
      </c>
      <c r="E2254" s="683" t="s">
        <v>495</v>
      </c>
      <c r="F2254" s="682"/>
      <c r="G2254" s="686"/>
      <c r="H2254" s="694" t="s">
        <v>467</v>
      </c>
      <c r="I2254" s="347"/>
      <c r="J2254" s="694"/>
      <c r="K2254" s="232"/>
      <c r="L2254" s="698"/>
      <c r="M2254" s="185"/>
      <c r="N2254" s="717"/>
      <c r="O2254" s="232"/>
      <c r="P2254" s="232"/>
      <c r="Q2254" s="347"/>
      <c r="R2254" s="695"/>
      <c r="S2254" s="695"/>
      <c r="T2254" s="695"/>
      <c r="U2254" s="695"/>
      <c r="V2254" s="695"/>
      <c r="W2254" s="695"/>
      <c r="X2254" s="232"/>
      <c r="Y2254" s="695"/>
      <c r="Z2254" s="232"/>
      <c r="AA2254" s="696"/>
      <c r="AB2254" s="696"/>
      <c r="AC2254" s="697"/>
      <c r="AD2254" s="698"/>
      <c r="AE2254" s="699"/>
      <c r="AF2254" s="699"/>
      <c r="AG2254" s="699">
        <v>0.23958333333333334</v>
      </c>
      <c r="AH2254" s="699"/>
      <c r="AI2254" s="232" t="s">
        <v>1592</v>
      </c>
      <c r="AJ2254" s="694"/>
      <c r="AK2254" s="694"/>
      <c r="AL2254" s="700"/>
      <c r="AM2254" s="694"/>
      <c r="AN2254" s="694"/>
      <c r="AO2254" s="232" t="s">
        <v>3404</v>
      </c>
      <c r="AP2254" s="232"/>
      <c r="AQ2254" s="232"/>
      <c r="AR2254" s="232"/>
      <c r="AS2254" s="232"/>
      <c r="AT2254" s="243" t="str">
        <f t="shared" ref="AT2254:AT2276" si="213">IF(IF(AE2254&gt;AF2254,1-AE2254+AF2254,AF2254-AE2254)=0,"",IF(AE2254&gt;AF2254,1-AE2254+AF2254,AF2254-AE2254))</f>
        <v/>
      </c>
      <c r="AU2254" s="243">
        <f t="shared" ref="AU2254:AU2276" si="214">IF(IF(AG2254&gt;AH2254,1-AG2254+AH2254,AH2254-AG2254)=0,"",IF(AG2254&gt;AH2254,1-AG2254+AH2254,AH2254-AG2254))</f>
        <v>0.76041666666666663</v>
      </c>
    </row>
    <row r="2255" spans="2:47" ht="14.25">
      <c r="B2255" s="682">
        <v>2025</v>
      </c>
      <c r="C2255" s="29">
        <v>8</v>
      </c>
      <c r="D2255" s="29"/>
      <c r="E2255" s="683"/>
      <c r="F2255" s="682"/>
      <c r="G2255" s="686"/>
      <c r="H2255" s="694" t="s">
        <v>467</v>
      </c>
      <c r="I2255" s="347"/>
      <c r="J2255" s="694"/>
      <c r="K2255" s="232"/>
      <c r="L2255" s="698"/>
      <c r="M2255" s="185"/>
      <c r="N2255" s="717"/>
      <c r="O2255" s="232"/>
      <c r="P2255" s="232"/>
      <c r="Q2255" s="347"/>
      <c r="R2255" s="695"/>
      <c r="S2255" s="695"/>
      <c r="T2255" s="695"/>
      <c r="U2255" s="695"/>
      <c r="V2255" s="695"/>
      <c r="W2255" s="695"/>
      <c r="X2255" s="232"/>
      <c r="Y2255" s="695"/>
      <c r="Z2255" s="232"/>
      <c r="AA2255" s="696"/>
      <c r="AB2255" s="696"/>
      <c r="AC2255" s="697"/>
      <c r="AD2255" s="698"/>
      <c r="AE2255" s="699"/>
      <c r="AF2255" s="699"/>
      <c r="AG2255" s="699"/>
      <c r="AH2255" s="699"/>
      <c r="AI2255" s="232"/>
      <c r="AJ2255" s="694"/>
      <c r="AK2255" s="694"/>
      <c r="AL2255" s="700"/>
      <c r="AM2255" s="694"/>
      <c r="AN2255" s="694"/>
      <c r="AO2255" s="232"/>
      <c r="AP2255" s="232"/>
      <c r="AQ2255" s="232"/>
      <c r="AR2255" s="232"/>
      <c r="AS2255" s="232"/>
      <c r="AT2255" s="243"/>
      <c r="AU2255" s="243"/>
    </row>
    <row r="2256" spans="2:47" ht="14.25">
      <c r="B2256" s="682">
        <v>2025</v>
      </c>
      <c r="C2256" s="29">
        <v>8</v>
      </c>
      <c r="D2256" s="29"/>
      <c r="E2256" s="683"/>
      <c r="F2256" s="682"/>
      <c r="G2256" s="686"/>
      <c r="H2256" s="694" t="s">
        <v>467</v>
      </c>
      <c r="I2256" s="347"/>
      <c r="J2256" s="694"/>
      <c r="K2256" s="232"/>
      <c r="L2256" s="698"/>
      <c r="M2256" s="185"/>
      <c r="N2256" s="717"/>
      <c r="O2256" s="232"/>
      <c r="P2256" s="232"/>
      <c r="Q2256" s="347"/>
      <c r="R2256" s="695"/>
      <c r="S2256" s="695"/>
      <c r="T2256" s="695"/>
      <c r="U2256" s="695"/>
      <c r="V2256" s="695"/>
      <c r="W2256" s="695"/>
      <c r="X2256" s="232"/>
      <c r="Y2256" s="695"/>
      <c r="Z2256" s="232"/>
      <c r="AA2256" s="696"/>
      <c r="AB2256" s="696"/>
      <c r="AC2256" s="697"/>
      <c r="AD2256" s="698"/>
      <c r="AE2256" s="699"/>
      <c r="AF2256" s="699"/>
      <c r="AG2256" s="699"/>
      <c r="AH2256" s="699"/>
      <c r="AI2256" s="232"/>
      <c r="AJ2256" s="694"/>
      <c r="AK2256" s="694"/>
      <c r="AL2256" s="700"/>
      <c r="AM2256" s="694"/>
      <c r="AN2256" s="694"/>
      <c r="AO2256" s="232"/>
      <c r="AP2256" s="232"/>
      <c r="AQ2256" s="232"/>
      <c r="AR2256" s="232"/>
      <c r="AS2256" s="232"/>
      <c r="AT2256" s="243"/>
      <c r="AU2256" s="243"/>
    </row>
    <row r="2257" spans="2:47" ht="14.25">
      <c r="B2257" s="682">
        <v>2025</v>
      </c>
      <c r="C2257" s="29">
        <v>8</v>
      </c>
      <c r="D2257" s="29"/>
      <c r="E2257" s="683"/>
      <c r="F2257" s="682"/>
      <c r="G2257" s="686"/>
      <c r="H2257" s="694" t="s">
        <v>467</v>
      </c>
      <c r="I2257" s="347"/>
      <c r="J2257" s="694"/>
      <c r="K2257" s="232"/>
      <c r="L2257" s="698"/>
      <c r="M2257" s="185"/>
      <c r="N2257" s="717"/>
      <c r="O2257" s="232"/>
      <c r="P2257" s="232"/>
      <c r="Q2257" s="347"/>
      <c r="R2257" s="695"/>
      <c r="S2257" s="695"/>
      <c r="T2257" s="695"/>
      <c r="U2257" s="695"/>
      <c r="V2257" s="695"/>
      <c r="W2257" s="695"/>
      <c r="X2257" s="232"/>
      <c r="Y2257" s="695"/>
      <c r="Z2257" s="232"/>
      <c r="AA2257" s="696"/>
      <c r="AB2257" s="696"/>
      <c r="AC2257" s="697"/>
      <c r="AD2257" s="698"/>
      <c r="AE2257" s="699"/>
      <c r="AF2257" s="699"/>
      <c r="AG2257" s="699"/>
      <c r="AH2257" s="699"/>
      <c r="AI2257" s="232"/>
      <c r="AJ2257" s="694"/>
      <c r="AK2257" s="694"/>
      <c r="AL2257" s="700"/>
      <c r="AM2257" s="694"/>
      <c r="AN2257" s="694"/>
      <c r="AO2257" s="232"/>
      <c r="AP2257" s="232"/>
      <c r="AQ2257" s="232"/>
      <c r="AR2257" s="232"/>
      <c r="AS2257" s="232"/>
      <c r="AT2257" s="243"/>
      <c r="AU2257" s="243"/>
    </row>
    <row r="2258" spans="2:47" ht="14.25">
      <c r="B2258" s="682">
        <v>2025</v>
      </c>
      <c r="C2258" s="29">
        <v>8</v>
      </c>
      <c r="D2258" s="29"/>
      <c r="E2258" s="683"/>
      <c r="F2258" s="682"/>
      <c r="G2258" s="686"/>
      <c r="H2258" s="694" t="s">
        <v>467</v>
      </c>
      <c r="I2258" s="347"/>
      <c r="J2258" s="694"/>
      <c r="K2258" s="232"/>
      <c r="L2258" s="698"/>
      <c r="M2258" s="185"/>
      <c r="N2258" s="717"/>
      <c r="O2258" s="232"/>
      <c r="P2258" s="232"/>
      <c r="Q2258" s="347"/>
      <c r="R2258" s="695"/>
      <c r="S2258" s="695"/>
      <c r="T2258" s="695"/>
      <c r="U2258" s="695"/>
      <c r="V2258" s="695"/>
      <c r="W2258" s="695"/>
      <c r="X2258" s="232"/>
      <c r="Y2258" s="695"/>
      <c r="Z2258" s="232"/>
      <c r="AA2258" s="696"/>
      <c r="AB2258" s="696"/>
      <c r="AC2258" s="697"/>
      <c r="AD2258" s="698"/>
      <c r="AE2258" s="699"/>
      <c r="AF2258" s="699"/>
      <c r="AG2258" s="699"/>
      <c r="AH2258" s="699"/>
      <c r="AI2258" s="232" t="s">
        <v>560</v>
      </c>
      <c r="AJ2258" s="694"/>
      <c r="AK2258" s="694"/>
      <c r="AL2258" s="700"/>
      <c r="AM2258" s="694"/>
      <c r="AN2258" s="694"/>
      <c r="AO2258" s="232"/>
      <c r="AP2258" s="232"/>
      <c r="AQ2258" s="232"/>
      <c r="AR2258" s="232"/>
      <c r="AS2258" s="232"/>
      <c r="AT2258" s="243"/>
      <c r="AU2258" s="243"/>
    </row>
    <row r="2259" spans="2:47" ht="14.25">
      <c r="B2259" s="682">
        <v>2025</v>
      </c>
      <c r="C2259" s="29">
        <v>8</v>
      </c>
      <c r="D2259" s="682"/>
      <c r="E2259" s="683"/>
      <c r="F2259" s="682"/>
      <c r="G2259" s="686"/>
      <c r="H2259" s="694" t="s">
        <v>467</v>
      </c>
      <c r="I2259" s="347" t="s">
        <v>58</v>
      </c>
      <c r="J2259" s="694" t="s">
        <v>3348</v>
      </c>
      <c r="K2259" s="232"/>
      <c r="L2259" s="698"/>
      <c r="M2259" s="185"/>
      <c r="N2259" s="717"/>
      <c r="O2259" s="232"/>
      <c r="P2259" s="232">
        <v>12</v>
      </c>
      <c r="Q2259" s="347" t="s">
        <v>483</v>
      </c>
      <c r="R2259" s="695">
        <v>1030</v>
      </c>
      <c r="S2259" s="695"/>
      <c r="T2259" s="695" t="s">
        <v>30</v>
      </c>
      <c r="U2259" s="695">
        <v>200</v>
      </c>
      <c r="V2259" s="695">
        <v>1030</v>
      </c>
      <c r="W2259" s="695">
        <v>1030</v>
      </c>
      <c r="X2259" s="232">
        <v>1</v>
      </c>
      <c r="Y2259" s="695">
        <v>200</v>
      </c>
      <c r="Z2259" s="232">
        <v>1</v>
      </c>
      <c r="AA2259" s="696">
        <v>200</v>
      </c>
      <c r="AB2259" s="696"/>
      <c r="AC2259" s="697"/>
      <c r="AD2259" s="698" t="s">
        <v>484</v>
      </c>
      <c r="AE2259" s="699"/>
      <c r="AF2259" s="699"/>
      <c r="AG2259" s="699"/>
      <c r="AH2259" s="699"/>
      <c r="AI2259" s="232"/>
      <c r="AJ2259" s="694"/>
      <c r="AK2259" s="694"/>
      <c r="AL2259" s="700"/>
      <c r="AM2259" s="694"/>
      <c r="AN2259" s="694"/>
      <c r="AO2259" s="232"/>
      <c r="AP2259" s="232"/>
      <c r="AQ2259" s="232"/>
      <c r="AR2259" s="232"/>
      <c r="AS2259" s="232"/>
      <c r="AT2259" s="243" t="str">
        <f t="shared" si="213"/>
        <v/>
      </c>
      <c r="AU2259" s="243" t="str">
        <f t="shared" si="214"/>
        <v/>
      </c>
    </row>
    <row r="2260" spans="2:47" ht="14.25">
      <c r="B2260" s="682">
        <v>2025</v>
      </c>
      <c r="C2260" s="29">
        <v>8</v>
      </c>
      <c r="D2260" s="682"/>
      <c r="E2260" s="683"/>
      <c r="F2260" s="682"/>
      <c r="G2260" s="686" t="s">
        <v>485</v>
      </c>
      <c r="H2260" s="694" t="s">
        <v>467</v>
      </c>
      <c r="I2260" s="347" t="s">
        <v>47</v>
      </c>
      <c r="J2260" s="694" t="s">
        <v>3348</v>
      </c>
      <c r="K2260" s="232"/>
      <c r="L2260" s="698"/>
      <c r="M2260" s="185"/>
      <c r="N2260" s="717" t="s">
        <v>3350</v>
      </c>
      <c r="O2260" s="232" t="s">
        <v>469</v>
      </c>
      <c r="P2260" s="232">
        <v>25</v>
      </c>
      <c r="Q2260" s="347" t="s">
        <v>269</v>
      </c>
      <c r="R2260" s="695">
        <v>1140</v>
      </c>
      <c r="S2260" s="695"/>
      <c r="T2260" s="695">
        <v>1100</v>
      </c>
      <c r="U2260" s="695">
        <v>1100</v>
      </c>
      <c r="V2260" s="695">
        <v>1030</v>
      </c>
      <c r="W2260" s="695"/>
      <c r="X2260" s="232">
        <v>1</v>
      </c>
      <c r="Y2260" s="695">
        <v>1100</v>
      </c>
      <c r="Z2260" s="232">
        <v>1</v>
      </c>
      <c r="AA2260" s="696">
        <v>1100</v>
      </c>
      <c r="AB2260" s="696"/>
      <c r="AC2260" s="697"/>
      <c r="AD2260" s="698"/>
      <c r="AE2260" s="699">
        <v>0.5</v>
      </c>
      <c r="AF2260" s="699"/>
      <c r="AG2260" s="699"/>
      <c r="AH2260" s="699"/>
      <c r="AI2260" s="232" t="s">
        <v>560</v>
      </c>
      <c r="AJ2260" s="694"/>
      <c r="AK2260" s="694" t="s">
        <v>712</v>
      </c>
      <c r="AL2260" s="700"/>
      <c r="AM2260" s="694" t="s">
        <v>486</v>
      </c>
      <c r="AN2260" s="694"/>
      <c r="AO2260" s="232"/>
      <c r="AP2260" s="232"/>
      <c r="AQ2260" s="232"/>
      <c r="AR2260" s="232"/>
      <c r="AS2260" s="232"/>
      <c r="AT2260" s="243">
        <f t="shared" si="213"/>
        <v>0.5</v>
      </c>
      <c r="AU2260" s="243" t="str">
        <f t="shared" si="214"/>
        <v/>
      </c>
    </row>
    <row r="2261" spans="2:47" ht="14.25">
      <c r="B2261" s="682">
        <v>2025</v>
      </c>
      <c r="C2261" s="29">
        <v>8</v>
      </c>
      <c r="D2261" s="682"/>
      <c r="E2261" s="683"/>
      <c r="F2261" s="682"/>
      <c r="G2261" s="686" t="s">
        <v>485</v>
      </c>
      <c r="H2261" s="694" t="s">
        <v>467</v>
      </c>
      <c r="I2261" s="347" t="s">
        <v>47</v>
      </c>
      <c r="J2261" s="694" t="s">
        <v>3348</v>
      </c>
      <c r="K2261" s="232"/>
      <c r="L2261" s="698"/>
      <c r="M2261" s="185"/>
      <c r="N2261" s="717" t="s">
        <v>3352</v>
      </c>
      <c r="O2261" s="232" t="s">
        <v>469</v>
      </c>
      <c r="P2261" s="232">
        <v>25</v>
      </c>
      <c r="Q2261" s="347" t="s">
        <v>269</v>
      </c>
      <c r="R2261" s="695">
        <v>1140</v>
      </c>
      <c r="S2261" s="695"/>
      <c r="T2261" s="695">
        <v>1095</v>
      </c>
      <c r="U2261" s="695">
        <v>1095</v>
      </c>
      <c r="V2261" s="695">
        <v>1030</v>
      </c>
      <c r="W2261" s="695"/>
      <c r="X2261" s="232">
        <v>1</v>
      </c>
      <c r="Y2261" s="695">
        <v>1095</v>
      </c>
      <c r="Z2261" s="232">
        <v>1</v>
      </c>
      <c r="AA2261" s="696">
        <v>1095</v>
      </c>
      <c r="AB2261" s="696"/>
      <c r="AC2261" s="697"/>
      <c r="AD2261" s="698"/>
      <c r="AE2261" s="699"/>
      <c r="AF2261" s="699"/>
      <c r="AG2261" s="699"/>
      <c r="AH2261" s="699"/>
      <c r="AI2261" s="232" t="s">
        <v>560</v>
      </c>
      <c r="AJ2261" s="694"/>
      <c r="AK2261" s="694" t="s">
        <v>712</v>
      </c>
      <c r="AL2261" s="700"/>
      <c r="AM2261" s="694" t="s">
        <v>486</v>
      </c>
      <c r="AN2261" s="694"/>
      <c r="AO2261" s="232"/>
      <c r="AP2261" s="232"/>
      <c r="AQ2261" s="232"/>
      <c r="AR2261" s="232"/>
      <c r="AS2261" s="232"/>
      <c r="AT2261" s="243" t="str">
        <f t="shared" si="213"/>
        <v/>
      </c>
      <c r="AU2261" s="243" t="str">
        <f t="shared" si="214"/>
        <v/>
      </c>
    </row>
    <row r="2262" spans="2:47" ht="14.25">
      <c r="B2262" s="682">
        <v>2025</v>
      </c>
      <c r="C2262" s="29">
        <v>8</v>
      </c>
      <c r="D2262" s="682"/>
      <c r="E2262" s="683"/>
      <c r="F2262" s="682"/>
      <c r="G2262" s="686" t="s">
        <v>485</v>
      </c>
      <c r="H2262" s="694" t="s">
        <v>467</v>
      </c>
      <c r="I2262" s="347" t="s">
        <v>47</v>
      </c>
      <c r="J2262" s="694" t="s">
        <v>3348</v>
      </c>
      <c r="K2262" s="232"/>
      <c r="L2262" s="698"/>
      <c r="M2262" s="185"/>
      <c r="N2262" s="717" t="s">
        <v>3349</v>
      </c>
      <c r="O2262" s="232" t="s">
        <v>469</v>
      </c>
      <c r="P2262" s="232">
        <v>25</v>
      </c>
      <c r="Q2262" s="347" t="s">
        <v>269</v>
      </c>
      <c r="R2262" s="695">
        <v>1030</v>
      </c>
      <c r="S2262" s="695"/>
      <c r="T2262" s="695">
        <v>925</v>
      </c>
      <c r="U2262" s="695">
        <v>925</v>
      </c>
      <c r="V2262" s="695">
        <v>1030</v>
      </c>
      <c r="W2262" s="695"/>
      <c r="X2262" s="232">
        <v>1</v>
      </c>
      <c r="Y2262" s="695">
        <v>925</v>
      </c>
      <c r="Z2262" s="232">
        <v>1</v>
      </c>
      <c r="AA2262" s="696">
        <v>925</v>
      </c>
      <c r="AB2262" s="696"/>
      <c r="AC2262" s="697"/>
      <c r="AD2262" s="698"/>
      <c r="AE2262" s="699"/>
      <c r="AF2262" s="699"/>
      <c r="AG2262" s="699"/>
      <c r="AH2262" s="699"/>
      <c r="AI2262" s="232" t="s">
        <v>560</v>
      </c>
      <c r="AJ2262" s="694"/>
      <c r="AK2262" s="694" t="s">
        <v>712</v>
      </c>
      <c r="AL2262" s="700"/>
      <c r="AM2262" s="694" t="s">
        <v>486</v>
      </c>
      <c r="AN2262" s="694"/>
      <c r="AO2262" s="232"/>
      <c r="AP2262" s="232"/>
      <c r="AQ2262" s="232"/>
      <c r="AR2262" s="232"/>
      <c r="AS2262" s="232"/>
      <c r="AT2262" s="243" t="str">
        <f t="shared" si="213"/>
        <v/>
      </c>
      <c r="AU2262" s="243" t="str">
        <f t="shared" si="214"/>
        <v/>
      </c>
    </row>
    <row r="2263" spans="2:47" ht="14.25">
      <c r="B2263" s="682">
        <v>2025</v>
      </c>
      <c r="C2263" s="29">
        <v>8</v>
      </c>
      <c r="D2263" s="682"/>
      <c r="E2263" s="683"/>
      <c r="F2263" s="682"/>
      <c r="G2263" s="686" t="s">
        <v>485</v>
      </c>
      <c r="H2263" s="694" t="s">
        <v>467</v>
      </c>
      <c r="I2263" s="347" t="s">
        <v>47</v>
      </c>
      <c r="J2263" s="694" t="s">
        <v>3348</v>
      </c>
      <c r="K2263" s="232"/>
      <c r="L2263" s="698"/>
      <c r="M2263" s="185"/>
      <c r="N2263" s="717" t="s">
        <v>3351</v>
      </c>
      <c r="O2263" s="232" t="s">
        <v>469</v>
      </c>
      <c r="P2263" s="232">
        <v>25</v>
      </c>
      <c r="Q2263" s="347" t="s">
        <v>269</v>
      </c>
      <c r="R2263" s="695">
        <v>1030</v>
      </c>
      <c r="S2263" s="695"/>
      <c r="T2263" s="695">
        <v>910</v>
      </c>
      <c r="U2263" s="695">
        <v>910</v>
      </c>
      <c r="V2263" s="695">
        <v>1030</v>
      </c>
      <c r="W2263" s="695"/>
      <c r="X2263" s="232">
        <v>1</v>
      </c>
      <c r="Y2263" s="695">
        <v>910</v>
      </c>
      <c r="Z2263" s="232">
        <v>1</v>
      </c>
      <c r="AA2263" s="696">
        <v>910</v>
      </c>
      <c r="AB2263" s="696"/>
      <c r="AC2263" s="697"/>
      <c r="AD2263" s="698"/>
      <c r="AE2263" s="699"/>
      <c r="AF2263" s="699"/>
      <c r="AG2263" s="699"/>
      <c r="AH2263" s="699"/>
      <c r="AI2263" s="232" t="s">
        <v>560</v>
      </c>
      <c r="AJ2263" s="694"/>
      <c r="AK2263" s="694" t="s">
        <v>712</v>
      </c>
      <c r="AL2263" s="700"/>
      <c r="AM2263" s="694" t="s">
        <v>486</v>
      </c>
      <c r="AN2263" s="694"/>
      <c r="AO2263" s="232"/>
      <c r="AP2263" s="232"/>
      <c r="AQ2263" s="232"/>
      <c r="AR2263" s="232"/>
      <c r="AS2263" s="232"/>
      <c r="AT2263" s="243" t="str">
        <f t="shared" si="213"/>
        <v/>
      </c>
      <c r="AU2263" s="243" t="str">
        <f t="shared" si="214"/>
        <v/>
      </c>
    </row>
    <row r="2264" spans="2:47" ht="14.25">
      <c r="B2264" s="682">
        <v>2025</v>
      </c>
      <c r="C2264" s="29">
        <v>8</v>
      </c>
      <c r="D2264" s="682"/>
      <c r="E2264" s="683"/>
      <c r="F2264" s="682"/>
      <c r="G2264" s="686"/>
      <c r="H2264" s="694" t="s">
        <v>467</v>
      </c>
      <c r="I2264" s="347" t="s">
        <v>43</v>
      </c>
      <c r="J2264" s="694" t="s">
        <v>3348</v>
      </c>
      <c r="K2264" s="232"/>
      <c r="L2264" s="698"/>
      <c r="M2264" s="185"/>
      <c r="N2264" s="717"/>
      <c r="O2264" s="232"/>
      <c r="P2264" s="232">
        <v>25</v>
      </c>
      <c r="Q2264" s="347" t="s">
        <v>483</v>
      </c>
      <c r="R2264" s="695">
        <v>1030</v>
      </c>
      <c r="S2264" s="695"/>
      <c r="T2264" s="695" t="s">
        <v>30</v>
      </c>
      <c r="U2264" s="695">
        <v>350</v>
      </c>
      <c r="V2264" s="695">
        <v>1030</v>
      </c>
      <c r="W2264" s="695">
        <v>1030</v>
      </c>
      <c r="X2264" s="232">
        <v>1</v>
      </c>
      <c r="Y2264" s="695"/>
      <c r="Z2264" s="232">
        <v>1</v>
      </c>
      <c r="AA2264" s="696">
        <v>350</v>
      </c>
      <c r="AB2264" s="696">
        <v>4580</v>
      </c>
      <c r="AC2264" s="697" t="s">
        <v>1445</v>
      </c>
      <c r="AD2264" s="698"/>
      <c r="AE2264" s="699"/>
      <c r="AF2264" s="699"/>
      <c r="AG2264" s="699"/>
      <c r="AH2264" s="699"/>
      <c r="AI2264" s="232"/>
      <c r="AJ2264" s="694"/>
      <c r="AK2264" s="694"/>
      <c r="AL2264" s="700"/>
      <c r="AM2264" s="694"/>
      <c r="AN2264" s="694"/>
      <c r="AO2264" s="232"/>
      <c r="AP2264" s="232"/>
      <c r="AQ2264" s="232"/>
      <c r="AR2264" s="232"/>
      <c r="AS2264" s="232"/>
      <c r="AT2264" s="243" t="str">
        <f t="shared" si="213"/>
        <v/>
      </c>
      <c r="AU2264" s="243" t="str">
        <f t="shared" si="214"/>
        <v/>
      </c>
    </row>
    <row r="2265" spans="2:47" ht="14.25">
      <c r="B2265" s="682">
        <v>2025</v>
      </c>
      <c r="C2265" s="29">
        <v>8</v>
      </c>
      <c r="D2265" s="682"/>
      <c r="E2265" s="683"/>
      <c r="F2265" s="682"/>
      <c r="G2265" s="686"/>
      <c r="H2265" s="694" t="s">
        <v>467</v>
      </c>
      <c r="I2265" s="347"/>
      <c r="J2265" s="694"/>
      <c r="K2265" s="232"/>
      <c r="L2265" s="698"/>
      <c r="M2265" s="185"/>
      <c r="N2265" s="717"/>
      <c r="O2265" s="232"/>
      <c r="P2265" s="232"/>
      <c r="Q2265" s="347"/>
      <c r="R2265" s="695"/>
      <c r="S2265" s="695"/>
      <c r="T2265" s="695"/>
      <c r="U2265" s="695"/>
      <c r="V2265" s="695"/>
      <c r="W2265" s="695"/>
      <c r="X2265" s="232"/>
      <c r="Y2265" s="695"/>
      <c r="Z2265" s="232"/>
      <c r="AA2265" s="696"/>
      <c r="AB2265" s="696"/>
      <c r="AC2265" s="697"/>
      <c r="AD2265" s="698"/>
      <c r="AE2265" s="699"/>
      <c r="AF2265" s="699"/>
      <c r="AG2265" s="699"/>
      <c r="AH2265" s="699"/>
      <c r="AI2265" s="232" t="s">
        <v>560</v>
      </c>
      <c r="AJ2265" s="694"/>
      <c r="AK2265" s="694"/>
      <c r="AL2265" s="700"/>
      <c r="AM2265" s="694"/>
      <c r="AN2265" s="694"/>
      <c r="AO2265" s="232"/>
      <c r="AP2265" s="232"/>
      <c r="AQ2265" s="232"/>
      <c r="AR2265" s="232"/>
      <c r="AS2265" s="232"/>
      <c r="AT2265" s="243" t="str">
        <f t="shared" si="213"/>
        <v/>
      </c>
      <c r="AU2265" s="243" t="str">
        <f t="shared" si="214"/>
        <v/>
      </c>
    </row>
    <row r="2266" spans="2:47" ht="14.25">
      <c r="B2266" s="682">
        <v>2025</v>
      </c>
      <c r="C2266" s="29">
        <v>8</v>
      </c>
      <c r="D2266" s="682"/>
      <c r="E2266" s="683"/>
      <c r="F2266" s="682"/>
      <c r="G2266" s="686"/>
      <c r="H2266" s="694" t="s">
        <v>467</v>
      </c>
      <c r="I2266" s="347" t="s">
        <v>58</v>
      </c>
      <c r="J2266" s="694" t="s">
        <v>3348</v>
      </c>
      <c r="K2266" s="232"/>
      <c r="L2266" s="698"/>
      <c r="M2266" s="185"/>
      <c r="N2266" s="717"/>
      <c r="O2266" s="232"/>
      <c r="P2266" s="232">
        <v>12</v>
      </c>
      <c r="Q2266" s="347" t="s">
        <v>483</v>
      </c>
      <c r="R2266" s="695">
        <v>1040</v>
      </c>
      <c r="S2266" s="695"/>
      <c r="T2266" s="695" t="s">
        <v>30</v>
      </c>
      <c r="U2266" s="695">
        <v>200</v>
      </c>
      <c r="V2266" s="695">
        <v>1040</v>
      </c>
      <c r="W2266" s="695">
        <v>1040</v>
      </c>
      <c r="X2266" s="232">
        <v>1</v>
      </c>
      <c r="Y2266" s="695">
        <v>200</v>
      </c>
      <c r="Z2266" s="232">
        <v>1</v>
      </c>
      <c r="AA2266" s="696">
        <v>200</v>
      </c>
      <c r="AB2266" s="696"/>
      <c r="AC2266" s="697"/>
      <c r="AD2266" s="698" t="s">
        <v>484</v>
      </c>
      <c r="AE2266" s="699"/>
      <c r="AF2266" s="699"/>
      <c r="AG2266" s="699"/>
      <c r="AH2266" s="699"/>
      <c r="AI2266" s="232"/>
      <c r="AJ2266" s="694"/>
      <c r="AK2266" s="694"/>
      <c r="AL2266" s="700"/>
      <c r="AM2266" s="694"/>
      <c r="AN2266" s="694"/>
      <c r="AO2266" s="232"/>
      <c r="AP2266" s="232"/>
      <c r="AQ2266" s="232"/>
      <c r="AR2266" s="232"/>
      <c r="AS2266" s="232"/>
      <c r="AT2266" s="243" t="str">
        <f t="shared" si="213"/>
        <v/>
      </c>
      <c r="AU2266" s="243" t="str">
        <f t="shared" si="214"/>
        <v/>
      </c>
    </row>
    <row r="2267" spans="2:47" ht="14.25">
      <c r="B2267" s="682">
        <v>2025</v>
      </c>
      <c r="C2267" s="29">
        <v>8</v>
      </c>
      <c r="D2267" s="682"/>
      <c r="E2267" s="683"/>
      <c r="F2267" s="682"/>
      <c r="G2267" s="686" t="s">
        <v>485</v>
      </c>
      <c r="H2267" s="694" t="s">
        <v>467</v>
      </c>
      <c r="I2267" s="347" t="s">
        <v>47</v>
      </c>
      <c r="J2267" s="694" t="s">
        <v>3348</v>
      </c>
      <c r="K2267" s="232"/>
      <c r="L2267" s="698"/>
      <c r="M2267" s="185"/>
      <c r="N2267" s="717" t="s">
        <v>3350</v>
      </c>
      <c r="O2267" s="232" t="s">
        <v>469</v>
      </c>
      <c r="P2267" s="232">
        <v>50</v>
      </c>
      <c r="Q2267" s="347" t="s">
        <v>269</v>
      </c>
      <c r="R2267" s="695">
        <v>1040</v>
      </c>
      <c r="S2267" s="695"/>
      <c r="T2267" s="695">
        <v>1100</v>
      </c>
      <c r="U2267" s="695">
        <v>1100</v>
      </c>
      <c r="V2267" s="695">
        <v>1040</v>
      </c>
      <c r="W2267" s="695"/>
      <c r="X2267" s="232">
        <v>1</v>
      </c>
      <c r="Y2267" s="695">
        <v>1100</v>
      </c>
      <c r="Z2267" s="232">
        <v>1</v>
      </c>
      <c r="AA2267" s="696">
        <v>1100</v>
      </c>
      <c r="AB2267" s="696"/>
      <c r="AC2267" s="697"/>
      <c r="AD2267" s="698"/>
      <c r="AE2267" s="699"/>
      <c r="AF2267" s="699"/>
      <c r="AG2267" s="699"/>
      <c r="AH2267" s="699"/>
      <c r="AI2267" s="232" t="s">
        <v>560</v>
      </c>
      <c r="AJ2267" s="694"/>
      <c r="AK2267" s="694" t="s">
        <v>712</v>
      </c>
      <c r="AL2267" s="700"/>
      <c r="AM2267" s="694" t="s">
        <v>486</v>
      </c>
      <c r="AN2267" s="694"/>
      <c r="AO2267" s="232"/>
      <c r="AP2267" s="232"/>
      <c r="AQ2267" s="232"/>
      <c r="AR2267" s="232"/>
      <c r="AS2267" s="232"/>
      <c r="AT2267" s="243" t="str">
        <f t="shared" si="213"/>
        <v/>
      </c>
      <c r="AU2267" s="243" t="str">
        <f t="shared" si="214"/>
        <v/>
      </c>
    </row>
    <row r="2268" spans="2:47" ht="14.25">
      <c r="B2268" s="682">
        <v>2025</v>
      </c>
      <c r="C2268" s="29">
        <v>8</v>
      </c>
      <c r="D2268" s="682"/>
      <c r="E2268" s="683"/>
      <c r="F2268" s="682"/>
      <c r="G2268" s="686" t="s">
        <v>485</v>
      </c>
      <c r="H2268" s="694" t="s">
        <v>467</v>
      </c>
      <c r="I2268" s="347" t="s">
        <v>47</v>
      </c>
      <c r="J2268" s="694" t="s">
        <v>3348</v>
      </c>
      <c r="K2268" s="232"/>
      <c r="L2268" s="698"/>
      <c r="M2268" s="185"/>
      <c r="N2268" s="717" t="s">
        <v>3352</v>
      </c>
      <c r="O2268" s="232" t="s">
        <v>469</v>
      </c>
      <c r="P2268" s="232">
        <v>50</v>
      </c>
      <c r="Q2268" s="347" t="s">
        <v>269</v>
      </c>
      <c r="R2268" s="695">
        <v>1040</v>
      </c>
      <c r="S2268" s="695"/>
      <c r="T2268" s="695">
        <v>1100</v>
      </c>
      <c r="U2268" s="695">
        <v>1100</v>
      </c>
      <c r="V2268" s="695">
        <v>1040</v>
      </c>
      <c r="W2268" s="695"/>
      <c r="X2268" s="232">
        <v>1</v>
      </c>
      <c r="Y2268" s="695">
        <v>1100</v>
      </c>
      <c r="Z2268" s="232">
        <v>1</v>
      </c>
      <c r="AA2268" s="696">
        <v>1100</v>
      </c>
      <c r="AB2268" s="696"/>
      <c r="AC2268" s="697"/>
      <c r="AD2268" s="698"/>
      <c r="AE2268" s="699"/>
      <c r="AF2268" s="699"/>
      <c r="AG2268" s="699"/>
      <c r="AH2268" s="699"/>
      <c r="AI2268" s="232" t="s">
        <v>560</v>
      </c>
      <c r="AJ2268" s="694"/>
      <c r="AK2268" s="694" t="s">
        <v>712</v>
      </c>
      <c r="AL2268" s="700"/>
      <c r="AM2268" s="694" t="s">
        <v>486</v>
      </c>
      <c r="AN2268" s="694"/>
      <c r="AO2268" s="232"/>
      <c r="AP2268" s="232"/>
      <c r="AQ2268" s="232"/>
      <c r="AR2268" s="232"/>
      <c r="AS2268" s="232"/>
      <c r="AT2268" s="243" t="str">
        <f t="shared" si="213"/>
        <v/>
      </c>
      <c r="AU2268" s="243" t="str">
        <f t="shared" si="214"/>
        <v/>
      </c>
    </row>
    <row r="2269" spans="2:47" ht="14.25">
      <c r="B2269" s="682">
        <v>2025</v>
      </c>
      <c r="C2269" s="29">
        <v>8</v>
      </c>
      <c r="D2269" s="682"/>
      <c r="E2269" s="683"/>
      <c r="F2269" s="682"/>
      <c r="G2269" s="686" t="s">
        <v>485</v>
      </c>
      <c r="H2269" s="694" t="s">
        <v>467</v>
      </c>
      <c r="I2269" s="347" t="s">
        <v>47</v>
      </c>
      <c r="J2269" s="694" t="s">
        <v>3348</v>
      </c>
      <c r="K2269" s="232"/>
      <c r="L2269" s="698"/>
      <c r="M2269" s="185"/>
      <c r="N2269" s="717" t="s">
        <v>3349</v>
      </c>
      <c r="O2269" s="232" t="s">
        <v>469</v>
      </c>
      <c r="P2269" s="232">
        <v>50</v>
      </c>
      <c r="Q2269" s="347" t="s">
        <v>269</v>
      </c>
      <c r="R2269" s="695">
        <v>1030</v>
      </c>
      <c r="S2269" s="695"/>
      <c r="T2269" s="695">
        <v>1100</v>
      </c>
      <c r="U2269" s="695">
        <v>1100</v>
      </c>
      <c r="V2269" s="695">
        <v>1030</v>
      </c>
      <c r="W2269" s="695"/>
      <c r="X2269" s="232">
        <v>1</v>
      </c>
      <c r="Y2269" s="695">
        <v>1100</v>
      </c>
      <c r="Z2269" s="232">
        <v>1</v>
      </c>
      <c r="AA2269" s="696">
        <v>1100</v>
      </c>
      <c r="AB2269" s="696"/>
      <c r="AC2269" s="697"/>
      <c r="AD2269" s="698"/>
      <c r="AE2269" s="699"/>
      <c r="AF2269" s="699"/>
      <c r="AG2269" s="699"/>
      <c r="AH2269" s="699"/>
      <c r="AI2269" s="232" t="s">
        <v>560</v>
      </c>
      <c r="AJ2269" s="694"/>
      <c r="AK2269" s="694" t="s">
        <v>712</v>
      </c>
      <c r="AL2269" s="700"/>
      <c r="AM2269" s="694" t="s">
        <v>486</v>
      </c>
      <c r="AN2269" s="694"/>
      <c r="AO2269" s="232"/>
      <c r="AP2269" s="232"/>
      <c r="AQ2269" s="232"/>
      <c r="AR2269" s="232"/>
      <c r="AS2269" s="232"/>
      <c r="AT2269" s="243" t="str">
        <f t="shared" si="213"/>
        <v/>
      </c>
      <c r="AU2269" s="243" t="str">
        <f t="shared" si="214"/>
        <v/>
      </c>
    </row>
    <row r="2270" spans="2:47" ht="14.25">
      <c r="B2270" s="682">
        <v>2025</v>
      </c>
      <c r="C2270" s="29">
        <v>8</v>
      </c>
      <c r="D2270" s="682"/>
      <c r="E2270" s="683"/>
      <c r="F2270" s="682"/>
      <c r="G2270" s="686" t="s">
        <v>485</v>
      </c>
      <c r="H2270" s="694" t="s">
        <v>467</v>
      </c>
      <c r="I2270" s="347" t="s">
        <v>47</v>
      </c>
      <c r="J2270" s="694" t="s">
        <v>3348</v>
      </c>
      <c r="K2270" s="232"/>
      <c r="L2270" s="698"/>
      <c r="M2270" s="185"/>
      <c r="N2270" s="717" t="s">
        <v>3351</v>
      </c>
      <c r="O2270" s="232" t="s">
        <v>469</v>
      </c>
      <c r="P2270" s="232">
        <v>50</v>
      </c>
      <c r="Q2270" s="347" t="s">
        <v>269</v>
      </c>
      <c r="R2270" s="695">
        <v>1030</v>
      </c>
      <c r="S2270" s="695"/>
      <c r="T2270" s="695">
        <v>1100</v>
      </c>
      <c r="U2270" s="695">
        <v>1100</v>
      </c>
      <c r="V2270" s="695">
        <v>1030</v>
      </c>
      <c r="W2270" s="695"/>
      <c r="X2270" s="232">
        <v>1</v>
      </c>
      <c r="Y2270" s="695">
        <v>1100</v>
      </c>
      <c r="Z2270" s="232">
        <v>1</v>
      </c>
      <c r="AA2270" s="696">
        <v>1100</v>
      </c>
      <c r="AB2270" s="696"/>
      <c r="AC2270" s="697"/>
      <c r="AD2270" s="698"/>
      <c r="AE2270" s="699"/>
      <c r="AF2270" s="699"/>
      <c r="AG2270" s="699"/>
      <c r="AH2270" s="699"/>
      <c r="AI2270" s="232" t="s">
        <v>560</v>
      </c>
      <c r="AJ2270" s="694"/>
      <c r="AK2270" s="694" t="s">
        <v>712</v>
      </c>
      <c r="AL2270" s="700"/>
      <c r="AM2270" s="694" t="s">
        <v>486</v>
      </c>
      <c r="AN2270" s="694"/>
      <c r="AO2270" s="232"/>
      <c r="AP2270" s="232"/>
      <c r="AQ2270" s="232"/>
      <c r="AR2270" s="232"/>
      <c r="AS2270" s="232"/>
      <c r="AT2270" s="243" t="str">
        <f t="shared" si="213"/>
        <v/>
      </c>
      <c r="AU2270" s="243" t="str">
        <f t="shared" si="214"/>
        <v/>
      </c>
    </row>
    <row r="2271" spans="2:47" ht="14.25">
      <c r="B2271" s="682">
        <v>2025</v>
      </c>
      <c r="C2271" s="29">
        <v>8</v>
      </c>
      <c r="D2271" s="682"/>
      <c r="E2271" s="683"/>
      <c r="F2271" s="682"/>
      <c r="G2271" s="686"/>
      <c r="H2271" s="694" t="s">
        <v>467</v>
      </c>
      <c r="I2271" s="347" t="s">
        <v>43</v>
      </c>
      <c r="J2271" s="694" t="s">
        <v>3348</v>
      </c>
      <c r="K2271" s="232"/>
      <c r="L2271" s="698"/>
      <c r="M2271" s="185"/>
      <c r="N2271" s="717"/>
      <c r="O2271" s="232"/>
      <c r="P2271" s="232">
        <v>25</v>
      </c>
      <c r="Q2271" s="347" t="s">
        <v>483</v>
      </c>
      <c r="R2271" s="695">
        <v>1030</v>
      </c>
      <c r="S2271" s="695"/>
      <c r="T2271" s="695" t="s">
        <v>30</v>
      </c>
      <c r="U2271" s="695">
        <v>350</v>
      </c>
      <c r="V2271" s="695">
        <v>1030</v>
      </c>
      <c r="W2271" s="695">
        <v>1030</v>
      </c>
      <c r="X2271" s="232">
        <v>1</v>
      </c>
      <c r="Y2271" s="695"/>
      <c r="Z2271" s="232">
        <v>1</v>
      </c>
      <c r="AA2271" s="696">
        <v>350</v>
      </c>
      <c r="AB2271" s="696">
        <v>4950</v>
      </c>
      <c r="AC2271" s="697" t="s">
        <v>1445</v>
      </c>
      <c r="AD2271" s="698"/>
      <c r="AE2271" s="699"/>
      <c r="AF2271" s="699"/>
      <c r="AG2271" s="699"/>
      <c r="AH2271" s="699"/>
      <c r="AI2271" s="232"/>
      <c r="AJ2271" s="694"/>
      <c r="AK2271" s="694"/>
      <c r="AL2271" s="700"/>
      <c r="AM2271" s="694"/>
      <c r="AN2271" s="694"/>
      <c r="AO2271" s="232"/>
      <c r="AP2271" s="232"/>
      <c r="AQ2271" s="232"/>
      <c r="AR2271" s="232"/>
      <c r="AS2271" s="232"/>
      <c r="AT2271" s="243" t="str">
        <f t="shared" si="213"/>
        <v/>
      </c>
      <c r="AU2271" s="243" t="str">
        <f t="shared" si="214"/>
        <v/>
      </c>
    </row>
    <row r="2272" spans="2:47" ht="14.25">
      <c r="B2272" s="682">
        <v>2025</v>
      </c>
      <c r="C2272" s="29">
        <v>8</v>
      </c>
      <c r="D2272" s="682"/>
      <c r="E2272" s="683"/>
      <c r="F2272" s="682"/>
      <c r="G2272" s="686"/>
      <c r="H2272" s="694" t="s">
        <v>467</v>
      </c>
      <c r="I2272" s="347"/>
      <c r="J2272" s="694"/>
      <c r="K2272" s="232"/>
      <c r="L2272" s="698"/>
      <c r="M2272" s="185"/>
      <c r="N2272" s="717"/>
      <c r="O2272" s="232"/>
      <c r="P2272" s="232"/>
      <c r="Q2272" s="347"/>
      <c r="R2272" s="695"/>
      <c r="S2272" s="695"/>
      <c r="T2272" s="695"/>
      <c r="U2272" s="695"/>
      <c r="V2272" s="695"/>
      <c r="W2272" s="695"/>
      <c r="X2272" s="232"/>
      <c r="Y2272" s="695"/>
      <c r="Z2272" s="232"/>
      <c r="AA2272" s="696"/>
      <c r="AB2272" s="696"/>
      <c r="AC2272" s="697"/>
      <c r="AD2272" s="698"/>
      <c r="AE2272" s="699"/>
      <c r="AF2272" s="699"/>
      <c r="AG2272" s="699"/>
      <c r="AH2272" s="699"/>
      <c r="AI2272" s="232" t="s">
        <v>560</v>
      </c>
      <c r="AJ2272" s="694"/>
      <c r="AK2272" s="694"/>
      <c r="AL2272" s="700"/>
      <c r="AM2272" s="694"/>
      <c r="AN2272" s="694"/>
      <c r="AO2272" s="232"/>
      <c r="AP2272" s="232"/>
      <c r="AQ2272" s="232"/>
      <c r="AR2272" s="232"/>
      <c r="AS2272" s="232"/>
      <c r="AT2272" s="243" t="str">
        <f t="shared" si="213"/>
        <v/>
      </c>
      <c r="AU2272" s="243" t="str">
        <f t="shared" si="214"/>
        <v/>
      </c>
    </row>
    <row r="2273" spans="2:47" ht="14.25">
      <c r="B2273" s="682">
        <v>2025</v>
      </c>
      <c r="C2273" s="29">
        <v>8</v>
      </c>
      <c r="D2273" s="682"/>
      <c r="E2273" s="683"/>
      <c r="F2273" s="682"/>
      <c r="G2273" s="686"/>
      <c r="H2273" s="694" t="s">
        <v>467</v>
      </c>
      <c r="I2273" s="347" t="s">
        <v>58</v>
      </c>
      <c r="J2273" s="694" t="s">
        <v>468</v>
      </c>
      <c r="K2273" s="232"/>
      <c r="L2273" s="698"/>
      <c r="M2273" s="185"/>
      <c r="N2273" s="717"/>
      <c r="O2273" s="232"/>
      <c r="P2273" s="232">
        <v>12</v>
      </c>
      <c r="Q2273" s="347" t="s">
        <v>483</v>
      </c>
      <c r="R2273" s="695">
        <v>1005</v>
      </c>
      <c r="S2273" s="695"/>
      <c r="T2273" s="695" t="s">
        <v>30</v>
      </c>
      <c r="U2273" s="695">
        <v>200</v>
      </c>
      <c r="V2273" s="695">
        <v>1005</v>
      </c>
      <c r="W2273" s="695">
        <v>1005</v>
      </c>
      <c r="X2273" s="232">
        <v>1</v>
      </c>
      <c r="Y2273" s="695">
        <v>200</v>
      </c>
      <c r="Z2273" s="232">
        <v>1</v>
      </c>
      <c r="AA2273" s="696">
        <v>200</v>
      </c>
      <c r="AB2273" s="696"/>
      <c r="AC2273" s="697"/>
      <c r="AD2273" s="698" t="s">
        <v>484</v>
      </c>
      <c r="AE2273" s="699"/>
      <c r="AF2273" s="699"/>
      <c r="AG2273" s="699"/>
      <c r="AH2273" s="699"/>
      <c r="AI2273" s="232"/>
      <c r="AJ2273" s="694"/>
      <c r="AK2273" s="694"/>
      <c r="AL2273" s="700"/>
      <c r="AM2273" s="694"/>
      <c r="AN2273" s="694"/>
      <c r="AO2273" s="232"/>
      <c r="AP2273" s="232"/>
      <c r="AQ2273" s="232"/>
      <c r="AR2273" s="232"/>
      <c r="AS2273" s="232"/>
      <c r="AT2273" s="243" t="str">
        <f t="shared" si="213"/>
        <v/>
      </c>
      <c r="AU2273" s="243" t="str">
        <f t="shared" si="214"/>
        <v/>
      </c>
    </row>
    <row r="2274" spans="2:47" ht="14.25">
      <c r="B2274" s="682">
        <v>2025</v>
      </c>
      <c r="C2274" s="29">
        <v>8</v>
      </c>
      <c r="D2274" s="682"/>
      <c r="E2274" s="683"/>
      <c r="F2274" s="682"/>
      <c r="G2274" s="686" t="s">
        <v>485</v>
      </c>
      <c r="H2274" s="694" t="s">
        <v>467</v>
      </c>
      <c r="I2274" s="347" t="s">
        <v>47</v>
      </c>
      <c r="J2274" s="694" t="s">
        <v>468</v>
      </c>
      <c r="K2274" s="232">
        <v>3844374</v>
      </c>
      <c r="L2274" s="698">
        <v>1</v>
      </c>
      <c r="M2274" s="185">
        <v>3</v>
      </c>
      <c r="N2274" s="717" t="s">
        <v>513</v>
      </c>
      <c r="O2274" s="232" t="s">
        <v>469</v>
      </c>
      <c r="P2274" s="232">
        <v>50</v>
      </c>
      <c r="Q2274" s="347" t="s">
        <v>706</v>
      </c>
      <c r="R2274" s="695">
        <v>1005</v>
      </c>
      <c r="S2274" s="695"/>
      <c r="T2274" s="695">
        <v>4100</v>
      </c>
      <c r="U2274" s="695">
        <v>4100</v>
      </c>
      <c r="V2274" s="695">
        <v>1005</v>
      </c>
      <c r="W2274" s="695">
        <v>1005</v>
      </c>
      <c r="X2274" s="232">
        <v>1</v>
      </c>
      <c r="Y2274" s="695">
        <v>4100</v>
      </c>
      <c r="Z2274" s="232">
        <v>1</v>
      </c>
      <c r="AA2274" s="696">
        <v>4100</v>
      </c>
      <c r="AB2274" s="696"/>
      <c r="AC2274" s="697"/>
      <c r="AD2274" s="698"/>
      <c r="AE2274" s="699"/>
      <c r="AF2274" s="699"/>
      <c r="AG2274" s="699"/>
      <c r="AH2274" s="699"/>
      <c r="AI2274" s="232" t="s">
        <v>5</v>
      </c>
      <c r="AJ2274" s="694"/>
      <c r="AK2274" s="694" t="s">
        <v>6</v>
      </c>
      <c r="AL2274" s="700"/>
      <c r="AM2274" s="694" t="s">
        <v>486</v>
      </c>
      <c r="AN2274" s="694"/>
      <c r="AO2274" s="232"/>
      <c r="AP2274" s="232"/>
      <c r="AQ2274" s="232"/>
      <c r="AR2274" s="232"/>
      <c r="AS2274" s="232"/>
      <c r="AT2274" s="243" t="str">
        <f t="shared" si="213"/>
        <v/>
      </c>
      <c r="AU2274" s="243" t="str">
        <f t="shared" si="214"/>
        <v/>
      </c>
    </row>
    <row r="2275" spans="2:47" ht="14.25">
      <c r="B2275" s="682">
        <v>2025</v>
      </c>
      <c r="C2275" s="29">
        <v>8</v>
      </c>
      <c r="D2275" s="682"/>
      <c r="E2275" s="683"/>
      <c r="F2275" s="682"/>
      <c r="G2275" s="686" t="s">
        <v>485</v>
      </c>
      <c r="H2275" s="694" t="s">
        <v>467</v>
      </c>
      <c r="I2275" s="347" t="s">
        <v>47</v>
      </c>
      <c r="J2275" s="694" t="s">
        <v>468</v>
      </c>
      <c r="K2275" s="232">
        <v>3844374</v>
      </c>
      <c r="L2275" s="698">
        <v>2</v>
      </c>
      <c r="M2275" s="185">
        <v>3</v>
      </c>
      <c r="N2275" s="717" t="s">
        <v>513</v>
      </c>
      <c r="O2275" s="232" t="s">
        <v>469</v>
      </c>
      <c r="P2275" s="232">
        <v>50</v>
      </c>
      <c r="Q2275" s="347" t="s">
        <v>706</v>
      </c>
      <c r="R2275" s="695">
        <v>1005</v>
      </c>
      <c r="S2275" s="695"/>
      <c r="T2275" s="695">
        <v>4100</v>
      </c>
      <c r="U2275" s="695">
        <v>4100</v>
      </c>
      <c r="V2275" s="695">
        <v>1005</v>
      </c>
      <c r="W2275" s="695">
        <v>1005</v>
      </c>
      <c r="X2275" s="232">
        <v>1</v>
      </c>
      <c r="Y2275" s="695">
        <v>4100</v>
      </c>
      <c r="Z2275" s="232">
        <v>1</v>
      </c>
      <c r="AA2275" s="696">
        <v>4100</v>
      </c>
      <c r="AB2275" s="696"/>
      <c r="AC2275" s="697"/>
      <c r="AD2275" s="698"/>
      <c r="AE2275" s="699"/>
      <c r="AF2275" s="699"/>
      <c r="AG2275" s="699"/>
      <c r="AH2275" s="699"/>
      <c r="AI2275" s="232" t="s">
        <v>5</v>
      </c>
      <c r="AJ2275" s="694"/>
      <c r="AK2275" s="694" t="s">
        <v>6</v>
      </c>
      <c r="AL2275" s="700"/>
      <c r="AM2275" s="694" t="s">
        <v>486</v>
      </c>
      <c r="AN2275" s="694"/>
      <c r="AO2275" s="232"/>
      <c r="AP2275" s="232"/>
      <c r="AQ2275" s="232"/>
      <c r="AR2275" s="232"/>
      <c r="AS2275" s="232"/>
      <c r="AT2275" s="243" t="str">
        <f t="shared" si="213"/>
        <v/>
      </c>
      <c r="AU2275" s="243" t="str">
        <f t="shared" si="214"/>
        <v/>
      </c>
    </row>
    <row r="2276" spans="2:47" ht="14.25">
      <c r="B2276" s="682">
        <v>2025</v>
      </c>
      <c r="C2276" s="29">
        <v>8</v>
      </c>
      <c r="D2276" s="682"/>
      <c r="E2276" s="683"/>
      <c r="F2276" s="682"/>
      <c r="G2276" s="686" t="s">
        <v>485</v>
      </c>
      <c r="H2276" s="694" t="s">
        <v>467</v>
      </c>
      <c r="I2276" s="347" t="s">
        <v>47</v>
      </c>
      <c r="J2276" s="694" t="s">
        <v>468</v>
      </c>
      <c r="K2276" s="232">
        <v>3844374</v>
      </c>
      <c r="L2276" s="698">
        <v>3</v>
      </c>
      <c r="M2276" s="185">
        <v>3</v>
      </c>
      <c r="N2276" s="717" t="s">
        <v>513</v>
      </c>
      <c r="O2276" s="232" t="s">
        <v>469</v>
      </c>
      <c r="P2276" s="232">
        <v>50</v>
      </c>
      <c r="Q2276" s="347" t="s">
        <v>706</v>
      </c>
      <c r="R2276" s="695">
        <v>1005</v>
      </c>
      <c r="S2276" s="695"/>
      <c r="T2276" s="695">
        <v>4100</v>
      </c>
      <c r="U2276" s="695">
        <v>4100</v>
      </c>
      <c r="V2276" s="695">
        <v>1005</v>
      </c>
      <c r="W2276" s="695">
        <v>1005</v>
      </c>
      <c r="X2276" s="232">
        <v>1</v>
      </c>
      <c r="Y2276" s="695">
        <v>4100</v>
      </c>
      <c r="Z2276" s="232">
        <v>1</v>
      </c>
      <c r="AA2276" s="696">
        <v>4100</v>
      </c>
      <c r="AB2276" s="696"/>
      <c r="AC2276" s="697"/>
      <c r="AD2276" s="698"/>
      <c r="AE2276" s="699"/>
      <c r="AF2276" s="699"/>
      <c r="AG2276" s="699"/>
      <c r="AH2276" s="699"/>
      <c r="AI2276" s="232" t="s">
        <v>5</v>
      </c>
      <c r="AJ2276" s="694"/>
      <c r="AK2276" s="694" t="s">
        <v>6</v>
      </c>
      <c r="AL2276" s="700"/>
      <c r="AM2276" s="694" t="s">
        <v>486</v>
      </c>
      <c r="AN2276" s="694"/>
      <c r="AO2276" s="232"/>
      <c r="AP2276" s="232"/>
      <c r="AQ2276" s="232"/>
      <c r="AR2276" s="232"/>
      <c r="AS2276" s="232"/>
      <c r="AT2276" s="243" t="str">
        <f t="shared" si="213"/>
        <v/>
      </c>
      <c r="AU2276" s="243" t="str">
        <f t="shared" si="214"/>
        <v/>
      </c>
    </row>
    <row r="2277" spans="2:47" ht="14.25">
      <c r="B2277" s="682">
        <v>2025</v>
      </c>
      <c r="C2277" s="29">
        <v>8</v>
      </c>
      <c r="D2277" s="682"/>
      <c r="E2277" s="683"/>
      <c r="F2277" s="682"/>
      <c r="G2277" s="686"/>
      <c r="H2277" s="694" t="s">
        <v>467</v>
      </c>
      <c r="I2277" s="347" t="s">
        <v>43</v>
      </c>
      <c r="J2277" s="694" t="s">
        <v>468</v>
      </c>
      <c r="K2277" s="232"/>
      <c r="L2277" s="698"/>
      <c r="M2277" s="185"/>
      <c r="N2277" s="717"/>
      <c r="O2277" s="232"/>
      <c r="P2277" s="232">
        <v>25</v>
      </c>
      <c r="Q2277" s="347" t="s">
        <v>483</v>
      </c>
      <c r="R2277" s="695">
        <v>1005</v>
      </c>
      <c r="S2277" s="695"/>
      <c r="T2277" s="695" t="s">
        <v>30</v>
      </c>
      <c r="U2277" s="695">
        <v>350</v>
      </c>
      <c r="V2277" s="695">
        <v>1005</v>
      </c>
      <c r="W2277" s="695">
        <v>1005</v>
      </c>
      <c r="X2277" s="232">
        <v>1</v>
      </c>
      <c r="Y2277" s="695"/>
      <c r="Z2277" s="232">
        <v>1</v>
      </c>
      <c r="AA2277" s="696">
        <v>350</v>
      </c>
      <c r="AB2277" s="696">
        <v>12850</v>
      </c>
      <c r="AC2277" s="697" t="s">
        <v>766</v>
      </c>
      <c r="AD2277" s="698"/>
      <c r="AE2277" s="699"/>
      <c r="AF2277" s="699"/>
      <c r="AG2277" s="699"/>
      <c r="AH2277" s="699"/>
      <c r="AI2277" s="232"/>
      <c r="AJ2277" s="694"/>
      <c r="AK2277" s="694" t="s">
        <v>6</v>
      </c>
      <c r="AL2277" s="700"/>
      <c r="AM2277" s="694" t="s">
        <v>486</v>
      </c>
      <c r="AN2277" s="694"/>
      <c r="AO2277" s="232"/>
      <c r="AP2277" s="232"/>
      <c r="AQ2277" s="232"/>
      <c r="AR2277" s="232"/>
      <c r="AS2277" s="232"/>
      <c r="AT2277" s="243" t="str">
        <f t="shared" si="209"/>
        <v/>
      </c>
      <c r="AU2277" s="243" t="str">
        <f t="shared" si="210"/>
        <v/>
      </c>
    </row>
    <row r="2278" spans="2:47" ht="14.25">
      <c r="B2278" s="682">
        <v>2025</v>
      </c>
      <c r="C2278" s="29">
        <v>8</v>
      </c>
      <c r="D2278" s="682"/>
      <c r="E2278" s="683"/>
      <c r="F2278" s="682"/>
      <c r="G2278" s="703"/>
      <c r="H2278" s="694" t="s">
        <v>467</v>
      </c>
      <c r="I2278" s="347"/>
      <c r="J2278" s="694"/>
      <c r="K2278" s="232"/>
      <c r="L2278" s="698"/>
      <c r="M2278" s="185"/>
      <c r="N2278" s="717"/>
      <c r="O2278" s="232"/>
      <c r="P2278" s="232"/>
      <c r="Q2278" s="347"/>
      <c r="R2278" s="695"/>
      <c r="S2278" s="695"/>
      <c r="T2278" s="695"/>
      <c r="U2278" s="695"/>
      <c r="V2278" s="695"/>
      <c r="W2278" s="695"/>
      <c r="X2278" s="232"/>
      <c r="Y2278" s="695"/>
      <c r="Z2278" s="232"/>
      <c r="AA2278" s="696"/>
      <c r="AB2278" s="696"/>
      <c r="AC2278" s="697"/>
      <c r="AD2278" s="698"/>
      <c r="AE2278" s="699"/>
      <c r="AF2278" s="699"/>
      <c r="AG2278" s="699"/>
      <c r="AH2278" s="699"/>
      <c r="AI2278" s="232" t="s">
        <v>689</v>
      </c>
      <c r="AJ2278" s="694"/>
      <c r="AK2278" s="694"/>
      <c r="AL2278" s="700"/>
      <c r="AM2278" s="694"/>
      <c r="AN2278" s="694"/>
      <c r="AO2278" s="232"/>
      <c r="AP2278" s="232"/>
      <c r="AQ2278" s="232"/>
      <c r="AR2278" s="232"/>
      <c r="AS2278" s="232"/>
      <c r="AT2278" s="243" t="str">
        <f t="shared" si="209"/>
        <v/>
      </c>
      <c r="AU2278" s="243" t="str">
        <f t="shared" si="210"/>
        <v/>
      </c>
    </row>
    <row r="2279" spans="2:47" ht="14.25">
      <c r="B2279" s="682">
        <v>2025</v>
      </c>
      <c r="C2279" s="29">
        <v>8</v>
      </c>
      <c r="D2279" s="682"/>
      <c r="E2279" s="683"/>
      <c r="F2279" s="682"/>
      <c r="G2279" s="686"/>
      <c r="H2279" s="694" t="s">
        <v>467</v>
      </c>
      <c r="I2279" s="347" t="s">
        <v>58</v>
      </c>
      <c r="J2279" s="694" t="s">
        <v>468</v>
      </c>
      <c r="K2279" s="232"/>
      <c r="L2279" s="698"/>
      <c r="M2279" s="185"/>
      <c r="N2279" s="717"/>
      <c r="O2279" s="232"/>
      <c r="P2279" s="232">
        <v>12</v>
      </c>
      <c r="Q2279" s="347" t="s">
        <v>483</v>
      </c>
      <c r="R2279" s="695">
        <v>1005</v>
      </c>
      <c r="S2279" s="695"/>
      <c r="T2279" s="695" t="s">
        <v>30</v>
      </c>
      <c r="U2279" s="695">
        <v>1005</v>
      </c>
      <c r="V2279" s="695">
        <v>1005</v>
      </c>
      <c r="W2279" s="695">
        <v>1005</v>
      </c>
      <c r="X2279" s="232">
        <v>1</v>
      </c>
      <c r="Y2279" s="695">
        <v>200</v>
      </c>
      <c r="Z2279" s="232">
        <v>1</v>
      </c>
      <c r="AA2279" s="696">
        <v>200</v>
      </c>
      <c r="AB2279" s="696"/>
      <c r="AC2279" s="697"/>
      <c r="AD2279" s="698" t="s">
        <v>484</v>
      </c>
      <c r="AE2279" s="699"/>
      <c r="AF2279" s="699"/>
      <c r="AG2279" s="699"/>
      <c r="AH2279" s="699"/>
      <c r="AI2279" s="232"/>
      <c r="AJ2279" s="694"/>
      <c r="AK2279" s="694"/>
      <c r="AL2279" s="700"/>
      <c r="AM2279" s="694"/>
      <c r="AN2279" s="694"/>
      <c r="AO2279" s="232"/>
      <c r="AP2279" s="232"/>
      <c r="AQ2279" s="232"/>
      <c r="AR2279" s="232"/>
      <c r="AS2279" s="232"/>
      <c r="AT2279" s="243" t="str">
        <f t="shared" si="209"/>
        <v/>
      </c>
      <c r="AU2279" s="243" t="str">
        <f t="shared" si="210"/>
        <v/>
      </c>
    </row>
    <row r="2280" spans="2:47" ht="14.25">
      <c r="B2280" s="682">
        <v>2025</v>
      </c>
      <c r="C2280" s="29">
        <v>8</v>
      </c>
      <c r="D2280" s="682"/>
      <c r="E2280" s="683"/>
      <c r="F2280" s="682"/>
      <c r="G2280" s="686" t="s">
        <v>485</v>
      </c>
      <c r="H2280" s="694" t="s">
        <v>467</v>
      </c>
      <c r="I2280" s="347" t="s">
        <v>47</v>
      </c>
      <c r="J2280" s="694" t="s">
        <v>468</v>
      </c>
      <c r="K2280" s="232">
        <v>3844373</v>
      </c>
      <c r="L2280" s="698">
        <v>1</v>
      </c>
      <c r="M2280" s="185">
        <v>6</v>
      </c>
      <c r="N2280" s="717" t="s">
        <v>1402</v>
      </c>
      <c r="O2280" s="232" t="s">
        <v>469</v>
      </c>
      <c r="P2280" s="232">
        <v>50</v>
      </c>
      <c r="Q2280" s="347" t="s">
        <v>723</v>
      </c>
      <c r="R2280" s="695">
        <v>1005</v>
      </c>
      <c r="S2280" s="695"/>
      <c r="T2280" s="695">
        <v>4000</v>
      </c>
      <c r="U2280" s="695">
        <v>4000</v>
      </c>
      <c r="V2280" s="695">
        <v>1005</v>
      </c>
      <c r="W2280" s="695">
        <v>1005</v>
      </c>
      <c r="X2280" s="232">
        <v>4000</v>
      </c>
      <c r="Y2280" s="695">
        <v>4000</v>
      </c>
      <c r="Z2280" s="232">
        <v>4000</v>
      </c>
      <c r="AA2280" s="696">
        <v>4000</v>
      </c>
      <c r="AB2280" s="696"/>
      <c r="AC2280" s="697"/>
      <c r="AD2280" s="698"/>
      <c r="AE2280" s="699"/>
      <c r="AF2280" s="699"/>
      <c r="AG2280" s="699"/>
      <c r="AH2280" s="699"/>
      <c r="AI2280" s="232" t="s">
        <v>5</v>
      </c>
      <c r="AJ2280" s="694"/>
      <c r="AK2280" s="694" t="s">
        <v>6</v>
      </c>
      <c r="AL2280" s="700"/>
      <c r="AM2280" s="694" t="s">
        <v>486</v>
      </c>
      <c r="AN2280" s="694"/>
      <c r="AO2280" s="232"/>
      <c r="AP2280" s="232"/>
      <c r="AQ2280" s="232"/>
      <c r="AR2280" s="232"/>
      <c r="AS2280" s="232"/>
      <c r="AT2280" s="243" t="str">
        <f t="shared" si="209"/>
        <v/>
      </c>
      <c r="AU2280" s="243" t="str">
        <f t="shared" si="210"/>
        <v/>
      </c>
    </row>
    <row r="2281" spans="2:47" ht="14.25">
      <c r="B2281" s="682">
        <v>2025</v>
      </c>
      <c r="C2281" s="29">
        <v>8</v>
      </c>
      <c r="D2281" s="682"/>
      <c r="E2281" s="683"/>
      <c r="F2281" s="682"/>
      <c r="G2281" s="686" t="s">
        <v>485</v>
      </c>
      <c r="H2281" s="694" t="s">
        <v>467</v>
      </c>
      <c r="I2281" s="347" t="s">
        <v>47</v>
      </c>
      <c r="J2281" s="694" t="s">
        <v>468</v>
      </c>
      <c r="K2281" s="232">
        <v>3844373</v>
      </c>
      <c r="L2281" s="698">
        <v>2</v>
      </c>
      <c r="M2281" s="185">
        <v>6</v>
      </c>
      <c r="N2281" s="717" t="s">
        <v>1402</v>
      </c>
      <c r="O2281" s="232" t="s">
        <v>469</v>
      </c>
      <c r="P2281" s="232">
        <v>50</v>
      </c>
      <c r="Q2281" s="347" t="s">
        <v>723</v>
      </c>
      <c r="R2281" s="695">
        <v>1005</v>
      </c>
      <c r="S2281" s="695"/>
      <c r="T2281" s="695">
        <v>4000</v>
      </c>
      <c r="U2281" s="695">
        <v>4000</v>
      </c>
      <c r="V2281" s="695">
        <v>1005</v>
      </c>
      <c r="W2281" s="695">
        <v>1005</v>
      </c>
      <c r="X2281" s="232">
        <v>4000</v>
      </c>
      <c r="Y2281" s="695">
        <v>4000</v>
      </c>
      <c r="Z2281" s="232">
        <v>4000</v>
      </c>
      <c r="AA2281" s="696">
        <v>4000</v>
      </c>
      <c r="AB2281" s="696"/>
      <c r="AC2281" s="697"/>
      <c r="AD2281" s="698"/>
      <c r="AE2281" s="699"/>
      <c r="AF2281" s="699"/>
      <c r="AG2281" s="699"/>
      <c r="AH2281" s="699"/>
      <c r="AI2281" s="232" t="s">
        <v>5</v>
      </c>
      <c r="AJ2281" s="694"/>
      <c r="AK2281" s="694" t="s">
        <v>6</v>
      </c>
      <c r="AL2281" s="700"/>
      <c r="AM2281" s="694" t="s">
        <v>486</v>
      </c>
      <c r="AN2281" s="694"/>
      <c r="AO2281" s="232"/>
      <c r="AP2281" s="232"/>
      <c r="AQ2281" s="232"/>
      <c r="AR2281" s="232"/>
      <c r="AS2281" s="232"/>
      <c r="AT2281" s="243" t="str">
        <f t="shared" si="209"/>
        <v/>
      </c>
      <c r="AU2281" s="243" t="str">
        <f t="shared" si="210"/>
        <v/>
      </c>
    </row>
    <row r="2282" spans="2:47" ht="14.25">
      <c r="B2282" s="682">
        <v>2025</v>
      </c>
      <c r="C2282" s="29">
        <v>8</v>
      </c>
      <c r="D2282" s="682"/>
      <c r="E2282" s="683"/>
      <c r="F2282" s="682"/>
      <c r="G2282" s="686" t="s">
        <v>485</v>
      </c>
      <c r="H2282" s="694" t="s">
        <v>467</v>
      </c>
      <c r="I2282" s="347" t="s">
        <v>47</v>
      </c>
      <c r="J2282" s="694" t="s">
        <v>468</v>
      </c>
      <c r="K2282" s="232">
        <v>3844373</v>
      </c>
      <c r="L2282" s="698">
        <v>3</v>
      </c>
      <c r="M2282" s="185">
        <v>6</v>
      </c>
      <c r="N2282" s="717" t="s">
        <v>1402</v>
      </c>
      <c r="O2282" s="232" t="s">
        <v>469</v>
      </c>
      <c r="P2282" s="232">
        <v>50</v>
      </c>
      <c r="Q2282" s="347" t="s">
        <v>723</v>
      </c>
      <c r="R2282" s="695">
        <v>1005</v>
      </c>
      <c r="S2282" s="695"/>
      <c r="T2282" s="695">
        <v>4000</v>
      </c>
      <c r="U2282" s="695">
        <v>4000</v>
      </c>
      <c r="V2282" s="695">
        <v>1005</v>
      </c>
      <c r="W2282" s="695">
        <v>1005</v>
      </c>
      <c r="X2282" s="232">
        <v>4000</v>
      </c>
      <c r="Y2282" s="695">
        <v>4000</v>
      </c>
      <c r="Z2282" s="232">
        <v>4000</v>
      </c>
      <c r="AA2282" s="696">
        <v>4000</v>
      </c>
      <c r="AB2282" s="696"/>
      <c r="AC2282" s="697"/>
      <c r="AD2282" s="698"/>
      <c r="AE2282" s="699"/>
      <c r="AF2282" s="699"/>
      <c r="AG2282" s="699"/>
      <c r="AH2282" s="699"/>
      <c r="AI2282" s="232" t="s">
        <v>5</v>
      </c>
      <c r="AJ2282" s="694"/>
      <c r="AK2282" s="694" t="s">
        <v>6</v>
      </c>
      <c r="AL2282" s="700"/>
      <c r="AM2282" s="694" t="s">
        <v>486</v>
      </c>
      <c r="AN2282" s="694"/>
      <c r="AO2282" s="232"/>
      <c r="AP2282" s="232"/>
      <c r="AQ2282" s="232"/>
      <c r="AR2282" s="232"/>
      <c r="AS2282" s="232"/>
      <c r="AT2282" s="243" t="str">
        <f t="shared" si="209"/>
        <v/>
      </c>
      <c r="AU2282" s="243" t="str">
        <f t="shared" si="210"/>
        <v/>
      </c>
    </row>
    <row r="2283" spans="2:47" ht="14.25">
      <c r="B2283" s="682">
        <v>2025</v>
      </c>
      <c r="C2283" s="29">
        <v>8</v>
      </c>
      <c r="D2283" s="682"/>
      <c r="E2283" s="683"/>
      <c r="F2283" s="682"/>
      <c r="G2283" s="686"/>
      <c r="H2283" s="694" t="s">
        <v>467</v>
      </c>
      <c r="I2283" s="347" t="s">
        <v>43</v>
      </c>
      <c r="J2283" s="694" t="s">
        <v>468</v>
      </c>
      <c r="K2283" s="232"/>
      <c r="L2283" s="698"/>
      <c r="M2283" s="185"/>
      <c r="N2283" s="717"/>
      <c r="O2283" s="232"/>
      <c r="P2283" s="232">
        <v>25</v>
      </c>
      <c r="Q2283" s="347" t="s">
        <v>483</v>
      </c>
      <c r="R2283" s="695">
        <v>1005</v>
      </c>
      <c r="S2283" s="695"/>
      <c r="T2283" s="695" t="s">
        <v>30</v>
      </c>
      <c r="U2283" s="695">
        <v>1005</v>
      </c>
      <c r="V2283" s="695">
        <v>1005</v>
      </c>
      <c r="W2283" s="695">
        <v>1005</v>
      </c>
      <c r="X2283" s="232">
        <v>1</v>
      </c>
      <c r="Y2283" s="695"/>
      <c r="Z2283" s="232">
        <v>1</v>
      </c>
      <c r="AA2283" s="696">
        <v>12002</v>
      </c>
      <c r="AB2283" s="696">
        <v>24202</v>
      </c>
      <c r="AC2283" s="697" t="s">
        <v>766</v>
      </c>
      <c r="AD2283" s="698"/>
      <c r="AE2283" s="699"/>
      <c r="AF2283" s="699"/>
      <c r="AG2283" s="699"/>
      <c r="AH2283" s="699"/>
      <c r="AI2283" s="232"/>
      <c r="AJ2283" s="694"/>
      <c r="AK2283" s="694" t="s">
        <v>6</v>
      </c>
      <c r="AL2283" s="700"/>
      <c r="AM2283" s="694" t="s">
        <v>486</v>
      </c>
      <c r="AN2283" s="694"/>
      <c r="AO2283" s="232"/>
      <c r="AP2283" s="232"/>
      <c r="AQ2283" s="232"/>
      <c r="AR2283" s="232"/>
      <c r="AS2283" s="232"/>
      <c r="AT2283" s="243" t="str">
        <f t="shared" si="209"/>
        <v/>
      </c>
      <c r="AU2283" s="243" t="str">
        <f t="shared" si="210"/>
        <v/>
      </c>
    </row>
    <row r="2284" spans="2:47" ht="14.25">
      <c r="B2284" s="682">
        <v>2025</v>
      </c>
      <c r="C2284" s="29">
        <v>8</v>
      </c>
      <c r="D2284" s="682"/>
      <c r="E2284" s="683"/>
      <c r="F2284" s="682"/>
      <c r="G2284" s="703"/>
      <c r="H2284" s="694" t="s">
        <v>467</v>
      </c>
      <c r="I2284" s="347"/>
      <c r="J2284" s="694"/>
      <c r="K2284" s="232"/>
      <c r="L2284" s="698"/>
      <c r="M2284" s="185"/>
      <c r="N2284" s="717"/>
      <c r="O2284" s="232"/>
      <c r="P2284" s="232"/>
      <c r="Q2284" s="347"/>
      <c r="R2284" s="695"/>
      <c r="S2284" s="695"/>
      <c r="T2284" s="695"/>
      <c r="U2284" s="695"/>
      <c r="V2284" s="695"/>
      <c r="W2284" s="695"/>
      <c r="X2284" s="232"/>
      <c r="Y2284" s="695"/>
      <c r="Z2284" s="232"/>
      <c r="AA2284" s="696"/>
      <c r="AB2284" s="696"/>
      <c r="AC2284" s="697"/>
      <c r="AD2284" s="698"/>
      <c r="AE2284" s="699"/>
      <c r="AF2284" s="699"/>
      <c r="AG2284" s="699"/>
      <c r="AH2284" s="699"/>
      <c r="AI2284" s="232" t="s">
        <v>560</v>
      </c>
      <c r="AJ2284" s="694"/>
      <c r="AK2284" s="694"/>
      <c r="AL2284" s="700"/>
      <c r="AM2284" s="694"/>
      <c r="AN2284" s="694"/>
      <c r="AO2284" s="232"/>
      <c r="AP2284" s="232"/>
      <c r="AQ2284" s="232"/>
      <c r="AR2284" s="232"/>
      <c r="AS2284" s="232"/>
      <c r="AT2284" s="243" t="str">
        <f t="shared" si="209"/>
        <v/>
      </c>
      <c r="AU2284" s="243" t="str">
        <f t="shared" si="210"/>
        <v/>
      </c>
    </row>
    <row r="2285" spans="2:47" ht="14.25">
      <c r="B2285" s="682">
        <v>2025</v>
      </c>
      <c r="C2285" s="29">
        <v>8</v>
      </c>
      <c r="D2285" s="682"/>
      <c r="E2285" s="683"/>
      <c r="F2285" s="682"/>
      <c r="G2285" s="686"/>
      <c r="H2285" s="694" t="s">
        <v>467</v>
      </c>
      <c r="I2285" s="347" t="s">
        <v>58</v>
      </c>
      <c r="J2285" s="694" t="s">
        <v>468</v>
      </c>
      <c r="K2285" s="232"/>
      <c r="L2285" s="698"/>
      <c r="M2285" s="185"/>
      <c r="N2285" s="717"/>
      <c r="O2285" s="232"/>
      <c r="P2285" s="232">
        <v>12</v>
      </c>
      <c r="Q2285" s="347" t="s">
        <v>483</v>
      </c>
      <c r="R2285" s="695">
        <v>1005</v>
      </c>
      <c r="S2285" s="695"/>
      <c r="T2285" s="695" t="s">
        <v>30</v>
      </c>
      <c r="U2285" s="695">
        <v>1005</v>
      </c>
      <c r="V2285" s="695">
        <v>1005</v>
      </c>
      <c r="W2285" s="695">
        <v>1005</v>
      </c>
      <c r="X2285" s="232">
        <v>1</v>
      </c>
      <c r="Y2285" s="695">
        <v>200</v>
      </c>
      <c r="Z2285" s="232">
        <v>1</v>
      </c>
      <c r="AA2285" s="696">
        <v>200</v>
      </c>
      <c r="AB2285" s="696"/>
      <c r="AC2285" s="697"/>
      <c r="AD2285" s="698" t="s">
        <v>484</v>
      </c>
      <c r="AE2285" s="699"/>
      <c r="AF2285" s="699"/>
      <c r="AG2285" s="699"/>
      <c r="AH2285" s="699"/>
      <c r="AI2285" s="232"/>
      <c r="AJ2285" s="694"/>
      <c r="AK2285" s="694"/>
      <c r="AL2285" s="700"/>
      <c r="AM2285" s="694"/>
      <c r="AN2285" s="694"/>
      <c r="AO2285" s="232"/>
      <c r="AP2285" s="232"/>
      <c r="AQ2285" s="232"/>
      <c r="AR2285" s="232"/>
      <c r="AS2285" s="232"/>
      <c r="AT2285" s="243" t="str">
        <f t="shared" si="209"/>
        <v/>
      </c>
      <c r="AU2285" s="243" t="str">
        <f t="shared" si="210"/>
        <v/>
      </c>
    </row>
    <row r="2286" spans="2:47" ht="14.25">
      <c r="B2286" s="682">
        <v>2025</v>
      </c>
      <c r="C2286" s="29">
        <v>8</v>
      </c>
      <c r="D2286" s="682"/>
      <c r="E2286" s="683"/>
      <c r="F2286" s="682"/>
      <c r="G2286" s="686" t="s">
        <v>485</v>
      </c>
      <c r="H2286" s="694" t="s">
        <v>467</v>
      </c>
      <c r="I2286" s="347" t="s">
        <v>47</v>
      </c>
      <c r="J2286" s="694" t="s">
        <v>468</v>
      </c>
      <c r="K2286" s="232">
        <v>3844373</v>
      </c>
      <c r="L2286" s="698">
        <v>4</v>
      </c>
      <c r="M2286" s="185">
        <v>6</v>
      </c>
      <c r="N2286" s="717" t="s">
        <v>1402</v>
      </c>
      <c r="O2286" s="232" t="s">
        <v>469</v>
      </c>
      <c r="P2286" s="232">
        <v>50</v>
      </c>
      <c r="Q2286" s="347" t="s">
        <v>723</v>
      </c>
      <c r="R2286" s="695">
        <v>1005</v>
      </c>
      <c r="S2286" s="695"/>
      <c r="T2286" s="695">
        <v>4000</v>
      </c>
      <c r="U2286" s="695">
        <v>4000</v>
      </c>
      <c r="V2286" s="695">
        <v>1005</v>
      </c>
      <c r="W2286" s="695">
        <v>1005</v>
      </c>
      <c r="X2286" s="232">
        <v>4000</v>
      </c>
      <c r="Y2286" s="695">
        <v>4000</v>
      </c>
      <c r="Z2286" s="232">
        <v>4000</v>
      </c>
      <c r="AA2286" s="696">
        <v>4000</v>
      </c>
      <c r="AB2286" s="696"/>
      <c r="AC2286" s="697"/>
      <c r="AD2286" s="698"/>
      <c r="AE2286" s="699"/>
      <c r="AF2286" s="699"/>
      <c r="AG2286" s="699"/>
      <c r="AH2286" s="699"/>
      <c r="AI2286" s="232" t="s">
        <v>5</v>
      </c>
      <c r="AJ2286" s="694"/>
      <c r="AK2286" s="694" t="s">
        <v>6</v>
      </c>
      <c r="AL2286" s="700"/>
      <c r="AM2286" s="694" t="s">
        <v>486</v>
      </c>
      <c r="AN2286" s="694"/>
      <c r="AO2286" s="232"/>
      <c r="AP2286" s="232"/>
      <c r="AQ2286" s="232"/>
      <c r="AR2286" s="232"/>
      <c r="AS2286" s="232"/>
      <c r="AT2286" s="243" t="str">
        <f t="shared" si="209"/>
        <v/>
      </c>
      <c r="AU2286" s="243" t="str">
        <f t="shared" si="210"/>
        <v/>
      </c>
    </row>
    <row r="2287" spans="2:47" ht="14.25">
      <c r="B2287" s="682">
        <v>2025</v>
      </c>
      <c r="C2287" s="29">
        <v>8</v>
      </c>
      <c r="D2287" s="682"/>
      <c r="E2287" s="683"/>
      <c r="F2287" s="682"/>
      <c r="G2287" s="686" t="s">
        <v>485</v>
      </c>
      <c r="H2287" s="694" t="s">
        <v>467</v>
      </c>
      <c r="I2287" s="347" t="s">
        <v>47</v>
      </c>
      <c r="J2287" s="694" t="s">
        <v>468</v>
      </c>
      <c r="K2287" s="232">
        <v>3844373</v>
      </c>
      <c r="L2287" s="698">
        <v>5</v>
      </c>
      <c r="M2287" s="185">
        <v>6</v>
      </c>
      <c r="N2287" s="717" t="s">
        <v>1402</v>
      </c>
      <c r="O2287" s="232" t="s">
        <v>469</v>
      </c>
      <c r="P2287" s="232">
        <v>50</v>
      </c>
      <c r="Q2287" s="347" t="s">
        <v>723</v>
      </c>
      <c r="R2287" s="695">
        <v>1005</v>
      </c>
      <c r="S2287" s="695"/>
      <c r="T2287" s="695">
        <v>4000</v>
      </c>
      <c r="U2287" s="695">
        <v>4000</v>
      </c>
      <c r="V2287" s="695">
        <v>1005</v>
      </c>
      <c r="W2287" s="695">
        <v>1005</v>
      </c>
      <c r="X2287" s="232">
        <v>4000</v>
      </c>
      <c r="Y2287" s="695">
        <v>4000</v>
      </c>
      <c r="Z2287" s="232">
        <v>4000</v>
      </c>
      <c r="AA2287" s="696">
        <v>4000</v>
      </c>
      <c r="AB2287" s="696"/>
      <c r="AC2287" s="697"/>
      <c r="AD2287" s="698"/>
      <c r="AE2287" s="699"/>
      <c r="AF2287" s="699"/>
      <c r="AG2287" s="699"/>
      <c r="AH2287" s="699"/>
      <c r="AI2287" s="232" t="s">
        <v>5</v>
      </c>
      <c r="AJ2287" s="694"/>
      <c r="AK2287" s="694" t="s">
        <v>6</v>
      </c>
      <c r="AL2287" s="700"/>
      <c r="AM2287" s="694" t="s">
        <v>486</v>
      </c>
      <c r="AN2287" s="694"/>
      <c r="AO2287" s="232"/>
      <c r="AP2287" s="232"/>
      <c r="AQ2287" s="232"/>
      <c r="AR2287" s="232"/>
      <c r="AS2287" s="232"/>
      <c r="AT2287" s="243" t="str">
        <f t="shared" si="209"/>
        <v/>
      </c>
      <c r="AU2287" s="243" t="str">
        <f t="shared" si="210"/>
        <v/>
      </c>
    </row>
    <row r="2288" spans="2:47" ht="14.25">
      <c r="B2288" s="682">
        <v>2025</v>
      </c>
      <c r="C2288" s="29">
        <v>8</v>
      </c>
      <c r="D2288" s="682"/>
      <c r="E2288" s="683"/>
      <c r="F2288" s="682"/>
      <c r="G2288" s="686" t="s">
        <v>485</v>
      </c>
      <c r="H2288" s="694" t="s">
        <v>467</v>
      </c>
      <c r="I2288" s="347" t="s">
        <v>47</v>
      </c>
      <c r="J2288" s="694" t="s">
        <v>468</v>
      </c>
      <c r="K2288" s="232">
        <v>3844373</v>
      </c>
      <c r="L2288" s="698">
        <v>6</v>
      </c>
      <c r="M2288" s="185">
        <v>6</v>
      </c>
      <c r="N2288" s="717" t="s">
        <v>1402</v>
      </c>
      <c r="O2288" s="232" t="s">
        <v>469</v>
      </c>
      <c r="P2288" s="232">
        <v>50</v>
      </c>
      <c r="Q2288" s="347" t="s">
        <v>723</v>
      </c>
      <c r="R2288" s="695">
        <v>1005</v>
      </c>
      <c r="S2288" s="695"/>
      <c r="T2288" s="695">
        <v>4000</v>
      </c>
      <c r="U2288" s="695">
        <v>4000</v>
      </c>
      <c r="V2288" s="695">
        <v>1005</v>
      </c>
      <c r="W2288" s="695">
        <v>1005</v>
      </c>
      <c r="X2288" s="232">
        <v>4000</v>
      </c>
      <c r="Y2288" s="695">
        <v>4000</v>
      </c>
      <c r="Z2288" s="232">
        <v>4000</v>
      </c>
      <c r="AA2288" s="696">
        <v>4000</v>
      </c>
      <c r="AB2288" s="696"/>
      <c r="AC2288" s="697"/>
      <c r="AD2288" s="698"/>
      <c r="AE2288" s="699"/>
      <c r="AF2288" s="699"/>
      <c r="AG2288" s="699"/>
      <c r="AH2288" s="699"/>
      <c r="AI2288" s="232" t="s">
        <v>5</v>
      </c>
      <c r="AJ2288" s="694"/>
      <c r="AK2288" s="694" t="s">
        <v>6</v>
      </c>
      <c r="AL2288" s="700"/>
      <c r="AM2288" s="694" t="s">
        <v>486</v>
      </c>
      <c r="AN2288" s="694"/>
      <c r="AO2288" s="232"/>
      <c r="AP2288" s="232"/>
      <c r="AQ2288" s="232"/>
      <c r="AR2288" s="232"/>
      <c r="AS2288" s="232"/>
      <c r="AT2288" s="243" t="str">
        <f t="shared" si="209"/>
        <v/>
      </c>
      <c r="AU2288" s="243" t="str">
        <f t="shared" si="210"/>
        <v/>
      </c>
    </row>
    <row r="2289" spans="2:47" ht="14.25">
      <c r="B2289" s="682">
        <v>2025</v>
      </c>
      <c r="C2289" s="29">
        <v>8</v>
      </c>
      <c r="D2289" s="682"/>
      <c r="E2289" s="683"/>
      <c r="F2289" s="682"/>
      <c r="G2289" s="686"/>
      <c r="H2289" s="694" t="s">
        <v>467</v>
      </c>
      <c r="I2289" s="347" t="s">
        <v>43</v>
      </c>
      <c r="J2289" s="694" t="s">
        <v>468</v>
      </c>
      <c r="K2289" s="232"/>
      <c r="L2289" s="698"/>
      <c r="M2289" s="185"/>
      <c r="N2289" s="717"/>
      <c r="O2289" s="232"/>
      <c r="P2289" s="232">
        <v>25</v>
      </c>
      <c r="Q2289" s="347" t="s">
        <v>483</v>
      </c>
      <c r="R2289" s="695">
        <v>1005</v>
      </c>
      <c r="S2289" s="695"/>
      <c r="T2289" s="695" t="s">
        <v>30</v>
      </c>
      <c r="U2289" s="695">
        <v>1005</v>
      </c>
      <c r="V2289" s="695">
        <v>1005</v>
      </c>
      <c r="W2289" s="695">
        <v>1005</v>
      </c>
      <c r="X2289" s="232">
        <v>1</v>
      </c>
      <c r="Y2289" s="695"/>
      <c r="Z2289" s="232">
        <v>1</v>
      </c>
      <c r="AA2289" s="696">
        <v>12002</v>
      </c>
      <c r="AB2289" s="696">
        <v>24202</v>
      </c>
      <c r="AC2289" s="697" t="s">
        <v>766</v>
      </c>
      <c r="AD2289" s="698"/>
      <c r="AE2289" s="699"/>
      <c r="AF2289" s="699"/>
      <c r="AG2289" s="699"/>
      <c r="AH2289" s="699"/>
      <c r="AI2289" s="232"/>
      <c r="AJ2289" s="694"/>
      <c r="AK2289" s="694" t="s">
        <v>6</v>
      </c>
      <c r="AL2289" s="700"/>
      <c r="AM2289" s="694" t="s">
        <v>486</v>
      </c>
      <c r="AN2289" s="694"/>
      <c r="AO2289" s="232"/>
      <c r="AP2289" s="232"/>
      <c r="AQ2289" s="232"/>
      <c r="AR2289" s="232"/>
      <c r="AS2289" s="232"/>
      <c r="AT2289" s="243" t="str">
        <f t="shared" si="209"/>
        <v/>
      </c>
      <c r="AU2289" s="243" t="str">
        <f t="shared" si="210"/>
        <v/>
      </c>
    </row>
    <row r="2290" spans="2:47" ht="14.25">
      <c r="B2290" s="682">
        <v>2025</v>
      </c>
      <c r="C2290" s="29">
        <v>8</v>
      </c>
      <c r="D2290" s="682"/>
      <c r="E2290" s="683"/>
      <c r="F2290" s="682"/>
      <c r="G2290" s="703"/>
      <c r="H2290" s="694" t="s">
        <v>467</v>
      </c>
      <c r="I2290" s="347"/>
      <c r="J2290" s="694"/>
      <c r="K2290" s="232"/>
      <c r="L2290" s="698"/>
      <c r="M2290" s="185"/>
      <c r="N2290" s="717"/>
      <c r="O2290" s="232"/>
      <c r="P2290" s="232"/>
      <c r="Q2290" s="347"/>
      <c r="R2290" s="695"/>
      <c r="S2290" s="695"/>
      <c r="T2290" s="695"/>
      <c r="U2290" s="695"/>
      <c r="V2290" s="695"/>
      <c r="W2290" s="695"/>
      <c r="X2290" s="232"/>
      <c r="Y2290" s="695"/>
      <c r="Z2290" s="232"/>
      <c r="AA2290" s="696"/>
      <c r="AB2290" s="696"/>
      <c r="AC2290" s="697"/>
      <c r="AD2290" s="698"/>
      <c r="AE2290" s="699"/>
      <c r="AF2290" s="699"/>
      <c r="AG2290" s="699"/>
      <c r="AH2290" s="699"/>
      <c r="AI2290" s="232" t="s">
        <v>689</v>
      </c>
      <c r="AJ2290" s="694"/>
      <c r="AK2290" s="694"/>
      <c r="AL2290" s="700"/>
      <c r="AM2290" s="694"/>
      <c r="AN2290" s="694"/>
      <c r="AO2290" s="232"/>
      <c r="AP2290" s="232"/>
      <c r="AQ2290" s="232"/>
      <c r="AR2290" s="232"/>
      <c r="AS2290" s="232"/>
      <c r="AT2290" s="243" t="str">
        <f t="shared" si="209"/>
        <v/>
      </c>
      <c r="AU2290" s="243" t="str">
        <f t="shared" si="210"/>
        <v/>
      </c>
    </row>
    <row r="2291" spans="2:47" ht="14.25">
      <c r="B2291" s="682">
        <v>2025</v>
      </c>
      <c r="C2291" s="29">
        <v>8</v>
      </c>
      <c r="D2291" s="682"/>
      <c r="E2291" s="683"/>
      <c r="F2291" s="682"/>
      <c r="G2291" s="686"/>
      <c r="H2291" s="694" t="s">
        <v>467</v>
      </c>
      <c r="I2291" s="347" t="s">
        <v>58</v>
      </c>
      <c r="J2291" s="694" t="s">
        <v>468</v>
      </c>
      <c r="K2291" s="232"/>
      <c r="L2291" s="698"/>
      <c r="M2291" s="185"/>
      <c r="N2291" s="717"/>
      <c r="O2291" s="232"/>
      <c r="P2291" s="232">
        <v>12</v>
      </c>
      <c r="Q2291" s="347" t="s">
        <v>483</v>
      </c>
      <c r="R2291" s="695">
        <v>1005</v>
      </c>
      <c r="S2291" s="695"/>
      <c r="T2291" s="695" t="s">
        <v>30</v>
      </c>
      <c r="U2291" s="695">
        <v>1005</v>
      </c>
      <c r="V2291" s="695">
        <v>1005</v>
      </c>
      <c r="W2291" s="695">
        <v>1005</v>
      </c>
      <c r="X2291" s="232">
        <v>1</v>
      </c>
      <c r="Y2291" s="695">
        <v>200</v>
      </c>
      <c r="Z2291" s="232">
        <v>1</v>
      </c>
      <c r="AA2291" s="696">
        <v>200</v>
      </c>
      <c r="AB2291" s="696"/>
      <c r="AC2291" s="697"/>
      <c r="AD2291" s="698" t="s">
        <v>484</v>
      </c>
      <c r="AE2291" s="699"/>
      <c r="AF2291" s="699"/>
      <c r="AG2291" s="699"/>
      <c r="AH2291" s="699"/>
      <c r="AI2291" s="232"/>
      <c r="AJ2291" s="694"/>
      <c r="AK2291" s="694"/>
      <c r="AL2291" s="700"/>
      <c r="AM2291" s="694"/>
      <c r="AN2291" s="694"/>
      <c r="AO2291" s="232"/>
      <c r="AP2291" s="232"/>
      <c r="AQ2291" s="232"/>
      <c r="AR2291" s="232"/>
      <c r="AS2291" s="232"/>
      <c r="AT2291" s="243" t="str">
        <f t="shared" si="209"/>
        <v/>
      </c>
      <c r="AU2291" s="243" t="str">
        <f t="shared" si="210"/>
        <v/>
      </c>
    </row>
    <row r="2292" spans="2:47" ht="14.25">
      <c r="B2292" s="682">
        <v>2025</v>
      </c>
      <c r="C2292" s="29">
        <v>8</v>
      </c>
      <c r="D2292" s="682"/>
      <c r="E2292" s="683"/>
      <c r="F2292" s="682"/>
      <c r="G2292" s="686" t="s">
        <v>485</v>
      </c>
      <c r="H2292" s="694" t="s">
        <v>467</v>
      </c>
      <c r="I2292" s="347" t="s">
        <v>47</v>
      </c>
      <c r="J2292" s="694" t="s">
        <v>468</v>
      </c>
      <c r="K2292" s="232">
        <v>3845586</v>
      </c>
      <c r="L2292" s="698">
        <v>1</v>
      </c>
      <c r="M2292" s="185">
        <v>3</v>
      </c>
      <c r="N2292" s="717" t="s">
        <v>471</v>
      </c>
      <c r="O2292" s="232" t="s">
        <v>469</v>
      </c>
      <c r="P2292" s="232">
        <v>50</v>
      </c>
      <c r="Q2292" s="347" t="s">
        <v>723</v>
      </c>
      <c r="R2292" s="695">
        <v>1005</v>
      </c>
      <c r="S2292" s="695"/>
      <c r="T2292" s="695">
        <v>4000</v>
      </c>
      <c r="U2292" s="695">
        <v>4000</v>
      </c>
      <c r="V2292" s="695">
        <v>1005</v>
      </c>
      <c r="W2292" s="695">
        <v>1005</v>
      </c>
      <c r="X2292" s="232">
        <v>4000</v>
      </c>
      <c r="Y2292" s="695">
        <v>4000</v>
      </c>
      <c r="Z2292" s="232">
        <v>4000</v>
      </c>
      <c r="AA2292" s="696">
        <v>4000</v>
      </c>
      <c r="AB2292" s="696"/>
      <c r="AC2292" s="697"/>
      <c r="AD2292" s="698"/>
      <c r="AE2292" s="699"/>
      <c r="AF2292" s="699"/>
      <c r="AG2292" s="699"/>
      <c r="AH2292" s="699"/>
      <c r="AI2292" s="232" t="s">
        <v>5</v>
      </c>
      <c r="AJ2292" s="694"/>
      <c r="AK2292" s="694" t="s">
        <v>6</v>
      </c>
      <c r="AL2292" s="700"/>
      <c r="AM2292" s="694" t="s">
        <v>486</v>
      </c>
      <c r="AN2292" s="694"/>
      <c r="AO2292" s="232"/>
      <c r="AP2292" s="232"/>
      <c r="AQ2292" s="232"/>
      <c r="AR2292" s="232"/>
      <c r="AS2292" s="232"/>
      <c r="AT2292" s="243" t="str">
        <f t="shared" si="209"/>
        <v/>
      </c>
      <c r="AU2292" s="243" t="str">
        <f t="shared" si="210"/>
        <v/>
      </c>
    </row>
    <row r="2293" spans="2:47" ht="14.25">
      <c r="B2293" s="682">
        <v>2025</v>
      </c>
      <c r="C2293" s="29">
        <v>8</v>
      </c>
      <c r="D2293" s="682"/>
      <c r="E2293" s="683"/>
      <c r="F2293" s="682"/>
      <c r="G2293" s="686" t="s">
        <v>485</v>
      </c>
      <c r="H2293" s="694" t="s">
        <v>467</v>
      </c>
      <c r="I2293" s="347" t="s">
        <v>47</v>
      </c>
      <c r="J2293" s="694" t="s">
        <v>468</v>
      </c>
      <c r="K2293" s="232">
        <v>3845586</v>
      </c>
      <c r="L2293" s="698">
        <v>2</v>
      </c>
      <c r="M2293" s="185">
        <v>3</v>
      </c>
      <c r="N2293" s="717" t="s">
        <v>471</v>
      </c>
      <c r="O2293" s="232" t="s">
        <v>469</v>
      </c>
      <c r="P2293" s="232">
        <v>50</v>
      </c>
      <c r="Q2293" s="347" t="s">
        <v>723</v>
      </c>
      <c r="R2293" s="695">
        <v>1005</v>
      </c>
      <c r="S2293" s="695"/>
      <c r="T2293" s="695">
        <v>4000</v>
      </c>
      <c r="U2293" s="695">
        <v>4000</v>
      </c>
      <c r="V2293" s="695">
        <v>1005</v>
      </c>
      <c r="W2293" s="695">
        <v>1005</v>
      </c>
      <c r="X2293" s="232">
        <v>4000</v>
      </c>
      <c r="Y2293" s="695">
        <v>4000</v>
      </c>
      <c r="Z2293" s="232">
        <v>4000</v>
      </c>
      <c r="AA2293" s="696">
        <v>4000</v>
      </c>
      <c r="AB2293" s="696"/>
      <c r="AC2293" s="697"/>
      <c r="AD2293" s="698"/>
      <c r="AE2293" s="699"/>
      <c r="AF2293" s="699"/>
      <c r="AG2293" s="699"/>
      <c r="AH2293" s="699"/>
      <c r="AI2293" s="232" t="s">
        <v>5</v>
      </c>
      <c r="AJ2293" s="694"/>
      <c r="AK2293" s="694" t="s">
        <v>6</v>
      </c>
      <c r="AL2293" s="700"/>
      <c r="AM2293" s="694" t="s">
        <v>486</v>
      </c>
      <c r="AN2293" s="694"/>
      <c r="AO2293" s="232"/>
      <c r="AP2293" s="232"/>
      <c r="AQ2293" s="232"/>
      <c r="AR2293" s="232"/>
      <c r="AS2293" s="232"/>
      <c r="AT2293" s="243" t="str">
        <f t="shared" si="209"/>
        <v/>
      </c>
      <c r="AU2293" s="243" t="str">
        <f t="shared" si="210"/>
        <v/>
      </c>
    </row>
    <row r="2294" spans="2:47" ht="14.25">
      <c r="B2294" s="682">
        <v>2025</v>
      </c>
      <c r="C2294" s="29">
        <v>8</v>
      </c>
      <c r="D2294" s="682"/>
      <c r="E2294" s="683"/>
      <c r="F2294" s="682"/>
      <c r="G2294" s="686" t="s">
        <v>485</v>
      </c>
      <c r="H2294" s="694" t="s">
        <v>467</v>
      </c>
      <c r="I2294" s="347" t="s">
        <v>47</v>
      </c>
      <c r="J2294" s="694" t="s">
        <v>468</v>
      </c>
      <c r="K2294" s="232">
        <v>3845586</v>
      </c>
      <c r="L2294" s="698">
        <v>3</v>
      </c>
      <c r="M2294" s="185">
        <v>3</v>
      </c>
      <c r="N2294" s="717" t="s">
        <v>471</v>
      </c>
      <c r="O2294" s="232" t="s">
        <v>469</v>
      </c>
      <c r="P2294" s="232">
        <v>50</v>
      </c>
      <c r="Q2294" s="347" t="s">
        <v>723</v>
      </c>
      <c r="R2294" s="695">
        <v>1005</v>
      </c>
      <c r="S2294" s="695"/>
      <c r="T2294" s="695">
        <v>4000</v>
      </c>
      <c r="U2294" s="695">
        <v>4000</v>
      </c>
      <c r="V2294" s="695">
        <v>1005</v>
      </c>
      <c r="W2294" s="695">
        <v>1005</v>
      </c>
      <c r="X2294" s="232">
        <v>4000</v>
      </c>
      <c r="Y2294" s="695">
        <v>4000</v>
      </c>
      <c r="Z2294" s="232">
        <v>4000</v>
      </c>
      <c r="AA2294" s="696">
        <v>4000</v>
      </c>
      <c r="AB2294" s="696"/>
      <c r="AC2294" s="697"/>
      <c r="AD2294" s="698"/>
      <c r="AE2294" s="699"/>
      <c r="AF2294" s="699"/>
      <c r="AG2294" s="699"/>
      <c r="AH2294" s="699"/>
      <c r="AI2294" s="232" t="s">
        <v>5</v>
      </c>
      <c r="AJ2294" s="694"/>
      <c r="AK2294" s="694" t="s">
        <v>6</v>
      </c>
      <c r="AL2294" s="700"/>
      <c r="AM2294" s="694" t="s">
        <v>486</v>
      </c>
      <c r="AN2294" s="694"/>
      <c r="AO2294" s="232"/>
      <c r="AP2294" s="232"/>
      <c r="AQ2294" s="232"/>
      <c r="AR2294" s="232"/>
      <c r="AS2294" s="232"/>
      <c r="AT2294" s="243" t="str">
        <f t="shared" si="209"/>
        <v/>
      </c>
      <c r="AU2294" s="243" t="str">
        <f t="shared" si="210"/>
        <v/>
      </c>
    </row>
    <row r="2295" spans="2:47" ht="14.25">
      <c r="B2295" s="682">
        <v>2025</v>
      </c>
      <c r="C2295" s="29">
        <v>8</v>
      </c>
      <c r="D2295" s="682"/>
      <c r="E2295" s="683"/>
      <c r="F2295" s="682"/>
      <c r="G2295" s="686"/>
      <c r="H2295" s="694" t="s">
        <v>467</v>
      </c>
      <c r="I2295" s="347" t="s">
        <v>43</v>
      </c>
      <c r="J2295" s="694" t="s">
        <v>468</v>
      </c>
      <c r="K2295" s="232"/>
      <c r="L2295" s="698"/>
      <c r="M2295" s="185"/>
      <c r="N2295" s="717"/>
      <c r="O2295" s="232"/>
      <c r="P2295" s="232">
        <v>25</v>
      </c>
      <c r="Q2295" s="347" t="s">
        <v>483</v>
      </c>
      <c r="R2295" s="695">
        <v>1005</v>
      </c>
      <c r="S2295" s="695"/>
      <c r="T2295" s="695" t="s">
        <v>30</v>
      </c>
      <c r="U2295" s="695">
        <v>1005</v>
      </c>
      <c r="V2295" s="695">
        <v>1005</v>
      </c>
      <c r="W2295" s="695">
        <v>1005</v>
      </c>
      <c r="X2295" s="232">
        <v>1</v>
      </c>
      <c r="Y2295" s="695"/>
      <c r="Z2295" s="232">
        <v>1</v>
      </c>
      <c r="AA2295" s="696">
        <v>12002</v>
      </c>
      <c r="AB2295" s="696">
        <v>24202</v>
      </c>
      <c r="AC2295" s="697" t="s">
        <v>766</v>
      </c>
      <c r="AD2295" s="698"/>
      <c r="AE2295" s="699"/>
      <c r="AF2295" s="699"/>
      <c r="AG2295" s="699"/>
      <c r="AH2295" s="699"/>
      <c r="AI2295" s="232"/>
      <c r="AJ2295" s="694"/>
      <c r="AK2295" s="694" t="s">
        <v>6</v>
      </c>
      <c r="AL2295" s="700"/>
      <c r="AM2295" s="694" t="s">
        <v>486</v>
      </c>
      <c r="AN2295" s="694"/>
      <c r="AO2295" s="232"/>
      <c r="AP2295" s="232"/>
      <c r="AQ2295" s="232"/>
      <c r="AR2295" s="232"/>
      <c r="AS2295" s="232"/>
      <c r="AT2295" s="243" t="str">
        <f t="shared" si="209"/>
        <v/>
      </c>
      <c r="AU2295" s="243" t="str">
        <f t="shared" si="210"/>
        <v/>
      </c>
    </row>
    <row r="2296" spans="2:47" ht="14.25">
      <c r="B2296" s="682">
        <v>2025</v>
      </c>
      <c r="C2296" s="29">
        <v>8</v>
      </c>
      <c r="D2296" s="682"/>
      <c r="E2296" s="683"/>
      <c r="F2296" s="682"/>
      <c r="G2296" s="703"/>
      <c r="H2296" s="694" t="s">
        <v>467</v>
      </c>
      <c r="I2296" s="347"/>
      <c r="J2296" s="694"/>
      <c r="K2296" s="232"/>
      <c r="L2296" s="698"/>
      <c r="M2296" s="185"/>
      <c r="N2296" s="717"/>
      <c r="O2296" s="232"/>
      <c r="P2296" s="232"/>
      <c r="Q2296" s="347"/>
      <c r="R2296" s="695"/>
      <c r="S2296" s="695"/>
      <c r="T2296" s="695"/>
      <c r="U2296" s="695"/>
      <c r="V2296" s="695"/>
      <c r="W2296" s="695"/>
      <c r="X2296" s="232"/>
      <c r="Y2296" s="695"/>
      <c r="Z2296" s="232"/>
      <c r="AA2296" s="696"/>
      <c r="AB2296" s="696"/>
      <c r="AC2296" s="697"/>
      <c r="AD2296" s="698"/>
      <c r="AE2296" s="699"/>
      <c r="AF2296" s="699"/>
      <c r="AG2296" s="699"/>
      <c r="AH2296" s="699"/>
      <c r="AI2296" s="232" t="s">
        <v>689</v>
      </c>
      <c r="AJ2296" s="694"/>
      <c r="AK2296" s="694"/>
      <c r="AL2296" s="700"/>
      <c r="AM2296" s="694"/>
      <c r="AN2296" s="694"/>
      <c r="AO2296" s="232"/>
      <c r="AP2296" s="232"/>
      <c r="AQ2296" s="232"/>
      <c r="AR2296" s="232"/>
      <c r="AS2296" s="232"/>
      <c r="AT2296" s="243" t="str">
        <f t="shared" si="209"/>
        <v/>
      </c>
      <c r="AU2296" s="243" t="str">
        <f t="shared" si="210"/>
        <v/>
      </c>
    </row>
    <row r="2297" spans="2:47" ht="14.25">
      <c r="B2297" s="682">
        <v>2025</v>
      </c>
      <c r="C2297" s="29">
        <v>8</v>
      </c>
      <c r="D2297" s="682"/>
      <c r="E2297" s="683"/>
      <c r="F2297" s="682"/>
      <c r="G2297" s="686"/>
      <c r="H2297" s="694" t="s">
        <v>467</v>
      </c>
      <c r="I2297" s="347" t="s">
        <v>58</v>
      </c>
      <c r="J2297" s="694" t="s">
        <v>468</v>
      </c>
      <c r="K2297" s="232"/>
      <c r="L2297" s="698"/>
      <c r="M2297" s="185"/>
      <c r="N2297" s="717"/>
      <c r="O2297" s="232"/>
      <c r="P2297" s="232">
        <v>12</v>
      </c>
      <c r="Q2297" s="347" t="s">
        <v>483</v>
      </c>
      <c r="R2297" s="695">
        <v>1005</v>
      </c>
      <c r="S2297" s="695"/>
      <c r="T2297" s="695" t="s">
        <v>30</v>
      </c>
      <c r="U2297" s="695">
        <v>200</v>
      </c>
      <c r="V2297" s="695">
        <v>1005</v>
      </c>
      <c r="W2297" s="695">
        <v>1005</v>
      </c>
      <c r="X2297" s="232">
        <v>1</v>
      </c>
      <c r="Y2297" s="695">
        <v>200</v>
      </c>
      <c r="Z2297" s="232">
        <v>1</v>
      </c>
      <c r="AA2297" s="696">
        <v>200</v>
      </c>
      <c r="AB2297" s="696"/>
      <c r="AC2297" s="697"/>
      <c r="AD2297" s="698"/>
      <c r="AE2297" s="699"/>
      <c r="AF2297" s="699"/>
      <c r="AG2297" s="699"/>
      <c r="AH2297" s="699"/>
      <c r="AI2297" s="232"/>
      <c r="AJ2297" s="694"/>
      <c r="AK2297" s="694"/>
      <c r="AL2297" s="700"/>
      <c r="AM2297" s="694"/>
      <c r="AN2297" s="694"/>
      <c r="AO2297" s="232"/>
      <c r="AP2297" s="232"/>
      <c r="AQ2297" s="232"/>
      <c r="AR2297" s="232"/>
      <c r="AS2297" s="232"/>
      <c r="AT2297" s="243" t="str">
        <f t="shared" si="209"/>
        <v/>
      </c>
      <c r="AU2297" s="243" t="str">
        <f t="shared" si="210"/>
        <v/>
      </c>
    </row>
    <row r="2298" spans="2:47" ht="14.25">
      <c r="B2298" s="682">
        <v>2025</v>
      </c>
      <c r="C2298" s="29">
        <v>8</v>
      </c>
      <c r="D2298" s="682"/>
      <c r="E2298" s="683"/>
      <c r="F2298" s="682"/>
      <c r="G2298" s="686" t="s">
        <v>485</v>
      </c>
      <c r="H2298" s="694" t="s">
        <v>467</v>
      </c>
      <c r="I2298" s="347" t="s">
        <v>47</v>
      </c>
      <c r="J2298" s="694" t="s">
        <v>468</v>
      </c>
      <c r="K2298" s="232">
        <v>3844359</v>
      </c>
      <c r="L2298" s="698">
        <v>1</v>
      </c>
      <c r="M2298" s="185">
        <v>3</v>
      </c>
      <c r="N2298" s="717" t="s">
        <v>487</v>
      </c>
      <c r="O2298" s="232" t="s">
        <v>469</v>
      </c>
      <c r="P2298" s="232">
        <v>50</v>
      </c>
      <c r="Q2298" s="347" t="s">
        <v>511</v>
      </c>
      <c r="R2298" s="695">
        <v>1000</v>
      </c>
      <c r="S2298" s="695"/>
      <c r="T2298" s="695">
        <v>4000</v>
      </c>
      <c r="U2298" s="695">
        <v>4000</v>
      </c>
      <c r="V2298" s="695">
        <v>1000</v>
      </c>
      <c r="W2298" s="695">
        <v>1000</v>
      </c>
      <c r="X2298" s="232">
        <v>1</v>
      </c>
      <c r="Y2298" s="695">
        <v>4000</v>
      </c>
      <c r="Z2298" s="232">
        <v>1</v>
      </c>
      <c r="AA2298" s="696">
        <v>4000</v>
      </c>
      <c r="AB2298" s="696"/>
      <c r="AC2298" s="697"/>
      <c r="AD2298" s="698"/>
      <c r="AE2298" s="699"/>
      <c r="AF2298" s="699"/>
      <c r="AG2298" s="699"/>
      <c r="AH2298" s="699"/>
      <c r="AI2298" s="232" t="s">
        <v>5</v>
      </c>
      <c r="AJ2298" s="694"/>
      <c r="AK2298" s="694" t="s">
        <v>6</v>
      </c>
      <c r="AL2298" s="700"/>
      <c r="AM2298" s="694" t="s">
        <v>486</v>
      </c>
      <c r="AN2298" s="694"/>
      <c r="AO2298" s="232"/>
      <c r="AP2298" s="232"/>
      <c r="AQ2298" s="232"/>
      <c r="AR2298" s="232"/>
      <c r="AS2298" s="232"/>
      <c r="AT2298" s="243" t="str">
        <f t="shared" si="209"/>
        <v/>
      </c>
      <c r="AU2298" s="243" t="str">
        <f t="shared" si="210"/>
        <v/>
      </c>
    </row>
    <row r="2299" spans="2:47" ht="14.25">
      <c r="B2299" s="682">
        <v>2025</v>
      </c>
      <c r="C2299" s="29">
        <v>8</v>
      </c>
      <c r="D2299" s="682"/>
      <c r="E2299" s="683"/>
      <c r="F2299" s="682"/>
      <c r="G2299" s="686" t="s">
        <v>485</v>
      </c>
      <c r="H2299" s="694" t="s">
        <v>467</v>
      </c>
      <c r="I2299" s="347" t="s">
        <v>47</v>
      </c>
      <c r="J2299" s="694" t="s">
        <v>468</v>
      </c>
      <c r="K2299" s="232">
        <v>3844359</v>
      </c>
      <c r="L2299" s="698">
        <v>2</v>
      </c>
      <c r="M2299" s="185">
        <v>3</v>
      </c>
      <c r="N2299" s="717" t="s">
        <v>487</v>
      </c>
      <c r="O2299" s="232" t="s">
        <v>469</v>
      </c>
      <c r="P2299" s="232">
        <v>50</v>
      </c>
      <c r="Q2299" s="347" t="s">
        <v>511</v>
      </c>
      <c r="R2299" s="695">
        <v>1000</v>
      </c>
      <c r="S2299" s="695"/>
      <c r="T2299" s="695">
        <v>4000</v>
      </c>
      <c r="U2299" s="695">
        <v>4000</v>
      </c>
      <c r="V2299" s="695">
        <v>1000</v>
      </c>
      <c r="W2299" s="695">
        <v>1000</v>
      </c>
      <c r="X2299" s="232">
        <v>1</v>
      </c>
      <c r="Y2299" s="695">
        <v>4000</v>
      </c>
      <c r="Z2299" s="232">
        <v>1</v>
      </c>
      <c r="AA2299" s="696">
        <v>4000</v>
      </c>
      <c r="AB2299" s="696"/>
      <c r="AC2299" s="697"/>
      <c r="AD2299" s="698"/>
      <c r="AE2299" s="699"/>
      <c r="AF2299" s="699"/>
      <c r="AG2299" s="699"/>
      <c r="AH2299" s="699"/>
      <c r="AI2299" s="232" t="s">
        <v>5</v>
      </c>
      <c r="AJ2299" s="694"/>
      <c r="AK2299" s="694" t="s">
        <v>6</v>
      </c>
      <c r="AL2299" s="700"/>
      <c r="AM2299" s="694" t="s">
        <v>486</v>
      </c>
      <c r="AN2299" s="694"/>
      <c r="AO2299" s="232"/>
      <c r="AP2299" s="232"/>
      <c r="AQ2299" s="232"/>
      <c r="AR2299" s="232"/>
      <c r="AS2299" s="232"/>
      <c r="AT2299" s="243" t="str">
        <f t="shared" si="209"/>
        <v/>
      </c>
      <c r="AU2299" s="243" t="str">
        <f t="shared" si="210"/>
        <v/>
      </c>
    </row>
    <row r="2300" spans="2:47" ht="14.25">
      <c r="B2300" s="682">
        <v>2025</v>
      </c>
      <c r="C2300" s="29">
        <v>8</v>
      </c>
      <c r="D2300" s="682"/>
      <c r="E2300" s="683"/>
      <c r="F2300" s="682"/>
      <c r="G2300" s="686" t="s">
        <v>485</v>
      </c>
      <c r="H2300" s="694" t="s">
        <v>467</v>
      </c>
      <c r="I2300" s="347" t="s">
        <v>47</v>
      </c>
      <c r="J2300" s="694" t="s">
        <v>468</v>
      </c>
      <c r="K2300" s="232">
        <v>3844359</v>
      </c>
      <c r="L2300" s="698">
        <v>3</v>
      </c>
      <c r="M2300" s="185">
        <v>3</v>
      </c>
      <c r="N2300" s="717" t="s">
        <v>487</v>
      </c>
      <c r="O2300" s="232" t="s">
        <v>469</v>
      </c>
      <c r="P2300" s="232">
        <v>50</v>
      </c>
      <c r="Q2300" s="347" t="s">
        <v>511</v>
      </c>
      <c r="R2300" s="695">
        <v>1000</v>
      </c>
      <c r="S2300" s="695"/>
      <c r="T2300" s="695">
        <v>4000</v>
      </c>
      <c r="U2300" s="695">
        <v>4000</v>
      </c>
      <c r="V2300" s="695">
        <v>1000</v>
      </c>
      <c r="W2300" s="695">
        <v>1000</v>
      </c>
      <c r="X2300" s="232">
        <v>1</v>
      </c>
      <c r="Y2300" s="695">
        <v>4000</v>
      </c>
      <c r="Z2300" s="232">
        <v>1</v>
      </c>
      <c r="AA2300" s="696">
        <v>4000</v>
      </c>
      <c r="AB2300" s="696"/>
      <c r="AC2300" s="697"/>
      <c r="AD2300" s="698"/>
      <c r="AE2300" s="699"/>
      <c r="AF2300" s="699"/>
      <c r="AG2300" s="699"/>
      <c r="AH2300" s="699"/>
      <c r="AI2300" s="232" t="s">
        <v>5</v>
      </c>
      <c r="AJ2300" s="694"/>
      <c r="AK2300" s="694" t="s">
        <v>6</v>
      </c>
      <c r="AL2300" s="700"/>
      <c r="AM2300" s="694" t="s">
        <v>486</v>
      </c>
      <c r="AN2300" s="694"/>
      <c r="AO2300" s="232"/>
      <c r="AP2300" s="232"/>
      <c r="AQ2300" s="232"/>
      <c r="AR2300" s="232"/>
      <c r="AS2300" s="232"/>
      <c r="AT2300" s="243" t="str">
        <f t="shared" si="209"/>
        <v/>
      </c>
      <c r="AU2300" s="243" t="str">
        <f t="shared" si="210"/>
        <v/>
      </c>
    </row>
    <row r="2301" spans="2:47" ht="14.25">
      <c r="B2301" s="682">
        <v>2025</v>
      </c>
      <c r="C2301" s="29">
        <v>8</v>
      </c>
      <c r="D2301" s="682"/>
      <c r="E2301" s="683"/>
      <c r="F2301" s="682"/>
      <c r="G2301" s="686"/>
      <c r="H2301" s="694" t="s">
        <v>467</v>
      </c>
      <c r="I2301" s="347" t="s">
        <v>43</v>
      </c>
      <c r="J2301" s="694" t="s">
        <v>468</v>
      </c>
      <c r="K2301" s="232"/>
      <c r="L2301" s="698"/>
      <c r="M2301" s="185"/>
      <c r="N2301" s="717"/>
      <c r="O2301" s="232"/>
      <c r="P2301" s="232">
        <v>25</v>
      </c>
      <c r="Q2301" s="347" t="s">
        <v>483</v>
      </c>
      <c r="R2301" s="695">
        <v>1000</v>
      </c>
      <c r="S2301" s="695"/>
      <c r="T2301" s="695" t="s">
        <v>30</v>
      </c>
      <c r="U2301" s="695">
        <v>350</v>
      </c>
      <c r="V2301" s="695">
        <v>1000</v>
      </c>
      <c r="W2301" s="695">
        <v>1000</v>
      </c>
      <c r="X2301" s="232">
        <v>1</v>
      </c>
      <c r="Y2301" s="695"/>
      <c r="Z2301" s="232">
        <v>1</v>
      </c>
      <c r="AA2301" s="696">
        <v>350</v>
      </c>
      <c r="AB2301" s="696">
        <v>12550</v>
      </c>
      <c r="AC2301" s="697" t="s">
        <v>914</v>
      </c>
      <c r="AD2301" s="698"/>
      <c r="AE2301" s="699"/>
      <c r="AF2301" s="699"/>
      <c r="AG2301" s="699"/>
      <c r="AH2301" s="699"/>
      <c r="AI2301" s="232"/>
      <c r="AJ2301" s="694"/>
      <c r="AK2301" s="694" t="s">
        <v>6</v>
      </c>
      <c r="AL2301" s="700"/>
      <c r="AM2301" s="694" t="s">
        <v>486</v>
      </c>
      <c r="AN2301" s="694"/>
      <c r="AO2301" s="232"/>
      <c r="AP2301" s="232"/>
      <c r="AQ2301" s="232"/>
      <c r="AR2301" s="232"/>
      <c r="AS2301" s="232"/>
      <c r="AT2301" s="243" t="str">
        <f t="shared" si="209"/>
        <v/>
      </c>
      <c r="AU2301" s="243" t="str">
        <f t="shared" si="210"/>
        <v/>
      </c>
    </row>
    <row r="2302" spans="2:47" ht="14.25">
      <c r="B2302" s="682">
        <v>2025</v>
      </c>
      <c r="C2302" s="29">
        <v>8</v>
      </c>
      <c r="D2302" s="682"/>
      <c r="E2302" s="683"/>
      <c r="F2302" s="682"/>
      <c r="G2302" s="703"/>
      <c r="H2302" s="694" t="s">
        <v>467</v>
      </c>
      <c r="I2302" s="347"/>
      <c r="J2302" s="694"/>
      <c r="K2302" s="232"/>
      <c r="L2302" s="698"/>
      <c r="M2302" s="185"/>
      <c r="N2302" s="717"/>
      <c r="O2302" s="232"/>
      <c r="P2302" s="232"/>
      <c r="Q2302" s="347"/>
      <c r="R2302" s="695"/>
      <c r="S2302" s="695"/>
      <c r="T2302" s="695"/>
      <c r="U2302" s="695"/>
      <c r="V2302" s="695"/>
      <c r="W2302" s="695"/>
      <c r="X2302" s="232"/>
      <c r="Y2302" s="695"/>
      <c r="Z2302" s="232"/>
      <c r="AA2302" s="696"/>
      <c r="AB2302" s="696"/>
      <c r="AC2302" s="697"/>
      <c r="AD2302" s="698"/>
      <c r="AE2302" s="699"/>
      <c r="AF2302" s="699"/>
      <c r="AG2302" s="699"/>
      <c r="AH2302" s="699"/>
      <c r="AI2302" s="232" t="s">
        <v>689</v>
      </c>
      <c r="AJ2302" s="694"/>
      <c r="AK2302" s="694"/>
      <c r="AL2302" s="700"/>
      <c r="AM2302" s="694"/>
      <c r="AN2302" s="694"/>
      <c r="AO2302" s="232"/>
      <c r="AP2302" s="232"/>
      <c r="AQ2302" s="232"/>
      <c r="AR2302" s="232"/>
      <c r="AS2302" s="232"/>
      <c r="AT2302" s="243" t="str">
        <f t="shared" ref="AT2302:AT2365" si="215">IF(IF(AE2302&gt;AF2302,1-AE2302+AF2302,AF2302-AE2302)=0,"",IF(AE2302&gt;AF2302,1-AE2302+AF2302,AF2302-AE2302))</f>
        <v/>
      </c>
      <c r="AU2302" s="243" t="str">
        <f t="shared" ref="AU2302:AU2365" si="216">IF(IF(AG2302&gt;AH2302,1-AG2302+AH2302,AH2302-AG2302)=0,"",IF(AG2302&gt;AH2302,1-AG2302+AH2302,AH2302-AG2302))</f>
        <v/>
      </c>
    </row>
    <row r="2303" spans="2:47" ht="14.25">
      <c r="B2303" s="682">
        <v>2025</v>
      </c>
      <c r="C2303" s="29">
        <v>8</v>
      </c>
      <c r="D2303" s="682"/>
      <c r="E2303" s="683"/>
      <c r="F2303" s="682"/>
      <c r="G2303" s="686"/>
      <c r="H2303" s="694" t="s">
        <v>467</v>
      </c>
      <c r="I2303" s="347" t="s">
        <v>58</v>
      </c>
      <c r="J2303" s="694" t="s">
        <v>468</v>
      </c>
      <c r="K2303" s="232"/>
      <c r="L2303" s="698"/>
      <c r="M2303" s="185"/>
      <c r="N2303" s="717"/>
      <c r="O2303" s="232"/>
      <c r="P2303" s="232">
        <v>12</v>
      </c>
      <c r="Q2303" s="347" t="s">
        <v>483</v>
      </c>
      <c r="R2303" s="695">
        <v>1005</v>
      </c>
      <c r="S2303" s="695"/>
      <c r="T2303" s="695" t="s">
        <v>30</v>
      </c>
      <c r="U2303" s="695">
        <v>200</v>
      </c>
      <c r="V2303" s="695">
        <v>1005</v>
      </c>
      <c r="W2303" s="695">
        <v>1005</v>
      </c>
      <c r="X2303" s="232">
        <v>1</v>
      </c>
      <c r="Y2303" s="695">
        <v>200</v>
      </c>
      <c r="Z2303" s="232">
        <v>1</v>
      </c>
      <c r="AA2303" s="696">
        <v>200</v>
      </c>
      <c r="AB2303" s="696"/>
      <c r="AC2303" s="697"/>
      <c r="AD2303" s="698"/>
      <c r="AE2303" s="699"/>
      <c r="AF2303" s="699"/>
      <c r="AG2303" s="699"/>
      <c r="AH2303" s="699"/>
      <c r="AI2303" s="232"/>
      <c r="AJ2303" s="694"/>
      <c r="AK2303" s="694"/>
      <c r="AL2303" s="700"/>
      <c r="AM2303" s="694"/>
      <c r="AN2303" s="694"/>
      <c r="AO2303" s="232"/>
      <c r="AP2303" s="232"/>
      <c r="AQ2303" s="232"/>
      <c r="AR2303" s="232"/>
      <c r="AS2303" s="232"/>
      <c r="AT2303" s="243" t="str">
        <f t="shared" si="215"/>
        <v/>
      </c>
      <c r="AU2303" s="243" t="str">
        <f t="shared" si="216"/>
        <v/>
      </c>
    </row>
    <row r="2304" spans="2:47" ht="14.25">
      <c r="B2304" s="682">
        <v>2025</v>
      </c>
      <c r="C2304" s="29">
        <v>8</v>
      </c>
      <c r="D2304" s="682"/>
      <c r="E2304" s="683"/>
      <c r="F2304" s="682"/>
      <c r="G2304" s="686" t="s">
        <v>485</v>
      </c>
      <c r="H2304" s="694" t="s">
        <v>467</v>
      </c>
      <c r="I2304" s="347" t="s">
        <v>47</v>
      </c>
      <c r="J2304" s="694" t="s">
        <v>468</v>
      </c>
      <c r="K2304" s="232">
        <v>3844365</v>
      </c>
      <c r="L2304" s="698">
        <v>1</v>
      </c>
      <c r="M2304" s="185">
        <v>6</v>
      </c>
      <c r="N2304" s="717" t="s">
        <v>503</v>
      </c>
      <c r="O2304" s="232" t="s">
        <v>469</v>
      </c>
      <c r="P2304" s="232">
        <v>25</v>
      </c>
      <c r="Q2304" s="347" t="s">
        <v>406</v>
      </c>
      <c r="R2304" s="695">
        <v>1005</v>
      </c>
      <c r="S2304" s="695"/>
      <c r="T2304" s="695">
        <v>8000</v>
      </c>
      <c r="U2304" s="695">
        <v>8000</v>
      </c>
      <c r="V2304" s="695">
        <v>1005</v>
      </c>
      <c r="W2304" s="695">
        <v>1005</v>
      </c>
      <c r="X2304" s="232">
        <v>1</v>
      </c>
      <c r="Y2304" s="695">
        <v>8000</v>
      </c>
      <c r="Z2304" s="232">
        <v>1</v>
      </c>
      <c r="AA2304" s="696">
        <v>8000</v>
      </c>
      <c r="AB2304" s="696"/>
      <c r="AC2304" s="697"/>
      <c r="AD2304" s="698"/>
      <c r="AE2304" s="699"/>
      <c r="AF2304" s="699"/>
      <c r="AG2304" s="699"/>
      <c r="AH2304" s="699"/>
      <c r="AI2304" s="232" t="s">
        <v>5</v>
      </c>
      <c r="AJ2304" s="694"/>
      <c r="AK2304" s="694" t="s">
        <v>6</v>
      </c>
      <c r="AL2304" s="700"/>
      <c r="AM2304" s="694" t="s">
        <v>486</v>
      </c>
      <c r="AN2304" s="694"/>
      <c r="AO2304" s="232"/>
      <c r="AP2304" s="232"/>
      <c r="AQ2304" s="232"/>
      <c r="AR2304" s="232"/>
      <c r="AS2304" s="232"/>
      <c r="AT2304" s="243" t="str">
        <f t="shared" si="215"/>
        <v/>
      </c>
      <c r="AU2304" s="243" t="str">
        <f t="shared" si="216"/>
        <v/>
      </c>
    </row>
    <row r="2305" spans="2:47" ht="14.25">
      <c r="B2305" s="682">
        <v>2025</v>
      </c>
      <c r="C2305" s="29">
        <v>8</v>
      </c>
      <c r="D2305" s="682"/>
      <c r="E2305" s="683"/>
      <c r="F2305" s="682"/>
      <c r="G2305" s="686"/>
      <c r="H2305" s="694" t="s">
        <v>467</v>
      </c>
      <c r="I2305" s="347" t="s">
        <v>43</v>
      </c>
      <c r="J2305" s="694" t="s">
        <v>468</v>
      </c>
      <c r="K2305" s="232"/>
      <c r="L2305" s="698"/>
      <c r="M2305" s="185"/>
      <c r="N2305" s="717"/>
      <c r="O2305" s="232"/>
      <c r="P2305" s="232">
        <v>25</v>
      </c>
      <c r="Q2305" s="347" t="s">
        <v>483</v>
      </c>
      <c r="R2305" s="695">
        <v>1005</v>
      </c>
      <c r="S2305" s="695"/>
      <c r="T2305" s="695" t="s">
        <v>30</v>
      </c>
      <c r="U2305" s="695">
        <v>500</v>
      </c>
      <c r="V2305" s="695">
        <v>1005</v>
      </c>
      <c r="W2305" s="695">
        <v>1005</v>
      </c>
      <c r="X2305" s="232">
        <v>1</v>
      </c>
      <c r="Y2305" s="695"/>
      <c r="Z2305" s="232">
        <v>1</v>
      </c>
      <c r="AA2305" s="696">
        <v>500</v>
      </c>
      <c r="AB2305" s="696">
        <v>8700</v>
      </c>
      <c r="AC2305" s="697" t="s">
        <v>766</v>
      </c>
      <c r="AD2305" s="698"/>
      <c r="AE2305" s="699"/>
      <c r="AF2305" s="699"/>
      <c r="AG2305" s="699"/>
      <c r="AH2305" s="699"/>
      <c r="AI2305" s="232"/>
      <c r="AJ2305" s="694"/>
      <c r="AK2305" s="694" t="s">
        <v>6</v>
      </c>
      <c r="AL2305" s="700"/>
      <c r="AM2305" s="694" t="s">
        <v>486</v>
      </c>
      <c r="AN2305" s="694"/>
      <c r="AO2305" s="232"/>
      <c r="AP2305" s="232"/>
      <c r="AQ2305" s="232"/>
      <c r="AR2305" s="232"/>
      <c r="AS2305" s="232"/>
      <c r="AT2305" s="243" t="str">
        <f t="shared" si="215"/>
        <v/>
      </c>
      <c r="AU2305" s="243" t="str">
        <f t="shared" si="216"/>
        <v/>
      </c>
    </row>
    <row r="2306" spans="2:47" ht="14.25">
      <c r="B2306" s="682">
        <v>2025</v>
      </c>
      <c r="C2306" s="29">
        <v>8</v>
      </c>
      <c r="D2306" s="682"/>
      <c r="E2306" s="683"/>
      <c r="F2306" s="682"/>
      <c r="G2306" s="703"/>
      <c r="H2306" s="694" t="s">
        <v>467</v>
      </c>
      <c r="I2306" s="347"/>
      <c r="J2306" s="694"/>
      <c r="K2306" s="232"/>
      <c r="L2306" s="698"/>
      <c r="M2306" s="185"/>
      <c r="N2306" s="717"/>
      <c r="O2306" s="232"/>
      <c r="P2306" s="232"/>
      <c r="Q2306" s="347"/>
      <c r="R2306" s="695"/>
      <c r="S2306" s="695"/>
      <c r="T2306" s="695"/>
      <c r="U2306" s="695"/>
      <c r="V2306" s="695"/>
      <c r="W2306" s="695"/>
      <c r="X2306" s="232"/>
      <c r="Y2306" s="695"/>
      <c r="Z2306" s="232"/>
      <c r="AA2306" s="696"/>
      <c r="AB2306" s="696"/>
      <c r="AC2306" s="697"/>
      <c r="AD2306" s="698"/>
      <c r="AE2306" s="699"/>
      <c r="AF2306" s="699"/>
      <c r="AG2306" s="699"/>
      <c r="AH2306" s="699"/>
      <c r="AI2306" s="232" t="s">
        <v>560</v>
      </c>
      <c r="AJ2306" s="694"/>
      <c r="AK2306" s="694"/>
      <c r="AL2306" s="700"/>
      <c r="AM2306" s="694"/>
      <c r="AN2306" s="694"/>
      <c r="AO2306" s="232"/>
      <c r="AP2306" s="232"/>
      <c r="AQ2306" s="232"/>
      <c r="AR2306" s="232"/>
      <c r="AS2306" s="232"/>
      <c r="AT2306" s="243" t="str">
        <f t="shared" si="215"/>
        <v/>
      </c>
      <c r="AU2306" s="243" t="str">
        <f t="shared" si="216"/>
        <v/>
      </c>
    </row>
    <row r="2307" spans="2:47" ht="14.25">
      <c r="B2307" s="682">
        <v>2025</v>
      </c>
      <c r="C2307" s="29">
        <v>8</v>
      </c>
      <c r="D2307" s="682"/>
      <c r="E2307" s="683"/>
      <c r="F2307" s="682"/>
      <c r="G2307" s="686"/>
      <c r="H2307" s="694" t="s">
        <v>467</v>
      </c>
      <c r="I2307" s="347" t="s">
        <v>58</v>
      </c>
      <c r="J2307" s="694" t="s">
        <v>468</v>
      </c>
      <c r="K2307" s="232"/>
      <c r="L2307" s="698"/>
      <c r="M2307" s="185"/>
      <c r="N2307" s="717"/>
      <c r="O2307" s="232"/>
      <c r="P2307" s="232">
        <v>12</v>
      </c>
      <c r="Q2307" s="347" t="s">
        <v>483</v>
      </c>
      <c r="R2307" s="695">
        <v>1005</v>
      </c>
      <c r="S2307" s="695"/>
      <c r="T2307" s="695" t="s">
        <v>30</v>
      </c>
      <c r="U2307" s="695">
        <v>200</v>
      </c>
      <c r="V2307" s="695">
        <v>1005</v>
      </c>
      <c r="W2307" s="695">
        <v>1005</v>
      </c>
      <c r="X2307" s="232">
        <v>1</v>
      </c>
      <c r="Y2307" s="695">
        <v>200</v>
      </c>
      <c r="Z2307" s="232">
        <v>1</v>
      </c>
      <c r="AA2307" s="696">
        <v>200</v>
      </c>
      <c r="AB2307" s="696"/>
      <c r="AC2307" s="697"/>
      <c r="AD2307" s="698"/>
      <c r="AE2307" s="699"/>
      <c r="AF2307" s="699"/>
      <c r="AG2307" s="699"/>
      <c r="AH2307" s="699"/>
      <c r="AI2307" s="232"/>
      <c r="AJ2307" s="694"/>
      <c r="AK2307" s="694"/>
      <c r="AL2307" s="700"/>
      <c r="AM2307" s="694"/>
      <c r="AN2307" s="694"/>
      <c r="AO2307" s="232"/>
      <c r="AP2307" s="232"/>
      <c r="AQ2307" s="232"/>
      <c r="AR2307" s="232"/>
      <c r="AS2307" s="232"/>
      <c r="AT2307" s="243" t="str">
        <f t="shared" si="215"/>
        <v/>
      </c>
      <c r="AU2307" s="243" t="str">
        <f t="shared" si="216"/>
        <v/>
      </c>
    </row>
    <row r="2308" spans="2:47" ht="14.25">
      <c r="B2308" s="682">
        <v>2025</v>
      </c>
      <c r="C2308" s="29">
        <v>8</v>
      </c>
      <c r="D2308" s="682"/>
      <c r="E2308" s="683"/>
      <c r="F2308" s="682"/>
      <c r="G2308" s="686" t="s">
        <v>485</v>
      </c>
      <c r="H2308" s="694" t="s">
        <v>467</v>
      </c>
      <c r="I2308" s="347" t="s">
        <v>47</v>
      </c>
      <c r="J2308" s="694" t="s">
        <v>468</v>
      </c>
      <c r="K2308" s="232">
        <v>3844365</v>
      </c>
      <c r="L2308" s="698">
        <v>2</v>
      </c>
      <c r="M2308" s="185">
        <v>6</v>
      </c>
      <c r="N2308" s="717" t="s">
        <v>503</v>
      </c>
      <c r="O2308" s="232" t="s">
        <v>469</v>
      </c>
      <c r="P2308" s="232">
        <v>25</v>
      </c>
      <c r="Q2308" s="347" t="s">
        <v>406</v>
      </c>
      <c r="R2308" s="695">
        <v>1005</v>
      </c>
      <c r="S2308" s="695"/>
      <c r="T2308" s="695">
        <v>8000</v>
      </c>
      <c r="U2308" s="695">
        <v>8000</v>
      </c>
      <c r="V2308" s="695">
        <v>1005</v>
      </c>
      <c r="W2308" s="695">
        <v>1005</v>
      </c>
      <c r="X2308" s="232">
        <v>1</v>
      </c>
      <c r="Y2308" s="695">
        <v>8000</v>
      </c>
      <c r="Z2308" s="232">
        <v>1</v>
      </c>
      <c r="AA2308" s="696">
        <v>8000</v>
      </c>
      <c r="AB2308" s="696"/>
      <c r="AC2308" s="697"/>
      <c r="AD2308" s="698"/>
      <c r="AE2308" s="699"/>
      <c r="AF2308" s="699"/>
      <c r="AG2308" s="699"/>
      <c r="AH2308" s="699"/>
      <c r="AI2308" s="232" t="s">
        <v>5</v>
      </c>
      <c r="AJ2308" s="694"/>
      <c r="AK2308" s="694" t="s">
        <v>6</v>
      </c>
      <c r="AL2308" s="700"/>
      <c r="AM2308" s="694" t="s">
        <v>486</v>
      </c>
      <c r="AN2308" s="694"/>
      <c r="AO2308" s="232"/>
      <c r="AP2308" s="232"/>
      <c r="AQ2308" s="232"/>
      <c r="AR2308" s="232"/>
      <c r="AS2308" s="232"/>
      <c r="AT2308" s="243" t="str">
        <f t="shared" si="215"/>
        <v/>
      </c>
      <c r="AU2308" s="243" t="str">
        <f t="shared" si="216"/>
        <v/>
      </c>
    </row>
    <row r="2309" spans="2:47" ht="14.25">
      <c r="B2309" s="682">
        <v>2025</v>
      </c>
      <c r="C2309" s="29">
        <v>8</v>
      </c>
      <c r="D2309" s="682"/>
      <c r="E2309" s="683"/>
      <c r="F2309" s="682"/>
      <c r="G2309" s="686"/>
      <c r="H2309" s="694" t="s">
        <v>467</v>
      </c>
      <c r="I2309" s="347" t="s">
        <v>43</v>
      </c>
      <c r="J2309" s="694" t="s">
        <v>468</v>
      </c>
      <c r="K2309" s="232"/>
      <c r="L2309" s="698"/>
      <c r="M2309" s="185"/>
      <c r="N2309" s="717"/>
      <c r="O2309" s="232"/>
      <c r="P2309" s="232">
        <v>25</v>
      </c>
      <c r="Q2309" s="347" t="s">
        <v>483</v>
      </c>
      <c r="R2309" s="695">
        <v>1005</v>
      </c>
      <c r="S2309" s="695"/>
      <c r="T2309" s="695" t="s">
        <v>30</v>
      </c>
      <c r="U2309" s="695">
        <v>500</v>
      </c>
      <c r="V2309" s="695">
        <v>1005</v>
      </c>
      <c r="W2309" s="695">
        <v>1005</v>
      </c>
      <c r="X2309" s="232">
        <v>1</v>
      </c>
      <c r="Y2309" s="695"/>
      <c r="Z2309" s="232">
        <v>1</v>
      </c>
      <c r="AA2309" s="696">
        <v>500</v>
      </c>
      <c r="AB2309" s="696">
        <v>8700</v>
      </c>
      <c r="AC2309" s="697" t="s">
        <v>766</v>
      </c>
      <c r="AD2309" s="698"/>
      <c r="AE2309" s="699"/>
      <c r="AF2309" s="699"/>
      <c r="AG2309" s="699"/>
      <c r="AH2309" s="699"/>
      <c r="AI2309" s="232"/>
      <c r="AJ2309" s="694"/>
      <c r="AK2309" s="694" t="s">
        <v>6</v>
      </c>
      <c r="AL2309" s="700"/>
      <c r="AM2309" s="694" t="s">
        <v>486</v>
      </c>
      <c r="AN2309" s="694"/>
      <c r="AO2309" s="232"/>
      <c r="AP2309" s="232"/>
      <c r="AQ2309" s="232"/>
      <c r="AR2309" s="232"/>
      <c r="AS2309" s="232"/>
      <c r="AT2309" s="243" t="str">
        <f t="shared" si="215"/>
        <v/>
      </c>
      <c r="AU2309" s="243" t="str">
        <f t="shared" si="216"/>
        <v/>
      </c>
    </row>
    <row r="2310" spans="2:47" ht="14.25">
      <c r="B2310" s="682">
        <v>2025</v>
      </c>
      <c r="C2310" s="29">
        <v>8</v>
      </c>
      <c r="D2310" s="682"/>
      <c r="E2310" s="683"/>
      <c r="F2310" s="682"/>
      <c r="G2310" s="703"/>
      <c r="H2310" s="694" t="s">
        <v>467</v>
      </c>
      <c r="I2310" s="347"/>
      <c r="J2310" s="694"/>
      <c r="K2310" s="232"/>
      <c r="L2310" s="698"/>
      <c r="M2310" s="185"/>
      <c r="N2310" s="717"/>
      <c r="O2310" s="232"/>
      <c r="P2310" s="232"/>
      <c r="Q2310" s="347"/>
      <c r="R2310" s="695"/>
      <c r="S2310" s="695"/>
      <c r="T2310" s="695"/>
      <c r="U2310" s="695"/>
      <c r="V2310" s="695"/>
      <c r="W2310" s="695"/>
      <c r="X2310" s="232"/>
      <c r="Y2310" s="695"/>
      <c r="Z2310" s="232"/>
      <c r="AA2310" s="696"/>
      <c r="AB2310" s="696"/>
      <c r="AC2310" s="697"/>
      <c r="AD2310" s="698"/>
      <c r="AE2310" s="699"/>
      <c r="AF2310" s="699"/>
      <c r="AG2310" s="699"/>
      <c r="AH2310" s="699"/>
      <c r="AI2310" s="232" t="s">
        <v>560</v>
      </c>
      <c r="AJ2310" s="694"/>
      <c r="AK2310" s="694"/>
      <c r="AL2310" s="700"/>
      <c r="AM2310" s="694"/>
      <c r="AN2310" s="694"/>
      <c r="AO2310" s="232"/>
      <c r="AP2310" s="232"/>
      <c r="AQ2310" s="232"/>
      <c r="AR2310" s="232"/>
      <c r="AS2310" s="232"/>
      <c r="AT2310" s="243" t="str">
        <f t="shared" si="215"/>
        <v/>
      </c>
      <c r="AU2310" s="243" t="str">
        <f t="shared" si="216"/>
        <v/>
      </c>
    </row>
    <row r="2311" spans="2:47" ht="14.25">
      <c r="B2311" s="682">
        <v>2025</v>
      </c>
      <c r="C2311" s="29">
        <v>8</v>
      </c>
      <c r="D2311" s="682"/>
      <c r="E2311" s="683"/>
      <c r="F2311" s="682"/>
      <c r="G2311" s="686"/>
      <c r="H2311" s="694" t="s">
        <v>467</v>
      </c>
      <c r="I2311" s="347" t="s">
        <v>58</v>
      </c>
      <c r="J2311" s="694" t="s">
        <v>468</v>
      </c>
      <c r="K2311" s="232"/>
      <c r="L2311" s="698"/>
      <c r="M2311" s="185"/>
      <c r="N2311" s="717"/>
      <c r="O2311" s="232"/>
      <c r="P2311" s="232">
        <v>12</v>
      </c>
      <c r="Q2311" s="347" t="s">
        <v>483</v>
      </c>
      <c r="R2311" s="695">
        <v>1005</v>
      </c>
      <c r="S2311" s="695"/>
      <c r="T2311" s="695" t="s">
        <v>30</v>
      </c>
      <c r="U2311" s="695">
        <v>200</v>
      </c>
      <c r="V2311" s="695">
        <v>1005</v>
      </c>
      <c r="W2311" s="695">
        <v>1005</v>
      </c>
      <c r="X2311" s="232">
        <v>1</v>
      </c>
      <c r="Y2311" s="695">
        <v>200</v>
      </c>
      <c r="Z2311" s="232">
        <v>1</v>
      </c>
      <c r="AA2311" s="696">
        <v>200</v>
      </c>
      <c r="AB2311" s="696"/>
      <c r="AC2311" s="697"/>
      <c r="AD2311" s="698"/>
      <c r="AE2311" s="699"/>
      <c r="AF2311" s="699"/>
      <c r="AG2311" s="699"/>
      <c r="AH2311" s="699"/>
      <c r="AI2311" s="232"/>
      <c r="AJ2311" s="694"/>
      <c r="AK2311" s="694"/>
      <c r="AL2311" s="700"/>
      <c r="AM2311" s="694"/>
      <c r="AN2311" s="694"/>
      <c r="AO2311" s="232"/>
      <c r="AP2311" s="232"/>
      <c r="AQ2311" s="232"/>
      <c r="AR2311" s="232"/>
      <c r="AS2311" s="232"/>
      <c r="AT2311" s="243" t="str">
        <f t="shared" si="215"/>
        <v/>
      </c>
      <c r="AU2311" s="243" t="str">
        <f t="shared" si="216"/>
        <v/>
      </c>
    </row>
    <row r="2312" spans="2:47" ht="14.25">
      <c r="B2312" s="682">
        <v>2025</v>
      </c>
      <c r="C2312" s="29">
        <v>8</v>
      </c>
      <c r="D2312" s="682"/>
      <c r="E2312" s="683"/>
      <c r="F2312" s="682"/>
      <c r="G2312" s="686" t="s">
        <v>485</v>
      </c>
      <c r="H2312" s="694" t="s">
        <v>467</v>
      </c>
      <c r="I2312" s="347" t="s">
        <v>47</v>
      </c>
      <c r="J2312" s="694" t="s">
        <v>468</v>
      </c>
      <c r="K2312" s="232">
        <v>3844365</v>
      </c>
      <c r="L2312" s="698">
        <v>3</v>
      </c>
      <c r="M2312" s="185">
        <v>6</v>
      </c>
      <c r="N2312" s="717" t="s">
        <v>503</v>
      </c>
      <c r="O2312" s="232" t="s">
        <v>469</v>
      </c>
      <c r="P2312" s="232">
        <v>25</v>
      </c>
      <c r="Q2312" s="347" t="s">
        <v>406</v>
      </c>
      <c r="R2312" s="695">
        <v>1005</v>
      </c>
      <c r="S2312" s="695"/>
      <c r="T2312" s="695">
        <v>8000</v>
      </c>
      <c r="U2312" s="695">
        <v>8000</v>
      </c>
      <c r="V2312" s="695">
        <v>1005</v>
      </c>
      <c r="W2312" s="695">
        <v>1005</v>
      </c>
      <c r="X2312" s="232">
        <v>1</v>
      </c>
      <c r="Y2312" s="695">
        <v>8000</v>
      </c>
      <c r="Z2312" s="232">
        <v>1</v>
      </c>
      <c r="AA2312" s="696">
        <v>8000</v>
      </c>
      <c r="AB2312" s="696"/>
      <c r="AC2312" s="697"/>
      <c r="AD2312" s="698"/>
      <c r="AE2312" s="699"/>
      <c r="AF2312" s="699"/>
      <c r="AG2312" s="699"/>
      <c r="AH2312" s="699"/>
      <c r="AI2312" s="232" t="s">
        <v>5</v>
      </c>
      <c r="AJ2312" s="694"/>
      <c r="AK2312" s="694" t="s">
        <v>6</v>
      </c>
      <c r="AL2312" s="700"/>
      <c r="AM2312" s="694" t="s">
        <v>486</v>
      </c>
      <c r="AN2312" s="694"/>
      <c r="AO2312" s="232"/>
      <c r="AP2312" s="232"/>
      <c r="AQ2312" s="232"/>
      <c r="AR2312" s="232"/>
      <c r="AS2312" s="232"/>
      <c r="AT2312" s="243" t="str">
        <f t="shared" si="215"/>
        <v/>
      </c>
      <c r="AU2312" s="243" t="str">
        <f t="shared" si="216"/>
        <v/>
      </c>
    </row>
    <row r="2313" spans="2:47" ht="14.25">
      <c r="B2313" s="682">
        <v>2025</v>
      </c>
      <c r="C2313" s="29">
        <v>8</v>
      </c>
      <c r="D2313" s="682"/>
      <c r="E2313" s="683"/>
      <c r="F2313" s="682"/>
      <c r="G2313" s="686"/>
      <c r="H2313" s="694" t="s">
        <v>467</v>
      </c>
      <c r="I2313" s="347" t="s">
        <v>43</v>
      </c>
      <c r="J2313" s="694" t="s">
        <v>468</v>
      </c>
      <c r="K2313" s="232"/>
      <c r="L2313" s="698"/>
      <c r="M2313" s="185"/>
      <c r="N2313" s="717"/>
      <c r="O2313" s="232"/>
      <c r="P2313" s="232">
        <v>25</v>
      </c>
      <c r="Q2313" s="347" t="s">
        <v>483</v>
      </c>
      <c r="R2313" s="695">
        <v>1005</v>
      </c>
      <c r="S2313" s="695"/>
      <c r="T2313" s="695" t="s">
        <v>30</v>
      </c>
      <c r="U2313" s="695">
        <v>500</v>
      </c>
      <c r="V2313" s="695">
        <v>1005</v>
      </c>
      <c r="W2313" s="695">
        <v>1005</v>
      </c>
      <c r="X2313" s="232">
        <v>1</v>
      </c>
      <c r="Y2313" s="695"/>
      <c r="Z2313" s="232">
        <v>1</v>
      </c>
      <c r="AA2313" s="696">
        <v>500</v>
      </c>
      <c r="AB2313" s="696">
        <v>8700</v>
      </c>
      <c r="AC2313" s="697" t="s">
        <v>766</v>
      </c>
      <c r="AD2313" s="698"/>
      <c r="AE2313" s="699"/>
      <c r="AF2313" s="699"/>
      <c r="AG2313" s="699"/>
      <c r="AH2313" s="699"/>
      <c r="AI2313" s="232"/>
      <c r="AJ2313" s="694"/>
      <c r="AK2313" s="694" t="s">
        <v>6</v>
      </c>
      <c r="AL2313" s="700"/>
      <c r="AM2313" s="694" t="s">
        <v>486</v>
      </c>
      <c r="AN2313" s="694"/>
      <c r="AO2313" s="232"/>
      <c r="AP2313" s="232"/>
      <c r="AQ2313" s="232"/>
      <c r="AR2313" s="232"/>
      <c r="AS2313" s="232"/>
      <c r="AT2313" s="243" t="str">
        <f t="shared" si="215"/>
        <v/>
      </c>
      <c r="AU2313" s="243" t="str">
        <f t="shared" si="216"/>
        <v/>
      </c>
    </row>
    <row r="2314" spans="2:47" ht="14.25">
      <c r="B2314" s="682">
        <v>2025</v>
      </c>
      <c r="C2314" s="29">
        <v>8</v>
      </c>
      <c r="D2314" s="682"/>
      <c r="E2314" s="683"/>
      <c r="F2314" s="682"/>
      <c r="G2314" s="703"/>
      <c r="H2314" s="694" t="s">
        <v>467</v>
      </c>
      <c r="I2314" s="347"/>
      <c r="J2314" s="694"/>
      <c r="K2314" s="232"/>
      <c r="L2314" s="698"/>
      <c r="M2314" s="185"/>
      <c r="N2314" s="717"/>
      <c r="O2314" s="232"/>
      <c r="P2314" s="232"/>
      <c r="Q2314" s="347"/>
      <c r="R2314" s="695"/>
      <c r="S2314" s="695"/>
      <c r="T2314" s="695"/>
      <c r="U2314" s="695"/>
      <c r="V2314" s="695"/>
      <c r="W2314" s="695"/>
      <c r="X2314" s="232"/>
      <c r="Y2314" s="695"/>
      <c r="Z2314" s="232"/>
      <c r="AA2314" s="696"/>
      <c r="AB2314" s="696"/>
      <c r="AC2314" s="697"/>
      <c r="AD2314" s="698"/>
      <c r="AE2314" s="699"/>
      <c r="AF2314" s="699"/>
      <c r="AG2314" s="699"/>
      <c r="AH2314" s="699"/>
      <c r="AI2314" s="232" t="s">
        <v>689</v>
      </c>
      <c r="AJ2314" s="694"/>
      <c r="AK2314" s="694"/>
      <c r="AL2314" s="700"/>
      <c r="AM2314" s="694"/>
      <c r="AN2314" s="694"/>
      <c r="AO2314" s="232"/>
      <c r="AP2314" s="232"/>
      <c r="AQ2314" s="232"/>
      <c r="AR2314" s="232"/>
      <c r="AS2314" s="232"/>
      <c r="AT2314" s="243" t="str">
        <f t="shared" si="215"/>
        <v/>
      </c>
      <c r="AU2314" s="243" t="str">
        <f t="shared" si="216"/>
        <v/>
      </c>
    </row>
    <row r="2315" spans="2:47" ht="14.25">
      <c r="B2315" s="682">
        <v>2025</v>
      </c>
      <c r="C2315" s="29">
        <v>8</v>
      </c>
      <c r="D2315" s="682"/>
      <c r="E2315" s="683"/>
      <c r="F2315" s="682"/>
      <c r="G2315" s="686"/>
      <c r="H2315" s="694" t="s">
        <v>467</v>
      </c>
      <c r="I2315" s="347" t="s">
        <v>58</v>
      </c>
      <c r="J2315" s="694" t="s">
        <v>468</v>
      </c>
      <c r="K2315" s="232"/>
      <c r="L2315" s="698"/>
      <c r="M2315" s="185"/>
      <c r="N2315" s="717"/>
      <c r="O2315" s="232"/>
      <c r="P2315" s="232">
        <v>12</v>
      </c>
      <c r="Q2315" s="347" t="s">
        <v>483</v>
      </c>
      <c r="R2315" s="695">
        <v>1005</v>
      </c>
      <c r="S2315" s="695"/>
      <c r="T2315" s="695" t="s">
        <v>30</v>
      </c>
      <c r="U2315" s="695">
        <v>200</v>
      </c>
      <c r="V2315" s="695">
        <v>1005</v>
      </c>
      <c r="W2315" s="695">
        <v>1005</v>
      </c>
      <c r="X2315" s="232">
        <v>1</v>
      </c>
      <c r="Y2315" s="695">
        <v>200</v>
      </c>
      <c r="Z2315" s="232">
        <v>1</v>
      </c>
      <c r="AA2315" s="696">
        <v>200</v>
      </c>
      <c r="AB2315" s="696"/>
      <c r="AC2315" s="697"/>
      <c r="AD2315" s="698" t="s">
        <v>484</v>
      </c>
      <c r="AE2315" s="699"/>
      <c r="AF2315" s="699"/>
      <c r="AG2315" s="699"/>
      <c r="AH2315" s="699"/>
      <c r="AI2315" s="232"/>
      <c r="AJ2315" s="694"/>
      <c r="AK2315" s="694"/>
      <c r="AL2315" s="700"/>
      <c r="AM2315" s="694"/>
      <c r="AN2315" s="694"/>
      <c r="AO2315" s="232"/>
      <c r="AP2315" s="232"/>
      <c r="AQ2315" s="232"/>
      <c r="AR2315" s="232"/>
      <c r="AS2315" s="232"/>
      <c r="AT2315" s="243" t="str">
        <f t="shared" si="215"/>
        <v/>
      </c>
      <c r="AU2315" s="243" t="str">
        <f t="shared" si="216"/>
        <v/>
      </c>
    </row>
    <row r="2316" spans="2:47" ht="14.25">
      <c r="B2316" s="682">
        <v>2025</v>
      </c>
      <c r="C2316" s="29">
        <v>8</v>
      </c>
      <c r="D2316" s="682"/>
      <c r="E2316" s="683"/>
      <c r="F2316" s="682"/>
      <c r="G2316" s="686" t="s">
        <v>485</v>
      </c>
      <c r="H2316" s="694" t="s">
        <v>467</v>
      </c>
      <c r="I2316" s="347" t="s">
        <v>47</v>
      </c>
      <c r="J2316" s="694" t="s">
        <v>468</v>
      </c>
      <c r="K2316" s="232">
        <v>3844375</v>
      </c>
      <c r="L2316" s="698">
        <v>1</v>
      </c>
      <c r="M2316" s="185">
        <v>2</v>
      </c>
      <c r="N2316" s="717" t="s">
        <v>909</v>
      </c>
      <c r="O2316" s="232" t="s">
        <v>469</v>
      </c>
      <c r="P2316" s="232">
        <v>50</v>
      </c>
      <c r="Q2316" s="347" t="s">
        <v>284</v>
      </c>
      <c r="R2316" s="695">
        <v>1005</v>
      </c>
      <c r="S2316" s="695"/>
      <c r="T2316" s="695">
        <v>4000</v>
      </c>
      <c r="U2316" s="695">
        <v>4000</v>
      </c>
      <c r="V2316" s="695">
        <v>1005</v>
      </c>
      <c r="W2316" s="695">
        <v>1005</v>
      </c>
      <c r="X2316" s="232">
        <v>1</v>
      </c>
      <c r="Y2316" s="695">
        <v>4000</v>
      </c>
      <c r="Z2316" s="232">
        <v>1</v>
      </c>
      <c r="AA2316" s="696">
        <v>4000</v>
      </c>
      <c r="AB2316" s="696"/>
      <c r="AC2316" s="697"/>
      <c r="AD2316" s="698"/>
      <c r="AE2316" s="699"/>
      <c r="AF2316" s="699"/>
      <c r="AG2316" s="699"/>
      <c r="AH2316" s="699"/>
      <c r="AI2316" s="232" t="s">
        <v>5</v>
      </c>
      <c r="AJ2316" s="694"/>
      <c r="AK2316" s="694" t="s">
        <v>6</v>
      </c>
      <c r="AL2316" s="700"/>
      <c r="AM2316" s="694" t="s">
        <v>486</v>
      </c>
      <c r="AN2316" s="694"/>
      <c r="AO2316" s="232"/>
      <c r="AP2316" s="232"/>
      <c r="AQ2316" s="232"/>
      <c r="AR2316" s="232"/>
      <c r="AS2316" s="232"/>
      <c r="AT2316" s="243" t="str">
        <f t="shared" si="215"/>
        <v/>
      </c>
      <c r="AU2316" s="243" t="str">
        <f t="shared" si="216"/>
        <v/>
      </c>
    </row>
    <row r="2317" spans="2:47" ht="14.25">
      <c r="B2317" s="682">
        <v>2025</v>
      </c>
      <c r="C2317" s="29">
        <v>8</v>
      </c>
      <c r="D2317" s="682"/>
      <c r="E2317" s="683"/>
      <c r="F2317" s="682"/>
      <c r="G2317" s="686"/>
      <c r="H2317" s="694" t="s">
        <v>467</v>
      </c>
      <c r="I2317" s="347" t="s">
        <v>43</v>
      </c>
      <c r="J2317" s="694" t="s">
        <v>468</v>
      </c>
      <c r="K2317" s="232"/>
      <c r="L2317" s="698"/>
      <c r="M2317" s="185"/>
      <c r="N2317" s="717"/>
      <c r="O2317" s="232"/>
      <c r="P2317" s="232">
        <v>25</v>
      </c>
      <c r="Q2317" s="347" t="s">
        <v>483</v>
      </c>
      <c r="R2317" s="695">
        <v>1005</v>
      </c>
      <c r="S2317" s="695"/>
      <c r="T2317" s="695" t="s">
        <v>30</v>
      </c>
      <c r="U2317" s="695">
        <v>350</v>
      </c>
      <c r="V2317" s="695">
        <v>1005</v>
      </c>
      <c r="W2317" s="695">
        <v>1005</v>
      </c>
      <c r="X2317" s="232">
        <v>1</v>
      </c>
      <c r="Y2317" s="695"/>
      <c r="Z2317" s="232">
        <v>1</v>
      </c>
      <c r="AA2317" s="696">
        <v>350</v>
      </c>
      <c r="AB2317" s="696">
        <v>4550</v>
      </c>
      <c r="AC2317" s="697" t="s">
        <v>766</v>
      </c>
      <c r="AD2317" s="698"/>
      <c r="AE2317" s="699"/>
      <c r="AF2317" s="699"/>
      <c r="AG2317" s="699"/>
      <c r="AH2317" s="699"/>
      <c r="AI2317" s="232"/>
      <c r="AJ2317" s="694"/>
      <c r="AK2317" s="694" t="s">
        <v>6</v>
      </c>
      <c r="AL2317" s="700"/>
      <c r="AM2317" s="694" t="s">
        <v>486</v>
      </c>
      <c r="AN2317" s="694"/>
      <c r="AO2317" s="232"/>
      <c r="AP2317" s="232"/>
      <c r="AQ2317" s="232"/>
      <c r="AR2317" s="232"/>
      <c r="AS2317" s="232"/>
      <c r="AT2317" s="243" t="str">
        <f t="shared" si="215"/>
        <v/>
      </c>
      <c r="AU2317" s="243" t="str">
        <f t="shared" si="216"/>
        <v/>
      </c>
    </row>
    <row r="2318" spans="2:47" ht="14.25">
      <c r="B2318" s="682">
        <v>2025</v>
      </c>
      <c r="C2318" s="29">
        <v>8</v>
      </c>
      <c r="D2318" s="682"/>
      <c r="E2318" s="683"/>
      <c r="F2318" s="682"/>
      <c r="G2318" s="703"/>
      <c r="H2318" s="694" t="s">
        <v>467</v>
      </c>
      <c r="I2318" s="347"/>
      <c r="J2318" s="694"/>
      <c r="K2318" s="232"/>
      <c r="L2318" s="698"/>
      <c r="M2318" s="185"/>
      <c r="N2318" s="717"/>
      <c r="O2318" s="232"/>
      <c r="P2318" s="232"/>
      <c r="Q2318" s="347"/>
      <c r="R2318" s="695"/>
      <c r="S2318" s="695"/>
      <c r="T2318" s="695"/>
      <c r="U2318" s="695"/>
      <c r="V2318" s="695"/>
      <c r="W2318" s="695"/>
      <c r="X2318" s="232"/>
      <c r="Y2318" s="695"/>
      <c r="Z2318" s="232"/>
      <c r="AA2318" s="696"/>
      <c r="AB2318" s="696"/>
      <c r="AC2318" s="697"/>
      <c r="AD2318" s="698"/>
      <c r="AE2318" s="699"/>
      <c r="AF2318" s="699"/>
      <c r="AG2318" s="699"/>
      <c r="AH2318" s="699"/>
      <c r="AI2318" s="232" t="s">
        <v>689</v>
      </c>
      <c r="AJ2318" s="694"/>
      <c r="AK2318" s="694"/>
      <c r="AL2318" s="700"/>
      <c r="AM2318" s="694"/>
      <c r="AN2318" s="694"/>
      <c r="AO2318" s="232"/>
      <c r="AP2318" s="232"/>
      <c r="AQ2318" s="232"/>
      <c r="AR2318" s="232"/>
      <c r="AS2318" s="232"/>
      <c r="AT2318" s="243" t="str">
        <f t="shared" si="215"/>
        <v/>
      </c>
      <c r="AU2318" s="243" t="str">
        <f t="shared" si="216"/>
        <v/>
      </c>
    </row>
    <row r="2319" spans="2:47" ht="14.25">
      <c r="B2319" s="682">
        <v>2025</v>
      </c>
      <c r="C2319" s="29">
        <v>8</v>
      </c>
      <c r="D2319" s="682"/>
      <c r="E2319" s="683"/>
      <c r="F2319" s="682"/>
      <c r="G2319" s="686"/>
      <c r="H2319" s="694" t="s">
        <v>467</v>
      </c>
      <c r="I2319" s="347" t="s">
        <v>58</v>
      </c>
      <c r="J2319" s="694" t="s">
        <v>468</v>
      </c>
      <c r="K2319" s="232"/>
      <c r="L2319" s="698"/>
      <c r="M2319" s="185"/>
      <c r="N2319" s="717"/>
      <c r="O2319" s="232"/>
      <c r="P2319" s="232">
        <v>12</v>
      </c>
      <c r="Q2319" s="347" t="s">
        <v>483</v>
      </c>
      <c r="R2319" s="695">
        <v>1005</v>
      </c>
      <c r="S2319" s="695"/>
      <c r="T2319" s="695" t="s">
        <v>30</v>
      </c>
      <c r="U2319" s="695">
        <v>200</v>
      </c>
      <c r="V2319" s="695">
        <v>1005</v>
      </c>
      <c r="W2319" s="695">
        <v>1005</v>
      </c>
      <c r="X2319" s="232">
        <v>1</v>
      </c>
      <c r="Y2319" s="695">
        <v>200</v>
      </c>
      <c r="Z2319" s="232">
        <v>1</v>
      </c>
      <c r="AA2319" s="696">
        <v>200</v>
      </c>
      <c r="AB2319" s="696"/>
      <c r="AC2319" s="697"/>
      <c r="AD2319" s="698"/>
      <c r="AE2319" s="699"/>
      <c r="AF2319" s="699"/>
      <c r="AG2319" s="699"/>
      <c r="AH2319" s="699"/>
      <c r="AI2319" s="232"/>
      <c r="AJ2319" s="694"/>
      <c r="AK2319" s="694"/>
      <c r="AL2319" s="700"/>
      <c r="AM2319" s="694"/>
      <c r="AN2319" s="694"/>
      <c r="AO2319" s="232"/>
      <c r="AP2319" s="232"/>
      <c r="AQ2319" s="232"/>
      <c r="AR2319" s="232"/>
      <c r="AS2319" s="232"/>
      <c r="AT2319" s="243" t="str">
        <f t="shared" si="215"/>
        <v/>
      </c>
      <c r="AU2319" s="243" t="str">
        <f t="shared" si="216"/>
        <v/>
      </c>
    </row>
    <row r="2320" spans="2:47" ht="14.25">
      <c r="B2320" s="682">
        <v>2025</v>
      </c>
      <c r="C2320" s="29">
        <v>8</v>
      </c>
      <c r="D2320" s="682"/>
      <c r="E2320" s="683"/>
      <c r="F2320" s="682"/>
      <c r="G2320" s="686" t="s">
        <v>485</v>
      </c>
      <c r="H2320" s="694" t="s">
        <v>467</v>
      </c>
      <c r="I2320" s="347" t="s">
        <v>47</v>
      </c>
      <c r="J2320" s="694" t="s">
        <v>468</v>
      </c>
      <c r="K2320" s="232">
        <v>3844367</v>
      </c>
      <c r="L2320" s="698">
        <v>1</v>
      </c>
      <c r="M2320" s="185">
        <v>6</v>
      </c>
      <c r="N2320" s="717" t="s">
        <v>498</v>
      </c>
      <c r="O2320" s="232" t="s">
        <v>469</v>
      </c>
      <c r="P2320" s="232">
        <v>25</v>
      </c>
      <c r="Q2320" s="347" t="s">
        <v>344</v>
      </c>
      <c r="R2320" s="695">
        <v>1000</v>
      </c>
      <c r="S2320" s="695"/>
      <c r="T2320" s="695">
        <v>6000</v>
      </c>
      <c r="U2320" s="695">
        <v>6000</v>
      </c>
      <c r="V2320" s="695">
        <v>1000</v>
      </c>
      <c r="W2320" s="695">
        <v>1000</v>
      </c>
      <c r="X2320" s="232">
        <v>1</v>
      </c>
      <c r="Y2320" s="695">
        <v>6000</v>
      </c>
      <c r="Z2320" s="232">
        <v>1</v>
      </c>
      <c r="AA2320" s="696">
        <v>6000</v>
      </c>
      <c r="AB2320" s="696"/>
      <c r="AC2320" s="697"/>
      <c r="AD2320" s="698"/>
      <c r="AE2320" s="699"/>
      <c r="AF2320" s="699"/>
      <c r="AG2320" s="699"/>
      <c r="AH2320" s="699"/>
      <c r="AI2320" s="232" t="s">
        <v>5</v>
      </c>
      <c r="AJ2320" s="694"/>
      <c r="AK2320" s="694" t="s">
        <v>6</v>
      </c>
      <c r="AL2320" s="700"/>
      <c r="AM2320" s="694" t="s">
        <v>486</v>
      </c>
      <c r="AN2320" s="694"/>
      <c r="AO2320" s="232" t="s">
        <v>2992</v>
      </c>
      <c r="AP2320" s="232"/>
      <c r="AQ2320" s="232"/>
      <c r="AR2320" s="232"/>
      <c r="AS2320" s="232"/>
      <c r="AT2320" s="243" t="str">
        <f t="shared" si="215"/>
        <v/>
      </c>
      <c r="AU2320" s="243" t="str">
        <f t="shared" si="216"/>
        <v/>
      </c>
    </row>
    <row r="2321" spans="2:47" ht="14.25">
      <c r="B2321" s="682">
        <v>2025</v>
      </c>
      <c r="C2321" s="29">
        <v>8</v>
      </c>
      <c r="D2321" s="682"/>
      <c r="E2321" s="683"/>
      <c r="F2321" s="682"/>
      <c r="G2321" s="686" t="s">
        <v>485</v>
      </c>
      <c r="H2321" s="694" t="s">
        <v>467</v>
      </c>
      <c r="I2321" s="347" t="s">
        <v>47</v>
      </c>
      <c r="J2321" s="694" t="s">
        <v>468</v>
      </c>
      <c r="K2321" s="232">
        <v>3844367</v>
      </c>
      <c r="L2321" s="698">
        <v>2</v>
      </c>
      <c r="M2321" s="185">
        <v>6</v>
      </c>
      <c r="N2321" s="717" t="s">
        <v>498</v>
      </c>
      <c r="O2321" s="232" t="s">
        <v>469</v>
      </c>
      <c r="P2321" s="232">
        <v>25</v>
      </c>
      <c r="Q2321" s="347" t="s">
        <v>344</v>
      </c>
      <c r="R2321" s="695">
        <v>1000</v>
      </c>
      <c r="S2321" s="695"/>
      <c r="T2321" s="695">
        <v>6000</v>
      </c>
      <c r="U2321" s="695">
        <v>6000</v>
      </c>
      <c r="V2321" s="695">
        <v>1000</v>
      </c>
      <c r="W2321" s="695">
        <v>1000</v>
      </c>
      <c r="X2321" s="232">
        <v>1</v>
      </c>
      <c r="Y2321" s="695">
        <v>6000</v>
      </c>
      <c r="Z2321" s="232">
        <v>1</v>
      </c>
      <c r="AA2321" s="696">
        <v>6000</v>
      </c>
      <c r="AB2321" s="696"/>
      <c r="AC2321" s="697"/>
      <c r="AD2321" s="698"/>
      <c r="AE2321" s="699"/>
      <c r="AF2321" s="699"/>
      <c r="AG2321" s="699"/>
      <c r="AH2321" s="699"/>
      <c r="AI2321" s="232" t="s">
        <v>5</v>
      </c>
      <c r="AJ2321" s="694"/>
      <c r="AK2321" s="694" t="s">
        <v>6</v>
      </c>
      <c r="AL2321" s="700"/>
      <c r="AM2321" s="694" t="s">
        <v>486</v>
      </c>
      <c r="AN2321" s="694"/>
      <c r="AO2321" s="232"/>
      <c r="AP2321" s="232"/>
      <c r="AQ2321" s="232"/>
      <c r="AR2321" s="232"/>
      <c r="AS2321" s="232"/>
      <c r="AT2321" s="243" t="str">
        <f t="shared" si="215"/>
        <v/>
      </c>
      <c r="AU2321" s="243" t="str">
        <f t="shared" si="216"/>
        <v/>
      </c>
    </row>
    <row r="2322" spans="2:47" ht="14.25">
      <c r="B2322" s="682">
        <v>2025</v>
      </c>
      <c r="C2322" s="29">
        <v>8</v>
      </c>
      <c r="D2322" s="682"/>
      <c r="E2322" s="683"/>
      <c r="F2322" s="682"/>
      <c r="G2322" s="686" t="s">
        <v>485</v>
      </c>
      <c r="H2322" s="694" t="s">
        <v>467</v>
      </c>
      <c r="I2322" s="347" t="s">
        <v>47</v>
      </c>
      <c r="J2322" s="694" t="s">
        <v>468</v>
      </c>
      <c r="K2322" s="232">
        <v>3844367</v>
      </c>
      <c r="L2322" s="698">
        <v>3</v>
      </c>
      <c r="M2322" s="185">
        <v>6</v>
      </c>
      <c r="N2322" s="717" t="s">
        <v>498</v>
      </c>
      <c r="O2322" s="232" t="s">
        <v>469</v>
      </c>
      <c r="P2322" s="232">
        <v>25</v>
      </c>
      <c r="Q2322" s="347" t="s">
        <v>344</v>
      </c>
      <c r="R2322" s="695">
        <v>1000</v>
      </c>
      <c r="S2322" s="695"/>
      <c r="T2322" s="695">
        <v>6000</v>
      </c>
      <c r="U2322" s="695">
        <v>6000</v>
      </c>
      <c r="V2322" s="695">
        <v>1000</v>
      </c>
      <c r="W2322" s="695">
        <v>1000</v>
      </c>
      <c r="X2322" s="232">
        <v>1</v>
      </c>
      <c r="Y2322" s="695">
        <v>6000</v>
      </c>
      <c r="Z2322" s="232">
        <v>1</v>
      </c>
      <c r="AA2322" s="696">
        <v>6000</v>
      </c>
      <c r="AB2322" s="696"/>
      <c r="AC2322" s="697"/>
      <c r="AD2322" s="698"/>
      <c r="AE2322" s="699"/>
      <c r="AF2322" s="699"/>
      <c r="AG2322" s="699"/>
      <c r="AH2322" s="699"/>
      <c r="AI2322" s="232" t="s">
        <v>5</v>
      </c>
      <c r="AJ2322" s="694"/>
      <c r="AK2322" s="694" t="s">
        <v>6</v>
      </c>
      <c r="AL2322" s="700"/>
      <c r="AM2322" s="694" t="s">
        <v>486</v>
      </c>
      <c r="AN2322" s="694"/>
      <c r="AO2322" s="232"/>
      <c r="AP2322" s="232"/>
      <c r="AQ2322" s="232"/>
      <c r="AR2322" s="232"/>
      <c r="AS2322" s="232"/>
      <c r="AT2322" s="243" t="str">
        <f t="shared" si="215"/>
        <v/>
      </c>
      <c r="AU2322" s="243" t="str">
        <f t="shared" si="216"/>
        <v/>
      </c>
    </row>
    <row r="2323" spans="2:47" ht="14.25">
      <c r="B2323" s="682">
        <v>2025</v>
      </c>
      <c r="C2323" s="29">
        <v>8</v>
      </c>
      <c r="D2323" s="682"/>
      <c r="E2323" s="683"/>
      <c r="F2323" s="682"/>
      <c r="G2323" s="686"/>
      <c r="H2323" s="694" t="s">
        <v>467</v>
      </c>
      <c r="I2323" s="347" t="s">
        <v>43</v>
      </c>
      <c r="J2323" s="694" t="s">
        <v>468</v>
      </c>
      <c r="K2323" s="232"/>
      <c r="L2323" s="698"/>
      <c r="M2323" s="185"/>
      <c r="N2323" s="717"/>
      <c r="O2323" s="232"/>
      <c r="P2323" s="232">
        <v>25</v>
      </c>
      <c r="Q2323" s="347" t="s">
        <v>483</v>
      </c>
      <c r="R2323" s="695">
        <v>1000</v>
      </c>
      <c r="S2323" s="695"/>
      <c r="T2323" s="695" t="s">
        <v>30</v>
      </c>
      <c r="U2323" s="695">
        <v>500</v>
      </c>
      <c r="V2323" s="695">
        <v>1000</v>
      </c>
      <c r="W2323" s="695">
        <v>1000</v>
      </c>
      <c r="X2323" s="232">
        <v>1</v>
      </c>
      <c r="Y2323" s="695"/>
      <c r="Z2323" s="232">
        <v>1</v>
      </c>
      <c r="AA2323" s="696">
        <v>500</v>
      </c>
      <c r="AB2323" s="696">
        <v>18700</v>
      </c>
      <c r="AC2323" s="697" t="s">
        <v>914</v>
      </c>
      <c r="AD2323" s="698"/>
      <c r="AE2323" s="699"/>
      <c r="AF2323" s="699"/>
      <c r="AG2323" s="699"/>
      <c r="AH2323" s="699"/>
      <c r="AI2323" s="232"/>
      <c r="AJ2323" s="694"/>
      <c r="AK2323" s="694" t="s">
        <v>6</v>
      </c>
      <c r="AL2323" s="700"/>
      <c r="AM2323" s="694" t="s">
        <v>486</v>
      </c>
      <c r="AN2323" s="694"/>
      <c r="AO2323" s="232" t="s">
        <v>1408</v>
      </c>
      <c r="AP2323" s="232"/>
      <c r="AQ2323" s="232"/>
      <c r="AR2323" s="232"/>
      <c r="AS2323" s="232"/>
      <c r="AT2323" s="243" t="str">
        <f t="shared" si="215"/>
        <v/>
      </c>
      <c r="AU2323" s="243" t="str">
        <f t="shared" si="216"/>
        <v/>
      </c>
    </row>
    <row r="2324" spans="2:47" ht="14.25">
      <c r="B2324" s="682">
        <v>2025</v>
      </c>
      <c r="C2324" s="29">
        <v>8</v>
      </c>
      <c r="D2324" s="682"/>
      <c r="E2324" s="683"/>
      <c r="F2324" s="682"/>
      <c r="G2324" s="703"/>
      <c r="H2324" s="694" t="s">
        <v>467</v>
      </c>
      <c r="I2324" s="347"/>
      <c r="J2324" s="694"/>
      <c r="K2324" s="232"/>
      <c r="L2324" s="698"/>
      <c r="M2324" s="185"/>
      <c r="N2324" s="717"/>
      <c r="O2324" s="232"/>
      <c r="P2324" s="232"/>
      <c r="Q2324" s="347"/>
      <c r="R2324" s="695"/>
      <c r="S2324" s="695"/>
      <c r="T2324" s="695"/>
      <c r="U2324" s="695"/>
      <c r="V2324" s="695"/>
      <c r="W2324" s="695"/>
      <c r="X2324" s="232"/>
      <c r="Y2324" s="695"/>
      <c r="Z2324" s="232"/>
      <c r="AA2324" s="696"/>
      <c r="AB2324" s="696"/>
      <c r="AC2324" s="697"/>
      <c r="AD2324" s="698"/>
      <c r="AE2324" s="699"/>
      <c r="AF2324" s="699"/>
      <c r="AG2324" s="699"/>
      <c r="AH2324" s="699"/>
      <c r="AI2324" s="232" t="s">
        <v>560</v>
      </c>
      <c r="AJ2324" s="694"/>
      <c r="AK2324" s="694"/>
      <c r="AL2324" s="700"/>
      <c r="AM2324" s="694"/>
      <c r="AN2324" s="694"/>
      <c r="AO2324" s="232"/>
      <c r="AP2324" s="232"/>
      <c r="AQ2324" s="232"/>
      <c r="AR2324" s="232"/>
      <c r="AS2324" s="232"/>
      <c r="AT2324" s="243" t="str">
        <f t="shared" si="215"/>
        <v/>
      </c>
      <c r="AU2324" s="243" t="str">
        <f t="shared" si="216"/>
        <v/>
      </c>
    </row>
    <row r="2325" spans="2:47" ht="14.25">
      <c r="B2325" s="682">
        <v>2025</v>
      </c>
      <c r="C2325" s="29">
        <v>8</v>
      </c>
      <c r="D2325" s="682"/>
      <c r="E2325" s="683"/>
      <c r="F2325" s="682"/>
      <c r="G2325" s="686"/>
      <c r="H2325" s="694" t="s">
        <v>467</v>
      </c>
      <c r="I2325" s="347" t="s">
        <v>58</v>
      </c>
      <c r="J2325" s="694" t="s">
        <v>468</v>
      </c>
      <c r="K2325" s="232"/>
      <c r="L2325" s="698"/>
      <c r="M2325" s="185"/>
      <c r="N2325" s="717"/>
      <c r="O2325" s="232"/>
      <c r="P2325" s="232">
        <v>12</v>
      </c>
      <c r="Q2325" s="347" t="s">
        <v>483</v>
      </c>
      <c r="R2325" s="695">
        <v>1005</v>
      </c>
      <c r="S2325" s="695"/>
      <c r="T2325" s="695" t="s">
        <v>30</v>
      </c>
      <c r="U2325" s="695">
        <v>200</v>
      </c>
      <c r="V2325" s="695">
        <v>1005</v>
      </c>
      <c r="W2325" s="695">
        <v>1005</v>
      </c>
      <c r="X2325" s="232">
        <v>1</v>
      </c>
      <c r="Y2325" s="695">
        <v>200</v>
      </c>
      <c r="Z2325" s="232">
        <v>1</v>
      </c>
      <c r="AA2325" s="696">
        <v>200</v>
      </c>
      <c r="AB2325" s="696"/>
      <c r="AC2325" s="697"/>
      <c r="AD2325" s="698"/>
      <c r="AE2325" s="699"/>
      <c r="AF2325" s="699"/>
      <c r="AG2325" s="699"/>
      <c r="AH2325" s="699"/>
      <c r="AI2325" s="232"/>
      <c r="AJ2325" s="694"/>
      <c r="AK2325" s="694"/>
      <c r="AL2325" s="700"/>
      <c r="AM2325" s="694"/>
      <c r="AN2325" s="694"/>
      <c r="AO2325" s="232"/>
      <c r="AP2325" s="232"/>
      <c r="AQ2325" s="232"/>
      <c r="AR2325" s="232"/>
      <c r="AS2325" s="232"/>
      <c r="AT2325" s="243" t="str">
        <f t="shared" si="215"/>
        <v/>
      </c>
      <c r="AU2325" s="243" t="str">
        <f t="shared" si="216"/>
        <v/>
      </c>
    </row>
    <row r="2326" spans="2:47" ht="14.25">
      <c r="B2326" s="682">
        <v>2025</v>
      </c>
      <c r="C2326" s="29">
        <v>8</v>
      </c>
      <c r="D2326" s="682"/>
      <c r="E2326" s="683"/>
      <c r="F2326" s="682"/>
      <c r="G2326" s="686" t="s">
        <v>485</v>
      </c>
      <c r="H2326" s="694" t="s">
        <v>467</v>
      </c>
      <c r="I2326" s="347" t="s">
        <v>47</v>
      </c>
      <c r="J2326" s="694" t="s">
        <v>468</v>
      </c>
      <c r="K2326" s="232">
        <v>3844367</v>
      </c>
      <c r="L2326" s="698">
        <v>4</v>
      </c>
      <c r="M2326" s="185">
        <v>6</v>
      </c>
      <c r="N2326" s="717" t="s">
        <v>498</v>
      </c>
      <c r="O2326" s="232" t="s">
        <v>469</v>
      </c>
      <c r="P2326" s="232">
        <v>25</v>
      </c>
      <c r="Q2326" s="347" t="s">
        <v>344</v>
      </c>
      <c r="R2326" s="695">
        <v>1000</v>
      </c>
      <c r="S2326" s="695"/>
      <c r="T2326" s="695">
        <v>6000</v>
      </c>
      <c r="U2326" s="695">
        <v>6000</v>
      </c>
      <c r="V2326" s="695">
        <v>1000</v>
      </c>
      <c r="W2326" s="695">
        <v>1000</v>
      </c>
      <c r="X2326" s="232">
        <v>1</v>
      </c>
      <c r="Y2326" s="695">
        <v>6000</v>
      </c>
      <c r="Z2326" s="232">
        <v>1</v>
      </c>
      <c r="AA2326" s="696">
        <v>6000</v>
      </c>
      <c r="AB2326" s="696"/>
      <c r="AC2326" s="697"/>
      <c r="AD2326" s="698"/>
      <c r="AE2326" s="699"/>
      <c r="AF2326" s="699"/>
      <c r="AG2326" s="699"/>
      <c r="AH2326" s="699"/>
      <c r="AI2326" s="232" t="s">
        <v>5</v>
      </c>
      <c r="AJ2326" s="694"/>
      <c r="AK2326" s="694" t="s">
        <v>6</v>
      </c>
      <c r="AL2326" s="700"/>
      <c r="AM2326" s="694" t="s">
        <v>486</v>
      </c>
      <c r="AN2326" s="694"/>
      <c r="AO2326" s="232" t="s">
        <v>2992</v>
      </c>
      <c r="AP2326" s="232"/>
      <c r="AQ2326" s="232"/>
      <c r="AR2326" s="232"/>
      <c r="AS2326" s="232"/>
      <c r="AT2326" s="243" t="str">
        <f t="shared" si="215"/>
        <v/>
      </c>
      <c r="AU2326" s="243" t="str">
        <f t="shared" si="216"/>
        <v/>
      </c>
    </row>
    <row r="2327" spans="2:47" ht="14.25">
      <c r="B2327" s="682">
        <v>2025</v>
      </c>
      <c r="C2327" s="29">
        <v>8</v>
      </c>
      <c r="D2327" s="682"/>
      <c r="E2327" s="683"/>
      <c r="F2327" s="682"/>
      <c r="G2327" s="686" t="s">
        <v>485</v>
      </c>
      <c r="H2327" s="694" t="s">
        <v>467</v>
      </c>
      <c r="I2327" s="347" t="s">
        <v>47</v>
      </c>
      <c r="J2327" s="694" t="s">
        <v>468</v>
      </c>
      <c r="K2327" s="232">
        <v>3844367</v>
      </c>
      <c r="L2327" s="698">
        <v>5</v>
      </c>
      <c r="M2327" s="185">
        <v>6</v>
      </c>
      <c r="N2327" s="717" t="s">
        <v>498</v>
      </c>
      <c r="O2327" s="232" t="s">
        <v>469</v>
      </c>
      <c r="P2327" s="232">
        <v>25</v>
      </c>
      <c r="Q2327" s="347" t="s">
        <v>344</v>
      </c>
      <c r="R2327" s="695">
        <v>1000</v>
      </c>
      <c r="S2327" s="695"/>
      <c r="T2327" s="695">
        <v>6000</v>
      </c>
      <c r="U2327" s="695">
        <v>6000</v>
      </c>
      <c r="V2327" s="695">
        <v>1000</v>
      </c>
      <c r="W2327" s="695">
        <v>1000</v>
      </c>
      <c r="X2327" s="232">
        <v>1</v>
      </c>
      <c r="Y2327" s="695">
        <v>6000</v>
      </c>
      <c r="Z2327" s="232">
        <v>1</v>
      </c>
      <c r="AA2327" s="696">
        <v>6000</v>
      </c>
      <c r="AB2327" s="696"/>
      <c r="AC2327" s="697"/>
      <c r="AD2327" s="698"/>
      <c r="AE2327" s="699"/>
      <c r="AF2327" s="699"/>
      <c r="AG2327" s="699"/>
      <c r="AH2327" s="699"/>
      <c r="AI2327" s="232" t="s">
        <v>5</v>
      </c>
      <c r="AJ2327" s="694"/>
      <c r="AK2327" s="694" t="s">
        <v>6</v>
      </c>
      <c r="AL2327" s="700"/>
      <c r="AM2327" s="694" t="s">
        <v>486</v>
      </c>
      <c r="AN2327" s="694"/>
      <c r="AO2327" s="232"/>
      <c r="AP2327" s="232"/>
      <c r="AQ2327" s="232"/>
      <c r="AR2327" s="232"/>
      <c r="AS2327" s="232"/>
      <c r="AT2327" s="243" t="str">
        <f t="shared" si="215"/>
        <v/>
      </c>
      <c r="AU2327" s="243" t="str">
        <f t="shared" si="216"/>
        <v/>
      </c>
    </row>
    <row r="2328" spans="2:47" ht="14.25">
      <c r="B2328" s="682">
        <v>2025</v>
      </c>
      <c r="C2328" s="29">
        <v>8</v>
      </c>
      <c r="D2328" s="682"/>
      <c r="E2328" s="683"/>
      <c r="F2328" s="682"/>
      <c r="G2328" s="686" t="s">
        <v>485</v>
      </c>
      <c r="H2328" s="694" t="s">
        <v>467</v>
      </c>
      <c r="I2328" s="347" t="s">
        <v>47</v>
      </c>
      <c r="J2328" s="694" t="s">
        <v>468</v>
      </c>
      <c r="K2328" s="232">
        <v>3844367</v>
      </c>
      <c r="L2328" s="698">
        <v>6</v>
      </c>
      <c r="M2328" s="185">
        <v>6</v>
      </c>
      <c r="N2328" s="717" t="s">
        <v>498</v>
      </c>
      <c r="O2328" s="232" t="s">
        <v>469</v>
      </c>
      <c r="P2328" s="232">
        <v>25</v>
      </c>
      <c r="Q2328" s="347" t="s">
        <v>344</v>
      </c>
      <c r="R2328" s="695">
        <v>1000</v>
      </c>
      <c r="S2328" s="695"/>
      <c r="T2328" s="695">
        <v>6000</v>
      </c>
      <c r="U2328" s="695">
        <v>6000</v>
      </c>
      <c r="V2328" s="695">
        <v>1000</v>
      </c>
      <c r="W2328" s="695">
        <v>1000</v>
      </c>
      <c r="X2328" s="232">
        <v>1</v>
      </c>
      <c r="Y2328" s="695">
        <v>6000</v>
      </c>
      <c r="Z2328" s="232">
        <v>1</v>
      </c>
      <c r="AA2328" s="696">
        <v>6000</v>
      </c>
      <c r="AB2328" s="696"/>
      <c r="AC2328" s="697"/>
      <c r="AD2328" s="698"/>
      <c r="AE2328" s="699"/>
      <c r="AF2328" s="699"/>
      <c r="AG2328" s="699"/>
      <c r="AH2328" s="699"/>
      <c r="AI2328" s="232" t="s">
        <v>5</v>
      </c>
      <c r="AJ2328" s="694"/>
      <c r="AK2328" s="694" t="s">
        <v>6</v>
      </c>
      <c r="AL2328" s="700"/>
      <c r="AM2328" s="694" t="s">
        <v>486</v>
      </c>
      <c r="AN2328" s="694"/>
      <c r="AO2328" s="232"/>
      <c r="AP2328" s="232"/>
      <c r="AQ2328" s="232"/>
      <c r="AR2328" s="232"/>
      <c r="AS2328" s="232"/>
      <c r="AT2328" s="243" t="str">
        <f t="shared" si="215"/>
        <v/>
      </c>
      <c r="AU2328" s="243" t="str">
        <f t="shared" si="216"/>
        <v/>
      </c>
    </row>
    <row r="2329" spans="2:47" ht="14.25">
      <c r="B2329" s="682">
        <v>2025</v>
      </c>
      <c r="C2329" s="29">
        <v>8</v>
      </c>
      <c r="D2329" s="682"/>
      <c r="E2329" s="683"/>
      <c r="F2329" s="682"/>
      <c r="G2329" s="686"/>
      <c r="H2329" s="694" t="s">
        <v>467</v>
      </c>
      <c r="I2329" s="347" t="s">
        <v>43</v>
      </c>
      <c r="J2329" s="694" t="s">
        <v>468</v>
      </c>
      <c r="K2329" s="232"/>
      <c r="L2329" s="698"/>
      <c r="M2329" s="185"/>
      <c r="N2329" s="717"/>
      <c r="O2329" s="232"/>
      <c r="P2329" s="232">
        <v>25</v>
      </c>
      <c r="Q2329" s="347" t="s">
        <v>483</v>
      </c>
      <c r="R2329" s="695">
        <v>1000</v>
      </c>
      <c r="S2329" s="695"/>
      <c r="T2329" s="695" t="s">
        <v>30</v>
      </c>
      <c r="U2329" s="695">
        <v>500</v>
      </c>
      <c r="V2329" s="695">
        <v>1000</v>
      </c>
      <c r="W2329" s="695">
        <v>1000</v>
      </c>
      <c r="X2329" s="232">
        <v>1</v>
      </c>
      <c r="Y2329" s="695"/>
      <c r="Z2329" s="232">
        <v>1</v>
      </c>
      <c r="AA2329" s="696">
        <v>500</v>
      </c>
      <c r="AB2329" s="696">
        <v>18700</v>
      </c>
      <c r="AC2329" s="697" t="s">
        <v>914</v>
      </c>
      <c r="AD2329" s="698"/>
      <c r="AE2329" s="699"/>
      <c r="AF2329" s="699"/>
      <c r="AG2329" s="699"/>
      <c r="AH2329" s="699"/>
      <c r="AI2329" s="232"/>
      <c r="AJ2329" s="694"/>
      <c r="AK2329" s="694" t="s">
        <v>6</v>
      </c>
      <c r="AL2329" s="700"/>
      <c r="AM2329" s="694" t="s">
        <v>486</v>
      </c>
      <c r="AN2329" s="694"/>
      <c r="AO2329" s="232" t="s">
        <v>1408</v>
      </c>
      <c r="AP2329" s="232"/>
      <c r="AQ2329" s="232"/>
      <c r="AR2329" s="232"/>
      <c r="AS2329" s="232"/>
      <c r="AT2329" s="243" t="str">
        <f t="shared" si="215"/>
        <v/>
      </c>
      <c r="AU2329" s="243" t="str">
        <f t="shared" si="216"/>
        <v/>
      </c>
    </row>
    <row r="2330" spans="2:47" ht="14.25">
      <c r="B2330" s="682">
        <v>2025</v>
      </c>
      <c r="C2330" s="29">
        <v>8</v>
      </c>
      <c r="D2330" s="682"/>
      <c r="E2330" s="683"/>
      <c r="F2330" s="682"/>
      <c r="G2330" s="703"/>
      <c r="H2330" s="694" t="s">
        <v>467</v>
      </c>
      <c r="I2330" s="347"/>
      <c r="J2330" s="694"/>
      <c r="K2330" s="232"/>
      <c r="L2330" s="698"/>
      <c r="M2330" s="185"/>
      <c r="N2330" s="717"/>
      <c r="O2330" s="232"/>
      <c r="P2330" s="232"/>
      <c r="Q2330" s="347"/>
      <c r="R2330" s="695"/>
      <c r="S2330" s="695"/>
      <c r="T2330" s="695"/>
      <c r="U2330" s="695"/>
      <c r="V2330" s="695"/>
      <c r="W2330" s="695"/>
      <c r="X2330" s="232"/>
      <c r="Y2330" s="695"/>
      <c r="Z2330" s="232"/>
      <c r="AA2330" s="696"/>
      <c r="AB2330" s="696"/>
      <c r="AC2330" s="697"/>
      <c r="AD2330" s="698"/>
      <c r="AE2330" s="699"/>
      <c r="AF2330" s="699"/>
      <c r="AG2330" s="699"/>
      <c r="AH2330" s="699"/>
      <c r="AI2330" s="232" t="s">
        <v>689</v>
      </c>
      <c r="AJ2330" s="694"/>
      <c r="AK2330" s="694"/>
      <c r="AL2330" s="700"/>
      <c r="AM2330" s="694"/>
      <c r="AN2330" s="694"/>
      <c r="AO2330" s="232"/>
      <c r="AP2330" s="232"/>
      <c r="AQ2330" s="232"/>
      <c r="AR2330" s="232"/>
      <c r="AS2330" s="232"/>
      <c r="AT2330" s="243" t="str">
        <f t="shared" si="215"/>
        <v/>
      </c>
      <c r="AU2330" s="243" t="str">
        <f t="shared" si="216"/>
        <v/>
      </c>
    </row>
    <row r="2331" spans="2:47" ht="14.25">
      <c r="B2331" s="682">
        <v>2025</v>
      </c>
      <c r="C2331" s="29">
        <v>8</v>
      </c>
      <c r="D2331" s="682"/>
      <c r="E2331" s="683"/>
      <c r="F2331" s="682"/>
      <c r="G2331" s="686"/>
      <c r="H2331" s="694" t="s">
        <v>467</v>
      </c>
      <c r="I2331" s="347" t="s">
        <v>58</v>
      </c>
      <c r="J2331" s="694" t="s">
        <v>468</v>
      </c>
      <c r="K2331" s="232"/>
      <c r="L2331" s="698"/>
      <c r="M2331" s="185"/>
      <c r="N2331" s="717"/>
      <c r="O2331" s="232"/>
      <c r="P2331" s="232">
        <v>12</v>
      </c>
      <c r="Q2331" s="347" t="s">
        <v>483</v>
      </c>
      <c r="R2331" s="695">
        <v>1005</v>
      </c>
      <c r="S2331" s="695"/>
      <c r="T2331" s="695" t="s">
        <v>30</v>
      </c>
      <c r="U2331" s="695">
        <v>200</v>
      </c>
      <c r="V2331" s="695">
        <v>1005</v>
      </c>
      <c r="W2331" s="695">
        <v>1005</v>
      </c>
      <c r="X2331" s="232">
        <v>1</v>
      </c>
      <c r="Y2331" s="695">
        <v>200</v>
      </c>
      <c r="Z2331" s="232">
        <v>1</v>
      </c>
      <c r="AA2331" s="696">
        <v>200</v>
      </c>
      <c r="AB2331" s="696"/>
      <c r="AC2331" s="697"/>
      <c r="AD2331" s="698"/>
      <c r="AE2331" s="699"/>
      <c r="AF2331" s="699"/>
      <c r="AG2331" s="699"/>
      <c r="AH2331" s="699"/>
      <c r="AI2331" s="232"/>
      <c r="AJ2331" s="694"/>
      <c r="AK2331" s="694"/>
      <c r="AL2331" s="700"/>
      <c r="AM2331" s="694"/>
      <c r="AN2331" s="694"/>
      <c r="AO2331" s="232"/>
      <c r="AP2331" s="232"/>
      <c r="AQ2331" s="232"/>
      <c r="AR2331" s="232"/>
      <c r="AS2331" s="232"/>
      <c r="AT2331" s="243" t="str">
        <f t="shared" si="215"/>
        <v/>
      </c>
      <c r="AU2331" s="243" t="str">
        <f t="shared" si="216"/>
        <v/>
      </c>
    </row>
    <row r="2332" spans="2:47" ht="14.25">
      <c r="B2332" s="682">
        <v>2025</v>
      </c>
      <c r="C2332" s="29">
        <v>8</v>
      </c>
      <c r="D2332" s="682"/>
      <c r="E2332" s="683"/>
      <c r="F2332" s="682"/>
      <c r="G2332" s="686" t="s">
        <v>485</v>
      </c>
      <c r="H2332" s="694" t="s">
        <v>467</v>
      </c>
      <c r="I2332" s="347" t="s">
        <v>47</v>
      </c>
      <c r="J2332" s="694" t="s">
        <v>468</v>
      </c>
      <c r="K2332" s="232">
        <v>3844366</v>
      </c>
      <c r="L2332" s="698">
        <v>1</v>
      </c>
      <c r="M2332" s="185">
        <v>33</v>
      </c>
      <c r="N2332" s="717" t="s">
        <v>503</v>
      </c>
      <c r="O2332" s="232" t="s">
        <v>469</v>
      </c>
      <c r="P2332" s="232">
        <v>50</v>
      </c>
      <c r="Q2332" s="347" t="s">
        <v>284</v>
      </c>
      <c r="R2332" s="695">
        <v>1000</v>
      </c>
      <c r="S2332" s="695"/>
      <c r="T2332" s="695">
        <v>4000</v>
      </c>
      <c r="U2332" s="695">
        <v>4000</v>
      </c>
      <c r="V2332" s="695">
        <v>1000</v>
      </c>
      <c r="W2332" s="695">
        <v>1000</v>
      </c>
      <c r="X2332" s="232">
        <v>1</v>
      </c>
      <c r="Y2332" s="695">
        <v>4000</v>
      </c>
      <c r="Z2332" s="232">
        <v>1</v>
      </c>
      <c r="AA2332" s="696">
        <v>4000</v>
      </c>
      <c r="AB2332" s="696"/>
      <c r="AC2332" s="697"/>
      <c r="AD2332" s="698"/>
      <c r="AE2332" s="699"/>
      <c r="AF2332" s="699"/>
      <c r="AG2332" s="699"/>
      <c r="AH2332" s="699"/>
      <c r="AI2332" s="232" t="s">
        <v>5</v>
      </c>
      <c r="AJ2332" s="694"/>
      <c r="AK2332" s="694" t="s">
        <v>6</v>
      </c>
      <c r="AL2332" s="700"/>
      <c r="AM2332" s="694" t="s">
        <v>486</v>
      </c>
      <c r="AN2332" s="694"/>
      <c r="AO2332" s="232"/>
      <c r="AP2332" s="232"/>
      <c r="AQ2332" s="232"/>
      <c r="AR2332" s="232"/>
      <c r="AS2332" s="232"/>
      <c r="AT2332" s="243" t="str">
        <f t="shared" si="215"/>
        <v/>
      </c>
      <c r="AU2332" s="243" t="str">
        <f t="shared" si="216"/>
        <v/>
      </c>
    </row>
    <row r="2333" spans="2:47" ht="14.25">
      <c r="B2333" s="682">
        <v>2025</v>
      </c>
      <c r="C2333" s="29">
        <v>8</v>
      </c>
      <c r="D2333" s="682"/>
      <c r="E2333" s="683"/>
      <c r="F2333" s="682"/>
      <c r="G2333" s="686" t="s">
        <v>485</v>
      </c>
      <c r="H2333" s="694" t="s">
        <v>467</v>
      </c>
      <c r="I2333" s="347" t="s">
        <v>47</v>
      </c>
      <c r="J2333" s="694" t="s">
        <v>468</v>
      </c>
      <c r="K2333" s="232">
        <v>3844366</v>
      </c>
      <c r="L2333" s="698">
        <v>2</v>
      </c>
      <c r="M2333" s="185">
        <v>33</v>
      </c>
      <c r="N2333" s="717" t="s">
        <v>503</v>
      </c>
      <c r="O2333" s="232" t="s">
        <v>469</v>
      </c>
      <c r="P2333" s="232">
        <v>50</v>
      </c>
      <c r="Q2333" s="347" t="s">
        <v>284</v>
      </c>
      <c r="R2333" s="695">
        <v>1000</v>
      </c>
      <c r="S2333" s="695"/>
      <c r="T2333" s="695">
        <v>4000</v>
      </c>
      <c r="U2333" s="695">
        <v>4000</v>
      </c>
      <c r="V2333" s="695">
        <v>1000</v>
      </c>
      <c r="W2333" s="695">
        <v>1000</v>
      </c>
      <c r="X2333" s="232">
        <v>1</v>
      </c>
      <c r="Y2333" s="695">
        <v>4000</v>
      </c>
      <c r="Z2333" s="232">
        <v>1</v>
      </c>
      <c r="AA2333" s="696">
        <v>4000</v>
      </c>
      <c r="AB2333" s="696"/>
      <c r="AC2333" s="697"/>
      <c r="AD2333" s="698"/>
      <c r="AE2333" s="699"/>
      <c r="AF2333" s="699"/>
      <c r="AG2333" s="699"/>
      <c r="AH2333" s="699"/>
      <c r="AI2333" s="232" t="s">
        <v>5</v>
      </c>
      <c r="AJ2333" s="694"/>
      <c r="AK2333" s="694" t="s">
        <v>6</v>
      </c>
      <c r="AL2333" s="700"/>
      <c r="AM2333" s="694" t="s">
        <v>486</v>
      </c>
      <c r="AN2333" s="694"/>
      <c r="AO2333" s="232"/>
      <c r="AP2333" s="232"/>
      <c r="AQ2333" s="232"/>
      <c r="AR2333" s="232"/>
      <c r="AS2333" s="232"/>
      <c r="AT2333" s="243" t="str">
        <f t="shared" si="215"/>
        <v/>
      </c>
      <c r="AU2333" s="243" t="str">
        <f t="shared" si="216"/>
        <v/>
      </c>
    </row>
    <row r="2334" spans="2:47" ht="14.25">
      <c r="B2334" s="682">
        <v>2025</v>
      </c>
      <c r="C2334" s="29">
        <v>8</v>
      </c>
      <c r="D2334" s="682"/>
      <c r="E2334" s="683"/>
      <c r="F2334" s="682"/>
      <c r="G2334" s="686" t="s">
        <v>485</v>
      </c>
      <c r="H2334" s="694" t="s">
        <v>467</v>
      </c>
      <c r="I2334" s="347" t="s">
        <v>47</v>
      </c>
      <c r="J2334" s="694" t="s">
        <v>468</v>
      </c>
      <c r="K2334" s="232">
        <v>3844366</v>
      </c>
      <c r="L2334" s="698">
        <v>3</v>
      </c>
      <c r="M2334" s="185">
        <v>33</v>
      </c>
      <c r="N2334" s="717" t="s">
        <v>503</v>
      </c>
      <c r="O2334" s="232" t="s">
        <v>469</v>
      </c>
      <c r="P2334" s="232">
        <v>50</v>
      </c>
      <c r="Q2334" s="347" t="s">
        <v>284</v>
      </c>
      <c r="R2334" s="695">
        <v>1000</v>
      </c>
      <c r="S2334" s="695"/>
      <c r="T2334" s="695">
        <v>4000</v>
      </c>
      <c r="U2334" s="695">
        <v>4000</v>
      </c>
      <c r="V2334" s="695">
        <v>1000</v>
      </c>
      <c r="W2334" s="695">
        <v>1000</v>
      </c>
      <c r="X2334" s="232">
        <v>1</v>
      </c>
      <c r="Y2334" s="695">
        <v>4000</v>
      </c>
      <c r="Z2334" s="232">
        <v>1</v>
      </c>
      <c r="AA2334" s="696">
        <v>4000</v>
      </c>
      <c r="AB2334" s="696"/>
      <c r="AC2334" s="697"/>
      <c r="AD2334" s="698"/>
      <c r="AE2334" s="699"/>
      <c r="AF2334" s="699"/>
      <c r="AG2334" s="699"/>
      <c r="AH2334" s="699"/>
      <c r="AI2334" s="232" t="s">
        <v>5</v>
      </c>
      <c r="AJ2334" s="694"/>
      <c r="AK2334" s="694" t="s">
        <v>6</v>
      </c>
      <c r="AL2334" s="700"/>
      <c r="AM2334" s="694" t="s">
        <v>486</v>
      </c>
      <c r="AN2334" s="694"/>
      <c r="AO2334" s="232"/>
      <c r="AP2334" s="232"/>
      <c r="AQ2334" s="232"/>
      <c r="AR2334" s="232"/>
      <c r="AS2334" s="232"/>
      <c r="AT2334" s="243" t="str">
        <f t="shared" si="215"/>
        <v/>
      </c>
      <c r="AU2334" s="243" t="str">
        <f t="shared" si="216"/>
        <v/>
      </c>
    </row>
    <row r="2335" spans="2:47" ht="14.25">
      <c r="B2335" s="682">
        <v>2025</v>
      </c>
      <c r="C2335" s="29">
        <v>8</v>
      </c>
      <c r="D2335" s="682"/>
      <c r="E2335" s="683"/>
      <c r="F2335" s="682"/>
      <c r="G2335" s="686"/>
      <c r="H2335" s="694" t="s">
        <v>467</v>
      </c>
      <c r="I2335" s="347" t="s">
        <v>43</v>
      </c>
      <c r="J2335" s="694" t="s">
        <v>468</v>
      </c>
      <c r="K2335" s="232"/>
      <c r="L2335" s="698"/>
      <c r="M2335" s="185"/>
      <c r="N2335" s="717"/>
      <c r="O2335" s="232"/>
      <c r="P2335" s="232">
        <v>25</v>
      </c>
      <c r="Q2335" s="347" t="s">
        <v>483</v>
      </c>
      <c r="R2335" s="695">
        <v>1000</v>
      </c>
      <c r="S2335" s="695"/>
      <c r="T2335" s="695" t="s">
        <v>30</v>
      </c>
      <c r="U2335" s="695">
        <v>350</v>
      </c>
      <c r="V2335" s="695">
        <v>1000</v>
      </c>
      <c r="W2335" s="695">
        <v>1000</v>
      </c>
      <c r="X2335" s="232">
        <v>1</v>
      </c>
      <c r="Y2335" s="695"/>
      <c r="Z2335" s="232">
        <v>1</v>
      </c>
      <c r="AA2335" s="696">
        <v>350</v>
      </c>
      <c r="AB2335" s="696">
        <v>12550</v>
      </c>
      <c r="AC2335" s="697" t="s">
        <v>914</v>
      </c>
      <c r="AD2335" s="698"/>
      <c r="AE2335" s="699"/>
      <c r="AF2335" s="699"/>
      <c r="AG2335" s="699"/>
      <c r="AH2335" s="699"/>
      <c r="AI2335" s="232"/>
      <c r="AJ2335" s="694"/>
      <c r="AK2335" s="694" t="s">
        <v>6</v>
      </c>
      <c r="AL2335" s="700"/>
      <c r="AM2335" s="694" t="s">
        <v>486</v>
      </c>
      <c r="AN2335" s="694"/>
      <c r="AO2335" s="232"/>
      <c r="AP2335" s="232"/>
      <c r="AQ2335" s="232"/>
      <c r="AR2335" s="232"/>
      <c r="AS2335" s="232"/>
      <c r="AT2335" s="243" t="str">
        <f t="shared" si="215"/>
        <v/>
      </c>
      <c r="AU2335" s="243" t="str">
        <f t="shared" si="216"/>
        <v/>
      </c>
    </row>
    <row r="2336" spans="2:47" ht="14.25">
      <c r="B2336" s="682">
        <v>2025</v>
      </c>
      <c r="C2336" s="29">
        <v>8</v>
      </c>
      <c r="D2336" s="682"/>
      <c r="E2336" s="683"/>
      <c r="F2336" s="682"/>
      <c r="G2336" s="703"/>
      <c r="H2336" s="694" t="s">
        <v>467</v>
      </c>
      <c r="I2336" s="347"/>
      <c r="J2336" s="694"/>
      <c r="K2336" s="232"/>
      <c r="L2336" s="698"/>
      <c r="M2336" s="185"/>
      <c r="N2336" s="717"/>
      <c r="O2336" s="232"/>
      <c r="P2336" s="232"/>
      <c r="Q2336" s="347"/>
      <c r="R2336" s="695"/>
      <c r="S2336" s="695"/>
      <c r="T2336" s="695"/>
      <c r="U2336" s="695"/>
      <c r="V2336" s="695"/>
      <c r="W2336" s="695"/>
      <c r="X2336" s="232"/>
      <c r="Y2336" s="695"/>
      <c r="Z2336" s="232"/>
      <c r="AA2336" s="696"/>
      <c r="AB2336" s="696"/>
      <c r="AC2336" s="697"/>
      <c r="AD2336" s="698"/>
      <c r="AE2336" s="699"/>
      <c r="AF2336" s="699"/>
      <c r="AG2336" s="699"/>
      <c r="AH2336" s="699"/>
      <c r="AI2336" s="232" t="s">
        <v>560</v>
      </c>
      <c r="AJ2336" s="694"/>
      <c r="AK2336" s="694"/>
      <c r="AL2336" s="700"/>
      <c r="AM2336" s="694"/>
      <c r="AN2336" s="694"/>
      <c r="AO2336" s="232"/>
      <c r="AP2336" s="232"/>
      <c r="AQ2336" s="232"/>
      <c r="AR2336" s="232"/>
      <c r="AS2336" s="232"/>
      <c r="AT2336" s="243" t="str">
        <f t="shared" si="215"/>
        <v/>
      </c>
      <c r="AU2336" s="243" t="str">
        <f t="shared" si="216"/>
        <v/>
      </c>
    </row>
    <row r="2337" spans="2:47" ht="14.25">
      <c r="B2337" s="682">
        <v>2025</v>
      </c>
      <c r="C2337" s="29">
        <v>8</v>
      </c>
      <c r="D2337" s="682"/>
      <c r="E2337" s="683"/>
      <c r="F2337" s="682"/>
      <c r="G2337" s="686"/>
      <c r="H2337" s="694" t="s">
        <v>467</v>
      </c>
      <c r="I2337" s="347" t="s">
        <v>58</v>
      </c>
      <c r="J2337" s="694" t="s">
        <v>468</v>
      </c>
      <c r="K2337" s="232"/>
      <c r="L2337" s="698"/>
      <c r="M2337" s="185"/>
      <c r="N2337" s="717"/>
      <c r="O2337" s="232"/>
      <c r="P2337" s="232">
        <v>12</v>
      </c>
      <c r="Q2337" s="347" t="s">
        <v>483</v>
      </c>
      <c r="R2337" s="695">
        <v>1005</v>
      </c>
      <c r="S2337" s="695"/>
      <c r="T2337" s="695" t="s">
        <v>30</v>
      </c>
      <c r="U2337" s="695">
        <v>200</v>
      </c>
      <c r="V2337" s="695">
        <v>1005</v>
      </c>
      <c r="W2337" s="695">
        <v>1005</v>
      </c>
      <c r="X2337" s="232">
        <v>1</v>
      </c>
      <c r="Y2337" s="695">
        <v>200</v>
      </c>
      <c r="Z2337" s="232">
        <v>1</v>
      </c>
      <c r="AA2337" s="696">
        <v>200</v>
      </c>
      <c r="AB2337" s="696"/>
      <c r="AC2337" s="697"/>
      <c r="AD2337" s="698"/>
      <c r="AE2337" s="699"/>
      <c r="AF2337" s="699"/>
      <c r="AG2337" s="699"/>
      <c r="AH2337" s="699"/>
      <c r="AI2337" s="232"/>
      <c r="AJ2337" s="694"/>
      <c r="AK2337" s="694"/>
      <c r="AL2337" s="700"/>
      <c r="AM2337" s="694"/>
      <c r="AN2337" s="694"/>
      <c r="AO2337" s="232"/>
      <c r="AP2337" s="232"/>
      <c r="AQ2337" s="232"/>
      <c r="AR2337" s="232"/>
      <c r="AS2337" s="232"/>
      <c r="AT2337" s="243" t="str">
        <f t="shared" si="215"/>
        <v/>
      </c>
      <c r="AU2337" s="243" t="str">
        <f t="shared" si="216"/>
        <v/>
      </c>
    </row>
    <row r="2338" spans="2:47" ht="14.25">
      <c r="B2338" s="682">
        <v>2025</v>
      </c>
      <c r="C2338" s="29">
        <v>8</v>
      </c>
      <c r="D2338" s="682"/>
      <c r="E2338" s="683"/>
      <c r="F2338" s="682"/>
      <c r="G2338" s="686" t="s">
        <v>485</v>
      </c>
      <c r="H2338" s="694" t="s">
        <v>467</v>
      </c>
      <c r="I2338" s="347" t="s">
        <v>47</v>
      </c>
      <c r="J2338" s="694" t="s">
        <v>468</v>
      </c>
      <c r="K2338" s="232">
        <v>3844366</v>
      </c>
      <c r="L2338" s="698">
        <v>4</v>
      </c>
      <c r="M2338" s="185">
        <v>33</v>
      </c>
      <c r="N2338" s="717" t="s">
        <v>503</v>
      </c>
      <c r="O2338" s="232" t="s">
        <v>469</v>
      </c>
      <c r="P2338" s="232">
        <v>50</v>
      </c>
      <c r="Q2338" s="347" t="s">
        <v>284</v>
      </c>
      <c r="R2338" s="695">
        <v>1000</v>
      </c>
      <c r="S2338" s="695"/>
      <c r="T2338" s="695">
        <v>6000</v>
      </c>
      <c r="U2338" s="695">
        <v>6000</v>
      </c>
      <c r="V2338" s="695">
        <v>1000</v>
      </c>
      <c r="W2338" s="695">
        <v>1000</v>
      </c>
      <c r="X2338" s="232">
        <v>1</v>
      </c>
      <c r="Y2338" s="695">
        <v>6000</v>
      </c>
      <c r="Z2338" s="232">
        <v>1</v>
      </c>
      <c r="AA2338" s="696">
        <v>6000</v>
      </c>
      <c r="AB2338" s="696"/>
      <c r="AC2338" s="697"/>
      <c r="AD2338" s="698"/>
      <c r="AE2338" s="699"/>
      <c r="AF2338" s="699"/>
      <c r="AG2338" s="699"/>
      <c r="AH2338" s="699"/>
      <c r="AI2338" s="232" t="s">
        <v>5</v>
      </c>
      <c r="AJ2338" s="694"/>
      <c r="AK2338" s="694" t="s">
        <v>6</v>
      </c>
      <c r="AL2338" s="700"/>
      <c r="AM2338" s="694" t="s">
        <v>486</v>
      </c>
      <c r="AN2338" s="694"/>
      <c r="AO2338" s="232"/>
      <c r="AP2338" s="232"/>
      <c r="AQ2338" s="232"/>
      <c r="AR2338" s="232"/>
      <c r="AS2338" s="232"/>
      <c r="AT2338" s="243" t="str">
        <f t="shared" si="215"/>
        <v/>
      </c>
      <c r="AU2338" s="243" t="str">
        <f t="shared" si="216"/>
        <v/>
      </c>
    </row>
    <row r="2339" spans="2:47" ht="14.25">
      <c r="B2339" s="682">
        <v>2025</v>
      </c>
      <c r="C2339" s="29">
        <v>8</v>
      </c>
      <c r="D2339" s="682"/>
      <c r="E2339" s="683"/>
      <c r="F2339" s="682"/>
      <c r="G2339" s="686" t="s">
        <v>485</v>
      </c>
      <c r="H2339" s="694" t="s">
        <v>467</v>
      </c>
      <c r="I2339" s="347" t="s">
        <v>47</v>
      </c>
      <c r="J2339" s="694" t="s">
        <v>468</v>
      </c>
      <c r="K2339" s="232">
        <v>3844366</v>
      </c>
      <c r="L2339" s="698">
        <v>5</v>
      </c>
      <c r="M2339" s="185">
        <v>33</v>
      </c>
      <c r="N2339" s="717" t="s">
        <v>503</v>
      </c>
      <c r="O2339" s="232" t="s">
        <v>469</v>
      </c>
      <c r="P2339" s="232">
        <v>50</v>
      </c>
      <c r="Q2339" s="347" t="s">
        <v>284</v>
      </c>
      <c r="R2339" s="695">
        <v>1000</v>
      </c>
      <c r="S2339" s="695"/>
      <c r="T2339" s="695">
        <v>6000</v>
      </c>
      <c r="U2339" s="695">
        <v>6000</v>
      </c>
      <c r="V2339" s="695">
        <v>1000</v>
      </c>
      <c r="W2339" s="695">
        <v>1000</v>
      </c>
      <c r="X2339" s="232">
        <v>1</v>
      </c>
      <c r="Y2339" s="695">
        <v>6000</v>
      </c>
      <c r="Z2339" s="232">
        <v>1</v>
      </c>
      <c r="AA2339" s="696">
        <v>6000</v>
      </c>
      <c r="AB2339" s="696"/>
      <c r="AC2339" s="697"/>
      <c r="AD2339" s="698"/>
      <c r="AE2339" s="699"/>
      <c r="AF2339" s="699"/>
      <c r="AG2339" s="699"/>
      <c r="AH2339" s="699"/>
      <c r="AI2339" s="232" t="s">
        <v>5</v>
      </c>
      <c r="AJ2339" s="694"/>
      <c r="AK2339" s="694" t="s">
        <v>6</v>
      </c>
      <c r="AL2339" s="700"/>
      <c r="AM2339" s="694" t="s">
        <v>486</v>
      </c>
      <c r="AN2339" s="694"/>
      <c r="AO2339" s="232"/>
      <c r="AP2339" s="232"/>
      <c r="AQ2339" s="232"/>
      <c r="AR2339" s="232"/>
      <c r="AS2339" s="232"/>
      <c r="AT2339" s="243" t="str">
        <f t="shared" si="215"/>
        <v/>
      </c>
      <c r="AU2339" s="243" t="str">
        <f t="shared" si="216"/>
        <v/>
      </c>
    </row>
    <row r="2340" spans="2:47" ht="14.25">
      <c r="B2340" s="682">
        <v>2025</v>
      </c>
      <c r="C2340" s="29">
        <v>8</v>
      </c>
      <c r="D2340" s="682"/>
      <c r="E2340" s="683"/>
      <c r="F2340" s="682"/>
      <c r="G2340" s="686" t="s">
        <v>485</v>
      </c>
      <c r="H2340" s="694" t="s">
        <v>467</v>
      </c>
      <c r="I2340" s="347" t="s">
        <v>47</v>
      </c>
      <c r="J2340" s="694" t="s">
        <v>468</v>
      </c>
      <c r="K2340" s="232">
        <v>3844366</v>
      </c>
      <c r="L2340" s="698">
        <v>6</v>
      </c>
      <c r="M2340" s="185">
        <v>33</v>
      </c>
      <c r="N2340" s="717" t="s">
        <v>503</v>
      </c>
      <c r="O2340" s="232" t="s">
        <v>469</v>
      </c>
      <c r="P2340" s="232">
        <v>50</v>
      </c>
      <c r="Q2340" s="347" t="s">
        <v>284</v>
      </c>
      <c r="R2340" s="695">
        <v>1000</v>
      </c>
      <c r="S2340" s="695"/>
      <c r="T2340" s="695">
        <v>6000</v>
      </c>
      <c r="U2340" s="695">
        <v>6000</v>
      </c>
      <c r="V2340" s="695">
        <v>1000</v>
      </c>
      <c r="W2340" s="695">
        <v>1000</v>
      </c>
      <c r="X2340" s="232">
        <v>1</v>
      </c>
      <c r="Y2340" s="695">
        <v>6000</v>
      </c>
      <c r="Z2340" s="232">
        <v>1</v>
      </c>
      <c r="AA2340" s="696">
        <v>6000</v>
      </c>
      <c r="AB2340" s="696"/>
      <c r="AC2340" s="697"/>
      <c r="AD2340" s="698"/>
      <c r="AE2340" s="699"/>
      <c r="AF2340" s="699"/>
      <c r="AG2340" s="699"/>
      <c r="AH2340" s="699"/>
      <c r="AI2340" s="232" t="s">
        <v>5</v>
      </c>
      <c r="AJ2340" s="694"/>
      <c r="AK2340" s="694" t="s">
        <v>6</v>
      </c>
      <c r="AL2340" s="700"/>
      <c r="AM2340" s="694" t="s">
        <v>486</v>
      </c>
      <c r="AN2340" s="694"/>
      <c r="AO2340" s="232"/>
      <c r="AP2340" s="232"/>
      <c r="AQ2340" s="232"/>
      <c r="AR2340" s="232"/>
      <c r="AS2340" s="232"/>
      <c r="AT2340" s="243" t="str">
        <f t="shared" si="215"/>
        <v/>
      </c>
      <c r="AU2340" s="243" t="str">
        <f t="shared" si="216"/>
        <v/>
      </c>
    </row>
    <row r="2341" spans="2:47" ht="14.25">
      <c r="B2341" s="682">
        <v>2025</v>
      </c>
      <c r="C2341" s="29">
        <v>8</v>
      </c>
      <c r="D2341" s="682"/>
      <c r="E2341" s="683"/>
      <c r="F2341" s="682"/>
      <c r="G2341" s="686"/>
      <c r="H2341" s="694" t="s">
        <v>467</v>
      </c>
      <c r="I2341" s="347" t="s">
        <v>43</v>
      </c>
      <c r="J2341" s="694" t="s">
        <v>468</v>
      </c>
      <c r="K2341" s="232"/>
      <c r="L2341" s="698"/>
      <c r="M2341" s="185"/>
      <c r="N2341" s="717"/>
      <c r="O2341" s="232"/>
      <c r="P2341" s="232">
        <v>25</v>
      </c>
      <c r="Q2341" s="347" t="s">
        <v>483</v>
      </c>
      <c r="R2341" s="695">
        <v>1000</v>
      </c>
      <c r="S2341" s="695"/>
      <c r="T2341" s="695" t="s">
        <v>30</v>
      </c>
      <c r="U2341" s="695">
        <v>350</v>
      </c>
      <c r="V2341" s="695">
        <v>1000</v>
      </c>
      <c r="W2341" s="695">
        <v>1000</v>
      </c>
      <c r="X2341" s="232">
        <v>1</v>
      </c>
      <c r="Y2341" s="695"/>
      <c r="Z2341" s="232">
        <v>1</v>
      </c>
      <c r="AA2341" s="696">
        <v>350</v>
      </c>
      <c r="AB2341" s="696">
        <v>18550</v>
      </c>
      <c r="AC2341" s="697" t="s">
        <v>914</v>
      </c>
      <c r="AD2341" s="698"/>
      <c r="AE2341" s="699"/>
      <c r="AF2341" s="699"/>
      <c r="AG2341" s="699"/>
      <c r="AH2341" s="699"/>
      <c r="AI2341" s="232"/>
      <c r="AJ2341" s="694"/>
      <c r="AK2341" s="694" t="s">
        <v>6</v>
      </c>
      <c r="AL2341" s="700"/>
      <c r="AM2341" s="694" t="s">
        <v>486</v>
      </c>
      <c r="AN2341" s="694"/>
      <c r="AO2341" s="232"/>
      <c r="AP2341" s="232"/>
      <c r="AQ2341" s="232"/>
      <c r="AR2341" s="232"/>
      <c r="AS2341" s="232"/>
      <c r="AT2341" s="243" t="str">
        <f t="shared" si="215"/>
        <v/>
      </c>
      <c r="AU2341" s="243" t="str">
        <f t="shared" si="216"/>
        <v/>
      </c>
    </row>
    <row r="2342" spans="2:47" ht="14.25">
      <c r="B2342" s="682">
        <v>2025</v>
      </c>
      <c r="C2342" s="29">
        <v>8</v>
      </c>
      <c r="D2342" s="682"/>
      <c r="E2342" s="683"/>
      <c r="F2342" s="682"/>
      <c r="G2342" s="703"/>
      <c r="H2342" s="694" t="s">
        <v>467</v>
      </c>
      <c r="I2342" s="347"/>
      <c r="J2342" s="694"/>
      <c r="K2342" s="232"/>
      <c r="L2342" s="698"/>
      <c r="M2342" s="185"/>
      <c r="N2342" s="717"/>
      <c r="O2342" s="232"/>
      <c r="P2342" s="232"/>
      <c r="Q2342" s="347"/>
      <c r="R2342" s="695"/>
      <c r="S2342" s="695"/>
      <c r="T2342" s="695"/>
      <c r="U2342" s="695"/>
      <c r="V2342" s="695"/>
      <c r="W2342" s="695"/>
      <c r="X2342" s="232"/>
      <c r="Y2342" s="695"/>
      <c r="Z2342" s="232"/>
      <c r="AA2342" s="696"/>
      <c r="AB2342" s="696"/>
      <c r="AC2342" s="697"/>
      <c r="AD2342" s="698"/>
      <c r="AE2342" s="699"/>
      <c r="AF2342" s="699"/>
      <c r="AG2342" s="699"/>
      <c r="AH2342" s="699"/>
      <c r="AI2342" s="232" t="s">
        <v>560</v>
      </c>
      <c r="AJ2342" s="694"/>
      <c r="AK2342" s="694"/>
      <c r="AL2342" s="700"/>
      <c r="AM2342" s="694"/>
      <c r="AN2342" s="694"/>
      <c r="AO2342" s="232"/>
      <c r="AP2342" s="232"/>
      <c r="AQ2342" s="232"/>
      <c r="AR2342" s="232"/>
      <c r="AS2342" s="232"/>
      <c r="AT2342" s="243" t="str">
        <f t="shared" si="215"/>
        <v/>
      </c>
      <c r="AU2342" s="243" t="str">
        <f t="shared" si="216"/>
        <v/>
      </c>
    </row>
    <row r="2343" spans="2:47" ht="14.25">
      <c r="B2343" s="682">
        <v>2025</v>
      </c>
      <c r="C2343" s="29">
        <v>8</v>
      </c>
      <c r="D2343" s="682"/>
      <c r="E2343" s="683"/>
      <c r="F2343" s="682"/>
      <c r="G2343" s="686"/>
      <c r="H2343" s="694" t="s">
        <v>467</v>
      </c>
      <c r="I2343" s="347" t="s">
        <v>58</v>
      </c>
      <c r="J2343" s="694" t="s">
        <v>468</v>
      </c>
      <c r="K2343" s="232"/>
      <c r="L2343" s="698"/>
      <c r="M2343" s="185"/>
      <c r="N2343" s="717"/>
      <c r="O2343" s="232"/>
      <c r="P2343" s="232">
        <v>12</v>
      </c>
      <c r="Q2343" s="347" t="s">
        <v>483</v>
      </c>
      <c r="R2343" s="695">
        <v>1005</v>
      </c>
      <c r="S2343" s="695"/>
      <c r="T2343" s="695" t="s">
        <v>30</v>
      </c>
      <c r="U2343" s="695">
        <v>200</v>
      </c>
      <c r="V2343" s="695">
        <v>1005</v>
      </c>
      <c r="W2343" s="695">
        <v>1005</v>
      </c>
      <c r="X2343" s="232">
        <v>1</v>
      </c>
      <c r="Y2343" s="695">
        <v>200</v>
      </c>
      <c r="Z2343" s="232">
        <v>1</v>
      </c>
      <c r="AA2343" s="696">
        <v>200</v>
      </c>
      <c r="AB2343" s="696"/>
      <c r="AC2343" s="697"/>
      <c r="AD2343" s="698"/>
      <c r="AE2343" s="699"/>
      <c r="AF2343" s="699"/>
      <c r="AG2343" s="699"/>
      <c r="AH2343" s="699"/>
      <c r="AI2343" s="232"/>
      <c r="AJ2343" s="694"/>
      <c r="AK2343" s="694"/>
      <c r="AL2343" s="700"/>
      <c r="AM2343" s="694"/>
      <c r="AN2343" s="694"/>
      <c r="AO2343" s="232"/>
      <c r="AP2343" s="232"/>
      <c r="AQ2343" s="232"/>
      <c r="AR2343" s="232"/>
      <c r="AS2343" s="232"/>
      <c r="AT2343" s="243" t="str">
        <f t="shared" si="215"/>
        <v/>
      </c>
      <c r="AU2343" s="243" t="str">
        <f t="shared" si="216"/>
        <v/>
      </c>
    </row>
    <row r="2344" spans="2:47" ht="14.25">
      <c r="B2344" s="682">
        <v>2025</v>
      </c>
      <c r="C2344" s="29">
        <v>8</v>
      </c>
      <c r="D2344" s="682"/>
      <c r="E2344" s="683"/>
      <c r="F2344" s="682"/>
      <c r="G2344" s="686" t="s">
        <v>485</v>
      </c>
      <c r="H2344" s="694" t="s">
        <v>467</v>
      </c>
      <c r="I2344" s="347" t="s">
        <v>47</v>
      </c>
      <c r="J2344" s="694" t="s">
        <v>468</v>
      </c>
      <c r="K2344" s="232">
        <v>3844366</v>
      </c>
      <c r="L2344" s="698">
        <v>7</v>
      </c>
      <c r="M2344" s="185">
        <v>33</v>
      </c>
      <c r="N2344" s="717" t="s">
        <v>503</v>
      </c>
      <c r="O2344" s="232" t="s">
        <v>469</v>
      </c>
      <c r="P2344" s="232">
        <v>50</v>
      </c>
      <c r="Q2344" s="347" t="s">
        <v>284</v>
      </c>
      <c r="R2344" s="695">
        <v>1000</v>
      </c>
      <c r="S2344" s="695"/>
      <c r="T2344" s="695">
        <v>6000</v>
      </c>
      <c r="U2344" s="695">
        <v>6000</v>
      </c>
      <c r="V2344" s="695">
        <v>1000</v>
      </c>
      <c r="W2344" s="695">
        <v>1000</v>
      </c>
      <c r="X2344" s="232">
        <v>1</v>
      </c>
      <c r="Y2344" s="695">
        <v>6000</v>
      </c>
      <c r="Z2344" s="232">
        <v>1</v>
      </c>
      <c r="AA2344" s="696">
        <v>6000</v>
      </c>
      <c r="AB2344" s="696"/>
      <c r="AC2344" s="697"/>
      <c r="AD2344" s="698"/>
      <c r="AE2344" s="699"/>
      <c r="AF2344" s="699"/>
      <c r="AG2344" s="699"/>
      <c r="AH2344" s="699"/>
      <c r="AI2344" s="232" t="s">
        <v>5</v>
      </c>
      <c r="AJ2344" s="694"/>
      <c r="AK2344" s="694" t="s">
        <v>6</v>
      </c>
      <c r="AL2344" s="700"/>
      <c r="AM2344" s="694" t="s">
        <v>486</v>
      </c>
      <c r="AN2344" s="694"/>
      <c r="AO2344" s="232"/>
      <c r="AP2344" s="232"/>
      <c r="AQ2344" s="232"/>
      <c r="AR2344" s="232"/>
      <c r="AS2344" s="232"/>
      <c r="AT2344" s="243" t="str">
        <f t="shared" si="215"/>
        <v/>
      </c>
      <c r="AU2344" s="243" t="str">
        <f t="shared" si="216"/>
        <v/>
      </c>
    </row>
    <row r="2345" spans="2:47" ht="14.25">
      <c r="B2345" s="682">
        <v>2025</v>
      </c>
      <c r="C2345" s="29">
        <v>8</v>
      </c>
      <c r="D2345" s="682"/>
      <c r="E2345" s="683"/>
      <c r="F2345" s="682"/>
      <c r="G2345" s="686" t="s">
        <v>485</v>
      </c>
      <c r="H2345" s="694" t="s">
        <v>467</v>
      </c>
      <c r="I2345" s="347" t="s">
        <v>47</v>
      </c>
      <c r="J2345" s="694" t="s">
        <v>468</v>
      </c>
      <c r="K2345" s="232">
        <v>3844366</v>
      </c>
      <c r="L2345" s="698">
        <v>8</v>
      </c>
      <c r="M2345" s="185">
        <v>33</v>
      </c>
      <c r="N2345" s="717" t="s">
        <v>503</v>
      </c>
      <c r="O2345" s="232" t="s">
        <v>469</v>
      </c>
      <c r="P2345" s="232">
        <v>50</v>
      </c>
      <c r="Q2345" s="347" t="s">
        <v>284</v>
      </c>
      <c r="R2345" s="695">
        <v>1000</v>
      </c>
      <c r="S2345" s="695"/>
      <c r="T2345" s="695">
        <v>6000</v>
      </c>
      <c r="U2345" s="695">
        <v>6000</v>
      </c>
      <c r="V2345" s="695">
        <v>1000</v>
      </c>
      <c r="W2345" s="695">
        <v>1000</v>
      </c>
      <c r="X2345" s="232">
        <v>1</v>
      </c>
      <c r="Y2345" s="695">
        <v>6000</v>
      </c>
      <c r="Z2345" s="232">
        <v>1</v>
      </c>
      <c r="AA2345" s="696">
        <v>6000</v>
      </c>
      <c r="AB2345" s="696"/>
      <c r="AC2345" s="697"/>
      <c r="AD2345" s="698"/>
      <c r="AE2345" s="699"/>
      <c r="AF2345" s="699"/>
      <c r="AG2345" s="699"/>
      <c r="AH2345" s="699"/>
      <c r="AI2345" s="232" t="s">
        <v>5</v>
      </c>
      <c r="AJ2345" s="694"/>
      <c r="AK2345" s="694" t="s">
        <v>6</v>
      </c>
      <c r="AL2345" s="700"/>
      <c r="AM2345" s="694" t="s">
        <v>486</v>
      </c>
      <c r="AN2345" s="694"/>
      <c r="AO2345" s="232"/>
      <c r="AP2345" s="232"/>
      <c r="AQ2345" s="232"/>
      <c r="AR2345" s="232"/>
      <c r="AS2345" s="232"/>
      <c r="AT2345" s="243" t="str">
        <f t="shared" si="215"/>
        <v/>
      </c>
      <c r="AU2345" s="243" t="str">
        <f t="shared" si="216"/>
        <v/>
      </c>
    </row>
    <row r="2346" spans="2:47" ht="14.25">
      <c r="B2346" s="682">
        <v>2025</v>
      </c>
      <c r="C2346" s="29">
        <v>8</v>
      </c>
      <c r="D2346" s="682"/>
      <c r="E2346" s="683"/>
      <c r="F2346" s="682"/>
      <c r="G2346" s="686" t="s">
        <v>485</v>
      </c>
      <c r="H2346" s="694" t="s">
        <v>467</v>
      </c>
      <c r="I2346" s="347" t="s">
        <v>47</v>
      </c>
      <c r="J2346" s="694" t="s">
        <v>468</v>
      </c>
      <c r="K2346" s="232">
        <v>3844366</v>
      </c>
      <c r="L2346" s="698">
        <v>9</v>
      </c>
      <c r="M2346" s="185">
        <v>33</v>
      </c>
      <c r="N2346" s="717" t="s">
        <v>503</v>
      </c>
      <c r="O2346" s="232" t="s">
        <v>469</v>
      </c>
      <c r="P2346" s="232">
        <v>50</v>
      </c>
      <c r="Q2346" s="347" t="s">
        <v>284</v>
      </c>
      <c r="R2346" s="695">
        <v>1000</v>
      </c>
      <c r="S2346" s="695"/>
      <c r="T2346" s="695">
        <v>6000</v>
      </c>
      <c r="U2346" s="695">
        <v>6000</v>
      </c>
      <c r="V2346" s="695">
        <v>1000</v>
      </c>
      <c r="W2346" s="695">
        <v>1000</v>
      </c>
      <c r="X2346" s="232">
        <v>1</v>
      </c>
      <c r="Y2346" s="695">
        <v>6000</v>
      </c>
      <c r="Z2346" s="232">
        <v>1</v>
      </c>
      <c r="AA2346" s="696">
        <v>6000</v>
      </c>
      <c r="AB2346" s="696"/>
      <c r="AC2346" s="697"/>
      <c r="AD2346" s="698"/>
      <c r="AE2346" s="699"/>
      <c r="AF2346" s="699"/>
      <c r="AG2346" s="699"/>
      <c r="AH2346" s="699"/>
      <c r="AI2346" s="232" t="s">
        <v>5</v>
      </c>
      <c r="AJ2346" s="694"/>
      <c r="AK2346" s="694" t="s">
        <v>6</v>
      </c>
      <c r="AL2346" s="700"/>
      <c r="AM2346" s="694" t="s">
        <v>486</v>
      </c>
      <c r="AN2346" s="694"/>
      <c r="AO2346" s="232"/>
      <c r="AP2346" s="232"/>
      <c r="AQ2346" s="232"/>
      <c r="AR2346" s="232"/>
      <c r="AS2346" s="232"/>
      <c r="AT2346" s="243" t="str">
        <f t="shared" si="215"/>
        <v/>
      </c>
      <c r="AU2346" s="243" t="str">
        <f t="shared" si="216"/>
        <v/>
      </c>
    </row>
    <row r="2347" spans="2:47" ht="14.25">
      <c r="B2347" s="682">
        <v>2025</v>
      </c>
      <c r="C2347" s="29">
        <v>8</v>
      </c>
      <c r="D2347" s="682"/>
      <c r="E2347" s="683"/>
      <c r="F2347" s="682"/>
      <c r="G2347" s="686"/>
      <c r="H2347" s="694" t="s">
        <v>467</v>
      </c>
      <c r="I2347" s="347" t="s">
        <v>43</v>
      </c>
      <c r="J2347" s="694" t="s">
        <v>468</v>
      </c>
      <c r="K2347" s="232"/>
      <c r="L2347" s="698"/>
      <c r="M2347" s="185"/>
      <c r="N2347" s="717"/>
      <c r="O2347" s="232"/>
      <c r="P2347" s="232">
        <v>25</v>
      </c>
      <c r="Q2347" s="347" t="s">
        <v>483</v>
      </c>
      <c r="R2347" s="695">
        <v>1000</v>
      </c>
      <c r="S2347" s="695"/>
      <c r="T2347" s="695" t="s">
        <v>30</v>
      </c>
      <c r="U2347" s="695">
        <v>350</v>
      </c>
      <c r="V2347" s="695">
        <v>1000</v>
      </c>
      <c r="W2347" s="695">
        <v>1000</v>
      </c>
      <c r="X2347" s="232">
        <v>1</v>
      </c>
      <c r="Y2347" s="695"/>
      <c r="Z2347" s="232">
        <v>1</v>
      </c>
      <c r="AA2347" s="696">
        <v>350</v>
      </c>
      <c r="AB2347" s="696">
        <v>18550</v>
      </c>
      <c r="AC2347" s="697" t="s">
        <v>914</v>
      </c>
      <c r="AD2347" s="698"/>
      <c r="AE2347" s="699"/>
      <c r="AF2347" s="699"/>
      <c r="AG2347" s="699"/>
      <c r="AH2347" s="699"/>
      <c r="AI2347" s="232"/>
      <c r="AJ2347" s="694"/>
      <c r="AK2347" s="694" t="s">
        <v>6</v>
      </c>
      <c r="AL2347" s="700"/>
      <c r="AM2347" s="694" t="s">
        <v>486</v>
      </c>
      <c r="AN2347" s="694"/>
      <c r="AO2347" s="232"/>
      <c r="AP2347" s="232"/>
      <c r="AQ2347" s="232"/>
      <c r="AR2347" s="232"/>
      <c r="AS2347" s="232"/>
      <c r="AT2347" s="243" t="str">
        <f t="shared" si="215"/>
        <v/>
      </c>
      <c r="AU2347" s="243" t="str">
        <f t="shared" si="216"/>
        <v/>
      </c>
    </row>
    <row r="2348" spans="2:47" ht="14.25">
      <c r="B2348" s="682">
        <v>2025</v>
      </c>
      <c r="C2348" s="29">
        <v>8</v>
      </c>
      <c r="D2348" s="682"/>
      <c r="E2348" s="683"/>
      <c r="F2348" s="682"/>
      <c r="G2348" s="703"/>
      <c r="H2348" s="694" t="s">
        <v>467</v>
      </c>
      <c r="I2348" s="347"/>
      <c r="J2348" s="694"/>
      <c r="K2348" s="232"/>
      <c r="L2348" s="698"/>
      <c r="M2348" s="185"/>
      <c r="N2348" s="717"/>
      <c r="O2348" s="232"/>
      <c r="P2348" s="232"/>
      <c r="Q2348" s="347"/>
      <c r="R2348" s="695"/>
      <c r="S2348" s="695"/>
      <c r="T2348" s="695"/>
      <c r="U2348" s="695"/>
      <c r="V2348" s="695"/>
      <c r="W2348" s="695"/>
      <c r="X2348" s="232"/>
      <c r="Y2348" s="695"/>
      <c r="Z2348" s="232"/>
      <c r="AA2348" s="696"/>
      <c r="AB2348" s="696"/>
      <c r="AC2348" s="697"/>
      <c r="AD2348" s="698"/>
      <c r="AE2348" s="699"/>
      <c r="AF2348" s="699"/>
      <c r="AG2348" s="699"/>
      <c r="AH2348" s="699"/>
      <c r="AI2348" s="232" t="s">
        <v>560</v>
      </c>
      <c r="AJ2348" s="694"/>
      <c r="AK2348" s="694"/>
      <c r="AL2348" s="700"/>
      <c r="AM2348" s="694"/>
      <c r="AN2348" s="694"/>
      <c r="AO2348" s="232"/>
      <c r="AP2348" s="232"/>
      <c r="AQ2348" s="232"/>
      <c r="AR2348" s="232"/>
      <c r="AS2348" s="232"/>
      <c r="AT2348" s="243" t="str">
        <f t="shared" si="215"/>
        <v/>
      </c>
      <c r="AU2348" s="243" t="str">
        <f t="shared" si="216"/>
        <v/>
      </c>
    </row>
    <row r="2349" spans="2:47" ht="14.25">
      <c r="B2349" s="682">
        <v>2025</v>
      </c>
      <c r="C2349" s="29">
        <v>8</v>
      </c>
      <c r="D2349" s="682"/>
      <c r="E2349" s="683"/>
      <c r="F2349" s="682"/>
      <c r="G2349" s="686"/>
      <c r="H2349" s="694" t="s">
        <v>467</v>
      </c>
      <c r="I2349" s="347" t="s">
        <v>58</v>
      </c>
      <c r="J2349" s="694" t="s">
        <v>468</v>
      </c>
      <c r="K2349" s="232"/>
      <c r="L2349" s="698"/>
      <c r="M2349" s="185"/>
      <c r="N2349" s="717"/>
      <c r="O2349" s="232"/>
      <c r="P2349" s="232">
        <v>12</v>
      </c>
      <c r="Q2349" s="347" t="s">
        <v>483</v>
      </c>
      <c r="R2349" s="695">
        <v>1005</v>
      </c>
      <c r="S2349" s="695"/>
      <c r="T2349" s="695" t="s">
        <v>30</v>
      </c>
      <c r="U2349" s="695">
        <v>200</v>
      </c>
      <c r="V2349" s="695">
        <v>1005</v>
      </c>
      <c r="W2349" s="695">
        <v>1005</v>
      </c>
      <c r="X2349" s="232">
        <v>1</v>
      </c>
      <c r="Y2349" s="695">
        <v>200</v>
      </c>
      <c r="Z2349" s="232">
        <v>1</v>
      </c>
      <c r="AA2349" s="696">
        <v>200</v>
      </c>
      <c r="AB2349" s="696"/>
      <c r="AC2349" s="697"/>
      <c r="AD2349" s="698"/>
      <c r="AE2349" s="699"/>
      <c r="AF2349" s="699"/>
      <c r="AG2349" s="699"/>
      <c r="AH2349" s="699"/>
      <c r="AI2349" s="232"/>
      <c r="AJ2349" s="694"/>
      <c r="AK2349" s="694"/>
      <c r="AL2349" s="700"/>
      <c r="AM2349" s="694"/>
      <c r="AN2349" s="694"/>
      <c r="AO2349" s="232"/>
      <c r="AP2349" s="232"/>
      <c r="AQ2349" s="232"/>
      <c r="AR2349" s="232"/>
      <c r="AS2349" s="232"/>
      <c r="AT2349" s="243" t="str">
        <f t="shared" si="215"/>
        <v/>
      </c>
      <c r="AU2349" s="243" t="str">
        <f t="shared" si="216"/>
        <v/>
      </c>
    </row>
    <row r="2350" spans="2:47" ht="14.25">
      <c r="B2350" s="682">
        <v>2025</v>
      </c>
      <c r="C2350" s="29">
        <v>8</v>
      </c>
      <c r="D2350" s="682"/>
      <c r="E2350" s="683"/>
      <c r="F2350" s="682"/>
      <c r="G2350" s="686" t="s">
        <v>485</v>
      </c>
      <c r="H2350" s="694" t="s">
        <v>467</v>
      </c>
      <c r="I2350" s="347" t="s">
        <v>47</v>
      </c>
      <c r="J2350" s="694" t="s">
        <v>468</v>
      </c>
      <c r="K2350" s="232">
        <v>3844366</v>
      </c>
      <c r="L2350" s="698">
        <v>10</v>
      </c>
      <c r="M2350" s="185">
        <v>33</v>
      </c>
      <c r="N2350" s="717" t="s">
        <v>503</v>
      </c>
      <c r="O2350" s="232" t="s">
        <v>469</v>
      </c>
      <c r="P2350" s="232">
        <v>50</v>
      </c>
      <c r="Q2350" s="347" t="s">
        <v>284</v>
      </c>
      <c r="R2350" s="695">
        <v>1000</v>
      </c>
      <c r="S2350" s="695"/>
      <c r="T2350" s="695">
        <v>6000</v>
      </c>
      <c r="U2350" s="695">
        <v>6000</v>
      </c>
      <c r="V2350" s="695">
        <v>1000</v>
      </c>
      <c r="W2350" s="695">
        <v>1000</v>
      </c>
      <c r="X2350" s="232">
        <v>1</v>
      </c>
      <c r="Y2350" s="695">
        <v>6000</v>
      </c>
      <c r="Z2350" s="232">
        <v>1</v>
      </c>
      <c r="AA2350" s="696">
        <v>6000</v>
      </c>
      <c r="AB2350" s="696"/>
      <c r="AC2350" s="697"/>
      <c r="AD2350" s="698"/>
      <c r="AE2350" s="699"/>
      <c r="AF2350" s="699"/>
      <c r="AG2350" s="699"/>
      <c r="AH2350" s="699"/>
      <c r="AI2350" s="232" t="s">
        <v>5</v>
      </c>
      <c r="AJ2350" s="694"/>
      <c r="AK2350" s="694" t="s">
        <v>6</v>
      </c>
      <c r="AL2350" s="700"/>
      <c r="AM2350" s="694" t="s">
        <v>486</v>
      </c>
      <c r="AN2350" s="694"/>
      <c r="AO2350" s="232"/>
      <c r="AP2350" s="232"/>
      <c r="AQ2350" s="232"/>
      <c r="AR2350" s="232"/>
      <c r="AS2350" s="232"/>
      <c r="AT2350" s="243" t="str">
        <f t="shared" si="215"/>
        <v/>
      </c>
      <c r="AU2350" s="243" t="str">
        <f t="shared" si="216"/>
        <v/>
      </c>
    </row>
    <row r="2351" spans="2:47" ht="14.25">
      <c r="B2351" s="682">
        <v>2025</v>
      </c>
      <c r="C2351" s="29">
        <v>8</v>
      </c>
      <c r="D2351" s="682"/>
      <c r="E2351" s="683"/>
      <c r="F2351" s="682"/>
      <c r="G2351" s="686" t="s">
        <v>485</v>
      </c>
      <c r="H2351" s="694" t="s">
        <v>467</v>
      </c>
      <c r="I2351" s="347" t="s">
        <v>47</v>
      </c>
      <c r="J2351" s="694" t="s">
        <v>468</v>
      </c>
      <c r="K2351" s="232">
        <v>3844366</v>
      </c>
      <c r="L2351" s="698">
        <v>11</v>
      </c>
      <c r="M2351" s="185">
        <v>33</v>
      </c>
      <c r="N2351" s="717" t="s">
        <v>503</v>
      </c>
      <c r="O2351" s="232" t="s">
        <v>469</v>
      </c>
      <c r="P2351" s="232">
        <v>50</v>
      </c>
      <c r="Q2351" s="347" t="s">
        <v>284</v>
      </c>
      <c r="R2351" s="695">
        <v>1000</v>
      </c>
      <c r="S2351" s="695"/>
      <c r="T2351" s="695">
        <v>6000</v>
      </c>
      <c r="U2351" s="695">
        <v>6000</v>
      </c>
      <c r="V2351" s="695">
        <v>1000</v>
      </c>
      <c r="W2351" s="695">
        <v>1000</v>
      </c>
      <c r="X2351" s="232">
        <v>1</v>
      </c>
      <c r="Y2351" s="695">
        <v>6000</v>
      </c>
      <c r="Z2351" s="232">
        <v>1</v>
      </c>
      <c r="AA2351" s="696">
        <v>6000</v>
      </c>
      <c r="AB2351" s="696"/>
      <c r="AC2351" s="697"/>
      <c r="AD2351" s="698"/>
      <c r="AE2351" s="699"/>
      <c r="AF2351" s="699"/>
      <c r="AG2351" s="699"/>
      <c r="AH2351" s="699"/>
      <c r="AI2351" s="232" t="s">
        <v>5</v>
      </c>
      <c r="AJ2351" s="694"/>
      <c r="AK2351" s="694" t="s">
        <v>6</v>
      </c>
      <c r="AL2351" s="700"/>
      <c r="AM2351" s="694" t="s">
        <v>486</v>
      </c>
      <c r="AN2351" s="694"/>
      <c r="AO2351" s="232"/>
      <c r="AP2351" s="232"/>
      <c r="AQ2351" s="232"/>
      <c r="AR2351" s="232"/>
      <c r="AS2351" s="232"/>
      <c r="AT2351" s="243" t="str">
        <f t="shared" si="215"/>
        <v/>
      </c>
      <c r="AU2351" s="243" t="str">
        <f t="shared" si="216"/>
        <v/>
      </c>
    </row>
    <row r="2352" spans="2:47" ht="14.25">
      <c r="B2352" s="682">
        <v>2025</v>
      </c>
      <c r="C2352" s="29">
        <v>8</v>
      </c>
      <c r="D2352" s="682"/>
      <c r="E2352" s="683"/>
      <c r="F2352" s="682"/>
      <c r="G2352" s="686" t="s">
        <v>485</v>
      </c>
      <c r="H2352" s="694" t="s">
        <v>467</v>
      </c>
      <c r="I2352" s="347" t="s">
        <v>47</v>
      </c>
      <c r="J2352" s="694" t="s">
        <v>468</v>
      </c>
      <c r="K2352" s="232">
        <v>3844366</v>
      </c>
      <c r="L2352" s="698">
        <v>12</v>
      </c>
      <c r="M2352" s="185">
        <v>33</v>
      </c>
      <c r="N2352" s="717" t="s">
        <v>503</v>
      </c>
      <c r="O2352" s="232" t="s">
        <v>469</v>
      </c>
      <c r="P2352" s="232">
        <v>50</v>
      </c>
      <c r="Q2352" s="347" t="s">
        <v>284</v>
      </c>
      <c r="R2352" s="695">
        <v>1000</v>
      </c>
      <c r="S2352" s="695"/>
      <c r="T2352" s="695">
        <v>6000</v>
      </c>
      <c r="U2352" s="695">
        <v>6000</v>
      </c>
      <c r="V2352" s="695">
        <v>1000</v>
      </c>
      <c r="W2352" s="695">
        <v>1000</v>
      </c>
      <c r="X2352" s="232">
        <v>1</v>
      </c>
      <c r="Y2352" s="695">
        <v>6000</v>
      </c>
      <c r="Z2352" s="232">
        <v>1</v>
      </c>
      <c r="AA2352" s="696">
        <v>6000</v>
      </c>
      <c r="AB2352" s="696"/>
      <c r="AC2352" s="697"/>
      <c r="AD2352" s="698"/>
      <c r="AE2352" s="699"/>
      <c r="AF2352" s="699"/>
      <c r="AG2352" s="699"/>
      <c r="AH2352" s="699"/>
      <c r="AI2352" s="232" t="s">
        <v>5</v>
      </c>
      <c r="AJ2352" s="694"/>
      <c r="AK2352" s="694" t="s">
        <v>6</v>
      </c>
      <c r="AL2352" s="700"/>
      <c r="AM2352" s="694" t="s">
        <v>486</v>
      </c>
      <c r="AN2352" s="694"/>
      <c r="AO2352" s="232"/>
      <c r="AP2352" s="232"/>
      <c r="AQ2352" s="232"/>
      <c r="AR2352" s="232"/>
      <c r="AS2352" s="232"/>
      <c r="AT2352" s="243" t="str">
        <f t="shared" si="215"/>
        <v/>
      </c>
      <c r="AU2352" s="243" t="str">
        <f t="shared" si="216"/>
        <v/>
      </c>
    </row>
    <row r="2353" spans="2:47" ht="14.25">
      <c r="B2353" s="682">
        <v>2025</v>
      </c>
      <c r="C2353" s="29">
        <v>8</v>
      </c>
      <c r="D2353" s="682"/>
      <c r="E2353" s="683"/>
      <c r="F2353" s="682"/>
      <c r="G2353" s="686"/>
      <c r="H2353" s="694" t="s">
        <v>467</v>
      </c>
      <c r="I2353" s="347" t="s">
        <v>43</v>
      </c>
      <c r="J2353" s="694" t="s">
        <v>468</v>
      </c>
      <c r="K2353" s="232"/>
      <c r="L2353" s="698"/>
      <c r="M2353" s="185"/>
      <c r="N2353" s="717"/>
      <c r="O2353" s="232"/>
      <c r="P2353" s="232">
        <v>25</v>
      </c>
      <c r="Q2353" s="347" t="s">
        <v>483</v>
      </c>
      <c r="R2353" s="695">
        <v>1000</v>
      </c>
      <c r="S2353" s="695"/>
      <c r="T2353" s="695" t="s">
        <v>30</v>
      </c>
      <c r="U2353" s="695">
        <v>350</v>
      </c>
      <c r="V2353" s="695">
        <v>1000</v>
      </c>
      <c r="W2353" s="695">
        <v>1000</v>
      </c>
      <c r="X2353" s="232">
        <v>1</v>
      </c>
      <c r="Y2353" s="695"/>
      <c r="Z2353" s="232">
        <v>1</v>
      </c>
      <c r="AA2353" s="696">
        <v>350</v>
      </c>
      <c r="AB2353" s="696">
        <v>18550</v>
      </c>
      <c r="AC2353" s="697" t="s">
        <v>914</v>
      </c>
      <c r="AD2353" s="698"/>
      <c r="AE2353" s="699"/>
      <c r="AF2353" s="699"/>
      <c r="AG2353" s="699"/>
      <c r="AH2353" s="699"/>
      <c r="AI2353" s="232"/>
      <c r="AJ2353" s="694"/>
      <c r="AK2353" s="694" t="s">
        <v>6</v>
      </c>
      <c r="AL2353" s="700"/>
      <c r="AM2353" s="694" t="s">
        <v>486</v>
      </c>
      <c r="AN2353" s="694"/>
      <c r="AO2353" s="232"/>
      <c r="AP2353" s="232"/>
      <c r="AQ2353" s="232"/>
      <c r="AR2353" s="232"/>
      <c r="AS2353" s="232"/>
      <c r="AT2353" s="243" t="str">
        <f t="shared" si="215"/>
        <v/>
      </c>
      <c r="AU2353" s="243" t="str">
        <f t="shared" si="216"/>
        <v/>
      </c>
    </row>
    <row r="2354" spans="2:47" ht="14.25">
      <c r="B2354" s="682">
        <v>2025</v>
      </c>
      <c r="C2354" s="29">
        <v>8</v>
      </c>
      <c r="D2354" s="682"/>
      <c r="E2354" s="683"/>
      <c r="F2354" s="682"/>
      <c r="G2354" s="703"/>
      <c r="H2354" s="694" t="s">
        <v>467</v>
      </c>
      <c r="I2354" s="347"/>
      <c r="J2354" s="694"/>
      <c r="K2354" s="232"/>
      <c r="L2354" s="698"/>
      <c r="M2354" s="185"/>
      <c r="N2354" s="717"/>
      <c r="O2354" s="232"/>
      <c r="P2354" s="232"/>
      <c r="Q2354" s="347"/>
      <c r="R2354" s="695"/>
      <c r="S2354" s="695"/>
      <c r="T2354" s="695"/>
      <c r="U2354" s="695"/>
      <c r="V2354" s="695"/>
      <c r="W2354" s="695"/>
      <c r="X2354" s="232"/>
      <c r="Y2354" s="695"/>
      <c r="Z2354" s="232"/>
      <c r="AA2354" s="696"/>
      <c r="AB2354" s="696"/>
      <c r="AC2354" s="697"/>
      <c r="AD2354" s="698"/>
      <c r="AE2354" s="699"/>
      <c r="AF2354" s="699"/>
      <c r="AG2354" s="699"/>
      <c r="AH2354" s="699"/>
      <c r="AI2354" s="232" t="s">
        <v>560</v>
      </c>
      <c r="AJ2354" s="694"/>
      <c r="AK2354" s="694"/>
      <c r="AL2354" s="700"/>
      <c r="AM2354" s="694"/>
      <c r="AN2354" s="694"/>
      <c r="AO2354" s="232"/>
      <c r="AP2354" s="232"/>
      <c r="AQ2354" s="232"/>
      <c r="AR2354" s="232"/>
      <c r="AS2354" s="232"/>
      <c r="AT2354" s="243" t="str">
        <f t="shared" si="215"/>
        <v/>
      </c>
      <c r="AU2354" s="243" t="str">
        <f t="shared" si="216"/>
        <v/>
      </c>
    </row>
    <row r="2355" spans="2:47" ht="14.25">
      <c r="B2355" s="682">
        <v>2025</v>
      </c>
      <c r="C2355" s="29">
        <v>8</v>
      </c>
      <c r="D2355" s="682"/>
      <c r="E2355" s="683"/>
      <c r="F2355" s="682"/>
      <c r="G2355" s="686"/>
      <c r="H2355" s="694" t="s">
        <v>467</v>
      </c>
      <c r="I2355" s="347" t="s">
        <v>58</v>
      </c>
      <c r="J2355" s="694" t="s">
        <v>468</v>
      </c>
      <c r="K2355" s="232"/>
      <c r="L2355" s="698"/>
      <c r="M2355" s="185"/>
      <c r="N2355" s="717"/>
      <c r="O2355" s="232"/>
      <c r="P2355" s="232">
        <v>12</v>
      </c>
      <c r="Q2355" s="347" t="s">
        <v>483</v>
      </c>
      <c r="R2355" s="695">
        <v>1005</v>
      </c>
      <c r="S2355" s="695"/>
      <c r="T2355" s="695" t="s">
        <v>30</v>
      </c>
      <c r="U2355" s="695">
        <v>200</v>
      </c>
      <c r="V2355" s="695">
        <v>1005</v>
      </c>
      <c r="W2355" s="695">
        <v>1005</v>
      </c>
      <c r="X2355" s="232">
        <v>1</v>
      </c>
      <c r="Y2355" s="695">
        <v>200</v>
      </c>
      <c r="Z2355" s="232">
        <v>1</v>
      </c>
      <c r="AA2355" s="696">
        <v>200</v>
      </c>
      <c r="AB2355" s="696"/>
      <c r="AC2355" s="697"/>
      <c r="AD2355" s="698"/>
      <c r="AE2355" s="699"/>
      <c r="AF2355" s="699"/>
      <c r="AG2355" s="699"/>
      <c r="AH2355" s="699"/>
      <c r="AI2355" s="232"/>
      <c r="AJ2355" s="694"/>
      <c r="AK2355" s="694"/>
      <c r="AL2355" s="700"/>
      <c r="AM2355" s="694"/>
      <c r="AN2355" s="694"/>
      <c r="AO2355" s="232"/>
      <c r="AP2355" s="232"/>
      <c r="AQ2355" s="232"/>
      <c r="AR2355" s="232"/>
      <c r="AS2355" s="232"/>
      <c r="AT2355" s="243" t="str">
        <f t="shared" si="215"/>
        <v/>
      </c>
      <c r="AU2355" s="243" t="str">
        <f t="shared" si="216"/>
        <v/>
      </c>
    </row>
    <row r="2356" spans="2:47" ht="14.25">
      <c r="B2356" s="682">
        <v>2025</v>
      </c>
      <c r="C2356" s="29">
        <v>8</v>
      </c>
      <c r="D2356" s="682"/>
      <c r="E2356" s="683"/>
      <c r="F2356" s="682"/>
      <c r="G2356" s="686" t="s">
        <v>485</v>
      </c>
      <c r="H2356" s="694" t="s">
        <v>467</v>
      </c>
      <c r="I2356" s="347" t="s">
        <v>47</v>
      </c>
      <c r="J2356" s="694" t="s">
        <v>468</v>
      </c>
      <c r="K2356" s="232">
        <v>3844366</v>
      </c>
      <c r="L2356" s="698">
        <v>13</v>
      </c>
      <c r="M2356" s="185">
        <v>33</v>
      </c>
      <c r="N2356" s="717" t="s">
        <v>503</v>
      </c>
      <c r="O2356" s="232" t="s">
        <v>469</v>
      </c>
      <c r="P2356" s="232">
        <v>50</v>
      </c>
      <c r="Q2356" s="347" t="s">
        <v>284</v>
      </c>
      <c r="R2356" s="695">
        <v>1000</v>
      </c>
      <c r="S2356" s="695"/>
      <c r="T2356" s="695">
        <v>6000</v>
      </c>
      <c r="U2356" s="695">
        <v>6000</v>
      </c>
      <c r="V2356" s="695">
        <v>1000</v>
      </c>
      <c r="W2356" s="695">
        <v>1000</v>
      </c>
      <c r="X2356" s="232">
        <v>1</v>
      </c>
      <c r="Y2356" s="695">
        <v>6000</v>
      </c>
      <c r="Z2356" s="232">
        <v>1</v>
      </c>
      <c r="AA2356" s="696">
        <v>6000</v>
      </c>
      <c r="AB2356" s="696"/>
      <c r="AC2356" s="697"/>
      <c r="AD2356" s="698"/>
      <c r="AE2356" s="699"/>
      <c r="AF2356" s="699"/>
      <c r="AG2356" s="699"/>
      <c r="AH2356" s="699"/>
      <c r="AI2356" s="232" t="s">
        <v>5</v>
      </c>
      <c r="AJ2356" s="694"/>
      <c r="AK2356" s="694" t="s">
        <v>6</v>
      </c>
      <c r="AL2356" s="700"/>
      <c r="AM2356" s="694" t="s">
        <v>486</v>
      </c>
      <c r="AN2356" s="694"/>
      <c r="AO2356" s="232"/>
      <c r="AP2356" s="232"/>
      <c r="AQ2356" s="232"/>
      <c r="AR2356" s="232"/>
      <c r="AS2356" s="232"/>
      <c r="AT2356" s="243" t="str">
        <f t="shared" si="215"/>
        <v/>
      </c>
      <c r="AU2356" s="243" t="str">
        <f t="shared" si="216"/>
        <v/>
      </c>
    </row>
    <row r="2357" spans="2:47" ht="14.25">
      <c r="B2357" s="682">
        <v>2025</v>
      </c>
      <c r="C2357" s="29">
        <v>8</v>
      </c>
      <c r="D2357" s="682"/>
      <c r="E2357" s="683"/>
      <c r="F2357" s="682"/>
      <c r="G2357" s="686" t="s">
        <v>485</v>
      </c>
      <c r="H2357" s="694" t="s">
        <v>467</v>
      </c>
      <c r="I2357" s="347" t="s">
        <v>47</v>
      </c>
      <c r="J2357" s="694" t="s">
        <v>468</v>
      </c>
      <c r="K2357" s="232">
        <v>3844366</v>
      </c>
      <c r="L2357" s="698">
        <v>14</v>
      </c>
      <c r="M2357" s="185">
        <v>33</v>
      </c>
      <c r="N2357" s="717" t="s">
        <v>503</v>
      </c>
      <c r="O2357" s="232" t="s">
        <v>469</v>
      </c>
      <c r="P2357" s="232">
        <v>50</v>
      </c>
      <c r="Q2357" s="347" t="s">
        <v>284</v>
      </c>
      <c r="R2357" s="695">
        <v>1000</v>
      </c>
      <c r="S2357" s="695"/>
      <c r="T2357" s="695">
        <v>6000</v>
      </c>
      <c r="U2357" s="695">
        <v>6000</v>
      </c>
      <c r="V2357" s="695">
        <v>1000</v>
      </c>
      <c r="W2357" s="695">
        <v>1000</v>
      </c>
      <c r="X2357" s="232">
        <v>1</v>
      </c>
      <c r="Y2357" s="695">
        <v>6000</v>
      </c>
      <c r="Z2357" s="232">
        <v>1</v>
      </c>
      <c r="AA2357" s="696">
        <v>6000</v>
      </c>
      <c r="AB2357" s="696"/>
      <c r="AC2357" s="697"/>
      <c r="AD2357" s="698"/>
      <c r="AE2357" s="699"/>
      <c r="AF2357" s="699"/>
      <c r="AG2357" s="699"/>
      <c r="AH2357" s="699"/>
      <c r="AI2357" s="232" t="s">
        <v>5</v>
      </c>
      <c r="AJ2357" s="694"/>
      <c r="AK2357" s="694" t="s">
        <v>6</v>
      </c>
      <c r="AL2357" s="700"/>
      <c r="AM2357" s="694" t="s">
        <v>486</v>
      </c>
      <c r="AN2357" s="694"/>
      <c r="AO2357" s="232"/>
      <c r="AP2357" s="232"/>
      <c r="AQ2357" s="232"/>
      <c r="AR2357" s="232"/>
      <c r="AS2357" s="232"/>
      <c r="AT2357" s="243" t="str">
        <f t="shared" si="215"/>
        <v/>
      </c>
      <c r="AU2357" s="243" t="str">
        <f t="shared" si="216"/>
        <v/>
      </c>
    </row>
    <row r="2358" spans="2:47" ht="14.25">
      <c r="B2358" s="682">
        <v>2025</v>
      </c>
      <c r="C2358" s="29">
        <v>8</v>
      </c>
      <c r="D2358" s="682"/>
      <c r="E2358" s="683"/>
      <c r="F2358" s="682"/>
      <c r="G2358" s="686" t="s">
        <v>485</v>
      </c>
      <c r="H2358" s="694" t="s">
        <v>467</v>
      </c>
      <c r="I2358" s="347" t="s">
        <v>47</v>
      </c>
      <c r="J2358" s="694" t="s">
        <v>468</v>
      </c>
      <c r="K2358" s="232">
        <v>3844366</v>
      </c>
      <c r="L2358" s="698">
        <v>15</v>
      </c>
      <c r="M2358" s="185">
        <v>33</v>
      </c>
      <c r="N2358" s="717" t="s">
        <v>503</v>
      </c>
      <c r="O2358" s="232" t="s">
        <v>469</v>
      </c>
      <c r="P2358" s="232">
        <v>50</v>
      </c>
      <c r="Q2358" s="347" t="s">
        <v>284</v>
      </c>
      <c r="R2358" s="695">
        <v>1000</v>
      </c>
      <c r="S2358" s="695"/>
      <c r="T2358" s="695">
        <v>6000</v>
      </c>
      <c r="U2358" s="695">
        <v>6000</v>
      </c>
      <c r="V2358" s="695">
        <v>1000</v>
      </c>
      <c r="W2358" s="695">
        <v>1000</v>
      </c>
      <c r="X2358" s="232">
        <v>1</v>
      </c>
      <c r="Y2358" s="695">
        <v>6000</v>
      </c>
      <c r="Z2358" s="232">
        <v>1</v>
      </c>
      <c r="AA2358" s="696">
        <v>6000</v>
      </c>
      <c r="AB2358" s="696"/>
      <c r="AC2358" s="697"/>
      <c r="AD2358" s="698"/>
      <c r="AE2358" s="699"/>
      <c r="AF2358" s="699"/>
      <c r="AG2358" s="699"/>
      <c r="AH2358" s="699"/>
      <c r="AI2358" s="232" t="s">
        <v>5</v>
      </c>
      <c r="AJ2358" s="694"/>
      <c r="AK2358" s="694" t="s">
        <v>6</v>
      </c>
      <c r="AL2358" s="700"/>
      <c r="AM2358" s="694" t="s">
        <v>486</v>
      </c>
      <c r="AN2358" s="694"/>
      <c r="AO2358" s="232"/>
      <c r="AP2358" s="232"/>
      <c r="AQ2358" s="232"/>
      <c r="AR2358" s="232"/>
      <c r="AS2358" s="232"/>
      <c r="AT2358" s="243" t="str">
        <f t="shared" si="215"/>
        <v/>
      </c>
      <c r="AU2358" s="243" t="str">
        <f t="shared" si="216"/>
        <v/>
      </c>
    </row>
    <row r="2359" spans="2:47" ht="14.25">
      <c r="B2359" s="682">
        <v>2025</v>
      </c>
      <c r="C2359" s="29">
        <v>8</v>
      </c>
      <c r="D2359" s="682"/>
      <c r="E2359" s="683"/>
      <c r="F2359" s="682"/>
      <c r="G2359" s="686"/>
      <c r="H2359" s="694" t="s">
        <v>467</v>
      </c>
      <c r="I2359" s="347" t="s">
        <v>43</v>
      </c>
      <c r="J2359" s="694" t="s">
        <v>468</v>
      </c>
      <c r="K2359" s="232"/>
      <c r="L2359" s="698"/>
      <c r="M2359" s="185"/>
      <c r="N2359" s="717"/>
      <c r="O2359" s="232"/>
      <c r="P2359" s="232">
        <v>25</v>
      </c>
      <c r="Q2359" s="347" t="s">
        <v>483</v>
      </c>
      <c r="R2359" s="695">
        <v>1000</v>
      </c>
      <c r="S2359" s="695"/>
      <c r="T2359" s="695" t="s">
        <v>30</v>
      </c>
      <c r="U2359" s="695">
        <v>350</v>
      </c>
      <c r="V2359" s="695">
        <v>1000</v>
      </c>
      <c r="W2359" s="695">
        <v>1000</v>
      </c>
      <c r="X2359" s="232">
        <v>1</v>
      </c>
      <c r="Y2359" s="695"/>
      <c r="Z2359" s="232">
        <v>1</v>
      </c>
      <c r="AA2359" s="696">
        <v>350</v>
      </c>
      <c r="AB2359" s="696">
        <v>18550</v>
      </c>
      <c r="AC2359" s="697" t="s">
        <v>914</v>
      </c>
      <c r="AD2359" s="698"/>
      <c r="AE2359" s="699"/>
      <c r="AF2359" s="699"/>
      <c r="AG2359" s="699"/>
      <c r="AH2359" s="699"/>
      <c r="AI2359" s="232"/>
      <c r="AJ2359" s="694"/>
      <c r="AK2359" s="694" t="s">
        <v>6</v>
      </c>
      <c r="AL2359" s="700"/>
      <c r="AM2359" s="694" t="s">
        <v>486</v>
      </c>
      <c r="AN2359" s="694"/>
      <c r="AO2359" s="232"/>
      <c r="AP2359" s="232"/>
      <c r="AQ2359" s="232"/>
      <c r="AR2359" s="232"/>
      <c r="AS2359" s="232"/>
      <c r="AT2359" s="243" t="str">
        <f t="shared" si="215"/>
        <v/>
      </c>
      <c r="AU2359" s="243" t="str">
        <f t="shared" si="216"/>
        <v/>
      </c>
    </row>
    <row r="2360" spans="2:47" ht="14.25">
      <c r="B2360" s="682">
        <v>2025</v>
      </c>
      <c r="C2360" s="29">
        <v>8</v>
      </c>
      <c r="D2360" s="682"/>
      <c r="E2360" s="683"/>
      <c r="F2360" s="682"/>
      <c r="G2360" s="703"/>
      <c r="H2360" s="694" t="s">
        <v>467</v>
      </c>
      <c r="I2360" s="347"/>
      <c r="J2360" s="694"/>
      <c r="K2360" s="232"/>
      <c r="L2360" s="698"/>
      <c r="M2360" s="185"/>
      <c r="N2360" s="717"/>
      <c r="O2360" s="232"/>
      <c r="P2360" s="232"/>
      <c r="Q2360" s="347"/>
      <c r="R2360" s="695"/>
      <c r="S2360" s="695"/>
      <c r="T2360" s="695"/>
      <c r="U2360" s="695"/>
      <c r="V2360" s="695"/>
      <c r="W2360" s="695"/>
      <c r="X2360" s="232"/>
      <c r="Y2360" s="695"/>
      <c r="Z2360" s="232"/>
      <c r="AA2360" s="696"/>
      <c r="AB2360" s="696"/>
      <c r="AC2360" s="697"/>
      <c r="AD2360" s="698"/>
      <c r="AE2360" s="699"/>
      <c r="AF2360" s="699"/>
      <c r="AG2360" s="699"/>
      <c r="AH2360" s="699"/>
      <c r="AI2360" s="232" t="s">
        <v>560</v>
      </c>
      <c r="AJ2360" s="694"/>
      <c r="AK2360" s="694"/>
      <c r="AL2360" s="700"/>
      <c r="AM2360" s="694"/>
      <c r="AN2360" s="694"/>
      <c r="AO2360" s="232"/>
      <c r="AP2360" s="232"/>
      <c r="AQ2360" s="232"/>
      <c r="AR2360" s="232"/>
      <c r="AS2360" s="232"/>
      <c r="AT2360" s="243" t="str">
        <f t="shared" si="215"/>
        <v/>
      </c>
      <c r="AU2360" s="243" t="str">
        <f t="shared" si="216"/>
        <v/>
      </c>
    </row>
    <row r="2361" spans="2:47" ht="14.25">
      <c r="B2361" s="682">
        <v>2025</v>
      </c>
      <c r="C2361" s="29">
        <v>8</v>
      </c>
      <c r="D2361" s="682"/>
      <c r="E2361" s="683"/>
      <c r="F2361" s="682"/>
      <c r="G2361" s="686"/>
      <c r="H2361" s="694" t="s">
        <v>467</v>
      </c>
      <c r="I2361" s="347" t="s">
        <v>58</v>
      </c>
      <c r="J2361" s="694" t="s">
        <v>468</v>
      </c>
      <c r="K2361" s="232"/>
      <c r="L2361" s="698"/>
      <c r="M2361" s="185"/>
      <c r="N2361" s="717"/>
      <c r="O2361" s="232"/>
      <c r="P2361" s="232">
        <v>12</v>
      </c>
      <c r="Q2361" s="347" t="s">
        <v>483</v>
      </c>
      <c r="R2361" s="695">
        <v>1005</v>
      </c>
      <c r="S2361" s="695"/>
      <c r="T2361" s="695" t="s">
        <v>30</v>
      </c>
      <c r="U2361" s="695">
        <v>200</v>
      </c>
      <c r="V2361" s="695">
        <v>1005</v>
      </c>
      <c r="W2361" s="695">
        <v>1005</v>
      </c>
      <c r="X2361" s="232">
        <v>1</v>
      </c>
      <c r="Y2361" s="695">
        <v>200</v>
      </c>
      <c r="Z2361" s="232">
        <v>1</v>
      </c>
      <c r="AA2361" s="696">
        <v>200</v>
      </c>
      <c r="AB2361" s="696"/>
      <c r="AC2361" s="697"/>
      <c r="AD2361" s="698"/>
      <c r="AE2361" s="699"/>
      <c r="AF2361" s="699"/>
      <c r="AG2361" s="699"/>
      <c r="AH2361" s="699"/>
      <c r="AI2361" s="232"/>
      <c r="AJ2361" s="694"/>
      <c r="AK2361" s="694"/>
      <c r="AL2361" s="700"/>
      <c r="AM2361" s="694"/>
      <c r="AN2361" s="694"/>
      <c r="AO2361" s="232"/>
      <c r="AP2361" s="232"/>
      <c r="AQ2361" s="232"/>
      <c r="AR2361" s="232"/>
      <c r="AS2361" s="232"/>
      <c r="AT2361" s="243" t="str">
        <f t="shared" si="215"/>
        <v/>
      </c>
      <c r="AU2361" s="243" t="str">
        <f t="shared" si="216"/>
        <v/>
      </c>
    </row>
    <row r="2362" spans="2:47" ht="14.25">
      <c r="B2362" s="682">
        <v>2025</v>
      </c>
      <c r="C2362" s="29">
        <v>8</v>
      </c>
      <c r="D2362" s="682"/>
      <c r="E2362" s="683"/>
      <c r="F2362" s="682"/>
      <c r="G2362" s="686" t="s">
        <v>485</v>
      </c>
      <c r="H2362" s="694" t="s">
        <v>467</v>
      </c>
      <c r="I2362" s="347" t="s">
        <v>47</v>
      </c>
      <c r="J2362" s="694" t="s">
        <v>468</v>
      </c>
      <c r="K2362" s="232">
        <v>3844366</v>
      </c>
      <c r="L2362" s="698">
        <v>16</v>
      </c>
      <c r="M2362" s="185">
        <v>33</v>
      </c>
      <c r="N2362" s="717" t="s">
        <v>503</v>
      </c>
      <c r="O2362" s="232" t="s">
        <v>469</v>
      </c>
      <c r="P2362" s="232">
        <v>50</v>
      </c>
      <c r="Q2362" s="347" t="s">
        <v>284</v>
      </c>
      <c r="R2362" s="695">
        <v>1000</v>
      </c>
      <c r="S2362" s="695"/>
      <c r="T2362" s="695">
        <v>6000</v>
      </c>
      <c r="U2362" s="695">
        <v>6000</v>
      </c>
      <c r="V2362" s="695">
        <v>1000</v>
      </c>
      <c r="W2362" s="695">
        <v>1000</v>
      </c>
      <c r="X2362" s="232">
        <v>1</v>
      </c>
      <c r="Y2362" s="695">
        <v>6000</v>
      </c>
      <c r="Z2362" s="232">
        <v>1</v>
      </c>
      <c r="AA2362" s="696">
        <v>6000</v>
      </c>
      <c r="AB2362" s="696"/>
      <c r="AC2362" s="697"/>
      <c r="AD2362" s="698"/>
      <c r="AE2362" s="699"/>
      <c r="AF2362" s="699"/>
      <c r="AG2362" s="699"/>
      <c r="AH2362" s="699"/>
      <c r="AI2362" s="232" t="s">
        <v>5</v>
      </c>
      <c r="AJ2362" s="694"/>
      <c r="AK2362" s="694" t="s">
        <v>6</v>
      </c>
      <c r="AL2362" s="700"/>
      <c r="AM2362" s="694" t="s">
        <v>486</v>
      </c>
      <c r="AN2362" s="694"/>
      <c r="AO2362" s="232"/>
      <c r="AP2362" s="232"/>
      <c r="AQ2362" s="232"/>
      <c r="AR2362" s="232"/>
      <c r="AS2362" s="232"/>
      <c r="AT2362" s="243" t="str">
        <f t="shared" si="215"/>
        <v/>
      </c>
      <c r="AU2362" s="243" t="str">
        <f t="shared" si="216"/>
        <v/>
      </c>
    </row>
    <row r="2363" spans="2:47" ht="14.25">
      <c r="B2363" s="682">
        <v>2025</v>
      </c>
      <c r="C2363" s="29">
        <v>8</v>
      </c>
      <c r="D2363" s="682"/>
      <c r="E2363" s="683"/>
      <c r="F2363" s="682"/>
      <c r="G2363" s="686" t="s">
        <v>485</v>
      </c>
      <c r="H2363" s="694" t="s">
        <v>467</v>
      </c>
      <c r="I2363" s="347" t="s">
        <v>47</v>
      </c>
      <c r="J2363" s="694" t="s">
        <v>468</v>
      </c>
      <c r="K2363" s="232">
        <v>3844366</v>
      </c>
      <c r="L2363" s="698">
        <v>17</v>
      </c>
      <c r="M2363" s="185">
        <v>33</v>
      </c>
      <c r="N2363" s="717" t="s">
        <v>503</v>
      </c>
      <c r="O2363" s="232" t="s">
        <v>469</v>
      </c>
      <c r="P2363" s="232">
        <v>50</v>
      </c>
      <c r="Q2363" s="347" t="s">
        <v>284</v>
      </c>
      <c r="R2363" s="695">
        <v>1000</v>
      </c>
      <c r="S2363" s="695"/>
      <c r="T2363" s="695">
        <v>6000</v>
      </c>
      <c r="U2363" s="695">
        <v>6000</v>
      </c>
      <c r="V2363" s="695">
        <v>1000</v>
      </c>
      <c r="W2363" s="695">
        <v>1000</v>
      </c>
      <c r="X2363" s="232">
        <v>1</v>
      </c>
      <c r="Y2363" s="695">
        <v>6000</v>
      </c>
      <c r="Z2363" s="232">
        <v>1</v>
      </c>
      <c r="AA2363" s="696">
        <v>6000</v>
      </c>
      <c r="AB2363" s="696"/>
      <c r="AC2363" s="697"/>
      <c r="AD2363" s="698"/>
      <c r="AE2363" s="699"/>
      <c r="AF2363" s="699"/>
      <c r="AG2363" s="699"/>
      <c r="AH2363" s="699"/>
      <c r="AI2363" s="232" t="s">
        <v>5</v>
      </c>
      <c r="AJ2363" s="694"/>
      <c r="AK2363" s="694" t="s">
        <v>6</v>
      </c>
      <c r="AL2363" s="700"/>
      <c r="AM2363" s="694" t="s">
        <v>486</v>
      </c>
      <c r="AN2363" s="694"/>
      <c r="AO2363" s="232"/>
      <c r="AP2363" s="232"/>
      <c r="AQ2363" s="232"/>
      <c r="AR2363" s="232"/>
      <c r="AS2363" s="232"/>
      <c r="AT2363" s="243" t="str">
        <f t="shared" si="215"/>
        <v/>
      </c>
      <c r="AU2363" s="243" t="str">
        <f t="shared" si="216"/>
        <v/>
      </c>
    </row>
    <row r="2364" spans="2:47" ht="14.25">
      <c r="B2364" s="682">
        <v>2025</v>
      </c>
      <c r="C2364" s="29">
        <v>8</v>
      </c>
      <c r="D2364" s="682"/>
      <c r="E2364" s="683"/>
      <c r="F2364" s="682"/>
      <c r="G2364" s="686" t="s">
        <v>485</v>
      </c>
      <c r="H2364" s="694" t="s">
        <v>467</v>
      </c>
      <c r="I2364" s="347" t="s">
        <v>47</v>
      </c>
      <c r="J2364" s="694" t="s">
        <v>468</v>
      </c>
      <c r="K2364" s="232">
        <v>3844366</v>
      </c>
      <c r="L2364" s="698">
        <v>18</v>
      </c>
      <c r="M2364" s="185">
        <v>33</v>
      </c>
      <c r="N2364" s="717" t="s">
        <v>503</v>
      </c>
      <c r="O2364" s="232" t="s">
        <v>469</v>
      </c>
      <c r="P2364" s="232">
        <v>50</v>
      </c>
      <c r="Q2364" s="347" t="s">
        <v>284</v>
      </c>
      <c r="R2364" s="695">
        <v>1000</v>
      </c>
      <c r="S2364" s="695"/>
      <c r="T2364" s="695">
        <v>6000</v>
      </c>
      <c r="U2364" s="695">
        <v>6000</v>
      </c>
      <c r="V2364" s="695">
        <v>1000</v>
      </c>
      <c r="W2364" s="695">
        <v>1000</v>
      </c>
      <c r="X2364" s="232">
        <v>1</v>
      </c>
      <c r="Y2364" s="695">
        <v>6000</v>
      </c>
      <c r="Z2364" s="232">
        <v>1</v>
      </c>
      <c r="AA2364" s="696">
        <v>6000</v>
      </c>
      <c r="AB2364" s="696"/>
      <c r="AC2364" s="697"/>
      <c r="AD2364" s="698"/>
      <c r="AE2364" s="699"/>
      <c r="AF2364" s="699"/>
      <c r="AG2364" s="699"/>
      <c r="AH2364" s="699"/>
      <c r="AI2364" s="232" t="s">
        <v>5</v>
      </c>
      <c r="AJ2364" s="694"/>
      <c r="AK2364" s="694" t="s">
        <v>6</v>
      </c>
      <c r="AL2364" s="700"/>
      <c r="AM2364" s="694" t="s">
        <v>486</v>
      </c>
      <c r="AN2364" s="694"/>
      <c r="AO2364" s="232"/>
      <c r="AP2364" s="232"/>
      <c r="AQ2364" s="232"/>
      <c r="AR2364" s="232"/>
      <c r="AS2364" s="232"/>
      <c r="AT2364" s="243" t="str">
        <f t="shared" si="215"/>
        <v/>
      </c>
      <c r="AU2364" s="243" t="str">
        <f t="shared" si="216"/>
        <v/>
      </c>
    </row>
    <row r="2365" spans="2:47" ht="14.25">
      <c r="B2365" s="682">
        <v>2025</v>
      </c>
      <c r="C2365" s="29">
        <v>8</v>
      </c>
      <c r="D2365" s="682"/>
      <c r="E2365" s="683"/>
      <c r="F2365" s="682"/>
      <c r="G2365" s="686"/>
      <c r="H2365" s="694" t="s">
        <v>467</v>
      </c>
      <c r="I2365" s="347" t="s">
        <v>43</v>
      </c>
      <c r="J2365" s="694" t="s">
        <v>468</v>
      </c>
      <c r="K2365" s="232"/>
      <c r="L2365" s="698"/>
      <c r="M2365" s="185"/>
      <c r="N2365" s="717"/>
      <c r="O2365" s="232"/>
      <c r="P2365" s="232">
        <v>25</v>
      </c>
      <c r="Q2365" s="347" t="s">
        <v>483</v>
      </c>
      <c r="R2365" s="695">
        <v>1000</v>
      </c>
      <c r="S2365" s="695"/>
      <c r="T2365" s="695" t="s">
        <v>30</v>
      </c>
      <c r="U2365" s="695">
        <v>350</v>
      </c>
      <c r="V2365" s="695">
        <v>1000</v>
      </c>
      <c r="W2365" s="695">
        <v>1000</v>
      </c>
      <c r="X2365" s="232">
        <v>1</v>
      </c>
      <c r="Y2365" s="695"/>
      <c r="Z2365" s="232">
        <v>1</v>
      </c>
      <c r="AA2365" s="696">
        <v>350</v>
      </c>
      <c r="AB2365" s="696">
        <v>18550</v>
      </c>
      <c r="AC2365" s="697" t="s">
        <v>914</v>
      </c>
      <c r="AD2365" s="698"/>
      <c r="AE2365" s="699"/>
      <c r="AF2365" s="699"/>
      <c r="AG2365" s="699"/>
      <c r="AH2365" s="699"/>
      <c r="AI2365" s="232"/>
      <c r="AJ2365" s="694"/>
      <c r="AK2365" s="694" t="s">
        <v>6</v>
      </c>
      <c r="AL2365" s="700"/>
      <c r="AM2365" s="694" t="s">
        <v>486</v>
      </c>
      <c r="AN2365" s="694"/>
      <c r="AO2365" s="232"/>
      <c r="AP2365" s="232"/>
      <c r="AQ2365" s="232"/>
      <c r="AR2365" s="232"/>
      <c r="AS2365" s="232"/>
      <c r="AT2365" s="243" t="str">
        <f t="shared" si="215"/>
        <v/>
      </c>
      <c r="AU2365" s="243" t="str">
        <f t="shared" si="216"/>
        <v/>
      </c>
    </row>
    <row r="2366" spans="2:47" ht="14.25">
      <c r="B2366" s="682">
        <v>2025</v>
      </c>
      <c r="C2366" s="29">
        <v>8</v>
      </c>
      <c r="D2366" s="682"/>
      <c r="E2366" s="683"/>
      <c r="F2366" s="682"/>
      <c r="G2366" s="703"/>
      <c r="H2366" s="694" t="s">
        <v>467</v>
      </c>
      <c r="I2366" s="347"/>
      <c r="J2366" s="694"/>
      <c r="K2366" s="232"/>
      <c r="L2366" s="698"/>
      <c r="M2366" s="185"/>
      <c r="N2366" s="717"/>
      <c r="O2366" s="232"/>
      <c r="P2366" s="232"/>
      <c r="Q2366" s="347"/>
      <c r="R2366" s="695"/>
      <c r="S2366" s="695"/>
      <c r="T2366" s="695"/>
      <c r="U2366" s="695"/>
      <c r="V2366" s="695"/>
      <c r="W2366" s="695"/>
      <c r="X2366" s="232"/>
      <c r="Y2366" s="695"/>
      <c r="Z2366" s="232"/>
      <c r="AA2366" s="696"/>
      <c r="AB2366" s="696"/>
      <c r="AC2366" s="697"/>
      <c r="AD2366" s="698"/>
      <c r="AE2366" s="699"/>
      <c r="AF2366" s="699"/>
      <c r="AG2366" s="699"/>
      <c r="AH2366" s="699"/>
      <c r="AI2366" s="232" t="s">
        <v>560</v>
      </c>
      <c r="AJ2366" s="694"/>
      <c r="AK2366" s="694"/>
      <c r="AL2366" s="700"/>
      <c r="AM2366" s="694"/>
      <c r="AN2366" s="694"/>
      <c r="AO2366" s="232"/>
      <c r="AP2366" s="232"/>
      <c r="AQ2366" s="232"/>
      <c r="AR2366" s="232"/>
      <c r="AS2366" s="232"/>
      <c r="AT2366" s="243" t="str">
        <f t="shared" ref="AT2366:AT2429" si="217">IF(IF(AE2366&gt;AF2366,1-AE2366+AF2366,AF2366-AE2366)=0,"",IF(AE2366&gt;AF2366,1-AE2366+AF2366,AF2366-AE2366))</f>
        <v/>
      </c>
      <c r="AU2366" s="243" t="str">
        <f t="shared" ref="AU2366:AU2429" si="218">IF(IF(AG2366&gt;AH2366,1-AG2366+AH2366,AH2366-AG2366)=0,"",IF(AG2366&gt;AH2366,1-AG2366+AH2366,AH2366-AG2366))</f>
        <v/>
      </c>
    </row>
    <row r="2367" spans="2:47" ht="14.25">
      <c r="B2367" s="682">
        <v>2025</v>
      </c>
      <c r="C2367" s="29">
        <v>8</v>
      </c>
      <c r="D2367" s="682"/>
      <c r="E2367" s="683"/>
      <c r="F2367" s="682"/>
      <c r="G2367" s="686"/>
      <c r="H2367" s="694" t="s">
        <v>467</v>
      </c>
      <c r="I2367" s="347" t="s">
        <v>58</v>
      </c>
      <c r="J2367" s="694" t="s">
        <v>468</v>
      </c>
      <c r="K2367" s="232"/>
      <c r="L2367" s="698"/>
      <c r="M2367" s="185"/>
      <c r="N2367" s="717"/>
      <c r="O2367" s="232"/>
      <c r="P2367" s="232">
        <v>12</v>
      </c>
      <c r="Q2367" s="347" t="s">
        <v>483</v>
      </c>
      <c r="R2367" s="695">
        <v>1005</v>
      </c>
      <c r="S2367" s="695"/>
      <c r="T2367" s="695" t="s">
        <v>30</v>
      </c>
      <c r="U2367" s="695">
        <v>200</v>
      </c>
      <c r="V2367" s="695">
        <v>1005</v>
      </c>
      <c r="W2367" s="695">
        <v>1005</v>
      </c>
      <c r="X2367" s="232">
        <v>1</v>
      </c>
      <c r="Y2367" s="695">
        <v>200</v>
      </c>
      <c r="Z2367" s="232">
        <v>1</v>
      </c>
      <c r="AA2367" s="696">
        <v>200</v>
      </c>
      <c r="AB2367" s="696"/>
      <c r="AC2367" s="697"/>
      <c r="AD2367" s="698"/>
      <c r="AE2367" s="699"/>
      <c r="AF2367" s="699"/>
      <c r="AG2367" s="699"/>
      <c r="AH2367" s="699"/>
      <c r="AI2367" s="232"/>
      <c r="AJ2367" s="694"/>
      <c r="AK2367" s="694"/>
      <c r="AL2367" s="700"/>
      <c r="AM2367" s="694"/>
      <c r="AN2367" s="694"/>
      <c r="AO2367" s="232"/>
      <c r="AP2367" s="232"/>
      <c r="AQ2367" s="232"/>
      <c r="AR2367" s="232"/>
      <c r="AS2367" s="232"/>
      <c r="AT2367" s="243" t="str">
        <f t="shared" si="217"/>
        <v/>
      </c>
      <c r="AU2367" s="243" t="str">
        <f t="shared" si="218"/>
        <v/>
      </c>
    </row>
    <row r="2368" spans="2:47" ht="14.25">
      <c r="B2368" s="682">
        <v>2025</v>
      </c>
      <c r="C2368" s="29">
        <v>8</v>
      </c>
      <c r="D2368" s="682"/>
      <c r="E2368" s="683"/>
      <c r="F2368" s="682"/>
      <c r="G2368" s="686" t="s">
        <v>485</v>
      </c>
      <c r="H2368" s="694" t="s">
        <v>467</v>
      </c>
      <c r="I2368" s="347" t="s">
        <v>47</v>
      </c>
      <c r="J2368" s="694" t="s">
        <v>468</v>
      </c>
      <c r="K2368" s="232">
        <v>3844366</v>
      </c>
      <c r="L2368" s="698">
        <v>19</v>
      </c>
      <c r="M2368" s="185">
        <v>33</v>
      </c>
      <c r="N2368" s="717" t="s">
        <v>503</v>
      </c>
      <c r="O2368" s="232" t="s">
        <v>469</v>
      </c>
      <c r="P2368" s="232">
        <v>50</v>
      </c>
      <c r="Q2368" s="347" t="s">
        <v>284</v>
      </c>
      <c r="R2368" s="695">
        <v>1000</v>
      </c>
      <c r="S2368" s="695"/>
      <c r="T2368" s="695">
        <v>6000</v>
      </c>
      <c r="U2368" s="695">
        <v>6000</v>
      </c>
      <c r="V2368" s="695">
        <v>1000</v>
      </c>
      <c r="W2368" s="695">
        <v>1000</v>
      </c>
      <c r="X2368" s="232">
        <v>1</v>
      </c>
      <c r="Y2368" s="695">
        <v>6000</v>
      </c>
      <c r="Z2368" s="232">
        <v>1</v>
      </c>
      <c r="AA2368" s="696">
        <v>6000</v>
      </c>
      <c r="AB2368" s="696"/>
      <c r="AC2368" s="697"/>
      <c r="AD2368" s="698"/>
      <c r="AE2368" s="699"/>
      <c r="AF2368" s="699"/>
      <c r="AG2368" s="699"/>
      <c r="AH2368" s="699"/>
      <c r="AI2368" s="232" t="s">
        <v>5</v>
      </c>
      <c r="AJ2368" s="694"/>
      <c r="AK2368" s="694" t="s">
        <v>6</v>
      </c>
      <c r="AL2368" s="700"/>
      <c r="AM2368" s="694" t="s">
        <v>486</v>
      </c>
      <c r="AN2368" s="694"/>
      <c r="AO2368" s="232"/>
      <c r="AP2368" s="232"/>
      <c r="AQ2368" s="232"/>
      <c r="AR2368" s="232"/>
      <c r="AS2368" s="232"/>
      <c r="AT2368" s="243" t="str">
        <f t="shared" si="217"/>
        <v/>
      </c>
      <c r="AU2368" s="243" t="str">
        <f t="shared" si="218"/>
        <v/>
      </c>
    </row>
    <row r="2369" spans="2:47" ht="14.25">
      <c r="B2369" s="682">
        <v>2025</v>
      </c>
      <c r="C2369" s="29">
        <v>8</v>
      </c>
      <c r="D2369" s="682"/>
      <c r="E2369" s="683"/>
      <c r="F2369" s="682"/>
      <c r="G2369" s="686" t="s">
        <v>485</v>
      </c>
      <c r="H2369" s="694" t="s">
        <v>467</v>
      </c>
      <c r="I2369" s="347" t="s">
        <v>47</v>
      </c>
      <c r="J2369" s="694" t="s">
        <v>468</v>
      </c>
      <c r="K2369" s="232">
        <v>3844366</v>
      </c>
      <c r="L2369" s="698">
        <v>20</v>
      </c>
      <c r="M2369" s="185">
        <v>33</v>
      </c>
      <c r="N2369" s="717" t="s">
        <v>503</v>
      </c>
      <c r="O2369" s="232" t="s">
        <v>469</v>
      </c>
      <c r="P2369" s="232">
        <v>50</v>
      </c>
      <c r="Q2369" s="347" t="s">
        <v>284</v>
      </c>
      <c r="R2369" s="695">
        <v>1000</v>
      </c>
      <c r="S2369" s="695"/>
      <c r="T2369" s="695">
        <v>6000</v>
      </c>
      <c r="U2369" s="695">
        <v>6000</v>
      </c>
      <c r="V2369" s="695">
        <v>1000</v>
      </c>
      <c r="W2369" s="695">
        <v>1000</v>
      </c>
      <c r="X2369" s="232">
        <v>1</v>
      </c>
      <c r="Y2369" s="695">
        <v>6000</v>
      </c>
      <c r="Z2369" s="232">
        <v>1</v>
      </c>
      <c r="AA2369" s="696">
        <v>6000</v>
      </c>
      <c r="AB2369" s="696"/>
      <c r="AC2369" s="697"/>
      <c r="AD2369" s="698"/>
      <c r="AE2369" s="699"/>
      <c r="AF2369" s="699"/>
      <c r="AG2369" s="699"/>
      <c r="AH2369" s="699"/>
      <c r="AI2369" s="232" t="s">
        <v>5</v>
      </c>
      <c r="AJ2369" s="694"/>
      <c r="AK2369" s="694" t="s">
        <v>6</v>
      </c>
      <c r="AL2369" s="700"/>
      <c r="AM2369" s="694" t="s">
        <v>486</v>
      </c>
      <c r="AN2369" s="694"/>
      <c r="AO2369" s="232"/>
      <c r="AP2369" s="232"/>
      <c r="AQ2369" s="232"/>
      <c r="AR2369" s="232"/>
      <c r="AS2369" s="232"/>
      <c r="AT2369" s="243" t="str">
        <f t="shared" si="217"/>
        <v/>
      </c>
      <c r="AU2369" s="243" t="str">
        <f t="shared" si="218"/>
        <v/>
      </c>
    </row>
    <row r="2370" spans="2:47" ht="14.25">
      <c r="B2370" s="682">
        <v>2025</v>
      </c>
      <c r="C2370" s="29">
        <v>8</v>
      </c>
      <c r="D2370" s="682"/>
      <c r="E2370" s="683"/>
      <c r="F2370" s="682"/>
      <c r="G2370" s="686" t="s">
        <v>485</v>
      </c>
      <c r="H2370" s="694" t="s">
        <v>467</v>
      </c>
      <c r="I2370" s="347" t="s">
        <v>47</v>
      </c>
      <c r="J2370" s="694" t="s">
        <v>468</v>
      </c>
      <c r="K2370" s="232">
        <v>3844366</v>
      </c>
      <c r="L2370" s="698">
        <v>21</v>
      </c>
      <c r="M2370" s="185">
        <v>33</v>
      </c>
      <c r="N2370" s="717" t="s">
        <v>503</v>
      </c>
      <c r="O2370" s="232" t="s">
        <v>469</v>
      </c>
      <c r="P2370" s="232">
        <v>50</v>
      </c>
      <c r="Q2370" s="347" t="s">
        <v>284</v>
      </c>
      <c r="R2370" s="695">
        <v>1000</v>
      </c>
      <c r="S2370" s="695"/>
      <c r="T2370" s="695">
        <v>6000</v>
      </c>
      <c r="U2370" s="695">
        <v>6000</v>
      </c>
      <c r="V2370" s="695">
        <v>1000</v>
      </c>
      <c r="W2370" s="695">
        <v>1000</v>
      </c>
      <c r="X2370" s="232">
        <v>1</v>
      </c>
      <c r="Y2370" s="695">
        <v>6000</v>
      </c>
      <c r="Z2370" s="232">
        <v>1</v>
      </c>
      <c r="AA2370" s="696">
        <v>6000</v>
      </c>
      <c r="AB2370" s="696"/>
      <c r="AC2370" s="697"/>
      <c r="AD2370" s="698"/>
      <c r="AE2370" s="699"/>
      <c r="AF2370" s="699"/>
      <c r="AG2370" s="699"/>
      <c r="AH2370" s="699"/>
      <c r="AI2370" s="232" t="s">
        <v>5</v>
      </c>
      <c r="AJ2370" s="694"/>
      <c r="AK2370" s="694" t="s">
        <v>6</v>
      </c>
      <c r="AL2370" s="700"/>
      <c r="AM2370" s="694" t="s">
        <v>486</v>
      </c>
      <c r="AN2370" s="694"/>
      <c r="AO2370" s="232"/>
      <c r="AP2370" s="232"/>
      <c r="AQ2370" s="232"/>
      <c r="AR2370" s="232"/>
      <c r="AS2370" s="232"/>
      <c r="AT2370" s="243" t="str">
        <f t="shared" si="217"/>
        <v/>
      </c>
      <c r="AU2370" s="243" t="str">
        <f t="shared" si="218"/>
        <v/>
      </c>
    </row>
    <row r="2371" spans="2:47" ht="14.25">
      <c r="B2371" s="682">
        <v>2025</v>
      </c>
      <c r="C2371" s="29">
        <v>8</v>
      </c>
      <c r="D2371" s="682"/>
      <c r="E2371" s="683"/>
      <c r="F2371" s="682"/>
      <c r="G2371" s="686"/>
      <c r="H2371" s="694" t="s">
        <v>467</v>
      </c>
      <c r="I2371" s="347" t="s">
        <v>43</v>
      </c>
      <c r="J2371" s="694" t="s">
        <v>468</v>
      </c>
      <c r="K2371" s="232"/>
      <c r="L2371" s="698"/>
      <c r="M2371" s="185"/>
      <c r="N2371" s="717"/>
      <c r="O2371" s="232"/>
      <c r="P2371" s="232">
        <v>25</v>
      </c>
      <c r="Q2371" s="347" t="s">
        <v>483</v>
      </c>
      <c r="R2371" s="695">
        <v>1000</v>
      </c>
      <c r="S2371" s="695"/>
      <c r="T2371" s="695" t="s">
        <v>30</v>
      </c>
      <c r="U2371" s="695">
        <v>350</v>
      </c>
      <c r="V2371" s="695">
        <v>1000</v>
      </c>
      <c r="W2371" s="695">
        <v>1000</v>
      </c>
      <c r="X2371" s="232">
        <v>1</v>
      </c>
      <c r="Y2371" s="695"/>
      <c r="Z2371" s="232">
        <v>1</v>
      </c>
      <c r="AA2371" s="696">
        <v>350</v>
      </c>
      <c r="AB2371" s="696">
        <v>18550</v>
      </c>
      <c r="AC2371" s="697" t="s">
        <v>914</v>
      </c>
      <c r="AD2371" s="698"/>
      <c r="AE2371" s="699"/>
      <c r="AF2371" s="699"/>
      <c r="AG2371" s="699"/>
      <c r="AH2371" s="699"/>
      <c r="AI2371" s="232"/>
      <c r="AJ2371" s="694"/>
      <c r="AK2371" s="694" t="s">
        <v>6</v>
      </c>
      <c r="AL2371" s="700"/>
      <c r="AM2371" s="694" t="s">
        <v>486</v>
      </c>
      <c r="AN2371" s="694"/>
      <c r="AO2371" s="232"/>
      <c r="AP2371" s="232"/>
      <c r="AQ2371" s="232"/>
      <c r="AR2371" s="232"/>
      <c r="AS2371" s="232"/>
      <c r="AT2371" s="243" t="str">
        <f t="shared" si="217"/>
        <v/>
      </c>
      <c r="AU2371" s="243" t="str">
        <f t="shared" si="218"/>
        <v/>
      </c>
    </row>
    <row r="2372" spans="2:47" ht="14.25">
      <c r="B2372" s="682">
        <v>2025</v>
      </c>
      <c r="C2372" s="29">
        <v>8</v>
      </c>
      <c r="D2372" s="682"/>
      <c r="E2372" s="683"/>
      <c r="F2372" s="682"/>
      <c r="G2372" s="703"/>
      <c r="H2372" s="694" t="s">
        <v>467</v>
      </c>
      <c r="I2372" s="347"/>
      <c r="J2372" s="694"/>
      <c r="K2372" s="232"/>
      <c r="L2372" s="698"/>
      <c r="M2372" s="185"/>
      <c r="N2372" s="717"/>
      <c r="O2372" s="232"/>
      <c r="P2372" s="232"/>
      <c r="Q2372" s="347"/>
      <c r="R2372" s="695"/>
      <c r="S2372" s="695"/>
      <c r="T2372" s="695"/>
      <c r="U2372" s="695"/>
      <c r="V2372" s="695"/>
      <c r="W2372" s="695"/>
      <c r="X2372" s="232"/>
      <c r="Y2372" s="695"/>
      <c r="Z2372" s="232"/>
      <c r="AA2372" s="696"/>
      <c r="AB2372" s="696"/>
      <c r="AC2372" s="697"/>
      <c r="AD2372" s="698"/>
      <c r="AE2372" s="699"/>
      <c r="AF2372" s="699"/>
      <c r="AG2372" s="699"/>
      <c r="AH2372" s="699"/>
      <c r="AI2372" s="232" t="s">
        <v>560</v>
      </c>
      <c r="AJ2372" s="694"/>
      <c r="AK2372" s="694"/>
      <c r="AL2372" s="700"/>
      <c r="AM2372" s="694"/>
      <c r="AN2372" s="694"/>
      <c r="AO2372" s="232"/>
      <c r="AP2372" s="232"/>
      <c r="AQ2372" s="232"/>
      <c r="AR2372" s="232"/>
      <c r="AS2372" s="232"/>
      <c r="AT2372" s="243" t="str">
        <f t="shared" si="217"/>
        <v/>
      </c>
      <c r="AU2372" s="243" t="str">
        <f t="shared" si="218"/>
        <v/>
      </c>
    </row>
    <row r="2373" spans="2:47" ht="14.25">
      <c r="B2373" s="682">
        <v>2025</v>
      </c>
      <c r="C2373" s="29">
        <v>8</v>
      </c>
      <c r="D2373" s="682"/>
      <c r="E2373" s="683"/>
      <c r="F2373" s="682"/>
      <c r="G2373" s="686"/>
      <c r="H2373" s="694" t="s">
        <v>467</v>
      </c>
      <c r="I2373" s="347" t="s">
        <v>58</v>
      </c>
      <c r="J2373" s="694" t="s">
        <v>468</v>
      </c>
      <c r="K2373" s="232"/>
      <c r="L2373" s="698"/>
      <c r="M2373" s="185"/>
      <c r="N2373" s="717"/>
      <c r="O2373" s="232"/>
      <c r="P2373" s="232">
        <v>12</v>
      </c>
      <c r="Q2373" s="347" t="s">
        <v>483</v>
      </c>
      <c r="R2373" s="695">
        <v>1005</v>
      </c>
      <c r="S2373" s="695"/>
      <c r="T2373" s="695" t="s">
        <v>30</v>
      </c>
      <c r="U2373" s="695">
        <v>200</v>
      </c>
      <c r="V2373" s="695">
        <v>1005</v>
      </c>
      <c r="W2373" s="695">
        <v>1005</v>
      </c>
      <c r="X2373" s="232">
        <v>1</v>
      </c>
      <c r="Y2373" s="695">
        <v>200</v>
      </c>
      <c r="Z2373" s="232">
        <v>1</v>
      </c>
      <c r="AA2373" s="696">
        <v>200</v>
      </c>
      <c r="AB2373" s="696"/>
      <c r="AC2373" s="697"/>
      <c r="AD2373" s="698"/>
      <c r="AE2373" s="699"/>
      <c r="AF2373" s="699"/>
      <c r="AG2373" s="699"/>
      <c r="AH2373" s="699"/>
      <c r="AI2373" s="232"/>
      <c r="AJ2373" s="694"/>
      <c r="AK2373" s="694"/>
      <c r="AL2373" s="700"/>
      <c r="AM2373" s="694"/>
      <c r="AN2373" s="694"/>
      <c r="AO2373" s="232"/>
      <c r="AP2373" s="232"/>
      <c r="AQ2373" s="232"/>
      <c r="AR2373" s="232"/>
      <c r="AS2373" s="232"/>
      <c r="AT2373" s="243" t="str">
        <f t="shared" si="217"/>
        <v/>
      </c>
      <c r="AU2373" s="243" t="str">
        <f t="shared" si="218"/>
        <v/>
      </c>
    </row>
    <row r="2374" spans="2:47" ht="14.25">
      <c r="B2374" s="682">
        <v>2025</v>
      </c>
      <c r="C2374" s="29">
        <v>8</v>
      </c>
      <c r="D2374" s="682"/>
      <c r="E2374" s="683"/>
      <c r="F2374" s="682"/>
      <c r="G2374" s="686" t="s">
        <v>485</v>
      </c>
      <c r="H2374" s="694" t="s">
        <v>467</v>
      </c>
      <c r="I2374" s="347" t="s">
        <v>47</v>
      </c>
      <c r="J2374" s="694" t="s">
        <v>468</v>
      </c>
      <c r="K2374" s="232">
        <v>3844366</v>
      </c>
      <c r="L2374" s="698">
        <v>22</v>
      </c>
      <c r="M2374" s="185">
        <v>33</v>
      </c>
      <c r="N2374" s="717" t="s">
        <v>503</v>
      </c>
      <c r="O2374" s="232" t="s">
        <v>469</v>
      </c>
      <c r="P2374" s="232">
        <v>50</v>
      </c>
      <c r="Q2374" s="347" t="s">
        <v>284</v>
      </c>
      <c r="R2374" s="695">
        <v>1000</v>
      </c>
      <c r="S2374" s="695"/>
      <c r="T2374" s="695">
        <v>6000</v>
      </c>
      <c r="U2374" s="695">
        <v>6000</v>
      </c>
      <c r="V2374" s="695">
        <v>1000</v>
      </c>
      <c r="W2374" s="695">
        <v>1000</v>
      </c>
      <c r="X2374" s="232">
        <v>1</v>
      </c>
      <c r="Y2374" s="695">
        <v>6000</v>
      </c>
      <c r="Z2374" s="232">
        <v>1</v>
      </c>
      <c r="AA2374" s="696">
        <v>6000</v>
      </c>
      <c r="AB2374" s="696"/>
      <c r="AC2374" s="697"/>
      <c r="AD2374" s="698"/>
      <c r="AE2374" s="699"/>
      <c r="AF2374" s="699"/>
      <c r="AG2374" s="699"/>
      <c r="AH2374" s="699"/>
      <c r="AI2374" s="232" t="s">
        <v>5</v>
      </c>
      <c r="AJ2374" s="694"/>
      <c r="AK2374" s="694" t="s">
        <v>6</v>
      </c>
      <c r="AL2374" s="700"/>
      <c r="AM2374" s="694" t="s">
        <v>486</v>
      </c>
      <c r="AN2374" s="694"/>
      <c r="AO2374" s="232"/>
      <c r="AP2374" s="232"/>
      <c r="AQ2374" s="232"/>
      <c r="AR2374" s="232"/>
      <c r="AS2374" s="232"/>
      <c r="AT2374" s="243" t="str">
        <f t="shared" si="217"/>
        <v/>
      </c>
      <c r="AU2374" s="243" t="str">
        <f t="shared" si="218"/>
        <v/>
      </c>
    </row>
    <row r="2375" spans="2:47" ht="14.25">
      <c r="B2375" s="682">
        <v>2025</v>
      </c>
      <c r="C2375" s="29">
        <v>8</v>
      </c>
      <c r="D2375" s="682"/>
      <c r="E2375" s="683"/>
      <c r="F2375" s="682"/>
      <c r="G2375" s="686" t="s">
        <v>485</v>
      </c>
      <c r="H2375" s="694" t="s">
        <v>467</v>
      </c>
      <c r="I2375" s="347" t="s">
        <v>47</v>
      </c>
      <c r="J2375" s="694" t="s">
        <v>468</v>
      </c>
      <c r="K2375" s="232">
        <v>3844366</v>
      </c>
      <c r="L2375" s="698">
        <v>23</v>
      </c>
      <c r="M2375" s="185">
        <v>33</v>
      </c>
      <c r="N2375" s="717" t="s">
        <v>503</v>
      </c>
      <c r="O2375" s="232" t="s">
        <v>469</v>
      </c>
      <c r="P2375" s="232">
        <v>50</v>
      </c>
      <c r="Q2375" s="347" t="s">
        <v>284</v>
      </c>
      <c r="R2375" s="695">
        <v>1000</v>
      </c>
      <c r="S2375" s="695"/>
      <c r="T2375" s="695">
        <v>6000</v>
      </c>
      <c r="U2375" s="695">
        <v>6000</v>
      </c>
      <c r="V2375" s="695">
        <v>1000</v>
      </c>
      <c r="W2375" s="695">
        <v>1000</v>
      </c>
      <c r="X2375" s="232">
        <v>1</v>
      </c>
      <c r="Y2375" s="695">
        <v>6000</v>
      </c>
      <c r="Z2375" s="232">
        <v>1</v>
      </c>
      <c r="AA2375" s="696">
        <v>6000</v>
      </c>
      <c r="AB2375" s="696"/>
      <c r="AC2375" s="697"/>
      <c r="AD2375" s="698"/>
      <c r="AE2375" s="699"/>
      <c r="AF2375" s="699"/>
      <c r="AG2375" s="699"/>
      <c r="AH2375" s="699"/>
      <c r="AI2375" s="232" t="s">
        <v>5</v>
      </c>
      <c r="AJ2375" s="694"/>
      <c r="AK2375" s="694" t="s">
        <v>6</v>
      </c>
      <c r="AL2375" s="700"/>
      <c r="AM2375" s="694" t="s">
        <v>486</v>
      </c>
      <c r="AN2375" s="694"/>
      <c r="AO2375" s="232"/>
      <c r="AP2375" s="232"/>
      <c r="AQ2375" s="232"/>
      <c r="AR2375" s="232"/>
      <c r="AS2375" s="232"/>
      <c r="AT2375" s="243" t="str">
        <f t="shared" si="217"/>
        <v/>
      </c>
      <c r="AU2375" s="243" t="str">
        <f t="shared" si="218"/>
        <v/>
      </c>
    </row>
    <row r="2376" spans="2:47" ht="14.25">
      <c r="B2376" s="682">
        <v>2025</v>
      </c>
      <c r="C2376" s="29">
        <v>8</v>
      </c>
      <c r="D2376" s="682"/>
      <c r="E2376" s="683"/>
      <c r="F2376" s="682"/>
      <c r="G2376" s="686" t="s">
        <v>485</v>
      </c>
      <c r="H2376" s="694" t="s">
        <v>467</v>
      </c>
      <c r="I2376" s="347" t="s">
        <v>47</v>
      </c>
      <c r="J2376" s="694" t="s">
        <v>468</v>
      </c>
      <c r="K2376" s="232">
        <v>3844366</v>
      </c>
      <c r="L2376" s="698">
        <v>24</v>
      </c>
      <c r="M2376" s="185">
        <v>33</v>
      </c>
      <c r="N2376" s="717" t="s">
        <v>503</v>
      </c>
      <c r="O2376" s="232" t="s">
        <v>469</v>
      </c>
      <c r="P2376" s="232">
        <v>50</v>
      </c>
      <c r="Q2376" s="347" t="s">
        <v>284</v>
      </c>
      <c r="R2376" s="695">
        <v>1000</v>
      </c>
      <c r="S2376" s="695"/>
      <c r="T2376" s="695">
        <v>6000</v>
      </c>
      <c r="U2376" s="695">
        <v>6000</v>
      </c>
      <c r="V2376" s="695">
        <v>1000</v>
      </c>
      <c r="W2376" s="695">
        <v>1000</v>
      </c>
      <c r="X2376" s="232">
        <v>1</v>
      </c>
      <c r="Y2376" s="695">
        <v>6000</v>
      </c>
      <c r="Z2376" s="232">
        <v>1</v>
      </c>
      <c r="AA2376" s="696">
        <v>6000</v>
      </c>
      <c r="AB2376" s="696"/>
      <c r="AC2376" s="697"/>
      <c r="AD2376" s="698"/>
      <c r="AE2376" s="699"/>
      <c r="AF2376" s="699"/>
      <c r="AG2376" s="699"/>
      <c r="AH2376" s="699"/>
      <c r="AI2376" s="232" t="s">
        <v>5</v>
      </c>
      <c r="AJ2376" s="694"/>
      <c r="AK2376" s="694" t="s">
        <v>6</v>
      </c>
      <c r="AL2376" s="700"/>
      <c r="AM2376" s="694" t="s">
        <v>486</v>
      </c>
      <c r="AN2376" s="694"/>
      <c r="AO2376" s="232"/>
      <c r="AP2376" s="232"/>
      <c r="AQ2376" s="232"/>
      <c r="AR2376" s="232"/>
      <c r="AS2376" s="232"/>
      <c r="AT2376" s="243" t="str">
        <f t="shared" si="217"/>
        <v/>
      </c>
      <c r="AU2376" s="243" t="str">
        <f t="shared" si="218"/>
        <v/>
      </c>
    </row>
    <row r="2377" spans="2:47" ht="14.25">
      <c r="B2377" s="682">
        <v>2025</v>
      </c>
      <c r="C2377" s="29">
        <v>8</v>
      </c>
      <c r="D2377" s="682"/>
      <c r="E2377" s="683"/>
      <c r="F2377" s="682"/>
      <c r="G2377" s="686"/>
      <c r="H2377" s="694" t="s">
        <v>467</v>
      </c>
      <c r="I2377" s="347" t="s">
        <v>43</v>
      </c>
      <c r="J2377" s="694" t="s">
        <v>468</v>
      </c>
      <c r="K2377" s="232"/>
      <c r="L2377" s="698"/>
      <c r="M2377" s="185"/>
      <c r="N2377" s="717"/>
      <c r="O2377" s="232"/>
      <c r="P2377" s="232">
        <v>25</v>
      </c>
      <c r="Q2377" s="347" t="s">
        <v>483</v>
      </c>
      <c r="R2377" s="695">
        <v>1000</v>
      </c>
      <c r="S2377" s="695"/>
      <c r="T2377" s="695" t="s">
        <v>30</v>
      </c>
      <c r="U2377" s="695">
        <v>350</v>
      </c>
      <c r="V2377" s="695">
        <v>1000</v>
      </c>
      <c r="W2377" s="695">
        <v>1000</v>
      </c>
      <c r="X2377" s="232">
        <v>1</v>
      </c>
      <c r="Y2377" s="695"/>
      <c r="Z2377" s="232">
        <v>1</v>
      </c>
      <c r="AA2377" s="696">
        <v>350</v>
      </c>
      <c r="AB2377" s="696">
        <v>18550</v>
      </c>
      <c r="AC2377" s="697" t="s">
        <v>914</v>
      </c>
      <c r="AD2377" s="698"/>
      <c r="AE2377" s="699"/>
      <c r="AF2377" s="699"/>
      <c r="AG2377" s="699"/>
      <c r="AH2377" s="699"/>
      <c r="AI2377" s="232"/>
      <c r="AJ2377" s="694"/>
      <c r="AK2377" s="694" t="s">
        <v>6</v>
      </c>
      <c r="AL2377" s="700"/>
      <c r="AM2377" s="694" t="s">
        <v>486</v>
      </c>
      <c r="AN2377" s="694"/>
      <c r="AO2377" s="232"/>
      <c r="AP2377" s="232"/>
      <c r="AQ2377" s="232"/>
      <c r="AR2377" s="232"/>
      <c r="AS2377" s="232"/>
      <c r="AT2377" s="243" t="str">
        <f t="shared" si="217"/>
        <v/>
      </c>
      <c r="AU2377" s="243" t="str">
        <f t="shared" si="218"/>
        <v/>
      </c>
    </row>
    <row r="2378" spans="2:47" ht="14.25">
      <c r="B2378" s="682">
        <v>2025</v>
      </c>
      <c r="C2378" s="29">
        <v>8</v>
      </c>
      <c r="D2378" s="682"/>
      <c r="E2378" s="683"/>
      <c r="F2378" s="682"/>
      <c r="G2378" s="703"/>
      <c r="H2378" s="694" t="s">
        <v>467</v>
      </c>
      <c r="I2378" s="347"/>
      <c r="J2378" s="694"/>
      <c r="K2378" s="232"/>
      <c r="L2378" s="698"/>
      <c r="M2378" s="185"/>
      <c r="N2378" s="717"/>
      <c r="O2378" s="232"/>
      <c r="P2378" s="232"/>
      <c r="Q2378" s="347"/>
      <c r="R2378" s="695"/>
      <c r="S2378" s="695"/>
      <c r="T2378" s="695"/>
      <c r="U2378" s="695"/>
      <c r="V2378" s="695"/>
      <c r="W2378" s="695"/>
      <c r="X2378" s="232"/>
      <c r="Y2378" s="695"/>
      <c r="Z2378" s="232"/>
      <c r="AA2378" s="696"/>
      <c r="AB2378" s="696"/>
      <c r="AC2378" s="697"/>
      <c r="AD2378" s="698"/>
      <c r="AE2378" s="699"/>
      <c r="AF2378" s="699"/>
      <c r="AG2378" s="699"/>
      <c r="AH2378" s="699"/>
      <c r="AI2378" s="232" t="s">
        <v>560</v>
      </c>
      <c r="AJ2378" s="694"/>
      <c r="AK2378" s="694"/>
      <c r="AL2378" s="700"/>
      <c r="AM2378" s="694"/>
      <c r="AN2378" s="694"/>
      <c r="AO2378" s="232"/>
      <c r="AP2378" s="232"/>
      <c r="AQ2378" s="232"/>
      <c r="AR2378" s="232"/>
      <c r="AS2378" s="232"/>
      <c r="AT2378" s="243" t="str">
        <f t="shared" si="217"/>
        <v/>
      </c>
      <c r="AU2378" s="243" t="str">
        <f t="shared" si="218"/>
        <v/>
      </c>
    </row>
    <row r="2379" spans="2:47" ht="14.25">
      <c r="B2379" s="682">
        <v>2025</v>
      </c>
      <c r="C2379" s="29">
        <v>8</v>
      </c>
      <c r="D2379" s="682"/>
      <c r="E2379" s="683"/>
      <c r="F2379" s="682"/>
      <c r="G2379" s="686"/>
      <c r="H2379" s="694" t="s">
        <v>467</v>
      </c>
      <c r="I2379" s="347" t="s">
        <v>58</v>
      </c>
      <c r="J2379" s="694" t="s">
        <v>468</v>
      </c>
      <c r="K2379" s="232"/>
      <c r="L2379" s="698"/>
      <c r="M2379" s="185"/>
      <c r="N2379" s="717"/>
      <c r="O2379" s="232"/>
      <c r="P2379" s="232">
        <v>12</v>
      </c>
      <c r="Q2379" s="347" t="s">
        <v>483</v>
      </c>
      <c r="R2379" s="695">
        <v>1005</v>
      </c>
      <c r="S2379" s="695"/>
      <c r="T2379" s="695" t="s">
        <v>30</v>
      </c>
      <c r="U2379" s="695">
        <v>200</v>
      </c>
      <c r="V2379" s="695">
        <v>1005</v>
      </c>
      <c r="W2379" s="695">
        <v>1005</v>
      </c>
      <c r="X2379" s="232">
        <v>1</v>
      </c>
      <c r="Y2379" s="695">
        <v>200</v>
      </c>
      <c r="Z2379" s="232">
        <v>1</v>
      </c>
      <c r="AA2379" s="696">
        <v>200</v>
      </c>
      <c r="AB2379" s="696"/>
      <c r="AC2379" s="697"/>
      <c r="AD2379" s="698"/>
      <c r="AE2379" s="699"/>
      <c r="AF2379" s="699"/>
      <c r="AG2379" s="699"/>
      <c r="AH2379" s="699"/>
      <c r="AI2379" s="232"/>
      <c r="AJ2379" s="694"/>
      <c r="AK2379" s="694"/>
      <c r="AL2379" s="700"/>
      <c r="AM2379" s="694"/>
      <c r="AN2379" s="694"/>
      <c r="AO2379" s="232"/>
      <c r="AP2379" s="232"/>
      <c r="AQ2379" s="232"/>
      <c r="AR2379" s="232"/>
      <c r="AS2379" s="232"/>
      <c r="AT2379" s="243" t="str">
        <f t="shared" si="217"/>
        <v/>
      </c>
      <c r="AU2379" s="243" t="str">
        <f t="shared" si="218"/>
        <v/>
      </c>
    </row>
    <row r="2380" spans="2:47" ht="14.25">
      <c r="B2380" s="682">
        <v>2025</v>
      </c>
      <c r="C2380" s="29">
        <v>8</v>
      </c>
      <c r="D2380" s="682"/>
      <c r="E2380" s="683"/>
      <c r="F2380" s="682"/>
      <c r="G2380" s="686" t="s">
        <v>485</v>
      </c>
      <c r="H2380" s="694" t="s">
        <v>467</v>
      </c>
      <c r="I2380" s="347" t="s">
        <v>47</v>
      </c>
      <c r="J2380" s="694" t="s">
        <v>468</v>
      </c>
      <c r="K2380" s="232">
        <v>3844366</v>
      </c>
      <c r="L2380" s="698">
        <v>25</v>
      </c>
      <c r="M2380" s="185">
        <v>33</v>
      </c>
      <c r="N2380" s="717" t="s">
        <v>503</v>
      </c>
      <c r="O2380" s="232" t="s">
        <v>469</v>
      </c>
      <c r="P2380" s="232">
        <v>50</v>
      </c>
      <c r="Q2380" s="347" t="s">
        <v>284</v>
      </c>
      <c r="R2380" s="695">
        <v>1000</v>
      </c>
      <c r="S2380" s="695"/>
      <c r="T2380" s="695">
        <v>6000</v>
      </c>
      <c r="U2380" s="695">
        <v>6000</v>
      </c>
      <c r="V2380" s="695">
        <v>1000</v>
      </c>
      <c r="W2380" s="695">
        <v>1000</v>
      </c>
      <c r="X2380" s="232">
        <v>1</v>
      </c>
      <c r="Y2380" s="695">
        <v>6000</v>
      </c>
      <c r="Z2380" s="232">
        <v>1</v>
      </c>
      <c r="AA2380" s="696">
        <v>6000</v>
      </c>
      <c r="AB2380" s="696"/>
      <c r="AC2380" s="697"/>
      <c r="AD2380" s="698"/>
      <c r="AE2380" s="699"/>
      <c r="AF2380" s="699"/>
      <c r="AG2380" s="699"/>
      <c r="AH2380" s="699"/>
      <c r="AI2380" s="232" t="s">
        <v>5</v>
      </c>
      <c r="AJ2380" s="694"/>
      <c r="AK2380" s="694" t="s">
        <v>6</v>
      </c>
      <c r="AL2380" s="700"/>
      <c r="AM2380" s="694" t="s">
        <v>486</v>
      </c>
      <c r="AN2380" s="694"/>
      <c r="AO2380" s="232"/>
      <c r="AP2380" s="232"/>
      <c r="AQ2380" s="232"/>
      <c r="AR2380" s="232"/>
      <c r="AS2380" s="232"/>
      <c r="AT2380" s="243" t="str">
        <f t="shared" si="217"/>
        <v/>
      </c>
      <c r="AU2380" s="243" t="str">
        <f t="shared" si="218"/>
        <v/>
      </c>
    </row>
    <row r="2381" spans="2:47" ht="14.25">
      <c r="B2381" s="682">
        <v>2025</v>
      </c>
      <c r="C2381" s="29">
        <v>8</v>
      </c>
      <c r="D2381" s="682"/>
      <c r="E2381" s="683"/>
      <c r="F2381" s="682"/>
      <c r="G2381" s="686" t="s">
        <v>485</v>
      </c>
      <c r="H2381" s="694" t="s">
        <v>467</v>
      </c>
      <c r="I2381" s="347" t="s">
        <v>47</v>
      </c>
      <c r="J2381" s="694" t="s">
        <v>468</v>
      </c>
      <c r="K2381" s="232">
        <v>3844366</v>
      </c>
      <c r="L2381" s="698">
        <v>26</v>
      </c>
      <c r="M2381" s="185">
        <v>33</v>
      </c>
      <c r="N2381" s="717" t="s">
        <v>503</v>
      </c>
      <c r="O2381" s="232" t="s">
        <v>469</v>
      </c>
      <c r="P2381" s="232">
        <v>50</v>
      </c>
      <c r="Q2381" s="347" t="s">
        <v>284</v>
      </c>
      <c r="R2381" s="695">
        <v>1000</v>
      </c>
      <c r="S2381" s="695"/>
      <c r="T2381" s="695">
        <v>6000</v>
      </c>
      <c r="U2381" s="695">
        <v>6000</v>
      </c>
      <c r="V2381" s="695">
        <v>1000</v>
      </c>
      <c r="W2381" s="695">
        <v>1000</v>
      </c>
      <c r="X2381" s="232">
        <v>1</v>
      </c>
      <c r="Y2381" s="695">
        <v>6000</v>
      </c>
      <c r="Z2381" s="232">
        <v>1</v>
      </c>
      <c r="AA2381" s="696">
        <v>6000</v>
      </c>
      <c r="AB2381" s="696"/>
      <c r="AC2381" s="697"/>
      <c r="AD2381" s="698"/>
      <c r="AE2381" s="699"/>
      <c r="AF2381" s="699"/>
      <c r="AG2381" s="699"/>
      <c r="AH2381" s="699"/>
      <c r="AI2381" s="232" t="s">
        <v>5</v>
      </c>
      <c r="AJ2381" s="694"/>
      <c r="AK2381" s="694" t="s">
        <v>6</v>
      </c>
      <c r="AL2381" s="700"/>
      <c r="AM2381" s="694" t="s">
        <v>486</v>
      </c>
      <c r="AN2381" s="694"/>
      <c r="AO2381" s="232"/>
      <c r="AP2381" s="232"/>
      <c r="AQ2381" s="232"/>
      <c r="AR2381" s="232"/>
      <c r="AS2381" s="232"/>
      <c r="AT2381" s="243" t="str">
        <f t="shared" si="217"/>
        <v/>
      </c>
      <c r="AU2381" s="243" t="str">
        <f t="shared" si="218"/>
        <v/>
      </c>
    </row>
    <row r="2382" spans="2:47" ht="14.25">
      <c r="B2382" s="682">
        <v>2025</v>
      </c>
      <c r="C2382" s="29">
        <v>8</v>
      </c>
      <c r="D2382" s="682"/>
      <c r="E2382" s="683"/>
      <c r="F2382" s="682"/>
      <c r="G2382" s="686" t="s">
        <v>485</v>
      </c>
      <c r="H2382" s="694" t="s">
        <v>467</v>
      </c>
      <c r="I2382" s="347" t="s">
        <v>47</v>
      </c>
      <c r="J2382" s="694" t="s">
        <v>468</v>
      </c>
      <c r="K2382" s="232">
        <v>3844366</v>
      </c>
      <c r="L2382" s="698">
        <v>27</v>
      </c>
      <c r="M2382" s="185">
        <v>33</v>
      </c>
      <c r="N2382" s="717" t="s">
        <v>503</v>
      </c>
      <c r="O2382" s="232" t="s">
        <v>469</v>
      </c>
      <c r="P2382" s="232">
        <v>50</v>
      </c>
      <c r="Q2382" s="347" t="s">
        <v>284</v>
      </c>
      <c r="R2382" s="695">
        <v>1000</v>
      </c>
      <c r="S2382" s="695"/>
      <c r="T2382" s="695">
        <v>6000</v>
      </c>
      <c r="U2382" s="695">
        <v>6000</v>
      </c>
      <c r="V2382" s="695">
        <v>1000</v>
      </c>
      <c r="W2382" s="695">
        <v>1000</v>
      </c>
      <c r="X2382" s="232">
        <v>1</v>
      </c>
      <c r="Y2382" s="695">
        <v>6000</v>
      </c>
      <c r="Z2382" s="232">
        <v>1</v>
      </c>
      <c r="AA2382" s="696">
        <v>6000</v>
      </c>
      <c r="AB2382" s="696"/>
      <c r="AC2382" s="697"/>
      <c r="AD2382" s="698"/>
      <c r="AE2382" s="699"/>
      <c r="AF2382" s="699"/>
      <c r="AG2382" s="699"/>
      <c r="AH2382" s="699"/>
      <c r="AI2382" s="232" t="s">
        <v>5</v>
      </c>
      <c r="AJ2382" s="694"/>
      <c r="AK2382" s="694" t="s">
        <v>6</v>
      </c>
      <c r="AL2382" s="700"/>
      <c r="AM2382" s="694" t="s">
        <v>486</v>
      </c>
      <c r="AN2382" s="694"/>
      <c r="AO2382" s="232"/>
      <c r="AP2382" s="232"/>
      <c r="AQ2382" s="232"/>
      <c r="AR2382" s="232"/>
      <c r="AS2382" s="232"/>
      <c r="AT2382" s="243" t="str">
        <f t="shared" si="217"/>
        <v/>
      </c>
      <c r="AU2382" s="243" t="str">
        <f t="shared" si="218"/>
        <v/>
      </c>
    </row>
    <row r="2383" spans="2:47" ht="14.25">
      <c r="B2383" s="682">
        <v>2025</v>
      </c>
      <c r="C2383" s="29">
        <v>8</v>
      </c>
      <c r="D2383" s="682"/>
      <c r="E2383" s="683"/>
      <c r="F2383" s="682"/>
      <c r="G2383" s="686"/>
      <c r="H2383" s="694" t="s">
        <v>467</v>
      </c>
      <c r="I2383" s="347" t="s">
        <v>43</v>
      </c>
      <c r="J2383" s="694" t="s">
        <v>468</v>
      </c>
      <c r="K2383" s="232"/>
      <c r="L2383" s="698"/>
      <c r="M2383" s="185"/>
      <c r="N2383" s="717"/>
      <c r="O2383" s="232"/>
      <c r="P2383" s="232">
        <v>25</v>
      </c>
      <c r="Q2383" s="347" t="s">
        <v>483</v>
      </c>
      <c r="R2383" s="695">
        <v>1000</v>
      </c>
      <c r="S2383" s="695"/>
      <c r="T2383" s="695" t="s">
        <v>30</v>
      </c>
      <c r="U2383" s="695">
        <v>350</v>
      </c>
      <c r="V2383" s="695">
        <v>1000</v>
      </c>
      <c r="W2383" s="695">
        <v>1000</v>
      </c>
      <c r="X2383" s="232">
        <v>1</v>
      </c>
      <c r="Y2383" s="695"/>
      <c r="Z2383" s="232">
        <v>1</v>
      </c>
      <c r="AA2383" s="696">
        <v>350</v>
      </c>
      <c r="AB2383" s="696">
        <v>18550</v>
      </c>
      <c r="AC2383" s="697" t="s">
        <v>914</v>
      </c>
      <c r="AD2383" s="698"/>
      <c r="AE2383" s="699"/>
      <c r="AF2383" s="699"/>
      <c r="AG2383" s="699"/>
      <c r="AH2383" s="699"/>
      <c r="AI2383" s="232"/>
      <c r="AJ2383" s="694"/>
      <c r="AK2383" s="694" t="s">
        <v>6</v>
      </c>
      <c r="AL2383" s="700"/>
      <c r="AM2383" s="694" t="s">
        <v>486</v>
      </c>
      <c r="AN2383" s="694"/>
      <c r="AO2383" s="232"/>
      <c r="AP2383" s="232"/>
      <c r="AQ2383" s="232"/>
      <c r="AR2383" s="232"/>
      <c r="AS2383" s="232"/>
      <c r="AT2383" s="243" t="str">
        <f t="shared" si="217"/>
        <v/>
      </c>
      <c r="AU2383" s="243" t="str">
        <f t="shared" si="218"/>
        <v/>
      </c>
    </row>
    <row r="2384" spans="2:47" ht="14.25">
      <c r="B2384" s="682">
        <v>2025</v>
      </c>
      <c r="C2384" s="29">
        <v>8</v>
      </c>
      <c r="D2384" s="682"/>
      <c r="E2384" s="683"/>
      <c r="F2384" s="682"/>
      <c r="G2384" s="703"/>
      <c r="H2384" s="694" t="s">
        <v>467</v>
      </c>
      <c r="I2384" s="347"/>
      <c r="J2384" s="694"/>
      <c r="K2384" s="232"/>
      <c r="L2384" s="698"/>
      <c r="M2384" s="185"/>
      <c r="N2384" s="717"/>
      <c r="O2384" s="232"/>
      <c r="P2384" s="232"/>
      <c r="Q2384" s="347"/>
      <c r="R2384" s="695"/>
      <c r="S2384" s="695"/>
      <c r="T2384" s="695"/>
      <c r="U2384" s="695"/>
      <c r="V2384" s="695"/>
      <c r="W2384" s="695"/>
      <c r="X2384" s="232"/>
      <c r="Y2384" s="695"/>
      <c r="Z2384" s="232"/>
      <c r="AA2384" s="696"/>
      <c r="AB2384" s="696"/>
      <c r="AC2384" s="697"/>
      <c r="AD2384" s="698"/>
      <c r="AE2384" s="699"/>
      <c r="AF2384" s="699"/>
      <c r="AG2384" s="699"/>
      <c r="AH2384" s="699"/>
      <c r="AI2384" s="232" t="s">
        <v>560</v>
      </c>
      <c r="AJ2384" s="694"/>
      <c r="AK2384" s="694"/>
      <c r="AL2384" s="700"/>
      <c r="AM2384" s="694"/>
      <c r="AN2384" s="694"/>
      <c r="AO2384" s="232"/>
      <c r="AP2384" s="232"/>
      <c r="AQ2384" s="232"/>
      <c r="AR2384" s="232"/>
      <c r="AS2384" s="232"/>
      <c r="AT2384" s="243" t="str">
        <f t="shared" si="217"/>
        <v/>
      </c>
      <c r="AU2384" s="243" t="str">
        <f t="shared" si="218"/>
        <v/>
      </c>
    </row>
    <row r="2385" spans="2:47" ht="14.25">
      <c r="B2385" s="682">
        <v>2025</v>
      </c>
      <c r="C2385" s="29">
        <v>8</v>
      </c>
      <c r="D2385" s="682"/>
      <c r="E2385" s="683"/>
      <c r="F2385" s="682"/>
      <c r="G2385" s="686"/>
      <c r="H2385" s="694" t="s">
        <v>467</v>
      </c>
      <c r="I2385" s="347" t="s">
        <v>58</v>
      </c>
      <c r="J2385" s="694" t="s">
        <v>468</v>
      </c>
      <c r="K2385" s="232"/>
      <c r="L2385" s="698"/>
      <c r="M2385" s="185"/>
      <c r="N2385" s="717"/>
      <c r="O2385" s="232"/>
      <c r="P2385" s="232">
        <v>12</v>
      </c>
      <c r="Q2385" s="347" t="s">
        <v>483</v>
      </c>
      <c r="R2385" s="695">
        <v>1005</v>
      </c>
      <c r="S2385" s="695"/>
      <c r="T2385" s="695" t="s">
        <v>30</v>
      </c>
      <c r="U2385" s="695">
        <v>200</v>
      </c>
      <c r="V2385" s="695">
        <v>1005</v>
      </c>
      <c r="W2385" s="695">
        <v>1005</v>
      </c>
      <c r="X2385" s="232">
        <v>1</v>
      </c>
      <c r="Y2385" s="695">
        <v>200</v>
      </c>
      <c r="Z2385" s="232">
        <v>1</v>
      </c>
      <c r="AA2385" s="696">
        <v>200</v>
      </c>
      <c r="AB2385" s="696"/>
      <c r="AC2385" s="697"/>
      <c r="AD2385" s="698"/>
      <c r="AE2385" s="699"/>
      <c r="AF2385" s="699"/>
      <c r="AG2385" s="699"/>
      <c r="AH2385" s="699"/>
      <c r="AI2385" s="232"/>
      <c r="AJ2385" s="694"/>
      <c r="AK2385" s="694"/>
      <c r="AL2385" s="700"/>
      <c r="AM2385" s="694"/>
      <c r="AN2385" s="694"/>
      <c r="AO2385" s="232"/>
      <c r="AP2385" s="232"/>
      <c r="AQ2385" s="232"/>
      <c r="AR2385" s="232"/>
      <c r="AS2385" s="232"/>
      <c r="AT2385" s="243" t="str">
        <f t="shared" si="217"/>
        <v/>
      </c>
      <c r="AU2385" s="243" t="str">
        <f t="shared" si="218"/>
        <v/>
      </c>
    </row>
    <row r="2386" spans="2:47" ht="14.25">
      <c r="B2386" s="682">
        <v>2025</v>
      </c>
      <c r="C2386" s="29">
        <v>8</v>
      </c>
      <c r="D2386" s="682"/>
      <c r="E2386" s="683"/>
      <c r="F2386" s="682"/>
      <c r="G2386" s="686" t="s">
        <v>485</v>
      </c>
      <c r="H2386" s="694" t="s">
        <v>467</v>
      </c>
      <c r="I2386" s="347" t="s">
        <v>47</v>
      </c>
      <c r="J2386" s="694" t="s">
        <v>468</v>
      </c>
      <c r="K2386" s="232">
        <v>3844366</v>
      </c>
      <c r="L2386" s="698">
        <v>28</v>
      </c>
      <c r="M2386" s="185">
        <v>33</v>
      </c>
      <c r="N2386" s="717" t="s">
        <v>503</v>
      </c>
      <c r="O2386" s="232" t="s">
        <v>469</v>
      </c>
      <c r="P2386" s="232">
        <v>50</v>
      </c>
      <c r="Q2386" s="347" t="s">
        <v>284</v>
      </c>
      <c r="R2386" s="695">
        <v>1000</v>
      </c>
      <c r="S2386" s="695"/>
      <c r="T2386" s="695">
        <v>6000</v>
      </c>
      <c r="U2386" s="695">
        <v>6000</v>
      </c>
      <c r="V2386" s="695">
        <v>1000</v>
      </c>
      <c r="W2386" s="695">
        <v>1000</v>
      </c>
      <c r="X2386" s="232">
        <v>1</v>
      </c>
      <c r="Y2386" s="695">
        <v>6000</v>
      </c>
      <c r="Z2386" s="232">
        <v>1</v>
      </c>
      <c r="AA2386" s="696">
        <v>6000</v>
      </c>
      <c r="AB2386" s="696"/>
      <c r="AC2386" s="697"/>
      <c r="AD2386" s="698"/>
      <c r="AE2386" s="699"/>
      <c r="AF2386" s="699"/>
      <c r="AG2386" s="699"/>
      <c r="AH2386" s="699"/>
      <c r="AI2386" s="232" t="s">
        <v>5</v>
      </c>
      <c r="AJ2386" s="694"/>
      <c r="AK2386" s="694" t="s">
        <v>6</v>
      </c>
      <c r="AL2386" s="700"/>
      <c r="AM2386" s="694" t="s">
        <v>486</v>
      </c>
      <c r="AN2386" s="694"/>
      <c r="AO2386" s="232"/>
      <c r="AP2386" s="232"/>
      <c r="AQ2386" s="232"/>
      <c r="AR2386" s="232"/>
      <c r="AS2386" s="232"/>
      <c r="AT2386" s="243" t="str">
        <f t="shared" si="217"/>
        <v/>
      </c>
      <c r="AU2386" s="243" t="str">
        <f t="shared" si="218"/>
        <v/>
      </c>
    </row>
    <row r="2387" spans="2:47" ht="14.25">
      <c r="B2387" s="682">
        <v>2025</v>
      </c>
      <c r="C2387" s="29">
        <v>8</v>
      </c>
      <c r="D2387" s="682"/>
      <c r="E2387" s="683"/>
      <c r="F2387" s="682"/>
      <c r="G2387" s="686" t="s">
        <v>485</v>
      </c>
      <c r="H2387" s="694" t="s">
        <v>467</v>
      </c>
      <c r="I2387" s="347" t="s">
        <v>47</v>
      </c>
      <c r="J2387" s="694" t="s">
        <v>468</v>
      </c>
      <c r="K2387" s="232">
        <v>3844366</v>
      </c>
      <c r="L2387" s="698">
        <v>29</v>
      </c>
      <c r="M2387" s="185">
        <v>33</v>
      </c>
      <c r="N2387" s="717" t="s">
        <v>503</v>
      </c>
      <c r="O2387" s="232" t="s">
        <v>469</v>
      </c>
      <c r="P2387" s="232">
        <v>50</v>
      </c>
      <c r="Q2387" s="347" t="s">
        <v>284</v>
      </c>
      <c r="R2387" s="695">
        <v>1000</v>
      </c>
      <c r="S2387" s="695"/>
      <c r="T2387" s="695">
        <v>6000</v>
      </c>
      <c r="U2387" s="695">
        <v>6000</v>
      </c>
      <c r="V2387" s="695">
        <v>1000</v>
      </c>
      <c r="W2387" s="695">
        <v>1000</v>
      </c>
      <c r="X2387" s="232">
        <v>1</v>
      </c>
      <c r="Y2387" s="695">
        <v>6000</v>
      </c>
      <c r="Z2387" s="232">
        <v>1</v>
      </c>
      <c r="AA2387" s="696">
        <v>6000</v>
      </c>
      <c r="AB2387" s="696"/>
      <c r="AC2387" s="697"/>
      <c r="AD2387" s="698"/>
      <c r="AE2387" s="699"/>
      <c r="AF2387" s="699"/>
      <c r="AG2387" s="699"/>
      <c r="AH2387" s="699"/>
      <c r="AI2387" s="232" t="s">
        <v>5</v>
      </c>
      <c r="AJ2387" s="694"/>
      <c r="AK2387" s="694" t="s">
        <v>6</v>
      </c>
      <c r="AL2387" s="700"/>
      <c r="AM2387" s="694" t="s">
        <v>486</v>
      </c>
      <c r="AN2387" s="694"/>
      <c r="AO2387" s="232"/>
      <c r="AP2387" s="232"/>
      <c r="AQ2387" s="232"/>
      <c r="AR2387" s="232"/>
      <c r="AS2387" s="232"/>
      <c r="AT2387" s="243" t="str">
        <f t="shared" si="217"/>
        <v/>
      </c>
      <c r="AU2387" s="243" t="str">
        <f t="shared" si="218"/>
        <v/>
      </c>
    </row>
    <row r="2388" spans="2:47" ht="14.25">
      <c r="B2388" s="682">
        <v>2025</v>
      </c>
      <c r="C2388" s="29">
        <v>8</v>
      </c>
      <c r="D2388" s="682"/>
      <c r="E2388" s="683"/>
      <c r="F2388" s="682"/>
      <c r="G2388" s="686" t="s">
        <v>485</v>
      </c>
      <c r="H2388" s="694" t="s">
        <v>467</v>
      </c>
      <c r="I2388" s="347" t="s">
        <v>47</v>
      </c>
      <c r="J2388" s="694" t="s">
        <v>468</v>
      </c>
      <c r="K2388" s="232">
        <v>3844366</v>
      </c>
      <c r="L2388" s="698">
        <v>30</v>
      </c>
      <c r="M2388" s="185">
        <v>33</v>
      </c>
      <c r="N2388" s="717" t="s">
        <v>503</v>
      </c>
      <c r="O2388" s="232" t="s">
        <v>469</v>
      </c>
      <c r="P2388" s="232">
        <v>50</v>
      </c>
      <c r="Q2388" s="347" t="s">
        <v>284</v>
      </c>
      <c r="R2388" s="695">
        <v>1000</v>
      </c>
      <c r="S2388" s="695"/>
      <c r="T2388" s="695">
        <v>6000</v>
      </c>
      <c r="U2388" s="695">
        <v>6000</v>
      </c>
      <c r="V2388" s="695">
        <v>1000</v>
      </c>
      <c r="W2388" s="695">
        <v>1000</v>
      </c>
      <c r="X2388" s="232">
        <v>1</v>
      </c>
      <c r="Y2388" s="695">
        <v>6000</v>
      </c>
      <c r="Z2388" s="232">
        <v>1</v>
      </c>
      <c r="AA2388" s="696">
        <v>6000</v>
      </c>
      <c r="AB2388" s="696"/>
      <c r="AC2388" s="697"/>
      <c r="AD2388" s="698"/>
      <c r="AE2388" s="699"/>
      <c r="AF2388" s="699"/>
      <c r="AG2388" s="699"/>
      <c r="AH2388" s="699"/>
      <c r="AI2388" s="232" t="s">
        <v>5</v>
      </c>
      <c r="AJ2388" s="694"/>
      <c r="AK2388" s="694" t="s">
        <v>6</v>
      </c>
      <c r="AL2388" s="700"/>
      <c r="AM2388" s="694" t="s">
        <v>486</v>
      </c>
      <c r="AN2388" s="694"/>
      <c r="AO2388" s="232"/>
      <c r="AP2388" s="232"/>
      <c r="AQ2388" s="232"/>
      <c r="AR2388" s="232"/>
      <c r="AS2388" s="232"/>
      <c r="AT2388" s="243" t="str">
        <f t="shared" si="217"/>
        <v/>
      </c>
      <c r="AU2388" s="243" t="str">
        <f t="shared" si="218"/>
        <v/>
      </c>
    </row>
    <row r="2389" spans="2:47" ht="14.25">
      <c r="B2389" s="682">
        <v>2025</v>
      </c>
      <c r="C2389" s="29">
        <v>8</v>
      </c>
      <c r="D2389" s="682"/>
      <c r="E2389" s="683"/>
      <c r="F2389" s="682"/>
      <c r="G2389" s="686"/>
      <c r="H2389" s="694" t="s">
        <v>467</v>
      </c>
      <c r="I2389" s="347" t="s">
        <v>43</v>
      </c>
      <c r="J2389" s="694" t="s">
        <v>468</v>
      </c>
      <c r="K2389" s="232"/>
      <c r="L2389" s="698"/>
      <c r="M2389" s="185"/>
      <c r="N2389" s="717"/>
      <c r="O2389" s="232"/>
      <c r="P2389" s="232">
        <v>25</v>
      </c>
      <c r="Q2389" s="347" t="s">
        <v>483</v>
      </c>
      <c r="R2389" s="695">
        <v>1000</v>
      </c>
      <c r="S2389" s="695"/>
      <c r="T2389" s="695" t="s">
        <v>30</v>
      </c>
      <c r="U2389" s="695">
        <v>350</v>
      </c>
      <c r="V2389" s="695">
        <v>1000</v>
      </c>
      <c r="W2389" s="695">
        <v>1000</v>
      </c>
      <c r="X2389" s="232">
        <v>1</v>
      </c>
      <c r="Y2389" s="695"/>
      <c r="Z2389" s="232">
        <v>1</v>
      </c>
      <c r="AA2389" s="696">
        <v>350</v>
      </c>
      <c r="AB2389" s="696">
        <v>18550</v>
      </c>
      <c r="AC2389" s="697" t="s">
        <v>914</v>
      </c>
      <c r="AD2389" s="698"/>
      <c r="AE2389" s="699"/>
      <c r="AF2389" s="699"/>
      <c r="AG2389" s="699"/>
      <c r="AH2389" s="699"/>
      <c r="AI2389" s="232"/>
      <c r="AJ2389" s="694"/>
      <c r="AK2389" s="694" t="s">
        <v>6</v>
      </c>
      <c r="AL2389" s="700"/>
      <c r="AM2389" s="694" t="s">
        <v>486</v>
      </c>
      <c r="AN2389" s="694"/>
      <c r="AO2389" s="232"/>
      <c r="AP2389" s="232"/>
      <c r="AQ2389" s="232"/>
      <c r="AR2389" s="232"/>
      <c r="AS2389" s="232"/>
      <c r="AT2389" s="243" t="str">
        <f t="shared" si="217"/>
        <v/>
      </c>
      <c r="AU2389" s="243" t="str">
        <f t="shared" si="218"/>
        <v/>
      </c>
    </row>
    <row r="2390" spans="2:47" ht="14.25">
      <c r="B2390" s="682">
        <v>2025</v>
      </c>
      <c r="C2390" s="29">
        <v>8</v>
      </c>
      <c r="D2390" s="682"/>
      <c r="E2390" s="683"/>
      <c r="F2390" s="682"/>
      <c r="G2390" s="703"/>
      <c r="H2390" s="694" t="s">
        <v>467</v>
      </c>
      <c r="I2390" s="347"/>
      <c r="J2390" s="694"/>
      <c r="K2390" s="232"/>
      <c r="L2390" s="698"/>
      <c r="M2390" s="185"/>
      <c r="N2390" s="717"/>
      <c r="O2390" s="232"/>
      <c r="P2390" s="232"/>
      <c r="Q2390" s="347"/>
      <c r="R2390" s="695"/>
      <c r="S2390" s="695"/>
      <c r="T2390" s="695"/>
      <c r="U2390" s="695"/>
      <c r="V2390" s="695"/>
      <c r="W2390" s="695"/>
      <c r="X2390" s="232"/>
      <c r="Y2390" s="695"/>
      <c r="Z2390" s="232"/>
      <c r="AA2390" s="696"/>
      <c r="AB2390" s="696"/>
      <c r="AC2390" s="697"/>
      <c r="AD2390" s="698"/>
      <c r="AE2390" s="699"/>
      <c r="AF2390" s="699"/>
      <c r="AG2390" s="699"/>
      <c r="AH2390" s="699"/>
      <c r="AI2390" s="232" t="s">
        <v>560</v>
      </c>
      <c r="AJ2390" s="694"/>
      <c r="AK2390" s="694"/>
      <c r="AL2390" s="700"/>
      <c r="AM2390" s="694"/>
      <c r="AN2390" s="694"/>
      <c r="AO2390" s="232"/>
      <c r="AP2390" s="232"/>
      <c r="AQ2390" s="232"/>
      <c r="AR2390" s="232"/>
      <c r="AS2390" s="232"/>
      <c r="AT2390" s="243" t="str">
        <f t="shared" si="217"/>
        <v/>
      </c>
      <c r="AU2390" s="243" t="str">
        <f t="shared" si="218"/>
        <v/>
      </c>
    </row>
    <row r="2391" spans="2:47" ht="14.25">
      <c r="B2391" s="682">
        <v>2025</v>
      </c>
      <c r="C2391" s="29">
        <v>8</v>
      </c>
      <c r="D2391" s="682"/>
      <c r="E2391" s="683"/>
      <c r="F2391" s="682"/>
      <c r="G2391" s="686"/>
      <c r="H2391" s="694" t="s">
        <v>467</v>
      </c>
      <c r="I2391" s="347" t="s">
        <v>58</v>
      </c>
      <c r="J2391" s="694" t="s">
        <v>468</v>
      </c>
      <c r="K2391" s="232"/>
      <c r="L2391" s="698"/>
      <c r="M2391" s="185"/>
      <c r="N2391" s="717"/>
      <c r="O2391" s="232"/>
      <c r="P2391" s="232">
        <v>12</v>
      </c>
      <c r="Q2391" s="347" t="s">
        <v>483</v>
      </c>
      <c r="R2391" s="695">
        <v>1005</v>
      </c>
      <c r="S2391" s="695"/>
      <c r="T2391" s="695" t="s">
        <v>30</v>
      </c>
      <c r="U2391" s="695">
        <v>200</v>
      </c>
      <c r="V2391" s="695">
        <v>1005</v>
      </c>
      <c r="W2391" s="695">
        <v>1005</v>
      </c>
      <c r="X2391" s="232">
        <v>1</v>
      </c>
      <c r="Y2391" s="695">
        <v>200</v>
      </c>
      <c r="Z2391" s="232">
        <v>1</v>
      </c>
      <c r="AA2391" s="696">
        <v>200</v>
      </c>
      <c r="AB2391" s="696"/>
      <c r="AC2391" s="697"/>
      <c r="AD2391" s="698"/>
      <c r="AE2391" s="699"/>
      <c r="AF2391" s="699"/>
      <c r="AG2391" s="699"/>
      <c r="AH2391" s="699"/>
      <c r="AI2391" s="232"/>
      <c r="AJ2391" s="694"/>
      <c r="AK2391" s="694"/>
      <c r="AL2391" s="700"/>
      <c r="AM2391" s="694"/>
      <c r="AN2391" s="694"/>
      <c r="AO2391" s="232"/>
      <c r="AP2391" s="232"/>
      <c r="AQ2391" s="232"/>
      <c r="AR2391" s="232"/>
      <c r="AS2391" s="232"/>
      <c r="AT2391" s="243" t="str">
        <f t="shared" si="217"/>
        <v/>
      </c>
      <c r="AU2391" s="243" t="str">
        <f t="shared" si="218"/>
        <v/>
      </c>
    </row>
    <row r="2392" spans="2:47" ht="14.25">
      <c r="B2392" s="682">
        <v>2025</v>
      </c>
      <c r="C2392" s="29">
        <v>8</v>
      </c>
      <c r="D2392" s="682"/>
      <c r="E2392" s="683"/>
      <c r="F2392" s="682"/>
      <c r="G2392" s="686" t="s">
        <v>485</v>
      </c>
      <c r="H2392" s="694" t="s">
        <v>467</v>
      </c>
      <c r="I2392" s="347" t="s">
        <v>47</v>
      </c>
      <c r="J2392" s="694" t="s">
        <v>468</v>
      </c>
      <c r="K2392" s="232">
        <v>3844366</v>
      </c>
      <c r="L2392" s="698">
        <v>31</v>
      </c>
      <c r="M2392" s="185">
        <v>33</v>
      </c>
      <c r="N2392" s="717" t="s">
        <v>503</v>
      </c>
      <c r="O2392" s="232" t="s">
        <v>469</v>
      </c>
      <c r="P2392" s="232">
        <v>50</v>
      </c>
      <c r="Q2392" s="347" t="s">
        <v>284</v>
      </c>
      <c r="R2392" s="695">
        <v>1000</v>
      </c>
      <c r="S2392" s="695"/>
      <c r="T2392" s="695">
        <v>6000</v>
      </c>
      <c r="U2392" s="695">
        <v>6000</v>
      </c>
      <c r="V2392" s="695">
        <v>1000</v>
      </c>
      <c r="W2392" s="695">
        <v>1000</v>
      </c>
      <c r="X2392" s="232">
        <v>1</v>
      </c>
      <c r="Y2392" s="695">
        <v>6000</v>
      </c>
      <c r="Z2392" s="232">
        <v>1</v>
      </c>
      <c r="AA2392" s="696">
        <v>6000</v>
      </c>
      <c r="AB2392" s="696"/>
      <c r="AC2392" s="697"/>
      <c r="AD2392" s="698"/>
      <c r="AE2392" s="699"/>
      <c r="AF2392" s="699"/>
      <c r="AG2392" s="699"/>
      <c r="AH2392" s="699"/>
      <c r="AI2392" s="232" t="s">
        <v>5</v>
      </c>
      <c r="AJ2392" s="694"/>
      <c r="AK2392" s="694" t="s">
        <v>6</v>
      </c>
      <c r="AL2392" s="700"/>
      <c r="AM2392" s="694" t="s">
        <v>486</v>
      </c>
      <c r="AN2392" s="694"/>
      <c r="AO2392" s="232"/>
      <c r="AP2392" s="232"/>
      <c r="AQ2392" s="232"/>
      <c r="AR2392" s="232"/>
      <c r="AS2392" s="232"/>
      <c r="AT2392" s="243" t="str">
        <f t="shared" si="217"/>
        <v/>
      </c>
      <c r="AU2392" s="243" t="str">
        <f t="shared" si="218"/>
        <v/>
      </c>
    </row>
    <row r="2393" spans="2:47" ht="14.25">
      <c r="B2393" s="682">
        <v>2025</v>
      </c>
      <c r="C2393" s="29">
        <v>8</v>
      </c>
      <c r="D2393" s="682"/>
      <c r="E2393" s="683"/>
      <c r="F2393" s="682"/>
      <c r="G2393" s="686" t="s">
        <v>485</v>
      </c>
      <c r="H2393" s="694" t="s">
        <v>467</v>
      </c>
      <c r="I2393" s="347" t="s">
        <v>47</v>
      </c>
      <c r="J2393" s="694" t="s">
        <v>468</v>
      </c>
      <c r="K2393" s="232">
        <v>3844366</v>
      </c>
      <c r="L2393" s="698">
        <v>32</v>
      </c>
      <c r="M2393" s="185">
        <v>33</v>
      </c>
      <c r="N2393" s="717" t="s">
        <v>503</v>
      </c>
      <c r="O2393" s="232" t="s">
        <v>469</v>
      </c>
      <c r="P2393" s="232">
        <v>50</v>
      </c>
      <c r="Q2393" s="347" t="s">
        <v>284</v>
      </c>
      <c r="R2393" s="695">
        <v>1000</v>
      </c>
      <c r="S2393" s="695"/>
      <c r="T2393" s="695">
        <v>6000</v>
      </c>
      <c r="U2393" s="695">
        <v>6000</v>
      </c>
      <c r="V2393" s="695">
        <v>1000</v>
      </c>
      <c r="W2393" s="695">
        <v>1000</v>
      </c>
      <c r="X2393" s="232">
        <v>1</v>
      </c>
      <c r="Y2393" s="695">
        <v>6000</v>
      </c>
      <c r="Z2393" s="232">
        <v>1</v>
      </c>
      <c r="AA2393" s="696">
        <v>6000</v>
      </c>
      <c r="AB2393" s="696"/>
      <c r="AC2393" s="697"/>
      <c r="AD2393" s="698"/>
      <c r="AE2393" s="699"/>
      <c r="AF2393" s="699"/>
      <c r="AG2393" s="699"/>
      <c r="AH2393" s="699"/>
      <c r="AI2393" s="232" t="s">
        <v>5</v>
      </c>
      <c r="AJ2393" s="694"/>
      <c r="AK2393" s="694" t="s">
        <v>6</v>
      </c>
      <c r="AL2393" s="700"/>
      <c r="AM2393" s="694" t="s">
        <v>486</v>
      </c>
      <c r="AN2393" s="694"/>
      <c r="AO2393" s="232"/>
      <c r="AP2393" s="232"/>
      <c r="AQ2393" s="232"/>
      <c r="AR2393" s="232"/>
      <c r="AS2393" s="232"/>
      <c r="AT2393" s="243" t="str">
        <f t="shared" si="217"/>
        <v/>
      </c>
      <c r="AU2393" s="243" t="str">
        <f t="shared" si="218"/>
        <v/>
      </c>
    </row>
    <row r="2394" spans="2:47" ht="14.25">
      <c r="B2394" s="682">
        <v>2025</v>
      </c>
      <c r="C2394" s="29">
        <v>8</v>
      </c>
      <c r="D2394" s="682"/>
      <c r="E2394" s="683"/>
      <c r="F2394" s="682"/>
      <c r="G2394" s="686" t="s">
        <v>485</v>
      </c>
      <c r="H2394" s="694" t="s">
        <v>467</v>
      </c>
      <c r="I2394" s="347" t="s">
        <v>47</v>
      </c>
      <c r="J2394" s="694" t="s">
        <v>468</v>
      </c>
      <c r="K2394" s="232">
        <v>3844366</v>
      </c>
      <c r="L2394" s="698">
        <v>33</v>
      </c>
      <c r="M2394" s="185">
        <v>33</v>
      </c>
      <c r="N2394" s="717" t="s">
        <v>503</v>
      </c>
      <c r="O2394" s="232" t="s">
        <v>469</v>
      </c>
      <c r="P2394" s="232">
        <v>50</v>
      </c>
      <c r="Q2394" s="347" t="s">
        <v>284</v>
      </c>
      <c r="R2394" s="695">
        <v>1000</v>
      </c>
      <c r="S2394" s="695"/>
      <c r="T2394" s="695">
        <v>6000</v>
      </c>
      <c r="U2394" s="695">
        <v>6000</v>
      </c>
      <c r="V2394" s="695">
        <v>1000</v>
      </c>
      <c r="W2394" s="695">
        <v>1000</v>
      </c>
      <c r="X2394" s="232">
        <v>1</v>
      </c>
      <c r="Y2394" s="695">
        <v>6000</v>
      </c>
      <c r="Z2394" s="232">
        <v>1</v>
      </c>
      <c r="AA2394" s="696">
        <v>6000</v>
      </c>
      <c r="AB2394" s="696"/>
      <c r="AC2394" s="697"/>
      <c r="AD2394" s="698"/>
      <c r="AE2394" s="699"/>
      <c r="AF2394" s="699"/>
      <c r="AG2394" s="699"/>
      <c r="AH2394" s="699"/>
      <c r="AI2394" s="232" t="s">
        <v>5</v>
      </c>
      <c r="AJ2394" s="694"/>
      <c r="AK2394" s="694" t="s">
        <v>6</v>
      </c>
      <c r="AL2394" s="700"/>
      <c r="AM2394" s="694" t="s">
        <v>486</v>
      </c>
      <c r="AN2394" s="694"/>
      <c r="AO2394" s="232"/>
      <c r="AP2394" s="232"/>
      <c r="AQ2394" s="232"/>
      <c r="AR2394" s="232"/>
      <c r="AS2394" s="232"/>
      <c r="AT2394" s="243" t="str">
        <f t="shared" si="217"/>
        <v/>
      </c>
      <c r="AU2394" s="243" t="str">
        <f t="shared" si="218"/>
        <v/>
      </c>
    </row>
    <row r="2395" spans="2:47" ht="14.25">
      <c r="B2395" s="682">
        <v>2025</v>
      </c>
      <c r="C2395" s="29">
        <v>8</v>
      </c>
      <c r="D2395" s="682"/>
      <c r="E2395" s="683"/>
      <c r="F2395" s="682"/>
      <c r="G2395" s="686"/>
      <c r="H2395" s="694" t="s">
        <v>467</v>
      </c>
      <c r="I2395" s="347" t="s">
        <v>43</v>
      </c>
      <c r="J2395" s="694" t="s">
        <v>468</v>
      </c>
      <c r="K2395" s="232"/>
      <c r="L2395" s="698"/>
      <c r="M2395" s="185"/>
      <c r="N2395" s="717"/>
      <c r="O2395" s="232"/>
      <c r="P2395" s="232">
        <v>25</v>
      </c>
      <c r="Q2395" s="347" t="s">
        <v>483</v>
      </c>
      <c r="R2395" s="695">
        <v>1000</v>
      </c>
      <c r="S2395" s="695"/>
      <c r="T2395" s="695" t="s">
        <v>30</v>
      </c>
      <c r="U2395" s="695">
        <v>350</v>
      </c>
      <c r="V2395" s="695">
        <v>1000</v>
      </c>
      <c r="W2395" s="695">
        <v>1000</v>
      </c>
      <c r="X2395" s="232">
        <v>1</v>
      </c>
      <c r="Y2395" s="695"/>
      <c r="Z2395" s="232">
        <v>1</v>
      </c>
      <c r="AA2395" s="696">
        <v>350</v>
      </c>
      <c r="AB2395" s="696">
        <v>18550</v>
      </c>
      <c r="AC2395" s="697" t="s">
        <v>914</v>
      </c>
      <c r="AD2395" s="698"/>
      <c r="AE2395" s="699"/>
      <c r="AF2395" s="699"/>
      <c r="AG2395" s="699"/>
      <c r="AH2395" s="699"/>
      <c r="AI2395" s="232"/>
      <c r="AJ2395" s="694"/>
      <c r="AK2395" s="694" t="s">
        <v>6</v>
      </c>
      <c r="AL2395" s="700"/>
      <c r="AM2395" s="694" t="s">
        <v>486</v>
      </c>
      <c r="AN2395" s="694"/>
      <c r="AO2395" s="232"/>
      <c r="AP2395" s="232"/>
      <c r="AQ2395" s="232"/>
      <c r="AR2395" s="232"/>
      <c r="AS2395" s="232"/>
      <c r="AT2395" s="243" t="str">
        <f t="shared" si="217"/>
        <v/>
      </c>
      <c r="AU2395" s="243" t="str">
        <f t="shared" si="218"/>
        <v/>
      </c>
    </row>
    <row r="2396" spans="2:47" ht="14.25">
      <c r="B2396" s="682">
        <v>2025</v>
      </c>
      <c r="C2396" s="29">
        <v>8</v>
      </c>
      <c r="D2396" s="682"/>
      <c r="E2396" s="683"/>
      <c r="F2396" s="682"/>
      <c r="G2396" s="703"/>
      <c r="H2396" s="694" t="s">
        <v>467</v>
      </c>
      <c r="I2396" s="347"/>
      <c r="J2396" s="694"/>
      <c r="K2396" s="232"/>
      <c r="L2396" s="698"/>
      <c r="M2396" s="185"/>
      <c r="N2396" s="717"/>
      <c r="O2396" s="232"/>
      <c r="P2396" s="232"/>
      <c r="Q2396" s="347"/>
      <c r="R2396" s="695"/>
      <c r="S2396" s="695"/>
      <c r="T2396" s="695"/>
      <c r="U2396" s="695"/>
      <c r="V2396" s="695"/>
      <c r="W2396" s="695"/>
      <c r="X2396" s="232"/>
      <c r="Y2396" s="695"/>
      <c r="Z2396" s="232"/>
      <c r="AA2396" s="696"/>
      <c r="AB2396" s="696"/>
      <c r="AC2396" s="697"/>
      <c r="AD2396" s="698"/>
      <c r="AE2396" s="699"/>
      <c r="AF2396" s="699"/>
      <c r="AG2396" s="699"/>
      <c r="AH2396" s="699"/>
      <c r="AI2396" s="232" t="s">
        <v>689</v>
      </c>
      <c r="AJ2396" s="694"/>
      <c r="AK2396" s="694"/>
      <c r="AL2396" s="700"/>
      <c r="AM2396" s="694"/>
      <c r="AN2396" s="694"/>
      <c r="AO2396" s="232"/>
      <c r="AP2396" s="232"/>
      <c r="AQ2396" s="232"/>
      <c r="AR2396" s="232"/>
      <c r="AS2396" s="232"/>
      <c r="AT2396" s="243" t="str">
        <f t="shared" si="217"/>
        <v/>
      </c>
      <c r="AU2396" s="243" t="str">
        <f t="shared" si="218"/>
        <v/>
      </c>
    </row>
    <row r="2397" spans="2:47" ht="14.25">
      <c r="B2397" s="682">
        <v>2025</v>
      </c>
      <c r="C2397" s="29">
        <v>8</v>
      </c>
      <c r="D2397" s="682"/>
      <c r="E2397" s="683"/>
      <c r="F2397" s="682"/>
      <c r="G2397" s="686" t="s">
        <v>485</v>
      </c>
      <c r="H2397" s="694" t="s">
        <v>467</v>
      </c>
      <c r="I2397" s="347" t="s">
        <v>47</v>
      </c>
      <c r="J2397" s="694" t="s">
        <v>468</v>
      </c>
      <c r="K2397" s="232">
        <v>3844368</v>
      </c>
      <c r="L2397" s="698">
        <v>1</v>
      </c>
      <c r="M2397" s="185">
        <v>4</v>
      </c>
      <c r="N2397" s="717" t="s">
        <v>628</v>
      </c>
      <c r="O2397" s="232" t="s">
        <v>15</v>
      </c>
      <c r="P2397" s="232">
        <v>50</v>
      </c>
      <c r="Q2397" s="347" t="s">
        <v>284</v>
      </c>
      <c r="R2397" s="695">
        <v>1120</v>
      </c>
      <c r="S2397" s="695"/>
      <c r="T2397" s="695">
        <v>4000</v>
      </c>
      <c r="U2397" s="695">
        <v>4000</v>
      </c>
      <c r="V2397" s="695">
        <v>1120</v>
      </c>
      <c r="W2397" s="695">
        <v>1120</v>
      </c>
      <c r="X2397" s="232">
        <v>1</v>
      </c>
      <c r="Y2397" s="695">
        <v>4000</v>
      </c>
      <c r="Z2397" s="232">
        <v>1</v>
      </c>
      <c r="AA2397" s="696">
        <v>4000</v>
      </c>
      <c r="AB2397" s="696"/>
      <c r="AC2397" s="697"/>
      <c r="AD2397" s="698"/>
      <c r="AE2397" s="699"/>
      <c r="AF2397" s="699"/>
      <c r="AG2397" s="699"/>
      <c r="AH2397" s="699"/>
      <c r="AI2397" s="232"/>
      <c r="AJ2397" s="694"/>
      <c r="AK2397" s="694" t="s">
        <v>6</v>
      </c>
      <c r="AL2397" s="700"/>
      <c r="AM2397" s="694" t="s">
        <v>470</v>
      </c>
      <c r="AN2397" s="694"/>
      <c r="AO2397" s="232"/>
      <c r="AP2397" s="232"/>
      <c r="AQ2397" s="232"/>
      <c r="AR2397" s="232"/>
      <c r="AS2397" s="232"/>
      <c r="AT2397" s="243" t="str">
        <f t="shared" si="217"/>
        <v/>
      </c>
      <c r="AU2397" s="243" t="str">
        <f t="shared" si="218"/>
        <v/>
      </c>
    </row>
    <row r="2398" spans="2:47" ht="14.25">
      <c r="B2398" s="682">
        <v>2025</v>
      </c>
      <c r="C2398" s="29">
        <v>8</v>
      </c>
      <c r="D2398" s="682"/>
      <c r="E2398" s="683"/>
      <c r="F2398" s="682"/>
      <c r="G2398" s="686" t="s">
        <v>485</v>
      </c>
      <c r="H2398" s="694" t="s">
        <v>467</v>
      </c>
      <c r="I2398" s="347" t="s">
        <v>47</v>
      </c>
      <c r="J2398" s="694" t="s">
        <v>468</v>
      </c>
      <c r="K2398" s="232">
        <v>3844368</v>
      </c>
      <c r="L2398" s="698">
        <v>2</v>
      </c>
      <c r="M2398" s="185">
        <v>4</v>
      </c>
      <c r="N2398" s="717" t="s">
        <v>628</v>
      </c>
      <c r="O2398" s="232" t="s">
        <v>15</v>
      </c>
      <c r="P2398" s="232">
        <v>50</v>
      </c>
      <c r="Q2398" s="347" t="s">
        <v>284</v>
      </c>
      <c r="R2398" s="695">
        <v>1120</v>
      </c>
      <c r="S2398" s="695"/>
      <c r="T2398" s="695">
        <v>4000</v>
      </c>
      <c r="U2398" s="695">
        <v>4000</v>
      </c>
      <c r="V2398" s="695">
        <v>1120</v>
      </c>
      <c r="W2398" s="695">
        <v>1120</v>
      </c>
      <c r="X2398" s="232">
        <v>1</v>
      </c>
      <c r="Y2398" s="695">
        <v>4000</v>
      </c>
      <c r="Z2398" s="232">
        <v>1</v>
      </c>
      <c r="AA2398" s="696">
        <v>4000</v>
      </c>
      <c r="AB2398" s="696"/>
      <c r="AC2398" s="697"/>
      <c r="AD2398" s="698"/>
      <c r="AE2398" s="699"/>
      <c r="AF2398" s="699"/>
      <c r="AG2398" s="699"/>
      <c r="AH2398" s="699"/>
      <c r="AI2398" s="232" t="s">
        <v>5</v>
      </c>
      <c r="AJ2398" s="694"/>
      <c r="AK2398" s="694" t="s">
        <v>6</v>
      </c>
      <c r="AL2398" s="700"/>
      <c r="AM2398" s="694" t="s">
        <v>470</v>
      </c>
      <c r="AN2398" s="694"/>
      <c r="AO2398" s="232"/>
      <c r="AP2398" s="232"/>
      <c r="AQ2398" s="232"/>
      <c r="AR2398" s="232"/>
      <c r="AS2398" s="232"/>
      <c r="AT2398" s="243" t="str">
        <f t="shared" si="217"/>
        <v/>
      </c>
      <c r="AU2398" s="243" t="str">
        <f t="shared" si="218"/>
        <v/>
      </c>
    </row>
    <row r="2399" spans="2:47" ht="14.25">
      <c r="B2399" s="682">
        <v>2025</v>
      </c>
      <c r="C2399" s="29">
        <v>8</v>
      </c>
      <c r="D2399" s="682"/>
      <c r="E2399" s="683"/>
      <c r="F2399" s="682"/>
      <c r="G2399" s="686"/>
      <c r="H2399" s="694" t="s">
        <v>467</v>
      </c>
      <c r="I2399" s="347" t="s">
        <v>43</v>
      </c>
      <c r="J2399" s="694" t="s">
        <v>468</v>
      </c>
      <c r="K2399" s="232"/>
      <c r="L2399" s="698"/>
      <c r="M2399" s="185"/>
      <c r="N2399" s="717"/>
      <c r="O2399" s="232"/>
      <c r="P2399" s="232">
        <v>25</v>
      </c>
      <c r="Q2399" s="347" t="s">
        <v>483</v>
      </c>
      <c r="R2399" s="695">
        <v>1120</v>
      </c>
      <c r="S2399" s="695"/>
      <c r="T2399" s="695" t="s">
        <v>30</v>
      </c>
      <c r="U2399" s="695">
        <v>350</v>
      </c>
      <c r="V2399" s="695">
        <v>1120</v>
      </c>
      <c r="W2399" s="695">
        <v>1120</v>
      </c>
      <c r="X2399" s="232">
        <v>1</v>
      </c>
      <c r="Y2399" s="695"/>
      <c r="Z2399" s="232">
        <v>1</v>
      </c>
      <c r="AA2399" s="696">
        <v>350</v>
      </c>
      <c r="AB2399" s="696">
        <v>8350</v>
      </c>
      <c r="AC2399" s="697" t="s">
        <v>756</v>
      </c>
      <c r="AD2399" s="698"/>
      <c r="AE2399" s="699"/>
      <c r="AF2399" s="699"/>
      <c r="AG2399" s="699"/>
      <c r="AH2399" s="699"/>
      <c r="AI2399" s="232"/>
      <c r="AJ2399" s="694"/>
      <c r="AK2399" s="694" t="s">
        <v>6</v>
      </c>
      <c r="AL2399" s="700"/>
      <c r="AM2399" s="694" t="s">
        <v>470</v>
      </c>
      <c r="AN2399" s="694"/>
      <c r="AO2399" s="232"/>
      <c r="AP2399" s="232"/>
      <c r="AQ2399" s="232"/>
      <c r="AR2399" s="232"/>
      <c r="AS2399" s="232"/>
      <c r="AT2399" s="243" t="str">
        <f t="shared" si="217"/>
        <v/>
      </c>
      <c r="AU2399" s="243" t="str">
        <f t="shared" si="218"/>
        <v/>
      </c>
    </row>
    <row r="2400" spans="2:47" ht="14.25">
      <c r="B2400" s="682">
        <v>2025</v>
      </c>
      <c r="C2400" s="29">
        <v>8</v>
      </c>
      <c r="D2400" s="682"/>
      <c r="E2400" s="683"/>
      <c r="F2400" s="682"/>
      <c r="G2400" s="703"/>
      <c r="H2400" s="694" t="s">
        <v>467</v>
      </c>
      <c r="I2400" s="347"/>
      <c r="J2400" s="694"/>
      <c r="K2400" s="232"/>
      <c r="L2400" s="698"/>
      <c r="M2400" s="185"/>
      <c r="N2400" s="717"/>
      <c r="O2400" s="232"/>
      <c r="P2400" s="232"/>
      <c r="Q2400" s="347"/>
      <c r="R2400" s="695"/>
      <c r="S2400" s="695"/>
      <c r="T2400" s="695"/>
      <c r="U2400" s="695"/>
      <c r="V2400" s="695"/>
      <c r="W2400" s="695"/>
      <c r="X2400" s="232"/>
      <c r="Y2400" s="695"/>
      <c r="Z2400" s="232"/>
      <c r="AA2400" s="696"/>
      <c r="AB2400" s="696"/>
      <c r="AC2400" s="697"/>
      <c r="AD2400" s="698"/>
      <c r="AE2400" s="699"/>
      <c r="AF2400" s="699"/>
      <c r="AG2400" s="699"/>
      <c r="AH2400" s="699"/>
      <c r="AI2400" s="232" t="s">
        <v>560</v>
      </c>
      <c r="AJ2400" s="694"/>
      <c r="AK2400" s="694"/>
      <c r="AL2400" s="700"/>
      <c r="AM2400" s="694"/>
      <c r="AN2400" s="694"/>
      <c r="AO2400" s="232"/>
      <c r="AP2400" s="232"/>
      <c r="AQ2400" s="232"/>
      <c r="AR2400" s="232"/>
      <c r="AS2400" s="232"/>
      <c r="AT2400" s="243" t="str">
        <f t="shared" si="217"/>
        <v/>
      </c>
      <c r="AU2400" s="243" t="str">
        <f t="shared" si="218"/>
        <v/>
      </c>
    </row>
    <row r="2401" spans="2:47" ht="14.25">
      <c r="B2401" s="682">
        <v>2025</v>
      </c>
      <c r="C2401" s="29">
        <v>8</v>
      </c>
      <c r="D2401" s="682"/>
      <c r="E2401" s="683"/>
      <c r="F2401" s="682"/>
      <c r="G2401" s="686" t="s">
        <v>485</v>
      </c>
      <c r="H2401" s="694" t="s">
        <v>467</v>
      </c>
      <c r="I2401" s="347" t="s">
        <v>47</v>
      </c>
      <c r="J2401" s="694" t="s">
        <v>468</v>
      </c>
      <c r="K2401" s="232">
        <v>3844368</v>
      </c>
      <c r="L2401" s="698">
        <v>3</v>
      </c>
      <c r="M2401" s="185">
        <v>4</v>
      </c>
      <c r="N2401" s="717" t="s">
        <v>628</v>
      </c>
      <c r="O2401" s="232" t="s">
        <v>15</v>
      </c>
      <c r="P2401" s="232">
        <v>50</v>
      </c>
      <c r="Q2401" s="347" t="s">
        <v>284</v>
      </c>
      <c r="R2401" s="695">
        <v>1120</v>
      </c>
      <c r="S2401" s="695"/>
      <c r="T2401" s="695">
        <v>4000</v>
      </c>
      <c r="U2401" s="695">
        <v>4000</v>
      </c>
      <c r="V2401" s="695">
        <v>1120</v>
      </c>
      <c r="W2401" s="695">
        <v>1120</v>
      </c>
      <c r="X2401" s="232">
        <v>1</v>
      </c>
      <c r="Y2401" s="695">
        <v>4000</v>
      </c>
      <c r="Z2401" s="232">
        <v>1</v>
      </c>
      <c r="AA2401" s="696">
        <v>4000</v>
      </c>
      <c r="AB2401" s="696"/>
      <c r="AC2401" s="697"/>
      <c r="AD2401" s="698"/>
      <c r="AE2401" s="699"/>
      <c r="AF2401" s="699"/>
      <c r="AG2401" s="699"/>
      <c r="AH2401" s="699"/>
      <c r="AI2401" s="232"/>
      <c r="AJ2401" s="694"/>
      <c r="AK2401" s="694" t="s">
        <v>6</v>
      </c>
      <c r="AL2401" s="700"/>
      <c r="AM2401" s="694" t="s">
        <v>470</v>
      </c>
      <c r="AN2401" s="694"/>
      <c r="AO2401" s="232"/>
      <c r="AP2401" s="232"/>
      <c r="AQ2401" s="232"/>
      <c r="AR2401" s="232"/>
      <c r="AS2401" s="232"/>
      <c r="AT2401" s="243" t="str">
        <f t="shared" si="217"/>
        <v/>
      </c>
      <c r="AU2401" s="243" t="str">
        <f t="shared" si="218"/>
        <v/>
      </c>
    </row>
    <row r="2402" spans="2:47" ht="14.25">
      <c r="B2402" s="682">
        <v>2025</v>
      </c>
      <c r="C2402" s="29">
        <v>8</v>
      </c>
      <c r="D2402" s="682"/>
      <c r="E2402" s="683"/>
      <c r="F2402" s="682"/>
      <c r="G2402" s="686" t="s">
        <v>485</v>
      </c>
      <c r="H2402" s="694" t="s">
        <v>467</v>
      </c>
      <c r="I2402" s="347" t="s">
        <v>47</v>
      </c>
      <c r="J2402" s="694" t="s">
        <v>468</v>
      </c>
      <c r="K2402" s="232">
        <v>3844368</v>
      </c>
      <c r="L2402" s="698">
        <v>4</v>
      </c>
      <c r="M2402" s="185">
        <v>4</v>
      </c>
      <c r="N2402" s="717" t="s">
        <v>628</v>
      </c>
      <c r="O2402" s="232" t="s">
        <v>15</v>
      </c>
      <c r="P2402" s="232">
        <v>50</v>
      </c>
      <c r="Q2402" s="347" t="s">
        <v>284</v>
      </c>
      <c r="R2402" s="695">
        <v>1120</v>
      </c>
      <c r="S2402" s="695"/>
      <c r="T2402" s="695">
        <v>4000</v>
      </c>
      <c r="U2402" s="695">
        <v>4000</v>
      </c>
      <c r="V2402" s="695">
        <v>1120</v>
      </c>
      <c r="W2402" s="695">
        <v>1120</v>
      </c>
      <c r="X2402" s="232">
        <v>1</v>
      </c>
      <c r="Y2402" s="695">
        <v>4000</v>
      </c>
      <c r="Z2402" s="232">
        <v>1</v>
      </c>
      <c r="AA2402" s="696">
        <v>4000</v>
      </c>
      <c r="AB2402" s="696"/>
      <c r="AC2402" s="697"/>
      <c r="AD2402" s="698"/>
      <c r="AE2402" s="699"/>
      <c r="AF2402" s="699"/>
      <c r="AG2402" s="699"/>
      <c r="AH2402" s="699"/>
      <c r="AI2402" s="232" t="s">
        <v>5</v>
      </c>
      <c r="AJ2402" s="694"/>
      <c r="AK2402" s="694" t="s">
        <v>6</v>
      </c>
      <c r="AL2402" s="700"/>
      <c r="AM2402" s="694" t="s">
        <v>470</v>
      </c>
      <c r="AN2402" s="694"/>
      <c r="AO2402" s="232"/>
      <c r="AP2402" s="232"/>
      <c r="AQ2402" s="232"/>
      <c r="AR2402" s="232"/>
      <c r="AS2402" s="232"/>
      <c r="AT2402" s="243" t="str">
        <f t="shared" si="217"/>
        <v/>
      </c>
      <c r="AU2402" s="243" t="str">
        <f t="shared" si="218"/>
        <v/>
      </c>
    </row>
    <row r="2403" spans="2:47" ht="14.25">
      <c r="B2403" s="682">
        <v>2025</v>
      </c>
      <c r="C2403" s="29">
        <v>8</v>
      </c>
      <c r="D2403" s="682"/>
      <c r="E2403" s="683"/>
      <c r="F2403" s="682"/>
      <c r="G2403" s="686"/>
      <c r="H2403" s="694" t="s">
        <v>467</v>
      </c>
      <c r="I2403" s="347" t="s">
        <v>43</v>
      </c>
      <c r="J2403" s="694" t="s">
        <v>468</v>
      </c>
      <c r="K2403" s="232"/>
      <c r="L2403" s="698"/>
      <c r="M2403" s="185"/>
      <c r="N2403" s="717"/>
      <c r="O2403" s="232"/>
      <c r="P2403" s="232">
        <v>25</v>
      </c>
      <c r="Q2403" s="347" t="s">
        <v>483</v>
      </c>
      <c r="R2403" s="695">
        <v>1120</v>
      </c>
      <c r="S2403" s="695"/>
      <c r="T2403" s="695" t="s">
        <v>30</v>
      </c>
      <c r="U2403" s="695">
        <v>350</v>
      </c>
      <c r="V2403" s="695">
        <v>1120</v>
      </c>
      <c r="W2403" s="695">
        <v>1120</v>
      </c>
      <c r="X2403" s="232">
        <v>1</v>
      </c>
      <c r="Y2403" s="695"/>
      <c r="Z2403" s="232">
        <v>1</v>
      </c>
      <c r="AA2403" s="696">
        <v>350</v>
      </c>
      <c r="AB2403" s="696">
        <v>8350</v>
      </c>
      <c r="AC2403" s="697" t="s">
        <v>756</v>
      </c>
      <c r="AD2403" s="698"/>
      <c r="AE2403" s="699"/>
      <c r="AF2403" s="699"/>
      <c r="AG2403" s="699"/>
      <c r="AH2403" s="699"/>
      <c r="AI2403" s="232"/>
      <c r="AJ2403" s="694"/>
      <c r="AK2403" s="694" t="s">
        <v>6</v>
      </c>
      <c r="AL2403" s="700"/>
      <c r="AM2403" s="694" t="s">
        <v>470</v>
      </c>
      <c r="AN2403" s="694"/>
      <c r="AO2403" s="232"/>
      <c r="AP2403" s="232"/>
      <c r="AQ2403" s="232"/>
      <c r="AR2403" s="232"/>
      <c r="AS2403" s="232"/>
      <c r="AT2403" s="243" t="str">
        <f t="shared" si="217"/>
        <v/>
      </c>
      <c r="AU2403" s="243" t="str">
        <f t="shared" si="218"/>
        <v/>
      </c>
    </row>
    <row r="2404" spans="2:47" ht="14.25">
      <c r="B2404" s="682">
        <v>2025</v>
      </c>
      <c r="C2404" s="29">
        <v>8</v>
      </c>
      <c r="D2404" s="682"/>
      <c r="E2404" s="683"/>
      <c r="F2404" s="682"/>
      <c r="G2404" s="703"/>
      <c r="H2404" s="694" t="s">
        <v>467</v>
      </c>
      <c r="I2404" s="347"/>
      <c r="J2404" s="694"/>
      <c r="K2404" s="232"/>
      <c r="L2404" s="698"/>
      <c r="M2404" s="185"/>
      <c r="N2404" s="717"/>
      <c r="O2404" s="232"/>
      <c r="P2404" s="232"/>
      <c r="Q2404" s="347"/>
      <c r="R2404" s="695"/>
      <c r="S2404" s="695"/>
      <c r="T2404" s="695"/>
      <c r="U2404" s="695"/>
      <c r="V2404" s="695"/>
      <c r="W2404" s="695"/>
      <c r="X2404" s="232"/>
      <c r="Y2404" s="695"/>
      <c r="Z2404" s="232"/>
      <c r="AA2404" s="696"/>
      <c r="AB2404" s="696"/>
      <c r="AC2404" s="697"/>
      <c r="AD2404" s="698"/>
      <c r="AE2404" s="699"/>
      <c r="AF2404" s="699"/>
      <c r="AG2404" s="699"/>
      <c r="AH2404" s="699"/>
      <c r="AI2404" s="232" t="s">
        <v>689</v>
      </c>
      <c r="AJ2404" s="694"/>
      <c r="AK2404" s="694"/>
      <c r="AL2404" s="700"/>
      <c r="AM2404" s="694"/>
      <c r="AN2404" s="694"/>
      <c r="AO2404" s="232"/>
      <c r="AP2404" s="232"/>
      <c r="AQ2404" s="232"/>
      <c r="AR2404" s="232"/>
      <c r="AS2404" s="232"/>
      <c r="AT2404" s="243" t="str">
        <f t="shared" si="217"/>
        <v/>
      </c>
      <c r="AU2404" s="243" t="str">
        <f t="shared" si="218"/>
        <v/>
      </c>
    </row>
    <row r="2405" spans="2:47" ht="14.25">
      <c r="B2405" s="682">
        <v>2025</v>
      </c>
      <c r="C2405" s="29">
        <v>8</v>
      </c>
      <c r="D2405" s="682"/>
      <c r="E2405" s="683"/>
      <c r="F2405" s="682"/>
      <c r="G2405" s="686" t="s">
        <v>485</v>
      </c>
      <c r="H2405" s="694" t="s">
        <v>467</v>
      </c>
      <c r="I2405" s="347" t="s">
        <v>47</v>
      </c>
      <c r="J2405" s="694" t="s">
        <v>468</v>
      </c>
      <c r="K2405" s="232">
        <v>3844369</v>
      </c>
      <c r="L2405" s="698">
        <v>1</v>
      </c>
      <c r="M2405" s="185">
        <v>4</v>
      </c>
      <c r="N2405" s="717" t="s">
        <v>918</v>
      </c>
      <c r="O2405" s="232" t="s">
        <v>15</v>
      </c>
      <c r="P2405" s="232">
        <v>50</v>
      </c>
      <c r="Q2405" s="347" t="s">
        <v>481</v>
      </c>
      <c r="R2405" s="695">
        <v>1120</v>
      </c>
      <c r="S2405" s="695"/>
      <c r="T2405" s="695">
        <v>4000</v>
      </c>
      <c r="U2405" s="695">
        <v>4000</v>
      </c>
      <c r="V2405" s="695">
        <v>1120</v>
      </c>
      <c r="W2405" s="695">
        <v>1120</v>
      </c>
      <c r="X2405" s="232">
        <v>1</v>
      </c>
      <c r="Y2405" s="695">
        <v>4000</v>
      </c>
      <c r="Z2405" s="232">
        <v>1</v>
      </c>
      <c r="AA2405" s="696">
        <v>4000</v>
      </c>
      <c r="AB2405" s="696"/>
      <c r="AC2405" s="697"/>
      <c r="AD2405" s="698" t="s">
        <v>488</v>
      </c>
      <c r="AE2405" s="699"/>
      <c r="AF2405" s="699"/>
      <c r="AG2405" s="699"/>
      <c r="AH2405" s="699"/>
      <c r="AI2405" s="232"/>
      <c r="AJ2405" s="694"/>
      <c r="AK2405" s="694" t="s">
        <v>17</v>
      </c>
      <c r="AL2405" s="700"/>
      <c r="AM2405" s="694" t="s">
        <v>470</v>
      </c>
      <c r="AN2405" s="694"/>
      <c r="AO2405" s="232"/>
      <c r="AP2405" s="232"/>
      <c r="AQ2405" s="232"/>
      <c r="AR2405" s="232"/>
      <c r="AS2405" s="232"/>
      <c r="AT2405" s="243" t="str">
        <f t="shared" si="217"/>
        <v/>
      </c>
      <c r="AU2405" s="243" t="str">
        <f t="shared" si="218"/>
        <v/>
      </c>
    </row>
    <row r="2406" spans="2:47" ht="14.25">
      <c r="B2406" s="682">
        <v>2025</v>
      </c>
      <c r="C2406" s="29">
        <v>8</v>
      </c>
      <c r="D2406" s="682"/>
      <c r="E2406" s="683"/>
      <c r="F2406" s="682"/>
      <c r="G2406" s="686" t="s">
        <v>485</v>
      </c>
      <c r="H2406" s="694" t="s">
        <v>467</v>
      </c>
      <c r="I2406" s="347" t="s">
        <v>47</v>
      </c>
      <c r="J2406" s="694" t="s">
        <v>468</v>
      </c>
      <c r="K2406" s="232">
        <v>3844369</v>
      </c>
      <c r="L2406" s="698">
        <v>2</v>
      </c>
      <c r="M2406" s="185">
        <v>4</v>
      </c>
      <c r="N2406" s="717" t="s">
        <v>918</v>
      </c>
      <c r="O2406" s="232" t="s">
        <v>15</v>
      </c>
      <c r="P2406" s="232">
        <v>50</v>
      </c>
      <c r="Q2406" s="347" t="s">
        <v>481</v>
      </c>
      <c r="R2406" s="695">
        <v>1120</v>
      </c>
      <c r="S2406" s="695"/>
      <c r="T2406" s="695">
        <v>4000</v>
      </c>
      <c r="U2406" s="695">
        <v>4000</v>
      </c>
      <c r="V2406" s="695">
        <v>1120</v>
      </c>
      <c r="W2406" s="695">
        <v>1120</v>
      </c>
      <c r="X2406" s="232">
        <v>1</v>
      </c>
      <c r="Y2406" s="695">
        <v>4000</v>
      </c>
      <c r="Z2406" s="232">
        <v>1</v>
      </c>
      <c r="AA2406" s="696">
        <v>4000</v>
      </c>
      <c r="AB2406" s="696"/>
      <c r="AC2406" s="697"/>
      <c r="AD2406" s="698"/>
      <c r="AE2406" s="699"/>
      <c r="AF2406" s="699"/>
      <c r="AG2406" s="699"/>
      <c r="AH2406" s="699"/>
      <c r="AI2406" s="232" t="s">
        <v>5</v>
      </c>
      <c r="AJ2406" s="694"/>
      <c r="AK2406" s="694" t="s">
        <v>17</v>
      </c>
      <c r="AL2406" s="700"/>
      <c r="AM2406" s="694" t="s">
        <v>470</v>
      </c>
      <c r="AN2406" s="694"/>
      <c r="AO2406" s="232"/>
      <c r="AP2406" s="232"/>
      <c r="AQ2406" s="232"/>
      <c r="AR2406" s="232"/>
      <c r="AS2406" s="232"/>
      <c r="AT2406" s="243" t="str">
        <f t="shared" si="217"/>
        <v/>
      </c>
      <c r="AU2406" s="243" t="str">
        <f t="shared" si="218"/>
        <v/>
      </c>
    </row>
    <row r="2407" spans="2:47" ht="14.25">
      <c r="B2407" s="682">
        <v>2025</v>
      </c>
      <c r="C2407" s="29">
        <v>8</v>
      </c>
      <c r="D2407" s="682"/>
      <c r="E2407" s="683"/>
      <c r="F2407" s="682"/>
      <c r="G2407" s="686"/>
      <c r="H2407" s="694" t="s">
        <v>467</v>
      </c>
      <c r="I2407" s="347" t="s">
        <v>43</v>
      </c>
      <c r="J2407" s="694" t="s">
        <v>468</v>
      </c>
      <c r="K2407" s="232"/>
      <c r="L2407" s="698"/>
      <c r="M2407" s="185"/>
      <c r="N2407" s="717"/>
      <c r="O2407" s="232"/>
      <c r="P2407" s="232">
        <v>25</v>
      </c>
      <c r="Q2407" s="347" t="s">
        <v>483</v>
      </c>
      <c r="R2407" s="695">
        <v>1120</v>
      </c>
      <c r="S2407" s="695"/>
      <c r="T2407" s="695" t="s">
        <v>30</v>
      </c>
      <c r="U2407" s="695">
        <v>350</v>
      </c>
      <c r="V2407" s="695">
        <v>1120</v>
      </c>
      <c r="W2407" s="695">
        <v>1120</v>
      </c>
      <c r="X2407" s="232">
        <v>1</v>
      </c>
      <c r="Y2407" s="695"/>
      <c r="Z2407" s="232">
        <v>1</v>
      </c>
      <c r="AA2407" s="696">
        <v>350</v>
      </c>
      <c r="AB2407" s="696">
        <v>8350</v>
      </c>
      <c r="AC2407" s="697" t="s">
        <v>756</v>
      </c>
      <c r="AD2407" s="698"/>
      <c r="AE2407" s="699"/>
      <c r="AF2407" s="699"/>
      <c r="AG2407" s="699"/>
      <c r="AH2407" s="699"/>
      <c r="AI2407" s="232"/>
      <c r="AJ2407" s="694"/>
      <c r="AK2407" s="694" t="s">
        <v>17</v>
      </c>
      <c r="AL2407" s="700"/>
      <c r="AM2407" s="694" t="s">
        <v>470</v>
      </c>
      <c r="AN2407" s="694"/>
      <c r="AO2407" s="232"/>
      <c r="AP2407" s="232"/>
      <c r="AQ2407" s="232"/>
      <c r="AR2407" s="232"/>
      <c r="AS2407" s="232"/>
      <c r="AT2407" s="243" t="str">
        <f t="shared" si="217"/>
        <v/>
      </c>
      <c r="AU2407" s="243" t="str">
        <f t="shared" si="218"/>
        <v/>
      </c>
    </row>
    <row r="2408" spans="2:47" ht="14.25">
      <c r="B2408" s="682">
        <v>2025</v>
      </c>
      <c r="C2408" s="29">
        <v>8</v>
      </c>
      <c r="D2408" s="682"/>
      <c r="E2408" s="683"/>
      <c r="F2408" s="682"/>
      <c r="G2408" s="703"/>
      <c r="H2408" s="694" t="s">
        <v>467</v>
      </c>
      <c r="I2408" s="347"/>
      <c r="J2408" s="694"/>
      <c r="K2408" s="232"/>
      <c r="L2408" s="698"/>
      <c r="M2408" s="185"/>
      <c r="N2408" s="717"/>
      <c r="O2408" s="232"/>
      <c r="P2408" s="232"/>
      <c r="Q2408" s="347"/>
      <c r="R2408" s="695"/>
      <c r="S2408" s="695"/>
      <c r="T2408" s="695"/>
      <c r="U2408" s="695"/>
      <c r="V2408" s="695"/>
      <c r="W2408" s="695"/>
      <c r="X2408" s="232"/>
      <c r="Y2408" s="695"/>
      <c r="Z2408" s="232"/>
      <c r="AA2408" s="696"/>
      <c r="AB2408" s="696"/>
      <c r="AC2408" s="697"/>
      <c r="AD2408" s="698"/>
      <c r="AE2408" s="699"/>
      <c r="AF2408" s="699"/>
      <c r="AG2408" s="699"/>
      <c r="AH2408" s="699"/>
      <c r="AI2408" s="232" t="s">
        <v>560</v>
      </c>
      <c r="AJ2408" s="694"/>
      <c r="AK2408" s="694"/>
      <c r="AL2408" s="700"/>
      <c r="AM2408" s="694"/>
      <c r="AN2408" s="694"/>
      <c r="AO2408" s="232"/>
      <c r="AP2408" s="232"/>
      <c r="AQ2408" s="232"/>
      <c r="AR2408" s="232"/>
      <c r="AS2408" s="232"/>
      <c r="AT2408" s="243" t="str">
        <f t="shared" si="217"/>
        <v/>
      </c>
      <c r="AU2408" s="243" t="str">
        <f t="shared" si="218"/>
        <v/>
      </c>
    </row>
    <row r="2409" spans="2:47" ht="14.25">
      <c r="B2409" s="682">
        <v>2025</v>
      </c>
      <c r="C2409" s="29">
        <v>8</v>
      </c>
      <c r="D2409" s="682"/>
      <c r="E2409" s="683"/>
      <c r="F2409" s="682"/>
      <c r="G2409" s="686" t="s">
        <v>485</v>
      </c>
      <c r="H2409" s="694" t="s">
        <v>467</v>
      </c>
      <c r="I2409" s="347" t="s">
        <v>47</v>
      </c>
      <c r="J2409" s="694" t="s">
        <v>468</v>
      </c>
      <c r="K2409" s="232">
        <v>3844369</v>
      </c>
      <c r="L2409" s="698">
        <v>3</v>
      </c>
      <c r="M2409" s="185">
        <v>4</v>
      </c>
      <c r="N2409" s="717" t="s">
        <v>918</v>
      </c>
      <c r="O2409" s="232" t="s">
        <v>15</v>
      </c>
      <c r="P2409" s="232">
        <v>50</v>
      </c>
      <c r="Q2409" s="347" t="s">
        <v>481</v>
      </c>
      <c r="R2409" s="695">
        <v>1120</v>
      </c>
      <c r="S2409" s="695"/>
      <c r="T2409" s="695">
        <v>4000</v>
      </c>
      <c r="U2409" s="695">
        <v>4000</v>
      </c>
      <c r="V2409" s="695">
        <v>1120</v>
      </c>
      <c r="W2409" s="695">
        <v>1120</v>
      </c>
      <c r="X2409" s="232">
        <v>1</v>
      </c>
      <c r="Y2409" s="695">
        <v>4000</v>
      </c>
      <c r="Z2409" s="232">
        <v>1</v>
      </c>
      <c r="AA2409" s="696">
        <v>4000</v>
      </c>
      <c r="AB2409" s="696"/>
      <c r="AC2409" s="697"/>
      <c r="AD2409" s="698" t="s">
        <v>488</v>
      </c>
      <c r="AE2409" s="699"/>
      <c r="AF2409" s="699"/>
      <c r="AG2409" s="699"/>
      <c r="AH2409" s="699"/>
      <c r="AI2409" s="232"/>
      <c r="AJ2409" s="694"/>
      <c r="AK2409" s="694" t="s">
        <v>17</v>
      </c>
      <c r="AL2409" s="700"/>
      <c r="AM2409" s="694" t="s">
        <v>470</v>
      </c>
      <c r="AN2409" s="694"/>
      <c r="AO2409" s="232"/>
      <c r="AP2409" s="232"/>
      <c r="AQ2409" s="232"/>
      <c r="AR2409" s="232"/>
      <c r="AS2409" s="232"/>
      <c r="AT2409" s="243" t="str">
        <f t="shared" si="217"/>
        <v/>
      </c>
      <c r="AU2409" s="243" t="str">
        <f t="shared" si="218"/>
        <v/>
      </c>
    </row>
    <row r="2410" spans="2:47" ht="14.25">
      <c r="B2410" s="682">
        <v>2025</v>
      </c>
      <c r="C2410" s="29">
        <v>8</v>
      </c>
      <c r="D2410" s="682"/>
      <c r="E2410" s="683"/>
      <c r="F2410" s="682"/>
      <c r="G2410" s="686" t="s">
        <v>485</v>
      </c>
      <c r="H2410" s="694" t="s">
        <v>467</v>
      </c>
      <c r="I2410" s="347" t="s">
        <v>47</v>
      </c>
      <c r="J2410" s="694" t="s">
        <v>468</v>
      </c>
      <c r="K2410" s="232">
        <v>3844369</v>
      </c>
      <c r="L2410" s="698">
        <v>4</v>
      </c>
      <c r="M2410" s="185">
        <v>4</v>
      </c>
      <c r="N2410" s="717" t="s">
        <v>918</v>
      </c>
      <c r="O2410" s="232" t="s">
        <v>15</v>
      </c>
      <c r="P2410" s="232">
        <v>50</v>
      </c>
      <c r="Q2410" s="347" t="s">
        <v>481</v>
      </c>
      <c r="R2410" s="695">
        <v>1120</v>
      </c>
      <c r="S2410" s="695"/>
      <c r="T2410" s="695">
        <v>4000</v>
      </c>
      <c r="U2410" s="695">
        <v>4000</v>
      </c>
      <c r="V2410" s="695">
        <v>1120</v>
      </c>
      <c r="W2410" s="695">
        <v>1120</v>
      </c>
      <c r="X2410" s="232">
        <v>1</v>
      </c>
      <c r="Y2410" s="695">
        <v>4000</v>
      </c>
      <c r="Z2410" s="232">
        <v>1</v>
      </c>
      <c r="AA2410" s="696">
        <v>4000</v>
      </c>
      <c r="AB2410" s="696"/>
      <c r="AC2410" s="697"/>
      <c r="AD2410" s="698"/>
      <c r="AE2410" s="699"/>
      <c r="AF2410" s="699"/>
      <c r="AG2410" s="699"/>
      <c r="AH2410" s="699"/>
      <c r="AI2410" s="232" t="s">
        <v>5</v>
      </c>
      <c r="AJ2410" s="694"/>
      <c r="AK2410" s="694" t="s">
        <v>17</v>
      </c>
      <c r="AL2410" s="700"/>
      <c r="AM2410" s="694" t="s">
        <v>470</v>
      </c>
      <c r="AN2410" s="694"/>
      <c r="AO2410" s="232"/>
      <c r="AP2410" s="232"/>
      <c r="AQ2410" s="232"/>
      <c r="AR2410" s="232"/>
      <c r="AS2410" s="232"/>
      <c r="AT2410" s="243" t="str">
        <f t="shared" si="217"/>
        <v/>
      </c>
      <c r="AU2410" s="243" t="str">
        <f t="shared" si="218"/>
        <v/>
      </c>
    </row>
    <row r="2411" spans="2:47" ht="14.25">
      <c r="B2411" s="682">
        <v>2025</v>
      </c>
      <c r="C2411" s="29">
        <v>8</v>
      </c>
      <c r="D2411" s="682"/>
      <c r="E2411" s="683"/>
      <c r="F2411" s="682"/>
      <c r="G2411" s="686"/>
      <c r="H2411" s="694" t="s">
        <v>467</v>
      </c>
      <c r="I2411" s="347" t="s">
        <v>43</v>
      </c>
      <c r="J2411" s="694" t="s">
        <v>468</v>
      </c>
      <c r="K2411" s="232"/>
      <c r="L2411" s="698"/>
      <c r="M2411" s="185"/>
      <c r="N2411" s="717"/>
      <c r="O2411" s="232"/>
      <c r="P2411" s="232">
        <v>25</v>
      </c>
      <c r="Q2411" s="347" t="s">
        <v>483</v>
      </c>
      <c r="R2411" s="695">
        <v>1120</v>
      </c>
      <c r="S2411" s="695"/>
      <c r="T2411" s="695" t="s">
        <v>30</v>
      </c>
      <c r="U2411" s="695">
        <v>350</v>
      </c>
      <c r="V2411" s="695">
        <v>1120</v>
      </c>
      <c r="W2411" s="695">
        <v>1120</v>
      </c>
      <c r="X2411" s="232">
        <v>1</v>
      </c>
      <c r="Y2411" s="695"/>
      <c r="Z2411" s="232">
        <v>1</v>
      </c>
      <c r="AA2411" s="696">
        <v>350</v>
      </c>
      <c r="AB2411" s="696">
        <v>8350</v>
      </c>
      <c r="AC2411" s="697" t="s">
        <v>756</v>
      </c>
      <c r="AD2411" s="698"/>
      <c r="AE2411" s="699"/>
      <c r="AF2411" s="699"/>
      <c r="AG2411" s="699"/>
      <c r="AH2411" s="699"/>
      <c r="AI2411" s="232"/>
      <c r="AJ2411" s="694"/>
      <c r="AK2411" s="694" t="s">
        <v>17</v>
      </c>
      <c r="AL2411" s="700"/>
      <c r="AM2411" s="694" t="s">
        <v>470</v>
      </c>
      <c r="AN2411" s="694"/>
      <c r="AO2411" s="232"/>
      <c r="AP2411" s="232"/>
      <c r="AQ2411" s="232"/>
      <c r="AR2411" s="232"/>
      <c r="AS2411" s="232"/>
      <c r="AT2411" s="243" t="str">
        <f t="shared" si="217"/>
        <v/>
      </c>
      <c r="AU2411" s="243" t="str">
        <f t="shared" si="218"/>
        <v/>
      </c>
    </row>
    <row r="2412" spans="2:47" ht="14.25">
      <c r="B2412" s="682">
        <v>2025</v>
      </c>
      <c r="C2412" s="29">
        <v>8</v>
      </c>
      <c r="D2412" s="682"/>
      <c r="E2412" s="683"/>
      <c r="F2412" s="682"/>
      <c r="G2412" s="703"/>
      <c r="H2412" s="694" t="s">
        <v>467</v>
      </c>
      <c r="I2412" s="347"/>
      <c r="J2412" s="694"/>
      <c r="K2412" s="232"/>
      <c r="L2412" s="698"/>
      <c r="M2412" s="185"/>
      <c r="N2412" s="717"/>
      <c r="O2412" s="232"/>
      <c r="P2412" s="232"/>
      <c r="Q2412" s="347"/>
      <c r="R2412" s="695"/>
      <c r="S2412" s="695"/>
      <c r="T2412" s="695"/>
      <c r="U2412" s="695"/>
      <c r="V2412" s="695"/>
      <c r="W2412" s="695"/>
      <c r="X2412" s="232"/>
      <c r="Y2412" s="695"/>
      <c r="Z2412" s="232"/>
      <c r="AA2412" s="696"/>
      <c r="AB2412" s="696"/>
      <c r="AC2412" s="697"/>
      <c r="AD2412" s="698"/>
      <c r="AE2412" s="699"/>
      <c r="AF2412" s="699"/>
      <c r="AG2412" s="699"/>
      <c r="AH2412" s="699"/>
      <c r="AI2412" s="232" t="s">
        <v>689</v>
      </c>
      <c r="AJ2412" s="694"/>
      <c r="AK2412" s="694"/>
      <c r="AL2412" s="700"/>
      <c r="AM2412" s="694"/>
      <c r="AN2412" s="694"/>
      <c r="AO2412" s="232"/>
      <c r="AP2412" s="232"/>
      <c r="AQ2412" s="232"/>
      <c r="AR2412" s="232"/>
      <c r="AS2412" s="232"/>
      <c r="AT2412" s="243" t="str">
        <f t="shared" si="217"/>
        <v/>
      </c>
      <c r="AU2412" s="243" t="str">
        <f t="shared" si="218"/>
        <v/>
      </c>
    </row>
    <row r="2413" spans="2:47" ht="14.25">
      <c r="B2413" s="682">
        <v>2025</v>
      </c>
      <c r="C2413" s="29">
        <v>8</v>
      </c>
      <c r="D2413" s="682"/>
      <c r="E2413" s="683"/>
      <c r="F2413" s="682"/>
      <c r="G2413" s="686"/>
      <c r="H2413" s="694" t="s">
        <v>467</v>
      </c>
      <c r="I2413" s="347" t="s">
        <v>58</v>
      </c>
      <c r="J2413" s="694" t="s">
        <v>468</v>
      </c>
      <c r="K2413" s="232"/>
      <c r="L2413" s="698"/>
      <c r="M2413" s="185"/>
      <c r="N2413" s="717"/>
      <c r="O2413" s="232"/>
      <c r="P2413" s="232">
        <v>12</v>
      </c>
      <c r="Q2413" s="347" t="s">
        <v>483</v>
      </c>
      <c r="R2413" s="695">
        <v>1120</v>
      </c>
      <c r="S2413" s="695"/>
      <c r="T2413" s="695" t="s">
        <v>30</v>
      </c>
      <c r="U2413" s="695">
        <v>200</v>
      </c>
      <c r="V2413" s="695">
        <v>1120</v>
      </c>
      <c r="W2413" s="695">
        <v>1120</v>
      </c>
      <c r="X2413" s="232">
        <v>1</v>
      </c>
      <c r="Y2413" s="695">
        <v>200</v>
      </c>
      <c r="Z2413" s="232">
        <v>1</v>
      </c>
      <c r="AA2413" s="696">
        <v>200</v>
      </c>
      <c r="AB2413" s="696"/>
      <c r="AC2413" s="697"/>
      <c r="AD2413" s="698"/>
      <c r="AE2413" s="699"/>
      <c r="AF2413" s="699"/>
      <c r="AG2413" s="699"/>
      <c r="AH2413" s="699"/>
      <c r="AI2413" s="232"/>
      <c r="AJ2413" s="694"/>
      <c r="AK2413" s="694"/>
      <c r="AL2413" s="700"/>
      <c r="AM2413" s="694"/>
      <c r="AN2413" s="694"/>
      <c r="AO2413" s="232"/>
      <c r="AP2413" s="232"/>
      <c r="AQ2413" s="232"/>
      <c r="AR2413" s="232"/>
      <c r="AS2413" s="232"/>
      <c r="AT2413" s="243" t="str">
        <f t="shared" si="217"/>
        <v/>
      </c>
      <c r="AU2413" s="243" t="str">
        <f t="shared" si="218"/>
        <v/>
      </c>
    </row>
    <row r="2414" spans="2:47" ht="14.25">
      <c r="B2414" s="682">
        <v>2025</v>
      </c>
      <c r="C2414" s="29">
        <v>8</v>
      </c>
      <c r="D2414" s="682"/>
      <c r="E2414" s="683"/>
      <c r="F2414" s="682"/>
      <c r="G2414" s="686" t="s">
        <v>485</v>
      </c>
      <c r="H2414" s="694" t="s">
        <v>467</v>
      </c>
      <c r="I2414" s="347" t="s">
        <v>47</v>
      </c>
      <c r="J2414" s="694" t="s">
        <v>468</v>
      </c>
      <c r="K2414" s="232">
        <v>3844360</v>
      </c>
      <c r="L2414" s="698">
        <v>1</v>
      </c>
      <c r="M2414" s="185">
        <v>18</v>
      </c>
      <c r="N2414" s="717" t="s">
        <v>487</v>
      </c>
      <c r="O2414" s="232" t="s">
        <v>469</v>
      </c>
      <c r="P2414" s="232">
        <v>50</v>
      </c>
      <c r="Q2414" s="347" t="s">
        <v>511</v>
      </c>
      <c r="R2414" s="695">
        <v>1120</v>
      </c>
      <c r="S2414" s="695"/>
      <c r="T2414" s="695">
        <v>4000</v>
      </c>
      <c r="U2414" s="695">
        <v>4000</v>
      </c>
      <c r="V2414" s="695">
        <v>1120</v>
      </c>
      <c r="W2414" s="695">
        <v>1120</v>
      </c>
      <c r="X2414" s="232">
        <v>1</v>
      </c>
      <c r="Y2414" s="695">
        <v>4000</v>
      </c>
      <c r="Z2414" s="232">
        <v>1</v>
      </c>
      <c r="AA2414" s="696">
        <v>4000</v>
      </c>
      <c r="AB2414" s="696"/>
      <c r="AC2414" s="697"/>
      <c r="AD2414" s="698"/>
      <c r="AE2414" s="699"/>
      <c r="AF2414" s="699"/>
      <c r="AG2414" s="699"/>
      <c r="AH2414" s="699"/>
      <c r="AI2414" s="232" t="s">
        <v>5</v>
      </c>
      <c r="AJ2414" s="694"/>
      <c r="AK2414" s="694" t="s">
        <v>6</v>
      </c>
      <c r="AL2414" s="700"/>
      <c r="AM2414" s="694" t="s">
        <v>486</v>
      </c>
      <c r="AN2414" s="694"/>
      <c r="AO2414" s="232"/>
      <c r="AP2414" s="232"/>
      <c r="AQ2414" s="232"/>
      <c r="AR2414" s="232"/>
      <c r="AS2414" s="232"/>
      <c r="AT2414" s="243" t="str">
        <f t="shared" si="217"/>
        <v/>
      </c>
      <c r="AU2414" s="243" t="str">
        <f t="shared" si="218"/>
        <v/>
      </c>
    </row>
    <row r="2415" spans="2:47" ht="14.25">
      <c r="B2415" s="682">
        <v>2025</v>
      </c>
      <c r="C2415" s="29">
        <v>8</v>
      </c>
      <c r="D2415" s="682"/>
      <c r="E2415" s="683"/>
      <c r="F2415" s="682"/>
      <c r="G2415" s="686" t="s">
        <v>485</v>
      </c>
      <c r="H2415" s="694" t="s">
        <v>467</v>
      </c>
      <c r="I2415" s="347" t="s">
        <v>47</v>
      </c>
      <c r="J2415" s="694" t="s">
        <v>468</v>
      </c>
      <c r="K2415" s="232">
        <v>3844360</v>
      </c>
      <c r="L2415" s="698">
        <v>2</v>
      </c>
      <c r="M2415" s="185">
        <v>18</v>
      </c>
      <c r="N2415" s="717" t="s">
        <v>487</v>
      </c>
      <c r="O2415" s="232" t="s">
        <v>469</v>
      </c>
      <c r="P2415" s="232">
        <v>50</v>
      </c>
      <c r="Q2415" s="347" t="s">
        <v>511</v>
      </c>
      <c r="R2415" s="695">
        <v>1120</v>
      </c>
      <c r="S2415" s="695"/>
      <c r="T2415" s="695">
        <v>4000</v>
      </c>
      <c r="U2415" s="695">
        <v>4000</v>
      </c>
      <c r="V2415" s="695">
        <v>1120</v>
      </c>
      <c r="W2415" s="695">
        <v>1120</v>
      </c>
      <c r="X2415" s="232">
        <v>1</v>
      </c>
      <c r="Y2415" s="695">
        <v>4000</v>
      </c>
      <c r="Z2415" s="232">
        <v>1</v>
      </c>
      <c r="AA2415" s="696">
        <v>4000</v>
      </c>
      <c r="AB2415" s="696"/>
      <c r="AC2415" s="697"/>
      <c r="AD2415" s="698"/>
      <c r="AE2415" s="699"/>
      <c r="AF2415" s="699"/>
      <c r="AG2415" s="699"/>
      <c r="AH2415" s="699"/>
      <c r="AI2415" s="232" t="s">
        <v>5</v>
      </c>
      <c r="AJ2415" s="694"/>
      <c r="AK2415" s="694" t="s">
        <v>6</v>
      </c>
      <c r="AL2415" s="700"/>
      <c r="AM2415" s="694" t="s">
        <v>486</v>
      </c>
      <c r="AN2415" s="694"/>
      <c r="AO2415" s="232"/>
      <c r="AP2415" s="232"/>
      <c r="AQ2415" s="232"/>
      <c r="AR2415" s="232"/>
      <c r="AS2415" s="232"/>
      <c r="AT2415" s="243" t="str">
        <f t="shared" si="217"/>
        <v/>
      </c>
      <c r="AU2415" s="243" t="str">
        <f t="shared" si="218"/>
        <v/>
      </c>
    </row>
    <row r="2416" spans="2:47" ht="14.25">
      <c r="B2416" s="682">
        <v>2025</v>
      </c>
      <c r="C2416" s="29">
        <v>8</v>
      </c>
      <c r="D2416" s="682"/>
      <c r="E2416" s="683"/>
      <c r="F2416" s="682"/>
      <c r="G2416" s="686" t="s">
        <v>485</v>
      </c>
      <c r="H2416" s="694" t="s">
        <v>467</v>
      </c>
      <c r="I2416" s="347" t="s">
        <v>47</v>
      </c>
      <c r="J2416" s="694" t="s">
        <v>468</v>
      </c>
      <c r="K2416" s="232">
        <v>3844360</v>
      </c>
      <c r="L2416" s="698">
        <v>3</v>
      </c>
      <c r="M2416" s="185">
        <v>18</v>
      </c>
      <c r="N2416" s="717" t="s">
        <v>487</v>
      </c>
      <c r="O2416" s="232" t="s">
        <v>469</v>
      </c>
      <c r="P2416" s="232">
        <v>50</v>
      </c>
      <c r="Q2416" s="347" t="s">
        <v>511</v>
      </c>
      <c r="R2416" s="695">
        <v>1120</v>
      </c>
      <c r="S2416" s="695"/>
      <c r="T2416" s="695">
        <v>4000</v>
      </c>
      <c r="U2416" s="695">
        <v>4000</v>
      </c>
      <c r="V2416" s="695">
        <v>1120</v>
      </c>
      <c r="W2416" s="695">
        <v>1120</v>
      </c>
      <c r="X2416" s="232">
        <v>1</v>
      </c>
      <c r="Y2416" s="695">
        <v>4000</v>
      </c>
      <c r="Z2416" s="232">
        <v>1</v>
      </c>
      <c r="AA2416" s="696">
        <v>4000</v>
      </c>
      <c r="AB2416" s="696"/>
      <c r="AC2416" s="697"/>
      <c r="AD2416" s="698"/>
      <c r="AE2416" s="699"/>
      <c r="AF2416" s="699"/>
      <c r="AG2416" s="699"/>
      <c r="AH2416" s="699"/>
      <c r="AI2416" s="232" t="s">
        <v>5</v>
      </c>
      <c r="AJ2416" s="694"/>
      <c r="AK2416" s="694" t="s">
        <v>6</v>
      </c>
      <c r="AL2416" s="700"/>
      <c r="AM2416" s="694" t="s">
        <v>486</v>
      </c>
      <c r="AN2416" s="694"/>
      <c r="AO2416" s="232"/>
      <c r="AP2416" s="232"/>
      <c r="AQ2416" s="232"/>
      <c r="AR2416" s="232"/>
      <c r="AS2416" s="232"/>
      <c r="AT2416" s="243" t="str">
        <f t="shared" si="217"/>
        <v/>
      </c>
      <c r="AU2416" s="243" t="str">
        <f t="shared" si="218"/>
        <v/>
      </c>
    </row>
    <row r="2417" spans="2:47" ht="14.25">
      <c r="B2417" s="682">
        <v>2025</v>
      </c>
      <c r="C2417" s="29">
        <v>8</v>
      </c>
      <c r="D2417" s="682"/>
      <c r="E2417" s="683"/>
      <c r="F2417" s="682"/>
      <c r="G2417" s="686"/>
      <c r="H2417" s="694" t="s">
        <v>467</v>
      </c>
      <c r="I2417" s="347" t="s">
        <v>43</v>
      </c>
      <c r="J2417" s="694" t="s">
        <v>468</v>
      </c>
      <c r="K2417" s="232"/>
      <c r="L2417" s="698"/>
      <c r="M2417" s="185"/>
      <c r="N2417" s="717"/>
      <c r="O2417" s="232"/>
      <c r="P2417" s="232">
        <v>25</v>
      </c>
      <c r="Q2417" s="347" t="s">
        <v>483</v>
      </c>
      <c r="R2417" s="695">
        <v>1120</v>
      </c>
      <c r="S2417" s="695"/>
      <c r="T2417" s="695" t="s">
        <v>30</v>
      </c>
      <c r="U2417" s="695">
        <v>350</v>
      </c>
      <c r="V2417" s="695">
        <v>1120</v>
      </c>
      <c r="W2417" s="695">
        <v>1120</v>
      </c>
      <c r="X2417" s="232">
        <v>1</v>
      </c>
      <c r="Y2417" s="695"/>
      <c r="Z2417" s="232">
        <v>1</v>
      </c>
      <c r="AA2417" s="696">
        <v>350</v>
      </c>
      <c r="AB2417" s="696">
        <v>12550</v>
      </c>
      <c r="AC2417" s="697" t="s">
        <v>914</v>
      </c>
      <c r="AD2417" s="698"/>
      <c r="AE2417" s="699"/>
      <c r="AF2417" s="699"/>
      <c r="AG2417" s="699"/>
      <c r="AH2417" s="699"/>
      <c r="AI2417" s="232"/>
      <c r="AJ2417" s="694"/>
      <c r="AK2417" s="694" t="s">
        <v>6</v>
      </c>
      <c r="AL2417" s="700"/>
      <c r="AM2417" s="694" t="s">
        <v>486</v>
      </c>
      <c r="AN2417" s="694"/>
      <c r="AO2417" s="232"/>
      <c r="AP2417" s="232"/>
      <c r="AQ2417" s="232"/>
      <c r="AR2417" s="232"/>
      <c r="AS2417" s="232"/>
      <c r="AT2417" s="243" t="str">
        <f t="shared" si="217"/>
        <v/>
      </c>
      <c r="AU2417" s="243" t="str">
        <f t="shared" si="218"/>
        <v/>
      </c>
    </row>
    <row r="2418" spans="2:47" ht="14.25">
      <c r="B2418" s="682">
        <v>2025</v>
      </c>
      <c r="C2418" s="29">
        <v>8</v>
      </c>
      <c r="D2418" s="682"/>
      <c r="E2418" s="683"/>
      <c r="F2418" s="682"/>
      <c r="G2418" s="703"/>
      <c r="H2418" s="694" t="s">
        <v>467</v>
      </c>
      <c r="I2418" s="347"/>
      <c r="J2418" s="694"/>
      <c r="K2418" s="232"/>
      <c r="L2418" s="698"/>
      <c r="M2418" s="185"/>
      <c r="N2418" s="717"/>
      <c r="O2418" s="232"/>
      <c r="P2418" s="232"/>
      <c r="Q2418" s="347"/>
      <c r="R2418" s="695"/>
      <c r="S2418" s="695"/>
      <c r="T2418" s="695"/>
      <c r="U2418" s="695"/>
      <c r="V2418" s="695"/>
      <c r="W2418" s="695"/>
      <c r="X2418" s="232"/>
      <c r="Y2418" s="695"/>
      <c r="Z2418" s="232"/>
      <c r="AA2418" s="696"/>
      <c r="AB2418" s="696"/>
      <c r="AC2418" s="697"/>
      <c r="AD2418" s="698"/>
      <c r="AE2418" s="699"/>
      <c r="AF2418" s="699"/>
      <c r="AG2418" s="699"/>
      <c r="AH2418" s="699"/>
      <c r="AI2418" s="232" t="s">
        <v>560</v>
      </c>
      <c r="AJ2418" s="694"/>
      <c r="AK2418" s="694"/>
      <c r="AL2418" s="700"/>
      <c r="AM2418" s="694"/>
      <c r="AN2418" s="694"/>
      <c r="AO2418" s="232"/>
      <c r="AP2418" s="232"/>
      <c r="AQ2418" s="232"/>
      <c r="AR2418" s="232"/>
      <c r="AS2418" s="232"/>
      <c r="AT2418" s="243" t="str">
        <f t="shared" si="217"/>
        <v/>
      </c>
      <c r="AU2418" s="243" t="str">
        <f t="shared" si="218"/>
        <v/>
      </c>
    </row>
    <row r="2419" spans="2:47" ht="14.25">
      <c r="B2419" s="682">
        <v>2025</v>
      </c>
      <c r="C2419" s="29">
        <v>8</v>
      </c>
      <c r="D2419" s="682"/>
      <c r="E2419" s="683"/>
      <c r="F2419" s="682"/>
      <c r="G2419" s="686"/>
      <c r="H2419" s="694" t="s">
        <v>467</v>
      </c>
      <c r="I2419" s="347" t="s">
        <v>58</v>
      </c>
      <c r="J2419" s="694" t="s">
        <v>468</v>
      </c>
      <c r="K2419" s="232"/>
      <c r="L2419" s="698"/>
      <c r="M2419" s="185"/>
      <c r="N2419" s="717"/>
      <c r="O2419" s="232"/>
      <c r="P2419" s="232">
        <v>12</v>
      </c>
      <c r="Q2419" s="347" t="s">
        <v>483</v>
      </c>
      <c r="R2419" s="695">
        <v>1120</v>
      </c>
      <c r="S2419" s="695"/>
      <c r="T2419" s="695" t="s">
        <v>30</v>
      </c>
      <c r="U2419" s="695">
        <v>200</v>
      </c>
      <c r="V2419" s="695">
        <v>1120</v>
      </c>
      <c r="W2419" s="695">
        <v>1120</v>
      </c>
      <c r="X2419" s="232">
        <v>1</v>
      </c>
      <c r="Y2419" s="695">
        <v>200</v>
      </c>
      <c r="Z2419" s="232">
        <v>1</v>
      </c>
      <c r="AA2419" s="696">
        <v>200</v>
      </c>
      <c r="AB2419" s="696"/>
      <c r="AC2419" s="697"/>
      <c r="AD2419" s="698"/>
      <c r="AE2419" s="699"/>
      <c r="AF2419" s="699"/>
      <c r="AG2419" s="699"/>
      <c r="AH2419" s="699"/>
      <c r="AI2419" s="232"/>
      <c r="AJ2419" s="694"/>
      <c r="AK2419" s="694"/>
      <c r="AL2419" s="700"/>
      <c r="AM2419" s="694"/>
      <c r="AN2419" s="694"/>
      <c r="AO2419" s="232"/>
      <c r="AP2419" s="232"/>
      <c r="AQ2419" s="232"/>
      <c r="AR2419" s="232"/>
      <c r="AS2419" s="232"/>
      <c r="AT2419" s="243" t="str">
        <f t="shared" si="217"/>
        <v/>
      </c>
      <c r="AU2419" s="243" t="str">
        <f t="shared" si="218"/>
        <v/>
      </c>
    </row>
    <row r="2420" spans="2:47" ht="14.25">
      <c r="B2420" s="682">
        <v>2025</v>
      </c>
      <c r="C2420" s="29">
        <v>8</v>
      </c>
      <c r="D2420" s="682"/>
      <c r="E2420" s="683"/>
      <c r="F2420" s="682"/>
      <c r="G2420" s="686" t="s">
        <v>485</v>
      </c>
      <c r="H2420" s="694" t="s">
        <v>467</v>
      </c>
      <c r="I2420" s="347" t="s">
        <v>47</v>
      </c>
      <c r="J2420" s="694" t="s">
        <v>468</v>
      </c>
      <c r="K2420" s="232">
        <v>3844360</v>
      </c>
      <c r="L2420" s="698">
        <v>4</v>
      </c>
      <c r="M2420" s="185">
        <v>18</v>
      </c>
      <c r="N2420" s="717" t="s">
        <v>487</v>
      </c>
      <c r="O2420" s="232" t="s">
        <v>469</v>
      </c>
      <c r="P2420" s="232">
        <v>50</v>
      </c>
      <c r="Q2420" s="347" t="s">
        <v>511</v>
      </c>
      <c r="R2420" s="695">
        <v>1120</v>
      </c>
      <c r="S2420" s="695"/>
      <c r="T2420" s="695">
        <v>4000</v>
      </c>
      <c r="U2420" s="695">
        <v>4000</v>
      </c>
      <c r="V2420" s="695">
        <v>1120</v>
      </c>
      <c r="W2420" s="695">
        <v>1120</v>
      </c>
      <c r="X2420" s="232">
        <v>1</v>
      </c>
      <c r="Y2420" s="695">
        <v>4000</v>
      </c>
      <c r="Z2420" s="232">
        <v>1</v>
      </c>
      <c r="AA2420" s="696">
        <v>4000</v>
      </c>
      <c r="AB2420" s="696"/>
      <c r="AC2420" s="697"/>
      <c r="AD2420" s="698"/>
      <c r="AE2420" s="699"/>
      <c r="AF2420" s="699"/>
      <c r="AG2420" s="699"/>
      <c r="AH2420" s="699"/>
      <c r="AI2420" s="232" t="s">
        <v>5</v>
      </c>
      <c r="AJ2420" s="694"/>
      <c r="AK2420" s="694" t="s">
        <v>6</v>
      </c>
      <c r="AL2420" s="700"/>
      <c r="AM2420" s="694" t="s">
        <v>486</v>
      </c>
      <c r="AN2420" s="694"/>
      <c r="AO2420" s="232"/>
      <c r="AP2420" s="232"/>
      <c r="AQ2420" s="232"/>
      <c r="AR2420" s="232"/>
      <c r="AS2420" s="232"/>
      <c r="AT2420" s="243" t="str">
        <f t="shared" si="217"/>
        <v/>
      </c>
      <c r="AU2420" s="243" t="str">
        <f t="shared" si="218"/>
        <v/>
      </c>
    </row>
    <row r="2421" spans="2:47" ht="14.25">
      <c r="B2421" s="682">
        <v>2025</v>
      </c>
      <c r="C2421" s="29">
        <v>8</v>
      </c>
      <c r="D2421" s="682"/>
      <c r="E2421" s="683"/>
      <c r="F2421" s="682"/>
      <c r="G2421" s="686" t="s">
        <v>485</v>
      </c>
      <c r="H2421" s="694" t="s">
        <v>467</v>
      </c>
      <c r="I2421" s="347" t="s">
        <v>47</v>
      </c>
      <c r="J2421" s="694" t="s">
        <v>468</v>
      </c>
      <c r="K2421" s="232">
        <v>3844360</v>
      </c>
      <c r="L2421" s="698">
        <v>5</v>
      </c>
      <c r="M2421" s="185">
        <v>18</v>
      </c>
      <c r="N2421" s="717" t="s">
        <v>487</v>
      </c>
      <c r="O2421" s="232" t="s">
        <v>469</v>
      </c>
      <c r="P2421" s="232">
        <v>50</v>
      </c>
      <c r="Q2421" s="347" t="s">
        <v>511</v>
      </c>
      <c r="R2421" s="695">
        <v>1120</v>
      </c>
      <c r="S2421" s="695"/>
      <c r="T2421" s="695">
        <v>4000</v>
      </c>
      <c r="U2421" s="695">
        <v>4000</v>
      </c>
      <c r="V2421" s="695">
        <v>1120</v>
      </c>
      <c r="W2421" s="695">
        <v>1120</v>
      </c>
      <c r="X2421" s="232">
        <v>1</v>
      </c>
      <c r="Y2421" s="695">
        <v>4000</v>
      </c>
      <c r="Z2421" s="232">
        <v>1</v>
      </c>
      <c r="AA2421" s="696">
        <v>4000</v>
      </c>
      <c r="AB2421" s="696"/>
      <c r="AC2421" s="697"/>
      <c r="AD2421" s="698"/>
      <c r="AE2421" s="699"/>
      <c r="AF2421" s="699"/>
      <c r="AG2421" s="699"/>
      <c r="AH2421" s="699"/>
      <c r="AI2421" s="232" t="s">
        <v>5</v>
      </c>
      <c r="AJ2421" s="694"/>
      <c r="AK2421" s="694" t="s">
        <v>6</v>
      </c>
      <c r="AL2421" s="700"/>
      <c r="AM2421" s="694" t="s">
        <v>486</v>
      </c>
      <c r="AN2421" s="694"/>
      <c r="AO2421" s="232"/>
      <c r="AP2421" s="232"/>
      <c r="AQ2421" s="232"/>
      <c r="AR2421" s="232"/>
      <c r="AS2421" s="232"/>
      <c r="AT2421" s="243" t="str">
        <f t="shared" si="217"/>
        <v/>
      </c>
      <c r="AU2421" s="243" t="str">
        <f t="shared" si="218"/>
        <v/>
      </c>
    </row>
    <row r="2422" spans="2:47" ht="14.25">
      <c r="B2422" s="682">
        <v>2025</v>
      </c>
      <c r="C2422" s="29">
        <v>8</v>
      </c>
      <c r="D2422" s="682"/>
      <c r="E2422" s="683"/>
      <c r="F2422" s="682"/>
      <c r="G2422" s="686" t="s">
        <v>485</v>
      </c>
      <c r="H2422" s="694" t="s">
        <v>467</v>
      </c>
      <c r="I2422" s="347" t="s">
        <v>47</v>
      </c>
      <c r="J2422" s="694" t="s">
        <v>468</v>
      </c>
      <c r="K2422" s="232">
        <v>3844360</v>
      </c>
      <c r="L2422" s="698">
        <v>6</v>
      </c>
      <c r="M2422" s="185">
        <v>18</v>
      </c>
      <c r="N2422" s="717" t="s">
        <v>487</v>
      </c>
      <c r="O2422" s="232" t="s">
        <v>469</v>
      </c>
      <c r="P2422" s="232">
        <v>50</v>
      </c>
      <c r="Q2422" s="347" t="s">
        <v>511</v>
      </c>
      <c r="R2422" s="695">
        <v>1120</v>
      </c>
      <c r="S2422" s="695"/>
      <c r="T2422" s="695">
        <v>4000</v>
      </c>
      <c r="U2422" s="695">
        <v>4000</v>
      </c>
      <c r="V2422" s="695">
        <v>1120</v>
      </c>
      <c r="W2422" s="695">
        <v>1120</v>
      </c>
      <c r="X2422" s="232">
        <v>1</v>
      </c>
      <c r="Y2422" s="695">
        <v>4000</v>
      </c>
      <c r="Z2422" s="232">
        <v>1</v>
      </c>
      <c r="AA2422" s="696">
        <v>4000</v>
      </c>
      <c r="AB2422" s="696"/>
      <c r="AC2422" s="697"/>
      <c r="AD2422" s="698"/>
      <c r="AE2422" s="699"/>
      <c r="AF2422" s="699"/>
      <c r="AG2422" s="699"/>
      <c r="AH2422" s="699"/>
      <c r="AI2422" s="232" t="s">
        <v>5</v>
      </c>
      <c r="AJ2422" s="694"/>
      <c r="AK2422" s="694" t="s">
        <v>6</v>
      </c>
      <c r="AL2422" s="700"/>
      <c r="AM2422" s="694" t="s">
        <v>486</v>
      </c>
      <c r="AN2422" s="694"/>
      <c r="AO2422" s="232"/>
      <c r="AP2422" s="232"/>
      <c r="AQ2422" s="232"/>
      <c r="AR2422" s="232"/>
      <c r="AS2422" s="232"/>
      <c r="AT2422" s="243" t="str">
        <f t="shared" si="217"/>
        <v/>
      </c>
      <c r="AU2422" s="243" t="str">
        <f t="shared" si="218"/>
        <v/>
      </c>
    </row>
    <row r="2423" spans="2:47" ht="14.25">
      <c r="B2423" s="682">
        <v>2025</v>
      </c>
      <c r="C2423" s="29">
        <v>8</v>
      </c>
      <c r="D2423" s="682"/>
      <c r="E2423" s="683"/>
      <c r="F2423" s="682"/>
      <c r="G2423" s="686"/>
      <c r="H2423" s="694" t="s">
        <v>467</v>
      </c>
      <c r="I2423" s="347" t="s">
        <v>43</v>
      </c>
      <c r="J2423" s="694" t="s">
        <v>468</v>
      </c>
      <c r="K2423" s="232"/>
      <c r="L2423" s="698"/>
      <c r="M2423" s="185"/>
      <c r="N2423" s="717"/>
      <c r="O2423" s="232"/>
      <c r="P2423" s="232">
        <v>25</v>
      </c>
      <c r="Q2423" s="347" t="s">
        <v>483</v>
      </c>
      <c r="R2423" s="695">
        <v>1120</v>
      </c>
      <c r="S2423" s="695"/>
      <c r="T2423" s="695" t="s">
        <v>30</v>
      </c>
      <c r="U2423" s="695">
        <v>350</v>
      </c>
      <c r="V2423" s="695">
        <v>1120</v>
      </c>
      <c r="W2423" s="695">
        <v>1120</v>
      </c>
      <c r="X2423" s="232">
        <v>1</v>
      </c>
      <c r="Y2423" s="695"/>
      <c r="Z2423" s="232">
        <v>1</v>
      </c>
      <c r="AA2423" s="696">
        <v>350</v>
      </c>
      <c r="AB2423" s="696">
        <v>12550</v>
      </c>
      <c r="AC2423" s="697" t="s">
        <v>914</v>
      </c>
      <c r="AD2423" s="698"/>
      <c r="AE2423" s="699"/>
      <c r="AF2423" s="699"/>
      <c r="AG2423" s="699"/>
      <c r="AH2423" s="699"/>
      <c r="AI2423" s="232"/>
      <c r="AJ2423" s="694"/>
      <c r="AK2423" s="694" t="s">
        <v>6</v>
      </c>
      <c r="AL2423" s="700"/>
      <c r="AM2423" s="694" t="s">
        <v>486</v>
      </c>
      <c r="AN2423" s="694"/>
      <c r="AO2423" s="232"/>
      <c r="AP2423" s="232"/>
      <c r="AQ2423" s="232"/>
      <c r="AR2423" s="232"/>
      <c r="AS2423" s="232"/>
      <c r="AT2423" s="243" t="str">
        <f t="shared" si="217"/>
        <v/>
      </c>
      <c r="AU2423" s="243" t="str">
        <f t="shared" si="218"/>
        <v/>
      </c>
    </row>
    <row r="2424" spans="2:47" ht="14.25">
      <c r="B2424" s="682">
        <v>2025</v>
      </c>
      <c r="C2424" s="29">
        <v>8</v>
      </c>
      <c r="D2424" s="682"/>
      <c r="E2424" s="683"/>
      <c r="F2424" s="682"/>
      <c r="G2424" s="703"/>
      <c r="H2424" s="694" t="s">
        <v>467</v>
      </c>
      <c r="I2424" s="347"/>
      <c r="J2424" s="694"/>
      <c r="K2424" s="232"/>
      <c r="L2424" s="698"/>
      <c r="M2424" s="185"/>
      <c r="N2424" s="717"/>
      <c r="O2424" s="232"/>
      <c r="P2424" s="232"/>
      <c r="Q2424" s="347"/>
      <c r="R2424" s="695"/>
      <c r="S2424" s="695"/>
      <c r="T2424" s="695"/>
      <c r="U2424" s="695"/>
      <c r="V2424" s="695"/>
      <c r="W2424" s="695"/>
      <c r="X2424" s="232"/>
      <c r="Y2424" s="695"/>
      <c r="Z2424" s="232"/>
      <c r="AA2424" s="696"/>
      <c r="AB2424" s="696"/>
      <c r="AC2424" s="697"/>
      <c r="AD2424" s="698"/>
      <c r="AE2424" s="699"/>
      <c r="AF2424" s="699"/>
      <c r="AG2424" s="699"/>
      <c r="AH2424" s="699"/>
      <c r="AI2424" s="232" t="s">
        <v>560</v>
      </c>
      <c r="AJ2424" s="694"/>
      <c r="AK2424" s="694"/>
      <c r="AL2424" s="700"/>
      <c r="AM2424" s="694"/>
      <c r="AN2424" s="694"/>
      <c r="AO2424" s="232"/>
      <c r="AP2424" s="232"/>
      <c r="AQ2424" s="232"/>
      <c r="AR2424" s="232"/>
      <c r="AS2424" s="232"/>
      <c r="AT2424" s="243" t="str">
        <f t="shared" si="217"/>
        <v/>
      </c>
      <c r="AU2424" s="243" t="str">
        <f t="shared" si="218"/>
        <v/>
      </c>
    </row>
    <row r="2425" spans="2:47" ht="14.25">
      <c r="B2425" s="682">
        <v>2025</v>
      </c>
      <c r="C2425" s="29">
        <v>8</v>
      </c>
      <c r="D2425" s="682"/>
      <c r="E2425" s="683"/>
      <c r="F2425" s="682"/>
      <c r="G2425" s="686"/>
      <c r="H2425" s="694" t="s">
        <v>467</v>
      </c>
      <c r="I2425" s="347" t="s">
        <v>58</v>
      </c>
      <c r="J2425" s="694" t="s">
        <v>468</v>
      </c>
      <c r="K2425" s="232"/>
      <c r="L2425" s="698"/>
      <c r="M2425" s="185"/>
      <c r="N2425" s="717"/>
      <c r="O2425" s="232"/>
      <c r="P2425" s="232">
        <v>12</v>
      </c>
      <c r="Q2425" s="347" t="s">
        <v>483</v>
      </c>
      <c r="R2425" s="695">
        <v>1120</v>
      </c>
      <c r="S2425" s="695"/>
      <c r="T2425" s="695" t="s">
        <v>30</v>
      </c>
      <c r="U2425" s="695">
        <v>200</v>
      </c>
      <c r="V2425" s="695">
        <v>1120</v>
      </c>
      <c r="W2425" s="695"/>
      <c r="X2425" s="232">
        <v>1</v>
      </c>
      <c r="Y2425" s="695">
        <v>200</v>
      </c>
      <c r="Z2425" s="232">
        <v>1</v>
      </c>
      <c r="AA2425" s="696">
        <v>200</v>
      </c>
      <c r="AB2425" s="696"/>
      <c r="AC2425" s="697"/>
      <c r="AD2425" s="698"/>
      <c r="AE2425" s="699"/>
      <c r="AF2425" s="699"/>
      <c r="AG2425" s="699"/>
      <c r="AH2425" s="699"/>
      <c r="AI2425" s="232"/>
      <c r="AJ2425" s="694"/>
      <c r="AK2425" s="694"/>
      <c r="AL2425" s="700"/>
      <c r="AM2425" s="694"/>
      <c r="AN2425" s="694"/>
      <c r="AO2425" s="232"/>
      <c r="AP2425" s="232"/>
      <c r="AQ2425" s="232"/>
      <c r="AR2425" s="232"/>
      <c r="AS2425" s="232"/>
      <c r="AT2425" s="243" t="str">
        <f t="shared" si="217"/>
        <v/>
      </c>
      <c r="AU2425" s="243" t="str">
        <f t="shared" si="218"/>
        <v/>
      </c>
    </row>
    <row r="2426" spans="2:47" ht="14.25">
      <c r="B2426" s="682">
        <v>2025</v>
      </c>
      <c r="C2426" s="29">
        <v>8</v>
      </c>
      <c r="D2426" s="682"/>
      <c r="E2426" s="683"/>
      <c r="F2426" s="682"/>
      <c r="G2426" s="686" t="s">
        <v>485</v>
      </c>
      <c r="H2426" s="694" t="s">
        <v>467</v>
      </c>
      <c r="I2426" s="347" t="s">
        <v>47</v>
      </c>
      <c r="J2426" s="694" t="s">
        <v>468</v>
      </c>
      <c r="K2426" s="232">
        <v>3844360</v>
      </c>
      <c r="L2426" s="698">
        <v>7</v>
      </c>
      <c r="M2426" s="185">
        <v>18</v>
      </c>
      <c r="N2426" s="717" t="s">
        <v>487</v>
      </c>
      <c r="O2426" s="232" t="s">
        <v>469</v>
      </c>
      <c r="P2426" s="232">
        <v>50</v>
      </c>
      <c r="Q2426" s="347" t="s">
        <v>511</v>
      </c>
      <c r="R2426" s="695">
        <v>1120</v>
      </c>
      <c r="S2426" s="695"/>
      <c r="T2426" s="695">
        <v>4000</v>
      </c>
      <c r="U2426" s="695">
        <v>4000</v>
      </c>
      <c r="V2426" s="695">
        <v>1120</v>
      </c>
      <c r="W2426" s="695"/>
      <c r="X2426" s="232">
        <v>1</v>
      </c>
      <c r="Y2426" s="695">
        <v>4000</v>
      </c>
      <c r="Z2426" s="232">
        <v>1</v>
      </c>
      <c r="AA2426" s="696">
        <v>4000</v>
      </c>
      <c r="AB2426" s="696"/>
      <c r="AC2426" s="697"/>
      <c r="AD2426" s="698"/>
      <c r="AE2426" s="699"/>
      <c r="AF2426" s="699"/>
      <c r="AG2426" s="699"/>
      <c r="AH2426" s="699"/>
      <c r="AI2426" s="232" t="s">
        <v>5</v>
      </c>
      <c r="AJ2426" s="694"/>
      <c r="AK2426" s="694" t="s">
        <v>6</v>
      </c>
      <c r="AL2426" s="700"/>
      <c r="AM2426" s="694" t="s">
        <v>486</v>
      </c>
      <c r="AN2426" s="694"/>
      <c r="AO2426" s="232"/>
      <c r="AP2426" s="232"/>
      <c r="AQ2426" s="232"/>
      <c r="AR2426" s="232"/>
      <c r="AS2426" s="232"/>
      <c r="AT2426" s="243" t="str">
        <f t="shared" si="217"/>
        <v/>
      </c>
      <c r="AU2426" s="243" t="str">
        <f t="shared" si="218"/>
        <v/>
      </c>
    </row>
    <row r="2427" spans="2:47" ht="14.25">
      <c r="B2427" s="682">
        <v>2025</v>
      </c>
      <c r="C2427" s="29">
        <v>8</v>
      </c>
      <c r="D2427" s="682"/>
      <c r="E2427" s="683"/>
      <c r="F2427" s="682"/>
      <c r="G2427" s="686" t="s">
        <v>485</v>
      </c>
      <c r="H2427" s="694" t="s">
        <v>467</v>
      </c>
      <c r="I2427" s="347" t="s">
        <v>47</v>
      </c>
      <c r="J2427" s="694" t="s">
        <v>468</v>
      </c>
      <c r="K2427" s="232">
        <v>3844360</v>
      </c>
      <c r="L2427" s="698">
        <v>8</v>
      </c>
      <c r="M2427" s="185">
        <v>18</v>
      </c>
      <c r="N2427" s="717" t="s">
        <v>487</v>
      </c>
      <c r="O2427" s="232" t="s">
        <v>469</v>
      </c>
      <c r="P2427" s="232">
        <v>50</v>
      </c>
      <c r="Q2427" s="347" t="s">
        <v>511</v>
      </c>
      <c r="R2427" s="695">
        <v>1120</v>
      </c>
      <c r="S2427" s="695"/>
      <c r="T2427" s="695">
        <v>4000</v>
      </c>
      <c r="U2427" s="695">
        <v>4000</v>
      </c>
      <c r="V2427" s="695">
        <v>1120</v>
      </c>
      <c r="W2427" s="695"/>
      <c r="X2427" s="232">
        <v>1</v>
      </c>
      <c r="Y2427" s="695">
        <v>4000</v>
      </c>
      <c r="Z2427" s="232">
        <v>1</v>
      </c>
      <c r="AA2427" s="696">
        <v>4000</v>
      </c>
      <c r="AB2427" s="696"/>
      <c r="AC2427" s="697"/>
      <c r="AD2427" s="698"/>
      <c r="AE2427" s="699"/>
      <c r="AF2427" s="699"/>
      <c r="AG2427" s="699"/>
      <c r="AH2427" s="699"/>
      <c r="AI2427" s="232" t="s">
        <v>5</v>
      </c>
      <c r="AJ2427" s="694"/>
      <c r="AK2427" s="694" t="s">
        <v>6</v>
      </c>
      <c r="AL2427" s="700"/>
      <c r="AM2427" s="694" t="s">
        <v>486</v>
      </c>
      <c r="AN2427" s="694"/>
      <c r="AO2427" s="232"/>
      <c r="AP2427" s="232"/>
      <c r="AQ2427" s="232"/>
      <c r="AR2427" s="232"/>
      <c r="AS2427" s="232"/>
      <c r="AT2427" s="243" t="str">
        <f t="shared" si="217"/>
        <v/>
      </c>
      <c r="AU2427" s="243" t="str">
        <f t="shared" si="218"/>
        <v/>
      </c>
    </row>
    <row r="2428" spans="2:47" ht="14.25">
      <c r="B2428" s="682">
        <v>2025</v>
      </c>
      <c r="C2428" s="29">
        <v>8</v>
      </c>
      <c r="D2428" s="682"/>
      <c r="E2428" s="683"/>
      <c r="F2428" s="682"/>
      <c r="G2428" s="686" t="s">
        <v>485</v>
      </c>
      <c r="H2428" s="694" t="s">
        <v>467</v>
      </c>
      <c r="I2428" s="347" t="s">
        <v>47</v>
      </c>
      <c r="J2428" s="694" t="s">
        <v>468</v>
      </c>
      <c r="K2428" s="232">
        <v>3844360</v>
      </c>
      <c r="L2428" s="698">
        <v>9</v>
      </c>
      <c r="M2428" s="185">
        <v>18</v>
      </c>
      <c r="N2428" s="717" t="s">
        <v>487</v>
      </c>
      <c r="O2428" s="232" t="s">
        <v>469</v>
      </c>
      <c r="P2428" s="232">
        <v>50</v>
      </c>
      <c r="Q2428" s="347" t="s">
        <v>511</v>
      </c>
      <c r="R2428" s="695">
        <v>1120</v>
      </c>
      <c r="S2428" s="695"/>
      <c r="T2428" s="695">
        <v>4000</v>
      </c>
      <c r="U2428" s="695">
        <v>4000</v>
      </c>
      <c r="V2428" s="695">
        <v>1120</v>
      </c>
      <c r="W2428" s="695"/>
      <c r="X2428" s="232">
        <v>1</v>
      </c>
      <c r="Y2428" s="695">
        <v>4000</v>
      </c>
      <c r="Z2428" s="232">
        <v>1</v>
      </c>
      <c r="AA2428" s="696">
        <v>4000</v>
      </c>
      <c r="AB2428" s="696"/>
      <c r="AC2428" s="697"/>
      <c r="AD2428" s="698"/>
      <c r="AE2428" s="699"/>
      <c r="AF2428" s="699"/>
      <c r="AG2428" s="699"/>
      <c r="AH2428" s="699"/>
      <c r="AI2428" s="232" t="s">
        <v>5</v>
      </c>
      <c r="AJ2428" s="694"/>
      <c r="AK2428" s="694" t="s">
        <v>6</v>
      </c>
      <c r="AL2428" s="700"/>
      <c r="AM2428" s="694" t="s">
        <v>486</v>
      </c>
      <c r="AN2428" s="694"/>
      <c r="AO2428" s="232"/>
      <c r="AP2428" s="232"/>
      <c r="AQ2428" s="232"/>
      <c r="AR2428" s="232"/>
      <c r="AS2428" s="232"/>
      <c r="AT2428" s="243" t="str">
        <f t="shared" si="217"/>
        <v/>
      </c>
      <c r="AU2428" s="243" t="str">
        <f t="shared" si="218"/>
        <v/>
      </c>
    </row>
    <row r="2429" spans="2:47" ht="14.25">
      <c r="B2429" s="682">
        <v>2025</v>
      </c>
      <c r="C2429" s="29">
        <v>8</v>
      </c>
      <c r="D2429" s="682"/>
      <c r="E2429" s="683"/>
      <c r="F2429" s="682"/>
      <c r="G2429" s="686"/>
      <c r="H2429" s="694" t="s">
        <v>467</v>
      </c>
      <c r="I2429" s="347" t="s">
        <v>43</v>
      </c>
      <c r="J2429" s="694" t="s">
        <v>468</v>
      </c>
      <c r="K2429" s="232"/>
      <c r="L2429" s="698"/>
      <c r="M2429" s="185"/>
      <c r="N2429" s="717"/>
      <c r="O2429" s="232"/>
      <c r="P2429" s="232">
        <v>25</v>
      </c>
      <c r="Q2429" s="347" t="s">
        <v>483</v>
      </c>
      <c r="R2429" s="695">
        <v>1120</v>
      </c>
      <c r="S2429" s="695"/>
      <c r="T2429" s="695" t="s">
        <v>30</v>
      </c>
      <c r="U2429" s="695">
        <v>350</v>
      </c>
      <c r="V2429" s="695">
        <v>1120</v>
      </c>
      <c r="W2429" s="695"/>
      <c r="X2429" s="232">
        <v>1</v>
      </c>
      <c r="Y2429" s="695"/>
      <c r="Z2429" s="232">
        <v>1</v>
      </c>
      <c r="AA2429" s="696">
        <v>350</v>
      </c>
      <c r="AB2429" s="696">
        <v>12550</v>
      </c>
      <c r="AC2429" s="697" t="s">
        <v>914</v>
      </c>
      <c r="AD2429" s="698"/>
      <c r="AE2429" s="699"/>
      <c r="AF2429" s="699"/>
      <c r="AG2429" s="699"/>
      <c r="AH2429" s="699"/>
      <c r="AI2429" s="232"/>
      <c r="AJ2429" s="694"/>
      <c r="AK2429" s="694" t="s">
        <v>6</v>
      </c>
      <c r="AL2429" s="700"/>
      <c r="AM2429" s="694" t="s">
        <v>486</v>
      </c>
      <c r="AN2429" s="694"/>
      <c r="AO2429" s="232"/>
      <c r="AP2429" s="232"/>
      <c r="AQ2429" s="232"/>
      <c r="AR2429" s="232"/>
      <c r="AS2429" s="232"/>
      <c r="AT2429" s="243" t="str">
        <f t="shared" si="217"/>
        <v/>
      </c>
      <c r="AU2429" s="243" t="str">
        <f t="shared" si="218"/>
        <v/>
      </c>
    </row>
    <row r="2430" spans="2:47" ht="14.25">
      <c r="B2430" s="682">
        <v>2025</v>
      </c>
      <c r="C2430" s="29">
        <v>8</v>
      </c>
      <c r="D2430" s="682"/>
      <c r="E2430" s="683"/>
      <c r="F2430" s="682"/>
      <c r="G2430" s="703"/>
      <c r="H2430" s="694" t="s">
        <v>467</v>
      </c>
      <c r="I2430" s="347"/>
      <c r="J2430" s="694"/>
      <c r="K2430" s="232"/>
      <c r="L2430" s="698"/>
      <c r="M2430" s="185"/>
      <c r="N2430" s="717"/>
      <c r="O2430" s="232"/>
      <c r="P2430" s="232"/>
      <c r="Q2430" s="347"/>
      <c r="R2430" s="695"/>
      <c r="S2430" s="695"/>
      <c r="T2430" s="695"/>
      <c r="U2430" s="695"/>
      <c r="V2430" s="695"/>
      <c r="W2430" s="695"/>
      <c r="X2430" s="232"/>
      <c r="Y2430" s="695"/>
      <c r="Z2430" s="232"/>
      <c r="AA2430" s="696"/>
      <c r="AB2430" s="696"/>
      <c r="AC2430" s="697"/>
      <c r="AD2430" s="698"/>
      <c r="AE2430" s="699"/>
      <c r="AF2430" s="699"/>
      <c r="AG2430" s="699"/>
      <c r="AH2430" s="699"/>
      <c r="AI2430" s="232" t="s">
        <v>560</v>
      </c>
      <c r="AJ2430" s="694"/>
      <c r="AK2430" s="694"/>
      <c r="AL2430" s="700"/>
      <c r="AM2430" s="694"/>
      <c r="AN2430" s="694"/>
      <c r="AO2430" s="232"/>
      <c r="AP2430" s="232"/>
      <c r="AQ2430" s="232"/>
      <c r="AR2430" s="232"/>
      <c r="AS2430" s="232"/>
      <c r="AT2430" s="243" t="str">
        <f t="shared" ref="AT2430:AT2493" si="219">IF(IF(AE2430&gt;AF2430,1-AE2430+AF2430,AF2430-AE2430)=0,"",IF(AE2430&gt;AF2430,1-AE2430+AF2430,AF2430-AE2430))</f>
        <v/>
      </c>
      <c r="AU2430" s="243" t="str">
        <f t="shared" ref="AU2430:AU2493" si="220">IF(IF(AG2430&gt;AH2430,1-AG2430+AH2430,AH2430-AG2430)=0,"",IF(AG2430&gt;AH2430,1-AG2430+AH2430,AH2430-AG2430))</f>
        <v/>
      </c>
    </row>
    <row r="2431" spans="2:47" ht="14.25">
      <c r="B2431" s="682">
        <v>2025</v>
      </c>
      <c r="C2431" s="29">
        <v>8</v>
      </c>
      <c r="D2431" s="682"/>
      <c r="E2431" s="683"/>
      <c r="F2431" s="682"/>
      <c r="G2431" s="686"/>
      <c r="H2431" s="694" t="s">
        <v>467</v>
      </c>
      <c r="I2431" s="347" t="s">
        <v>58</v>
      </c>
      <c r="J2431" s="694" t="s">
        <v>468</v>
      </c>
      <c r="K2431" s="232"/>
      <c r="L2431" s="698"/>
      <c r="M2431" s="185"/>
      <c r="N2431" s="717"/>
      <c r="O2431" s="232"/>
      <c r="P2431" s="232">
        <v>12</v>
      </c>
      <c r="Q2431" s="347" t="s">
        <v>483</v>
      </c>
      <c r="R2431" s="695">
        <v>1120</v>
      </c>
      <c r="S2431" s="695"/>
      <c r="T2431" s="695" t="s">
        <v>30</v>
      </c>
      <c r="U2431" s="695">
        <v>200</v>
      </c>
      <c r="V2431" s="695">
        <v>1120</v>
      </c>
      <c r="W2431" s="695"/>
      <c r="X2431" s="232">
        <v>1</v>
      </c>
      <c r="Y2431" s="695">
        <v>200</v>
      </c>
      <c r="Z2431" s="232">
        <v>1</v>
      </c>
      <c r="AA2431" s="696">
        <v>200</v>
      </c>
      <c r="AB2431" s="696"/>
      <c r="AC2431" s="697"/>
      <c r="AD2431" s="698"/>
      <c r="AE2431" s="699"/>
      <c r="AF2431" s="699"/>
      <c r="AG2431" s="699"/>
      <c r="AH2431" s="699"/>
      <c r="AI2431" s="232"/>
      <c r="AJ2431" s="694"/>
      <c r="AK2431" s="694"/>
      <c r="AL2431" s="700"/>
      <c r="AM2431" s="694"/>
      <c r="AN2431" s="694"/>
      <c r="AO2431" s="232"/>
      <c r="AP2431" s="232"/>
      <c r="AQ2431" s="232"/>
      <c r="AR2431" s="232"/>
      <c r="AS2431" s="232"/>
      <c r="AT2431" s="243" t="str">
        <f t="shared" si="219"/>
        <v/>
      </c>
      <c r="AU2431" s="243" t="str">
        <f t="shared" si="220"/>
        <v/>
      </c>
    </row>
    <row r="2432" spans="2:47" ht="14.25">
      <c r="B2432" s="682">
        <v>2025</v>
      </c>
      <c r="C2432" s="29">
        <v>8</v>
      </c>
      <c r="D2432" s="682"/>
      <c r="E2432" s="683"/>
      <c r="F2432" s="682"/>
      <c r="G2432" s="686" t="s">
        <v>485</v>
      </c>
      <c r="H2432" s="694" t="s">
        <v>467</v>
      </c>
      <c r="I2432" s="347" t="s">
        <v>47</v>
      </c>
      <c r="J2432" s="694" t="s">
        <v>468</v>
      </c>
      <c r="K2432" s="232">
        <v>3844360</v>
      </c>
      <c r="L2432" s="698">
        <v>10</v>
      </c>
      <c r="M2432" s="185">
        <v>18</v>
      </c>
      <c r="N2432" s="717" t="s">
        <v>487</v>
      </c>
      <c r="O2432" s="232" t="s">
        <v>469</v>
      </c>
      <c r="P2432" s="232">
        <v>50</v>
      </c>
      <c r="Q2432" s="347" t="s">
        <v>511</v>
      </c>
      <c r="R2432" s="695">
        <v>1120</v>
      </c>
      <c r="S2432" s="695"/>
      <c r="T2432" s="695">
        <v>4000</v>
      </c>
      <c r="U2432" s="695">
        <v>4000</v>
      </c>
      <c r="V2432" s="695">
        <v>1120</v>
      </c>
      <c r="W2432" s="695"/>
      <c r="X2432" s="232">
        <v>1</v>
      </c>
      <c r="Y2432" s="695">
        <v>4000</v>
      </c>
      <c r="Z2432" s="232">
        <v>1</v>
      </c>
      <c r="AA2432" s="696">
        <v>4000</v>
      </c>
      <c r="AB2432" s="696"/>
      <c r="AC2432" s="697"/>
      <c r="AD2432" s="698"/>
      <c r="AE2432" s="699"/>
      <c r="AF2432" s="699"/>
      <c r="AG2432" s="699"/>
      <c r="AH2432" s="699"/>
      <c r="AI2432" s="232" t="s">
        <v>5</v>
      </c>
      <c r="AJ2432" s="694"/>
      <c r="AK2432" s="694" t="s">
        <v>6</v>
      </c>
      <c r="AL2432" s="700"/>
      <c r="AM2432" s="694" t="s">
        <v>486</v>
      </c>
      <c r="AN2432" s="694"/>
      <c r="AO2432" s="232"/>
      <c r="AP2432" s="232"/>
      <c r="AQ2432" s="232"/>
      <c r="AR2432" s="232"/>
      <c r="AS2432" s="232"/>
      <c r="AT2432" s="243" t="str">
        <f t="shared" si="219"/>
        <v/>
      </c>
      <c r="AU2432" s="243" t="str">
        <f t="shared" si="220"/>
        <v/>
      </c>
    </row>
    <row r="2433" spans="2:47" ht="14.25">
      <c r="B2433" s="682">
        <v>2025</v>
      </c>
      <c r="C2433" s="29">
        <v>8</v>
      </c>
      <c r="D2433" s="682"/>
      <c r="E2433" s="683"/>
      <c r="F2433" s="682"/>
      <c r="G2433" s="686" t="s">
        <v>485</v>
      </c>
      <c r="H2433" s="694" t="s">
        <v>467</v>
      </c>
      <c r="I2433" s="347" t="s">
        <v>47</v>
      </c>
      <c r="J2433" s="694" t="s">
        <v>468</v>
      </c>
      <c r="K2433" s="232">
        <v>3844360</v>
      </c>
      <c r="L2433" s="698">
        <v>11</v>
      </c>
      <c r="M2433" s="185">
        <v>18</v>
      </c>
      <c r="N2433" s="717" t="s">
        <v>487</v>
      </c>
      <c r="O2433" s="232" t="s">
        <v>469</v>
      </c>
      <c r="P2433" s="232">
        <v>50</v>
      </c>
      <c r="Q2433" s="347" t="s">
        <v>511</v>
      </c>
      <c r="R2433" s="695">
        <v>1120</v>
      </c>
      <c r="S2433" s="695"/>
      <c r="T2433" s="695">
        <v>4000</v>
      </c>
      <c r="U2433" s="695">
        <v>4000</v>
      </c>
      <c r="V2433" s="695">
        <v>1120</v>
      </c>
      <c r="W2433" s="695"/>
      <c r="X2433" s="232">
        <v>1</v>
      </c>
      <c r="Y2433" s="695">
        <v>4000</v>
      </c>
      <c r="Z2433" s="232">
        <v>1</v>
      </c>
      <c r="AA2433" s="696">
        <v>4000</v>
      </c>
      <c r="AB2433" s="696"/>
      <c r="AC2433" s="697"/>
      <c r="AD2433" s="698"/>
      <c r="AE2433" s="699"/>
      <c r="AF2433" s="699"/>
      <c r="AG2433" s="699"/>
      <c r="AH2433" s="699"/>
      <c r="AI2433" s="232" t="s">
        <v>5</v>
      </c>
      <c r="AJ2433" s="694"/>
      <c r="AK2433" s="694" t="s">
        <v>6</v>
      </c>
      <c r="AL2433" s="700"/>
      <c r="AM2433" s="694" t="s">
        <v>486</v>
      </c>
      <c r="AN2433" s="694"/>
      <c r="AO2433" s="232"/>
      <c r="AP2433" s="232"/>
      <c r="AQ2433" s="232"/>
      <c r="AR2433" s="232"/>
      <c r="AS2433" s="232"/>
      <c r="AT2433" s="243" t="str">
        <f t="shared" si="219"/>
        <v/>
      </c>
      <c r="AU2433" s="243" t="str">
        <f t="shared" si="220"/>
        <v/>
      </c>
    </row>
    <row r="2434" spans="2:47" ht="14.25">
      <c r="B2434" s="682">
        <v>2025</v>
      </c>
      <c r="C2434" s="29">
        <v>8</v>
      </c>
      <c r="D2434" s="682"/>
      <c r="E2434" s="683"/>
      <c r="F2434" s="682"/>
      <c r="G2434" s="686" t="s">
        <v>485</v>
      </c>
      <c r="H2434" s="694" t="s">
        <v>467</v>
      </c>
      <c r="I2434" s="347" t="s">
        <v>47</v>
      </c>
      <c r="J2434" s="694" t="s">
        <v>468</v>
      </c>
      <c r="K2434" s="232">
        <v>3844360</v>
      </c>
      <c r="L2434" s="698">
        <v>12</v>
      </c>
      <c r="M2434" s="185">
        <v>18</v>
      </c>
      <c r="N2434" s="717" t="s">
        <v>487</v>
      </c>
      <c r="O2434" s="232" t="s">
        <v>469</v>
      </c>
      <c r="P2434" s="232">
        <v>50</v>
      </c>
      <c r="Q2434" s="347" t="s">
        <v>511</v>
      </c>
      <c r="R2434" s="695">
        <v>1120</v>
      </c>
      <c r="S2434" s="695"/>
      <c r="T2434" s="695">
        <v>4000</v>
      </c>
      <c r="U2434" s="695">
        <v>4000</v>
      </c>
      <c r="V2434" s="695">
        <v>1120</v>
      </c>
      <c r="W2434" s="695"/>
      <c r="X2434" s="232">
        <v>1</v>
      </c>
      <c r="Y2434" s="695">
        <v>4000</v>
      </c>
      <c r="Z2434" s="232">
        <v>1</v>
      </c>
      <c r="AA2434" s="696">
        <v>4000</v>
      </c>
      <c r="AB2434" s="696"/>
      <c r="AC2434" s="697"/>
      <c r="AD2434" s="698"/>
      <c r="AE2434" s="699"/>
      <c r="AF2434" s="699"/>
      <c r="AG2434" s="699"/>
      <c r="AH2434" s="699"/>
      <c r="AI2434" s="232" t="s">
        <v>5</v>
      </c>
      <c r="AJ2434" s="694"/>
      <c r="AK2434" s="694" t="s">
        <v>6</v>
      </c>
      <c r="AL2434" s="700"/>
      <c r="AM2434" s="694" t="s">
        <v>486</v>
      </c>
      <c r="AN2434" s="694"/>
      <c r="AO2434" s="232"/>
      <c r="AP2434" s="232"/>
      <c r="AQ2434" s="232"/>
      <c r="AR2434" s="232"/>
      <c r="AS2434" s="232"/>
      <c r="AT2434" s="243" t="str">
        <f t="shared" si="219"/>
        <v/>
      </c>
      <c r="AU2434" s="243" t="str">
        <f t="shared" si="220"/>
        <v/>
      </c>
    </row>
    <row r="2435" spans="2:47" ht="14.25">
      <c r="B2435" s="682">
        <v>2025</v>
      </c>
      <c r="C2435" s="29">
        <v>8</v>
      </c>
      <c r="D2435" s="682"/>
      <c r="E2435" s="683"/>
      <c r="F2435" s="682"/>
      <c r="G2435" s="686"/>
      <c r="H2435" s="694" t="s">
        <v>467</v>
      </c>
      <c r="I2435" s="347" t="s">
        <v>43</v>
      </c>
      <c r="J2435" s="694" t="s">
        <v>468</v>
      </c>
      <c r="K2435" s="232"/>
      <c r="L2435" s="698"/>
      <c r="M2435" s="185"/>
      <c r="N2435" s="717"/>
      <c r="O2435" s="232"/>
      <c r="P2435" s="232">
        <v>25</v>
      </c>
      <c r="Q2435" s="347" t="s">
        <v>483</v>
      </c>
      <c r="R2435" s="695">
        <v>1120</v>
      </c>
      <c r="S2435" s="695"/>
      <c r="T2435" s="695" t="s">
        <v>30</v>
      </c>
      <c r="U2435" s="695">
        <v>350</v>
      </c>
      <c r="V2435" s="695">
        <v>1120</v>
      </c>
      <c r="W2435" s="695"/>
      <c r="X2435" s="232">
        <v>1</v>
      </c>
      <c r="Y2435" s="695"/>
      <c r="Z2435" s="232">
        <v>1</v>
      </c>
      <c r="AA2435" s="696">
        <v>350</v>
      </c>
      <c r="AB2435" s="696">
        <v>12550</v>
      </c>
      <c r="AC2435" s="697" t="s">
        <v>914</v>
      </c>
      <c r="AD2435" s="698"/>
      <c r="AE2435" s="699"/>
      <c r="AF2435" s="699"/>
      <c r="AG2435" s="699"/>
      <c r="AH2435" s="699"/>
      <c r="AI2435" s="232"/>
      <c r="AJ2435" s="694"/>
      <c r="AK2435" s="694" t="s">
        <v>6</v>
      </c>
      <c r="AL2435" s="700"/>
      <c r="AM2435" s="694" t="s">
        <v>486</v>
      </c>
      <c r="AN2435" s="694"/>
      <c r="AO2435" s="232"/>
      <c r="AP2435" s="232"/>
      <c r="AQ2435" s="232"/>
      <c r="AR2435" s="232"/>
      <c r="AS2435" s="232"/>
      <c r="AT2435" s="243" t="str">
        <f t="shared" si="219"/>
        <v/>
      </c>
      <c r="AU2435" s="243" t="str">
        <f t="shared" si="220"/>
        <v/>
      </c>
    </row>
    <row r="2436" spans="2:47" ht="14.25">
      <c r="B2436" s="682">
        <v>2025</v>
      </c>
      <c r="C2436" s="29">
        <v>8</v>
      </c>
      <c r="D2436" s="682"/>
      <c r="E2436" s="683"/>
      <c r="F2436" s="682"/>
      <c r="G2436" s="703"/>
      <c r="H2436" s="694" t="s">
        <v>467</v>
      </c>
      <c r="I2436" s="347"/>
      <c r="J2436" s="694"/>
      <c r="K2436" s="232"/>
      <c r="L2436" s="698"/>
      <c r="M2436" s="185"/>
      <c r="N2436" s="717"/>
      <c r="O2436" s="232"/>
      <c r="P2436" s="232"/>
      <c r="Q2436" s="347"/>
      <c r="R2436" s="695"/>
      <c r="S2436" s="695"/>
      <c r="T2436" s="695"/>
      <c r="U2436" s="695"/>
      <c r="V2436" s="695"/>
      <c r="W2436" s="695"/>
      <c r="X2436" s="232"/>
      <c r="Y2436" s="695"/>
      <c r="Z2436" s="232"/>
      <c r="AA2436" s="696"/>
      <c r="AB2436" s="696"/>
      <c r="AC2436" s="697"/>
      <c r="AD2436" s="698"/>
      <c r="AE2436" s="699"/>
      <c r="AF2436" s="699"/>
      <c r="AG2436" s="699"/>
      <c r="AH2436" s="699"/>
      <c r="AI2436" s="232" t="s">
        <v>560</v>
      </c>
      <c r="AJ2436" s="694"/>
      <c r="AK2436" s="694"/>
      <c r="AL2436" s="700"/>
      <c r="AM2436" s="694"/>
      <c r="AN2436" s="694"/>
      <c r="AO2436" s="232"/>
      <c r="AP2436" s="232"/>
      <c r="AQ2436" s="232"/>
      <c r="AR2436" s="232"/>
      <c r="AS2436" s="232"/>
      <c r="AT2436" s="243" t="str">
        <f t="shared" si="219"/>
        <v/>
      </c>
      <c r="AU2436" s="243" t="str">
        <f t="shared" si="220"/>
        <v/>
      </c>
    </row>
    <row r="2437" spans="2:47" ht="14.25">
      <c r="B2437" s="682">
        <v>2025</v>
      </c>
      <c r="C2437" s="29">
        <v>8</v>
      </c>
      <c r="D2437" s="682"/>
      <c r="E2437" s="683"/>
      <c r="F2437" s="682"/>
      <c r="G2437" s="686"/>
      <c r="H2437" s="694" t="s">
        <v>467</v>
      </c>
      <c r="I2437" s="347" t="s">
        <v>58</v>
      </c>
      <c r="J2437" s="694" t="s">
        <v>468</v>
      </c>
      <c r="K2437" s="232"/>
      <c r="L2437" s="698"/>
      <c r="M2437" s="185"/>
      <c r="N2437" s="717"/>
      <c r="O2437" s="232"/>
      <c r="P2437" s="232">
        <v>12</v>
      </c>
      <c r="Q2437" s="347" t="s">
        <v>483</v>
      </c>
      <c r="R2437" s="695">
        <v>1120</v>
      </c>
      <c r="S2437" s="695"/>
      <c r="T2437" s="695" t="s">
        <v>30</v>
      </c>
      <c r="U2437" s="695">
        <v>200</v>
      </c>
      <c r="V2437" s="695">
        <v>1120</v>
      </c>
      <c r="W2437" s="695"/>
      <c r="X2437" s="232">
        <v>1</v>
      </c>
      <c r="Y2437" s="695">
        <v>200</v>
      </c>
      <c r="Z2437" s="232">
        <v>1</v>
      </c>
      <c r="AA2437" s="696">
        <v>200</v>
      </c>
      <c r="AB2437" s="696"/>
      <c r="AC2437" s="697"/>
      <c r="AD2437" s="698"/>
      <c r="AE2437" s="699"/>
      <c r="AF2437" s="699"/>
      <c r="AG2437" s="699"/>
      <c r="AH2437" s="699"/>
      <c r="AI2437" s="232"/>
      <c r="AJ2437" s="694"/>
      <c r="AK2437" s="694"/>
      <c r="AL2437" s="700"/>
      <c r="AM2437" s="694"/>
      <c r="AN2437" s="694"/>
      <c r="AO2437" s="232"/>
      <c r="AP2437" s="232"/>
      <c r="AQ2437" s="232"/>
      <c r="AR2437" s="232"/>
      <c r="AS2437" s="232"/>
      <c r="AT2437" s="243" t="str">
        <f t="shared" si="219"/>
        <v/>
      </c>
      <c r="AU2437" s="243" t="str">
        <f t="shared" si="220"/>
        <v/>
      </c>
    </row>
    <row r="2438" spans="2:47" ht="14.25">
      <c r="B2438" s="682">
        <v>2025</v>
      </c>
      <c r="C2438" s="29">
        <v>8</v>
      </c>
      <c r="D2438" s="682"/>
      <c r="E2438" s="683"/>
      <c r="F2438" s="682"/>
      <c r="G2438" s="686" t="s">
        <v>485</v>
      </c>
      <c r="H2438" s="694" t="s">
        <v>467</v>
      </c>
      <c r="I2438" s="347" t="s">
        <v>47</v>
      </c>
      <c r="J2438" s="694" t="s">
        <v>468</v>
      </c>
      <c r="K2438" s="232">
        <v>3844360</v>
      </c>
      <c r="L2438" s="698">
        <v>13</v>
      </c>
      <c r="M2438" s="185">
        <v>18</v>
      </c>
      <c r="N2438" s="717" t="s">
        <v>487</v>
      </c>
      <c r="O2438" s="232" t="s">
        <v>469</v>
      </c>
      <c r="P2438" s="232">
        <v>50</v>
      </c>
      <c r="Q2438" s="347" t="s">
        <v>511</v>
      </c>
      <c r="R2438" s="695">
        <v>1120</v>
      </c>
      <c r="S2438" s="695"/>
      <c r="T2438" s="695">
        <v>4000</v>
      </c>
      <c r="U2438" s="695">
        <v>4000</v>
      </c>
      <c r="V2438" s="695">
        <v>1120</v>
      </c>
      <c r="W2438" s="695"/>
      <c r="X2438" s="232">
        <v>1</v>
      </c>
      <c r="Y2438" s="695">
        <v>4000</v>
      </c>
      <c r="Z2438" s="232">
        <v>1</v>
      </c>
      <c r="AA2438" s="696">
        <v>4000</v>
      </c>
      <c r="AB2438" s="696"/>
      <c r="AC2438" s="697"/>
      <c r="AD2438" s="698"/>
      <c r="AE2438" s="699"/>
      <c r="AF2438" s="699"/>
      <c r="AG2438" s="699"/>
      <c r="AH2438" s="699"/>
      <c r="AI2438" s="232" t="s">
        <v>5</v>
      </c>
      <c r="AJ2438" s="694"/>
      <c r="AK2438" s="694" t="s">
        <v>6</v>
      </c>
      <c r="AL2438" s="700"/>
      <c r="AM2438" s="694" t="s">
        <v>486</v>
      </c>
      <c r="AN2438" s="694"/>
      <c r="AO2438" s="232"/>
      <c r="AP2438" s="232"/>
      <c r="AQ2438" s="232"/>
      <c r="AR2438" s="232"/>
      <c r="AS2438" s="232"/>
      <c r="AT2438" s="243" t="str">
        <f t="shared" si="219"/>
        <v/>
      </c>
      <c r="AU2438" s="243" t="str">
        <f t="shared" si="220"/>
        <v/>
      </c>
    </row>
    <row r="2439" spans="2:47" ht="14.25">
      <c r="B2439" s="682">
        <v>2025</v>
      </c>
      <c r="C2439" s="29">
        <v>8</v>
      </c>
      <c r="D2439" s="682"/>
      <c r="E2439" s="683"/>
      <c r="F2439" s="682"/>
      <c r="G2439" s="686" t="s">
        <v>485</v>
      </c>
      <c r="H2439" s="694" t="s">
        <v>467</v>
      </c>
      <c r="I2439" s="347" t="s">
        <v>47</v>
      </c>
      <c r="J2439" s="694" t="s">
        <v>468</v>
      </c>
      <c r="K2439" s="232">
        <v>3844360</v>
      </c>
      <c r="L2439" s="698">
        <v>14</v>
      </c>
      <c r="M2439" s="185">
        <v>18</v>
      </c>
      <c r="N2439" s="717" t="s">
        <v>487</v>
      </c>
      <c r="O2439" s="232" t="s">
        <v>469</v>
      </c>
      <c r="P2439" s="232">
        <v>50</v>
      </c>
      <c r="Q2439" s="347" t="s">
        <v>511</v>
      </c>
      <c r="R2439" s="695">
        <v>1120</v>
      </c>
      <c r="S2439" s="695"/>
      <c r="T2439" s="695">
        <v>4000</v>
      </c>
      <c r="U2439" s="695">
        <v>4000</v>
      </c>
      <c r="V2439" s="695">
        <v>1120</v>
      </c>
      <c r="W2439" s="695"/>
      <c r="X2439" s="232">
        <v>1</v>
      </c>
      <c r="Y2439" s="695">
        <v>4000</v>
      </c>
      <c r="Z2439" s="232">
        <v>1</v>
      </c>
      <c r="AA2439" s="696">
        <v>4000</v>
      </c>
      <c r="AB2439" s="696"/>
      <c r="AC2439" s="697"/>
      <c r="AD2439" s="698"/>
      <c r="AE2439" s="699"/>
      <c r="AF2439" s="699"/>
      <c r="AG2439" s="699"/>
      <c r="AH2439" s="699"/>
      <c r="AI2439" s="232" t="s">
        <v>5</v>
      </c>
      <c r="AJ2439" s="694"/>
      <c r="AK2439" s="694" t="s">
        <v>6</v>
      </c>
      <c r="AL2439" s="700"/>
      <c r="AM2439" s="694" t="s">
        <v>486</v>
      </c>
      <c r="AN2439" s="694"/>
      <c r="AO2439" s="232"/>
      <c r="AP2439" s="232"/>
      <c r="AQ2439" s="232"/>
      <c r="AR2439" s="232"/>
      <c r="AS2439" s="232"/>
      <c r="AT2439" s="243" t="str">
        <f t="shared" si="219"/>
        <v/>
      </c>
      <c r="AU2439" s="243" t="str">
        <f t="shared" si="220"/>
        <v/>
      </c>
    </row>
    <row r="2440" spans="2:47" ht="14.25">
      <c r="B2440" s="682">
        <v>2025</v>
      </c>
      <c r="C2440" s="29">
        <v>8</v>
      </c>
      <c r="D2440" s="682"/>
      <c r="E2440" s="683"/>
      <c r="F2440" s="682"/>
      <c r="G2440" s="686" t="s">
        <v>485</v>
      </c>
      <c r="H2440" s="694" t="s">
        <v>467</v>
      </c>
      <c r="I2440" s="347" t="s">
        <v>47</v>
      </c>
      <c r="J2440" s="694" t="s">
        <v>468</v>
      </c>
      <c r="K2440" s="232">
        <v>3844360</v>
      </c>
      <c r="L2440" s="698">
        <v>15</v>
      </c>
      <c r="M2440" s="185">
        <v>18</v>
      </c>
      <c r="N2440" s="717" t="s">
        <v>487</v>
      </c>
      <c r="O2440" s="232" t="s">
        <v>469</v>
      </c>
      <c r="P2440" s="232">
        <v>50</v>
      </c>
      <c r="Q2440" s="347" t="s">
        <v>511</v>
      </c>
      <c r="R2440" s="695">
        <v>1120</v>
      </c>
      <c r="S2440" s="695"/>
      <c r="T2440" s="695">
        <v>4000</v>
      </c>
      <c r="U2440" s="695">
        <v>4000</v>
      </c>
      <c r="V2440" s="695">
        <v>1120</v>
      </c>
      <c r="W2440" s="695"/>
      <c r="X2440" s="232">
        <v>1</v>
      </c>
      <c r="Y2440" s="695">
        <v>4000</v>
      </c>
      <c r="Z2440" s="232">
        <v>1</v>
      </c>
      <c r="AA2440" s="696">
        <v>4000</v>
      </c>
      <c r="AB2440" s="696"/>
      <c r="AC2440" s="697"/>
      <c r="AD2440" s="698"/>
      <c r="AE2440" s="699"/>
      <c r="AF2440" s="699"/>
      <c r="AG2440" s="699"/>
      <c r="AH2440" s="699"/>
      <c r="AI2440" s="232" t="s">
        <v>5</v>
      </c>
      <c r="AJ2440" s="694"/>
      <c r="AK2440" s="694" t="s">
        <v>6</v>
      </c>
      <c r="AL2440" s="700"/>
      <c r="AM2440" s="694" t="s">
        <v>486</v>
      </c>
      <c r="AN2440" s="694"/>
      <c r="AO2440" s="232"/>
      <c r="AP2440" s="232"/>
      <c r="AQ2440" s="232"/>
      <c r="AR2440" s="232"/>
      <c r="AS2440" s="232"/>
      <c r="AT2440" s="243" t="str">
        <f t="shared" si="219"/>
        <v/>
      </c>
      <c r="AU2440" s="243" t="str">
        <f t="shared" si="220"/>
        <v/>
      </c>
    </row>
    <row r="2441" spans="2:47" ht="14.25">
      <c r="B2441" s="682">
        <v>2025</v>
      </c>
      <c r="C2441" s="29">
        <v>8</v>
      </c>
      <c r="D2441" s="682"/>
      <c r="E2441" s="683"/>
      <c r="F2441" s="682"/>
      <c r="G2441" s="686"/>
      <c r="H2441" s="694" t="s">
        <v>467</v>
      </c>
      <c r="I2441" s="347" t="s">
        <v>43</v>
      </c>
      <c r="J2441" s="694" t="s">
        <v>468</v>
      </c>
      <c r="K2441" s="232"/>
      <c r="L2441" s="698"/>
      <c r="M2441" s="185"/>
      <c r="N2441" s="717"/>
      <c r="O2441" s="232"/>
      <c r="P2441" s="232">
        <v>25</v>
      </c>
      <c r="Q2441" s="347" t="s">
        <v>483</v>
      </c>
      <c r="R2441" s="695">
        <v>1120</v>
      </c>
      <c r="S2441" s="695"/>
      <c r="T2441" s="695" t="s">
        <v>30</v>
      </c>
      <c r="U2441" s="695">
        <v>350</v>
      </c>
      <c r="V2441" s="695">
        <v>1120</v>
      </c>
      <c r="W2441" s="695"/>
      <c r="X2441" s="232">
        <v>1</v>
      </c>
      <c r="Y2441" s="695"/>
      <c r="Z2441" s="232">
        <v>1</v>
      </c>
      <c r="AA2441" s="696">
        <v>350</v>
      </c>
      <c r="AB2441" s="696">
        <v>12550</v>
      </c>
      <c r="AC2441" s="697" t="s">
        <v>914</v>
      </c>
      <c r="AD2441" s="698"/>
      <c r="AE2441" s="699"/>
      <c r="AF2441" s="699"/>
      <c r="AG2441" s="699"/>
      <c r="AH2441" s="699"/>
      <c r="AI2441" s="232"/>
      <c r="AJ2441" s="694"/>
      <c r="AK2441" s="694" t="s">
        <v>6</v>
      </c>
      <c r="AL2441" s="700"/>
      <c r="AM2441" s="694" t="s">
        <v>486</v>
      </c>
      <c r="AN2441" s="694"/>
      <c r="AO2441" s="232"/>
      <c r="AP2441" s="232"/>
      <c r="AQ2441" s="232"/>
      <c r="AR2441" s="232"/>
      <c r="AS2441" s="232"/>
      <c r="AT2441" s="243" t="str">
        <f t="shared" si="219"/>
        <v/>
      </c>
      <c r="AU2441" s="243" t="str">
        <f t="shared" si="220"/>
        <v/>
      </c>
    </row>
    <row r="2442" spans="2:47" ht="14.25">
      <c r="B2442" s="682">
        <v>2025</v>
      </c>
      <c r="C2442" s="29">
        <v>8</v>
      </c>
      <c r="D2442" s="682"/>
      <c r="E2442" s="683"/>
      <c r="F2442" s="682"/>
      <c r="G2442" s="703"/>
      <c r="H2442" s="694" t="s">
        <v>467</v>
      </c>
      <c r="I2442" s="347"/>
      <c r="J2442" s="694"/>
      <c r="K2442" s="232"/>
      <c r="L2442" s="698"/>
      <c r="M2442" s="185"/>
      <c r="N2442" s="717"/>
      <c r="O2442" s="232"/>
      <c r="P2442" s="232"/>
      <c r="Q2442" s="347"/>
      <c r="R2442" s="695"/>
      <c r="S2442" s="695"/>
      <c r="T2442" s="695"/>
      <c r="U2442" s="695"/>
      <c r="V2442" s="695"/>
      <c r="W2442" s="695"/>
      <c r="X2442" s="232"/>
      <c r="Y2442" s="695"/>
      <c r="Z2442" s="232"/>
      <c r="AA2442" s="696"/>
      <c r="AB2442" s="696"/>
      <c r="AC2442" s="697"/>
      <c r="AD2442" s="698"/>
      <c r="AE2442" s="699"/>
      <c r="AF2442" s="699"/>
      <c r="AG2442" s="699"/>
      <c r="AH2442" s="699"/>
      <c r="AI2442" s="232" t="s">
        <v>560</v>
      </c>
      <c r="AJ2442" s="694"/>
      <c r="AK2442" s="694"/>
      <c r="AL2442" s="700"/>
      <c r="AM2442" s="694"/>
      <c r="AN2442" s="694"/>
      <c r="AO2442" s="232"/>
      <c r="AP2442" s="232"/>
      <c r="AQ2442" s="232"/>
      <c r="AR2442" s="232"/>
      <c r="AS2442" s="232"/>
      <c r="AT2442" s="243" t="str">
        <f t="shared" si="219"/>
        <v/>
      </c>
      <c r="AU2442" s="243" t="str">
        <f t="shared" si="220"/>
        <v/>
      </c>
    </row>
    <row r="2443" spans="2:47" ht="14.25">
      <c r="B2443" s="682">
        <v>2025</v>
      </c>
      <c r="C2443" s="29">
        <v>8</v>
      </c>
      <c r="D2443" s="682"/>
      <c r="E2443" s="683"/>
      <c r="F2443" s="682"/>
      <c r="G2443" s="686"/>
      <c r="H2443" s="694" t="s">
        <v>467</v>
      </c>
      <c r="I2443" s="347" t="s">
        <v>58</v>
      </c>
      <c r="J2443" s="694" t="s">
        <v>468</v>
      </c>
      <c r="K2443" s="232"/>
      <c r="L2443" s="698"/>
      <c r="M2443" s="185"/>
      <c r="N2443" s="717"/>
      <c r="O2443" s="232"/>
      <c r="P2443" s="232">
        <v>12</v>
      </c>
      <c r="Q2443" s="347" t="s">
        <v>483</v>
      </c>
      <c r="R2443" s="695">
        <v>1120</v>
      </c>
      <c r="S2443" s="695"/>
      <c r="T2443" s="695" t="s">
        <v>30</v>
      </c>
      <c r="U2443" s="695">
        <v>200</v>
      </c>
      <c r="V2443" s="695">
        <v>1120</v>
      </c>
      <c r="W2443" s="695"/>
      <c r="X2443" s="232">
        <v>1</v>
      </c>
      <c r="Y2443" s="695">
        <v>200</v>
      </c>
      <c r="Z2443" s="232">
        <v>1</v>
      </c>
      <c r="AA2443" s="696">
        <v>200</v>
      </c>
      <c r="AB2443" s="696"/>
      <c r="AC2443" s="697"/>
      <c r="AD2443" s="698"/>
      <c r="AE2443" s="699"/>
      <c r="AF2443" s="699"/>
      <c r="AG2443" s="699"/>
      <c r="AH2443" s="699"/>
      <c r="AI2443" s="232"/>
      <c r="AJ2443" s="694"/>
      <c r="AK2443" s="694"/>
      <c r="AL2443" s="700"/>
      <c r="AM2443" s="694"/>
      <c r="AN2443" s="694"/>
      <c r="AO2443" s="232"/>
      <c r="AP2443" s="232"/>
      <c r="AQ2443" s="232"/>
      <c r="AR2443" s="232"/>
      <c r="AS2443" s="232"/>
      <c r="AT2443" s="243" t="str">
        <f t="shared" si="219"/>
        <v/>
      </c>
      <c r="AU2443" s="243" t="str">
        <f t="shared" si="220"/>
        <v/>
      </c>
    </row>
    <row r="2444" spans="2:47" ht="14.25">
      <c r="B2444" s="682">
        <v>2025</v>
      </c>
      <c r="C2444" s="29">
        <v>8</v>
      </c>
      <c r="D2444" s="682"/>
      <c r="E2444" s="683"/>
      <c r="F2444" s="682"/>
      <c r="G2444" s="686" t="s">
        <v>485</v>
      </c>
      <c r="H2444" s="694" t="s">
        <v>467</v>
      </c>
      <c r="I2444" s="347" t="s">
        <v>47</v>
      </c>
      <c r="J2444" s="694" t="s">
        <v>468</v>
      </c>
      <c r="K2444" s="232">
        <v>3844360</v>
      </c>
      <c r="L2444" s="698">
        <v>16</v>
      </c>
      <c r="M2444" s="185">
        <v>18</v>
      </c>
      <c r="N2444" s="717" t="s">
        <v>487</v>
      </c>
      <c r="O2444" s="232" t="s">
        <v>469</v>
      </c>
      <c r="P2444" s="232">
        <v>50</v>
      </c>
      <c r="Q2444" s="347" t="s">
        <v>511</v>
      </c>
      <c r="R2444" s="695">
        <v>1120</v>
      </c>
      <c r="S2444" s="695"/>
      <c r="T2444" s="695">
        <v>4000</v>
      </c>
      <c r="U2444" s="695">
        <v>4000</v>
      </c>
      <c r="V2444" s="695">
        <v>1120</v>
      </c>
      <c r="W2444" s="695"/>
      <c r="X2444" s="232">
        <v>1</v>
      </c>
      <c r="Y2444" s="695">
        <v>4000</v>
      </c>
      <c r="Z2444" s="232">
        <v>1</v>
      </c>
      <c r="AA2444" s="696">
        <v>4000</v>
      </c>
      <c r="AB2444" s="696"/>
      <c r="AC2444" s="697"/>
      <c r="AD2444" s="698"/>
      <c r="AE2444" s="699"/>
      <c r="AF2444" s="699"/>
      <c r="AG2444" s="699"/>
      <c r="AH2444" s="699"/>
      <c r="AI2444" s="232" t="s">
        <v>5</v>
      </c>
      <c r="AJ2444" s="694"/>
      <c r="AK2444" s="694" t="s">
        <v>6</v>
      </c>
      <c r="AL2444" s="700"/>
      <c r="AM2444" s="694" t="s">
        <v>486</v>
      </c>
      <c r="AN2444" s="694"/>
      <c r="AO2444" s="232"/>
      <c r="AP2444" s="232"/>
      <c r="AQ2444" s="232"/>
      <c r="AR2444" s="232"/>
      <c r="AS2444" s="232"/>
      <c r="AT2444" s="243" t="str">
        <f t="shared" si="219"/>
        <v/>
      </c>
      <c r="AU2444" s="243" t="str">
        <f t="shared" si="220"/>
        <v/>
      </c>
    </row>
    <row r="2445" spans="2:47" ht="14.25">
      <c r="B2445" s="682">
        <v>2025</v>
      </c>
      <c r="C2445" s="29">
        <v>8</v>
      </c>
      <c r="D2445" s="682"/>
      <c r="E2445" s="683"/>
      <c r="F2445" s="682"/>
      <c r="G2445" s="686" t="s">
        <v>485</v>
      </c>
      <c r="H2445" s="694" t="s">
        <v>467</v>
      </c>
      <c r="I2445" s="347" t="s">
        <v>47</v>
      </c>
      <c r="J2445" s="694" t="s">
        <v>468</v>
      </c>
      <c r="K2445" s="232">
        <v>3844360</v>
      </c>
      <c r="L2445" s="698">
        <v>17</v>
      </c>
      <c r="M2445" s="185">
        <v>18</v>
      </c>
      <c r="N2445" s="717" t="s">
        <v>487</v>
      </c>
      <c r="O2445" s="232" t="s">
        <v>469</v>
      </c>
      <c r="P2445" s="232">
        <v>50</v>
      </c>
      <c r="Q2445" s="347" t="s">
        <v>511</v>
      </c>
      <c r="R2445" s="695">
        <v>1120</v>
      </c>
      <c r="S2445" s="695"/>
      <c r="T2445" s="695">
        <v>4000</v>
      </c>
      <c r="U2445" s="695">
        <v>4000</v>
      </c>
      <c r="V2445" s="695">
        <v>1120</v>
      </c>
      <c r="W2445" s="695"/>
      <c r="X2445" s="232">
        <v>1</v>
      </c>
      <c r="Y2445" s="695">
        <v>4000</v>
      </c>
      <c r="Z2445" s="232">
        <v>1</v>
      </c>
      <c r="AA2445" s="696">
        <v>4000</v>
      </c>
      <c r="AB2445" s="696"/>
      <c r="AC2445" s="697"/>
      <c r="AD2445" s="698"/>
      <c r="AE2445" s="699"/>
      <c r="AF2445" s="699"/>
      <c r="AG2445" s="699"/>
      <c r="AH2445" s="699"/>
      <c r="AI2445" s="232" t="s">
        <v>5</v>
      </c>
      <c r="AJ2445" s="694"/>
      <c r="AK2445" s="694" t="s">
        <v>6</v>
      </c>
      <c r="AL2445" s="700"/>
      <c r="AM2445" s="694" t="s">
        <v>486</v>
      </c>
      <c r="AN2445" s="694"/>
      <c r="AO2445" s="232"/>
      <c r="AP2445" s="232"/>
      <c r="AQ2445" s="232"/>
      <c r="AR2445" s="232"/>
      <c r="AS2445" s="232"/>
      <c r="AT2445" s="243" t="str">
        <f t="shared" si="219"/>
        <v/>
      </c>
      <c r="AU2445" s="243" t="str">
        <f t="shared" si="220"/>
        <v/>
      </c>
    </row>
    <row r="2446" spans="2:47" ht="14.25">
      <c r="B2446" s="682">
        <v>2025</v>
      </c>
      <c r="C2446" s="29">
        <v>8</v>
      </c>
      <c r="D2446" s="682"/>
      <c r="E2446" s="683"/>
      <c r="F2446" s="682"/>
      <c r="G2446" s="686" t="s">
        <v>485</v>
      </c>
      <c r="H2446" s="694" t="s">
        <v>467</v>
      </c>
      <c r="I2446" s="347" t="s">
        <v>47</v>
      </c>
      <c r="J2446" s="694" t="s">
        <v>468</v>
      </c>
      <c r="K2446" s="232">
        <v>3844360</v>
      </c>
      <c r="L2446" s="698">
        <v>18</v>
      </c>
      <c r="M2446" s="185">
        <v>18</v>
      </c>
      <c r="N2446" s="717" t="s">
        <v>487</v>
      </c>
      <c r="O2446" s="232" t="s">
        <v>469</v>
      </c>
      <c r="P2446" s="232">
        <v>50</v>
      </c>
      <c r="Q2446" s="347" t="s">
        <v>511</v>
      </c>
      <c r="R2446" s="695">
        <v>1120</v>
      </c>
      <c r="S2446" s="695"/>
      <c r="T2446" s="695">
        <v>4000</v>
      </c>
      <c r="U2446" s="695">
        <v>4000</v>
      </c>
      <c r="V2446" s="695">
        <v>1120</v>
      </c>
      <c r="W2446" s="695"/>
      <c r="X2446" s="232">
        <v>1</v>
      </c>
      <c r="Y2446" s="695">
        <v>4000</v>
      </c>
      <c r="Z2446" s="232">
        <v>1</v>
      </c>
      <c r="AA2446" s="696">
        <v>4000</v>
      </c>
      <c r="AB2446" s="696"/>
      <c r="AC2446" s="697"/>
      <c r="AD2446" s="698"/>
      <c r="AE2446" s="699"/>
      <c r="AF2446" s="699"/>
      <c r="AG2446" s="699"/>
      <c r="AH2446" s="699"/>
      <c r="AI2446" s="232" t="s">
        <v>5</v>
      </c>
      <c r="AJ2446" s="694"/>
      <c r="AK2446" s="694" t="s">
        <v>6</v>
      </c>
      <c r="AL2446" s="700"/>
      <c r="AM2446" s="694" t="s">
        <v>486</v>
      </c>
      <c r="AN2446" s="694"/>
      <c r="AO2446" s="232"/>
      <c r="AP2446" s="232"/>
      <c r="AQ2446" s="232"/>
      <c r="AR2446" s="232"/>
      <c r="AS2446" s="232"/>
      <c r="AT2446" s="243" t="str">
        <f t="shared" si="219"/>
        <v/>
      </c>
      <c r="AU2446" s="243" t="str">
        <f t="shared" si="220"/>
        <v/>
      </c>
    </row>
    <row r="2447" spans="2:47" ht="14.25">
      <c r="B2447" s="682">
        <v>2025</v>
      </c>
      <c r="C2447" s="29">
        <v>8</v>
      </c>
      <c r="D2447" s="682"/>
      <c r="E2447" s="683"/>
      <c r="F2447" s="682"/>
      <c r="G2447" s="686"/>
      <c r="H2447" s="694" t="s">
        <v>467</v>
      </c>
      <c r="I2447" s="347" t="s">
        <v>43</v>
      </c>
      <c r="J2447" s="694" t="s">
        <v>468</v>
      </c>
      <c r="K2447" s="232"/>
      <c r="L2447" s="698"/>
      <c r="M2447" s="185"/>
      <c r="N2447" s="717"/>
      <c r="O2447" s="232"/>
      <c r="P2447" s="232">
        <v>25</v>
      </c>
      <c r="Q2447" s="347" t="s">
        <v>483</v>
      </c>
      <c r="R2447" s="695">
        <v>1120</v>
      </c>
      <c r="S2447" s="695"/>
      <c r="T2447" s="695" t="s">
        <v>30</v>
      </c>
      <c r="U2447" s="695">
        <v>350</v>
      </c>
      <c r="V2447" s="695">
        <v>1120</v>
      </c>
      <c r="W2447" s="695"/>
      <c r="X2447" s="232">
        <v>1</v>
      </c>
      <c r="Y2447" s="695"/>
      <c r="Z2447" s="232">
        <v>1</v>
      </c>
      <c r="AA2447" s="696">
        <v>350</v>
      </c>
      <c r="AB2447" s="696">
        <v>12550</v>
      </c>
      <c r="AC2447" s="697" t="s">
        <v>914</v>
      </c>
      <c r="AD2447" s="698"/>
      <c r="AE2447" s="699"/>
      <c r="AF2447" s="699"/>
      <c r="AG2447" s="699"/>
      <c r="AH2447" s="699"/>
      <c r="AI2447" s="232"/>
      <c r="AJ2447" s="694"/>
      <c r="AK2447" s="694" t="s">
        <v>6</v>
      </c>
      <c r="AL2447" s="700"/>
      <c r="AM2447" s="694" t="s">
        <v>486</v>
      </c>
      <c r="AN2447" s="694"/>
      <c r="AO2447" s="232"/>
      <c r="AP2447" s="232"/>
      <c r="AQ2447" s="232"/>
      <c r="AR2447" s="232"/>
      <c r="AS2447" s="232"/>
      <c r="AT2447" s="243" t="str">
        <f t="shared" si="219"/>
        <v/>
      </c>
      <c r="AU2447" s="243" t="str">
        <f t="shared" si="220"/>
        <v/>
      </c>
    </row>
    <row r="2448" spans="2:47" ht="14.25">
      <c r="B2448" s="682">
        <v>2025</v>
      </c>
      <c r="C2448" s="29">
        <v>8</v>
      </c>
      <c r="D2448" s="682"/>
      <c r="E2448" s="683"/>
      <c r="F2448" s="682"/>
      <c r="G2448" s="703"/>
      <c r="H2448" s="694" t="s">
        <v>467</v>
      </c>
      <c r="I2448" s="347"/>
      <c r="J2448" s="694"/>
      <c r="K2448" s="232"/>
      <c r="L2448" s="698"/>
      <c r="M2448" s="185"/>
      <c r="N2448" s="717"/>
      <c r="O2448" s="232"/>
      <c r="P2448" s="232"/>
      <c r="Q2448" s="347"/>
      <c r="R2448" s="695"/>
      <c r="S2448" s="695"/>
      <c r="T2448" s="695"/>
      <c r="U2448" s="695"/>
      <c r="V2448" s="695"/>
      <c r="W2448" s="695"/>
      <c r="X2448" s="232"/>
      <c r="Y2448" s="695"/>
      <c r="Z2448" s="232"/>
      <c r="AA2448" s="696"/>
      <c r="AB2448" s="696"/>
      <c r="AC2448" s="697"/>
      <c r="AD2448" s="698"/>
      <c r="AE2448" s="699"/>
      <c r="AF2448" s="699"/>
      <c r="AG2448" s="699"/>
      <c r="AH2448" s="699"/>
      <c r="AI2448" s="232" t="s">
        <v>689</v>
      </c>
      <c r="AJ2448" s="694"/>
      <c r="AK2448" s="694"/>
      <c r="AL2448" s="700"/>
      <c r="AM2448" s="694"/>
      <c r="AN2448" s="694"/>
      <c r="AO2448" s="232"/>
      <c r="AP2448" s="232"/>
      <c r="AQ2448" s="232"/>
      <c r="AR2448" s="232"/>
      <c r="AS2448" s="232"/>
      <c r="AT2448" s="243" t="str">
        <f t="shared" si="219"/>
        <v/>
      </c>
      <c r="AU2448" s="243" t="str">
        <f t="shared" si="220"/>
        <v/>
      </c>
    </row>
    <row r="2449" spans="2:47" ht="14.25">
      <c r="B2449" s="682">
        <v>2025</v>
      </c>
      <c r="C2449" s="29">
        <v>8</v>
      </c>
      <c r="D2449" s="682"/>
      <c r="E2449" s="683"/>
      <c r="F2449" s="682"/>
      <c r="G2449" s="686" t="s">
        <v>485</v>
      </c>
      <c r="H2449" s="694" t="s">
        <v>467</v>
      </c>
      <c r="I2449" s="347" t="s">
        <v>47</v>
      </c>
      <c r="J2449" s="694" t="s">
        <v>468</v>
      </c>
      <c r="K2449" s="232">
        <v>3844362</v>
      </c>
      <c r="L2449" s="698">
        <v>1</v>
      </c>
      <c r="M2449" s="185">
        <v>4</v>
      </c>
      <c r="N2449" s="717" t="s">
        <v>520</v>
      </c>
      <c r="O2449" s="232" t="s">
        <v>469</v>
      </c>
      <c r="P2449" s="232">
        <v>50</v>
      </c>
      <c r="Q2449" s="347" t="s">
        <v>759</v>
      </c>
      <c r="R2449" s="695">
        <v>1050</v>
      </c>
      <c r="S2449" s="695"/>
      <c r="T2449" s="695">
        <v>4100</v>
      </c>
      <c r="U2449" s="695">
        <v>4100</v>
      </c>
      <c r="V2449" s="695">
        <v>1050</v>
      </c>
      <c r="W2449" s="695"/>
      <c r="X2449" s="232">
        <v>1</v>
      </c>
      <c r="Y2449" s="695">
        <v>4100</v>
      </c>
      <c r="Z2449" s="232">
        <v>1</v>
      </c>
      <c r="AA2449" s="696">
        <v>4100</v>
      </c>
      <c r="AB2449" s="696"/>
      <c r="AC2449" s="697"/>
      <c r="AD2449" s="698"/>
      <c r="AE2449" s="699"/>
      <c r="AF2449" s="699"/>
      <c r="AG2449" s="699"/>
      <c r="AH2449" s="699"/>
      <c r="AI2449" s="232"/>
      <c r="AJ2449" s="694"/>
      <c r="AK2449" s="694" t="s">
        <v>6</v>
      </c>
      <c r="AL2449" s="700"/>
      <c r="AM2449" s="694" t="s">
        <v>470</v>
      </c>
      <c r="AN2449" s="694"/>
      <c r="AO2449" s="232"/>
      <c r="AP2449" s="232"/>
      <c r="AQ2449" s="232"/>
      <c r="AR2449" s="232"/>
      <c r="AS2449" s="232"/>
      <c r="AT2449" s="243" t="str">
        <f t="shared" si="219"/>
        <v/>
      </c>
      <c r="AU2449" s="243" t="str">
        <f t="shared" si="220"/>
        <v/>
      </c>
    </row>
    <row r="2450" spans="2:47" ht="14.25">
      <c r="B2450" s="682">
        <v>2025</v>
      </c>
      <c r="C2450" s="29">
        <v>8</v>
      </c>
      <c r="D2450" s="682"/>
      <c r="E2450" s="683"/>
      <c r="F2450" s="682"/>
      <c r="G2450" s="686" t="s">
        <v>485</v>
      </c>
      <c r="H2450" s="694" t="s">
        <v>467</v>
      </c>
      <c r="I2450" s="347" t="s">
        <v>47</v>
      </c>
      <c r="J2450" s="694" t="s">
        <v>468</v>
      </c>
      <c r="K2450" s="232">
        <v>3844362</v>
      </c>
      <c r="L2450" s="698">
        <v>2</v>
      </c>
      <c r="M2450" s="185">
        <v>4</v>
      </c>
      <c r="N2450" s="717" t="s">
        <v>520</v>
      </c>
      <c r="O2450" s="232" t="s">
        <v>469</v>
      </c>
      <c r="P2450" s="232">
        <v>50</v>
      </c>
      <c r="Q2450" s="347" t="s">
        <v>759</v>
      </c>
      <c r="R2450" s="695">
        <v>1050</v>
      </c>
      <c r="S2450" s="695"/>
      <c r="T2450" s="695">
        <v>4100</v>
      </c>
      <c r="U2450" s="695">
        <v>4100</v>
      </c>
      <c r="V2450" s="695">
        <v>1050</v>
      </c>
      <c r="W2450" s="695"/>
      <c r="X2450" s="232">
        <v>1</v>
      </c>
      <c r="Y2450" s="695">
        <v>4100</v>
      </c>
      <c r="Z2450" s="232">
        <v>1</v>
      </c>
      <c r="AA2450" s="696">
        <v>4100</v>
      </c>
      <c r="AB2450" s="696"/>
      <c r="AC2450" s="697"/>
      <c r="AD2450" s="698"/>
      <c r="AE2450" s="699"/>
      <c r="AF2450" s="699"/>
      <c r="AG2450" s="699"/>
      <c r="AH2450" s="699"/>
      <c r="AI2450" s="232" t="s">
        <v>5</v>
      </c>
      <c r="AJ2450" s="694"/>
      <c r="AK2450" s="694" t="s">
        <v>6</v>
      </c>
      <c r="AL2450" s="700"/>
      <c r="AM2450" s="694" t="s">
        <v>470</v>
      </c>
      <c r="AN2450" s="694"/>
      <c r="AO2450" s="232"/>
      <c r="AP2450" s="232"/>
      <c r="AQ2450" s="232"/>
      <c r="AR2450" s="232"/>
      <c r="AS2450" s="232"/>
      <c r="AT2450" s="243" t="str">
        <f t="shared" si="219"/>
        <v/>
      </c>
      <c r="AU2450" s="243" t="str">
        <f t="shared" si="220"/>
        <v/>
      </c>
    </row>
    <row r="2451" spans="2:47" ht="14.25">
      <c r="B2451" s="682">
        <v>2025</v>
      </c>
      <c r="C2451" s="29">
        <v>8</v>
      </c>
      <c r="D2451" s="682"/>
      <c r="E2451" s="683"/>
      <c r="F2451" s="682"/>
      <c r="G2451" s="686"/>
      <c r="H2451" s="694" t="s">
        <v>467</v>
      </c>
      <c r="I2451" s="347" t="s">
        <v>43</v>
      </c>
      <c r="J2451" s="694" t="s">
        <v>468</v>
      </c>
      <c r="K2451" s="232"/>
      <c r="L2451" s="698"/>
      <c r="M2451" s="185"/>
      <c r="N2451" s="717"/>
      <c r="O2451" s="232"/>
      <c r="P2451" s="232">
        <v>25</v>
      </c>
      <c r="Q2451" s="347" t="s">
        <v>483</v>
      </c>
      <c r="R2451" s="695">
        <v>1050</v>
      </c>
      <c r="S2451" s="695"/>
      <c r="T2451" s="695" t="s">
        <v>30</v>
      </c>
      <c r="U2451" s="695">
        <v>350</v>
      </c>
      <c r="V2451" s="695">
        <v>1050</v>
      </c>
      <c r="W2451" s="695"/>
      <c r="X2451" s="232">
        <v>1</v>
      </c>
      <c r="Y2451" s="695"/>
      <c r="Z2451" s="232">
        <v>1</v>
      </c>
      <c r="AA2451" s="696">
        <v>350</v>
      </c>
      <c r="AB2451" s="696">
        <v>8550</v>
      </c>
      <c r="AC2451" s="697" t="s">
        <v>929</v>
      </c>
      <c r="AD2451" s="698"/>
      <c r="AE2451" s="699"/>
      <c r="AF2451" s="699"/>
      <c r="AG2451" s="699"/>
      <c r="AH2451" s="699"/>
      <c r="AI2451" s="232"/>
      <c r="AJ2451" s="694"/>
      <c r="AK2451" s="694" t="s">
        <v>6</v>
      </c>
      <c r="AL2451" s="700"/>
      <c r="AM2451" s="694" t="s">
        <v>470</v>
      </c>
      <c r="AN2451" s="694"/>
      <c r="AO2451" s="232"/>
      <c r="AP2451" s="232"/>
      <c r="AQ2451" s="232"/>
      <c r="AR2451" s="232"/>
      <c r="AS2451" s="232"/>
      <c r="AT2451" s="243" t="str">
        <f t="shared" si="219"/>
        <v/>
      </c>
      <c r="AU2451" s="243" t="str">
        <f t="shared" si="220"/>
        <v/>
      </c>
    </row>
    <row r="2452" spans="2:47" ht="14.25">
      <c r="B2452" s="682">
        <v>2025</v>
      </c>
      <c r="C2452" s="29">
        <v>8</v>
      </c>
      <c r="D2452" s="682"/>
      <c r="E2452" s="683"/>
      <c r="F2452" s="682"/>
      <c r="G2452" s="703"/>
      <c r="H2452" s="694" t="s">
        <v>467</v>
      </c>
      <c r="I2452" s="347"/>
      <c r="J2452" s="694"/>
      <c r="K2452" s="232"/>
      <c r="L2452" s="698"/>
      <c r="M2452" s="185"/>
      <c r="N2452" s="717"/>
      <c r="O2452" s="232"/>
      <c r="P2452" s="232"/>
      <c r="Q2452" s="347"/>
      <c r="R2452" s="695"/>
      <c r="S2452" s="695"/>
      <c r="T2452" s="695"/>
      <c r="U2452" s="695"/>
      <c r="V2452" s="695"/>
      <c r="W2452" s="695"/>
      <c r="X2452" s="232"/>
      <c r="Y2452" s="695"/>
      <c r="Z2452" s="232"/>
      <c r="AA2452" s="696"/>
      <c r="AB2452" s="696"/>
      <c r="AC2452" s="697"/>
      <c r="AD2452" s="698"/>
      <c r="AE2452" s="699"/>
      <c r="AF2452" s="699"/>
      <c r="AG2452" s="699"/>
      <c r="AH2452" s="699"/>
      <c r="AI2452" s="232" t="s">
        <v>560</v>
      </c>
      <c r="AJ2452" s="694"/>
      <c r="AK2452" s="694"/>
      <c r="AL2452" s="700"/>
      <c r="AM2452" s="694"/>
      <c r="AN2452" s="694"/>
      <c r="AO2452" s="232"/>
      <c r="AP2452" s="232"/>
      <c r="AQ2452" s="232"/>
      <c r="AR2452" s="232"/>
      <c r="AS2452" s="232"/>
      <c r="AT2452" s="243" t="str">
        <f t="shared" si="219"/>
        <v/>
      </c>
      <c r="AU2452" s="243" t="str">
        <f t="shared" si="220"/>
        <v/>
      </c>
    </row>
    <row r="2453" spans="2:47" ht="14.25">
      <c r="B2453" s="682">
        <v>2025</v>
      </c>
      <c r="C2453" s="29">
        <v>8</v>
      </c>
      <c r="D2453" s="682"/>
      <c r="E2453" s="683"/>
      <c r="F2453" s="682"/>
      <c r="G2453" s="686" t="s">
        <v>485</v>
      </c>
      <c r="H2453" s="694" t="s">
        <v>467</v>
      </c>
      <c r="I2453" s="347" t="s">
        <v>47</v>
      </c>
      <c r="J2453" s="694" t="s">
        <v>468</v>
      </c>
      <c r="K2453" s="232">
        <v>3844362</v>
      </c>
      <c r="L2453" s="698">
        <v>3</v>
      </c>
      <c r="M2453" s="185">
        <v>4</v>
      </c>
      <c r="N2453" s="717" t="s">
        <v>520</v>
      </c>
      <c r="O2453" s="232" t="s">
        <v>469</v>
      </c>
      <c r="P2453" s="232">
        <v>50</v>
      </c>
      <c r="Q2453" s="347" t="s">
        <v>759</v>
      </c>
      <c r="R2453" s="695">
        <v>1050</v>
      </c>
      <c r="S2453" s="695"/>
      <c r="T2453" s="695">
        <v>4100</v>
      </c>
      <c r="U2453" s="695">
        <v>4100</v>
      </c>
      <c r="V2453" s="695">
        <v>1050</v>
      </c>
      <c r="W2453" s="695"/>
      <c r="X2453" s="232">
        <v>1</v>
      </c>
      <c r="Y2453" s="695">
        <v>4100</v>
      </c>
      <c r="Z2453" s="232">
        <v>1</v>
      </c>
      <c r="AA2453" s="696">
        <v>4100</v>
      </c>
      <c r="AB2453" s="696"/>
      <c r="AC2453" s="697"/>
      <c r="AD2453" s="698"/>
      <c r="AE2453" s="699"/>
      <c r="AF2453" s="699"/>
      <c r="AG2453" s="699"/>
      <c r="AH2453" s="699"/>
      <c r="AI2453" s="232"/>
      <c r="AJ2453" s="694"/>
      <c r="AK2453" s="694" t="s">
        <v>6</v>
      </c>
      <c r="AL2453" s="700"/>
      <c r="AM2453" s="694" t="s">
        <v>470</v>
      </c>
      <c r="AN2453" s="694"/>
      <c r="AO2453" s="232"/>
      <c r="AP2453" s="232"/>
      <c r="AQ2453" s="232"/>
      <c r="AR2453" s="232"/>
      <c r="AS2453" s="232"/>
      <c r="AT2453" s="243" t="str">
        <f t="shared" si="219"/>
        <v/>
      </c>
      <c r="AU2453" s="243" t="str">
        <f t="shared" si="220"/>
        <v/>
      </c>
    </row>
    <row r="2454" spans="2:47" ht="14.25">
      <c r="B2454" s="682">
        <v>2025</v>
      </c>
      <c r="C2454" s="29">
        <v>8</v>
      </c>
      <c r="D2454" s="682"/>
      <c r="E2454" s="683"/>
      <c r="F2454" s="682"/>
      <c r="G2454" s="686" t="s">
        <v>485</v>
      </c>
      <c r="H2454" s="694" t="s">
        <v>467</v>
      </c>
      <c r="I2454" s="347" t="s">
        <v>47</v>
      </c>
      <c r="J2454" s="694" t="s">
        <v>468</v>
      </c>
      <c r="K2454" s="232">
        <v>3844362</v>
      </c>
      <c r="L2454" s="698">
        <v>4</v>
      </c>
      <c r="M2454" s="185">
        <v>4</v>
      </c>
      <c r="N2454" s="717" t="s">
        <v>520</v>
      </c>
      <c r="O2454" s="232" t="s">
        <v>469</v>
      </c>
      <c r="P2454" s="232">
        <v>50</v>
      </c>
      <c r="Q2454" s="347" t="s">
        <v>759</v>
      </c>
      <c r="R2454" s="695">
        <v>1050</v>
      </c>
      <c r="S2454" s="695"/>
      <c r="T2454" s="695">
        <v>4100</v>
      </c>
      <c r="U2454" s="695">
        <v>4100</v>
      </c>
      <c r="V2454" s="695">
        <v>1050</v>
      </c>
      <c r="W2454" s="695"/>
      <c r="X2454" s="232">
        <v>1</v>
      </c>
      <c r="Y2454" s="695">
        <v>4100</v>
      </c>
      <c r="Z2454" s="232">
        <v>1</v>
      </c>
      <c r="AA2454" s="696">
        <v>4100</v>
      </c>
      <c r="AB2454" s="696"/>
      <c r="AC2454" s="697"/>
      <c r="AD2454" s="698"/>
      <c r="AE2454" s="699"/>
      <c r="AF2454" s="699"/>
      <c r="AG2454" s="699"/>
      <c r="AH2454" s="699"/>
      <c r="AI2454" s="232" t="s">
        <v>5</v>
      </c>
      <c r="AJ2454" s="694"/>
      <c r="AK2454" s="694" t="s">
        <v>6</v>
      </c>
      <c r="AL2454" s="700"/>
      <c r="AM2454" s="694" t="s">
        <v>470</v>
      </c>
      <c r="AN2454" s="694"/>
      <c r="AO2454" s="232"/>
      <c r="AP2454" s="232"/>
      <c r="AQ2454" s="232"/>
      <c r="AR2454" s="232"/>
      <c r="AS2454" s="232"/>
      <c r="AT2454" s="243" t="str">
        <f t="shared" si="219"/>
        <v/>
      </c>
      <c r="AU2454" s="243" t="str">
        <f t="shared" si="220"/>
        <v/>
      </c>
    </row>
    <row r="2455" spans="2:47" ht="14.25">
      <c r="B2455" s="682">
        <v>2025</v>
      </c>
      <c r="C2455" s="29">
        <v>8</v>
      </c>
      <c r="D2455" s="682"/>
      <c r="E2455" s="683"/>
      <c r="F2455" s="682"/>
      <c r="G2455" s="686"/>
      <c r="H2455" s="694" t="s">
        <v>467</v>
      </c>
      <c r="I2455" s="347" t="s">
        <v>43</v>
      </c>
      <c r="J2455" s="694" t="s">
        <v>468</v>
      </c>
      <c r="K2455" s="232"/>
      <c r="L2455" s="698"/>
      <c r="M2455" s="185"/>
      <c r="N2455" s="717"/>
      <c r="O2455" s="232"/>
      <c r="P2455" s="232">
        <v>25</v>
      </c>
      <c r="Q2455" s="347" t="s">
        <v>483</v>
      </c>
      <c r="R2455" s="695">
        <v>1050</v>
      </c>
      <c r="S2455" s="695"/>
      <c r="T2455" s="695" t="s">
        <v>30</v>
      </c>
      <c r="U2455" s="695">
        <v>350</v>
      </c>
      <c r="V2455" s="695">
        <v>1050</v>
      </c>
      <c r="W2455" s="695"/>
      <c r="X2455" s="232">
        <v>1</v>
      </c>
      <c r="Y2455" s="695"/>
      <c r="Z2455" s="232">
        <v>1</v>
      </c>
      <c r="AA2455" s="696">
        <v>350</v>
      </c>
      <c r="AB2455" s="696">
        <v>8550</v>
      </c>
      <c r="AC2455" s="697" t="s">
        <v>929</v>
      </c>
      <c r="AD2455" s="698"/>
      <c r="AE2455" s="699"/>
      <c r="AF2455" s="699"/>
      <c r="AG2455" s="699"/>
      <c r="AH2455" s="699"/>
      <c r="AI2455" s="232"/>
      <c r="AJ2455" s="694"/>
      <c r="AK2455" s="694" t="s">
        <v>6</v>
      </c>
      <c r="AL2455" s="700"/>
      <c r="AM2455" s="694" t="s">
        <v>470</v>
      </c>
      <c r="AN2455" s="694"/>
      <c r="AO2455" s="232"/>
      <c r="AP2455" s="232"/>
      <c r="AQ2455" s="232"/>
      <c r="AR2455" s="232"/>
      <c r="AS2455" s="232"/>
      <c r="AT2455" s="243" t="str">
        <f t="shared" si="219"/>
        <v/>
      </c>
      <c r="AU2455" s="243" t="str">
        <f t="shared" si="220"/>
        <v/>
      </c>
    </row>
    <row r="2456" spans="2:47" ht="14.25">
      <c r="B2456" s="682">
        <v>2025</v>
      </c>
      <c r="C2456" s="29">
        <v>8</v>
      </c>
      <c r="D2456" s="682"/>
      <c r="E2456" s="683"/>
      <c r="F2456" s="682"/>
      <c r="G2456" s="703"/>
      <c r="H2456" s="694" t="s">
        <v>467</v>
      </c>
      <c r="I2456" s="347"/>
      <c r="J2456" s="694"/>
      <c r="K2456" s="232"/>
      <c r="L2456" s="698"/>
      <c r="M2456" s="185"/>
      <c r="N2456" s="717"/>
      <c r="O2456" s="232"/>
      <c r="P2456" s="232"/>
      <c r="Q2456" s="347"/>
      <c r="R2456" s="695"/>
      <c r="S2456" s="695"/>
      <c r="T2456" s="695"/>
      <c r="U2456" s="695"/>
      <c r="V2456" s="695"/>
      <c r="W2456" s="695"/>
      <c r="X2456" s="232"/>
      <c r="Y2456" s="695"/>
      <c r="Z2456" s="232"/>
      <c r="AA2456" s="696"/>
      <c r="AB2456" s="696"/>
      <c r="AC2456" s="697"/>
      <c r="AD2456" s="698"/>
      <c r="AE2456" s="699"/>
      <c r="AF2456" s="699"/>
      <c r="AG2456" s="699"/>
      <c r="AH2456" s="699"/>
      <c r="AI2456" s="232" t="s">
        <v>689</v>
      </c>
      <c r="AJ2456" s="694"/>
      <c r="AK2456" s="694"/>
      <c r="AL2456" s="700"/>
      <c r="AM2456" s="694"/>
      <c r="AN2456" s="694"/>
      <c r="AO2456" s="232"/>
      <c r="AP2456" s="232"/>
      <c r="AQ2456" s="232"/>
      <c r="AR2456" s="232"/>
      <c r="AS2456" s="232"/>
      <c r="AT2456" s="243" t="str">
        <f t="shared" si="219"/>
        <v/>
      </c>
      <c r="AU2456" s="243" t="str">
        <f t="shared" si="220"/>
        <v/>
      </c>
    </row>
    <row r="2457" spans="2:47" ht="14.25">
      <c r="B2457" s="682">
        <v>2025</v>
      </c>
      <c r="C2457" s="29">
        <v>8</v>
      </c>
      <c r="D2457" s="682"/>
      <c r="E2457" s="683"/>
      <c r="F2457" s="682"/>
      <c r="G2457" s="686"/>
      <c r="H2457" s="694" t="s">
        <v>467</v>
      </c>
      <c r="I2457" s="347" t="s">
        <v>58</v>
      </c>
      <c r="J2457" s="694" t="s">
        <v>468</v>
      </c>
      <c r="K2457" s="232"/>
      <c r="L2457" s="698"/>
      <c r="M2457" s="185"/>
      <c r="N2457" s="717"/>
      <c r="O2457" s="232"/>
      <c r="P2457" s="232">
        <v>12</v>
      </c>
      <c r="Q2457" s="347" t="s">
        <v>483</v>
      </c>
      <c r="R2457" s="695">
        <v>1005</v>
      </c>
      <c r="S2457" s="695"/>
      <c r="T2457" s="695" t="s">
        <v>30</v>
      </c>
      <c r="U2457" s="695">
        <v>200</v>
      </c>
      <c r="V2457" s="695">
        <v>1005</v>
      </c>
      <c r="W2457" s="695"/>
      <c r="X2457" s="232">
        <v>1</v>
      </c>
      <c r="Y2457" s="695">
        <v>200</v>
      </c>
      <c r="Z2457" s="232">
        <v>1</v>
      </c>
      <c r="AA2457" s="696">
        <v>200</v>
      </c>
      <c r="AB2457" s="696"/>
      <c r="AC2457" s="697"/>
      <c r="AD2457" s="698" t="s">
        <v>484</v>
      </c>
      <c r="AE2457" s="699"/>
      <c r="AF2457" s="699"/>
      <c r="AG2457" s="699"/>
      <c r="AH2457" s="699"/>
      <c r="AI2457" s="232"/>
      <c r="AJ2457" s="694"/>
      <c r="AK2457" s="694" t="s">
        <v>6</v>
      </c>
      <c r="AL2457" s="700"/>
      <c r="AM2457" s="694" t="s">
        <v>486</v>
      </c>
      <c r="AN2457" s="694"/>
      <c r="AO2457" s="232"/>
      <c r="AP2457" s="232"/>
      <c r="AQ2457" s="232"/>
      <c r="AR2457" s="232"/>
      <c r="AS2457" s="232"/>
      <c r="AT2457" s="243" t="str">
        <f t="shared" si="219"/>
        <v/>
      </c>
      <c r="AU2457" s="243" t="str">
        <f t="shared" si="220"/>
        <v/>
      </c>
    </row>
    <row r="2458" spans="2:47" ht="14.25">
      <c r="B2458" s="682">
        <v>2025</v>
      </c>
      <c r="C2458" s="29">
        <v>8</v>
      </c>
      <c r="D2458" s="682"/>
      <c r="E2458" s="683"/>
      <c r="F2458" s="682"/>
      <c r="G2458" s="686" t="s">
        <v>485</v>
      </c>
      <c r="H2458" s="694" t="s">
        <v>467</v>
      </c>
      <c r="I2458" s="347" t="s">
        <v>47</v>
      </c>
      <c r="J2458" s="694" t="s">
        <v>468</v>
      </c>
      <c r="K2458" s="232">
        <v>3844377</v>
      </c>
      <c r="L2458" s="698">
        <v>1</v>
      </c>
      <c r="M2458" s="185">
        <v>6</v>
      </c>
      <c r="N2458" s="717" t="s">
        <v>472</v>
      </c>
      <c r="O2458" s="232" t="s">
        <v>469</v>
      </c>
      <c r="P2458" s="232">
        <v>50</v>
      </c>
      <c r="Q2458" s="347" t="s">
        <v>759</v>
      </c>
      <c r="R2458" s="695">
        <v>1005</v>
      </c>
      <c r="S2458" s="695"/>
      <c r="T2458" s="695">
        <v>4100</v>
      </c>
      <c r="U2458" s="695">
        <v>4100</v>
      </c>
      <c r="V2458" s="695">
        <v>1005</v>
      </c>
      <c r="W2458" s="695"/>
      <c r="X2458" s="232">
        <v>1</v>
      </c>
      <c r="Y2458" s="695">
        <v>4100</v>
      </c>
      <c r="Z2458" s="232">
        <v>1</v>
      </c>
      <c r="AA2458" s="696">
        <v>4100</v>
      </c>
      <c r="AB2458" s="696"/>
      <c r="AC2458" s="697"/>
      <c r="AD2458" s="698"/>
      <c r="AE2458" s="699"/>
      <c r="AF2458" s="699"/>
      <c r="AG2458" s="699"/>
      <c r="AH2458" s="699"/>
      <c r="AI2458" s="232" t="s">
        <v>5</v>
      </c>
      <c r="AJ2458" s="694"/>
      <c r="AK2458" s="694" t="s">
        <v>6</v>
      </c>
      <c r="AL2458" s="700"/>
      <c r="AM2458" s="694" t="s">
        <v>486</v>
      </c>
      <c r="AN2458" s="694"/>
      <c r="AO2458" s="232"/>
      <c r="AP2458" s="232"/>
      <c r="AQ2458" s="232"/>
      <c r="AR2458" s="232"/>
      <c r="AS2458" s="232"/>
      <c r="AT2458" s="243" t="str">
        <f t="shared" si="219"/>
        <v/>
      </c>
      <c r="AU2458" s="243" t="str">
        <f t="shared" si="220"/>
        <v/>
      </c>
    </row>
    <row r="2459" spans="2:47" ht="14.25">
      <c r="B2459" s="682">
        <v>2025</v>
      </c>
      <c r="C2459" s="29">
        <v>8</v>
      </c>
      <c r="D2459" s="682"/>
      <c r="E2459" s="683"/>
      <c r="F2459" s="682"/>
      <c r="G2459" s="686" t="s">
        <v>485</v>
      </c>
      <c r="H2459" s="694" t="s">
        <v>467</v>
      </c>
      <c r="I2459" s="347" t="s">
        <v>47</v>
      </c>
      <c r="J2459" s="694" t="s">
        <v>468</v>
      </c>
      <c r="K2459" s="232">
        <v>3844377</v>
      </c>
      <c r="L2459" s="698">
        <v>2</v>
      </c>
      <c r="M2459" s="185">
        <v>6</v>
      </c>
      <c r="N2459" s="717" t="s">
        <v>472</v>
      </c>
      <c r="O2459" s="232" t="s">
        <v>469</v>
      </c>
      <c r="P2459" s="232">
        <v>50</v>
      </c>
      <c r="Q2459" s="347" t="s">
        <v>759</v>
      </c>
      <c r="R2459" s="695">
        <v>1005</v>
      </c>
      <c r="S2459" s="695"/>
      <c r="T2459" s="695">
        <v>4100</v>
      </c>
      <c r="U2459" s="695">
        <v>4100</v>
      </c>
      <c r="V2459" s="695">
        <v>1005</v>
      </c>
      <c r="W2459" s="695"/>
      <c r="X2459" s="232">
        <v>1</v>
      </c>
      <c r="Y2459" s="695">
        <v>4100</v>
      </c>
      <c r="Z2459" s="232">
        <v>1</v>
      </c>
      <c r="AA2459" s="696">
        <v>4100</v>
      </c>
      <c r="AB2459" s="696"/>
      <c r="AC2459" s="697"/>
      <c r="AD2459" s="698"/>
      <c r="AE2459" s="699"/>
      <c r="AF2459" s="699"/>
      <c r="AG2459" s="699"/>
      <c r="AH2459" s="699"/>
      <c r="AI2459" s="232" t="s">
        <v>5</v>
      </c>
      <c r="AJ2459" s="694"/>
      <c r="AK2459" s="694" t="s">
        <v>6</v>
      </c>
      <c r="AL2459" s="700"/>
      <c r="AM2459" s="694" t="s">
        <v>486</v>
      </c>
      <c r="AN2459" s="694"/>
      <c r="AO2459" s="232"/>
      <c r="AP2459" s="232"/>
      <c r="AQ2459" s="232"/>
      <c r="AR2459" s="232"/>
      <c r="AS2459" s="232"/>
      <c r="AT2459" s="243" t="str">
        <f t="shared" si="219"/>
        <v/>
      </c>
      <c r="AU2459" s="243" t="str">
        <f t="shared" si="220"/>
        <v/>
      </c>
    </row>
    <row r="2460" spans="2:47" ht="14.25">
      <c r="B2460" s="682">
        <v>2025</v>
      </c>
      <c r="C2460" s="29">
        <v>8</v>
      </c>
      <c r="D2460" s="682"/>
      <c r="E2460" s="683"/>
      <c r="F2460" s="682"/>
      <c r="G2460" s="686" t="s">
        <v>485</v>
      </c>
      <c r="H2460" s="694" t="s">
        <v>467</v>
      </c>
      <c r="I2460" s="347" t="s">
        <v>47</v>
      </c>
      <c r="J2460" s="694" t="s">
        <v>468</v>
      </c>
      <c r="K2460" s="232">
        <v>3844377</v>
      </c>
      <c r="L2460" s="698">
        <v>3</v>
      </c>
      <c r="M2460" s="185">
        <v>6</v>
      </c>
      <c r="N2460" s="717" t="s">
        <v>472</v>
      </c>
      <c r="O2460" s="232" t="s">
        <v>469</v>
      </c>
      <c r="P2460" s="232">
        <v>50</v>
      </c>
      <c r="Q2460" s="347" t="s">
        <v>759</v>
      </c>
      <c r="R2460" s="695">
        <v>1005</v>
      </c>
      <c r="S2460" s="695"/>
      <c r="T2460" s="695">
        <v>4100</v>
      </c>
      <c r="U2460" s="695">
        <v>4100</v>
      </c>
      <c r="V2460" s="695">
        <v>1005</v>
      </c>
      <c r="W2460" s="695"/>
      <c r="X2460" s="232">
        <v>1</v>
      </c>
      <c r="Y2460" s="695">
        <v>4100</v>
      </c>
      <c r="Z2460" s="232">
        <v>1</v>
      </c>
      <c r="AA2460" s="696">
        <v>4100</v>
      </c>
      <c r="AB2460" s="696"/>
      <c r="AC2460" s="697"/>
      <c r="AD2460" s="698"/>
      <c r="AE2460" s="699"/>
      <c r="AF2460" s="699"/>
      <c r="AG2460" s="699"/>
      <c r="AH2460" s="699"/>
      <c r="AI2460" s="232" t="s">
        <v>5</v>
      </c>
      <c r="AJ2460" s="694"/>
      <c r="AK2460" s="694" t="s">
        <v>6</v>
      </c>
      <c r="AL2460" s="700"/>
      <c r="AM2460" s="694" t="s">
        <v>486</v>
      </c>
      <c r="AN2460" s="694"/>
      <c r="AO2460" s="232"/>
      <c r="AP2460" s="232"/>
      <c r="AQ2460" s="232"/>
      <c r="AR2460" s="232"/>
      <c r="AS2460" s="232"/>
      <c r="AT2460" s="243" t="str">
        <f t="shared" si="219"/>
        <v/>
      </c>
      <c r="AU2460" s="243" t="str">
        <f t="shared" si="220"/>
        <v/>
      </c>
    </row>
    <row r="2461" spans="2:47" ht="14.25">
      <c r="B2461" s="682">
        <v>2025</v>
      </c>
      <c r="C2461" s="29">
        <v>8</v>
      </c>
      <c r="D2461" s="682"/>
      <c r="E2461" s="683"/>
      <c r="F2461" s="682"/>
      <c r="G2461" s="686"/>
      <c r="H2461" s="694" t="s">
        <v>467</v>
      </c>
      <c r="I2461" s="347" t="s">
        <v>43</v>
      </c>
      <c r="J2461" s="694" t="s">
        <v>468</v>
      </c>
      <c r="K2461" s="232"/>
      <c r="L2461" s="698"/>
      <c r="M2461" s="185"/>
      <c r="N2461" s="717"/>
      <c r="O2461" s="232"/>
      <c r="P2461" s="232">
        <v>25</v>
      </c>
      <c r="Q2461" s="347" t="s">
        <v>483</v>
      </c>
      <c r="R2461" s="695">
        <v>1005</v>
      </c>
      <c r="S2461" s="695"/>
      <c r="T2461" s="695" t="s">
        <v>30</v>
      </c>
      <c r="U2461" s="695">
        <v>350</v>
      </c>
      <c r="V2461" s="695">
        <v>1005</v>
      </c>
      <c r="W2461" s="695"/>
      <c r="X2461" s="232">
        <v>1</v>
      </c>
      <c r="Y2461" s="695"/>
      <c r="Z2461" s="232">
        <v>1</v>
      </c>
      <c r="AA2461" s="696">
        <v>350</v>
      </c>
      <c r="AB2461" s="696">
        <v>12850</v>
      </c>
      <c r="AC2461" s="697" t="s">
        <v>766</v>
      </c>
      <c r="AD2461" s="698"/>
      <c r="AE2461" s="699"/>
      <c r="AF2461" s="699"/>
      <c r="AG2461" s="699"/>
      <c r="AH2461" s="699"/>
      <c r="AI2461" s="232"/>
      <c r="AJ2461" s="694"/>
      <c r="AK2461" s="694" t="s">
        <v>6</v>
      </c>
      <c r="AL2461" s="700"/>
      <c r="AM2461" s="694" t="s">
        <v>486</v>
      </c>
      <c r="AN2461" s="694"/>
      <c r="AO2461" s="232"/>
      <c r="AP2461" s="232"/>
      <c r="AQ2461" s="232"/>
      <c r="AR2461" s="232"/>
      <c r="AS2461" s="232"/>
      <c r="AT2461" s="243" t="str">
        <f t="shared" si="219"/>
        <v/>
      </c>
      <c r="AU2461" s="243" t="str">
        <f t="shared" si="220"/>
        <v/>
      </c>
    </row>
    <row r="2462" spans="2:47" ht="14.25">
      <c r="B2462" s="682">
        <v>2025</v>
      </c>
      <c r="C2462" s="29">
        <v>8</v>
      </c>
      <c r="D2462" s="682"/>
      <c r="E2462" s="683"/>
      <c r="F2462" s="682"/>
      <c r="G2462" s="703"/>
      <c r="H2462" s="694" t="s">
        <v>467</v>
      </c>
      <c r="I2462" s="347"/>
      <c r="J2462" s="694"/>
      <c r="K2462" s="232"/>
      <c r="L2462" s="698"/>
      <c r="M2462" s="185"/>
      <c r="N2462" s="717"/>
      <c r="O2462" s="232"/>
      <c r="P2462" s="232"/>
      <c r="Q2462" s="347"/>
      <c r="R2462" s="695"/>
      <c r="S2462" s="695"/>
      <c r="T2462" s="695"/>
      <c r="U2462" s="695"/>
      <c r="V2462" s="695"/>
      <c r="W2462" s="695"/>
      <c r="X2462" s="232"/>
      <c r="Y2462" s="695"/>
      <c r="Z2462" s="232"/>
      <c r="AA2462" s="696"/>
      <c r="AB2462" s="696"/>
      <c r="AC2462" s="697"/>
      <c r="AD2462" s="698"/>
      <c r="AE2462" s="699"/>
      <c r="AF2462" s="699"/>
      <c r="AG2462" s="699"/>
      <c r="AH2462" s="699"/>
      <c r="AI2462" s="232" t="s">
        <v>560</v>
      </c>
      <c r="AJ2462" s="694"/>
      <c r="AK2462" s="694"/>
      <c r="AL2462" s="700"/>
      <c r="AM2462" s="694"/>
      <c r="AN2462" s="694"/>
      <c r="AO2462" s="232"/>
      <c r="AP2462" s="232"/>
      <c r="AQ2462" s="232"/>
      <c r="AR2462" s="232"/>
      <c r="AS2462" s="232"/>
      <c r="AT2462" s="243" t="str">
        <f t="shared" si="219"/>
        <v/>
      </c>
      <c r="AU2462" s="243" t="str">
        <f t="shared" si="220"/>
        <v/>
      </c>
    </row>
    <row r="2463" spans="2:47" ht="14.25">
      <c r="B2463" s="682">
        <v>2025</v>
      </c>
      <c r="C2463" s="29">
        <v>8</v>
      </c>
      <c r="D2463" s="682"/>
      <c r="E2463" s="683"/>
      <c r="F2463" s="682"/>
      <c r="G2463" s="686"/>
      <c r="H2463" s="694" t="s">
        <v>467</v>
      </c>
      <c r="I2463" s="347" t="s">
        <v>58</v>
      </c>
      <c r="J2463" s="694" t="s">
        <v>468</v>
      </c>
      <c r="K2463" s="232"/>
      <c r="L2463" s="698"/>
      <c r="M2463" s="185"/>
      <c r="N2463" s="717"/>
      <c r="O2463" s="232"/>
      <c r="P2463" s="232">
        <v>12</v>
      </c>
      <c r="Q2463" s="347" t="s">
        <v>483</v>
      </c>
      <c r="R2463" s="695">
        <v>1005</v>
      </c>
      <c r="S2463" s="695"/>
      <c r="T2463" s="695" t="s">
        <v>30</v>
      </c>
      <c r="U2463" s="695">
        <v>200</v>
      </c>
      <c r="V2463" s="695">
        <v>1005</v>
      </c>
      <c r="W2463" s="695"/>
      <c r="X2463" s="232">
        <v>1</v>
      </c>
      <c r="Y2463" s="695">
        <v>200</v>
      </c>
      <c r="Z2463" s="232">
        <v>1</v>
      </c>
      <c r="AA2463" s="696">
        <v>200</v>
      </c>
      <c r="AB2463" s="696"/>
      <c r="AC2463" s="697"/>
      <c r="AD2463" s="698" t="s">
        <v>484</v>
      </c>
      <c r="AE2463" s="699"/>
      <c r="AF2463" s="699"/>
      <c r="AG2463" s="699"/>
      <c r="AH2463" s="699"/>
      <c r="AI2463" s="232"/>
      <c r="AJ2463" s="694"/>
      <c r="AK2463" s="694" t="s">
        <v>6</v>
      </c>
      <c r="AL2463" s="700"/>
      <c r="AM2463" s="694" t="s">
        <v>486</v>
      </c>
      <c r="AN2463" s="694"/>
      <c r="AO2463" s="232"/>
      <c r="AP2463" s="232"/>
      <c r="AQ2463" s="232"/>
      <c r="AR2463" s="232"/>
      <c r="AS2463" s="232"/>
      <c r="AT2463" s="243" t="str">
        <f t="shared" si="219"/>
        <v/>
      </c>
      <c r="AU2463" s="243" t="str">
        <f t="shared" si="220"/>
        <v/>
      </c>
    </row>
    <row r="2464" spans="2:47" ht="14.25">
      <c r="B2464" s="682">
        <v>2025</v>
      </c>
      <c r="C2464" s="29">
        <v>8</v>
      </c>
      <c r="D2464" s="682"/>
      <c r="E2464" s="683"/>
      <c r="F2464" s="682"/>
      <c r="G2464" s="686" t="s">
        <v>485</v>
      </c>
      <c r="H2464" s="694" t="s">
        <v>467</v>
      </c>
      <c r="I2464" s="347" t="s">
        <v>47</v>
      </c>
      <c r="J2464" s="694" t="s">
        <v>468</v>
      </c>
      <c r="K2464" s="232">
        <v>3844377</v>
      </c>
      <c r="L2464" s="698">
        <v>4</v>
      </c>
      <c r="M2464" s="185">
        <v>6</v>
      </c>
      <c r="N2464" s="717" t="s">
        <v>472</v>
      </c>
      <c r="O2464" s="232" t="s">
        <v>469</v>
      </c>
      <c r="P2464" s="232">
        <v>50</v>
      </c>
      <c r="Q2464" s="347" t="s">
        <v>759</v>
      </c>
      <c r="R2464" s="695">
        <v>1005</v>
      </c>
      <c r="S2464" s="695"/>
      <c r="T2464" s="695">
        <v>4100</v>
      </c>
      <c r="U2464" s="695">
        <v>4100</v>
      </c>
      <c r="V2464" s="695">
        <v>1005</v>
      </c>
      <c r="W2464" s="695"/>
      <c r="X2464" s="232">
        <v>1</v>
      </c>
      <c r="Y2464" s="695">
        <v>4100</v>
      </c>
      <c r="Z2464" s="232">
        <v>1</v>
      </c>
      <c r="AA2464" s="696">
        <v>4100</v>
      </c>
      <c r="AB2464" s="696"/>
      <c r="AC2464" s="697"/>
      <c r="AD2464" s="698"/>
      <c r="AE2464" s="699"/>
      <c r="AF2464" s="699"/>
      <c r="AG2464" s="699"/>
      <c r="AH2464" s="699"/>
      <c r="AI2464" s="232" t="s">
        <v>5</v>
      </c>
      <c r="AJ2464" s="694"/>
      <c r="AK2464" s="694" t="s">
        <v>6</v>
      </c>
      <c r="AL2464" s="700"/>
      <c r="AM2464" s="694" t="s">
        <v>486</v>
      </c>
      <c r="AN2464" s="694"/>
      <c r="AO2464" s="232"/>
      <c r="AP2464" s="232"/>
      <c r="AQ2464" s="232"/>
      <c r="AR2464" s="232"/>
      <c r="AS2464" s="232"/>
      <c r="AT2464" s="243" t="str">
        <f t="shared" si="219"/>
        <v/>
      </c>
      <c r="AU2464" s="243" t="str">
        <f t="shared" si="220"/>
        <v/>
      </c>
    </row>
    <row r="2465" spans="2:47" ht="14.25">
      <c r="B2465" s="682">
        <v>2025</v>
      </c>
      <c r="C2465" s="29">
        <v>8</v>
      </c>
      <c r="D2465" s="682"/>
      <c r="E2465" s="683"/>
      <c r="F2465" s="682"/>
      <c r="G2465" s="686" t="s">
        <v>485</v>
      </c>
      <c r="H2465" s="694" t="s">
        <v>467</v>
      </c>
      <c r="I2465" s="347" t="s">
        <v>47</v>
      </c>
      <c r="J2465" s="694" t="s">
        <v>468</v>
      </c>
      <c r="K2465" s="232">
        <v>3844377</v>
      </c>
      <c r="L2465" s="698">
        <v>5</v>
      </c>
      <c r="M2465" s="185">
        <v>6</v>
      </c>
      <c r="N2465" s="717" t="s">
        <v>472</v>
      </c>
      <c r="O2465" s="232" t="s">
        <v>469</v>
      </c>
      <c r="P2465" s="232">
        <v>50</v>
      </c>
      <c r="Q2465" s="347" t="s">
        <v>759</v>
      </c>
      <c r="R2465" s="695">
        <v>1005</v>
      </c>
      <c r="S2465" s="695"/>
      <c r="T2465" s="695">
        <v>4100</v>
      </c>
      <c r="U2465" s="695">
        <v>4100</v>
      </c>
      <c r="V2465" s="695">
        <v>1005</v>
      </c>
      <c r="W2465" s="695"/>
      <c r="X2465" s="232">
        <v>1</v>
      </c>
      <c r="Y2465" s="695">
        <v>4100</v>
      </c>
      <c r="Z2465" s="232">
        <v>1</v>
      </c>
      <c r="AA2465" s="696">
        <v>4100</v>
      </c>
      <c r="AB2465" s="696"/>
      <c r="AC2465" s="697"/>
      <c r="AD2465" s="698"/>
      <c r="AE2465" s="699"/>
      <c r="AF2465" s="699"/>
      <c r="AG2465" s="699"/>
      <c r="AH2465" s="699"/>
      <c r="AI2465" s="232" t="s">
        <v>5</v>
      </c>
      <c r="AJ2465" s="694"/>
      <c r="AK2465" s="694" t="s">
        <v>6</v>
      </c>
      <c r="AL2465" s="700"/>
      <c r="AM2465" s="694" t="s">
        <v>486</v>
      </c>
      <c r="AN2465" s="694"/>
      <c r="AO2465" s="232"/>
      <c r="AP2465" s="232"/>
      <c r="AQ2465" s="232"/>
      <c r="AR2465" s="232"/>
      <c r="AS2465" s="232"/>
      <c r="AT2465" s="243" t="str">
        <f t="shared" si="219"/>
        <v/>
      </c>
      <c r="AU2465" s="243" t="str">
        <f t="shared" si="220"/>
        <v/>
      </c>
    </row>
    <row r="2466" spans="2:47" ht="14.25">
      <c r="B2466" s="682">
        <v>2025</v>
      </c>
      <c r="C2466" s="29">
        <v>8</v>
      </c>
      <c r="D2466" s="682"/>
      <c r="E2466" s="683"/>
      <c r="F2466" s="682"/>
      <c r="G2466" s="686" t="s">
        <v>485</v>
      </c>
      <c r="H2466" s="694" t="s">
        <v>467</v>
      </c>
      <c r="I2466" s="347" t="s">
        <v>47</v>
      </c>
      <c r="J2466" s="694" t="s">
        <v>468</v>
      </c>
      <c r="K2466" s="232">
        <v>3844377</v>
      </c>
      <c r="L2466" s="698">
        <v>6</v>
      </c>
      <c r="M2466" s="185">
        <v>6</v>
      </c>
      <c r="N2466" s="717" t="s">
        <v>472</v>
      </c>
      <c r="O2466" s="232" t="s">
        <v>469</v>
      </c>
      <c r="P2466" s="232">
        <v>50</v>
      </c>
      <c r="Q2466" s="347" t="s">
        <v>759</v>
      </c>
      <c r="R2466" s="695">
        <v>1005</v>
      </c>
      <c r="S2466" s="695"/>
      <c r="T2466" s="695">
        <v>4100</v>
      </c>
      <c r="U2466" s="695">
        <v>4100</v>
      </c>
      <c r="V2466" s="695">
        <v>1005</v>
      </c>
      <c r="W2466" s="695"/>
      <c r="X2466" s="232">
        <v>1</v>
      </c>
      <c r="Y2466" s="695">
        <v>4100</v>
      </c>
      <c r="Z2466" s="232">
        <v>1</v>
      </c>
      <c r="AA2466" s="696">
        <v>4100</v>
      </c>
      <c r="AB2466" s="696"/>
      <c r="AC2466" s="697"/>
      <c r="AD2466" s="698"/>
      <c r="AE2466" s="699"/>
      <c r="AF2466" s="699"/>
      <c r="AG2466" s="699"/>
      <c r="AH2466" s="699"/>
      <c r="AI2466" s="232" t="s">
        <v>5</v>
      </c>
      <c r="AJ2466" s="694"/>
      <c r="AK2466" s="694" t="s">
        <v>6</v>
      </c>
      <c r="AL2466" s="700"/>
      <c r="AM2466" s="694" t="s">
        <v>486</v>
      </c>
      <c r="AN2466" s="694"/>
      <c r="AO2466" s="232"/>
      <c r="AP2466" s="232"/>
      <c r="AQ2466" s="232"/>
      <c r="AR2466" s="232"/>
      <c r="AS2466" s="232"/>
      <c r="AT2466" s="243" t="str">
        <f t="shared" si="219"/>
        <v/>
      </c>
      <c r="AU2466" s="243" t="str">
        <f t="shared" si="220"/>
        <v/>
      </c>
    </row>
    <row r="2467" spans="2:47" ht="14.25">
      <c r="B2467" s="682">
        <v>2025</v>
      </c>
      <c r="C2467" s="29">
        <v>8</v>
      </c>
      <c r="D2467" s="682"/>
      <c r="E2467" s="683"/>
      <c r="F2467" s="682"/>
      <c r="G2467" s="686"/>
      <c r="H2467" s="694" t="s">
        <v>467</v>
      </c>
      <c r="I2467" s="347" t="s">
        <v>43</v>
      </c>
      <c r="J2467" s="694" t="s">
        <v>468</v>
      </c>
      <c r="K2467" s="232"/>
      <c r="L2467" s="698"/>
      <c r="M2467" s="185"/>
      <c r="N2467" s="717"/>
      <c r="O2467" s="232"/>
      <c r="P2467" s="232">
        <v>25</v>
      </c>
      <c r="Q2467" s="347" t="s">
        <v>483</v>
      </c>
      <c r="R2467" s="695">
        <v>1005</v>
      </c>
      <c r="S2467" s="695"/>
      <c r="T2467" s="695" t="s">
        <v>30</v>
      </c>
      <c r="U2467" s="695">
        <v>350</v>
      </c>
      <c r="V2467" s="695">
        <v>1005</v>
      </c>
      <c r="W2467" s="695"/>
      <c r="X2467" s="232">
        <v>1</v>
      </c>
      <c r="Y2467" s="695"/>
      <c r="Z2467" s="232">
        <v>1</v>
      </c>
      <c r="AA2467" s="696">
        <v>350</v>
      </c>
      <c r="AB2467" s="696">
        <v>12850</v>
      </c>
      <c r="AC2467" s="697" t="s">
        <v>766</v>
      </c>
      <c r="AD2467" s="698"/>
      <c r="AE2467" s="699"/>
      <c r="AF2467" s="699"/>
      <c r="AG2467" s="699"/>
      <c r="AH2467" s="699"/>
      <c r="AI2467" s="232"/>
      <c r="AJ2467" s="694"/>
      <c r="AK2467" s="694" t="s">
        <v>6</v>
      </c>
      <c r="AL2467" s="700"/>
      <c r="AM2467" s="694" t="s">
        <v>486</v>
      </c>
      <c r="AN2467" s="694"/>
      <c r="AO2467" s="232"/>
      <c r="AP2467" s="232"/>
      <c r="AQ2467" s="232"/>
      <c r="AR2467" s="232"/>
      <c r="AS2467" s="232"/>
      <c r="AT2467" s="243" t="str">
        <f t="shared" si="219"/>
        <v/>
      </c>
      <c r="AU2467" s="243" t="str">
        <f t="shared" si="220"/>
        <v/>
      </c>
    </row>
    <row r="2468" spans="2:47" ht="14.25">
      <c r="B2468" s="682">
        <v>2025</v>
      </c>
      <c r="C2468" s="29">
        <v>8</v>
      </c>
      <c r="D2468" s="682"/>
      <c r="E2468" s="683"/>
      <c r="F2468" s="682"/>
      <c r="G2468" s="703"/>
      <c r="H2468" s="694" t="s">
        <v>467</v>
      </c>
      <c r="I2468" s="347"/>
      <c r="J2468" s="694"/>
      <c r="K2468" s="232"/>
      <c r="L2468" s="698"/>
      <c r="M2468" s="185"/>
      <c r="N2468" s="717"/>
      <c r="O2468" s="232"/>
      <c r="P2468" s="232"/>
      <c r="Q2468" s="347"/>
      <c r="R2468" s="695"/>
      <c r="S2468" s="695"/>
      <c r="T2468" s="695"/>
      <c r="U2468" s="695"/>
      <c r="V2468" s="695"/>
      <c r="W2468" s="695"/>
      <c r="X2468" s="232"/>
      <c r="Y2468" s="695"/>
      <c r="Z2468" s="232"/>
      <c r="AA2468" s="696"/>
      <c r="AB2468" s="696"/>
      <c r="AC2468" s="697"/>
      <c r="AD2468" s="698"/>
      <c r="AE2468" s="699"/>
      <c r="AF2468" s="699"/>
      <c r="AG2468" s="699"/>
      <c r="AH2468" s="699"/>
      <c r="AI2468" s="232"/>
      <c r="AJ2468" s="694"/>
      <c r="AK2468" s="694"/>
      <c r="AL2468" s="700"/>
      <c r="AM2468" s="694"/>
      <c r="AN2468" s="694"/>
      <c r="AO2468" s="232"/>
      <c r="AP2468" s="232"/>
      <c r="AQ2468" s="232"/>
      <c r="AR2468" s="232"/>
      <c r="AS2468" s="232"/>
      <c r="AT2468" s="243" t="str">
        <f t="shared" si="219"/>
        <v/>
      </c>
      <c r="AU2468" s="243" t="str">
        <f t="shared" si="220"/>
        <v/>
      </c>
    </row>
    <row r="2469" spans="2:47" ht="14.25">
      <c r="B2469" s="682">
        <v>2025</v>
      </c>
      <c r="C2469" s="29">
        <v>8</v>
      </c>
      <c r="D2469" s="682"/>
      <c r="E2469" s="683"/>
      <c r="F2469" s="682"/>
      <c r="G2469" s="703"/>
      <c r="H2469" s="694" t="s">
        <v>467</v>
      </c>
      <c r="I2469" s="347"/>
      <c r="J2469" s="694"/>
      <c r="K2469" s="232"/>
      <c r="L2469" s="698"/>
      <c r="M2469" s="185"/>
      <c r="N2469" s="717"/>
      <c r="O2469" s="232"/>
      <c r="P2469" s="232"/>
      <c r="Q2469" s="347"/>
      <c r="R2469" s="695"/>
      <c r="S2469" s="695"/>
      <c r="T2469" s="695"/>
      <c r="U2469" s="695"/>
      <c r="V2469" s="695"/>
      <c r="W2469" s="695"/>
      <c r="X2469" s="232"/>
      <c r="Y2469" s="695"/>
      <c r="Z2469" s="232"/>
      <c r="AA2469" s="696"/>
      <c r="AB2469" s="696"/>
      <c r="AC2469" s="697"/>
      <c r="AD2469" s="698"/>
      <c r="AE2469" s="699"/>
      <c r="AF2469" s="699"/>
      <c r="AG2469" s="699"/>
      <c r="AH2469" s="699"/>
      <c r="AI2469" s="232"/>
      <c r="AJ2469" s="694"/>
      <c r="AK2469" s="694"/>
      <c r="AL2469" s="700"/>
      <c r="AM2469" s="694"/>
      <c r="AN2469" s="694"/>
      <c r="AO2469" s="232"/>
      <c r="AP2469" s="232"/>
      <c r="AQ2469" s="232"/>
      <c r="AR2469" s="232"/>
      <c r="AS2469" s="232"/>
      <c r="AT2469" s="243" t="str">
        <f t="shared" si="219"/>
        <v/>
      </c>
      <c r="AU2469" s="243" t="str">
        <f t="shared" si="220"/>
        <v/>
      </c>
    </row>
    <row r="2470" spans="2:47" ht="14.25">
      <c r="B2470" s="682">
        <v>2025</v>
      </c>
      <c r="C2470" s="29">
        <v>8</v>
      </c>
      <c r="D2470" s="682"/>
      <c r="E2470" s="683"/>
      <c r="F2470" s="682"/>
      <c r="G2470" s="31"/>
      <c r="H2470" s="694" t="s">
        <v>467</v>
      </c>
      <c r="I2470" s="347" t="s">
        <v>58</v>
      </c>
      <c r="J2470" s="694" t="s">
        <v>468</v>
      </c>
      <c r="K2470" s="232"/>
      <c r="L2470" s="698"/>
      <c r="M2470" s="185"/>
      <c r="N2470" s="717"/>
      <c r="O2470" s="232"/>
      <c r="P2470" s="232">
        <v>12</v>
      </c>
      <c r="Q2470" s="347" t="s">
        <v>483</v>
      </c>
      <c r="R2470" s="695">
        <v>1005</v>
      </c>
      <c r="S2470" s="695"/>
      <c r="T2470" s="695" t="s">
        <v>30</v>
      </c>
      <c r="U2470" s="695">
        <v>200</v>
      </c>
      <c r="V2470" s="695">
        <v>1005</v>
      </c>
      <c r="W2470" s="695">
        <v>1000</v>
      </c>
      <c r="X2470" s="232">
        <v>1</v>
      </c>
      <c r="Y2470" s="695">
        <v>200</v>
      </c>
      <c r="Z2470" s="232">
        <v>1</v>
      </c>
      <c r="AA2470" s="696">
        <v>200</v>
      </c>
      <c r="AB2470" s="696"/>
      <c r="AC2470" s="697"/>
      <c r="AD2470" s="698" t="s">
        <v>488</v>
      </c>
      <c r="AE2470" s="699"/>
      <c r="AF2470" s="699"/>
      <c r="AG2470" s="699"/>
      <c r="AH2470" s="699"/>
      <c r="AI2470" s="232"/>
      <c r="AJ2470" s="694"/>
      <c r="AK2470" s="694"/>
      <c r="AL2470" s="700"/>
      <c r="AM2470" s="694"/>
      <c r="AN2470" s="694"/>
      <c r="AO2470" s="232"/>
      <c r="AP2470" s="232"/>
      <c r="AQ2470" s="232"/>
      <c r="AR2470" s="232"/>
      <c r="AS2470" s="232"/>
      <c r="AT2470" s="243" t="str">
        <f t="shared" si="219"/>
        <v/>
      </c>
      <c r="AU2470" s="243" t="str">
        <f t="shared" si="220"/>
        <v/>
      </c>
    </row>
    <row r="2471" spans="2:47" ht="14.25">
      <c r="B2471" s="682">
        <v>2025</v>
      </c>
      <c r="C2471" s="29">
        <v>8</v>
      </c>
      <c r="D2471" s="682"/>
      <c r="E2471" s="683"/>
      <c r="F2471" s="682"/>
      <c r="G2471" s="31" t="s">
        <v>485</v>
      </c>
      <c r="H2471" s="694" t="s">
        <v>467</v>
      </c>
      <c r="I2471" s="347" t="s">
        <v>47</v>
      </c>
      <c r="J2471" s="694" t="s">
        <v>468</v>
      </c>
      <c r="K2471" s="232">
        <v>3839125</v>
      </c>
      <c r="L2471" s="698">
        <v>1</v>
      </c>
      <c r="M2471" s="185">
        <v>3</v>
      </c>
      <c r="N2471" s="717" t="s">
        <v>487</v>
      </c>
      <c r="O2471" s="232" t="s">
        <v>469</v>
      </c>
      <c r="P2471" s="232">
        <v>25</v>
      </c>
      <c r="Q2471" s="347" t="s">
        <v>432</v>
      </c>
      <c r="R2471" s="695">
        <v>1000</v>
      </c>
      <c r="S2471" s="695"/>
      <c r="T2471" s="695">
        <v>4000</v>
      </c>
      <c r="U2471" s="695">
        <v>4000</v>
      </c>
      <c r="V2471" s="695">
        <v>1000</v>
      </c>
      <c r="W2471" s="695">
        <v>1000</v>
      </c>
      <c r="X2471" s="232">
        <v>1</v>
      </c>
      <c r="Y2471" s="695">
        <v>4000</v>
      </c>
      <c r="Z2471" s="232">
        <v>1</v>
      </c>
      <c r="AA2471" s="696">
        <v>4000</v>
      </c>
      <c r="AB2471" s="696"/>
      <c r="AC2471" s="697"/>
      <c r="AD2471" s="698"/>
      <c r="AE2471" s="699"/>
      <c r="AF2471" s="699"/>
      <c r="AG2471" s="699"/>
      <c r="AH2471" s="699"/>
      <c r="AI2471" s="232" t="s">
        <v>5</v>
      </c>
      <c r="AJ2471" s="694"/>
      <c r="AK2471" s="694" t="s">
        <v>17</v>
      </c>
      <c r="AL2471" s="700"/>
      <c r="AM2471" s="694" t="s">
        <v>486</v>
      </c>
      <c r="AN2471" s="694"/>
      <c r="AO2471" s="232"/>
      <c r="AP2471" s="232"/>
      <c r="AQ2471" s="232"/>
      <c r="AR2471" s="232"/>
      <c r="AS2471" s="232"/>
      <c r="AT2471" s="243" t="str">
        <f t="shared" si="219"/>
        <v/>
      </c>
      <c r="AU2471" s="243" t="str">
        <f t="shared" si="220"/>
        <v/>
      </c>
    </row>
    <row r="2472" spans="2:47" ht="14.25">
      <c r="B2472" s="682">
        <v>2025</v>
      </c>
      <c r="C2472" s="29">
        <v>8</v>
      </c>
      <c r="D2472" s="682"/>
      <c r="E2472" s="683"/>
      <c r="F2472" s="682"/>
      <c r="G2472" s="31" t="s">
        <v>485</v>
      </c>
      <c r="H2472" s="694" t="s">
        <v>467</v>
      </c>
      <c r="I2472" s="347" t="s">
        <v>47</v>
      </c>
      <c r="J2472" s="694" t="s">
        <v>468</v>
      </c>
      <c r="K2472" s="232">
        <v>3839125</v>
      </c>
      <c r="L2472" s="698">
        <v>2</v>
      </c>
      <c r="M2472" s="185">
        <v>3</v>
      </c>
      <c r="N2472" s="717" t="s">
        <v>487</v>
      </c>
      <c r="O2472" s="232" t="s">
        <v>469</v>
      </c>
      <c r="P2472" s="232">
        <v>25</v>
      </c>
      <c r="Q2472" s="347" t="s">
        <v>432</v>
      </c>
      <c r="R2472" s="695">
        <v>1000</v>
      </c>
      <c r="S2472" s="695"/>
      <c r="T2472" s="695">
        <v>4000</v>
      </c>
      <c r="U2472" s="695">
        <v>4000</v>
      </c>
      <c r="V2472" s="695">
        <v>1000</v>
      </c>
      <c r="W2472" s="695">
        <v>1000</v>
      </c>
      <c r="X2472" s="232">
        <v>1</v>
      </c>
      <c r="Y2472" s="695">
        <v>4000</v>
      </c>
      <c r="Z2472" s="232">
        <v>1</v>
      </c>
      <c r="AA2472" s="696">
        <v>4000</v>
      </c>
      <c r="AB2472" s="696"/>
      <c r="AC2472" s="697"/>
      <c r="AD2472" s="698"/>
      <c r="AE2472" s="699"/>
      <c r="AF2472" s="699"/>
      <c r="AG2472" s="699"/>
      <c r="AH2472" s="699"/>
      <c r="AI2472" s="232" t="s">
        <v>5</v>
      </c>
      <c r="AJ2472" s="694"/>
      <c r="AK2472" s="694" t="s">
        <v>17</v>
      </c>
      <c r="AL2472" s="700"/>
      <c r="AM2472" s="694" t="s">
        <v>486</v>
      </c>
      <c r="AN2472" s="694"/>
      <c r="AO2472" s="232"/>
      <c r="AP2472" s="232"/>
      <c r="AQ2472" s="232"/>
      <c r="AR2472" s="232"/>
      <c r="AS2472" s="232"/>
      <c r="AT2472" s="243" t="str">
        <f t="shared" si="219"/>
        <v/>
      </c>
      <c r="AU2472" s="243" t="str">
        <f t="shared" si="220"/>
        <v/>
      </c>
    </row>
    <row r="2473" spans="2:47" ht="14.25">
      <c r="B2473" s="682">
        <v>2025</v>
      </c>
      <c r="C2473" s="29">
        <v>8</v>
      </c>
      <c r="D2473" s="682"/>
      <c r="E2473" s="683"/>
      <c r="F2473" s="682"/>
      <c r="G2473" s="31" t="s">
        <v>485</v>
      </c>
      <c r="H2473" s="694" t="s">
        <v>467</v>
      </c>
      <c r="I2473" s="347" t="s">
        <v>47</v>
      </c>
      <c r="J2473" s="694" t="s">
        <v>468</v>
      </c>
      <c r="K2473" s="232">
        <v>3839125</v>
      </c>
      <c r="L2473" s="698">
        <v>3</v>
      </c>
      <c r="M2473" s="185">
        <v>3</v>
      </c>
      <c r="N2473" s="717" t="s">
        <v>487</v>
      </c>
      <c r="O2473" s="232" t="s">
        <v>469</v>
      </c>
      <c r="P2473" s="232">
        <v>25</v>
      </c>
      <c r="Q2473" s="347" t="s">
        <v>432</v>
      </c>
      <c r="R2473" s="695">
        <v>1000</v>
      </c>
      <c r="S2473" s="695"/>
      <c r="T2473" s="695">
        <v>4000</v>
      </c>
      <c r="U2473" s="695">
        <v>4000</v>
      </c>
      <c r="V2473" s="695">
        <v>1000</v>
      </c>
      <c r="W2473" s="695">
        <v>1000</v>
      </c>
      <c r="X2473" s="232">
        <v>1</v>
      </c>
      <c r="Y2473" s="695">
        <v>4000</v>
      </c>
      <c r="Z2473" s="232">
        <v>1</v>
      </c>
      <c r="AA2473" s="696">
        <v>4000</v>
      </c>
      <c r="AB2473" s="696"/>
      <c r="AC2473" s="697"/>
      <c r="AD2473" s="698"/>
      <c r="AE2473" s="699"/>
      <c r="AF2473" s="699"/>
      <c r="AG2473" s="699"/>
      <c r="AH2473" s="699"/>
      <c r="AI2473" s="232" t="s">
        <v>5</v>
      </c>
      <c r="AJ2473" s="694"/>
      <c r="AK2473" s="694" t="s">
        <v>17</v>
      </c>
      <c r="AL2473" s="700"/>
      <c r="AM2473" s="694" t="s">
        <v>486</v>
      </c>
      <c r="AN2473" s="694"/>
      <c r="AO2473" s="232"/>
      <c r="AP2473" s="232"/>
      <c r="AQ2473" s="232"/>
      <c r="AR2473" s="232"/>
      <c r="AS2473" s="232"/>
      <c r="AT2473" s="243" t="str">
        <f t="shared" si="219"/>
        <v/>
      </c>
      <c r="AU2473" s="243" t="str">
        <f t="shared" si="220"/>
        <v/>
      </c>
    </row>
    <row r="2474" spans="2:47" ht="14.25">
      <c r="B2474" s="682">
        <v>2025</v>
      </c>
      <c r="C2474" s="29">
        <v>8</v>
      </c>
      <c r="D2474" s="682"/>
      <c r="E2474" s="683"/>
      <c r="F2474" s="682"/>
      <c r="G2474" s="208"/>
      <c r="H2474" s="694" t="s">
        <v>467</v>
      </c>
      <c r="I2474" s="347" t="s">
        <v>43</v>
      </c>
      <c r="J2474" s="694" t="s">
        <v>468</v>
      </c>
      <c r="K2474" s="232"/>
      <c r="L2474" s="698"/>
      <c r="M2474" s="185"/>
      <c r="N2474" s="717"/>
      <c r="O2474" s="232"/>
      <c r="P2474" s="232">
        <v>25</v>
      </c>
      <c r="Q2474" s="347" t="s">
        <v>483</v>
      </c>
      <c r="R2474" s="695">
        <v>1000</v>
      </c>
      <c r="S2474" s="695"/>
      <c r="T2474" s="695" t="s">
        <v>30</v>
      </c>
      <c r="U2474" s="695">
        <v>500</v>
      </c>
      <c r="V2474" s="695">
        <v>1000</v>
      </c>
      <c r="W2474" s="695">
        <v>1000</v>
      </c>
      <c r="X2474" s="232">
        <v>1</v>
      </c>
      <c r="Y2474" s="695"/>
      <c r="Z2474" s="232">
        <v>1</v>
      </c>
      <c r="AA2474" s="696">
        <v>500</v>
      </c>
      <c r="AB2474" s="696">
        <v>12700</v>
      </c>
      <c r="AC2474" s="697" t="s">
        <v>914</v>
      </c>
      <c r="AD2474" s="698"/>
      <c r="AE2474" s="699"/>
      <c r="AF2474" s="699"/>
      <c r="AG2474" s="699"/>
      <c r="AH2474" s="699"/>
      <c r="AI2474" s="232"/>
      <c r="AJ2474" s="694"/>
      <c r="AK2474" s="694" t="s">
        <v>17</v>
      </c>
      <c r="AL2474" s="700"/>
      <c r="AM2474" s="694" t="s">
        <v>486</v>
      </c>
      <c r="AN2474" s="694"/>
      <c r="AO2474" s="232"/>
      <c r="AP2474" s="232"/>
      <c r="AQ2474" s="232"/>
      <c r="AR2474" s="232"/>
      <c r="AS2474" s="232"/>
      <c r="AT2474" s="243" t="str">
        <f t="shared" si="219"/>
        <v/>
      </c>
      <c r="AU2474" s="243" t="str">
        <f t="shared" si="220"/>
        <v/>
      </c>
    </row>
    <row r="2475" spans="2:47" ht="14.25">
      <c r="B2475" s="682">
        <v>2025</v>
      </c>
      <c r="C2475" s="29">
        <v>8</v>
      </c>
      <c r="D2475" s="682"/>
      <c r="E2475" s="683"/>
      <c r="F2475" s="682"/>
      <c r="G2475" s="703"/>
      <c r="H2475" s="694"/>
      <c r="I2475" s="347"/>
      <c r="J2475" s="694"/>
      <c r="K2475" s="232"/>
      <c r="L2475" s="698"/>
      <c r="M2475" s="185"/>
      <c r="N2475" s="717"/>
      <c r="O2475" s="232"/>
      <c r="P2475" s="232"/>
      <c r="Q2475" s="347"/>
      <c r="R2475" s="695"/>
      <c r="S2475" s="695"/>
      <c r="T2475" s="695"/>
      <c r="U2475" s="695"/>
      <c r="V2475" s="695"/>
      <c r="W2475" s="695"/>
      <c r="X2475" s="232"/>
      <c r="Y2475" s="695"/>
      <c r="Z2475" s="232"/>
      <c r="AA2475" s="696"/>
      <c r="AB2475" s="696"/>
      <c r="AC2475" s="697"/>
      <c r="AD2475" s="698"/>
      <c r="AE2475" s="699"/>
      <c r="AF2475" s="699"/>
      <c r="AG2475" s="699"/>
      <c r="AH2475" s="699"/>
      <c r="AI2475" s="232"/>
      <c r="AJ2475" s="694"/>
      <c r="AK2475" s="694"/>
      <c r="AL2475" s="700"/>
      <c r="AM2475" s="694"/>
      <c r="AN2475" s="694"/>
      <c r="AO2475" s="232"/>
      <c r="AP2475" s="232"/>
      <c r="AQ2475" s="232"/>
      <c r="AR2475" s="232"/>
      <c r="AS2475" s="232"/>
      <c r="AT2475" s="243" t="str">
        <f t="shared" si="219"/>
        <v/>
      </c>
      <c r="AU2475" s="243" t="str">
        <f t="shared" si="220"/>
        <v/>
      </c>
    </row>
    <row r="2476" spans="2:47" ht="14.25">
      <c r="B2476" s="682">
        <v>2025</v>
      </c>
      <c r="C2476" s="29">
        <v>8</v>
      </c>
      <c r="D2476" s="682"/>
      <c r="E2476" s="683"/>
      <c r="F2476" s="682"/>
      <c r="G2476" s="703"/>
      <c r="H2476" s="694"/>
      <c r="I2476" s="347"/>
      <c r="J2476" s="694"/>
      <c r="K2476" s="232"/>
      <c r="L2476" s="698"/>
      <c r="M2476" s="185"/>
      <c r="N2476" s="717"/>
      <c r="O2476" s="232"/>
      <c r="P2476" s="232"/>
      <c r="Q2476" s="347"/>
      <c r="R2476" s="695"/>
      <c r="S2476" s="695"/>
      <c r="T2476" s="695"/>
      <c r="U2476" s="695"/>
      <c r="V2476" s="695"/>
      <c r="W2476" s="695"/>
      <c r="X2476" s="232"/>
      <c r="Y2476" s="695"/>
      <c r="Z2476" s="232"/>
      <c r="AA2476" s="696"/>
      <c r="AB2476" s="696"/>
      <c r="AC2476" s="697"/>
      <c r="AD2476" s="698"/>
      <c r="AE2476" s="699"/>
      <c r="AF2476" s="699"/>
      <c r="AG2476" s="699"/>
      <c r="AH2476" s="699"/>
      <c r="AI2476" s="232"/>
      <c r="AJ2476" s="694"/>
      <c r="AK2476" s="694"/>
      <c r="AL2476" s="700"/>
      <c r="AM2476" s="694"/>
      <c r="AN2476" s="694"/>
      <c r="AO2476" s="232"/>
      <c r="AP2476" s="232"/>
      <c r="AQ2476" s="232"/>
      <c r="AR2476" s="232"/>
      <c r="AS2476" s="232"/>
      <c r="AT2476" s="243" t="str">
        <f t="shared" si="219"/>
        <v/>
      </c>
      <c r="AU2476" s="243" t="str">
        <f t="shared" si="220"/>
        <v/>
      </c>
    </row>
    <row r="2477" spans="2:47" ht="14.25">
      <c r="B2477" s="682">
        <v>2025</v>
      </c>
      <c r="C2477" s="29">
        <v>8</v>
      </c>
      <c r="D2477" s="682"/>
      <c r="E2477" s="683"/>
      <c r="F2477" s="682"/>
      <c r="G2477" s="703"/>
      <c r="H2477" s="694"/>
      <c r="I2477" s="347"/>
      <c r="J2477" s="694"/>
      <c r="K2477" s="232"/>
      <c r="L2477" s="698"/>
      <c r="M2477" s="185"/>
      <c r="N2477" s="717"/>
      <c r="O2477" s="232"/>
      <c r="P2477" s="232"/>
      <c r="Q2477" s="347"/>
      <c r="R2477" s="695"/>
      <c r="S2477" s="695"/>
      <c r="T2477" s="695"/>
      <c r="U2477" s="695"/>
      <c r="V2477" s="695"/>
      <c r="W2477" s="695"/>
      <c r="X2477" s="232"/>
      <c r="Y2477" s="695"/>
      <c r="Z2477" s="232"/>
      <c r="AA2477" s="696"/>
      <c r="AB2477" s="696"/>
      <c r="AC2477" s="697"/>
      <c r="AD2477" s="698"/>
      <c r="AE2477" s="699"/>
      <c r="AF2477" s="699"/>
      <c r="AG2477" s="699"/>
      <c r="AH2477" s="699"/>
      <c r="AI2477" s="232"/>
      <c r="AJ2477" s="694"/>
      <c r="AK2477" s="694"/>
      <c r="AL2477" s="700"/>
      <c r="AM2477" s="694"/>
      <c r="AN2477" s="694"/>
      <c r="AO2477" s="232"/>
      <c r="AP2477" s="232"/>
      <c r="AQ2477" s="232"/>
      <c r="AR2477" s="232"/>
      <c r="AS2477" s="232"/>
      <c r="AT2477" s="243" t="str">
        <f t="shared" si="219"/>
        <v/>
      </c>
      <c r="AU2477" s="243" t="str">
        <f t="shared" si="220"/>
        <v/>
      </c>
    </row>
    <row r="2478" spans="2:47" ht="14.25">
      <c r="B2478" s="682">
        <v>2025</v>
      </c>
      <c r="C2478" s="29">
        <v>8</v>
      </c>
      <c r="D2478" s="682"/>
      <c r="E2478" s="683"/>
      <c r="F2478" s="682"/>
      <c r="G2478" s="703"/>
      <c r="H2478" s="694"/>
      <c r="I2478" s="347"/>
      <c r="J2478" s="694"/>
      <c r="K2478" s="232"/>
      <c r="L2478" s="698"/>
      <c r="M2478" s="185"/>
      <c r="N2478" s="717"/>
      <c r="O2478" s="232"/>
      <c r="P2478" s="232"/>
      <c r="Q2478" s="347"/>
      <c r="R2478" s="695"/>
      <c r="S2478" s="695"/>
      <c r="T2478" s="706"/>
      <c r="U2478" s="695"/>
      <c r="V2478" s="695"/>
      <c r="W2478" s="695"/>
      <c r="X2478" s="232"/>
      <c r="Y2478" s="695"/>
      <c r="Z2478" s="232"/>
      <c r="AA2478" s="696"/>
      <c r="AB2478" s="696"/>
      <c r="AC2478" s="704"/>
      <c r="AD2478" s="705"/>
      <c r="AE2478" s="699"/>
      <c r="AF2478" s="699"/>
      <c r="AG2478" s="699"/>
      <c r="AH2478" s="699"/>
      <c r="AI2478" s="232"/>
      <c r="AJ2478" s="694"/>
      <c r="AK2478" s="694"/>
      <c r="AL2478" s="700"/>
      <c r="AM2478" s="694"/>
      <c r="AN2478" s="694"/>
      <c r="AO2478" s="232"/>
      <c r="AP2478" s="232"/>
      <c r="AQ2478" s="232"/>
      <c r="AR2478" s="232"/>
      <c r="AS2478" s="232"/>
      <c r="AT2478" s="243" t="str">
        <f t="shared" si="219"/>
        <v/>
      </c>
      <c r="AU2478" s="243" t="str">
        <f t="shared" si="220"/>
        <v/>
      </c>
    </row>
    <row r="2479" spans="2:47" ht="14.25">
      <c r="B2479" s="682">
        <v>2025</v>
      </c>
      <c r="C2479" s="29">
        <v>8</v>
      </c>
      <c r="D2479" s="682"/>
      <c r="E2479" s="683"/>
      <c r="F2479" s="682"/>
      <c r="G2479" s="703"/>
      <c r="H2479" s="694"/>
      <c r="I2479" s="347"/>
      <c r="J2479" s="694"/>
      <c r="K2479" s="232"/>
      <c r="L2479" s="698"/>
      <c r="M2479" s="185"/>
      <c r="N2479" s="717"/>
      <c r="O2479" s="232"/>
      <c r="P2479" s="232"/>
      <c r="Q2479" s="347"/>
      <c r="R2479" s="695"/>
      <c r="S2479" s="695"/>
      <c r="T2479" s="714"/>
      <c r="U2479" s="695"/>
      <c r="V2479" s="695"/>
      <c r="W2479" s="695"/>
      <c r="X2479" s="232"/>
      <c r="Y2479" s="695"/>
      <c r="Z2479" s="232"/>
      <c r="AA2479" s="696"/>
      <c r="AB2479" s="696"/>
      <c r="AC2479" s="697"/>
      <c r="AD2479" s="698"/>
      <c r="AE2479" s="699"/>
      <c r="AF2479" s="699"/>
      <c r="AG2479" s="699"/>
      <c r="AH2479" s="699"/>
      <c r="AI2479" s="232"/>
      <c r="AJ2479" s="694"/>
      <c r="AK2479" s="694"/>
      <c r="AL2479" s="700"/>
      <c r="AM2479" s="694"/>
      <c r="AN2479" s="694"/>
      <c r="AO2479" s="232"/>
      <c r="AP2479" s="232"/>
      <c r="AQ2479" s="232"/>
      <c r="AR2479" s="232"/>
      <c r="AS2479" s="232"/>
      <c r="AT2479" s="243" t="str">
        <f t="shared" si="219"/>
        <v/>
      </c>
      <c r="AU2479" s="243" t="str">
        <f t="shared" si="220"/>
        <v/>
      </c>
    </row>
    <row r="2480" spans="2:47" ht="14.25">
      <c r="B2480" s="682">
        <v>2025</v>
      </c>
      <c r="C2480" s="29">
        <v>8</v>
      </c>
      <c r="D2480" s="682"/>
      <c r="E2480" s="683"/>
      <c r="F2480" s="682"/>
      <c r="G2480" s="703"/>
      <c r="H2480" s="694"/>
      <c r="I2480" s="347"/>
      <c r="J2480" s="694"/>
      <c r="K2480" s="232"/>
      <c r="L2480" s="698"/>
      <c r="M2480" s="185"/>
      <c r="N2480" s="717"/>
      <c r="O2480" s="232"/>
      <c r="P2480" s="232"/>
      <c r="Q2480" s="347"/>
      <c r="R2480" s="695"/>
      <c r="S2480" s="695"/>
      <c r="T2480" s="714"/>
      <c r="U2480" s="695"/>
      <c r="V2480" s="695"/>
      <c r="W2480" s="695"/>
      <c r="X2480" s="232"/>
      <c r="Y2480" s="695"/>
      <c r="Z2480" s="232"/>
      <c r="AA2480" s="696"/>
      <c r="AB2480" s="696"/>
      <c r="AC2480" s="697"/>
      <c r="AD2480" s="698"/>
      <c r="AE2480" s="699"/>
      <c r="AF2480" s="699"/>
      <c r="AG2480" s="699"/>
      <c r="AH2480" s="699"/>
      <c r="AI2480" s="232"/>
      <c r="AJ2480" s="694"/>
      <c r="AK2480" s="694"/>
      <c r="AL2480" s="700"/>
      <c r="AM2480" s="694"/>
      <c r="AN2480" s="694"/>
      <c r="AO2480" s="232"/>
      <c r="AP2480" s="232"/>
      <c r="AQ2480" s="232"/>
      <c r="AR2480" s="232"/>
      <c r="AS2480" s="232"/>
      <c r="AT2480" s="243" t="str">
        <f t="shared" si="219"/>
        <v/>
      </c>
      <c r="AU2480" s="243" t="str">
        <f t="shared" si="220"/>
        <v/>
      </c>
    </row>
    <row r="2481" spans="2:47" ht="14.25">
      <c r="B2481" s="682">
        <v>2025</v>
      </c>
      <c r="C2481" s="29">
        <v>8</v>
      </c>
      <c r="D2481" s="682"/>
      <c r="E2481" s="683"/>
      <c r="F2481" s="682"/>
      <c r="G2481" s="703"/>
      <c r="H2481" s="694"/>
      <c r="I2481" s="347"/>
      <c r="J2481" s="694"/>
      <c r="K2481" s="232"/>
      <c r="L2481" s="698"/>
      <c r="M2481" s="185"/>
      <c r="N2481" s="717"/>
      <c r="O2481" s="232"/>
      <c r="P2481" s="232"/>
      <c r="Q2481" s="347"/>
      <c r="R2481" s="695"/>
      <c r="S2481" s="695"/>
      <c r="T2481" s="706"/>
      <c r="U2481" s="695"/>
      <c r="V2481" s="695"/>
      <c r="W2481" s="695"/>
      <c r="X2481" s="232"/>
      <c r="Y2481" s="695"/>
      <c r="Z2481" s="232"/>
      <c r="AA2481" s="696"/>
      <c r="AB2481" s="696"/>
      <c r="AC2481" s="697"/>
      <c r="AD2481" s="698"/>
      <c r="AE2481" s="699"/>
      <c r="AF2481" s="699"/>
      <c r="AG2481" s="699"/>
      <c r="AH2481" s="699"/>
      <c r="AI2481" s="232"/>
      <c r="AJ2481" s="694"/>
      <c r="AK2481" s="694"/>
      <c r="AL2481" s="700"/>
      <c r="AM2481" s="694"/>
      <c r="AN2481" s="694"/>
      <c r="AO2481" s="232"/>
      <c r="AP2481" s="232"/>
      <c r="AQ2481" s="232"/>
      <c r="AR2481" s="232"/>
      <c r="AS2481" s="232"/>
      <c r="AT2481" s="243" t="str">
        <f t="shared" si="219"/>
        <v/>
      </c>
      <c r="AU2481" s="243" t="str">
        <f t="shared" si="220"/>
        <v/>
      </c>
    </row>
    <row r="2482" spans="2:47" ht="14.25">
      <c r="B2482" s="682">
        <v>2025</v>
      </c>
      <c r="C2482" s="29">
        <v>8</v>
      </c>
      <c r="D2482" s="682"/>
      <c r="E2482" s="683"/>
      <c r="F2482" s="682"/>
      <c r="G2482" s="703"/>
      <c r="H2482" s="694"/>
      <c r="I2482" s="347"/>
      <c r="J2482" s="694"/>
      <c r="K2482" s="232"/>
      <c r="L2482" s="698"/>
      <c r="M2482" s="185"/>
      <c r="N2482" s="717"/>
      <c r="O2482" s="232"/>
      <c r="P2482" s="232"/>
      <c r="Q2482" s="347"/>
      <c r="R2482" s="695"/>
      <c r="S2482" s="695"/>
      <c r="T2482" s="714"/>
      <c r="U2482" s="695"/>
      <c r="V2482" s="695"/>
      <c r="W2482" s="695"/>
      <c r="X2482" s="232"/>
      <c r="Y2482" s="695"/>
      <c r="Z2482" s="232"/>
      <c r="AA2482" s="696"/>
      <c r="AB2482" s="696"/>
      <c r="AC2482" s="697"/>
      <c r="AD2482" s="698"/>
      <c r="AE2482" s="699"/>
      <c r="AF2482" s="699"/>
      <c r="AG2482" s="699"/>
      <c r="AH2482" s="699"/>
      <c r="AI2482" s="232"/>
      <c r="AJ2482" s="694"/>
      <c r="AK2482" s="694"/>
      <c r="AL2482" s="700"/>
      <c r="AM2482" s="694"/>
      <c r="AN2482" s="694"/>
      <c r="AO2482" s="232"/>
      <c r="AP2482" s="232"/>
      <c r="AQ2482" s="232"/>
      <c r="AR2482" s="232"/>
      <c r="AS2482" s="232"/>
      <c r="AT2482" s="243" t="str">
        <f t="shared" si="219"/>
        <v/>
      </c>
      <c r="AU2482" s="243" t="str">
        <f t="shared" si="220"/>
        <v/>
      </c>
    </row>
    <row r="2483" spans="2:47" ht="14.25">
      <c r="B2483" s="682">
        <v>2025</v>
      </c>
      <c r="C2483" s="29">
        <v>8</v>
      </c>
      <c r="D2483" s="682"/>
      <c r="E2483" s="683"/>
      <c r="F2483" s="682"/>
      <c r="G2483" s="703"/>
      <c r="H2483" s="694"/>
      <c r="I2483" s="347"/>
      <c r="J2483" s="694"/>
      <c r="K2483" s="232"/>
      <c r="L2483" s="698"/>
      <c r="M2483" s="185"/>
      <c r="N2483" s="717"/>
      <c r="O2483" s="232"/>
      <c r="P2483" s="232"/>
      <c r="Q2483" s="347"/>
      <c r="R2483" s="695"/>
      <c r="S2483" s="695"/>
      <c r="T2483" s="706"/>
      <c r="U2483" s="695"/>
      <c r="V2483" s="695"/>
      <c r="W2483" s="695"/>
      <c r="X2483" s="232"/>
      <c r="Y2483" s="695"/>
      <c r="Z2483" s="232"/>
      <c r="AA2483" s="696"/>
      <c r="AB2483" s="696"/>
      <c r="AC2483" s="704"/>
      <c r="AD2483" s="705"/>
      <c r="AE2483" s="699"/>
      <c r="AF2483" s="699"/>
      <c r="AG2483" s="699"/>
      <c r="AH2483" s="699"/>
      <c r="AI2483" s="232"/>
      <c r="AJ2483" s="694"/>
      <c r="AK2483" s="694"/>
      <c r="AL2483" s="700"/>
      <c r="AM2483" s="694"/>
      <c r="AN2483" s="694"/>
      <c r="AO2483" s="232"/>
      <c r="AP2483" s="232"/>
      <c r="AQ2483" s="232"/>
      <c r="AR2483" s="232"/>
      <c r="AS2483" s="232"/>
      <c r="AT2483" s="243" t="str">
        <f t="shared" si="219"/>
        <v/>
      </c>
      <c r="AU2483" s="243" t="str">
        <f t="shared" si="220"/>
        <v/>
      </c>
    </row>
    <row r="2484" spans="2:47" ht="14.25">
      <c r="B2484" s="682">
        <v>2025</v>
      </c>
      <c r="C2484" s="29">
        <v>8</v>
      </c>
      <c r="D2484" s="682"/>
      <c r="E2484" s="683"/>
      <c r="F2484" s="682"/>
      <c r="G2484" s="703"/>
      <c r="H2484" s="694"/>
      <c r="I2484" s="347"/>
      <c r="J2484" s="694"/>
      <c r="K2484" s="232"/>
      <c r="L2484" s="698"/>
      <c r="M2484" s="185"/>
      <c r="N2484" s="717"/>
      <c r="O2484" s="232"/>
      <c r="P2484" s="232"/>
      <c r="Q2484" s="347"/>
      <c r="R2484" s="695"/>
      <c r="S2484" s="695"/>
      <c r="T2484" s="714"/>
      <c r="U2484" s="695"/>
      <c r="V2484" s="695"/>
      <c r="W2484" s="695"/>
      <c r="X2484" s="232"/>
      <c r="Y2484" s="695"/>
      <c r="Z2484" s="232"/>
      <c r="AA2484" s="696"/>
      <c r="AB2484" s="696"/>
      <c r="AC2484" s="697"/>
      <c r="AD2484" s="698"/>
      <c r="AE2484" s="699"/>
      <c r="AF2484" s="699"/>
      <c r="AG2484" s="699"/>
      <c r="AH2484" s="699"/>
      <c r="AI2484" s="232"/>
      <c r="AJ2484" s="694"/>
      <c r="AK2484" s="694"/>
      <c r="AL2484" s="700"/>
      <c r="AM2484" s="694"/>
      <c r="AN2484" s="694"/>
      <c r="AO2484" s="232"/>
      <c r="AP2484" s="232"/>
      <c r="AQ2484" s="232"/>
      <c r="AR2484" s="232"/>
      <c r="AS2484" s="232"/>
      <c r="AT2484" s="243" t="str">
        <f t="shared" si="219"/>
        <v/>
      </c>
      <c r="AU2484" s="243" t="str">
        <f t="shared" si="220"/>
        <v/>
      </c>
    </row>
    <row r="2485" spans="2:47" ht="14.25">
      <c r="B2485" s="682">
        <v>2025</v>
      </c>
      <c r="C2485" s="29">
        <v>8</v>
      </c>
      <c r="D2485" s="682"/>
      <c r="E2485" s="683"/>
      <c r="F2485" s="682"/>
      <c r="G2485" s="703"/>
      <c r="H2485" s="694"/>
      <c r="I2485" s="347"/>
      <c r="J2485" s="694"/>
      <c r="K2485" s="232"/>
      <c r="L2485" s="698"/>
      <c r="M2485" s="185"/>
      <c r="N2485" s="717"/>
      <c r="O2485" s="232"/>
      <c r="P2485" s="232"/>
      <c r="Q2485" s="347"/>
      <c r="R2485" s="695"/>
      <c r="S2485" s="695"/>
      <c r="T2485" s="714"/>
      <c r="U2485" s="695"/>
      <c r="V2485" s="695"/>
      <c r="W2485" s="695"/>
      <c r="X2485" s="232"/>
      <c r="Y2485" s="695"/>
      <c r="Z2485" s="232"/>
      <c r="AA2485" s="696"/>
      <c r="AB2485" s="696"/>
      <c r="AC2485" s="697"/>
      <c r="AD2485" s="698"/>
      <c r="AE2485" s="699"/>
      <c r="AF2485" s="699"/>
      <c r="AG2485" s="699"/>
      <c r="AH2485" s="699"/>
      <c r="AI2485" s="232"/>
      <c r="AJ2485" s="694"/>
      <c r="AK2485" s="694"/>
      <c r="AL2485" s="700"/>
      <c r="AM2485" s="694"/>
      <c r="AN2485" s="694"/>
      <c r="AO2485" s="232"/>
      <c r="AP2485" s="232"/>
      <c r="AQ2485" s="232"/>
      <c r="AR2485" s="232"/>
      <c r="AS2485" s="232"/>
      <c r="AT2485" s="243" t="str">
        <f t="shared" si="219"/>
        <v/>
      </c>
      <c r="AU2485" s="243" t="str">
        <f t="shared" si="220"/>
        <v/>
      </c>
    </row>
    <row r="2486" spans="2:47" ht="14.25">
      <c r="B2486" s="682">
        <v>2025</v>
      </c>
      <c r="C2486" s="29">
        <v>8</v>
      </c>
      <c r="D2486" s="682"/>
      <c r="E2486" s="683"/>
      <c r="F2486" s="682"/>
      <c r="G2486" s="703"/>
      <c r="H2486" s="694"/>
      <c r="I2486" s="347"/>
      <c r="J2486" s="694"/>
      <c r="K2486" s="232"/>
      <c r="L2486" s="698"/>
      <c r="M2486" s="185"/>
      <c r="N2486" s="717"/>
      <c r="O2486" s="232"/>
      <c r="P2486" s="232"/>
      <c r="Q2486" s="347"/>
      <c r="R2486" s="695"/>
      <c r="S2486" s="695"/>
      <c r="T2486" s="706"/>
      <c r="U2486" s="695"/>
      <c r="V2486" s="695"/>
      <c r="W2486" s="695"/>
      <c r="X2486" s="232"/>
      <c r="Y2486" s="695"/>
      <c r="Z2486" s="232"/>
      <c r="AA2486" s="696"/>
      <c r="AB2486" s="696"/>
      <c r="AC2486" s="697"/>
      <c r="AD2486" s="698"/>
      <c r="AE2486" s="699"/>
      <c r="AF2486" s="699"/>
      <c r="AG2486" s="699"/>
      <c r="AH2486" s="699"/>
      <c r="AI2486" s="232"/>
      <c r="AJ2486" s="694"/>
      <c r="AK2486" s="694"/>
      <c r="AL2486" s="700"/>
      <c r="AM2486" s="694"/>
      <c r="AN2486" s="694"/>
      <c r="AO2486" s="232"/>
      <c r="AP2486" s="232"/>
      <c r="AQ2486" s="232"/>
      <c r="AR2486" s="232"/>
      <c r="AS2486" s="232"/>
      <c r="AT2486" s="243" t="str">
        <f t="shared" si="219"/>
        <v/>
      </c>
      <c r="AU2486" s="243" t="str">
        <f t="shared" si="220"/>
        <v/>
      </c>
    </row>
    <row r="2487" spans="2:47" ht="14.25">
      <c r="B2487" s="682">
        <v>2025</v>
      </c>
      <c r="C2487" s="29">
        <v>8</v>
      </c>
      <c r="D2487" s="682"/>
      <c r="E2487" s="683"/>
      <c r="F2487" s="682"/>
      <c r="G2487" s="703"/>
      <c r="H2487" s="694"/>
      <c r="I2487" s="347"/>
      <c r="J2487" s="694"/>
      <c r="K2487" s="232"/>
      <c r="L2487" s="698"/>
      <c r="M2487" s="185"/>
      <c r="N2487" s="717"/>
      <c r="O2487" s="232"/>
      <c r="P2487" s="232"/>
      <c r="Q2487" s="347"/>
      <c r="R2487" s="695"/>
      <c r="S2487" s="695"/>
      <c r="T2487" s="714"/>
      <c r="U2487" s="695"/>
      <c r="V2487" s="695"/>
      <c r="W2487" s="695"/>
      <c r="X2487" s="232"/>
      <c r="Y2487" s="695"/>
      <c r="Z2487" s="232"/>
      <c r="AA2487" s="696"/>
      <c r="AB2487" s="696"/>
      <c r="AC2487" s="697"/>
      <c r="AD2487" s="698"/>
      <c r="AE2487" s="699"/>
      <c r="AF2487" s="699"/>
      <c r="AG2487" s="699"/>
      <c r="AH2487" s="699"/>
      <c r="AI2487" s="232"/>
      <c r="AJ2487" s="694"/>
      <c r="AK2487" s="694"/>
      <c r="AL2487" s="700"/>
      <c r="AM2487" s="694"/>
      <c r="AN2487" s="694"/>
      <c r="AO2487" s="232"/>
      <c r="AP2487" s="232"/>
      <c r="AQ2487" s="232"/>
      <c r="AR2487" s="232"/>
      <c r="AS2487" s="232"/>
      <c r="AT2487" s="243" t="str">
        <f t="shared" si="219"/>
        <v/>
      </c>
      <c r="AU2487" s="243" t="str">
        <f t="shared" si="220"/>
        <v/>
      </c>
    </row>
    <row r="2488" spans="2:47" ht="14.25">
      <c r="B2488" s="682">
        <v>2025</v>
      </c>
      <c r="C2488" s="29">
        <v>8</v>
      </c>
      <c r="D2488" s="682"/>
      <c r="E2488" s="683"/>
      <c r="F2488" s="682"/>
      <c r="G2488" s="703"/>
      <c r="H2488" s="694"/>
      <c r="I2488" s="347"/>
      <c r="J2488" s="694"/>
      <c r="K2488" s="232"/>
      <c r="L2488" s="698"/>
      <c r="M2488" s="185"/>
      <c r="N2488" s="717"/>
      <c r="O2488" s="232"/>
      <c r="P2488" s="232"/>
      <c r="Q2488" s="347"/>
      <c r="R2488" s="695"/>
      <c r="S2488" s="695"/>
      <c r="T2488" s="706"/>
      <c r="U2488" s="695"/>
      <c r="V2488" s="695"/>
      <c r="W2488" s="695"/>
      <c r="X2488" s="232"/>
      <c r="Y2488" s="695"/>
      <c r="Z2488" s="232"/>
      <c r="AA2488" s="696"/>
      <c r="AB2488" s="696"/>
      <c r="AC2488" s="704"/>
      <c r="AD2488" s="705"/>
      <c r="AE2488" s="699"/>
      <c r="AF2488" s="699"/>
      <c r="AG2488" s="699"/>
      <c r="AH2488" s="699"/>
      <c r="AI2488" s="232"/>
      <c r="AJ2488" s="694"/>
      <c r="AK2488" s="694"/>
      <c r="AL2488" s="700"/>
      <c r="AM2488" s="694"/>
      <c r="AN2488" s="694"/>
      <c r="AO2488" s="232"/>
      <c r="AP2488" s="232"/>
      <c r="AQ2488" s="232"/>
      <c r="AR2488" s="232"/>
      <c r="AS2488" s="232"/>
      <c r="AT2488" s="243" t="str">
        <f t="shared" si="219"/>
        <v/>
      </c>
      <c r="AU2488" s="243" t="str">
        <f t="shared" si="220"/>
        <v/>
      </c>
    </row>
    <row r="2489" spans="2:47" ht="14.25">
      <c r="B2489" s="682">
        <v>2025</v>
      </c>
      <c r="C2489" s="29">
        <v>8</v>
      </c>
      <c r="D2489" s="682"/>
      <c r="E2489" s="683"/>
      <c r="F2489" s="682"/>
      <c r="G2489" s="703"/>
      <c r="H2489" s="694"/>
      <c r="I2489" s="347"/>
      <c r="J2489" s="694"/>
      <c r="K2489" s="232"/>
      <c r="L2489" s="698"/>
      <c r="M2489" s="185"/>
      <c r="N2489" s="717"/>
      <c r="O2489" s="232"/>
      <c r="P2489" s="232"/>
      <c r="Q2489" s="347"/>
      <c r="R2489" s="695"/>
      <c r="S2489" s="695"/>
      <c r="T2489" s="714"/>
      <c r="U2489" s="695"/>
      <c r="V2489" s="695"/>
      <c r="W2489" s="695"/>
      <c r="X2489" s="232"/>
      <c r="Y2489" s="695"/>
      <c r="Z2489" s="232"/>
      <c r="AA2489" s="696"/>
      <c r="AB2489" s="696"/>
      <c r="AC2489" s="697"/>
      <c r="AD2489" s="698"/>
      <c r="AE2489" s="699"/>
      <c r="AF2489" s="699"/>
      <c r="AG2489" s="699"/>
      <c r="AH2489" s="699"/>
      <c r="AI2489" s="232"/>
      <c r="AJ2489" s="694"/>
      <c r="AK2489" s="694"/>
      <c r="AL2489" s="700"/>
      <c r="AM2489" s="694"/>
      <c r="AN2489" s="694"/>
      <c r="AO2489" s="232"/>
      <c r="AP2489" s="232"/>
      <c r="AQ2489" s="232"/>
      <c r="AR2489" s="232"/>
      <c r="AS2489" s="232"/>
      <c r="AT2489" s="243" t="str">
        <f t="shared" si="219"/>
        <v/>
      </c>
      <c r="AU2489" s="243" t="str">
        <f t="shared" si="220"/>
        <v/>
      </c>
    </row>
    <row r="2490" spans="2:47" ht="14.25">
      <c r="B2490" s="682">
        <v>2025</v>
      </c>
      <c r="C2490" s="29">
        <v>8</v>
      </c>
      <c r="D2490" s="682"/>
      <c r="E2490" s="683"/>
      <c r="F2490" s="682"/>
      <c r="G2490" s="703"/>
      <c r="H2490" s="694"/>
      <c r="I2490" s="347"/>
      <c r="J2490" s="694"/>
      <c r="K2490" s="232"/>
      <c r="L2490" s="698"/>
      <c r="M2490" s="185"/>
      <c r="N2490" s="717"/>
      <c r="O2490" s="232"/>
      <c r="P2490" s="232"/>
      <c r="Q2490" s="347"/>
      <c r="R2490" s="695"/>
      <c r="S2490" s="695"/>
      <c r="T2490" s="714"/>
      <c r="U2490" s="695"/>
      <c r="V2490" s="695"/>
      <c r="W2490" s="695"/>
      <c r="X2490" s="232"/>
      <c r="Y2490" s="695"/>
      <c r="Z2490" s="232"/>
      <c r="AA2490" s="696"/>
      <c r="AB2490" s="696"/>
      <c r="AC2490" s="697"/>
      <c r="AD2490" s="698"/>
      <c r="AE2490" s="699"/>
      <c r="AF2490" s="699"/>
      <c r="AG2490" s="699"/>
      <c r="AH2490" s="699"/>
      <c r="AI2490" s="232"/>
      <c r="AJ2490" s="694"/>
      <c r="AK2490" s="694"/>
      <c r="AL2490" s="700"/>
      <c r="AM2490" s="694"/>
      <c r="AN2490" s="694"/>
      <c r="AO2490" s="232"/>
      <c r="AP2490" s="232"/>
      <c r="AQ2490" s="232"/>
      <c r="AR2490" s="232"/>
      <c r="AS2490" s="232"/>
      <c r="AT2490" s="243" t="str">
        <f t="shared" si="219"/>
        <v/>
      </c>
      <c r="AU2490" s="243" t="str">
        <f t="shared" si="220"/>
        <v/>
      </c>
    </row>
    <row r="2491" spans="2:47" ht="14.25">
      <c r="B2491" s="682">
        <v>2025</v>
      </c>
      <c r="C2491" s="29">
        <v>8</v>
      </c>
      <c r="D2491" s="682"/>
      <c r="E2491" s="683"/>
      <c r="F2491" s="682"/>
      <c r="G2491" s="703"/>
      <c r="H2491" s="694"/>
      <c r="I2491" s="347"/>
      <c r="J2491" s="694"/>
      <c r="K2491" s="232"/>
      <c r="L2491" s="698"/>
      <c r="M2491" s="185"/>
      <c r="N2491" s="717"/>
      <c r="O2491" s="232"/>
      <c r="P2491" s="232"/>
      <c r="Q2491" s="347"/>
      <c r="R2491" s="695"/>
      <c r="S2491" s="695"/>
      <c r="T2491" s="706"/>
      <c r="U2491" s="695"/>
      <c r="V2491" s="695"/>
      <c r="W2491" s="695"/>
      <c r="X2491" s="232"/>
      <c r="Y2491" s="695"/>
      <c r="Z2491" s="232"/>
      <c r="AA2491" s="696"/>
      <c r="AB2491" s="696"/>
      <c r="AC2491" s="697"/>
      <c r="AD2491" s="698"/>
      <c r="AE2491" s="699"/>
      <c r="AF2491" s="699"/>
      <c r="AG2491" s="699"/>
      <c r="AH2491" s="699"/>
      <c r="AI2491" s="232"/>
      <c r="AJ2491" s="694"/>
      <c r="AK2491" s="694"/>
      <c r="AL2491" s="700"/>
      <c r="AM2491" s="694"/>
      <c r="AN2491" s="694"/>
      <c r="AO2491" s="232"/>
      <c r="AP2491" s="232"/>
      <c r="AQ2491" s="232"/>
      <c r="AR2491" s="232"/>
      <c r="AS2491" s="232"/>
      <c r="AT2491" s="243" t="str">
        <f t="shared" si="219"/>
        <v/>
      </c>
      <c r="AU2491" s="243" t="str">
        <f t="shared" si="220"/>
        <v/>
      </c>
    </row>
    <row r="2492" spans="2:47" ht="14.25">
      <c r="B2492" s="682">
        <v>2025</v>
      </c>
      <c r="C2492" s="29">
        <v>8</v>
      </c>
      <c r="D2492" s="682"/>
      <c r="E2492" s="683"/>
      <c r="F2492" s="682"/>
      <c r="G2492" s="703"/>
      <c r="H2492" s="694"/>
      <c r="I2492" s="347"/>
      <c r="J2492" s="694"/>
      <c r="K2492" s="232"/>
      <c r="L2492" s="698"/>
      <c r="M2492" s="185"/>
      <c r="N2492" s="717"/>
      <c r="O2492" s="232"/>
      <c r="P2492" s="232"/>
      <c r="Q2492" s="347"/>
      <c r="R2492" s="695"/>
      <c r="S2492" s="695"/>
      <c r="T2492" s="714"/>
      <c r="U2492" s="695"/>
      <c r="V2492" s="695"/>
      <c r="W2492" s="695"/>
      <c r="X2492" s="232"/>
      <c r="Y2492" s="695"/>
      <c r="Z2492" s="232"/>
      <c r="AA2492" s="696"/>
      <c r="AB2492" s="696"/>
      <c r="AC2492" s="697"/>
      <c r="AD2492" s="698"/>
      <c r="AE2492" s="699"/>
      <c r="AF2492" s="699"/>
      <c r="AG2492" s="699"/>
      <c r="AH2492" s="699"/>
      <c r="AI2492" s="232"/>
      <c r="AJ2492" s="694"/>
      <c r="AK2492" s="694"/>
      <c r="AL2492" s="700"/>
      <c r="AM2492" s="694"/>
      <c r="AN2492" s="694"/>
      <c r="AO2492" s="232"/>
      <c r="AP2492" s="232"/>
      <c r="AQ2492" s="232"/>
      <c r="AR2492" s="232"/>
      <c r="AS2492" s="232"/>
      <c r="AT2492" s="243" t="str">
        <f t="shared" si="219"/>
        <v/>
      </c>
      <c r="AU2492" s="243" t="str">
        <f t="shared" si="220"/>
        <v/>
      </c>
    </row>
    <row r="2493" spans="2:47" ht="14.25">
      <c r="B2493" s="682">
        <v>2025</v>
      </c>
      <c r="C2493" s="29">
        <v>8</v>
      </c>
      <c r="D2493" s="682"/>
      <c r="E2493" s="683"/>
      <c r="F2493" s="682"/>
      <c r="G2493" s="703"/>
      <c r="H2493" s="694"/>
      <c r="I2493" s="347"/>
      <c r="J2493" s="694"/>
      <c r="K2493" s="232"/>
      <c r="L2493" s="698"/>
      <c r="M2493" s="185"/>
      <c r="N2493" s="717"/>
      <c r="O2493" s="232"/>
      <c r="P2493" s="232"/>
      <c r="Q2493" s="347"/>
      <c r="R2493" s="695"/>
      <c r="S2493" s="695"/>
      <c r="T2493" s="706"/>
      <c r="U2493" s="695"/>
      <c r="V2493" s="695"/>
      <c r="W2493" s="695"/>
      <c r="X2493" s="232"/>
      <c r="Y2493" s="695"/>
      <c r="Z2493" s="232"/>
      <c r="AA2493" s="696"/>
      <c r="AB2493" s="696"/>
      <c r="AC2493" s="697"/>
      <c r="AD2493" s="698"/>
      <c r="AE2493" s="699"/>
      <c r="AF2493" s="699"/>
      <c r="AG2493" s="699"/>
      <c r="AH2493" s="699"/>
      <c r="AI2493" s="232"/>
      <c r="AJ2493" s="694"/>
      <c r="AK2493" s="694"/>
      <c r="AL2493" s="700"/>
      <c r="AM2493" s="694"/>
      <c r="AN2493" s="694"/>
      <c r="AO2493" s="232"/>
      <c r="AP2493" s="232"/>
      <c r="AQ2493" s="232"/>
      <c r="AR2493" s="232"/>
      <c r="AS2493" s="232"/>
      <c r="AT2493" s="243" t="str">
        <f t="shared" si="219"/>
        <v/>
      </c>
      <c r="AU2493" s="243" t="str">
        <f t="shared" si="220"/>
        <v/>
      </c>
    </row>
    <row r="2494" spans="2:47" ht="14.25">
      <c r="B2494" s="682">
        <v>2025</v>
      </c>
      <c r="C2494" s="29">
        <v>8</v>
      </c>
      <c r="D2494" s="682"/>
      <c r="E2494" s="683"/>
      <c r="F2494" s="682"/>
      <c r="G2494" s="703"/>
      <c r="H2494" s="694"/>
      <c r="I2494" s="347"/>
      <c r="J2494" s="694"/>
      <c r="K2494" s="232"/>
      <c r="L2494" s="698"/>
      <c r="M2494" s="185"/>
      <c r="N2494" s="717"/>
      <c r="O2494" s="232"/>
      <c r="P2494" s="232"/>
      <c r="Q2494" s="347"/>
      <c r="R2494" s="695"/>
      <c r="S2494" s="695"/>
      <c r="T2494" s="695"/>
      <c r="U2494" s="695"/>
      <c r="V2494" s="695"/>
      <c r="W2494" s="695"/>
      <c r="X2494" s="232"/>
      <c r="Y2494" s="695"/>
      <c r="Z2494" s="232"/>
      <c r="AA2494" s="696"/>
      <c r="AB2494" s="696"/>
      <c r="AC2494" s="697"/>
      <c r="AD2494" s="698"/>
      <c r="AE2494" s="699"/>
      <c r="AF2494" s="699"/>
      <c r="AG2494" s="699"/>
      <c r="AH2494" s="699"/>
      <c r="AI2494" s="232"/>
      <c r="AJ2494" s="694"/>
      <c r="AK2494" s="694"/>
      <c r="AL2494" s="700"/>
      <c r="AM2494" s="694"/>
      <c r="AN2494" s="694"/>
      <c r="AO2494" s="232"/>
      <c r="AP2494" s="232"/>
      <c r="AQ2494" s="232"/>
      <c r="AR2494" s="232"/>
      <c r="AS2494" s="232"/>
      <c r="AT2494" s="243" t="str">
        <f t="shared" ref="AT2494:AT2557" si="221">IF(IF(AE2494&gt;AF2494,1-AE2494+AF2494,AF2494-AE2494)=0,"",IF(AE2494&gt;AF2494,1-AE2494+AF2494,AF2494-AE2494))</f>
        <v/>
      </c>
      <c r="AU2494" s="243" t="str">
        <f t="shared" ref="AU2494:AU2557" si="222">IF(IF(AG2494&gt;AH2494,1-AG2494+AH2494,AH2494-AG2494)=0,"",IF(AG2494&gt;AH2494,1-AG2494+AH2494,AH2494-AG2494))</f>
        <v/>
      </c>
    </row>
    <row r="2495" spans="2:47" ht="14.25">
      <c r="B2495" s="682">
        <v>2025</v>
      </c>
      <c r="C2495" s="29">
        <v>8</v>
      </c>
      <c r="D2495" s="682"/>
      <c r="E2495" s="683"/>
      <c r="F2495" s="682"/>
      <c r="G2495" s="703"/>
      <c r="H2495" s="694"/>
      <c r="I2495" s="347"/>
      <c r="J2495" s="694"/>
      <c r="K2495" s="232"/>
      <c r="L2495" s="698"/>
      <c r="M2495" s="185"/>
      <c r="N2495" s="717"/>
      <c r="O2495" s="232"/>
      <c r="P2495" s="232"/>
      <c r="Q2495" s="347"/>
      <c r="R2495" s="695"/>
      <c r="S2495" s="695"/>
      <c r="T2495" s="695"/>
      <c r="U2495" s="695"/>
      <c r="V2495" s="695"/>
      <c r="W2495" s="695"/>
      <c r="X2495" s="232"/>
      <c r="Y2495" s="695"/>
      <c r="Z2495" s="232"/>
      <c r="AA2495" s="696"/>
      <c r="AB2495" s="696"/>
      <c r="AC2495" s="697"/>
      <c r="AD2495" s="698"/>
      <c r="AE2495" s="699"/>
      <c r="AF2495" s="699"/>
      <c r="AG2495" s="699"/>
      <c r="AH2495" s="699"/>
      <c r="AI2495" s="232"/>
      <c r="AJ2495" s="694"/>
      <c r="AK2495" s="694"/>
      <c r="AL2495" s="700"/>
      <c r="AM2495" s="694"/>
      <c r="AN2495" s="694"/>
      <c r="AO2495" s="232"/>
      <c r="AP2495" s="232"/>
      <c r="AQ2495" s="232"/>
      <c r="AR2495" s="232"/>
      <c r="AS2495" s="232"/>
      <c r="AT2495" s="243" t="str">
        <f t="shared" si="221"/>
        <v/>
      </c>
      <c r="AU2495" s="243" t="str">
        <f t="shared" si="222"/>
        <v/>
      </c>
    </row>
    <row r="2496" spans="2:47" ht="14.25">
      <c r="B2496" s="682">
        <v>2025</v>
      </c>
      <c r="C2496" s="29">
        <v>8</v>
      </c>
      <c r="D2496" s="682"/>
      <c r="E2496" s="683"/>
      <c r="F2496" s="682"/>
      <c r="G2496" s="703"/>
      <c r="H2496" s="694"/>
      <c r="I2496" s="347"/>
      <c r="J2496" s="694"/>
      <c r="K2496" s="232"/>
      <c r="L2496" s="698"/>
      <c r="M2496" s="185"/>
      <c r="N2496" s="717"/>
      <c r="O2496" s="232"/>
      <c r="P2496" s="232"/>
      <c r="Q2496" s="347"/>
      <c r="R2496" s="695"/>
      <c r="S2496" s="695"/>
      <c r="T2496" s="695"/>
      <c r="U2496" s="695"/>
      <c r="V2496" s="695"/>
      <c r="W2496" s="695"/>
      <c r="X2496" s="232"/>
      <c r="Y2496" s="695"/>
      <c r="Z2496" s="232"/>
      <c r="AA2496" s="696"/>
      <c r="AB2496" s="696"/>
      <c r="AC2496" s="697"/>
      <c r="AD2496" s="698"/>
      <c r="AE2496" s="699"/>
      <c r="AF2496" s="699"/>
      <c r="AG2496" s="699"/>
      <c r="AH2496" s="699"/>
      <c r="AI2496" s="232"/>
      <c r="AJ2496" s="694"/>
      <c r="AK2496" s="694"/>
      <c r="AL2496" s="700"/>
      <c r="AM2496" s="694"/>
      <c r="AN2496" s="694"/>
      <c r="AO2496" s="232"/>
      <c r="AP2496" s="232"/>
      <c r="AQ2496" s="232"/>
      <c r="AR2496" s="232"/>
      <c r="AS2496" s="232"/>
      <c r="AT2496" s="243" t="str">
        <f t="shared" si="221"/>
        <v/>
      </c>
      <c r="AU2496" s="243" t="str">
        <f t="shared" si="222"/>
        <v/>
      </c>
    </row>
    <row r="2497" spans="2:47" ht="14.25">
      <c r="B2497" s="682">
        <v>2025</v>
      </c>
      <c r="C2497" s="29">
        <v>8</v>
      </c>
      <c r="D2497" s="682"/>
      <c r="E2497" s="683"/>
      <c r="F2497" s="682"/>
      <c r="G2497" s="703"/>
      <c r="H2497" s="694"/>
      <c r="I2497" s="347"/>
      <c r="J2497" s="694"/>
      <c r="K2497" s="232"/>
      <c r="L2497" s="698"/>
      <c r="M2497" s="185"/>
      <c r="N2497" s="717"/>
      <c r="O2497" s="232"/>
      <c r="P2497" s="232"/>
      <c r="Q2497" s="347"/>
      <c r="R2497" s="695"/>
      <c r="S2497" s="695"/>
      <c r="T2497" s="695"/>
      <c r="U2497" s="695"/>
      <c r="V2497" s="695"/>
      <c r="W2497" s="695"/>
      <c r="X2497" s="232"/>
      <c r="Y2497" s="695"/>
      <c r="Z2497" s="232"/>
      <c r="AA2497" s="696"/>
      <c r="AB2497" s="696"/>
      <c r="AC2497" s="697"/>
      <c r="AD2497" s="698"/>
      <c r="AE2497" s="699"/>
      <c r="AF2497" s="699"/>
      <c r="AG2497" s="699"/>
      <c r="AH2497" s="699"/>
      <c r="AI2497" s="232"/>
      <c r="AJ2497" s="694"/>
      <c r="AK2497" s="694"/>
      <c r="AL2497" s="700"/>
      <c r="AM2497" s="694"/>
      <c r="AN2497" s="694"/>
      <c r="AO2497" s="232"/>
      <c r="AP2497" s="232"/>
      <c r="AQ2497" s="232"/>
      <c r="AR2497" s="232"/>
      <c r="AS2497" s="232"/>
      <c r="AT2497" s="243" t="str">
        <f t="shared" si="221"/>
        <v/>
      </c>
      <c r="AU2497" s="243" t="str">
        <f t="shared" si="222"/>
        <v/>
      </c>
    </row>
    <row r="2498" spans="2:47" ht="14.25">
      <c r="B2498" s="682">
        <v>2025</v>
      </c>
      <c r="C2498" s="29">
        <v>8</v>
      </c>
      <c r="D2498" s="682"/>
      <c r="E2498" s="683"/>
      <c r="F2498" s="682"/>
      <c r="G2498" s="703"/>
      <c r="H2498" s="694"/>
      <c r="I2498" s="347"/>
      <c r="J2498" s="694"/>
      <c r="K2498" s="232"/>
      <c r="L2498" s="698"/>
      <c r="M2498" s="185"/>
      <c r="N2498" s="717"/>
      <c r="O2498" s="232"/>
      <c r="P2498" s="232"/>
      <c r="Q2498" s="347"/>
      <c r="R2498" s="695"/>
      <c r="S2498" s="695"/>
      <c r="T2498" s="695"/>
      <c r="U2498" s="695"/>
      <c r="V2498" s="695"/>
      <c r="W2498" s="695"/>
      <c r="X2498" s="232"/>
      <c r="Y2498" s="695"/>
      <c r="Z2498" s="232"/>
      <c r="AA2498" s="696"/>
      <c r="AB2498" s="696"/>
      <c r="AC2498" s="697"/>
      <c r="AD2498" s="698"/>
      <c r="AE2498" s="699"/>
      <c r="AF2498" s="699"/>
      <c r="AG2498" s="699"/>
      <c r="AH2498" s="699"/>
      <c r="AI2498" s="232"/>
      <c r="AJ2498" s="694"/>
      <c r="AK2498" s="694"/>
      <c r="AL2498" s="700"/>
      <c r="AM2498" s="694"/>
      <c r="AN2498" s="694"/>
      <c r="AO2498" s="232"/>
      <c r="AP2498" s="232"/>
      <c r="AQ2498" s="232"/>
      <c r="AR2498" s="232"/>
      <c r="AS2498" s="232"/>
      <c r="AT2498" s="243" t="str">
        <f t="shared" si="221"/>
        <v/>
      </c>
      <c r="AU2498" s="243" t="str">
        <f t="shared" si="222"/>
        <v/>
      </c>
    </row>
    <row r="2499" spans="2:47" ht="14.25">
      <c r="B2499" s="682">
        <v>2025</v>
      </c>
      <c r="C2499" s="29">
        <v>8</v>
      </c>
      <c r="D2499" s="682"/>
      <c r="E2499" s="683"/>
      <c r="F2499" s="682"/>
      <c r="G2499" s="703"/>
      <c r="H2499" s="694"/>
      <c r="I2499" s="347"/>
      <c r="J2499" s="694"/>
      <c r="K2499" s="232"/>
      <c r="L2499" s="698"/>
      <c r="M2499" s="185"/>
      <c r="N2499" s="717"/>
      <c r="O2499" s="232"/>
      <c r="P2499" s="232"/>
      <c r="Q2499" s="347"/>
      <c r="R2499" s="695"/>
      <c r="S2499" s="695"/>
      <c r="T2499" s="695"/>
      <c r="U2499" s="695"/>
      <c r="V2499" s="695"/>
      <c r="W2499" s="695"/>
      <c r="X2499" s="232"/>
      <c r="Y2499" s="695"/>
      <c r="Z2499" s="232"/>
      <c r="AA2499" s="696"/>
      <c r="AB2499" s="696"/>
      <c r="AC2499" s="697"/>
      <c r="AD2499" s="698"/>
      <c r="AE2499" s="699"/>
      <c r="AF2499" s="699"/>
      <c r="AG2499" s="699"/>
      <c r="AH2499" s="699"/>
      <c r="AI2499" s="232"/>
      <c r="AJ2499" s="694"/>
      <c r="AK2499" s="694"/>
      <c r="AL2499" s="700"/>
      <c r="AM2499" s="694"/>
      <c r="AN2499" s="694"/>
      <c r="AO2499" s="232"/>
      <c r="AP2499" s="232"/>
      <c r="AQ2499" s="232"/>
      <c r="AR2499" s="232"/>
      <c r="AS2499" s="232"/>
      <c r="AT2499" s="243" t="str">
        <f t="shared" si="221"/>
        <v/>
      </c>
      <c r="AU2499" s="243" t="str">
        <f t="shared" si="222"/>
        <v/>
      </c>
    </row>
    <row r="2500" spans="2:47" ht="14.25">
      <c r="B2500" s="682">
        <v>2025</v>
      </c>
      <c r="C2500" s="29">
        <v>8</v>
      </c>
      <c r="D2500" s="682"/>
      <c r="E2500" s="683"/>
      <c r="F2500" s="682"/>
      <c r="G2500" s="703"/>
      <c r="H2500" s="694"/>
      <c r="I2500" s="347"/>
      <c r="J2500" s="694"/>
      <c r="K2500" s="232"/>
      <c r="L2500" s="698"/>
      <c r="M2500" s="185"/>
      <c r="N2500" s="717"/>
      <c r="O2500" s="232"/>
      <c r="P2500" s="232"/>
      <c r="Q2500" s="347"/>
      <c r="R2500" s="695"/>
      <c r="S2500" s="695"/>
      <c r="T2500" s="695"/>
      <c r="U2500" s="695"/>
      <c r="V2500" s="695"/>
      <c r="W2500" s="695"/>
      <c r="X2500" s="232"/>
      <c r="Y2500" s="695"/>
      <c r="Z2500" s="232"/>
      <c r="AA2500" s="696"/>
      <c r="AB2500" s="696"/>
      <c r="AC2500" s="697"/>
      <c r="AD2500" s="698"/>
      <c r="AE2500" s="699"/>
      <c r="AF2500" s="699"/>
      <c r="AG2500" s="699"/>
      <c r="AH2500" s="699"/>
      <c r="AI2500" s="232"/>
      <c r="AJ2500" s="694"/>
      <c r="AK2500" s="694"/>
      <c r="AL2500" s="700"/>
      <c r="AM2500" s="694"/>
      <c r="AN2500" s="694"/>
      <c r="AO2500" s="232"/>
      <c r="AP2500" s="232"/>
      <c r="AQ2500" s="232"/>
      <c r="AR2500" s="232"/>
      <c r="AS2500" s="232"/>
      <c r="AT2500" s="243" t="str">
        <f t="shared" si="221"/>
        <v/>
      </c>
      <c r="AU2500" s="243" t="str">
        <f t="shared" si="222"/>
        <v/>
      </c>
    </row>
    <row r="2501" spans="2:47" ht="14.25">
      <c r="B2501" s="682">
        <v>2025</v>
      </c>
      <c r="C2501" s="29">
        <v>8</v>
      </c>
      <c r="D2501" s="682"/>
      <c r="E2501" s="683"/>
      <c r="F2501" s="682"/>
      <c r="G2501" s="703"/>
      <c r="H2501" s="694"/>
      <c r="I2501" s="347"/>
      <c r="J2501" s="694"/>
      <c r="K2501" s="232"/>
      <c r="L2501" s="698"/>
      <c r="M2501" s="185"/>
      <c r="N2501" s="717"/>
      <c r="O2501" s="232"/>
      <c r="P2501" s="232"/>
      <c r="Q2501" s="347"/>
      <c r="R2501" s="695"/>
      <c r="S2501" s="695"/>
      <c r="T2501" s="695"/>
      <c r="U2501" s="695"/>
      <c r="V2501" s="695"/>
      <c r="W2501" s="695"/>
      <c r="X2501" s="232"/>
      <c r="Y2501" s="695"/>
      <c r="Z2501" s="232"/>
      <c r="AA2501" s="696"/>
      <c r="AB2501" s="696"/>
      <c r="AC2501" s="697"/>
      <c r="AD2501" s="698"/>
      <c r="AE2501" s="699"/>
      <c r="AF2501" s="699"/>
      <c r="AG2501" s="699"/>
      <c r="AH2501" s="699"/>
      <c r="AI2501" s="232"/>
      <c r="AJ2501" s="694"/>
      <c r="AK2501" s="694"/>
      <c r="AL2501" s="700"/>
      <c r="AM2501" s="694"/>
      <c r="AN2501" s="694"/>
      <c r="AO2501" s="232"/>
      <c r="AP2501" s="232"/>
      <c r="AQ2501" s="232"/>
      <c r="AR2501" s="232"/>
      <c r="AS2501" s="232"/>
      <c r="AT2501" s="243" t="str">
        <f t="shared" si="221"/>
        <v/>
      </c>
      <c r="AU2501" s="243" t="str">
        <f t="shared" si="222"/>
        <v/>
      </c>
    </row>
    <row r="2502" spans="2:47" ht="14.25">
      <c r="B2502" s="682">
        <v>2025</v>
      </c>
      <c r="C2502" s="29">
        <v>8</v>
      </c>
      <c r="D2502" s="682"/>
      <c r="E2502" s="683"/>
      <c r="F2502" s="682"/>
      <c r="G2502" s="703"/>
      <c r="H2502" s="694"/>
      <c r="I2502" s="347"/>
      <c r="J2502" s="694"/>
      <c r="K2502" s="232"/>
      <c r="L2502" s="698"/>
      <c r="M2502" s="185"/>
      <c r="N2502" s="717"/>
      <c r="O2502" s="232"/>
      <c r="P2502" s="232"/>
      <c r="Q2502" s="347"/>
      <c r="R2502" s="695"/>
      <c r="S2502" s="695"/>
      <c r="T2502" s="695"/>
      <c r="U2502" s="695"/>
      <c r="V2502" s="695"/>
      <c r="W2502" s="695"/>
      <c r="X2502" s="232"/>
      <c r="Y2502" s="695"/>
      <c r="Z2502" s="232"/>
      <c r="AA2502" s="696"/>
      <c r="AB2502" s="696"/>
      <c r="AC2502" s="697"/>
      <c r="AD2502" s="698"/>
      <c r="AE2502" s="699"/>
      <c r="AF2502" s="699"/>
      <c r="AG2502" s="699"/>
      <c r="AH2502" s="699"/>
      <c r="AI2502" s="232"/>
      <c r="AJ2502" s="694"/>
      <c r="AK2502" s="694"/>
      <c r="AL2502" s="700"/>
      <c r="AM2502" s="694"/>
      <c r="AN2502" s="694"/>
      <c r="AO2502" s="232"/>
      <c r="AP2502" s="232"/>
      <c r="AQ2502" s="232"/>
      <c r="AR2502" s="232"/>
      <c r="AS2502" s="232"/>
      <c r="AT2502" s="243" t="str">
        <f t="shared" si="221"/>
        <v/>
      </c>
      <c r="AU2502" s="243" t="str">
        <f t="shared" si="222"/>
        <v/>
      </c>
    </row>
    <row r="2503" spans="2:47" ht="14.25">
      <c r="B2503" s="682">
        <v>2025</v>
      </c>
      <c r="C2503" s="29">
        <v>8</v>
      </c>
      <c r="D2503" s="682"/>
      <c r="E2503" s="683"/>
      <c r="F2503" s="682"/>
      <c r="G2503" s="703"/>
      <c r="H2503" s="694"/>
      <c r="I2503" s="347"/>
      <c r="J2503" s="694"/>
      <c r="K2503" s="232"/>
      <c r="L2503" s="698"/>
      <c r="M2503" s="185"/>
      <c r="N2503" s="717"/>
      <c r="O2503" s="232"/>
      <c r="P2503" s="232"/>
      <c r="Q2503" s="347"/>
      <c r="R2503" s="695"/>
      <c r="S2503" s="695"/>
      <c r="T2503" s="695"/>
      <c r="U2503" s="695"/>
      <c r="V2503" s="695"/>
      <c r="W2503" s="695"/>
      <c r="X2503" s="232"/>
      <c r="Y2503" s="695"/>
      <c r="Z2503" s="232"/>
      <c r="AA2503" s="696"/>
      <c r="AB2503" s="696"/>
      <c r="AC2503" s="697"/>
      <c r="AD2503" s="698"/>
      <c r="AE2503" s="699"/>
      <c r="AF2503" s="699"/>
      <c r="AG2503" s="699"/>
      <c r="AH2503" s="699"/>
      <c r="AI2503" s="232"/>
      <c r="AJ2503" s="694"/>
      <c r="AK2503" s="694"/>
      <c r="AL2503" s="700"/>
      <c r="AM2503" s="694"/>
      <c r="AN2503" s="694"/>
      <c r="AO2503" s="232"/>
      <c r="AP2503" s="232"/>
      <c r="AQ2503" s="232"/>
      <c r="AR2503" s="232"/>
      <c r="AS2503" s="232"/>
      <c r="AT2503" s="243" t="str">
        <f t="shared" si="221"/>
        <v/>
      </c>
      <c r="AU2503" s="243" t="str">
        <f t="shared" si="222"/>
        <v/>
      </c>
    </row>
    <row r="2504" spans="2:47" ht="14.25">
      <c r="B2504" s="682">
        <v>2025</v>
      </c>
      <c r="C2504" s="29">
        <v>8</v>
      </c>
      <c r="D2504" s="682"/>
      <c r="E2504" s="683"/>
      <c r="F2504" s="682"/>
      <c r="G2504" s="703"/>
      <c r="H2504" s="694"/>
      <c r="I2504" s="347"/>
      <c r="J2504" s="694"/>
      <c r="K2504" s="232"/>
      <c r="L2504" s="698"/>
      <c r="M2504" s="185"/>
      <c r="N2504" s="717"/>
      <c r="O2504" s="232"/>
      <c r="P2504" s="232"/>
      <c r="Q2504" s="347"/>
      <c r="R2504" s="695"/>
      <c r="S2504" s="695"/>
      <c r="T2504" s="695"/>
      <c r="U2504" s="695"/>
      <c r="V2504" s="695"/>
      <c r="W2504" s="695"/>
      <c r="X2504" s="232"/>
      <c r="Y2504" s="695"/>
      <c r="Z2504" s="232"/>
      <c r="AA2504" s="696"/>
      <c r="AB2504" s="696"/>
      <c r="AC2504" s="697"/>
      <c r="AD2504" s="698"/>
      <c r="AE2504" s="699"/>
      <c r="AF2504" s="699"/>
      <c r="AG2504" s="699"/>
      <c r="AH2504" s="699"/>
      <c r="AI2504" s="232"/>
      <c r="AJ2504" s="694"/>
      <c r="AK2504" s="694"/>
      <c r="AL2504" s="700"/>
      <c r="AM2504" s="694"/>
      <c r="AN2504" s="694"/>
      <c r="AO2504" s="232"/>
      <c r="AP2504" s="232"/>
      <c r="AQ2504" s="232"/>
      <c r="AR2504" s="232"/>
      <c r="AS2504" s="232"/>
      <c r="AT2504" s="243" t="str">
        <f t="shared" si="221"/>
        <v/>
      </c>
      <c r="AU2504" s="243" t="str">
        <f t="shared" si="222"/>
        <v/>
      </c>
    </row>
    <row r="2505" spans="2:47" ht="14.25">
      <c r="B2505" s="682">
        <v>2025</v>
      </c>
      <c r="C2505" s="29">
        <v>8</v>
      </c>
      <c r="D2505" s="682"/>
      <c r="E2505" s="683"/>
      <c r="F2505" s="682"/>
      <c r="G2505" s="703"/>
      <c r="H2505" s="694"/>
      <c r="I2505" s="347"/>
      <c r="J2505" s="694"/>
      <c r="K2505" s="232"/>
      <c r="L2505" s="698"/>
      <c r="M2505" s="185"/>
      <c r="N2505" s="717"/>
      <c r="O2505" s="232"/>
      <c r="P2505" s="232"/>
      <c r="Q2505" s="347"/>
      <c r="R2505" s="695"/>
      <c r="S2505" s="695"/>
      <c r="T2505" s="695"/>
      <c r="U2505" s="695"/>
      <c r="V2505" s="695"/>
      <c r="W2505" s="695"/>
      <c r="X2505" s="232"/>
      <c r="Y2505" s="695"/>
      <c r="Z2505" s="232"/>
      <c r="AA2505" s="696"/>
      <c r="AB2505" s="696"/>
      <c r="AC2505" s="697"/>
      <c r="AD2505" s="698"/>
      <c r="AE2505" s="699"/>
      <c r="AF2505" s="699"/>
      <c r="AG2505" s="699"/>
      <c r="AH2505" s="699"/>
      <c r="AI2505" s="232"/>
      <c r="AJ2505" s="694"/>
      <c r="AK2505" s="694"/>
      <c r="AL2505" s="700"/>
      <c r="AM2505" s="694"/>
      <c r="AN2505" s="694"/>
      <c r="AO2505" s="232"/>
      <c r="AP2505" s="232"/>
      <c r="AQ2505" s="232"/>
      <c r="AR2505" s="232"/>
      <c r="AS2505" s="232"/>
      <c r="AT2505" s="243" t="str">
        <f t="shared" si="221"/>
        <v/>
      </c>
      <c r="AU2505" s="243" t="str">
        <f t="shared" si="222"/>
        <v/>
      </c>
    </row>
    <row r="2506" spans="2:47" ht="14.25">
      <c r="B2506" s="682">
        <v>2025</v>
      </c>
      <c r="C2506" s="29">
        <v>8</v>
      </c>
      <c r="D2506" s="682"/>
      <c r="E2506" s="683"/>
      <c r="F2506" s="682"/>
      <c r="G2506" s="703"/>
      <c r="H2506" s="694"/>
      <c r="I2506" s="347"/>
      <c r="J2506" s="694"/>
      <c r="K2506" s="232"/>
      <c r="L2506" s="698"/>
      <c r="M2506" s="185"/>
      <c r="N2506" s="717"/>
      <c r="O2506" s="232"/>
      <c r="P2506" s="232"/>
      <c r="Q2506" s="347"/>
      <c r="R2506" s="695"/>
      <c r="S2506" s="695"/>
      <c r="T2506" s="695"/>
      <c r="U2506" s="695"/>
      <c r="V2506" s="695"/>
      <c r="W2506" s="695"/>
      <c r="X2506" s="232"/>
      <c r="Y2506" s="695"/>
      <c r="Z2506" s="232"/>
      <c r="AA2506" s="696"/>
      <c r="AB2506" s="696"/>
      <c r="AC2506" s="697"/>
      <c r="AD2506" s="698"/>
      <c r="AE2506" s="699"/>
      <c r="AF2506" s="699"/>
      <c r="AG2506" s="699"/>
      <c r="AH2506" s="699"/>
      <c r="AI2506" s="232"/>
      <c r="AJ2506" s="694"/>
      <c r="AK2506" s="694"/>
      <c r="AL2506" s="700"/>
      <c r="AM2506" s="694"/>
      <c r="AN2506" s="694"/>
      <c r="AO2506" s="232"/>
      <c r="AP2506" s="232"/>
      <c r="AQ2506" s="232"/>
      <c r="AR2506" s="232"/>
      <c r="AS2506" s="232"/>
      <c r="AT2506" s="243" t="str">
        <f t="shared" si="221"/>
        <v/>
      </c>
      <c r="AU2506" s="243" t="str">
        <f t="shared" si="222"/>
        <v/>
      </c>
    </row>
    <row r="2507" spans="2:47" ht="14.25">
      <c r="B2507" s="682">
        <v>2025</v>
      </c>
      <c r="C2507" s="29">
        <v>8</v>
      </c>
      <c r="D2507" s="682"/>
      <c r="E2507" s="683"/>
      <c r="F2507" s="682"/>
      <c r="G2507" s="703"/>
      <c r="H2507" s="694"/>
      <c r="I2507" s="347"/>
      <c r="J2507" s="694"/>
      <c r="K2507" s="232"/>
      <c r="L2507" s="698"/>
      <c r="M2507" s="185"/>
      <c r="N2507" s="717"/>
      <c r="O2507" s="232"/>
      <c r="P2507" s="232"/>
      <c r="Q2507" s="347"/>
      <c r="R2507" s="695"/>
      <c r="S2507" s="695"/>
      <c r="T2507" s="695"/>
      <c r="U2507" s="695"/>
      <c r="V2507" s="695"/>
      <c r="W2507" s="695"/>
      <c r="X2507" s="232"/>
      <c r="Y2507" s="695"/>
      <c r="Z2507" s="232"/>
      <c r="AA2507" s="696"/>
      <c r="AB2507" s="696"/>
      <c r="AC2507" s="697"/>
      <c r="AD2507" s="698"/>
      <c r="AE2507" s="699"/>
      <c r="AF2507" s="699"/>
      <c r="AG2507" s="699"/>
      <c r="AH2507" s="699"/>
      <c r="AI2507" s="232"/>
      <c r="AJ2507" s="694"/>
      <c r="AK2507" s="694"/>
      <c r="AL2507" s="700"/>
      <c r="AM2507" s="694"/>
      <c r="AN2507" s="694"/>
      <c r="AO2507" s="232"/>
      <c r="AP2507" s="232"/>
      <c r="AQ2507" s="232"/>
      <c r="AR2507" s="232"/>
      <c r="AS2507" s="232"/>
      <c r="AT2507" s="243" t="str">
        <f t="shared" si="221"/>
        <v/>
      </c>
      <c r="AU2507" s="243" t="str">
        <f t="shared" si="222"/>
        <v/>
      </c>
    </row>
    <row r="2508" spans="2:47" ht="14.25">
      <c r="B2508" s="682">
        <v>2025</v>
      </c>
      <c r="C2508" s="29">
        <v>8</v>
      </c>
      <c r="D2508" s="682"/>
      <c r="E2508" s="683"/>
      <c r="F2508" s="682"/>
      <c r="G2508" s="703"/>
      <c r="H2508" s="694"/>
      <c r="I2508" s="347"/>
      <c r="J2508" s="694"/>
      <c r="K2508" s="232"/>
      <c r="L2508" s="698"/>
      <c r="M2508" s="185"/>
      <c r="N2508" s="717"/>
      <c r="O2508" s="232"/>
      <c r="P2508" s="232"/>
      <c r="Q2508" s="347"/>
      <c r="R2508" s="695"/>
      <c r="S2508" s="695"/>
      <c r="T2508" s="695"/>
      <c r="U2508" s="695"/>
      <c r="V2508" s="695"/>
      <c r="W2508" s="695"/>
      <c r="X2508" s="232"/>
      <c r="Y2508" s="695"/>
      <c r="Z2508" s="232"/>
      <c r="AA2508" s="696"/>
      <c r="AB2508" s="696"/>
      <c r="AC2508" s="697"/>
      <c r="AD2508" s="698"/>
      <c r="AE2508" s="699"/>
      <c r="AF2508" s="699"/>
      <c r="AG2508" s="699"/>
      <c r="AH2508" s="699"/>
      <c r="AI2508" s="232"/>
      <c r="AJ2508" s="694"/>
      <c r="AK2508" s="694"/>
      <c r="AL2508" s="700"/>
      <c r="AM2508" s="694"/>
      <c r="AN2508" s="694"/>
      <c r="AO2508" s="232"/>
      <c r="AP2508" s="232"/>
      <c r="AQ2508" s="232"/>
      <c r="AR2508" s="232"/>
      <c r="AS2508" s="232"/>
      <c r="AT2508" s="243" t="str">
        <f t="shared" si="221"/>
        <v/>
      </c>
      <c r="AU2508" s="243" t="str">
        <f t="shared" si="222"/>
        <v/>
      </c>
    </row>
    <row r="2509" spans="2:47" ht="14.25">
      <c r="B2509" s="682">
        <v>2025</v>
      </c>
      <c r="C2509" s="29">
        <v>8</v>
      </c>
      <c r="D2509" s="682"/>
      <c r="E2509" s="683"/>
      <c r="F2509" s="682"/>
      <c r="G2509" s="703"/>
      <c r="H2509" s="694"/>
      <c r="I2509" s="347"/>
      <c r="J2509" s="694"/>
      <c r="K2509" s="232"/>
      <c r="L2509" s="698"/>
      <c r="M2509" s="185"/>
      <c r="N2509" s="717"/>
      <c r="O2509" s="232"/>
      <c r="P2509" s="232"/>
      <c r="Q2509" s="347"/>
      <c r="R2509" s="695"/>
      <c r="S2509" s="695"/>
      <c r="T2509" s="695"/>
      <c r="U2509" s="695"/>
      <c r="V2509" s="695"/>
      <c r="W2509" s="695"/>
      <c r="X2509" s="232"/>
      <c r="Y2509" s="695"/>
      <c r="Z2509" s="232"/>
      <c r="AA2509" s="696"/>
      <c r="AB2509" s="696"/>
      <c r="AC2509" s="697"/>
      <c r="AD2509" s="698"/>
      <c r="AE2509" s="699"/>
      <c r="AF2509" s="699"/>
      <c r="AG2509" s="699"/>
      <c r="AH2509" s="699"/>
      <c r="AI2509" s="232"/>
      <c r="AJ2509" s="694"/>
      <c r="AK2509" s="694"/>
      <c r="AL2509" s="700"/>
      <c r="AM2509" s="694"/>
      <c r="AN2509" s="694"/>
      <c r="AO2509" s="232"/>
      <c r="AP2509" s="232"/>
      <c r="AQ2509" s="232"/>
      <c r="AR2509" s="232"/>
      <c r="AS2509" s="232"/>
      <c r="AT2509" s="243" t="str">
        <f t="shared" si="221"/>
        <v/>
      </c>
      <c r="AU2509" s="243" t="str">
        <f t="shared" si="222"/>
        <v/>
      </c>
    </row>
    <row r="2510" spans="2:47" ht="14.25">
      <c r="B2510" s="682">
        <v>2025</v>
      </c>
      <c r="C2510" s="29">
        <v>8</v>
      </c>
      <c r="D2510" s="682"/>
      <c r="E2510" s="683"/>
      <c r="F2510" s="682"/>
      <c r="G2510" s="703"/>
      <c r="H2510" s="694"/>
      <c r="I2510" s="347"/>
      <c r="J2510" s="694"/>
      <c r="K2510" s="232"/>
      <c r="L2510" s="698"/>
      <c r="M2510" s="185"/>
      <c r="N2510" s="717"/>
      <c r="O2510" s="232"/>
      <c r="P2510" s="232"/>
      <c r="Q2510" s="347"/>
      <c r="R2510" s="695"/>
      <c r="S2510" s="695"/>
      <c r="T2510" s="695"/>
      <c r="U2510" s="695"/>
      <c r="V2510" s="695"/>
      <c r="W2510" s="695"/>
      <c r="X2510" s="232"/>
      <c r="Y2510" s="695"/>
      <c r="Z2510" s="232"/>
      <c r="AA2510" s="696"/>
      <c r="AB2510" s="696"/>
      <c r="AC2510" s="697"/>
      <c r="AD2510" s="698"/>
      <c r="AE2510" s="699"/>
      <c r="AF2510" s="699"/>
      <c r="AG2510" s="699"/>
      <c r="AH2510" s="699"/>
      <c r="AI2510" s="232"/>
      <c r="AJ2510" s="694"/>
      <c r="AK2510" s="694"/>
      <c r="AL2510" s="700"/>
      <c r="AM2510" s="694"/>
      <c r="AN2510" s="694"/>
      <c r="AO2510" s="232"/>
      <c r="AP2510" s="232"/>
      <c r="AQ2510" s="232"/>
      <c r="AR2510" s="232"/>
      <c r="AS2510" s="232"/>
      <c r="AT2510" s="243" t="str">
        <f t="shared" si="221"/>
        <v/>
      </c>
      <c r="AU2510" s="243" t="str">
        <f t="shared" si="222"/>
        <v/>
      </c>
    </row>
    <row r="2511" spans="2:47" ht="14.25">
      <c r="B2511" s="682">
        <v>2025</v>
      </c>
      <c r="C2511" s="29">
        <v>8</v>
      </c>
      <c r="D2511" s="682"/>
      <c r="E2511" s="683"/>
      <c r="F2511" s="682"/>
      <c r="G2511" s="703"/>
      <c r="H2511" s="694"/>
      <c r="I2511" s="347"/>
      <c r="J2511" s="694"/>
      <c r="K2511" s="232"/>
      <c r="L2511" s="698"/>
      <c r="M2511" s="185"/>
      <c r="N2511" s="717"/>
      <c r="O2511" s="232"/>
      <c r="P2511" s="232"/>
      <c r="Q2511" s="347"/>
      <c r="R2511" s="695"/>
      <c r="S2511" s="695"/>
      <c r="T2511" s="695"/>
      <c r="U2511" s="695"/>
      <c r="V2511" s="695"/>
      <c r="W2511" s="695"/>
      <c r="X2511" s="232"/>
      <c r="Y2511" s="695"/>
      <c r="Z2511" s="232"/>
      <c r="AA2511" s="696"/>
      <c r="AB2511" s="696"/>
      <c r="AC2511" s="697"/>
      <c r="AD2511" s="698"/>
      <c r="AE2511" s="699"/>
      <c r="AF2511" s="699"/>
      <c r="AG2511" s="699"/>
      <c r="AH2511" s="699"/>
      <c r="AI2511" s="232"/>
      <c r="AJ2511" s="694"/>
      <c r="AK2511" s="694"/>
      <c r="AL2511" s="700"/>
      <c r="AM2511" s="694"/>
      <c r="AN2511" s="694"/>
      <c r="AO2511" s="232"/>
      <c r="AP2511" s="232"/>
      <c r="AQ2511" s="232"/>
      <c r="AR2511" s="232"/>
      <c r="AS2511" s="232"/>
      <c r="AT2511" s="243" t="str">
        <f t="shared" si="221"/>
        <v/>
      </c>
      <c r="AU2511" s="243" t="str">
        <f t="shared" si="222"/>
        <v/>
      </c>
    </row>
    <row r="2512" spans="2:47" ht="14.25">
      <c r="B2512" s="682">
        <v>2025</v>
      </c>
      <c r="C2512" s="29">
        <v>8</v>
      </c>
      <c r="D2512" s="682"/>
      <c r="E2512" s="683"/>
      <c r="F2512" s="682"/>
      <c r="G2512" s="703"/>
      <c r="H2512" s="694"/>
      <c r="I2512" s="347"/>
      <c r="J2512" s="694"/>
      <c r="K2512" s="232"/>
      <c r="L2512" s="698"/>
      <c r="M2512" s="185"/>
      <c r="N2512" s="717"/>
      <c r="O2512" s="232"/>
      <c r="P2512" s="232"/>
      <c r="Q2512" s="347"/>
      <c r="R2512" s="695"/>
      <c r="S2512" s="695"/>
      <c r="T2512" s="695"/>
      <c r="U2512" s="695"/>
      <c r="V2512" s="695"/>
      <c r="W2512" s="695"/>
      <c r="X2512" s="232"/>
      <c r="Y2512" s="695"/>
      <c r="Z2512" s="232"/>
      <c r="AA2512" s="696"/>
      <c r="AB2512" s="696"/>
      <c r="AC2512" s="697"/>
      <c r="AD2512" s="698"/>
      <c r="AE2512" s="699"/>
      <c r="AF2512" s="699"/>
      <c r="AG2512" s="699"/>
      <c r="AH2512" s="699"/>
      <c r="AI2512" s="232"/>
      <c r="AJ2512" s="694"/>
      <c r="AK2512" s="694"/>
      <c r="AL2512" s="700"/>
      <c r="AM2512" s="694"/>
      <c r="AN2512" s="694"/>
      <c r="AO2512" s="232"/>
      <c r="AP2512" s="232"/>
      <c r="AQ2512" s="232"/>
      <c r="AR2512" s="232"/>
      <c r="AS2512" s="232"/>
      <c r="AT2512" s="243" t="str">
        <f t="shared" si="221"/>
        <v/>
      </c>
      <c r="AU2512" s="243" t="str">
        <f t="shared" si="222"/>
        <v/>
      </c>
    </row>
    <row r="2513" spans="2:47" ht="14.25">
      <c r="B2513" s="682">
        <v>2025</v>
      </c>
      <c r="C2513" s="29">
        <v>8</v>
      </c>
      <c r="D2513" s="682"/>
      <c r="E2513" s="683"/>
      <c r="F2513" s="682"/>
      <c r="G2513" s="703"/>
      <c r="H2513" s="694"/>
      <c r="I2513" s="347"/>
      <c r="J2513" s="694"/>
      <c r="K2513" s="232"/>
      <c r="L2513" s="698"/>
      <c r="M2513" s="185"/>
      <c r="N2513" s="717"/>
      <c r="O2513" s="232"/>
      <c r="P2513" s="232"/>
      <c r="Q2513" s="347"/>
      <c r="R2513" s="695"/>
      <c r="S2513" s="695"/>
      <c r="T2513" s="695"/>
      <c r="U2513" s="695"/>
      <c r="V2513" s="695"/>
      <c r="W2513" s="695"/>
      <c r="X2513" s="232"/>
      <c r="Y2513" s="695"/>
      <c r="Z2513" s="232"/>
      <c r="AA2513" s="696"/>
      <c r="AB2513" s="696"/>
      <c r="AC2513" s="697"/>
      <c r="AD2513" s="698"/>
      <c r="AE2513" s="699"/>
      <c r="AF2513" s="699"/>
      <c r="AG2513" s="699"/>
      <c r="AH2513" s="699"/>
      <c r="AI2513" s="232"/>
      <c r="AJ2513" s="694"/>
      <c r="AK2513" s="694"/>
      <c r="AL2513" s="700"/>
      <c r="AM2513" s="694"/>
      <c r="AN2513" s="694"/>
      <c r="AO2513" s="232"/>
      <c r="AP2513" s="232"/>
      <c r="AQ2513" s="232"/>
      <c r="AR2513" s="232"/>
      <c r="AS2513" s="232"/>
      <c r="AT2513" s="243" t="str">
        <f t="shared" si="221"/>
        <v/>
      </c>
      <c r="AU2513" s="243" t="str">
        <f t="shared" si="222"/>
        <v/>
      </c>
    </row>
    <row r="2514" spans="2:47" ht="14.25">
      <c r="B2514" s="682">
        <v>2025</v>
      </c>
      <c r="C2514" s="29">
        <v>8</v>
      </c>
      <c r="D2514" s="682"/>
      <c r="E2514" s="683"/>
      <c r="F2514" s="682"/>
      <c r="G2514" s="703"/>
      <c r="H2514" s="694"/>
      <c r="I2514" s="347"/>
      <c r="J2514" s="694"/>
      <c r="K2514" s="232"/>
      <c r="L2514" s="698"/>
      <c r="M2514" s="185"/>
      <c r="N2514" s="717"/>
      <c r="O2514" s="232"/>
      <c r="P2514" s="232"/>
      <c r="Q2514" s="347"/>
      <c r="R2514" s="695"/>
      <c r="S2514" s="695"/>
      <c r="T2514" s="695"/>
      <c r="U2514" s="695"/>
      <c r="V2514" s="695"/>
      <c r="W2514" s="695"/>
      <c r="X2514" s="232"/>
      <c r="Y2514" s="695"/>
      <c r="Z2514" s="232"/>
      <c r="AA2514" s="696"/>
      <c r="AB2514" s="696"/>
      <c r="AC2514" s="697"/>
      <c r="AD2514" s="698"/>
      <c r="AE2514" s="699"/>
      <c r="AF2514" s="699"/>
      <c r="AG2514" s="699"/>
      <c r="AH2514" s="699"/>
      <c r="AI2514" s="232"/>
      <c r="AJ2514" s="694"/>
      <c r="AK2514" s="694"/>
      <c r="AL2514" s="700"/>
      <c r="AM2514" s="694"/>
      <c r="AN2514" s="694"/>
      <c r="AO2514" s="232"/>
      <c r="AP2514" s="232"/>
      <c r="AQ2514" s="232"/>
      <c r="AR2514" s="232"/>
      <c r="AS2514" s="232"/>
      <c r="AT2514" s="243" t="str">
        <f t="shared" si="221"/>
        <v/>
      </c>
      <c r="AU2514" s="243" t="str">
        <f t="shared" si="222"/>
        <v/>
      </c>
    </row>
    <row r="2515" spans="2:47" ht="14.25">
      <c r="B2515" s="682">
        <v>2025</v>
      </c>
      <c r="C2515" s="29">
        <v>8</v>
      </c>
      <c r="D2515" s="682"/>
      <c r="E2515" s="683"/>
      <c r="F2515" s="682"/>
      <c r="G2515" s="703"/>
      <c r="H2515" s="694"/>
      <c r="I2515" s="347"/>
      <c r="J2515" s="694"/>
      <c r="K2515" s="232"/>
      <c r="L2515" s="698"/>
      <c r="M2515" s="185"/>
      <c r="N2515" s="717"/>
      <c r="O2515" s="232"/>
      <c r="P2515" s="232"/>
      <c r="Q2515" s="347"/>
      <c r="R2515" s="695"/>
      <c r="S2515" s="695"/>
      <c r="T2515" s="695"/>
      <c r="U2515" s="695"/>
      <c r="V2515" s="695"/>
      <c r="W2515" s="695"/>
      <c r="X2515" s="232"/>
      <c r="Y2515" s="695"/>
      <c r="Z2515" s="232"/>
      <c r="AA2515" s="696"/>
      <c r="AB2515" s="696"/>
      <c r="AC2515" s="697"/>
      <c r="AD2515" s="698"/>
      <c r="AE2515" s="699"/>
      <c r="AF2515" s="699"/>
      <c r="AG2515" s="699"/>
      <c r="AH2515" s="699"/>
      <c r="AI2515" s="232"/>
      <c r="AJ2515" s="694"/>
      <c r="AK2515" s="694"/>
      <c r="AL2515" s="700"/>
      <c r="AM2515" s="694"/>
      <c r="AN2515" s="694"/>
      <c r="AO2515" s="232"/>
      <c r="AP2515" s="232"/>
      <c r="AQ2515" s="232"/>
      <c r="AR2515" s="232"/>
      <c r="AS2515" s="232"/>
      <c r="AT2515" s="243" t="str">
        <f t="shared" si="221"/>
        <v/>
      </c>
      <c r="AU2515" s="243" t="str">
        <f t="shared" si="222"/>
        <v/>
      </c>
    </row>
    <row r="2516" spans="2:47" ht="14.25">
      <c r="B2516" s="682">
        <v>2025</v>
      </c>
      <c r="C2516" s="29">
        <v>8</v>
      </c>
      <c r="D2516" s="682"/>
      <c r="E2516" s="683"/>
      <c r="F2516" s="682"/>
      <c r="G2516" s="703"/>
      <c r="H2516" s="694"/>
      <c r="I2516" s="347"/>
      <c r="J2516" s="694"/>
      <c r="K2516" s="232"/>
      <c r="L2516" s="698"/>
      <c r="M2516" s="185"/>
      <c r="N2516" s="717"/>
      <c r="O2516" s="232"/>
      <c r="P2516" s="232"/>
      <c r="Q2516" s="347"/>
      <c r="R2516" s="695"/>
      <c r="S2516" s="695"/>
      <c r="T2516" s="695"/>
      <c r="U2516" s="695"/>
      <c r="V2516" s="695"/>
      <c r="W2516" s="695"/>
      <c r="X2516" s="232"/>
      <c r="Y2516" s="695"/>
      <c r="Z2516" s="232"/>
      <c r="AA2516" s="696"/>
      <c r="AB2516" s="696"/>
      <c r="AC2516" s="697"/>
      <c r="AD2516" s="698"/>
      <c r="AE2516" s="699"/>
      <c r="AF2516" s="699"/>
      <c r="AG2516" s="699"/>
      <c r="AH2516" s="699"/>
      <c r="AI2516" s="232"/>
      <c r="AJ2516" s="694"/>
      <c r="AK2516" s="694"/>
      <c r="AL2516" s="700"/>
      <c r="AM2516" s="694"/>
      <c r="AN2516" s="694"/>
      <c r="AO2516" s="232"/>
      <c r="AP2516" s="232"/>
      <c r="AQ2516" s="232"/>
      <c r="AR2516" s="232"/>
      <c r="AS2516" s="232"/>
      <c r="AT2516" s="243" t="str">
        <f t="shared" si="221"/>
        <v/>
      </c>
      <c r="AU2516" s="243" t="str">
        <f t="shared" si="222"/>
        <v/>
      </c>
    </row>
    <row r="2517" spans="2:47" ht="14.25">
      <c r="B2517" s="682">
        <v>2025</v>
      </c>
      <c r="C2517" s="29">
        <v>8</v>
      </c>
      <c r="D2517" s="682"/>
      <c r="E2517" s="683"/>
      <c r="F2517" s="682"/>
      <c r="G2517" s="703"/>
      <c r="H2517" s="694"/>
      <c r="I2517" s="347"/>
      <c r="J2517" s="694"/>
      <c r="K2517" s="232"/>
      <c r="L2517" s="698"/>
      <c r="M2517" s="185"/>
      <c r="N2517" s="717"/>
      <c r="O2517" s="232"/>
      <c r="P2517" s="232"/>
      <c r="Q2517" s="347"/>
      <c r="R2517" s="695"/>
      <c r="S2517" s="695"/>
      <c r="T2517" s="695"/>
      <c r="U2517" s="695"/>
      <c r="V2517" s="695"/>
      <c r="W2517" s="695"/>
      <c r="X2517" s="232"/>
      <c r="Y2517" s="695"/>
      <c r="Z2517" s="232"/>
      <c r="AA2517" s="696"/>
      <c r="AB2517" s="696"/>
      <c r="AC2517" s="697"/>
      <c r="AD2517" s="698"/>
      <c r="AE2517" s="699"/>
      <c r="AF2517" s="699"/>
      <c r="AG2517" s="699"/>
      <c r="AH2517" s="699"/>
      <c r="AI2517" s="232"/>
      <c r="AJ2517" s="694"/>
      <c r="AK2517" s="694"/>
      <c r="AL2517" s="700"/>
      <c r="AM2517" s="694"/>
      <c r="AN2517" s="694"/>
      <c r="AO2517" s="232"/>
      <c r="AP2517" s="232"/>
      <c r="AQ2517" s="232"/>
      <c r="AR2517" s="232"/>
      <c r="AS2517" s="232"/>
      <c r="AT2517" s="243" t="str">
        <f t="shared" si="221"/>
        <v/>
      </c>
      <c r="AU2517" s="243" t="str">
        <f t="shared" si="222"/>
        <v/>
      </c>
    </row>
    <row r="2518" spans="2:47" ht="14.25">
      <c r="B2518" s="682">
        <v>2025</v>
      </c>
      <c r="C2518" s="29">
        <v>8</v>
      </c>
      <c r="D2518" s="682"/>
      <c r="E2518" s="683"/>
      <c r="F2518" s="682"/>
      <c r="G2518" s="703"/>
      <c r="H2518" s="694"/>
      <c r="I2518" s="347"/>
      <c r="J2518" s="694"/>
      <c r="K2518" s="232"/>
      <c r="L2518" s="698"/>
      <c r="M2518" s="185"/>
      <c r="N2518" s="717"/>
      <c r="O2518" s="232"/>
      <c r="P2518" s="232"/>
      <c r="Q2518" s="347"/>
      <c r="R2518" s="695"/>
      <c r="S2518" s="695"/>
      <c r="T2518" s="695"/>
      <c r="U2518" s="695"/>
      <c r="V2518" s="695"/>
      <c r="W2518" s="695"/>
      <c r="X2518" s="232"/>
      <c r="Y2518" s="695"/>
      <c r="Z2518" s="232"/>
      <c r="AA2518" s="696"/>
      <c r="AB2518" s="696"/>
      <c r="AC2518" s="697"/>
      <c r="AD2518" s="698"/>
      <c r="AE2518" s="699"/>
      <c r="AF2518" s="699"/>
      <c r="AG2518" s="699"/>
      <c r="AH2518" s="699"/>
      <c r="AI2518" s="232"/>
      <c r="AJ2518" s="694"/>
      <c r="AK2518" s="694"/>
      <c r="AL2518" s="700"/>
      <c r="AM2518" s="694"/>
      <c r="AN2518" s="694"/>
      <c r="AO2518" s="232"/>
      <c r="AP2518" s="232"/>
      <c r="AQ2518" s="232"/>
      <c r="AR2518" s="232"/>
      <c r="AS2518" s="232"/>
      <c r="AT2518" s="243" t="str">
        <f t="shared" si="221"/>
        <v/>
      </c>
      <c r="AU2518" s="243" t="str">
        <f t="shared" si="222"/>
        <v/>
      </c>
    </row>
    <row r="2519" spans="2:47" ht="14.25">
      <c r="B2519" s="682">
        <v>2025</v>
      </c>
      <c r="C2519" s="29">
        <v>8</v>
      </c>
      <c r="D2519" s="682"/>
      <c r="E2519" s="683"/>
      <c r="F2519" s="682"/>
      <c r="G2519" s="703"/>
      <c r="H2519" s="694"/>
      <c r="I2519" s="347"/>
      <c r="J2519" s="694"/>
      <c r="K2519" s="232"/>
      <c r="L2519" s="698"/>
      <c r="M2519" s="185"/>
      <c r="N2519" s="717"/>
      <c r="O2519" s="232"/>
      <c r="P2519" s="232"/>
      <c r="Q2519" s="347"/>
      <c r="R2519" s="695"/>
      <c r="S2519" s="695"/>
      <c r="T2519" s="695"/>
      <c r="U2519" s="695"/>
      <c r="V2519" s="695"/>
      <c r="W2519" s="695"/>
      <c r="X2519" s="232"/>
      <c r="Y2519" s="695"/>
      <c r="Z2519" s="232"/>
      <c r="AA2519" s="696"/>
      <c r="AB2519" s="696"/>
      <c r="AC2519" s="697"/>
      <c r="AD2519" s="698"/>
      <c r="AE2519" s="699"/>
      <c r="AF2519" s="699"/>
      <c r="AG2519" s="699"/>
      <c r="AH2519" s="699"/>
      <c r="AI2519" s="232"/>
      <c r="AJ2519" s="694"/>
      <c r="AK2519" s="694"/>
      <c r="AL2519" s="700"/>
      <c r="AM2519" s="694"/>
      <c r="AN2519" s="694"/>
      <c r="AO2519" s="232"/>
      <c r="AP2519" s="232"/>
      <c r="AQ2519" s="232"/>
      <c r="AR2519" s="232"/>
      <c r="AS2519" s="232"/>
      <c r="AT2519" s="243" t="str">
        <f t="shared" si="221"/>
        <v/>
      </c>
      <c r="AU2519" s="243" t="str">
        <f t="shared" si="222"/>
        <v/>
      </c>
    </row>
    <row r="2520" spans="2:47" ht="14.25">
      <c r="B2520" s="682">
        <v>2025</v>
      </c>
      <c r="C2520" s="29">
        <v>8</v>
      </c>
      <c r="D2520" s="682"/>
      <c r="E2520" s="683"/>
      <c r="F2520" s="682"/>
      <c r="G2520" s="703"/>
      <c r="H2520" s="694"/>
      <c r="I2520" s="347"/>
      <c r="J2520" s="694"/>
      <c r="K2520" s="232"/>
      <c r="L2520" s="698"/>
      <c r="M2520" s="185"/>
      <c r="N2520" s="717"/>
      <c r="O2520" s="232"/>
      <c r="P2520" s="232"/>
      <c r="Q2520" s="347"/>
      <c r="R2520" s="695"/>
      <c r="S2520" s="695"/>
      <c r="T2520" s="695"/>
      <c r="U2520" s="695"/>
      <c r="V2520" s="695"/>
      <c r="W2520" s="695"/>
      <c r="X2520" s="232"/>
      <c r="Y2520" s="695"/>
      <c r="Z2520" s="232"/>
      <c r="AA2520" s="696"/>
      <c r="AB2520" s="696"/>
      <c r="AC2520" s="697"/>
      <c r="AD2520" s="698"/>
      <c r="AE2520" s="699"/>
      <c r="AF2520" s="699"/>
      <c r="AG2520" s="699"/>
      <c r="AH2520" s="699"/>
      <c r="AI2520" s="232"/>
      <c r="AJ2520" s="694"/>
      <c r="AK2520" s="694"/>
      <c r="AL2520" s="700"/>
      <c r="AM2520" s="694"/>
      <c r="AN2520" s="694"/>
      <c r="AO2520" s="232"/>
      <c r="AP2520" s="232"/>
      <c r="AQ2520" s="232"/>
      <c r="AR2520" s="232"/>
      <c r="AS2520" s="232"/>
      <c r="AT2520" s="243" t="str">
        <f t="shared" si="221"/>
        <v/>
      </c>
      <c r="AU2520" s="243" t="str">
        <f t="shared" si="222"/>
        <v/>
      </c>
    </row>
    <row r="2521" spans="2:47" ht="14.25">
      <c r="B2521" s="682">
        <v>2025</v>
      </c>
      <c r="C2521" s="29">
        <v>8</v>
      </c>
      <c r="D2521" s="682"/>
      <c r="E2521" s="683"/>
      <c r="F2521" s="682"/>
      <c r="G2521" s="703"/>
      <c r="H2521" s="694"/>
      <c r="I2521" s="347"/>
      <c r="J2521" s="694"/>
      <c r="K2521" s="232"/>
      <c r="L2521" s="698"/>
      <c r="M2521" s="185"/>
      <c r="N2521" s="717"/>
      <c r="O2521" s="232"/>
      <c r="P2521" s="232"/>
      <c r="Q2521" s="347"/>
      <c r="R2521" s="695"/>
      <c r="S2521" s="695"/>
      <c r="T2521" s="695"/>
      <c r="U2521" s="695"/>
      <c r="V2521" s="695"/>
      <c r="W2521" s="695"/>
      <c r="X2521" s="232"/>
      <c r="Y2521" s="695"/>
      <c r="Z2521" s="232"/>
      <c r="AA2521" s="696"/>
      <c r="AB2521" s="696"/>
      <c r="AC2521" s="697"/>
      <c r="AD2521" s="698"/>
      <c r="AE2521" s="699"/>
      <c r="AF2521" s="699"/>
      <c r="AG2521" s="699"/>
      <c r="AH2521" s="699"/>
      <c r="AI2521" s="232"/>
      <c r="AJ2521" s="694"/>
      <c r="AK2521" s="694"/>
      <c r="AL2521" s="700"/>
      <c r="AM2521" s="694"/>
      <c r="AN2521" s="694"/>
      <c r="AO2521" s="232"/>
      <c r="AP2521" s="232"/>
      <c r="AQ2521" s="232"/>
      <c r="AR2521" s="232"/>
      <c r="AS2521" s="232"/>
      <c r="AT2521" s="243" t="str">
        <f t="shared" si="221"/>
        <v/>
      </c>
      <c r="AU2521" s="243" t="str">
        <f t="shared" si="222"/>
        <v/>
      </c>
    </row>
    <row r="2522" spans="2:47" ht="14.25">
      <c r="B2522" s="682">
        <v>2025</v>
      </c>
      <c r="C2522" s="29">
        <v>8</v>
      </c>
      <c r="D2522" s="682"/>
      <c r="E2522" s="683"/>
      <c r="F2522" s="682"/>
      <c r="G2522" s="703"/>
      <c r="H2522" s="694"/>
      <c r="I2522" s="347"/>
      <c r="J2522" s="694"/>
      <c r="K2522" s="232"/>
      <c r="L2522" s="698"/>
      <c r="M2522" s="185"/>
      <c r="N2522" s="717"/>
      <c r="O2522" s="232"/>
      <c r="P2522" s="232"/>
      <c r="Q2522" s="347"/>
      <c r="R2522" s="695"/>
      <c r="S2522" s="695"/>
      <c r="T2522" s="695"/>
      <c r="U2522" s="695"/>
      <c r="V2522" s="695"/>
      <c r="W2522" s="695"/>
      <c r="X2522" s="232"/>
      <c r="Y2522" s="695"/>
      <c r="Z2522" s="232"/>
      <c r="AA2522" s="696"/>
      <c r="AB2522" s="696"/>
      <c r="AC2522" s="697"/>
      <c r="AD2522" s="698"/>
      <c r="AE2522" s="699"/>
      <c r="AF2522" s="699"/>
      <c r="AG2522" s="699"/>
      <c r="AH2522" s="699"/>
      <c r="AI2522" s="232"/>
      <c r="AJ2522" s="694"/>
      <c r="AK2522" s="694"/>
      <c r="AL2522" s="700"/>
      <c r="AM2522" s="694"/>
      <c r="AN2522" s="694"/>
      <c r="AO2522" s="232"/>
      <c r="AP2522" s="232"/>
      <c r="AQ2522" s="232"/>
      <c r="AR2522" s="232"/>
      <c r="AS2522" s="232"/>
      <c r="AT2522" s="243" t="str">
        <f t="shared" si="221"/>
        <v/>
      </c>
      <c r="AU2522" s="243" t="str">
        <f t="shared" si="222"/>
        <v/>
      </c>
    </row>
    <row r="2523" spans="2:47" ht="14.25">
      <c r="B2523" s="682">
        <v>2025</v>
      </c>
      <c r="C2523" s="29">
        <v>8</v>
      </c>
      <c r="D2523" s="682"/>
      <c r="E2523" s="683"/>
      <c r="F2523" s="682"/>
      <c r="G2523" s="703"/>
      <c r="H2523" s="694"/>
      <c r="I2523" s="347"/>
      <c r="J2523" s="694"/>
      <c r="K2523" s="232"/>
      <c r="L2523" s="698"/>
      <c r="M2523" s="185"/>
      <c r="N2523" s="717"/>
      <c r="O2523" s="232"/>
      <c r="P2523" s="232"/>
      <c r="Q2523" s="347"/>
      <c r="R2523" s="695"/>
      <c r="S2523" s="695"/>
      <c r="T2523" s="695"/>
      <c r="U2523" s="695"/>
      <c r="V2523" s="695"/>
      <c r="W2523" s="695"/>
      <c r="X2523" s="232"/>
      <c r="Y2523" s="695"/>
      <c r="Z2523" s="232"/>
      <c r="AA2523" s="696"/>
      <c r="AB2523" s="696"/>
      <c r="AC2523" s="697"/>
      <c r="AD2523" s="698"/>
      <c r="AE2523" s="699"/>
      <c r="AF2523" s="699"/>
      <c r="AG2523" s="699"/>
      <c r="AH2523" s="699"/>
      <c r="AI2523" s="232"/>
      <c r="AJ2523" s="694"/>
      <c r="AK2523" s="694"/>
      <c r="AL2523" s="700"/>
      <c r="AM2523" s="694"/>
      <c r="AN2523" s="694"/>
      <c r="AO2523" s="232"/>
      <c r="AP2523" s="232"/>
      <c r="AQ2523" s="232"/>
      <c r="AR2523" s="232"/>
      <c r="AS2523" s="232"/>
      <c r="AT2523" s="243" t="str">
        <f t="shared" si="221"/>
        <v/>
      </c>
      <c r="AU2523" s="243" t="str">
        <f t="shared" si="222"/>
        <v/>
      </c>
    </row>
    <row r="2524" spans="2:47" ht="14.25">
      <c r="B2524" s="682">
        <v>2025</v>
      </c>
      <c r="C2524" s="29">
        <v>8</v>
      </c>
      <c r="D2524" s="682"/>
      <c r="E2524" s="683"/>
      <c r="F2524" s="682"/>
      <c r="G2524" s="703"/>
      <c r="H2524" s="694"/>
      <c r="I2524" s="347"/>
      <c r="J2524" s="694"/>
      <c r="K2524" s="232"/>
      <c r="L2524" s="698"/>
      <c r="M2524" s="185"/>
      <c r="N2524" s="717"/>
      <c r="O2524" s="232"/>
      <c r="P2524" s="232"/>
      <c r="Q2524" s="347"/>
      <c r="R2524" s="695"/>
      <c r="S2524" s="695"/>
      <c r="T2524" s="695"/>
      <c r="U2524" s="695"/>
      <c r="V2524" s="695"/>
      <c r="W2524" s="695"/>
      <c r="X2524" s="232"/>
      <c r="Y2524" s="695"/>
      <c r="Z2524" s="232"/>
      <c r="AA2524" s="696"/>
      <c r="AB2524" s="696"/>
      <c r="AC2524" s="697"/>
      <c r="AD2524" s="698"/>
      <c r="AE2524" s="699"/>
      <c r="AF2524" s="699"/>
      <c r="AG2524" s="699"/>
      <c r="AH2524" s="699"/>
      <c r="AI2524" s="232"/>
      <c r="AJ2524" s="694"/>
      <c r="AK2524" s="694"/>
      <c r="AL2524" s="700"/>
      <c r="AM2524" s="694"/>
      <c r="AN2524" s="694"/>
      <c r="AO2524" s="232"/>
      <c r="AP2524" s="232"/>
      <c r="AQ2524" s="232"/>
      <c r="AR2524" s="232"/>
      <c r="AS2524" s="232"/>
      <c r="AT2524" s="243" t="str">
        <f t="shared" si="221"/>
        <v/>
      </c>
      <c r="AU2524" s="243" t="str">
        <f t="shared" si="222"/>
        <v/>
      </c>
    </row>
    <row r="2525" spans="2:47" ht="14.25">
      <c r="B2525" s="682">
        <v>2025</v>
      </c>
      <c r="C2525" s="29">
        <v>8</v>
      </c>
      <c r="D2525" s="682"/>
      <c r="E2525" s="683"/>
      <c r="F2525" s="682"/>
      <c r="G2525" s="703"/>
      <c r="H2525" s="694"/>
      <c r="I2525" s="347"/>
      <c r="J2525" s="694"/>
      <c r="K2525" s="232"/>
      <c r="L2525" s="698"/>
      <c r="M2525" s="185"/>
      <c r="N2525" s="717"/>
      <c r="O2525" s="232"/>
      <c r="P2525" s="232"/>
      <c r="Q2525" s="347"/>
      <c r="R2525" s="695"/>
      <c r="S2525" s="695"/>
      <c r="T2525" s="695"/>
      <c r="U2525" s="695"/>
      <c r="V2525" s="695"/>
      <c r="W2525" s="695"/>
      <c r="X2525" s="232"/>
      <c r="Y2525" s="695"/>
      <c r="Z2525" s="232"/>
      <c r="AA2525" s="696"/>
      <c r="AB2525" s="696"/>
      <c r="AC2525" s="697"/>
      <c r="AD2525" s="698"/>
      <c r="AE2525" s="699"/>
      <c r="AF2525" s="699"/>
      <c r="AG2525" s="699"/>
      <c r="AH2525" s="699"/>
      <c r="AI2525" s="232"/>
      <c r="AJ2525" s="694"/>
      <c r="AK2525" s="694"/>
      <c r="AL2525" s="700"/>
      <c r="AM2525" s="694"/>
      <c r="AN2525" s="694"/>
      <c r="AO2525" s="232"/>
      <c r="AP2525" s="232"/>
      <c r="AQ2525" s="232"/>
      <c r="AR2525" s="232"/>
      <c r="AS2525" s="232"/>
      <c r="AT2525" s="243" t="str">
        <f t="shared" si="221"/>
        <v/>
      </c>
      <c r="AU2525" s="243" t="str">
        <f t="shared" si="222"/>
        <v/>
      </c>
    </row>
    <row r="2526" spans="2:47" ht="14.25">
      <c r="B2526" s="682">
        <v>2025</v>
      </c>
      <c r="C2526" s="29">
        <v>8</v>
      </c>
      <c r="D2526" s="682"/>
      <c r="E2526" s="683"/>
      <c r="F2526" s="682"/>
      <c r="G2526" s="703"/>
      <c r="H2526" s="694"/>
      <c r="I2526" s="347"/>
      <c r="J2526" s="694"/>
      <c r="K2526" s="232"/>
      <c r="L2526" s="698"/>
      <c r="M2526" s="185"/>
      <c r="N2526" s="717"/>
      <c r="O2526" s="232"/>
      <c r="P2526" s="232"/>
      <c r="Q2526" s="347"/>
      <c r="R2526" s="695"/>
      <c r="S2526" s="695"/>
      <c r="T2526" s="695"/>
      <c r="U2526" s="695"/>
      <c r="V2526" s="695"/>
      <c r="W2526" s="695"/>
      <c r="X2526" s="232"/>
      <c r="Y2526" s="695"/>
      <c r="Z2526" s="232"/>
      <c r="AA2526" s="696"/>
      <c r="AB2526" s="696"/>
      <c r="AC2526" s="697"/>
      <c r="AD2526" s="698"/>
      <c r="AE2526" s="699"/>
      <c r="AF2526" s="699"/>
      <c r="AG2526" s="699"/>
      <c r="AH2526" s="699"/>
      <c r="AI2526" s="232"/>
      <c r="AJ2526" s="694"/>
      <c r="AK2526" s="694"/>
      <c r="AL2526" s="700"/>
      <c r="AM2526" s="694"/>
      <c r="AN2526" s="694"/>
      <c r="AO2526" s="232"/>
      <c r="AP2526" s="232"/>
      <c r="AQ2526" s="232"/>
      <c r="AR2526" s="232"/>
      <c r="AS2526" s="232"/>
      <c r="AT2526" s="243" t="str">
        <f t="shared" si="221"/>
        <v/>
      </c>
      <c r="AU2526" s="243" t="str">
        <f t="shared" si="222"/>
        <v/>
      </c>
    </row>
    <row r="2527" spans="2:47" ht="14.25">
      <c r="B2527" s="682">
        <v>2025</v>
      </c>
      <c r="C2527" s="29">
        <v>8</v>
      </c>
      <c r="D2527" s="682"/>
      <c r="E2527" s="683"/>
      <c r="F2527" s="682"/>
      <c r="G2527" s="703"/>
      <c r="H2527" s="694"/>
      <c r="I2527" s="347"/>
      <c r="J2527" s="694"/>
      <c r="K2527" s="232"/>
      <c r="L2527" s="698"/>
      <c r="M2527" s="185"/>
      <c r="N2527" s="717"/>
      <c r="O2527" s="232"/>
      <c r="P2527" s="232"/>
      <c r="Q2527" s="347"/>
      <c r="R2527" s="695"/>
      <c r="S2527" s="695"/>
      <c r="T2527" s="695"/>
      <c r="U2527" s="695"/>
      <c r="V2527" s="695"/>
      <c r="W2527" s="695"/>
      <c r="X2527" s="232"/>
      <c r="Y2527" s="695"/>
      <c r="Z2527" s="232"/>
      <c r="AA2527" s="696"/>
      <c r="AB2527" s="696"/>
      <c r="AC2527" s="697"/>
      <c r="AD2527" s="698"/>
      <c r="AE2527" s="699"/>
      <c r="AF2527" s="699"/>
      <c r="AG2527" s="699"/>
      <c r="AH2527" s="699"/>
      <c r="AI2527" s="232"/>
      <c r="AJ2527" s="694"/>
      <c r="AK2527" s="694"/>
      <c r="AL2527" s="700"/>
      <c r="AM2527" s="694"/>
      <c r="AN2527" s="694"/>
      <c r="AO2527" s="232"/>
      <c r="AP2527" s="232"/>
      <c r="AQ2527" s="232"/>
      <c r="AR2527" s="232"/>
      <c r="AS2527" s="232"/>
      <c r="AT2527" s="243" t="str">
        <f t="shared" si="221"/>
        <v/>
      </c>
      <c r="AU2527" s="243" t="str">
        <f t="shared" si="222"/>
        <v/>
      </c>
    </row>
    <row r="2528" spans="2:47" ht="14.25">
      <c r="B2528" s="682">
        <v>2025</v>
      </c>
      <c r="C2528" s="29">
        <v>8</v>
      </c>
      <c r="D2528" s="682"/>
      <c r="E2528" s="683"/>
      <c r="F2528" s="682"/>
      <c r="G2528" s="703"/>
      <c r="H2528" s="694"/>
      <c r="I2528" s="347"/>
      <c r="J2528" s="694"/>
      <c r="K2528" s="232"/>
      <c r="L2528" s="698"/>
      <c r="M2528" s="185"/>
      <c r="N2528" s="717"/>
      <c r="O2528" s="232"/>
      <c r="P2528" s="232"/>
      <c r="Q2528" s="347"/>
      <c r="R2528" s="695"/>
      <c r="S2528" s="695"/>
      <c r="T2528" s="695"/>
      <c r="U2528" s="695"/>
      <c r="V2528" s="695"/>
      <c r="W2528" s="695"/>
      <c r="X2528" s="232"/>
      <c r="Y2528" s="695"/>
      <c r="Z2528" s="232"/>
      <c r="AA2528" s="696"/>
      <c r="AB2528" s="696"/>
      <c r="AC2528" s="697"/>
      <c r="AD2528" s="698"/>
      <c r="AE2528" s="699"/>
      <c r="AF2528" s="699"/>
      <c r="AG2528" s="699"/>
      <c r="AH2528" s="699"/>
      <c r="AI2528" s="232"/>
      <c r="AJ2528" s="694"/>
      <c r="AK2528" s="694"/>
      <c r="AL2528" s="700"/>
      <c r="AM2528" s="694"/>
      <c r="AN2528" s="694"/>
      <c r="AO2528" s="232"/>
      <c r="AP2528" s="232"/>
      <c r="AQ2528" s="232"/>
      <c r="AR2528" s="232"/>
      <c r="AS2528" s="232"/>
      <c r="AT2528" s="243" t="str">
        <f t="shared" si="221"/>
        <v/>
      </c>
      <c r="AU2528" s="243" t="str">
        <f t="shared" si="222"/>
        <v/>
      </c>
    </row>
    <row r="2529" spans="2:47" ht="14.25">
      <c r="B2529" s="682">
        <v>2025</v>
      </c>
      <c r="C2529" s="29">
        <v>8</v>
      </c>
      <c r="D2529" s="682"/>
      <c r="E2529" s="683"/>
      <c r="F2529" s="682"/>
      <c r="G2529" s="703"/>
      <c r="H2529" s="694"/>
      <c r="I2529" s="347"/>
      <c r="J2529" s="694"/>
      <c r="K2529" s="232"/>
      <c r="L2529" s="698"/>
      <c r="M2529" s="185"/>
      <c r="N2529" s="717"/>
      <c r="O2529" s="232"/>
      <c r="P2529" s="232"/>
      <c r="Q2529" s="347"/>
      <c r="R2529" s="695"/>
      <c r="S2529" s="695"/>
      <c r="T2529" s="695"/>
      <c r="U2529" s="695"/>
      <c r="V2529" s="695"/>
      <c r="W2529" s="695"/>
      <c r="X2529" s="232"/>
      <c r="Y2529" s="695"/>
      <c r="Z2529" s="232"/>
      <c r="AA2529" s="696"/>
      <c r="AB2529" s="696"/>
      <c r="AC2529" s="697"/>
      <c r="AD2529" s="698"/>
      <c r="AE2529" s="699"/>
      <c r="AF2529" s="699"/>
      <c r="AG2529" s="699"/>
      <c r="AH2529" s="699"/>
      <c r="AI2529" s="232"/>
      <c r="AJ2529" s="694"/>
      <c r="AK2529" s="694"/>
      <c r="AL2529" s="700"/>
      <c r="AM2529" s="694"/>
      <c r="AN2529" s="694"/>
      <c r="AO2529" s="232"/>
      <c r="AP2529" s="232"/>
      <c r="AQ2529" s="232"/>
      <c r="AR2529" s="232"/>
      <c r="AS2529" s="232"/>
      <c r="AT2529" s="243" t="str">
        <f t="shared" si="221"/>
        <v/>
      </c>
      <c r="AU2529" s="243" t="str">
        <f t="shared" si="222"/>
        <v/>
      </c>
    </row>
    <row r="2530" spans="2:47" ht="14.25">
      <c r="B2530" s="682">
        <v>2025</v>
      </c>
      <c r="C2530" s="29">
        <v>8</v>
      </c>
      <c r="D2530" s="682"/>
      <c r="E2530" s="683"/>
      <c r="F2530" s="682"/>
      <c r="G2530" s="703"/>
      <c r="H2530" s="694"/>
      <c r="I2530" s="347"/>
      <c r="J2530" s="694"/>
      <c r="K2530" s="232"/>
      <c r="L2530" s="698"/>
      <c r="M2530" s="185"/>
      <c r="N2530" s="717"/>
      <c r="O2530" s="232"/>
      <c r="P2530" s="232"/>
      <c r="Q2530" s="347"/>
      <c r="R2530" s="695"/>
      <c r="S2530" s="695"/>
      <c r="T2530" s="695"/>
      <c r="U2530" s="695"/>
      <c r="V2530" s="695"/>
      <c r="W2530" s="695"/>
      <c r="X2530" s="232"/>
      <c r="Y2530" s="695"/>
      <c r="Z2530" s="232"/>
      <c r="AA2530" s="696"/>
      <c r="AB2530" s="696"/>
      <c r="AC2530" s="697"/>
      <c r="AD2530" s="698"/>
      <c r="AE2530" s="699"/>
      <c r="AF2530" s="699"/>
      <c r="AG2530" s="699"/>
      <c r="AH2530" s="699"/>
      <c r="AI2530" s="232"/>
      <c r="AJ2530" s="694"/>
      <c r="AK2530" s="694"/>
      <c r="AL2530" s="700"/>
      <c r="AM2530" s="694"/>
      <c r="AN2530" s="694"/>
      <c r="AO2530" s="232"/>
      <c r="AP2530" s="232"/>
      <c r="AQ2530" s="232"/>
      <c r="AR2530" s="232"/>
      <c r="AS2530" s="232"/>
      <c r="AT2530" s="243" t="str">
        <f t="shared" si="221"/>
        <v/>
      </c>
      <c r="AU2530" s="243" t="str">
        <f t="shared" si="222"/>
        <v/>
      </c>
    </row>
    <row r="2531" spans="2:47" ht="14.25">
      <c r="B2531" s="682">
        <v>2025</v>
      </c>
      <c r="C2531" s="29">
        <v>8</v>
      </c>
      <c r="D2531" s="682"/>
      <c r="E2531" s="683"/>
      <c r="F2531" s="682"/>
      <c r="G2531" s="703"/>
      <c r="H2531" s="694" t="s">
        <v>467</v>
      </c>
      <c r="I2531" s="347" t="s">
        <v>3300</v>
      </c>
      <c r="J2531" s="694" t="s">
        <v>468</v>
      </c>
      <c r="K2531" s="232"/>
      <c r="L2531" s="698"/>
      <c r="M2531" s="185"/>
      <c r="N2531" s="717"/>
      <c r="O2531" s="232"/>
      <c r="P2531" s="232">
        <v>12</v>
      </c>
      <c r="Q2531" s="347" t="s">
        <v>593</v>
      </c>
      <c r="R2531" s="695">
        <v>1005</v>
      </c>
      <c r="S2531" s="695"/>
      <c r="T2531" s="706" t="s">
        <v>3301</v>
      </c>
      <c r="U2531" s="695">
        <v>1005</v>
      </c>
      <c r="V2531" s="695">
        <v>1005</v>
      </c>
      <c r="W2531" s="695"/>
      <c r="X2531" s="232">
        <v>1</v>
      </c>
      <c r="Y2531" s="695">
        <v>200</v>
      </c>
      <c r="Z2531" s="232">
        <v>1</v>
      </c>
      <c r="AA2531" s="696">
        <v>200</v>
      </c>
      <c r="AB2531" s="696"/>
      <c r="AC2531" s="697"/>
      <c r="AD2531" s="705" t="s">
        <v>3461</v>
      </c>
      <c r="AE2531" s="699"/>
      <c r="AF2531" s="699"/>
      <c r="AG2531" s="699"/>
      <c r="AH2531" s="699"/>
      <c r="AI2531" s="232"/>
      <c r="AJ2531" s="694"/>
      <c r="AK2531" s="694"/>
      <c r="AL2531" s="700"/>
      <c r="AM2531" s="694"/>
      <c r="AN2531" s="694"/>
      <c r="AO2531" s="232"/>
      <c r="AP2531" s="232"/>
      <c r="AQ2531" s="232"/>
      <c r="AR2531" s="232"/>
      <c r="AS2531" s="232"/>
      <c r="AT2531" s="243" t="str">
        <f t="shared" si="221"/>
        <v/>
      </c>
      <c r="AU2531" s="243" t="str">
        <f t="shared" si="222"/>
        <v/>
      </c>
    </row>
    <row r="2532" spans="2:47" ht="14.25">
      <c r="B2532" s="682">
        <v>2025</v>
      </c>
      <c r="C2532" s="29">
        <v>8</v>
      </c>
      <c r="D2532" s="682"/>
      <c r="E2532" s="683"/>
      <c r="F2532" s="682"/>
      <c r="G2532" s="703" t="s">
        <v>485</v>
      </c>
      <c r="H2532" s="694" t="s">
        <v>467</v>
      </c>
      <c r="I2532" s="347" t="s">
        <v>3302</v>
      </c>
      <c r="J2532" s="694" t="s">
        <v>468</v>
      </c>
      <c r="K2532" s="232">
        <v>3783813</v>
      </c>
      <c r="L2532" s="698">
        <v>1</v>
      </c>
      <c r="M2532" s="185">
        <v>6</v>
      </c>
      <c r="N2532" s="717" t="s">
        <v>608</v>
      </c>
      <c r="O2532" s="232" t="s">
        <v>469</v>
      </c>
      <c r="P2532" s="232">
        <v>50</v>
      </c>
      <c r="Q2532" s="347" t="s">
        <v>228</v>
      </c>
      <c r="R2532" s="695">
        <v>1005</v>
      </c>
      <c r="S2532" s="695"/>
      <c r="T2532" s="714">
        <v>4000</v>
      </c>
      <c r="U2532" s="695">
        <v>4000</v>
      </c>
      <c r="V2532" s="695">
        <v>1005</v>
      </c>
      <c r="W2532" s="695"/>
      <c r="X2532" s="232">
        <v>4000</v>
      </c>
      <c r="Y2532" s="695">
        <v>4000</v>
      </c>
      <c r="Z2532" s="232">
        <v>4000</v>
      </c>
      <c r="AA2532" s="696">
        <v>4000</v>
      </c>
      <c r="AB2532" s="696"/>
      <c r="AC2532" s="697"/>
      <c r="AD2532" s="698"/>
      <c r="AE2532" s="699"/>
      <c r="AF2532" s="699"/>
      <c r="AG2532" s="699"/>
      <c r="AH2532" s="699"/>
      <c r="AI2532" s="232" t="s">
        <v>560</v>
      </c>
      <c r="AJ2532" s="694"/>
      <c r="AK2532" s="694" t="s">
        <v>712</v>
      </c>
      <c r="AL2532" s="700"/>
      <c r="AM2532" s="694" t="s">
        <v>486</v>
      </c>
      <c r="AN2532" s="694"/>
      <c r="AO2532" s="232"/>
      <c r="AP2532" s="232"/>
      <c r="AQ2532" s="232"/>
      <c r="AR2532" s="232"/>
      <c r="AS2532" s="232"/>
      <c r="AT2532" s="243" t="str">
        <f t="shared" si="221"/>
        <v/>
      </c>
      <c r="AU2532" s="243" t="str">
        <f t="shared" si="222"/>
        <v/>
      </c>
    </row>
    <row r="2533" spans="2:47" ht="14.25">
      <c r="B2533" s="682">
        <v>2025</v>
      </c>
      <c r="C2533" s="29">
        <v>8</v>
      </c>
      <c r="D2533" s="682"/>
      <c r="E2533" s="683"/>
      <c r="F2533" s="682"/>
      <c r="G2533" s="703" t="s">
        <v>485</v>
      </c>
      <c r="H2533" s="694" t="s">
        <v>467</v>
      </c>
      <c r="I2533" s="347" t="s">
        <v>3302</v>
      </c>
      <c r="J2533" s="694" t="s">
        <v>468</v>
      </c>
      <c r="K2533" s="232">
        <v>3783813</v>
      </c>
      <c r="L2533" s="698">
        <v>2</v>
      </c>
      <c r="M2533" s="185">
        <v>6</v>
      </c>
      <c r="N2533" s="717" t="s">
        <v>608</v>
      </c>
      <c r="O2533" s="232" t="s">
        <v>469</v>
      </c>
      <c r="P2533" s="232">
        <v>50</v>
      </c>
      <c r="Q2533" s="347" t="s">
        <v>228</v>
      </c>
      <c r="R2533" s="695">
        <v>1005</v>
      </c>
      <c r="S2533" s="695"/>
      <c r="T2533" s="714">
        <v>4000</v>
      </c>
      <c r="U2533" s="695">
        <v>4000</v>
      </c>
      <c r="V2533" s="695">
        <v>1005</v>
      </c>
      <c r="W2533" s="695"/>
      <c r="X2533" s="232">
        <v>4000</v>
      </c>
      <c r="Y2533" s="695">
        <v>4000</v>
      </c>
      <c r="Z2533" s="232">
        <v>4000</v>
      </c>
      <c r="AA2533" s="696">
        <v>4000</v>
      </c>
      <c r="AB2533" s="696"/>
      <c r="AC2533" s="697"/>
      <c r="AD2533" s="698"/>
      <c r="AE2533" s="699"/>
      <c r="AF2533" s="699"/>
      <c r="AG2533" s="699"/>
      <c r="AH2533" s="699"/>
      <c r="AI2533" s="232" t="s">
        <v>560</v>
      </c>
      <c r="AJ2533" s="694"/>
      <c r="AK2533" s="694" t="s">
        <v>712</v>
      </c>
      <c r="AL2533" s="700"/>
      <c r="AM2533" s="694" t="s">
        <v>486</v>
      </c>
      <c r="AN2533" s="694"/>
      <c r="AO2533" s="232"/>
      <c r="AP2533" s="232"/>
      <c r="AQ2533" s="232"/>
      <c r="AR2533" s="232"/>
      <c r="AS2533" s="232"/>
      <c r="AT2533" s="243" t="str">
        <f t="shared" si="221"/>
        <v/>
      </c>
      <c r="AU2533" s="243" t="str">
        <f t="shared" si="222"/>
        <v/>
      </c>
    </row>
    <row r="2534" spans="2:47" ht="14.25">
      <c r="B2534" s="682">
        <v>2025</v>
      </c>
      <c r="C2534" s="29">
        <v>8</v>
      </c>
      <c r="D2534" s="682"/>
      <c r="E2534" s="683"/>
      <c r="F2534" s="682"/>
      <c r="G2534" s="703" t="s">
        <v>485</v>
      </c>
      <c r="H2534" s="694" t="s">
        <v>467</v>
      </c>
      <c r="I2534" s="347" t="s">
        <v>3302</v>
      </c>
      <c r="J2534" s="694" t="s">
        <v>468</v>
      </c>
      <c r="K2534" s="232">
        <v>3783813</v>
      </c>
      <c r="L2534" s="698">
        <v>3</v>
      </c>
      <c r="M2534" s="185">
        <v>6</v>
      </c>
      <c r="N2534" s="717" t="s">
        <v>608</v>
      </c>
      <c r="O2534" s="232" t="s">
        <v>469</v>
      </c>
      <c r="P2534" s="232">
        <v>50</v>
      </c>
      <c r="Q2534" s="347" t="s">
        <v>228</v>
      </c>
      <c r="R2534" s="695">
        <v>1005</v>
      </c>
      <c r="S2534" s="695"/>
      <c r="T2534" s="714">
        <v>4000</v>
      </c>
      <c r="U2534" s="695">
        <v>4000</v>
      </c>
      <c r="V2534" s="695">
        <v>1005</v>
      </c>
      <c r="W2534" s="695"/>
      <c r="X2534" s="232">
        <v>4000</v>
      </c>
      <c r="Y2534" s="695">
        <v>4000</v>
      </c>
      <c r="Z2534" s="232">
        <v>4000</v>
      </c>
      <c r="AA2534" s="696">
        <v>4000</v>
      </c>
      <c r="AB2534" s="696"/>
      <c r="AC2534" s="697"/>
      <c r="AD2534" s="698"/>
      <c r="AE2534" s="699"/>
      <c r="AF2534" s="699"/>
      <c r="AG2534" s="699"/>
      <c r="AH2534" s="699"/>
      <c r="AI2534" s="232" t="s">
        <v>560</v>
      </c>
      <c r="AJ2534" s="694"/>
      <c r="AK2534" s="694" t="s">
        <v>712</v>
      </c>
      <c r="AL2534" s="700"/>
      <c r="AM2534" s="694" t="s">
        <v>486</v>
      </c>
      <c r="AN2534" s="694"/>
      <c r="AO2534" s="232"/>
      <c r="AP2534" s="232"/>
      <c r="AQ2534" s="232"/>
      <c r="AR2534" s="232"/>
      <c r="AS2534" s="232"/>
      <c r="AT2534" s="243" t="str">
        <f t="shared" si="221"/>
        <v/>
      </c>
      <c r="AU2534" s="243" t="str">
        <f t="shared" si="222"/>
        <v/>
      </c>
    </row>
    <row r="2535" spans="2:47" ht="14.25">
      <c r="B2535" s="682">
        <v>2025</v>
      </c>
      <c r="C2535" s="29">
        <v>8</v>
      </c>
      <c r="D2535" s="682"/>
      <c r="E2535" s="683"/>
      <c r="F2535" s="682"/>
      <c r="G2535" s="703"/>
      <c r="H2535" s="694" t="s">
        <v>467</v>
      </c>
      <c r="I2535" s="347" t="s">
        <v>592</v>
      </c>
      <c r="J2535" s="694" t="s">
        <v>468</v>
      </c>
      <c r="K2535" s="232"/>
      <c r="L2535" s="698"/>
      <c r="M2535" s="185"/>
      <c r="N2535" s="717"/>
      <c r="O2535" s="232"/>
      <c r="P2535" s="232">
        <v>25</v>
      </c>
      <c r="Q2535" s="347" t="s">
        <v>593</v>
      </c>
      <c r="R2535" s="695">
        <v>1005</v>
      </c>
      <c r="S2535" s="695"/>
      <c r="T2535" s="706" t="s">
        <v>3301</v>
      </c>
      <c r="U2535" s="695">
        <v>1005</v>
      </c>
      <c r="V2535" s="695">
        <v>1005</v>
      </c>
      <c r="W2535" s="695"/>
      <c r="X2535" s="232">
        <v>1</v>
      </c>
      <c r="Y2535" s="695"/>
      <c r="Z2535" s="232">
        <v>1</v>
      </c>
      <c r="AA2535" s="696">
        <v>12002</v>
      </c>
      <c r="AB2535" s="696">
        <v>24202</v>
      </c>
      <c r="AC2535" s="697" t="s">
        <v>604</v>
      </c>
      <c r="AD2535" s="698"/>
      <c r="AE2535" s="699"/>
      <c r="AF2535" s="699"/>
      <c r="AG2535" s="699"/>
      <c r="AH2535" s="699"/>
      <c r="AI2535" s="232"/>
      <c r="AJ2535" s="694"/>
      <c r="AK2535" s="694" t="s">
        <v>712</v>
      </c>
      <c r="AL2535" s="700"/>
      <c r="AM2535" s="694" t="s">
        <v>486</v>
      </c>
      <c r="AN2535" s="694"/>
      <c r="AO2535" s="232"/>
      <c r="AP2535" s="232"/>
      <c r="AQ2535" s="232"/>
      <c r="AR2535" s="232"/>
      <c r="AS2535" s="232"/>
      <c r="AT2535" s="243" t="str">
        <f t="shared" si="221"/>
        <v/>
      </c>
      <c r="AU2535" s="243" t="str">
        <f t="shared" si="222"/>
        <v/>
      </c>
    </row>
    <row r="2536" spans="2:47" ht="14.25">
      <c r="B2536" s="682">
        <v>2025</v>
      </c>
      <c r="C2536" s="29">
        <v>8</v>
      </c>
      <c r="D2536" s="682"/>
      <c r="E2536" s="683"/>
      <c r="F2536" s="682"/>
      <c r="G2536" s="703"/>
      <c r="H2536" s="694"/>
      <c r="I2536" s="347"/>
      <c r="J2536" s="694"/>
      <c r="K2536" s="232"/>
      <c r="L2536" s="698"/>
      <c r="M2536" s="185"/>
      <c r="N2536" s="717"/>
      <c r="O2536" s="232"/>
      <c r="P2536" s="232"/>
      <c r="Q2536" s="347"/>
      <c r="R2536" s="695"/>
      <c r="S2536" s="695"/>
      <c r="T2536" s="695"/>
      <c r="U2536" s="695"/>
      <c r="V2536" s="695"/>
      <c r="W2536" s="695"/>
      <c r="X2536" s="232"/>
      <c r="Y2536" s="695"/>
      <c r="Z2536" s="232"/>
      <c r="AA2536" s="696"/>
      <c r="AB2536" s="696"/>
      <c r="AC2536" s="697"/>
      <c r="AD2536" s="698"/>
      <c r="AE2536" s="699"/>
      <c r="AF2536" s="699"/>
      <c r="AG2536" s="699"/>
      <c r="AH2536" s="699"/>
      <c r="AI2536" s="232" t="s">
        <v>560</v>
      </c>
      <c r="AJ2536" s="694"/>
      <c r="AK2536" s="694"/>
      <c r="AL2536" s="700"/>
      <c r="AM2536" s="694"/>
      <c r="AN2536" s="694"/>
      <c r="AO2536" s="232"/>
      <c r="AP2536" s="232"/>
      <c r="AQ2536" s="232"/>
      <c r="AR2536" s="232"/>
      <c r="AS2536" s="232"/>
      <c r="AT2536" s="243" t="str">
        <f t="shared" si="221"/>
        <v/>
      </c>
      <c r="AU2536" s="243" t="str">
        <f t="shared" si="222"/>
        <v/>
      </c>
    </row>
    <row r="2537" spans="2:47" ht="14.25">
      <c r="B2537" s="682">
        <v>2025</v>
      </c>
      <c r="C2537" s="29">
        <v>8</v>
      </c>
      <c r="D2537" s="682"/>
      <c r="E2537" s="683"/>
      <c r="F2537" s="682"/>
      <c r="G2537" s="703"/>
      <c r="H2537" s="694" t="s">
        <v>467</v>
      </c>
      <c r="I2537" s="347" t="s">
        <v>3300</v>
      </c>
      <c r="J2537" s="694" t="s">
        <v>468</v>
      </c>
      <c r="K2537" s="232"/>
      <c r="L2537" s="698"/>
      <c r="M2537" s="185"/>
      <c r="N2537" s="717"/>
      <c r="O2537" s="232"/>
      <c r="P2537" s="232">
        <v>12</v>
      </c>
      <c r="Q2537" s="347" t="s">
        <v>593</v>
      </c>
      <c r="R2537" s="695">
        <v>1005</v>
      </c>
      <c r="S2537" s="695"/>
      <c r="T2537" s="706" t="s">
        <v>3301</v>
      </c>
      <c r="U2537" s="695">
        <v>1005</v>
      </c>
      <c r="V2537" s="695">
        <v>1005</v>
      </c>
      <c r="W2537" s="695"/>
      <c r="X2537" s="232">
        <v>1</v>
      </c>
      <c r="Y2537" s="695">
        <v>200</v>
      </c>
      <c r="Z2537" s="232">
        <v>1</v>
      </c>
      <c r="AA2537" s="696">
        <v>200</v>
      </c>
      <c r="AB2537" s="696"/>
      <c r="AC2537" s="697"/>
      <c r="AD2537" s="705" t="s">
        <v>3461</v>
      </c>
      <c r="AE2537" s="699"/>
      <c r="AF2537" s="699"/>
      <c r="AG2537" s="699"/>
      <c r="AH2537" s="699"/>
      <c r="AI2537" s="232"/>
      <c r="AJ2537" s="694"/>
      <c r="AK2537" s="694"/>
      <c r="AL2537" s="700"/>
      <c r="AM2537" s="694"/>
      <c r="AN2537" s="694"/>
      <c r="AO2537" s="232"/>
      <c r="AP2537" s="232"/>
      <c r="AQ2537" s="232"/>
      <c r="AR2537" s="232"/>
      <c r="AS2537" s="232"/>
      <c r="AT2537" s="243" t="str">
        <f t="shared" si="221"/>
        <v/>
      </c>
      <c r="AU2537" s="243" t="str">
        <f t="shared" si="222"/>
        <v/>
      </c>
    </row>
    <row r="2538" spans="2:47" ht="14.25">
      <c r="B2538" s="682">
        <v>2025</v>
      </c>
      <c r="C2538" s="29">
        <v>8</v>
      </c>
      <c r="D2538" s="682"/>
      <c r="E2538" s="683"/>
      <c r="F2538" s="682"/>
      <c r="G2538" s="703" t="s">
        <v>485</v>
      </c>
      <c r="H2538" s="694" t="s">
        <v>467</v>
      </c>
      <c r="I2538" s="347" t="s">
        <v>3302</v>
      </c>
      <c r="J2538" s="694" t="s">
        <v>468</v>
      </c>
      <c r="K2538" s="232">
        <v>3783813</v>
      </c>
      <c r="L2538" s="698">
        <v>4</v>
      </c>
      <c r="M2538" s="185">
        <v>6</v>
      </c>
      <c r="N2538" s="717" t="s">
        <v>608</v>
      </c>
      <c r="O2538" s="232" t="s">
        <v>469</v>
      </c>
      <c r="P2538" s="232">
        <v>50</v>
      </c>
      <c r="Q2538" s="347" t="s">
        <v>228</v>
      </c>
      <c r="R2538" s="695">
        <v>1005</v>
      </c>
      <c r="S2538" s="695"/>
      <c r="T2538" s="714">
        <v>4000</v>
      </c>
      <c r="U2538" s="695">
        <v>4000</v>
      </c>
      <c r="V2538" s="695">
        <v>1005</v>
      </c>
      <c r="W2538" s="695"/>
      <c r="X2538" s="232">
        <v>4000</v>
      </c>
      <c r="Y2538" s="695">
        <v>4000</v>
      </c>
      <c r="Z2538" s="232">
        <v>4000</v>
      </c>
      <c r="AA2538" s="696">
        <v>4000</v>
      </c>
      <c r="AB2538" s="696"/>
      <c r="AC2538" s="697"/>
      <c r="AD2538" s="698"/>
      <c r="AE2538" s="699"/>
      <c r="AF2538" s="699"/>
      <c r="AG2538" s="699"/>
      <c r="AH2538" s="699"/>
      <c r="AI2538" s="232" t="s">
        <v>560</v>
      </c>
      <c r="AJ2538" s="694"/>
      <c r="AK2538" s="694" t="s">
        <v>712</v>
      </c>
      <c r="AL2538" s="700"/>
      <c r="AM2538" s="694" t="s">
        <v>486</v>
      </c>
      <c r="AN2538" s="694"/>
      <c r="AO2538" s="232"/>
      <c r="AP2538" s="232"/>
      <c r="AQ2538" s="232"/>
      <c r="AR2538" s="232"/>
      <c r="AS2538" s="232"/>
      <c r="AT2538" s="243" t="str">
        <f t="shared" si="221"/>
        <v/>
      </c>
      <c r="AU2538" s="243" t="str">
        <f t="shared" si="222"/>
        <v/>
      </c>
    </row>
    <row r="2539" spans="2:47" ht="14.25">
      <c r="B2539" s="682">
        <v>2025</v>
      </c>
      <c r="C2539" s="29">
        <v>8</v>
      </c>
      <c r="D2539" s="682"/>
      <c r="E2539" s="683"/>
      <c r="F2539" s="682"/>
      <c r="G2539" s="703" t="s">
        <v>485</v>
      </c>
      <c r="H2539" s="694" t="s">
        <v>467</v>
      </c>
      <c r="I2539" s="347" t="s">
        <v>3302</v>
      </c>
      <c r="J2539" s="694" t="s">
        <v>468</v>
      </c>
      <c r="K2539" s="232">
        <v>3783813</v>
      </c>
      <c r="L2539" s="698">
        <v>5</v>
      </c>
      <c r="M2539" s="185">
        <v>6</v>
      </c>
      <c r="N2539" s="717" t="s">
        <v>608</v>
      </c>
      <c r="O2539" s="232" t="s">
        <v>469</v>
      </c>
      <c r="P2539" s="232">
        <v>50</v>
      </c>
      <c r="Q2539" s="347" t="s">
        <v>228</v>
      </c>
      <c r="R2539" s="695">
        <v>1005</v>
      </c>
      <c r="S2539" s="695"/>
      <c r="T2539" s="714">
        <v>4000</v>
      </c>
      <c r="U2539" s="695">
        <v>4000</v>
      </c>
      <c r="V2539" s="695">
        <v>1005</v>
      </c>
      <c r="W2539" s="695"/>
      <c r="X2539" s="232">
        <v>4000</v>
      </c>
      <c r="Y2539" s="695">
        <v>4000</v>
      </c>
      <c r="Z2539" s="232">
        <v>4000</v>
      </c>
      <c r="AA2539" s="696">
        <v>4000</v>
      </c>
      <c r="AB2539" s="696"/>
      <c r="AC2539" s="697"/>
      <c r="AD2539" s="698"/>
      <c r="AE2539" s="699"/>
      <c r="AF2539" s="699"/>
      <c r="AG2539" s="699"/>
      <c r="AH2539" s="699"/>
      <c r="AI2539" s="232" t="s">
        <v>560</v>
      </c>
      <c r="AJ2539" s="694"/>
      <c r="AK2539" s="694" t="s">
        <v>712</v>
      </c>
      <c r="AL2539" s="700"/>
      <c r="AM2539" s="694" t="s">
        <v>486</v>
      </c>
      <c r="AN2539" s="694"/>
      <c r="AO2539" s="232"/>
      <c r="AP2539" s="232"/>
      <c r="AQ2539" s="232"/>
      <c r="AR2539" s="232"/>
      <c r="AS2539" s="232"/>
      <c r="AT2539" s="243" t="str">
        <f t="shared" si="221"/>
        <v/>
      </c>
      <c r="AU2539" s="243" t="str">
        <f t="shared" si="222"/>
        <v/>
      </c>
    </row>
    <row r="2540" spans="2:47" ht="14.25">
      <c r="B2540" s="682">
        <v>2025</v>
      </c>
      <c r="C2540" s="29">
        <v>8</v>
      </c>
      <c r="D2540" s="682"/>
      <c r="E2540" s="683"/>
      <c r="F2540" s="682"/>
      <c r="G2540" s="703" t="s">
        <v>485</v>
      </c>
      <c r="H2540" s="694" t="s">
        <v>467</v>
      </c>
      <c r="I2540" s="347" t="s">
        <v>3302</v>
      </c>
      <c r="J2540" s="694" t="s">
        <v>468</v>
      </c>
      <c r="K2540" s="232">
        <v>3783813</v>
      </c>
      <c r="L2540" s="698">
        <v>6</v>
      </c>
      <c r="M2540" s="185">
        <v>6</v>
      </c>
      <c r="N2540" s="717" t="s">
        <v>608</v>
      </c>
      <c r="O2540" s="232" t="s">
        <v>469</v>
      </c>
      <c r="P2540" s="232">
        <v>50</v>
      </c>
      <c r="Q2540" s="347" t="s">
        <v>228</v>
      </c>
      <c r="R2540" s="695">
        <v>1005</v>
      </c>
      <c r="S2540" s="695"/>
      <c r="T2540" s="714">
        <v>4000</v>
      </c>
      <c r="U2540" s="695">
        <v>4000</v>
      </c>
      <c r="V2540" s="695">
        <v>1005</v>
      </c>
      <c r="W2540" s="695"/>
      <c r="X2540" s="232">
        <v>4000</v>
      </c>
      <c r="Y2540" s="695">
        <v>4000</v>
      </c>
      <c r="Z2540" s="232">
        <v>4000</v>
      </c>
      <c r="AA2540" s="696">
        <v>4000</v>
      </c>
      <c r="AB2540" s="696"/>
      <c r="AC2540" s="697"/>
      <c r="AD2540" s="698"/>
      <c r="AE2540" s="699"/>
      <c r="AF2540" s="699"/>
      <c r="AG2540" s="699"/>
      <c r="AH2540" s="699"/>
      <c r="AI2540" s="232" t="s">
        <v>560</v>
      </c>
      <c r="AJ2540" s="694"/>
      <c r="AK2540" s="694" t="s">
        <v>712</v>
      </c>
      <c r="AL2540" s="700"/>
      <c r="AM2540" s="694" t="s">
        <v>486</v>
      </c>
      <c r="AN2540" s="694"/>
      <c r="AO2540" s="232"/>
      <c r="AP2540" s="232"/>
      <c r="AQ2540" s="232"/>
      <c r="AR2540" s="232"/>
      <c r="AS2540" s="232"/>
      <c r="AT2540" s="243" t="str">
        <f t="shared" si="221"/>
        <v/>
      </c>
      <c r="AU2540" s="243" t="str">
        <f t="shared" si="222"/>
        <v/>
      </c>
    </row>
    <row r="2541" spans="2:47" ht="14.25">
      <c r="B2541" s="682">
        <v>2025</v>
      </c>
      <c r="C2541" s="29">
        <v>8</v>
      </c>
      <c r="D2541" s="682"/>
      <c r="E2541" s="683"/>
      <c r="F2541" s="682"/>
      <c r="G2541" s="703"/>
      <c r="H2541" s="694" t="s">
        <v>467</v>
      </c>
      <c r="I2541" s="347" t="s">
        <v>592</v>
      </c>
      <c r="J2541" s="694" t="s">
        <v>468</v>
      </c>
      <c r="K2541" s="232"/>
      <c r="L2541" s="698"/>
      <c r="M2541" s="185"/>
      <c r="N2541" s="717"/>
      <c r="O2541" s="232"/>
      <c r="P2541" s="232">
        <v>25</v>
      </c>
      <c r="Q2541" s="347" t="s">
        <v>593</v>
      </c>
      <c r="R2541" s="695">
        <v>1005</v>
      </c>
      <c r="S2541" s="695"/>
      <c r="T2541" s="706" t="s">
        <v>3301</v>
      </c>
      <c r="U2541" s="695">
        <v>1005</v>
      </c>
      <c r="V2541" s="695">
        <v>1005</v>
      </c>
      <c r="W2541" s="695"/>
      <c r="X2541" s="232">
        <v>1</v>
      </c>
      <c r="Y2541" s="695"/>
      <c r="Z2541" s="232">
        <v>1</v>
      </c>
      <c r="AA2541" s="696">
        <v>12002</v>
      </c>
      <c r="AB2541" s="696">
        <v>24202</v>
      </c>
      <c r="AC2541" s="697" t="s">
        <v>604</v>
      </c>
      <c r="AD2541" s="698"/>
      <c r="AE2541" s="699"/>
      <c r="AF2541" s="699"/>
      <c r="AG2541" s="699"/>
      <c r="AH2541" s="699"/>
      <c r="AI2541" s="232"/>
      <c r="AJ2541" s="694"/>
      <c r="AK2541" s="694" t="s">
        <v>712</v>
      </c>
      <c r="AL2541" s="700"/>
      <c r="AM2541" s="694" t="s">
        <v>486</v>
      </c>
      <c r="AN2541" s="694"/>
      <c r="AO2541" s="232"/>
      <c r="AP2541" s="232"/>
      <c r="AQ2541" s="232"/>
      <c r="AR2541" s="232"/>
      <c r="AS2541" s="232"/>
      <c r="AT2541" s="243" t="str">
        <f t="shared" si="221"/>
        <v/>
      </c>
      <c r="AU2541" s="243" t="str">
        <f t="shared" si="222"/>
        <v/>
      </c>
    </row>
    <row r="2542" spans="2:47" ht="14.25">
      <c r="B2542" s="682">
        <v>2025</v>
      </c>
      <c r="C2542" s="29">
        <v>8</v>
      </c>
      <c r="D2542" s="682"/>
      <c r="E2542" s="683"/>
      <c r="F2542" s="682"/>
      <c r="G2542" s="703"/>
      <c r="H2542" s="694"/>
      <c r="I2542" s="347"/>
      <c r="J2542" s="694"/>
      <c r="K2542" s="232"/>
      <c r="L2542" s="698"/>
      <c r="M2542" s="185"/>
      <c r="N2542" s="717"/>
      <c r="O2542" s="232"/>
      <c r="P2542" s="232"/>
      <c r="Q2542" s="347"/>
      <c r="R2542" s="695"/>
      <c r="S2542" s="695"/>
      <c r="T2542" s="695"/>
      <c r="U2542" s="695"/>
      <c r="V2542" s="695"/>
      <c r="W2542" s="695"/>
      <c r="X2542" s="232"/>
      <c r="Y2542" s="695"/>
      <c r="Z2542" s="232"/>
      <c r="AA2542" s="696"/>
      <c r="AB2542" s="696"/>
      <c r="AC2542" s="697"/>
      <c r="AD2542" s="698"/>
      <c r="AE2542" s="699"/>
      <c r="AF2542" s="699"/>
      <c r="AG2542" s="699"/>
      <c r="AH2542" s="699"/>
      <c r="AI2542" s="232" t="s">
        <v>689</v>
      </c>
      <c r="AJ2542" s="694"/>
      <c r="AK2542" s="694"/>
      <c r="AL2542" s="700"/>
      <c r="AM2542" s="694"/>
      <c r="AN2542" s="694"/>
      <c r="AO2542" s="232"/>
      <c r="AP2542" s="232"/>
      <c r="AQ2542" s="232"/>
      <c r="AR2542" s="232"/>
      <c r="AS2542" s="232"/>
      <c r="AT2542" s="243" t="str">
        <f t="shared" si="221"/>
        <v/>
      </c>
      <c r="AU2542" s="243" t="str">
        <f t="shared" si="222"/>
        <v/>
      </c>
    </row>
    <row r="2543" spans="2:47" ht="14.25">
      <c r="B2543" s="682">
        <v>2025</v>
      </c>
      <c r="C2543" s="29">
        <v>8</v>
      </c>
      <c r="D2543" s="682"/>
      <c r="E2543" s="683"/>
      <c r="F2543" s="682"/>
      <c r="G2543" s="703"/>
      <c r="H2543" s="694" t="s">
        <v>467</v>
      </c>
      <c r="I2543" s="347" t="s">
        <v>3300</v>
      </c>
      <c r="J2543" s="694" t="s">
        <v>468</v>
      </c>
      <c r="K2543" s="232"/>
      <c r="L2543" s="698"/>
      <c r="M2543" s="185"/>
      <c r="N2543" s="717"/>
      <c r="O2543" s="232"/>
      <c r="P2543" s="232">
        <v>12</v>
      </c>
      <c r="Q2543" s="347" t="s">
        <v>593</v>
      </c>
      <c r="R2543" s="695">
        <v>1005</v>
      </c>
      <c r="S2543" s="695"/>
      <c r="T2543" s="706" t="s">
        <v>3301</v>
      </c>
      <c r="U2543" s="695">
        <v>1005</v>
      </c>
      <c r="V2543" s="695">
        <v>1005</v>
      </c>
      <c r="W2543" s="695"/>
      <c r="X2543" s="232">
        <v>1</v>
      </c>
      <c r="Y2543" s="695">
        <v>200</v>
      </c>
      <c r="Z2543" s="232">
        <v>1</v>
      </c>
      <c r="AA2543" s="696">
        <v>200</v>
      </c>
      <c r="AB2543" s="696"/>
      <c r="AC2543" s="697"/>
      <c r="AD2543" s="705" t="s">
        <v>3461</v>
      </c>
      <c r="AE2543" s="699"/>
      <c r="AF2543" s="699"/>
      <c r="AG2543" s="699"/>
      <c r="AH2543" s="699"/>
      <c r="AI2543" s="232"/>
      <c r="AJ2543" s="694"/>
      <c r="AK2543" s="694"/>
      <c r="AL2543" s="700"/>
      <c r="AM2543" s="694"/>
      <c r="AN2543" s="694"/>
      <c r="AO2543" s="232"/>
      <c r="AP2543" s="232"/>
      <c r="AQ2543" s="232"/>
      <c r="AR2543" s="232"/>
      <c r="AS2543" s="232"/>
      <c r="AT2543" s="243" t="str">
        <f t="shared" si="221"/>
        <v/>
      </c>
      <c r="AU2543" s="243" t="str">
        <f t="shared" si="222"/>
        <v/>
      </c>
    </row>
    <row r="2544" spans="2:47" ht="14.25">
      <c r="B2544" s="682">
        <v>2025</v>
      </c>
      <c r="C2544" s="29">
        <v>8</v>
      </c>
      <c r="D2544" s="682"/>
      <c r="E2544" s="683"/>
      <c r="F2544" s="682"/>
      <c r="G2544" s="703" t="s">
        <v>485</v>
      </c>
      <c r="H2544" s="694" t="s">
        <v>467</v>
      </c>
      <c r="I2544" s="347" t="s">
        <v>3302</v>
      </c>
      <c r="J2544" s="694" t="s">
        <v>468</v>
      </c>
      <c r="K2544" s="232">
        <v>3783814</v>
      </c>
      <c r="L2544" s="698">
        <v>1</v>
      </c>
      <c r="M2544" s="185">
        <v>3</v>
      </c>
      <c r="N2544" s="717" t="s">
        <v>3462</v>
      </c>
      <c r="O2544" s="232" t="s">
        <v>469</v>
      </c>
      <c r="P2544" s="232">
        <v>50</v>
      </c>
      <c r="Q2544" s="347" t="s">
        <v>228</v>
      </c>
      <c r="R2544" s="695">
        <v>1005</v>
      </c>
      <c r="S2544" s="695"/>
      <c r="T2544" s="714">
        <v>4000</v>
      </c>
      <c r="U2544" s="695">
        <v>4000</v>
      </c>
      <c r="V2544" s="695">
        <v>1005</v>
      </c>
      <c r="W2544" s="695"/>
      <c r="X2544" s="232">
        <v>4000</v>
      </c>
      <c r="Y2544" s="695">
        <v>4000</v>
      </c>
      <c r="Z2544" s="232">
        <v>4000</v>
      </c>
      <c r="AA2544" s="696">
        <v>4000</v>
      </c>
      <c r="AB2544" s="696"/>
      <c r="AC2544" s="697"/>
      <c r="AD2544" s="698"/>
      <c r="AE2544" s="699"/>
      <c r="AF2544" s="699"/>
      <c r="AG2544" s="699"/>
      <c r="AH2544" s="699"/>
      <c r="AI2544" s="232" t="s">
        <v>560</v>
      </c>
      <c r="AJ2544" s="694"/>
      <c r="AK2544" s="694" t="s">
        <v>712</v>
      </c>
      <c r="AL2544" s="700"/>
      <c r="AM2544" s="694" t="s">
        <v>486</v>
      </c>
      <c r="AN2544" s="694"/>
      <c r="AO2544" s="232"/>
      <c r="AP2544" s="232"/>
      <c r="AQ2544" s="232"/>
      <c r="AR2544" s="232"/>
      <c r="AS2544" s="232"/>
      <c r="AT2544" s="243" t="str">
        <f t="shared" si="221"/>
        <v/>
      </c>
      <c r="AU2544" s="243" t="str">
        <f t="shared" si="222"/>
        <v/>
      </c>
    </row>
    <row r="2545" spans="2:47" ht="14.25">
      <c r="B2545" s="682">
        <v>2025</v>
      </c>
      <c r="C2545" s="29">
        <v>8</v>
      </c>
      <c r="D2545" s="682"/>
      <c r="E2545" s="683"/>
      <c r="F2545" s="682"/>
      <c r="G2545" s="703" t="s">
        <v>485</v>
      </c>
      <c r="H2545" s="694" t="s">
        <v>467</v>
      </c>
      <c r="I2545" s="347" t="s">
        <v>3302</v>
      </c>
      <c r="J2545" s="694" t="s">
        <v>468</v>
      </c>
      <c r="K2545" s="232">
        <v>3783814</v>
      </c>
      <c r="L2545" s="698">
        <v>2</v>
      </c>
      <c r="M2545" s="185">
        <v>3</v>
      </c>
      <c r="N2545" s="717" t="s">
        <v>3462</v>
      </c>
      <c r="O2545" s="232" t="s">
        <v>469</v>
      </c>
      <c r="P2545" s="232">
        <v>50</v>
      </c>
      <c r="Q2545" s="347" t="s">
        <v>228</v>
      </c>
      <c r="R2545" s="695">
        <v>1005</v>
      </c>
      <c r="S2545" s="695"/>
      <c r="T2545" s="714">
        <v>4000</v>
      </c>
      <c r="U2545" s="695">
        <v>4000</v>
      </c>
      <c r="V2545" s="695">
        <v>1005</v>
      </c>
      <c r="W2545" s="695"/>
      <c r="X2545" s="232">
        <v>4000</v>
      </c>
      <c r="Y2545" s="695">
        <v>4000</v>
      </c>
      <c r="Z2545" s="232">
        <v>4000</v>
      </c>
      <c r="AA2545" s="696">
        <v>4000</v>
      </c>
      <c r="AB2545" s="696"/>
      <c r="AC2545" s="697"/>
      <c r="AD2545" s="698"/>
      <c r="AE2545" s="699"/>
      <c r="AF2545" s="699"/>
      <c r="AG2545" s="699"/>
      <c r="AH2545" s="699"/>
      <c r="AI2545" s="232" t="s">
        <v>560</v>
      </c>
      <c r="AJ2545" s="694"/>
      <c r="AK2545" s="694" t="s">
        <v>712</v>
      </c>
      <c r="AL2545" s="700"/>
      <c r="AM2545" s="694" t="s">
        <v>486</v>
      </c>
      <c r="AN2545" s="694"/>
      <c r="AO2545" s="232"/>
      <c r="AP2545" s="232"/>
      <c r="AQ2545" s="232"/>
      <c r="AR2545" s="232"/>
      <c r="AS2545" s="232"/>
      <c r="AT2545" s="243" t="str">
        <f t="shared" si="221"/>
        <v/>
      </c>
      <c r="AU2545" s="243" t="str">
        <f t="shared" si="222"/>
        <v/>
      </c>
    </row>
    <row r="2546" spans="2:47" ht="14.25">
      <c r="B2546" s="682">
        <v>2025</v>
      </c>
      <c r="C2546" s="29">
        <v>8</v>
      </c>
      <c r="D2546" s="682"/>
      <c r="E2546" s="683"/>
      <c r="F2546" s="682"/>
      <c r="G2546" s="703" t="s">
        <v>485</v>
      </c>
      <c r="H2546" s="694" t="s">
        <v>467</v>
      </c>
      <c r="I2546" s="347" t="s">
        <v>3302</v>
      </c>
      <c r="J2546" s="694" t="s">
        <v>468</v>
      </c>
      <c r="K2546" s="232">
        <v>3783814</v>
      </c>
      <c r="L2546" s="698">
        <v>3</v>
      </c>
      <c r="M2546" s="185">
        <v>3</v>
      </c>
      <c r="N2546" s="717" t="s">
        <v>3462</v>
      </c>
      <c r="O2546" s="232" t="s">
        <v>469</v>
      </c>
      <c r="P2546" s="232">
        <v>50</v>
      </c>
      <c r="Q2546" s="347" t="s">
        <v>228</v>
      </c>
      <c r="R2546" s="695">
        <v>1005</v>
      </c>
      <c r="S2546" s="695"/>
      <c r="T2546" s="714">
        <v>4000</v>
      </c>
      <c r="U2546" s="695">
        <v>4000</v>
      </c>
      <c r="V2546" s="695">
        <v>1005</v>
      </c>
      <c r="W2546" s="695"/>
      <c r="X2546" s="232">
        <v>4000</v>
      </c>
      <c r="Y2546" s="695">
        <v>4000</v>
      </c>
      <c r="Z2546" s="232">
        <v>4000</v>
      </c>
      <c r="AA2546" s="696">
        <v>4000</v>
      </c>
      <c r="AB2546" s="696"/>
      <c r="AC2546" s="697"/>
      <c r="AD2546" s="698"/>
      <c r="AE2546" s="699"/>
      <c r="AF2546" s="699"/>
      <c r="AG2546" s="699"/>
      <c r="AH2546" s="699"/>
      <c r="AI2546" s="232" t="s">
        <v>560</v>
      </c>
      <c r="AJ2546" s="694"/>
      <c r="AK2546" s="694" t="s">
        <v>712</v>
      </c>
      <c r="AL2546" s="700"/>
      <c r="AM2546" s="694" t="s">
        <v>486</v>
      </c>
      <c r="AN2546" s="694"/>
      <c r="AO2546" s="232"/>
      <c r="AP2546" s="232"/>
      <c r="AQ2546" s="232"/>
      <c r="AR2546" s="232"/>
      <c r="AS2546" s="232"/>
      <c r="AT2546" s="243" t="str">
        <f t="shared" si="221"/>
        <v/>
      </c>
      <c r="AU2546" s="243" t="str">
        <f t="shared" si="222"/>
        <v/>
      </c>
    </row>
    <row r="2547" spans="2:47" ht="14.25">
      <c r="B2547" s="682">
        <v>2025</v>
      </c>
      <c r="C2547" s="29">
        <v>8</v>
      </c>
      <c r="D2547" s="682"/>
      <c r="E2547" s="683"/>
      <c r="F2547" s="682"/>
      <c r="G2547" s="703"/>
      <c r="H2547" s="694" t="s">
        <v>467</v>
      </c>
      <c r="I2547" s="347" t="s">
        <v>592</v>
      </c>
      <c r="J2547" s="694" t="s">
        <v>468</v>
      </c>
      <c r="K2547" s="232"/>
      <c r="L2547" s="698"/>
      <c r="M2547" s="185"/>
      <c r="N2547" s="717"/>
      <c r="O2547" s="232"/>
      <c r="P2547" s="232">
        <v>25</v>
      </c>
      <c r="Q2547" s="347" t="s">
        <v>593</v>
      </c>
      <c r="R2547" s="695">
        <v>1005</v>
      </c>
      <c r="S2547" s="695"/>
      <c r="T2547" s="706" t="s">
        <v>3301</v>
      </c>
      <c r="U2547" s="695">
        <v>1005</v>
      </c>
      <c r="V2547" s="695">
        <v>1005</v>
      </c>
      <c r="W2547" s="695"/>
      <c r="X2547" s="232">
        <v>1</v>
      </c>
      <c r="Y2547" s="695"/>
      <c r="Z2547" s="232">
        <v>1</v>
      </c>
      <c r="AA2547" s="696">
        <v>12002</v>
      </c>
      <c r="AB2547" s="696">
        <v>24202</v>
      </c>
      <c r="AC2547" s="697" t="s">
        <v>604</v>
      </c>
      <c r="AD2547" s="698"/>
      <c r="AE2547" s="699"/>
      <c r="AF2547" s="699"/>
      <c r="AG2547" s="699"/>
      <c r="AH2547" s="699"/>
      <c r="AI2547" s="232"/>
      <c r="AJ2547" s="694"/>
      <c r="AK2547" s="694" t="s">
        <v>712</v>
      </c>
      <c r="AL2547" s="700"/>
      <c r="AM2547" s="694" t="s">
        <v>486</v>
      </c>
      <c r="AN2547" s="694"/>
      <c r="AO2547" s="232"/>
      <c r="AP2547" s="232"/>
      <c r="AQ2547" s="232"/>
      <c r="AR2547" s="232"/>
      <c r="AS2547" s="232"/>
      <c r="AT2547" s="243" t="str">
        <f t="shared" si="221"/>
        <v/>
      </c>
      <c r="AU2547" s="243" t="str">
        <f t="shared" si="222"/>
        <v/>
      </c>
    </row>
    <row r="2548" spans="2:47" ht="14.25">
      <c r="B2548" s="682">
        <v>2025</v>
      </c>
      <c r="C2548" s="29">
        <v>8</v>
      </c>
      <c r="D2548" s="682"/>
      <c r="E2548" s="683"/>
      <c r="F2548" s="682"/>
      <c r="G2548" s="703"/>
      <c r="H2548" s="694"/>
      <c r="I2548" s="347"/>
      <c r="J2548" s="694"/>
      <c r="K2548" s="232"/>
      <c r="L2548" s="698"/>
      <c r="M2548" s="185"/>
      <c r="N2548" s="717"/>
      <c r="O2548" s="232"/>
      <c r="P2548" s="232"/>
      <c r="Q2548" s="347"/>
      <c r="R2548" s="695"/>
      <c r="S2548" s="695"/>
      <c r="T2548" s="695"/>
      <c r="U2548" s="695"/>
      <c r="V2548" s="695"/>
      <c r="W2548" s="695"/>
      <c r="X2548" s="232"/>
      <c r="Y2548" s="695"/>
      <c r="Z2548" s="232"/>
      <c r="AA2548" s="696"/>
      <c r="AB2548" s="696"/>
      <c r="AC2548" s="697"/>
      <c r="AD2548" s="698"/>
      <c r="AE2548" s="699"/>
      <c r="AF2548" s="699"/>
      <c r="AG2548" s="699"/>
      <c r="AH2548" s="699"/>
      <c r="AI2548" s="232" t="s">
        <v>689</v>
      </c>
      <c r="AJ2548" s="694"/>
      <c r="AK2548" s="694"/>
      <c r="AL2548" s="700"/>
      <c r="AM2548" s="694"/>
      <c r="AN2548" s="694"/>
      <c r="AO2548" s="232"/>
      <c r="AP2548" s="232"/>
      <c r="AQ2548" s="232"/>
      <c r="AR2548" s="232"/>
      <c r="AS2548" s="232"/>
      <c r="AT2548" s="243" t="str">
        <f t="shared" si="221"/>
        <v/>
      </c>
      <c r="AU2548" s="243" t="str">
        <f t="shared" si="222"/>
        <v/>
      </c>
    </row>
    <row r="2549" spans="2:47" ht="14.25">
      <c r="B2549" s="682">
        <v>2025</v>
      </c>
      <c r="C2549" s="29">
        <v>8</v>
      </c>
      <c r="D2549" s="682"/>
      <c r="E2549" s="683"/>
      <c r="F2549" s="682"/>
      <c r="G2549" s="703"/>
      <c r="H2549" s="694" t="s">
        <v>467</v>
      </c>
      <c r="I2549" s="347" t="s">
        <v>3300</v>
      </c>
      <c r="J2549" s="694" t="s">
        <v>468</v>
      </c>
      <c r="K2549" s="232"/>
      <c r="L2549" s="698"/>
      <c r="M2549" s="185"/>
      <c r="N2549" s="717"/>
      <c r="O2549" s="232"/>
      <c r="P2549" s="232">
        <v>12</v>
      </c>
      <c r="Q2549" s="347" t="s">
        <v>593</v>
      </c>
      <c r="R2549" s="695">
        <v>1120</v>
      </c>
      <c r="S2549" s="695"/>
      <c r="T2549" s="706" t="s">
        <v>3301</v>
      </c>
      <c r="U2549" s="695">
        <v>200</v>
      </c>
      <c r="V2549" s="695">
        <v>1120</v>
      </c>
      <c r="W2549" s="695"/>
      <c r="X2549" s="232">
        <v>1</v>
      </c>
      <c r="Y2549" s="695">
        <v>200</v>
      </c>
      <c r="Z2549" s="232">
        <v>1</v>
      </c>
      <c r="AA2549" s="696">
        <v>200</v>
      </c>
      <c r="AB2549" s="696"/>
      <c r="AC2549" s="704" t="s">
        <v>3463</v>
      </c>
      <c r="AD2549" s="705" t="s">
        <v>3467</v>
      </c>
      <c r="AE2549" s="699"/>
      <c r="AF2549" s="699"/>
      <c r="AG2549" s="699"/>
      <c r="AH2549" s="699"/>
      <c r="AI2549" s="232"/>
      <c r="AJ2549" s="694"/>
      <c r="AK2549" s="694"/>
      <c r="AL2549" s="700"/>
      <c r="AM2549" s="694"/>
      <c r="AN2549" s="694"/>
      <c r="AO2549" s="232"/>
      <c r="AP2549" s="232"/>
      <c r="AQ2549" s="232"/>
      <c r="AR2549" s="232"/>
      <c r="AS2549" s="232"/>
      <c r="AT2549" s="243" t="str">
        <f t="shared" si="221"/>
        <v/>
      </c>
      <c r="AU2549" s="243" t="str">
        <f t="shared" si="222"/>
        <v/>
      </c>
    </row>
    <row r="2550" spans="2:47" ht="14.25">
      <c r="B2550" s="682">
        <v>2025</v>
      </c>
      <c r="C2550" s="29">
        <v>8</v>
      </c>
      <c r="D2550" s="682"/>
      <c r="E2550" s="683"/>
      <c r="F2550" s="682"/>
      <c r="G2550" s="703" t="s">
        <v>485</v>
      </c>
      <c r="H2550" s="694" t="s">
        <v>467</v>
      </c>
      <c r="I2550" s="347" t="s">
        <v>3302</v>
      </c>
      <c r="J2550" s="694" t="s">
        <v>468</v>
      </c>
      <c r="K2550" s="232">
        <v>3783799</v>
      </c>
      <c r="L2550" s="698">
        <v>1</v>
      </c>
      <c r="M2550" s="185">
        <v>6</v>
      </c>
      <c r="N2550" s="717" t="s">
        <v>480</v>
      </c>
      <c r="O2550" s="232" t="s">
        <v>3464</v>
      </c>
      <c r="P2550" s="232">
        <v>50</v>
      </c>
      <c r="Q2550" s="347" t="s">
        <v>276</v>
      </c>
      <c r="R2550" s="695">
        <v>1120</v>
      </c>
      <c r="S2550" s="695"/>
      <c r="T2550" s="714">
        <v>6000</v>
      </c>
      <c r="U2550" s="695">
        <v>6000</v>
      </c>
      <c r="V2550" s="695">
        <v>1120</v>
      </c>
      <c r="W2550" s="695"/>
      <c r="X2550" s="232">
        <v>1</v>
      </c>
      <c r="Y2550" s="695">
        <v>6000</v>
      </c>
      <c r="Z2550" s="232">
        <v>1</v>
      </c>
      <c r="AA2550" s="696">
        <v>6000</v>
      </c>
      <c r="AB2550" s="696"/>
      <c r="AC2550" s="697" t="s">
        <v>3468</v>
      </c>
      <c r="AD2550" s="698"/>
      <c r="AE2550" s="699"/>
      <c r="AF2550" s="699"/>
      <c r="AG2550" s="699"/>
      <c r="AH2550" s="699"/>
      <c r="AI2550" s="232" t="s">
        <v>560</v>
      </c>
      <c r="AJ2550" s="694"/>
      <c r="AK2550" s="694" t="s">
        <v>862</v>
      </c>
      <c r="AL2550" s="700"/>
      <c r="AM2550" s="694" t="s">
        <v>486</v>
      </c>
      <c r="AN2550" s="694"/>
      <c r="AO2550" s="232"/>
      <c r="AP2550" s="232"/>
      <c r="AQ2550" s="232"/>
      <c r="AR2550" s="232"/>
      <c r="AS2550" s="232"/>
      <c r="AT2550" s="243" t="str">
        <f t="shared" si="221"/>
        <v/>
      </c>
      <c r="AU2550" s="243" t="str">
        <f t="shared" si="222"/>
        <v/>
      </c>
    </row>
    <row r="2551" spans="2:47" ht="14.25">
      <c r="B2551" s="682">
        <v>2025</v>
      </c>
      <c r="C2551" s="29">
        <v>8</v>
      </c>
      <c r="D2551" s="682"/>
      <c r="E2551" s="683"/>
      <c r="F2551" s="682"/>
      <c r="G2551" s="703" t="s">
        <v>485</v>
      </c>
      <c r="H2551" s="694" t="s">
        <v>467</v>
      </c>
      <c r="I2551" s="347" t="s">
        <v>3302</v>
      </c>
      <c r="J2551" s="694" t="s">
        <v>468</v>
      </c>
      <c r="K2551" s="232">
        <v>3783799</v>
      </c>
      <c r="L2551" s="698">
        <v>2</v>
      </c>
      <c r="M2551" s="185">
        <v>6</v>
      </c>
      <c r="N2551" s="717" t="s">
        <v>480</v>
      </c>
      <c r="O2551" s="232" t="s">
        <v>3464</v>
      </c>
      <c r="P2551" s="232">
        <v>50</v>
      </c>
      <c r="Q2551" s="347" t="s">
        <v>276</v>
      </c>
      <c r="R2551" s="695">
        <v>1120</v>
      </c>
      <c r="S2551" s="695"/>
      <c r="T2551" s="714">
        <v>6000</v>
      </c>
      <c r="U2551" s="695">
        <v>6000</v>
      </c>
      <c r="V2551" s="695">
        <v>1120</v>
      </c>
      <c r="W2551" s="695"/>
      <c r="X2551" s="232">
        <v>1</v>
      </c>
      <c r="Y2551" s="695">
        <v>6000</v>
      </c>
      <c r="Z2551" s="232">
        <v>1</v>
      </c>
      <c r="AA2551" s="696">
        <v>6000</v>
      </c>
      <c r="AB2551" s="696"/>
      <c r="AC2551" s="697"/>
      <c r="AD2551" s="698"/>
      <c r="AE2551" s="699"/>
      <c r="AF2551" s="699"/>
      <c r="AG2551" s="699"/>
      <c r="AH2551" s="699"/>
      <c r="AI2551" s="232" t="s">
        <v>560</v>
      </c>
      <c r="AJ2551" s="694"/>
      <c r="AK2551" s="694" t="s">
        <v>862</v>
      </c>
      <c r="AL2551" s="700"/>
      <c r="AM2551" s="694" t="s">
        <v>486</v>
      </c>
      <c r="AN2551" s="694"/>
      <c r="AO2551" s="232"/>
      <c r="AP2551" s="232"/>
      <c r="AQ2551" s="232"/>
      <c r="AR2551" s="232"/>
      <c r="AS2551" s="232"/>
      <c r="AT2551" s="243" t="str">
        <f t="shared" si="221"/>
        <v/>
      </c>
      <c r="AU2551" s="243" t="str">
        <f t="shared" si="222"/>
        <v/>
      </c>
    </row>
    <row r="2552" spans="2:47" ht="14.25">
      <c r="B2552" s="682">
        <v>2025</v>
      </c>
      <c r="C2552" s="29">
        <v>8</v>
      </c>
      <c r="D2552" s="682"/>
      <c r="E2552" s="683"/>
      <c r="F2552" s="682"/>
      <c r="G2552" s="703"/>
      <c r="H2552" s="694" t="s">
        <v>467</v>
      </c>
      <c r="I2552" s="347" t="s">
        <v>592</v>
      </c>
      <c r="J2552" s="694" t="s">
        <v>468</v>
      </c>
      <c r="K2552" s="232"/>
      <c r="L2552" s="698"/>
      <c r="M2552" s="185"/>
      <c r="N2552" s="717"/>
      <c r="O2552" s="232"/>
      <c r="P2552" s="232">
        <v>25</v>
      </c>
      <c r="Q2552" s="347" t="s">
        <v>593</v>
      </c>
      <c r="R2552" s="695">
        <v>1120</v>
      </c>
      <c r="S2552" s="695"/>
      <c r="T2552" s="706" t="s">
        <v>3301</v>
      </c>
      <c r="U2552" s="695">
        <v>350</v>
      </c>
      <c r="V2552" s="695">
        <v>1120</v>
      </c>
      <c r="W2552" s="695"/>
      <c r="X2552" s="232">
        <v>1</v>
      </c>
      <c r="Y2552" s="695"/>
      <c r="Z2552" s="232">
        <v>1</v>
      </c>
      <c r="AA2552" s="696">
        <v>350</v>
      </c>
      <c r="AB2552" s="696">
        <v>12550</v>
      </c>
      <c r="AC2552" s="697" t="s">
        <v>3466</v>
      </c>
      <c r="AD2552" s="698"/>
      <c r="AE2552" s="699"/>
      <c r="AF2552" s="699"/>
      <c r="AG2552" s="699"/>
      <c r="AH2552" s="699"/>
      <c r="AI2552" s="232"/>
      <c r="AJ2552" s="694"/>
      <c r="AK2552" s="694" t="s">
        <v>862</v>
      </c>
      <c r="AL2552" s="700"/>
      <c r="AM2552" s="694" t="s">
        <v>486</v>
      </c>
      <c r="AN2552" s="694"/>
      <c r="AO2552" s="232"/>
      <c r="AP2552" s="232"/>
      <c r="AQ2552" s="232"/>
      <c r="AR2552" s="232"/>
      <c r="AS2552" s="232"/>
      <c r="AT2552" s="243" t="str">
        <f t="shared" si="221"/>
        <v/>
      </c>
      <c r="AU2552" s="243" t="str">
        <f t="shared" si="222"/>
        <v/>
      </c>
    </row>
    <row r="2553" spans="2:47" ht="14.25">
      <c r="B2553" s="682">
        <v>2025</v>
      </c>
      <c r="C2553" s="29">
        <v>8</v>
      </c>
      <c r="D2553" s="682"/>
      <c r="E2553" s="683"/>
      <c r="F2553" s="682"/>
      <c r="G2553" s="703"/>
      <c r="H2553" s="694"/>
      <c r="I2553" s="347"/>
      <c r="J2553" s="694"/>
      <c r="K2553" s="232"/>
      <c r="L2553" s="698"/>
      <c r="M2553" s="185"/>
      <c r="N2553" s="717"/>
      <c r="O2553" s="232"/>
      <c r="P2553" s="232"/>
      <c r="Q2553" s="347"/>
      <c r="R2553" s="695"/>
      <c r="S2553" s="695"/>
      <c r="T2553" s="695"/>
      <c r="U2553" s="695"/>
      <c r="V2553" s="695"/>
      <c r="W2553" s="695"/>
      <c r="X2553" s="232"/>
      <c r="Y2553" s="695"/>
      <c r="Z2553" s="232"/>
      <c r="AA2553" s="696"/>
      <c r="AB2553" s="696"/>
      <c r="AC2553" s="697"/>
      <c r="AD2553" s="698"/>
      <c r="AE2553" s="699"/>
      <c r="AF2553" s="699"/>
      <c r="AG2553" s="699"/>
      <c r="AH2553" s="699"/>
      <c r="AI2553" s="232" t="s">
        <v>560</v>
      </c>
      <c r="AJ2553" s="694"/>
      <c r="AK2553" s="694"/>
      <c r="AL2553" s="700"/>
      <c r="AM2553" s="694"/>
      <c r="AN2553" s="694"/>
      <c r="AO2553" s="232"/>
      <c r="AP2553" s="232"/>
      <c r="AQ2553" s="232"/>
      <c r="AR2553" s="232"/>
      <c r="AS2553" s="232"/>
      <c r="AT2553" s="243" t="str">
        <f t="shared" si="221"/>
        <v/>
      </c>
      <c r="AU2553" s="243" t="str">
        <f t="shared" si="222"/>
        <v/>
      </c>
    </row>
    <row r="2554" spans="2:47" ht="14.25">
      <c r="B2554" s="682">
        <v>2025</v>
      </c>
      <c r="C2554" s="29">
        <v>8</v>
      </c>
      <c r="D2554" s="682"/>
      <c r="E2554" s="683"/>
      <c r="F2554" s="682"/>
      <c r="G2554" s="703"/>
      <c r="H2554" s="694" t="s">
        <v>467</v>
      </c>
      <c r="I2554" s="347" t="s">
        <v>3300</v>
      </c>
      <c r="J2554" s="694" t="s">
        <v>468</v>
      </c>
      <c r="K2554" s="232"/>
      <c r="L2554" s="698"/>
      <c r="M2554" s="185"/>
      <c r="N2554" s="717"/>
      <c r="O2554" s="232"/>
      <c r="P2554" s="232">
        <v>12</v>
      </c>
      <c r="Q2554" s="347" t="s">
        <v>593</v>
      </c>
      <c r="R2554" s="695">
        <v>1120</v>
      </c>
      <c r="S2554" s="695"/>
      <c r="T2554" s="706" t="s">
        <v>3301</v>
      </c>
      <c r="U2554" s="695">
        <v>200</v>
      </c>
      <c r="V2554" s="695">
        <v>1120</v>
      </c>
      <c r="W2554" s="695"/>
      <c r="X2554" s="232">
        <v>1</v>
      </c>
      <c r="Y2554" s="695">
        <v>200</v>
      </c>
      <c r="Z2554" s="232">
        <v>1</v>
      </c>
      <c r="AA2554" s="696">
        <v>200</v>
      </c>
      <c r="AB2554" s="696"/>
      <c r="AC2554" s="704" t="s">
        <v>3463</v>
      </c>
      <c r="AD2554" s="705" t="s">
        <v>3467</v>
      </c>
      <c r="AE2554" s="699"/>
      <c r="AF2554" s="699"/>
      <c r="AG2554" s="699"/>
      <c r="AH2554" s="699"/>
      <c r="AI2554" s="232"/>
      <c r="AJ2554" s="694"/>
      <c r="AK2554" s="694"/>
      <c r="AL2554" s="700"/>
      <c r="AM2554" s="694"/>
      <c r="AN2554" s="694"/>
      <c r="AO2554" s="232"/>
      <c r="AP2554" s="232"/>
      <c r="AQ2554" s="232"/>
      <c r="AR2554" s="232"/>
      <c r="AS2554" s="232"/>
      <c r="AT2554" s="243" t="str">
        <f t="shared" si="221"/>
        <v/>
      </c>
      <c r="AU2554" s="243" t="str">
        <f t="shared" si="222"/>
        <v/>
      </c>
    </row>
    <row r="2555" spans="2:47" ht="14.25">
      <c r="B2555" s="682">
        <v>2025</v>
      </c>
      <c r="C2555" s="29">
        <v>8</v>
      </c>
      <c r="D2555" s="682"/>
      <c r="E2555" s="683"/>
      <c r="F2555" s="682"/>
      <c r="G2555" s="703" t="s">
        <v>485</v>
      </c>
      <c r="H2555" s="694" t="s">
        <v>467</v>
      </c>
      <c r="I2555" s="347" t="s">
        <v>3302</v>
      </c>
      <c r="J2555" s="694" t="s">
        <v>468</v>
      </c>
      <c r="K2555" s="232">
        <v>3783799</v>
      </c>
      <c r="L2555" s="698">
        <v>3</v>
      </c>
      <c r="M2555" s="185">
        <v>6</v>
      </c>
      <c r="N2555" s="717" t="s">
        <v>480</v>
      </c>
      <c r="O2555" s="232" t="s">
        <v>3464</v>
      </c>
      <c r="P2555" s="232">
        <v>50</v>
      </c>
      <c r="Q2555" s="347" t="s">
        <v>276</v>
      </c>
      <c r="R2555" s="695">
        <v>1120</v>
      </c>
      <c r="S2555" s="695"/>
      <c r="T2555" s="714">
        <v>6000</v>
      </c>
      <c r="U2555" s="695">
        <v>6000</v>
      </c>
      <c r="V2555" s="695">
        <v>1120</v>
      </c>
      <c r="W2555" s="695"/>
      <c r="X2555" s="232">
        <v>1</v>
      </c>
      <c r="Y2555" s="695">
        <v>6000</v>
      </c>
      <c r="Z2555" s="232">
        <v>1</v>
      </c>
      <c r="AA2555" s="696">
        <v>6000</v>
      </c>
      <c r="AB2555" s="696"/>
      <c r="AC2555" s="697" t="s">
        <v>3465</v>
      </c>
      <c r="AD2555" s="698"/>
      <c r="AE2555" s="699"/>
      <c r="AF2555" s="699"/>
      <c r="AG2555" s="699"/>
      <c r="AH2555" s="699"/>
      <c r="AI2555" s="232" t="s">
        <v>560</v>
      </c>
      <c r="AJ2555" s="694"/>
      <c r="AK2555" s="694" t="s">
        <v>862</v>
      </c>
      <c r="AL2555" s="700"/>
      <c r="AM2555" s="694" t="s">
        <v>486</v>
      </c>
      <c r="AN2555" s="694"/>
      <c r="AO2555" s="232"/>
      <c r="AP2555" s="232"/>
      <c r="AQ2555" s="232"/>
      <c r="AR2555" s="232"/>
      <c r="AS2555" s="232"/>
      <c r="AT2555" s="243" t="str">
        <f t="shared" si="221"/>
        <v/>
      </c>
      <c r="AU2555" s="243" t="str">
        <f t="shared" si="222"/>
        <v/>
      </c>
    </row>
    <row r="2556" spans="2:47" ht="14.25">
      <c r="B2556" s="682">
        <v>2025</v>
      </c>
      <c r="C2556" s="29">
        <v>8</v>
      </c>
      <c r="D2556" s="682"/>
      <c r="E2556" s="683"/>
      <c r="F2556" s="682"/>
      <c r="G2556" s="703" t="s">
        <v>485</v>
      </c>
      <c r="H2556" s="694" t="s">
        <v>467</v>
      </c>
      <c r="I2556" s="347" t="s">
        <v>3302</v>
      </c>
      <c r="J2556" s="694" t="s">
        <v>468</v>
      </c>
      <c r="K2556" s="232">
        <v>3783799</v>
      </c>
      <c r="L2556" s="698">
        <v>4</v>
      </c>
      <c r="M2556" s="185">
        <v>6</v>
      </c>
      <c r="N2556" s="717" t="s">
        <v>480</v>
      </c>
      <c r="O2556" s="232" t="s">
        <v>3464</v>
      </c>
      <c r="P2556" s="232">
        <v>50</v>
      </c>
      <c r="Q2556" s="347" t="s">
        <v>276</v>
      </c>
      <c r="R2556" s="695">
        <v>1120</v>
      </c>
      <c r="S2556" s="695"/>
      <c r="T2556" s="714">
        <v>6000</v>
      </c>
      <c r="U2556" s="695">
        <v>6000</v>
      </c>
      <c r="V2556" s="695">
        <v>1120</v>
      </c>
      <c r="W2556" s="695"/>
      <c r="X2556" s="232">
        <v>1</v>
      </c>
      <c r="Y2556" s="695">
        <v>6000</v>
      </c>
      <c r="Z2556" s="232">
        <v>1</v>
      </c>
      <c r="AA2556" s="696">
        <v>6000</v>
      </c>
      <c r="AB2556" s="696"/>
      <c r="AC2556" s="697"/>
      <c r="AD2556" s="698"/>
      <c r="AE2556" s="699"/>
      <c r="AF2556" s="699"/>
      <c r="AG2556" s="699"/>
      <c r="AH2556" s="699"/>
      <c r="AI2556" s="232" t="s">
        <v>560</v>
      </c>
      <c r="AJ2556" s="694"/>
      <c r="AK2556" s="694" t="s">
        <v>862</v>
      </c>
      <c r="AL2556" s="700"/>
      <c r="AM2556" s="694" t="s">
        <v>486</v>
      </c>
      <c r="AN2556" s="694"/>
      <c r="AO2556" s="232"/>
      <c r="AP2556" s="232"/>
      <c r="AQ2556" s="232"/>
      <c r="AR2556" s="232"/>
      <c r="AS2556" s="232"/>
      <c r="AT2556" s="243" t="str">
        <f t="shared" si="221"/>
        <v/>
      </c>
      <c r="AU2556" s="243" t="str">
        <f t="shared" si="222"/>
        <v/>
      </c>
    </row>
    <row r="2557" spans="2:47" ht="14.25">
      <c r="B2557" s="682">
        <v>2025</v>
      </c>
      <c r="C2557" s="29">
        <v>8</v>
      </c>
      <c r="D2557" s="682"/>
      <c r="E2557" s="683"/>
      <c r="F2557" s="682"/>
      <c r="G2557" s="703"/>
      <c r="H2557" s="694" t="s">
        <v>467</v>
      </c>
      <c r="I2557" s="347" t="s">
        <v>592</v>
      </c>
      <c r="J2557" s="694" t="s">
        <v>468</v>
      </c>
      <c r="K2557" s="232"/>
      <c r="L2557" s="698"/>
      <c r="M2557" s="185"/>
      <c r="N2557" s="717"/>
      <c r="O2557" s="232"/>
      <c r="P2557" s="232">
        <v>25</v>
      </c>
      <c r="Q2557" s="347" t="s">
        <v>593</v>
      </c>
      <c r="R2557" s="695">
        <v>1120</v>
      </c>
      <c r="S2557" s="695"/>
      <c r="T2557" s="706" t="s">
        <v>3301</v>
      </c>
      <c r="U2557" s="695">
        <v>350</v>
      </c>
      <c r="V2557" s="695">
        <v>1120</v>
      </c>
      <c r="W2557" s="695"/>
      <c r="X2557" s="232">
        <v>1</v>
      </c>
      <c r="Y2557" s="695"/>
      <c r="Z2557" s="232">
        <v>1</v>
      </c>
      <c r="AA2557" s="696">
        <v>350</v>
      </c>
      <c r="AB2557" s="696">
        <v>12550</v>
      </c>
      <c r="AC2557" s="697" t="s">
        <v>3466</v>
      </c>
      <c r="AD2557" s="698"/>
      <c r="AE2557" s="699"/>
      <c r="AF2557" s="699"/>
      <c r="AG2557" s="699"/>
      <c r="AH2557" s="699"/>
      <c r="AI2557" s="232"/>
      <c r="AJ2557" s="694"/>
      <c r="AK2557" s="694" t="s">
        <v>862</v>
      </c>
      <c r="AL2557" s="700"/>
      <c r="AM2557" s="694" t="s">
        <v>486</v>
      </c>
      <c r="AN2557" s="694"/>
      <c r="AO2557" s="232"/>
      <c r="AP2557" s="232"/>
      <c r="AQ2557" s="232"/>
      <c r="AR2557" s="232"/>
      <c r="AS2557" s="232"/>
      <c r="AT2557" s="243" t="str">
        <f t="shared" si="221"/>
        <v/>
      </c>
      <c r="AU2557" s="243" t="str">
        <f t="shared" si="222"/>
        <v/>
      </c>
    </row>
    <row r="2558" spans="2:47" ht="14.25">
      <c r="B2558" s="682">
        <v>2025</v>
      </c>
      <c r="C2558" s="29">
        <v>8</v>
      </c>
      <c r="D2558" s="682"/>
      <c r="E2558" s="683"/>
      <c r="F2558" s="682"/>
      <c r="G2558" s="703"/>
      <c r="H2558" s="694"/>
      <c r="I2558" s="347"/>
      <c r="J2558" s="694"/>
      <c r="K2558" s="232"/>
      <c r="L2558" s="698"/>
      <c r="M2558" s="185"/>
      <c r="N2558" s="717"/>
      <c r="O2558" s="232"/>
      <c r="P2558" s="232"/>
      <c r="Q2558" s="347"/>
      <c r="R2558" s="695"/>
      <c r="S2558" s="695"/>
      <c r="T2558" s="695"/>
      <c r="U2558" s="695"/>
      <c r="V2558" s="695"/>
      <c r="W2558" s="695"/>
      <c r="X2558" s="232"/>
      <c r="Y2558" s="695"/>
      <c r="Z2558" s="232"/>
      <c r="AA2558" s="696"/>
      <c r="AB2558" s="696"/>
      <c r="AC2558" s="697"/>
      <c r="AD2558" s="698"/>
      <c r="AE2558" s="699"/>
      <c r="AF2558" s="699"/>
      <c r="AG2558" s="699"/>
      <c r="AH2558" s="699"/>
      <c r="AI2558" s="232" t="s">
        <v>560</v>
      </c>
      <c r="AJ2558" s="694"/>
      <c r="AK2558" s="694"/>
      <c r="AL2558" s="700"/>
      <c r="AM2558" s="694"/>
      <c r="AN2558" s="694"/>
      <c r="AO2558" s="232"/>
      <c r="AP2558" s="232"/>
      <c r="AQ2558" s="232"/>
      <c r="AR2558" s="232"/>
      <c r="AS2558" s="232"/>
      <c r="AT2558" s="243" t="str">
        <f t="shared" ref="AT2558:AT2621" si="223">IF(IF(AE2558&gt;AF2558,1-AE2558+AF2558,AF2558-AE2558)=0,"",IF(AE2558&gt;AF2558,1-AE2558+AF2558,AF2558-AE2558))</f>
        <v/>
      </c>
      <c r="AU2558" s="243" t="str">
        <f t="shared" ref="AU2558:AU2621" si="224">IF(IF(AG2558&gt;AH2558,1-AG2558+AH2558,AH2558-AG2558)=0,"",IF(AG2558&gt;AH2558,1-AG2558+AH2558,AH2558-AG2558))</f>
        <v/>
      </c>
    </row>
    <row r="2559" spans="2:47" ht="14.25">
      <c r="B2559" s="682">
        <v>2025</v>
      </c>
      <c r="C2559" s="29">
        <v>8</v>
      </c>
      <c r="D2559" s="682"/>
      <c r="E2559" s="683"/>
      <c r="F2559" s="682"/>
      <c r="G2559" s="703"/>
      <c r="H2559" s="694" t="s">
        <v>467</v>
      </c>
      <c r="I2559" s="347" t="s">
        <v>3300</v>
      </c>
      <c r="J2559" s="694" t="s">
        <v>468</v>
      </c>
      <c r="K2559" s="232"/>
      <c r="L2559" s="698"/>
      <c r="M2559" s="185"/>
      <c r="N2559" s="717"/>
      <c r="O2559" s="232"/>
      <c r="P2559" s="232">
        <v>12</v>
      </c>
      <c r="Q2559" s="347" t="s">
        <v>593</v>
      </c>
      <c r="R2559" s="695">
        <v>1120</v>
      </c>
      <c r="S2559" s="695"/>
      <c r="T2559" s="706" t="s">
        <v>3301</v>
      </c>
      <c r="U2559" s="695">
        <v>200</v>
      </c>
      <c r="V2559" s="695">
        <v>1120</v>
      </c>
      <c r="W2559" s="695"/>
      <c r="X2559" s="232">
        <v>1</v>
      </c>
      <c r="Y2559" s="695">
        <v>200</v>
      </c>
      <c r="Z2559" s="232">
        <v>1</v>
      </c>
      <c r="AA2559" s="696">
        <v>200</v>
      </c>
      <c r="AB2559" s="696"/>
      <c r="AC2559" s="704" t="s">
        <v>3463</v>
      </c>
      <c r="AD2559" s="705" t="s">
        <v>3467</v>
      </c>
      <c r="AE2559" s="699"/>
      <c r="AF2559" s="699"/>
      <c r="AG2559" s="699"/>
      <c r="AH2559" s="699"/>
      <c r="AI2559" s="232"/>
      <c r="AJ2559" s="694"/>
      <c r="AK2559" s="694"/>
      <c r="AL2559" s="700"/>
      <c r="AM2559" s="694"/>
      <c r="AN2559" s="694"/>
      <c r="AO2559" s="232"/>
      <c r="AP2559" s="232"/>
      <c r="AQ2559" s="232"/>
      <c r="AR2559" s="232"/>
      <c r="AS2559" s="232"/>
      <c r="AT2559" s="243" t="str">
        <f t="shared" si="223"/>
        <v/>
      </c>
      <c r="AU2559" s="243" t="str">
        <f t="shared" si="224"/>
        <v/>
      </c>
    </row>
    <row r="2560" spans="2:47" ht="14.25">
      <c r="B2560" s="682">
        <v>2025</v>
      </c>
      <c r="C2560" s="29">
        <v>8</v>
      </c>
      <c r="D2560" s="682"/>
      <c r="E2560" s="683"/>
      <c r="F2560" s="682"/>
      <c r="G2560" s="703" t="s">
        <v>485</v>
      </c>
      <c r="H2560" s="694" t="s">
        <v>467</v>
      </c>
      <c r="I2560" s="347" t="s">
        <v>3302</v>
      </c>
      <c r="J2560" s="694" t="s">
        <v>468</v>
      </c>
      <c r="K2560" s="232">
        <v>3783799</v>
      </c>
      <c r="L2560" s="698">
        <v>5</v>
      </c>
      <c r="M2560" s="185">
        <v>6</v>
      </c>
      <c r="N2560" s="717" t="s">
        <v>480</v>
      </c>
      <c r="O2560" s="232" t="s">
        <v>3464</v>
      </c>
      <c r="P2560" s="232">
        <v>50</v>
      </c>
      <c r="Q2560" s="347" t="s">
        <v>276</v>
      </c>
      <c r="R2560" s="695">
        <v>1120</v>
      </c>
      <c r="S2560" s="695"/>
      <c r="T2560" s="714">
        <v>6000</v>
      </c>
      <c r="U2560" s="695">
        <v>6000</v>
      </c>
      <c r="V2560" s="695">
        <v>1120</v>
      </c>
      <c r="W2560" s="695"/>
      <c r="X2560" s="232">
        <v>1</v>
      </c>
      <c r="Y2560" s="695">
        <v>6000</v>
      </c>
      <c r="Z2560" s="232">
        <v>1</v>
      </c>
      <c r="AA2560" s="696">
        <v>6000</v>
      </c>
      <c r="AB2560" s="696"/>
      <c r="AC2560" s="697" t="s">
        <v>3465</v>
      </c>
      <c r="AD2560" s="698"/>
      <c r="AE2560" s="699"/>
      <c r="AF2560" s="699"/>
      <c r="AG2560" s="699"/>
      <c r="AH2560" s="699"/>
      <c r="AI2560" s="232" t="s">
        <v>560</v>
      </c>
      <c r="AJ2560" s="694"/>
      <c r="AK2560" s="694" t="s">
        <v>862</v>
      </c>
      <c r="AL2560" s="700"/>
      <c r="AM2560" s="694" t="s">
        <v>486</v>
      </c>
      <c r="AN2560" s="694"/>
      <c r="AO2560" s="232"/>
      <c r="AP2560" s="232"/>
      <c r="AQ2560" s="232"/>
      <c r="AR2560" s="232"/>
      <c r="AS2560" s="232"/>
      <c r="AT2560" s="243" t="str">
        <f t="shared" si="223"/>
        <v/>
      </c>
      <c r="AU2560" s="243" t="str">
        <f t="shared" si="224"/>
        <v/>
      </c>
    </row>
    <row r="2561" spans="2:47" ht="14.25">
      <c r="B2561" s="682">
        <v>2025</v>
      </c>
      <c r="C2561" s="29">
        <v>8</v>
      </c>
      <c r="D2561" s="682"/>
      <c r="E2561" s="683"/>
      <c r="F2561" s="682"/>
      <c r="G2561" s="703" t="s">
        <v>485</v>
      </c>
      <c r="H2561" s="694" t="s">
        <v>467</v>
      </c>
      <c r="I2561" s="347" t="s">
        <v>3302</v>
      </c>
      <c r="J2561" s="694" t="s">
        <v>468</v>
      </c>
      <c r="K2561" s="232">
        <v>3783799</v>
      </c>
      <c r="L2561" s="698">
        <v>6</v>
      </c>
      <c r="M2561" s="185">
        <v>6</v>
      </c>
      <c r="N2561" s="717" t="s">
        <v>480</v>
      </c>
      <c r="O2561" s="232" t="s">
        <v>3464</v>
      </c>
      <c r="P2561" s="232">
        <v>50</v>
      </c>
      <c r="Q2561" s="347" t="s">
        <v>276</v>
      </c>
      <c r="R2561" s="695">
        <v>1120</v>
      </c>
      <c r="S2561" s="695"/>
      <c r="T2561" s="714">
        <v>6000</v>
      </c>
      <c r="U2561" s="695">
        <v>6000</v>
      </c>
      <c r="V2561" s="695">
        <v>1120</v>
      </c>
      <c r="W2561" s="695"/>
      <c r="X2561" s="232">
        <v>1</v>
      </c>
      <c r="Y2561" s="695">
        <v>6000</v>
      </c>
      <c r="Z2561" s="232">
        <v>1</v>
      </c>
      <c r="AA2561" s="696">
        <v>6000</v>
      </c>
      <c r="AB2561" s="696"/>
      <c r="AC2561" s="697"/>
      <c r="AD2561" s="698"/>
      <c r="AE2561" s="699"/>
      <c r="AF2561" s="699"/>
      <c r="AG2561" s="699"/>
      <c r="AH2561" s="699"/>
      <c r="AI2561" s="232" t="s">
        <v>560</v>
      </c>
      <c r="AJ2561" s="694"/>
      <c r="AK2561" s="694" t="s">
        <v>862</v>
      </c>
      <c r="AL2561" s="700"/>
      <c r="AM2561" s="694" t="s">
        <v>486</v>
      </c>
      <c r="AN2561" s="694"/>
      <c r="AO2561" s="232"/>
      <c r="AP2561" s="232"/>
      <c r="AQ2561" s="232"/>
      <c r="AR2561" s="232"/>
      <c r="AS2561" s="232"/>
      <c r="AT2561" s="243" t="str">
        <f t="shared" si="223"/>
        <v/>
      </c>
      <c r="AU2561" s="243" t="str">
        <f t="shared" si="224"/>
        <v/>
      </c>
    </row>
    <row r="2562" spans="2:47" ht="14.25">
      <c r="B2562" s="682">
        <v>2025</v>
      </c>
      <c r="C2562" s="29">
        <v>8</v>
      </c>
      <c r="D2562" s="682"/>
      <c r="E2562" s="683"/>
      <c r="F2562" s="682"/>
      <c r="G2562" s="703"/>
      <c r="H2562" s="694" t="s">
        <v>467</v>
      </c>
      <c r="I2562" s="347" t="s">
        <v>592</v>
      </c>
      <c r="J2562" s="694" t="s">
        <v>468</v>
      </c>
      <c r="K2562" s="232"/>
      <c r="L2562" s="698"/>
      <c r="M2562" s="185"/>
      <c r="N2562" s="717"/>
      <c r="O2562" s="232"/>
      <c r="P2562" s="232">
        <v>25</v>
      </c>
      <c r="Q2562" s="347" t="s">
        <v>593</v>
      </c>
      <c r="R2562" s="695">
        <v>1120</v>
      </c>
      <c r="S2562" s="695"/>
      <c r="T2562" s="706" t="s">
        <v>3301</v>
      </c>
      <c r="U2562" s="695">
        <v>350</v>
      </c>
      <c r="V2562" s="695">
        <v>1120</v>
      </c>
      <c r="W2562" s="695"/>
      <c r="X2562" s="232">
        <v>1</v>
      </c>
      <c r="Y2562" s="695"/>
      <c r="Z2562" s="232">
        <v>1</v>
      </c>
      <c r="AA2562" s="696">
        <v>350</v>
      </c>
      <c r="AB2562" s="696">
        <v>12550</v>
      </c>
      <c r="AC2562" s="697" t="s">
        <v>3466</v>
      </c>
      <c r="AD2562" s="698"/>
      <c r="AE2562" s="699"/>
      <c r="AF2562" s="699"/>
      <c r="AG2562" s="699"/>
      <c r="AH2562" s="699"/>
      <c r="AI2562" s="232"/>
      <c r="AJ2562" s="694"/>
      <c r="AK2562" s="694" t="s">
        <v>862</v>
      </c>
      <c r="AL2562" s="700"/>
      <c r="AM2562" s="694" t="s">
        <v>486</v>
      </c>
      <c r="AN2562" s="694"/>
      <c r="AO2562" s="232"/>
      <c r="AP2562" s="232"/>
      <c r="AQ2562" s="232"/>
      <c r="AR2562" s="232"/>
      <c r="AS2562" s="232"/>
      <c r="AT2562" s="243" t="str">
        <f t="shared" si="223"/>
        <v/>
      </c>
      <c r="AU2562" s="243" t="str">
        <f t="shared" si="224"/>
        <v/>
      </c>
    </row>
    <row r="2563" spans="2:47" ht="14.25">
      <c r="B2563" s="682">
        <v>2025</v>
      </c>
      <c r="C2563" s="29">
        <v>8</v>
      </c>
      <c r="D2563" s="682"/>
      <c r="E2563" s="683"/>
      <c r="F2563" s="682"/>
      <c r="G2563" s="703"/>
      <c r="H2563" s="694"/>
      <c r="I2563" s="347"/>
      <c r="J2563" s="694"/>
      <c r="K2563" s="232"/>
      <c r="L2563" s="698"/>
      <c r="M2563" s="185"/>
      <c r="N2563" s="717"/>
      <c r="O2563" s="232"/>
      <c r="P2563" s="232"/>
      <c r="Q2563" s="347"/>
      <c r="R2563" s="695"/>
      <c r="S2563" s="695"/>
      <c r="T2563" s="695"/>
      <c r="U2563" s="695"/>
      <c r="V2563" s="695"/>
      <c r="W2563" s="695"/>
      <c r="X2563" s="232"/>
      <c r="Y2563" s="695"/>
      <c r="Z2563" s="232"/>
      <c r="AA2563" s="696"/>
      <c r="AB2563" s="696"/>
      <c r="AC2563" s="697"/>
      <c r="AD2563" s="698"/>
      <c r="AE2563" s="699"/>
      <c r="AF2563" s="699"/>
      <c r="AG2563" s="699"/>
      <c r="AH2563" s="699"/>
      <c r="AI2563" s="232"/>
      <c r="AJ2563" s="694"/>
      <c r="AK2563" s="694"/>
      <c r="AL2563" s="700"/>
      <c r="AM2563" s="694"/>
      <c r="AN2563" s="694"/>
      <c r="AO2563" s="232"/>
      <c r="AP2563" s="232"/>
      <c r="AQ2563" s="232"/>
      <c r="AR2563" s="232"/>
      <c r="AS2563" s="232"/>
      <c r="AT2563" s="243" t="str">
        <f t="shared" si="223"/>
        <v/>
      </c>
      <c r="AU2563" s="243" t="str">
        <f t="shared" si="224"/>
        <v/>
      </c>
    </row>
    <row r="2564" spans="2:47" ht="14.25">
      <c r="B2564" s="682">
        <v>2025</v>
      </c>
      <c r="C2564" s="29">
        <v>8</v>
      </c>
      <c r="D2564" s="682"/>
      <c r="E2564" s="683"/>
      <c r="F2564" s="682"/>
      <c r="G2564" s="703"/>
      <c r="H2564" s="694"/>
      <c r="I2564" s="347"/>
      <c r="J2564" s="694"/>
      <c r="K2564" s="232"/>
      <c r="L2564" s="698"/>
      <c r="M2564" s="185"/>
      <c r="N2564" s="717"/>
      <c r="O2564" s="232"/>
      <c r="P2564" s="232"/>
      <c r="Q2564" s="347"/>
      <c r="R2564" s="695"/>
      <c r="S2564" s="695"/>
      <c r="T2564" s="695"/>
      <c r="U2564" s="695"/>
      <c r="V2564" s="695"/>
      <c r="W2564" s="695"/>
      <c r="X2564" s="232"/>
      <c r="Y2564" s="695"/>
      <c r="Z2564" s="232"/>
      <c r="AA2564" s="696"/>
      <c r="AB2564" s="696"/>
      <c r="AC2564" s="697"/>
      <c r="AD2564" s="698"/>
      <c r="AE2564" s="699"/>
      <c r="AF2564" s="699"/>
      <c r="AG2564" s="699"/>
      <c r="AH2564" s="699"/>
      <c r="AI2564" s="232"/>
      <c r="AJ2564" s="694"/>
      <c r="AK2564" s="694"/>
      <c r="AL2564" s="700"/>
      <c r="AM2564" s="694"/>
      <c r="AN2564" s="694"/>
      <c r="AO2564" s="232"/>
      <c r="AP2564" s="232"/>
      <c r="AQ2564" s="232"/>
      <c r="AR2564" s="232"/>
      <c r="AS2564" s="232"/>
      <c r="AT2564" s="243" t="str">
        <f t="shared" si="223"/>
        <v/>
      </c>
      <c r="AU2564" s="243" t="str">
        <f t="shared" si="224"/>
        <v/>
      </c>
    </row>
    <row r="2565" spans="2:47" ht="14.25">
      <c r="B2565" s="682">
        <v>2025</v>
      </c>
      <c r="C2565" s="29">
        <v>8</v>
      </c>
      <c r="D2565" s="682"/>
      <c r="E2565" s="683"/>
      <c r="F2565" s="682"/>
      <c r="G2565" s="703"/>
      <c r="H2565" s="694"/>
      <c r="I2565" s="347"/>
      <c r="J2565" s="694"/>
      <c r="K2565" s="232"/>
      <c r="L2565" s="698"/>
      <c r="M2565" s="185"/>
      <c r="N2565" s="717"/>
      <c r="O2565" s="232"/>
      <c r="P2565" s="232"/>
      <c r="Q2565" s="347"/>
      <c r="R2565" s="695"/>
      <c r="S2565" s="695"/>
      <c r="T2565" s="695"/>
      <c r="U2565" s="695"/>
      <c r="V2565" s="695"/>
      <c r="W2565" s="695"/>
      <c r="X2565" s="232"/>
      <c r="Y2565" s="695"/>
      <c r="Z2565" s="232"/>
      <c r="AA2565" s="696"/>
      <c r="AB2565" s="696"/>
      <c r="AC2565" s="697"/>
      <c r="AD2565" s="698"/>
      <c r="AE2565" s="699"/>
      <c r="AF2565" s="699"/>
      <c r="AG2565" s="699"/>
      <c r="AH2565" s="699"/>
      <c r="AI2565" s="232"/>
      <c r="AJ2565" s="694"/>
      <c r="AK2565" s="694"/>
      <c r="AL2565" s="700"/>
      <c r="AM2565" s="694"/>
      <c r="AN2565" s="694"/>
      <c r="AO2565" s="232"/>
      <c r="AP2565" s="232"/>
      <c r="AQ2565" s="232"/>
      <c r="AR2565" s="232"/>
      <c r="AS2565" s="232"/>
      <c r="AT2565" s="243" t="str">
        <f t="shared" si="223"/>
        <v/>
      </c>
      <c r="AU2565" s="243" t="str">
        <f t="shared" si="224"/>
        <v/>
      </c>
    </row>
    <row r="2566" spans="2:47" ht="14.25">
      <c r="B2566" s="682">
        <v>2025</v>
      </c>
      <c r="C2566" s="29">
        <v>8</v>
      </c>
      <c r="D2566" s="682"/>
      <c r="E2566" s="683"/>
      <c r="F2566" s="682"/>
      <c r="G2566" s="703"/>
      <c r="H2566" s="694"/>
      <c r="I2566" s="347"/>
      <c r="J2566" s="694"/>
      <c r="K2566" s="232"/>
      <c r="L2566" s="698"/>
      <c r="M2566" s="185"/>
      <c r="N2566" s="717"/>
      <c r="O2566" s="232"/>
      <c r="P2566" s="232"/>
      <c r="Q2566" s="347"/>
      <c r="R2566" s="695"/>
      <c r="S2566" s="695"/>
      <c r="T2566" s="695"/>
      <c r="U2566" s="695"/>
      <c r="V2566" s="695"/>
      <c r="W2566" s="695"/>
      <c r="X2566" s="232"/>
      <c r="Y2566" s="695"/>
      <c r="Z2566" s="232"/>
      <c r="AA2566" s="696"/>
      <c r="AB2566" s="696"/>
      <c r="AC2566" s="697"/>
      <c r="AD2566" s="698"/>
      <c r="AE2566" s="699"/>
      <c r="AF2566" s="699"/>
      <c r="AG2566" s="699"/>
      <c r="AH2566" s="699"/>
      <c r="AI2566" s="232"/>
      <c r="AJ2566" s="694"/>
      <c r="AK2566" s="694"/>
      <c r="AL2566" s="700"/>
      <c r="AM2566" s="694"/>
      <c r="AN2566" s="694"/>
      <c r="AO2566" s="232"/>
      <c r="AP2566" s="232"/>
      <c r="AQ2566" s="232"/>
      <c r="AR2566" s="232"/>
      <c r="AS2566" s="232"/>
      <c r="AT2566" s="243" t="str">
        <f t="shared" si="223"/>
        <v/>
      </c>
      <c r="AU2566" s="243" t="str">
        <f t="shared" si="224"/>
        <v/>
      </c>
    </row>
    <row r="2567" spans="2:47" ht="14.25">
      <c r="B2567" s="682">
        <v>2025</v>
      </c>
      <c r="C2567" s="29">
        <v>8</v>
      </c>
      <c r="D2567" s="682"/>
      <c r="E2567" s="683"/>
      <c r="F2567" s="682"/>
      <c r="G2567" s="703"/>
      <c r="H2567" s="694"/>
      <c r="I2567" s="347"/>
      <c r="J2567" s="694"/>
      <c r="K2567" s="232"/>
      <c r="L2567" s="698"/>
      <c r="M2567" s="185"/>
      <c r="N2567" s="717"/>
      <c r="O2567" s="232"/>
      <c r="P2567" s="232"/>
      <c r="Q2567" s="347"/>
      <c r="R2567" s="695"/>
      <c r="S2567" s="695"/>
      <c r="T2567" s="695"/>
      <c r="U2567" s="695"/>
      <c r="V2567" s="695"/>
      <c r="W2567" s="695"/>
      <c r="X2567" s="232"/>
      <c r="Y2567" s="695"/>
      <c r="Z2567" s="232"/>
      <c r="AA2567" s="696"/>
      <c r="AB2567" s="696"/>
      <c r="AC2567" s="697"/>
      <c r="AD2567" s="698"/>
      <c r="AE2567" s="699"/>
      <c r="AF2567" s="699"/>
      <c r="AG2567" s="699"/>
      <c r="AH2567" s="699"/>
      <c r="AI2567" s="232"/>
      <c r="AJ2567" s="694"/>
      <c r="AK2567" s="694"/>
      <c r="AL2567" s="700"/>
      <c r="AM2567" s="694"/>
      <c r="AN2567" s="694"/>
      <c r="AO2567" s="232"/>
      <c r="AP2567" s="232"/>
      <c r="AQ2567" s="232"/>
      <c r="AR2567" s="232"/>
      <c r="AS2567" s="232"/>
      <c r="AT2567" s="243" t="str">
        <f t="shared" si="223"/>
        <v/>
      </c>
      <c r="AU2567" s="243" t="str">
        <f t="shared" si="224"/>
        <v/>
      </c>
    </row>
    <row r="2568" spans="2:47" ht="14.25">
      <c r="B2568" s="682">
        <v>2025</v>
      </c>
      <c r="C2568" s="29">
        <v>8</v>
      </c>
      <c r="D2568" s="682"/>
      <c r="E2568" s="683"/>
      <c r="F2568" s="682"/>
      <c r="G2568" s="703"/>
      <c r="H2568" s="694"/>
      <c r="I2568" s="347"/>
      <c r="J2568" s="694"/>
      <c r="K2568" s="232"/>
      <c r="L2568" s="698"/>
      <c r="M2568" s="185"/>
      <c r="N2568" s="717"/>
      <c r="O2568" s="232"/>
      <c r="P2568" s="232"/>
      <c r="Q2568" s="347"/>
      <c r="R2568" s="695"/>
      <c r="S2568" s="695"/>
      <c r="T2568" s="695"/>
      <c r="U2568" s="695"/>
      <c r="V2568" s="695"/>
      <c r="W2568" s="695"/>
      <c r="X2568" s="232"/>
      <c r="Y2568" s="695"/>
      <c r="Z2568" s="232"/>
      <c r="AA2568" s="696"/>
      <c r="AB2568" s="696"/>
      <c r="AC2568" s="697"/>
      <c r="AD2568" s="698"/>
      <c r="AE2568" s="699"/>
      <c r="AF2568" s="699"/>
      <c r="AG2568" s="699"/>
      <c r="AH2568" s="699"/>
      <c r="AI2568" s="232"/>
      <c r="AJ2568" s="694"/>
      <c r="AK2568" s="694"/>
      <c r="AL2568" s="700"/>
      <c r="AM2568" s="694"/>
      <c r="AN2568" s="694"/>
      <c r="AO2568" s="232"/>
      <c r="AP2568" s="232"/>
      <c r="AQ2568" s="232"/>
      <c r="AR2568" s="232"/>
      <c r="AS2568" s="232"/>
      <c r="AT2568" s="243" t="str">
        <f t="shared" si="223"/>
        <v/>
      </c>
      <c r="AU2568" s="243" t="str">
        <f t="shared" si="224"/>
        <v/>
      </c>
    </row>
    <row r="2569" spans="2:47" ht="14.25">
      <c r="B2569" s="682">
        <v>2025</v>
      </c>
      <c r="C2569" s="29">
        <v>8</v>
      </c>
      <c r="D2569" s="682"/>
      <c r="E2569" s="683"/>
      <c r="F2569" s="682"/>
      <c r="G2569" s="703"/>
      <c r="H2569" s="694"/>
      <c r="I2569" s="347"/>
      <c r="J2569" s="694"/>
      <c r="K2569" s="232"/>
      <c r="L2569" s="698"/>
      <c r="M2569" s="185"/>
      <c r="N2569" s="717"/>
      <c r="O2569" s="232"/>
      <c r="P2569" s="232"/>
      <c r="Q2569" s="347"/>
      <c r="R2569" s="695"/>
      <c r="S2569" s="695"/>
      <c r="T2569" s="695"/>
      <c r="U2569" s="695"/>
      <c r="V2569" s="695"/>
      <c r="W2569" s="695"/>
      <c r="X2569" s="232"/>
      <c r="Y2569" s="695"/>
      <c r="Z2569" s="232"/>
      <c r="AA2569" s="696"/>
      <c r="AB2569" s="696"/>
      <c r="AC2569" s="697"/>
      <c r="AD2569" s="698"/>
      <c r="AE2569" s="699"/>
      <c r="AF2569" s="699"/>
      <c r="AG2569" s="699"/>
      <c r="AH2569" s="699"/>
      <c r="AI2569" s="232"/>
      <c r="AJ2569" s="694"/>
      <c r="AK2569" s="694"/>
      <c r="AL2569" s="700"/>
      <c r="AM2569" s="694"/>
      <c r="AN2569" s="694"/>
      <c r="AO2569" s="232"/>
      <c r="AP2569" s="232"/>
      <c r="AQ2569" s="232"/>
      <c r="AR2569" s="232"/>
      <c r="AS2569" s="232"/>
      <c r="AT2569" s="243" t="str">
        <f t="shared" si="223"/>
        <v/>
      </c>
      <c r="AU2569" s="243" t="str">
        <f t="shared" si="224"/>
        <v/>
      </c>
    </row>
    <row r="2570" spans="2:47" ht="14.25">
      <c r="B2570" s="682">
        <v>2025</v>
      </c>
      <c r="C2570" s="29">
        <v>8</v>
      </c>
      <c r="D2570" s="682"/>
      <c r="E2570" s="683"/>
      <c r="F2570" s="682"/>
      <c r="G2570" s="703"/>
      <c r="H2570" s="694"/>
      <c r="I2570" s="347"/>
      <c r="J2570" s="694"/>
      <c r="K2570" s="232"/>
      <c r="L2570" s="698"/>
      <c r="M2570" s="185"/>
      <c r="N2570" s="717"/>
      <c r="O2570" s="232"/>
      <c r="P2570" s="232"/>
      <c r="Q2570" s="347"/>
      <c r="R2570" s="695"/>
      <c r="S2570" s="695"/>
      <c r="T2570" s="695"/>
      <c r="U2570" s="695"/>
      <c r="V2570" s="695"/>
      <c r="W2570" s="695"/>
      <c r="X2570" s="232"/>
      <c r="Y2570" s="695"/>
      <c r="Z2570" s="232"/>
      <c r="AA2570" s="696"/>
      <c r="AB2570" s="696"/>
      <c r="AC2570" s="697"/>
      <c r="AD2570" s="698"/>
      <c r="AE2570" s="699"/>
      <c r="AF2570" s="699"/>
      <c r="AG2570" s="699"/>
      <c r="AH2570" s="699"/>
      <c r="AI2570" s="232"/>
      <c r="AJ2570" s="694"/>
      <c r="AK2570" s="694"/>
      <c r="AL2570" s="700"/>
      <c r="AM2570" s="694"/>
      <c r="AN2570" s="694"/>
      <c r="AO2570" s="232"/>
      <c r="AP2570" s="232"/>
      <c r="AQ2570" s="232"/>
      <c r="AR2570" s="232"/>
      <c r="AS2570" s="232"/>
      <c r="AT2570" s="243" t="str">
        <f t="shared" si="223"/>
        <v/>
      </c>
      <c r="AU2570" s="243" t="str">
        <f t="shared" si="224"/>
        <v/>
      </c>
    </row>
    <row r="2571" spans="2:47" ht="14.25">
      <c r="B2571" s="682">
        <v>2025</v>
      </c>
      <c r="C2571" s="29">
        <v>8</v>
      </c>
      <c r="D2571" s="682"/>
      <c r="E2571" s="683"/>
      <c r="F2571" s="682"/>
      <c r="G2571" s="703"/>
      <c r="H2571" s="694"/>
      <c r="I2571" s="347"/>
      <c r="J2571" s="694"/>
      <c r="K2571" s="232"/>
      <c r="L2571" s="698"/>
      <c r="M2571" s="185"/>
      <c r="N2571" s="717"/>
      <c r="O2571" s="232"/>
      <c r="P2571" s="232"/>
      <c r="Q2571" s="347"/>
      <c r="R2571" s="695"/>
      <c r="S2571" s="695"/>
      <c r="T2571" s="695"/>
      <c r="U2571" s="695"/>
      <c r="V2571" s="695"/>
      <c r="W2571" s="695"/>
      <c r="X2571" s="232"/>
      <c r="Y2571" s="695"/>
      <c r="Z2571" s="232"/>
      <c r="AA2571" s="696"/>
      <c r="AB2571" s="696"/>
      <c r="AC2571" s="697"/>
      <c r="AD2571" s="698"/>
      <c r="AE2571" s="699"/>
      <c r="AF2571" s="699"/>
      <c r="AG2571" s="699"/>
      <c r="AH2571" s="699"/>
      <c r="AI2571" s="232"/>
      <c r="AJ2571" s="694"/>
      <c r="AK2571" s="694"/>
      <c r="AL2571" s="700"/>
      <c r="AM2571" s="694"/>
      <c r="AN2571" s="694"/>
      <c r="AO2571" s="232"/>
      <c r="AP2571" s="232"/>
      <c r="AQ2571" s="232"/>
      <c r="AR2571" s="232"/>
      <c r="AS2571" s="232"/>
      <c r="AT2571" s="243" t="str">
        <f t="shared" si="223"/>
        <v/>
      </c>
      <c r="AU2571" s="243" t="str">
        <f t="shared" si="224"/>
        <v/>
      </c>
    </row>
    <row r="2572" spans="2:47" ht="14.25">
      <c r="B2572" s="682">
        <v>2025</v>
      </c>
      <c r="C2572" s="29">
        <v>8</v>
      </c>
      <c r="D2572" s="682"/>
      <c r="E2572" s="683"/>
      <c r="F2572" s="682"/>
      <c r="G2572" s="703"/>
      <c r="H2572" s="694"/>
      <c r="I2572" s="347"/>
      <c r="J2572" s="694"/>
      <c r="K2572" s="232"/>
      <c r="L2572" s="698"/>
      <c r="M2572" s="185"/>
      <c r="N2572" s="717"/>
      <c r="O2572" s="232"/>
      <c r="P2572" s="232"/>
      <c r="Q2572" s="347"/>
      <c r="R2572" s="695"/>
      <c r="S2572" s="695"/>
      <c r="T2572" s="695"/>
      <c r="U2572" s="695"/>
      <c r="V2572" s="695"/>
      <c r="W2572" s="695"/>
      <c r="X2572" s="232"/>
      <c r="Y2572" s="695"/>
      <c r="Z2572" s="232"/>
      <c r="AA2572" s="696"/>
      <c r="AB2572" s="696"/>
      <c r="AC2572" s="697"/>
      <c r="AD2572" s="698"/>
      <c r="AE2572" s="699"/>
      <c r="AF2572" s="699"/>
      <c r="AG2572" s="699"/>
      <c r="AH2572" s="699"/>
      <c r="AI2572" s="232"/>
      <c r="AJ2572" s="694"/>
      <c r="AK2572" s="694"/>
      <c r="AL2572" s="700"/>
      <c r="AM2572" s="694"/>
      <c r="AN2572" s="694"/>
      <c r="AO2572" s="232"/>
      <c r="AP2572" s="232"/>
      <c r="AQ2572" s="232"/>
      <c r="AR2572" s="232"/>
      <c r="AS2572" s="232"/>
      <c r="AT2572" s="243" t="str">
        <f t="shared" si="223"/>
        <v/>
      </c>
      <c r="AU2572" s="243" t="str">
        <f t="shared" si="224"/>
        <v/>
      </c>
    </row>
    <row r="2573" spans="2:47" ht="14.25">
      <c r="B2573" s="682">
        <v>2025</v>
      </c>
      <c r="C2573" s="29">
        <v>8</v>
      </c>
      <c r="D2573" s="682"/>
      <c r="E2573" s="683"/>
      <c r="F2573" s="682"/>
      <c r="G2573" s="703"/>
      <c r="H2573" s="694"/>
      <c r="I2573" s="347"/>
      <c r="J2573" s="694"/>
      <c r="K2573" s="232"/>
      <c r="L2573" s="698"/>
      <c r="M2573" s="185"/>
      <c r="N2573" s="717"/>
      <c r="O2573" s="232"/>
      <c r="P2573" s="232"/>
      <c r="Q2573" s="347"/>
      <c r="R2573" s="695"/>
      <c r="S2573" s="695"/>
      <c r="T2573" s="695"/>
      <c r="U2573" s="695"/>
      <c r="V2573" s="695"/>
      <c r="W2573" s="695"/>
      <c r="X2573" s="232"/>
      <c r="Y2573" s="695"/>
      <c r="Z2573" s="232"/>
      <c r="AA2573" s="696"/>
      <c r="AB2573" s="696"/>
      <c r="AC2573" s="697"/>
      <c r="AD2573" s="698"/>
      <c r="AE2573" s="699"/>
      <c r="AF2573" s="699"/>
      <c r="AG2573" s="699"/>
      <c r="AH2573" s="699"/>
      <c r="AI2573" s="232"/>
      <c r="AJ2573" s="694"/>
      <c r="AK2573" s="694"/>
      <c r="AL2573" s="700"/>
      <c r="AM2573" s="694"/>
      <c r="AN2573" s="694"/>
      <c r="AO2573" s="232"/>
      <c r="AP2573" s="232"/>
      <c r="AQ2573" s="232"/>
      <c r="AR2573" s="232"/>
      <c r="AS2573" s="232"/>
      <c r="AT2573" s="243" t="str">
        <f t="shared" si="223"/>
        <v/>
      </c>
      <c r="AU2573" s="243" t="str">
        <f t="shared" si="224"/>
        <v/>
      </c>
    </row>
    <row r="2574" spans="2:47" ht="14.25">
      <c r="B2574" s="682">
        <v>2025</v>
      </c>
      <c r="C2574" s="29">
        <v>8</v>
      </c>
      <c r="D2574" s="682"/>
      <c r="E2574" s="683"/>
      <c r="F2574" s="682"/>
      <c r="G2574" s="703"/>
      <c r="H2574" s="694"/>
      <c r="I2574" s="347"/>
      <c r="J2574" s="694"/>
      <c r="K2574" s="232"/>
      <c r="L2574" s="698"/>
      <c r="M2574" s="185"/>
      <c r="N2574" s="717"/>
      <c r="O2574" s="232"/>
      <c r="P2574" s="232"/>
      <c r="Q2574" s="347"/>
      <c r="R2574" s="695"/>
      <c r="S2574" s="695"/>
      <c r="T2574" s="695"/>
      <c r="U2574" s="695"/>
      <c r="V2574" s="695"/>
      <c r="W2574" s="695"/>
      <c r="X2574" s="232"/>
      <c r="Y2574" s="695"/>
      <c r="Z2574" s="232"/>
      <c r="AA2574" s="696"/>
      <c r="AB2574" s="696"/>
      <c r="AC2574" s="697"/>
      <c r="AD2574" s="698"/>
      <c r="AE2574" s="699"/>
      <c r="AF2574" s="699"/>
      <c r="AG2574" s="699"/>
      <c r="AH2574" s="699"/>
      <c r="AI2574" s="232"/>
      <c r="AJ2574" s="694"/>
      <c r="AK2574" s="694"/>
      <c r="AL2574" s="700"/>
      <c r="AM2574" s="694"/>
      <c r="AN2574" s="694"/>
      <c r="AO2574" s="232"/>
      <c r="AP2574" s="232"/>
      <c r="AQ2574" s="232"/>
      <c r="AR2574" s="232"/>
      <c r="AS2574" s="232"/>
      <c r="AT2574" s="243" t="str">
        <f t="shared" si="223"/>
        <v/>
      </c>
      <c r="AU2574" s="243" t="str">
        <f t="shared" si="224"/>
        <v/>
      </c>
    </row>
    <row r="2575" spans="2:47" ht="14.25">
      <c r="B2575" s="682">
        <v>2025</v>
      </c>
      <c r="C2575" s="29">
        <v>8</v>
      </c>
      <c r="D2575" s="682"/>
      <c r="E2575" s="683"/>
      <c r="F2575" s="682"/>
      <c r="G2575" s="703"/>
      <c r="H2575" s="694"/>
      <c r="I2575" s="347"/>
      <c r="J2575" s="694"/>
      <c r="K2575" s="232"/>
      <c r="L2575" s="698"/>
      <c r="M2575" s="185"/>
      <c r="N2575" s="717"/>
      <c r="O2575" s="232"/>
      <c r="P2575" s="232"/>
      <c r="Q2575" s="347"/>
      <c r="R2575" s="695"/>
      <c r="S2575" s="695"/>
      <c r="T2575" s="695"/>
      <c r="U2575" s="695"/>
      <c r="V2575" s="695"/>
      <c r="W2575" s="695"/>
      <c r="X2575" s="232"/>
      <c r="Y2575" s="695"/>
      <c r="Z2575" s="232"/>
      <c r="AA2575" s="696"/>
      <c r="AB2575" s="696"/>
      <c r="AC2575" s="697"/>
      <c r="AD2575" s="698"/>
      <c r="AE2575" s="699"/>
      <c r="AF2575" s="699"/>
      <c r="AG2575" s="699"/>
      <c r="AH2575" s="699"/>
      <c r="AI2575" s="232"/>
      <c r="AJ2575" s="694"/>
      <c r="AK2575" s="694"/>
      <c r="AL2575" s="700"/>
      <c r="AM2575" s="694"/>
      <c r="AN2575" s="694"/>
      <c r="AO2575" s="232"/>
      <c r="AP2575" s="232"/>
      <c r="AQ2575" s="232"/>
      <c r="AR2575" s="232"/>
      <c r="AS2575" s="232"/>
      <c r="AT2575" s="243" t="str">
        <f t="shared" si="223"/>
        <v/>
      </c>
      <c r="AU2575" s="243" t="str">
        <f t="shared" si="224"/>
        <v/>
      </c>
    </row>
    <row r="2576" spans="2:47" ht="14.25">
      <c r="B2576" s="682">
        <v>2025</v>
      </c>
      <c r="C2576" s="29">
        <v>8</v>
      </c>
      <c r="D2576" s="682"/>
      <c r="E2576" s="683"/>
      <c r="F2576" s="682"/>
      <c r="G2576" s="703"/>
      <c r="H2576" s="694"/>
      <c r="I2576" s="347"/>
      <c r="J2576" s="694"/>
      <c r="K2576" s="232"/>
      <c r="L2576" s="698"/>
      <c r="M2576" s="185"/>
      <c r="N2576" s="717"/>
      <c r="O2576" s="232"/>
      <c r="P2576" s="232"/>
      <c r="Q2576" s="347"/>
      <c r="R2576" s="695"/>
      <c r="S2576" s="695"/>
      <c r="T2576" s="695"/>
      <c r="U2576" s="695"/>
      <c r="V2576" s="695"/>
      <c r="W2576" s="695"/>
      <c r="X2576" s="232"/>
      <c r="Y2576" s="695"/>
      <c r="Z2576" s="232"/>
      <c r="AA2576" s="696"/>
      <c r="AB2576" s="696"/>
      <c r="AC2576" s="697"/>
      <c r="AD2576" s="698"/>
      <c r="AE2576" s="699"/>
      <c r="AF2576" s="699"/>
      <c r="AG2576" s="699"/>
      <c r="AH2576" s="699"/>
      <c r="AI2576" s="232"/>
      <c r="AJ2576" s="694"/>
      <c r="AK2576" s="694"/>
      <c r="AL2576" s="700"/>
      <c r="AM2576" s="694"/>
      <c r="AN2576" s="694"/>
      <c r="AO2576" s="232"/>
      <c r="AP2576" s="232"/>
      <c r="AQ2576" s="232"/>
      <c r="AR2576" s="232"/>
      <c r="AS2576" s="232"/>
      <c r="AT2576" s="243" t="str">
        <f t="shared" si="223"/>
        <v/>
      </c>
      <c r="AU2576" s="243" t="str">
        <f t="shared" si="224"/>
        <v/>
      </c>
    </row>
    <row r="2577" spans="2:47" ht="14.25">
      <c r="B2577" s="682">
        <v>2025</v>
      </c>
      <c r="C2577" s="29">
        <v>8</v>
      </c>
      <c r="D2577" s="682"/>
      <c r="E2577" s="683"/>
      <c r="F2577" s="682"/>
      <c r="G2577" s="703"/>
      <c r="H2577" s="694"/>
      <c r="I2577" s="347"/>
      <c r="J2577" s="694"/>
      <c r="K2577" s="232"/>
      <c r="L2577" s="698"/>
      <c r="M2577" s="185"/>
      <c r="N2577" s="717"/>
      <c r="O2577" s="232"/>
      <c r="P2577" s="232"/>
      <c r="Q2577" s="347"/>
      <c r="R2577" s="695"/>
      <c r="S2577" s="695"/>
      <c r="T2577" s="695"/>
      <c r="U2577" s="695"/>
      <c r="V2577" s="695"/>
      <c r="W2577" s="695"/>
      <c r="X2577" s="232"/>
      <c r="Y2577" s="695"/>
      <c r="Z2577" s="232"/>
      <c r="AA2577" s="696"/>
      <c r="AB2577" s="696"/>
      <c r="AC2577" s="697"/>
      <c r="AD2577" s="698"/>
      <c r="AE2577" s="699"/>
      <c r="AF2577" s="699"/>
      <c r="AG2577" s="699"/>
      <c r="AH2577" s="699"/>
      <c r="AI2577" s="232"/>
      <c r="AJ2577" s="694"/>
      <c r="AK2577" s="694"/>
      <c r="AL2577" s="700"/>
      <c r="AM2577" s="694"/>
      <c r="AN2577" s="694"/>
      <c r="AO2577" s="232"/>
      <c r="AP2577" s="232"/>
      <c r="AQ2577" s="232"/>
      <c r="AR2577" s="232"/>
      <c r="AS2577" s="232"/>
      <c r="AT2577" s="243" t="str">
        <f t="shared" si="223"/>
        <v/>
      </c>
      <c r="AU2577" s="243" t="str">
        <f t="shared" si="224"/>
        <v/>
      </c>
    </row>
    <row r="2578" spans="2:47" ht="14.25">
      <c r="B2578" s="682">
        <v>2025</v>
      </c>
      <c r="C2578" s="29">
        <v>8</v>
      </c>
      <c r="D2578" s="682"/>
      <c r="E2578" s="683"/>
      <c r="F2578" s="682"/>
      <c r="G2578" s="703"/>
      <c r="H2578" s="694"/>
      <c r="I2578" s="347"/>
      <c r="J2578" s="694"/>
      <c r="K2578" s="232"/>
      <c r="L2578" s="698"/>
      <c r="M2578" s="185"/>
      <c r="N2578" s="717"/>
      <c r="O2578" s="232"/>
      <c r="P2578" s="232"/>
      <c r="Q2578" s="347"/>
      <c r="R2578" s="695"/>
      <c r="S2578" s="695"/>
      <c r="T2578" s="695"/>
      <c r="U2578" s="695"/>
      <c r="V2578" s="695"/>
      <c r="W2578" s="695"/>
      <c r="X2578" s="232"/>
      <c r="Y2578" s="695"/>
      <c r="Z2578" s="232"/>
      <c r="AA2578" s="696"/>
      <c r="AB2578" s="696"/>
      <c r="AC2578" s="697"/>
      <c r="AD2578" s="698"/>
      <c r="AE2578" s="699"/>
      <c r="AF2578" s="699"/>
      <c r="AG2578" s="699"/>
      <c r="AH2578" s="699"/>
      <c r="AI2578" s="232"/>
      <c r="AJ2578" s="694"/>
      <c r="AK2578" s="694"/>
      <c r="AL2578" s="700"/>
      <c r="AM2578" s="694"/>
      <c r="AN2578" s="694"/>
      <c r="AO2578" s="232"/>
      <c r="AP2578" s="232"/>
      <c r="AQ2578" s="232"/>
      <c r="AR2578" s="232"/>
      <c r="AS2578" s="232"/>
      <c r="AT2578" s="243" t="str">
        <f t="shared" si="223"/>
        <v/>
      </c>
      <c r="AU2578" s="243" t="str">
        <f t="shared" si="224"/>
        <v/>
      </c>
    </row>
    <row r="2579" spans="2:47" ht="14.25">
      <c r="B2579" s="682">
        <v>2025</v>
      </c>
      <c r="C2579" s="29">
        <v>8</v>
      </c>
      <c r="D2579" s="682"/>
      <c r="E2579" s="683"/>
      <c r="F2579" s="682"/>
      <c r="G2579" s="703"/>
      <c r="H2579" s="694"/>
      <c r="I2579" s="347"/>
      <c r="J2579" s="694"/>
      <c r="K2579" s="232"/>
      <c r="L2579" s="698"/>
      <c r="M2579" s="185"/>
      <c r="N2579" s="717"/>
      <c r="O2579" s="232"/>
      <c r="P2579" s="232"/>
      <c r="Q2579" s="347"/>
      <c r="R2579" s="695"/>
      <c r="S2579" s="695"/>
      <c r="T2579" s="695"/>
      <c r="U2579" s="695"/>
      <c r="V2579" s="695"/>
      <c r="W2579" s="695"/>
      <c r="X2579" s="232"/>
      <c r="Y2579" s="695"/>
      <c r="Z2579" s="232"/>
      <c r="AA2579" s="696"/>
      <c r="AB2579" s="696"/>
      <c r="AC2579" s="697"/>
      <c r="AD2579" s="698"/>
      <c r="AE2579" s="699"/>
      <c r="AF2579" s="699"/>
      <c r="AG2579" s="699"/>
      <c r="AH2579" s="699"/>
      <c r="AI2579" s="232"/>
      <c r="AJ2579" s="694"/>
      <c r="AK2579" s="694"/>
      <c r="AL2579" s="700"/>
      <c r="AM2579" s="694"/>
      <c r="AN2579" s="694"/>
      <c r="AO2579" s="232"/>
      <c r="AP2579" s="232"/>
      <c r="AQ2579" s="232"/>
      <c r="AR2579" s="232"/>
      <c r="AS2579" s="232"/>
      <c r="AT2579" s="243" t="str">
        <f t="shared" si="223"/>
        <v/>
      </c>
      <c r="AU2579" s="243" t="str">
        <f t="shared" si="224"/>
        <v/>
      </c>
    </row>
    <row r="2580" spans="2:47" ht="14.25">
      <c r="B2580" s="682">
        <v>2025</v>
      </c>
      <c r="C2580" s="29">
        <v>8</v>
      </c>
      <c r="D2580" s="682"/>
      <c r="E2580" s="683"/>
      <c r="F2580" s="682"/>
      <c r="G2580" s="703"/>
      <c r="H2580" s="694"/>
      <c r="I2580" s="347"/>
      <c r="J2580" s="694"/>
      <c r="K2580" s="232"/>
      <c r="L2580" s="698"/>
      <c r="M2580" s="185"/>
      <c r="N2580" s="717"/>
      <c r="O2580" s="232"/>
      <c r="P2580" s="232"/>
      <c r="Q2580" s="347"/>
      <c r="R2580" s="695"/>
      <c r="S2580" s="695"/>
      <c r="T2580" s="695"/>
      <c r="U2580" s="695"/>
      <c r="V2580" s="695"/>
      <c r="W2580" s="695"/>
      <c r="X2580" s="232"/>
      <c r="Y2580" s="695"/>
      <c r="Z2580" s="232"/>
      <c r="AA2580" s="696"/>
      <c r="AB2580" s="696"/>
      <c r="AC2580" s="697"/>
      <c r="AD2580" s="698"/>
      <c r="AE2580" s="699"/>
      <c r="AF2580" s="699"/>
      <c r="AG2580" s="699"/>
      <c r="AH2580" s="699"/>
      <c r="AI2580" s="232"/>
      <c r="AJ2580" s="694"/>
      <c r="AK2580" s="694"/>
      <c r="AL2580" s="700"/>
      <c r="AM2580" s="694"/>
      <c r="AN2580" s="694"/>
      <c r="AO2580" s="232"/>
      <c r="AP2580" s="232"/>
      <c r="AQ2580" s="232"/>
      <c r="AR2580" s="232"/>
      <c r="AS2580" s="232"/>
      <c r="AT2580" s="243" t="str">
        <f t="shared" si="223"/>
        <v/>
      </c>
      <c r="AU2580" s="243" t="str">
        <f t="shared" si="224"/>
        <v/>
      </c>
    </row>
    <row r="2581" spans="2:47" ht="14.25">
      <c r="B2581" s="682">
        <v>2025</v>
      </c>
      <c r="C2581" s="29">
        <v>8</v>
      </c>
      <c r="D2581" s="682"/>
      <c r="E2581" s="683"/>
      <c r="F2581" s="682"/>
      <c r="G2581" s="703"/>
      <c r="H2581" s="694"/>
      <c r="I2581" s="347"/>
      <c r="J2581" s="694"/>
      <c r="K2581" s="232"/>
      <c r="L2581" s="698"/>
      <c r="M2581" s="185"/>
      <c r="N2581" s="717"/>
      <c r="O2581" s="232"/>
      <c r="P2581" s="232"/>
      <c r="Q2581" s="347"/>
      <c r="R2581" s="695"/>
      <c r="S2581" s="695"/>
      <c r="T2581" s="695"/>
      <c r="U2581" s="695"/>
      <c r="V2581" s="695"/>
      <c r="W2581" s="695"/>
      <c r="X2581" s="232"/>
      <c r="Y2581" s="695"/>
      <c r="Z2581" s="232"/>
      <c r="AA2581" s="696"/>
      <c r="AB2581" s="696"/>
      <c r="AC2581" s="697"/>
      <c r="AD2581" s="698"/>
      <c r="AE2581" s="699"/>
      <c r="AF2581" s="699"/>
      <c r="AG2581" s="699"/>
      <c r="AH2581" s="699"/>
      <c r="AI2581" s="232"/>
      <c r="AJ2581" s="694"/>
      <c r="AK2581" s="694"/>
      <c r="AL2581" s="700"/>
      <c r="AM2581" s="694"/>
      <c r="AN2581" s="694"/>
      <c r="AO2581" s="232"/>
      <c r="AP2581" s="232"/>
      <c r="AQ2581" s="232"/>
      <c r="AR2581" s="232"/>
      <c r="AS2581" s="232"/>
      <c r="AT2581" s="243" t="str">
        <f t="shared" si="223"/>
        <v/>
      </c>
      <c r="AU2581" s="243" t="str">
        <f t="shared" si="224"/>
        <v/>
      </c>
    </row>
    <row r="2582" spans="2:47" ht="14.25">
      <c r="B2582" s="682">
        <v>2025</v>
      </c>
      <c r="C2582" s="29">
        <v>8</v>
      </c>
      <c r="D2582" s="682"/>
      <c r="E2582" s="683"/>
      <c r="F2582" s="682"/>
      <c r="G2582" s="703"/>
      <c r="H2582" s="694"/>
      <c r="I2582" s="347"/>
      <c r="J2582" s="694"/>
      <c r="K2582" s="232"/>
      <c r="L2582" s="698"/>
      <c r="M2582" s="185"/>
      <c r="N2582" s="717"/>
      <c r="O2582" s="232"/>
      <c r="P2582" s="232"/>
      <c r="Q2582" s="347"/>
      <c r="R2582" s="695"/>
      <c r="S2582" s="695"/>
      <c r="T2582" s="695"/>
      <c r="U2582" s="695"/>
      <c r="V2582" s="695"/>
      <c r="W2582" s="695"/>
      <c r="X2582" s="232"/>
      <c r="Y2582" s="695"/>
      <c r="Z2582" s="232"/>
      <c r="AA2582" s="696"/>
      <c r="AB2582" s="696"/>
      <c r="AC2582" s="697"/>
      <c r="AD2582" s="698"/>
      <c r="AE2582" s="699"/>
      <c r="AF2582" s="699"/>
      <c r="AG2582" s="699"/>
      <c r="AH2582" s="699"/>
      <c r="AI2582" s="232"/>
      <c r="AJ2582" s="694"/>
      <c r="AK2582" s="694"/>
      <c r="AL2582" s="700"/>
      <c r="AM2582" s="694"/>
      <c r="AN2582" s="694"/>
      <c r="AO2582" s="232"/>
      <c r="AP2582" s="232"/>
      <c r="AQ2582" s="232"/>
      <c r="AR2582" s="232"/>
      <c r="AS2582" s="232"/>
      <c r="AT2582" s="243" t="str">
        <f t="shared" si="223"/>
        <v/>
      </c>
      <c r="AU2582" s="243" t="str">
        <f t="shared" si="224"/>
        <v/>
      </c>
    </row>
    <row r="2583" spans="2:47" ht="14.25">
      <c r="B2583" s="682">
        <v>2025</v>
      </c>
      <c r="C2583" s="29">
        <v>8</v>
      </c>
      <c r="D2583" s="682"/>
      <c r="E2583" s="683"/>
      <c r="F2583" s="682"/>
      <c r="G2583" s="703"/>
      <c r="H2583" s="694"/>
      <c r="I2583" s="347"/>
      <c r="J2583" s="694"/>
      <c r="K2583" s="232"/>
      <c r="L2583" s="698"/>
      <c r="M2583" s="185"/>
      <c r="N2583" s="717"/>
      <c r="O2583" s="232"/>
      <c r="P2583" s="232"/>
      <c r="Q2583" s="347"/>
      <c r="R2583" s="695"/>
      <c r="S2583" s="695"/>
      <c r="T2583" s="695"/>
      <c r="U2583" s="695"/>
      <c r="V2583" s="695"/>
      <c r="W2583" s="695"/>
      <c r="X2583" s="232"/>
      <c r="Y2583" s="695"/>
      <c r="Z2583" s="232"/>
      <c r="AA2583" s="696"/>
      <c r="AB2583" s="696"/>
      <c r="AC2583" s="697"/>
      <c r="AD2583" s="698"/>
      <c r="AE2583" s="699"/>
      <c r="AF2583" s="699"/>
      <c r="AG2583" s="699"/>
      <c r="AH2583" s="699"/>
      <c r="AI2583" s="232"/>
      <c r="AJ2583" s="694"/>
      <c r="AK2583" s="694"/>
      <c r="AL2583" s="700"/>
      <c r="AM2583" s="694"/>
      <c r="AN2583" s="694"/>
      <c r="AO2583" s="232"/>
      <c r="AP2583" s="232"/>
      <c r="AQ2583" s="232"/>
      <c r="AR2583" s="232"/>
      <c r="AS2583" s="232"/>
      <c r="AT2583" s="243" t="str">
        <f t="shared" si="223"/>
        <v/>
      </c>
      <c r="AU2583" s="243" t="str">
        <f t="shared" si="224"/>
        <v/>
      </c>
    </row>
    <row r="2584" spans="2:47" ht="14.25">
      <c r="B2584" s="682">
        <v>2025</v>
      </c>
      <c r="C2584" s="29">
        <v>8</v>
      </c>
      <c r="D2584" s="682"/>
      <c r="E2584" s="683"/>
      <c r="F2584" s="682"/>
      <c r="G2584" s="703"/>
      <c r="H2584" s="694"/>
      <c r="I2584" s="347"/>
      <c r="J2584" s="694"/>
      <c r="K2584" s="232"/>
      <c r="L2584" s="698"/>
      <c r="M2584" s="185"/>
      <c r="N2584" s="717"/>
      <c r="O2584" s="232"/>
      <c r="P2584" s="232"/>
      <c r="Q2584" s="347"/>
      <c r="R2584" s="695"/>
      <c r="S2584" s="695"/>
      <c r="T2584" s="695"/>
      <c r="U2584" s="695"/>
      <c r="V2584" s="695"/>
      <c r="W2584" s="695"/>
      <c r="X2584" s="232"/>
      <c r="Y2584" s="695"/>
      <c r="Z2584" s="232"/>
      <c r="AA2584" s="696"/>
      <c r="AB2584" s="696"/>
      <c r="AC2584" s="697"/>
      <c r="AD2584" s="698"/>
      <c r="AE2584" s="699"/>
      <c r="AF2584" s="699"/>
      <c r="AG2584" s="699"/>
      <c r="AH2584" s="699"/>
      <c r="AI2584" s="232"/>
      <c r="AJ2584" s="694"/>
      <c r="AK2584" s="694"/>
      <c r="AL2584" s="700"/>
      <c r="AM2584" s="694"/>
      <c r="AN2584" s="694"/>
      <c r="AO2584" s="232"/>
      <c r="AP2584" s="232"/>
      <c r="AQ2584" s="232"/>
      <c r="AR2584" s="232"/>
      <c r="AS2584" s="232"/>
      <c r="AT2584" s="243" t="str">
        <f t="shared" si="223"/>
        <v/>
      </c>
      <c r="AU2584" s="243" t="str">
        <f t="shared" si="224"/>
        <v/>
      </c>
    </row>
    <row r="2585" spans="2:47" ht="14.25">
      <c r="B2585" s="682">
        <v>2025</v>
      </c>
      <c r="C2585" s="29">
        <v>8</v>
      </c>
      <c r="D2585" s="682"/>
      <c r="E2585" s="683"/>
      <c r="F2585" s="682"/>
      <c r="G2585" s="703"/>
      <c r="H2585" s="694"/>
      <c r="I2585" s="347"/>
      <c r="J2585" s="694"/>
      <c r="K2585" s="232"/>
      <c r="L2585" s="698"/>
      <c r="M2585" s="185"/>
      <c r="N2585" s="717"/>
      <c r="O2585" s="232"/>
      <c r="P2585" s="232"/>
      <c r="Q2585" s="347"/>
      <c r="R2585" s="695"/>
      <c r="S2585" s="695"/>
      <c r="T2585" s="695"/>
      <c r="U2585" s="695"/>
      <c r="V2585" s="695"/>
      <c r="W2585" s="695"/>
      <c r="X2585" s="232"/>
      <c r="Y2585" s="695"/>
      <c r="Z2585" s="232"/>
      <c r="AA2585" s="696"/>
      <c r="AB2585" s="696"/>
      <c r="AC2585" s="697"/>
      <c r="AD2585" s="698"/>
      <c r="AE2585" s="699"/>
      <c r="AF2585" s="699"/>
      <c r="AG2585" s="699"/>
      <c r="AH2585" s="699"/>
      <c r="AI2585" s="232"/>
      <c r="AJ2585" s="694"/>
      <c r="AK2585" s="694"/>
      <c r="AL2585" s="700"/>
      <c r="AM2585" s="694"/>
      <c r="AN2585" s="694"/>
      <c r="AO2585" s="232"/>
      <c r="AP2585" s="232"/>
      <c r="AQ2585" s="232"/>
      <c r="AR2585" s="232"/>
      <c r="AS2585" s="232"/>
      <c r="AT2585" s="243" t="str">
        <f t="shared" si="223"/>
        <v/>
      </c>
      <c r="AU2585" s="243" t="str">
        <f t="shared" si="224"/>
        <v/>
      </c>
    </row>
    <row r="2586" spans="2:47" ht="14.25">
      <c r="B2586" s="682">
        <v>2025</v>
      </c>
      <c r="C2586" s="29">
        <v>8</v>
      </c>
      <c r="D2586" s="682"/>
      <c r="E2586" s="683"/>
      <c r="F2586" s="682"/>
      <c r="G2586" s="703"/>
      <c r="H2586" s="694"/>
      <c r="I2586" s="347"/>
      <c r="J2586" s="694"/>
      <c r="K2586" s="232"/>
      <c r="L2586" s="698"/>
      <c r="M2586" s="185"/>
      <c r="N2586" s="717"/>
      <c r="O2586" s="232"/>
      <c r="P2586" s="232"/>
      <c r="Q2586" s="347"/>
      <c r="R2586" s="695"/>
      <c r="S2586" s="695"/>
      <c r="T2586" s="695"/>
      <c r="U2586" s="695"/>
      <c r="V2586" s="695"/>
      <c r="W2586" s="695"/>
      <c r="X2586" s="232"/>
      <c r="Y2586" s="695"/>
      <c r="Z2586" s="232"/>
      <c r="AA2586" s="696"/>
      <c r="AB2586" s="696"/>
      <c r="AC2586" s="697"/>
      <c r="AD2586" s="698"/>
      <c r="AE2586" s="699"/>
      <c r="AF2586" s="699"/>
      <c r="AG2586" s="699"/>
      <c r="AH2586" s="699"/>
      <c r="AI2586" s="232"/>
      <c r="AJ2586" s="694"/>
      <c r="AK2586" s="694"/>
      <c r="AL2586" s="700"/>
      <c r="AM2586" s="694"/>
      <c r="AN2586" s="694"/>
      <c r="AO2586" s="232"/>
      <c r="AP2586" s="232"/>
      <c r="AQ2586" s="232"/>
      <c r="AR2586" s="232"/>
      <c r="AS2586" s="232"/>
      <c r="AT2586" s="243" t="str">
        <f t="shared" si="223"/>
        <v/>
      </c>
      <c r="AU2586" s="243" t="str">
        <f t="shared" si="224"/>
        <v/>
      </c>
    </row>
    <row r="2587" spans="2:47" ht="14.25">
      <c r="B2587" s="682">
        <v>2025</v>
      </c>
      <c r="C2587" s="29">
        <v>8</v>
      </c>
      <c r="D2587" s="682"/>
      <c r="E2587" s="683"/>
      <c r="F2587" s="682"/>
      <c r="G2587" s="703"/>
      <c r="H2587" s="694"/>
      <c r="I2587" s="347"/>
      <c r="J2587" s="694"/>
      <c r="K2587" s="232"/>
      <c r="L2587" s="698"/>
      <c r="M2587" s="185"/>
      <c r="N2587" s="717"/>
      <c r="O2587" s="232"/>
      <c r="P2587" s="232"/>
      <c r="Q2587" s="347"/>
      <c r="R2587" s="695"/>
      <c r="S2587" s="695"/>
      <c r="T2587" s="695"/>
      <c r="U2587" s="695"/>
      <c r="V2587" s="695"/>
      <c r="W2587" s="695"/>
      <c r="X2587" s="232"/>
      <c r="Y2587" s="695"/>
      <c r="Z2587" s="232"/>
      <c r="AA2587" s="696"/>
      <c r="AB2587" s="696"/>
      <c r="AC2587" s="697"/>
      <c r="AD2587" s="698"/>
      <c r="AE2587" s="699"/>
      <c r="AF2587" s="699"/>
      <c r="AG2587" s="699"/>
      <c r="AH2587" s="699"/>
      <c r="AI2587" s="232"/>
      <c r="AJ2587" s="694"/>
      <c r="AK2587" s="694"/>
      <c r="AL2587" s="700"/>
      <c r="AM2587" s="694"/>
      <c r="AN2587" s="694"/>
      <c r="AO2587" s="232"/>
      <c r="AP2587" s="232"/>
      <c r="AQ2587" s="232"/>
      <c r="AR2587" s="232"/>
      <c r="AS2587" s="232"/>
      <c r="AT2587" s="243" t="str">
        <f t="shared" si="223"/>
        <v/>
      </c>
      <c r="AU2587" s="243" t="str">
        <f t="shared" si="224"/>
        <v/>
      </c>
    </row>
    <row r="2588" spans="2:47" ht="14.25">
      <c r="B2588" s="682">
        <v>2025</v>
      </c>
      <c r="C2588" s="29">
        <v>8</v>
      </c>
      <c r="D2588" s="682"/>
      <c r="E2588" s="683"/>
      <c r="F2588" s="682"/>
      <c r="G2588" s="703"/>
      <c r="H2588" s="694"/>
      <c r="I2588" s="347"/>
      <c r="J2588" s="694"/>
      <c r="K2588" s="232"/>
      <c r="L2588" s="698"/>
      <c r="M2588" s="185"/>
      <c r="N2588" s="717"/>
      <c r="O2588" s="232"/>
      <c r="P2588" s="232"/>
      <c r="Q2588" s="347"/>
      <c r="R2588" s="695"/>
      <c r="S2588" s="695"/>
      <c r="T2588" s="695"/>
      <c r="U2588" s="695"/>
      <c r="V2588" s="695"/>
      <c r="W2588" s="695"/>
      <c r="X2588" s="232"/>
      <c r="Y2588" s="695"/>
      <c r="Z2588" s="232"/>
      <c r="AA2588" s="696"/>
      <c r="AB2588" s="696"/>
      <c r="AC2588" s="697"/>
      <c r="AD2588" s="698"/>
      <c r="AE2588" s="699"/>
      <c r="AF2588" s="699"/>
      <c r="AG2588" s="699"/>
      <c r="AH2588" s="699"/>
      <c r="AI2588" s="232"/>
      <c r="AJ2588" s="694"/>
      <c r="AK2588" s="694"/>
      <c r="AL2588" s="700"/>
      <c r="AM2588" s="694"/>
      <c r="AN2588" s="694"/>
      <c r="AO2588" s="232"/>
      <c r="AP2588" s="232"/>
      <c r="AQ2588" s="232"/>
      <c r="AR2588" s="232"/>
      <c r="AS2588" s="232"/>
      <c r="AT2588" s="243" t="str">
        <f t="shared" si="223"/>
        <v/>
      </c>
      <c r="AU2588" s="243" t="str">
        <f t="shared" si="224"/>
        <v/>
      </c>
    </row>
    <row r="2589" spans="2:47" ht="14.25">
      <c r="B2589" s="682">
        <v>2025</v>
      </c>
      <c r="C2589" s="29">
        <v>8</v>
      </c>
      <c r="D2589" s="682"/>
      <c r="E2589" s="683"/>
      <c r="F2589" s="682"/>
      <c r="G2589" s="703"/>
      <c r="H2589" s="694"/>
      <c r="I2589" s="347"/>
      <c r="J2589" s="694"/>
      <c r="K2589" s="232"/>
      <c r="L2589" s="698"/>
      <c r="M2589" s="185"/>
      <c r="N2589" s="717"/>
      <c r="O2589" s="232"/>
      <c r="P2589" s="232"/>
      <c r="Q2589" s="347"/>
      <c r="R2589" s="695"/>
      <c r="S2589" s="695"/>
      <c r="T2589" s="695"/>
      <c r="U2589" s="695"/>
      <c r="V2589" s="695"/>
      <c r="W2589" s="695"/>
      <c r="X2589" s="232"/>
      <c r="Y2589" s="695"/>
      <c r="Z2589" s="232"/>
      <c r="AA2589" s="696"/>
      <c r="AB2589" s="696"/>
      <c r="AC2589" s="697"/>
      <c r="AD2589" s="698"/>
      <c r="AE2589" s="699"/>
      <c r="AF2589" s="699"/>
      <c r="AG2589" s="699"/>
      <c r="AH2589" s="699"/>
      <c r="AI2589" s="232"/>
      <c r="AJ2589" s="694"/>
      <c r="AK2589" s="694"/>
      <c r="AL2589" s="700"/>
      <c r="AM2589" s="694"/>
      <c r="AN2589" s="694"/>
      <c r="AO2589" s="232"/>
      <c r="AP2589" s="232"/>
      <c r="AQ2589" s="232"/>
      <c r="AR2589" s="232"/>
      <c r="AS2589" s="232"/>
      <c r="AT2589" s="243" t="str">
        <f t="shared" si="223"/>
        <v/>
      </c>
      <c r="AU2589" s="243" t="str">
        <f t="shared" si="224"/>
        <v/>
      </c>
    </row>
    <row r="2590" spans="2:47" ht="14.25">
      <c r="B2590" s="682">
        <v>2025</v>
      </c>
      <c r="C2590" s="29">
        <v>8</v>
      </c>
      <c r="D2590" s="682"/>
      <c r="E2590" s="683"/>
      <c r="F2590" s="682"/>
      <c r="G2590" s="703"/>
      <c r="H2590" s="694"/>
      <c r="I2590" s="347"/>
      <c r="J2590" s="694"/>
      <c r="K2590" s="232"/>
      <c r="L2590" s="698"/>
      <c r="M2590" s="185"/>
      <c r="N2590" s="717"/>
      <c r="O2590" s="232"/>
      <c r="P2590" s="232"/>
      <c r="Q2590" s="347"/>
      <c r="R2590" s="695"/>
      <c r="S2590" s="695"/>
      <c r="T2590" s="695"/>
      <c r="U2590" s="695"/>
      <c r="V2590" s="695"/>
      <c r="W2590" s="695"/>
      <c r="X2590" s="232"/>
      <c r="Y2590" s="695"/>
      <c r="Z2590" s="232"/>
      <c r="AA2590" s="696"/>
      <c r="AB2590" s="696"/>
      <c r="AC2590" s="697"/>
      <c r="AD2590" s="698"/>
      <c r="AE2590" s="699"/>
      <c r="AF2590" s="699"/>
      <c r="AG2590" s="699"/>
      <c r="AH2590" s="699"/>
      <c r="AI2590" s="232"/>
      <c r="AJ2590" s="694"/>
      <c r="AK2590" s="694"/>
      <c r="AL2590" s="700"/>
      <c r="AM2590" s="694"/>
      <c r="AN2590" s="694"/>
      <c r="AO2590" s="232"/>
      <c r="AP2590" s="232"/>
      <c r="AQ2590" s="232"/>
      <c r="AR2590" s="232"/>
      <c r="AS2590" s="232"/>
      <c r="AT2590" s="243" t="str">
        <f t="shared" si="223"/>
        <v/>
      </c>
      <c r="AU2590" s="243" t="str">
        <f t="shared" si="224"/>
        <v/>
      </c>
    </row>
    <row r="2591" spans="2:47" ht="14.25">
      <c r="B2591" s="682">
        <v>2025</v>
      </c>
      <c r="C2591" s="29">
        <v>8</v>
      </c>
      <c r="D2591" s="682"/>
      <c r="E2591" s="683"/>
      <c r="F2591" s="682"/>
      <c r="G2591" s="703"/>
      <c r="H2591" s="694"/>
      <c r="I2591" s="347"/>
      <c r="J2591" s="694"/>
      <c r="K2591" s="232"/>
      <c r="L2591" s="698"/>
      <c r="M2591" s="185"/>
      <c r="N2591" s="717"/>
      <c r="O2591" s="232"/>
      <c r="P2591" s="232"/>
      <c r="Q2591" s="347"/>
      <c r="R2591" s="695"/>
      <c r="S2591" s="695"/>
      <c r="T2591" s="695"/>
      <c r="U2591" s="695"/>
      <c r="V2591" s="695"/>
      <c r="W2591" s="695"/>
      <c r="X2591" s="232"/>
      <c r="Y2591" s="695"/>
      <c r="Z2591" s="232"/>
      <c r="AA2591" s="696"/>
      <c r="AB2591" s="696"/>
      <c r="AC2591" s="697"/>
      <c r="AD2591" s="698"/>
      <c r="AE2591" s="699"/>
      <c r="AF2591" s="699"/>
      <c r="AG2591" s="699"/>
      <c r="AH2591" s="699"/>
      <c r="AI2591" s="232"/>
      <c r="AJ2591" s="694"/>
      <c r="AK2591" s="694"/>
      <c r="AL2591" s="700"/>
      <c r="AM2591" s="694"/>
      <c r="AN2591" s="694"/>
      <c r="AO2591" s="232"/>
      <c r="AP2591" s="232"/>
      <c r="AQ2591" s="232"/>
      <c r="AR2591" s="232"/>
      <c r="AS2591" s="232"/>
      <c r="AT2591" s="243" t="str">
        <f t="shared" si="223"/>
        <v/>
      </c>
      <c r="AU2591" s="243" t="str">
        <f t="shared" si="224"/>
        <v/>
      </c>
    </row>
    <row r="2592" spans="2:47" ht="14.25">
      <c r="B2592" s="682">
        <v>2025</v>
      </c>
      <c r="C2592" s="29">
        <v>8</v>
      </c>
      <c r="D2592" s="682"/>
      <c r="E2592" s="683"/>
      <c r="F2592" s="682"/>
      <c r="G2592" s="703"/>
      <c r="H2592" s="694"/>
      <c r="I2592" s="347"/>
      <c r="J2592" s="694"/>
      <c r="K2592" s="232"/>
      <c r="L2592" s="698"/>
      <c r="M2592" s="185"/>
      <c r="N2592" s="717"/>
      <c r="O2592" s="232"/>
      <c r="P2592" s="232"/>
      <c r="Q2592" s="347"/>
      <c r="R2592" s="695"/>
      <c r="S2592" s="695"/>
      <c r="T2592" s="695"/>
      <c r="U2592" s="695"/>
      <c r="V2592" s="695"/>
      <c r="W2592" s="695"/>
      <c r="X2592" s="232"/>
      <c r="Y2592" s="695"/>
      <c r="Z2592" s="232"/>
      <c r="AA2592" s="696"/>
      <c r="AB2592" s="696"/>
      <c r="AC2592" s="697"/>
      <c r="AD2592" s="698"/>
      <c r="AE2592" s="699"/>
      <c r="AF2592" s="699"/>
      <c r="AG2592" s="699"/>
      <c r="AH2592" s="699"/>
      <c r="AI2592" s="232"/>
      <c r="AJ2592" s="694"/>
      <c r="AK2592" s="694"/>
      <c r="AL2592" s="700"/>
      <c r="AM2592" s="694"/>
      <c r="AN2592" s="694"/>
      <c r="AO2592" s="232"/>
      <c r="AP2592" s="232"/>
      <c r="AQ2592" s="232"/>
      <c r="AR2592" s="232"/>
      <c r="AS2592" s="232"/>
      <c r="AT2592" s="243" t="str">
        <f t="shared" si="223"/>
        <v/>
      </c>
      <c r="AU2592" s="243" t="str">
        <f t="shared" si="224"/>
        <v/>
      </c>
    </row>
    <row r="2593" spans="2:47" ht="14.25">
      <c r="B2593" s="682">
        <v>2025</v>
      </c>
      <c r="C2593" s="29">
        <v>8</v>
      </c>
      <c r="D2593" s="682"/>
      <c r="E2593" s="683"/>
      <c r="F2593" s="682"/>
      <c r="G2593" s="703"/>
      <c r="H2593" s="694"/>
      <c r="I2593" s="347"/>
      <c r="J2593" s="694"/>
      <c r="K2593" s="232"/>
      <c r="L2593" s="698"/>
      <c r="M2593" s="185"/>
      <c r="N2593" s="717"/>
      <c r="O2593" s="232"/>
      <c r="P2593" s="232"/>
      <c r="Q2593" s="347"/>
      <c r="R2593" s="695"/>
      <c r="S2593" s="695"/>
      <c r="T2593" s="695"/>
      <c r="U2593" s="695"/>
      <c r="V2593" s="695"/>
      <c r="W2593" s="695"/>
      <c r="X2593" s="232"/>
      <c r="Y2593" s="695"/>
      <c r="Z2593" s="232"/>
      <c r="AA2593" s="696"/>
      <c r="AB2593" s="696"/>
      <c r="AC2593" s="697"/>
      <c r="AD2593" s="698"/>
      <c r="AE2593" s="699"/>
      <c r="AF2593" s="699"/>
      <c r="AG2593" s="699"/>
      <c r="AH2593" s="699"/>
      <c r="AI2593" s="232"/>
      <c r="AJ2593" s="694"/>
      <c r="AK2593" s="694"/>
      <c r="AL2593" s="700"/>
      <c r="AM2593" s="694"/>
      <c r="AN2593" s="694"/>
      <c r="AO2593" s="232"/>
      <c r="AP2593" s="232"/>
      <c r="AQ2593" s="232"/>
      <c r="AR2593" s="232"/>
      <c r="AS2593" s="232"/>
      <c r="AT2593" s="243" t="str">
        <f t="shared" si="223"/>
        <v/>
      </c>
      <c r="AU2593" s="243" t="str">
        <f t="shared" si="224"/>
        <v/>
      </c>
    </row>
    <row r="2594" spans="2:47" ht="14.25">
      <c r="B2594" s="682">
        <v>2025</v>
      </c>
      <c r="C2594" s="29">
        <v>8</v>
      </c>
      <c r="D2594" s="682"/>
      <c r="E2594" s="683"/>
      <c r="F2594" s="682"/>
      <c r="G2594" s="703"/>
      <c r="H2594" s="694"/>
      <c r="I2594" s="347"/>
      <c r="J2594" s="694"/>
      <c r="K2594" s="232"/>
      <c r="L2594" s="698"/>
      <c r="M2594" s="185"/>
      <c r="N2594" s="717"/>
      <c r="O2594" s="232"/>
      <c r="P2594" s="232"/>
      <c r="Q2594" s="347"/>
      <c r="R2594" s="695"/>
      <c r="S2594" s="695"/>
      <c r="T2594" s="695"/>
      <c r="U2594" s="695"/>
      <c r="V2594" s="695"/>
      <c r="W2594" s="695"/>
      <c r="X2594" s="232"/>
      <c r="Y2594" s="695"/>
      <c r="Z2594" s="232"/>
      <c r="AA2594" s="696"/>
      <c r="AB2594" s="696"/>
      <c r="AC2594" s="697"/>
      <c r="AD2594" s="698"/>
      <c r="AE2594" s="699"/>
      <c r="AF2594" s="699"/>
      <c r="AG2594" s="699"/>
      <c r="AH2594" s="699"/>
      <c r="AI2594" s="232"/>
      <c r="AJ2594" s="694"/>
      <c r="AK2594" s="694"/>
      <c r="AL2594" s="700"/>
      <c r="AM2594" s="694"/>
      <c r="AN2594" s="694"/>
      <c r="AO2594" s="232"/>
      <c r="AP2594" s="232"/>
      <c r="AQ2594" s="232"/>
      <c r="AR2594" s="232"/>
      <c r="AS2594" s="232"/>
      <c r="AT2594" s="243" t="str">
        <f t="shared" si="223"/>
        <v/>
      </c>
      <c r="AU2594" s="243" t="str">
        <f t="shared" si="224"/>
        <v/>
      </c>
    </row>
    <row r="2595" spans="2:47" ht="14.25">
      <c r="B2595" s="682">
        <v>2025</v>
      </c>
      <c r="C2595" s="29">
        <v>8</v>
      </c>
      <c r="D2595" s="682"/>
      <c r="E2595" s="683"/>
      <c r="F2595" s="682"/>
      <c r="G2595" s="703"/>
      <c r="H2595" s="694"/>
      <c r="I2595" s="347"/>
      <c r="J2595" s="694"/>
      <c r="K2595" s="232"/>
      <c r="L2595" s="698"/>
      <c r="M2595" s="185"/>
      <c r="N2595" s="717"/>
      <c r="O2595" s="232"/>
      <c r="P2595" s="232"/>
      <c r="Q2595" s="347"/>
      <c r="R2595" s="695"/>
      <c r="S2595" s="695"/>
      <c r="T2595" s="695"/>
      <c r="U2595" s="695"/>
      <c r="V2595" s="695"/>
      <c r="W2595" s="695"/>
      <c r="X2595" s="232"/>
      <c r="Y2595" s="695"/>
      <c r="Z2595" s="232"/>
      <c r="AA2595" s="696"/>
      <c r="AB2595" s="696"/>
      <c r="AC2595" s="697"/>
      <c r="AD2595" s="698"/>
      <c r="AE2595" s="699"/>
      <c r="AF2595" s="699"/>
      <c r="AG2595" s="699"/>
      <c r="AH2595" s="699"/>
      <c r="AI2595" s="232"/>
      <c r="AJ2595" s="694"/>
      <c r="AK2595" s="694"/>
      <c r="AL2595" s="700"/>
      <c r="AM2595" s="694"/>
      <c r="AN2595" s="694"/>
      <c r="AO2595" s="232"/>
      <c r="AP2595" s="232"/>
      <c r="AQ2595" s="232"/>
      <c r="AR2595" s="232"/>
      <c r="AS2595" s="232"/>
      <c r="AT2595" s="243" t="str">
        <f t="shared" si="223"/>
        <v/>
      </c>
      <c r="AU2595" s="243" t="str">
        <f t="shared" si="224"/>
        <v/>
      </c>
    </row>
    <row r="2596" spans="2:47" ht="14.25">
      <c r="B2596" s="682">
        <v>2025</v>
      </c>
      <c r="C2596" s="29">
        <v>8</v>
      </c>
      <c r="D2596" s="682"/>
      <c r="E2596" s="683"/>
      <c r="F2596" s="682"/>
      <c r="G2596" s="703"/>
      <c r="H2596" s="694"/>
      <c r="I2596" s="347"/>
      <c r="J2596" s="694"/>
      <c r="K2596" s="232"/>
      <c r="L2596" s="698"/>
      <c r="M2596" s="185"/>
      <c r="N2596" s="717"/>
      <c r="O2596" s="232"/>
      <c r="P2596" s="232"/>
      <c r="Q2596" s="347"/>
      <c r="R2596" s="695"/>
      <c r="S2596" s="695"/>
      <c r="T2596" s="695"/>
      <c r="U2596" s="695"/>
      <c r="V2596" s="695"/>
      <c r="W2596" s="695"/>
      <c r="X2596" s="232"/>
      <c r="Y2596" s="695"/>
      <c r="Z2596" s="232"/>
      <c r="AA2596" s="696"/>
      <c r="AB2596" s="696"/>
      <c r="AC2596" s="697"/>
      <c r="AD2596" s="698"/>
      <c r="AE2596" s="699"/>
      <c r="AF2596" s="699"/>
      <c r="AG2596" s="699"/>
      <c r="AH2596" s="699"/>
      <c r="AI2596" s="232"/>
      <c r="AJ2596" s="694"/>
      <c r="AK2596" s="694"/>
      <c r="AL2596" s="700"/>
      <c r="AM2596" s="694"/>
      <c r="AN2596" s="694"/>
      <c r="AO2596" s="232"/>
      <c r="AP2596" s="232"/>
      <c r="AQ2596" s="232"/>
      <c r="AR2596" s="232"/>
      <c r="AS2596" s="232"/>
      <c r="AT2596" s="243" t="str">
        <f t="shared" si="223"/>
        <v/>
      </c>
      <c r="AU2596" s="243" t="str">
        <f t="shared" si="224"/>
        <v/>
      </c>
    </row>
    <row r="2597" spans="2:47" ht="14.25">
      <c r="B2597" s="682">
        <v>2025</v>
      </c>
      <c r="C2597" s="29">
        <v>8</v>
      </c>
      <c r="D2597" s="682"/>
      <c r="E2597" s="683"/>
      <c r="F2597" s="682"/>
      <c r="G2597" s="703"/>
      <c r="H2597" s="694"/>
      <c r="I2597" s="347"/>
      <c r="J2597" s="694"/>
      <c r="K2597" s="232"/>
      <c r="L2597" s="698"/>
      <c r="M2597" s="185"/>
      <c r="N2597" s="717"/>
      <c r="O2597" s="232"/>
      <c r="P2597" s="232"/>
      <c r="Q2597" s="347"/>
      <c r="R2597" s="695"/>
      <c r="S2597" s="695"/>
      <c r="T2597" s="695"/>
      <c r="U2597" s="695"/>
      <c r="V2597" s="695"/>
      <c r="W2597" s="695"/>
      <c r="X2597" s="232"/>
      <c r="Y2597" s="695"/>
      <c r="Z2597" s="232"/>
      <c r="AA2597" s="696"/>
      <c r="AB2597" s="696"/>
      <c r="AC2597" s="697"/>
      <c r="AD2597" s="698"/>
      <c r="AE2597" s="699"/>
      <c r="AF2597" s="699"/>
      <c r="AG2597" s="699"/>
      <c r="AH2597" s="699"/>
      <c r="AI2597" s="232"/>
      <c r="AJ2597" s="694"/>
      <c r="AK2597" s="694"/>
      <c r="AL2597" s="700"/>
      <c r="AM2597" s="694"/>
      <c r="AN2597" s="694"/>
      <c r="AO2597" s="232"/>
      <c r="AP2597" s="232"/>
      <c r="AQ2597" s="232"/>
      <c r="AR2597" s="232"/>
      <c r="AS2597" s="232"/>
      <c r="AT2597" s="243" t="str">
        <f t="shared" si="223"/>
        <v/>
      </c>
      <c r="AU2597" s="243" t="str">
        <f t="shared" si="224"/>
        <v/>
      </c>
    </row>
    <row r="2598" spans="2:47" ht="14.25">
      <c r="B2598" s="682">
        <v>2025</v>
      </c>
      <c r="C2598" s="29">
        <v>8</v>
      </c>
      <c r="D2598" s="682"/>
      <c r="E2598" s="683"/>
      <c r="F2598" s="682"/>
      <c r="G2598" s="703"/>
      <c r="H2598" s="694"/>
      <c r="I2598" s="347"/>
      <c r="J2598" s="694"/>
      <c r="K2598" s="232"/>
      <c r="L2598" s="698"/>
      <c r="M2598" s="185"/>
      <c r="N2598" s="717"/>
      <c r="O2598" s="232"/>
      <c r="P2598" s="232"/>
      <c r="Q2598" s="347"/>
      <c r="R2598" s="695"/>
      <c r="S2598" s="695"/>
      <c r="T2598" s="695"/>
      <c r="U2598" s="695"/>
      <c r="V2598" s="695"/>
      <c r="W2598" s="695"/>
      <c r="X2598" s="232"/>
      <c r="Y2598" s="695"/>
      <c r="Z2598" s="232"/>
      <c r="AA2598" s="696"/>
      <c r="AB2598" s="696"/>
      <c r="AC2598" s="697"/>
      <c r="AD2598" s="698"/>
      <c r="AE2598" s="699"/>
      <c r="AF2598" s="699"/>
      <c r="AG2598" s="699"/>
      <c r="AH2598" s="699"/>
      <c r="AI2598" s="232"/>
      <c r="AJ2598" s="694"/>
      <c r="AK2598" s="694"/>
      <c r="AL2598" s="700"/>
      <c r="AM2598" s="694"/>
      <c r="AN2598" s="694"/>
      <c r="AO2598" s="232"/>
      <c r="AP2598" s="232"/>
      <c r="AQ2598" s="232"/>
      <c r="AR2598" s="232"/>
      <c r="AS2598" s="232"/>
      <c r="AT2598" s="243" t="str">
        <f t="shared" si="223"/>
        <v/>
      </c>
      <c r="AU2598" s="243" t="str">
        <f t="shared" si="224"/>
        <v/>
      </c>
    </row>
    <row r="2599" spans="2:47" ht="14.25">
      <c r="B2599" s="682">
        <v>2025</v>
      </c>
      <c r="C2599" s="29">
        <v>8</v>
      </c>
      <c r="D2599" s="682"/>
      <c r="E2599" s="683"/>
      <c r="F2599" s="682"/>
      <c r="G2599" s="703"/>
      <c r="H2599" s="694"/>
      <c r="I2599" s="347"/>
      <c r="J2599" s="694"/>
      <c r="K2599" s="232"/>
      <c r="L2599" s="698"/>
      <c r="M2599" s="185"/>
      <c r="N2599" s="717"/>
      <c r="O2599" s="232"/>
      <c r="P2599" s="232"/>
      <c r="Q2599" s="347"/>
      <c r="R2599" s="695"/>
      <c r="S2599" s="695"/>
      <c r="T2599" s="695"/>
      <c r="U2599" s="695"/>
      <c r="V2599" s="695"/>
      <c r="W2599" s="695"/>
      <c r="X2599" s="232"/>
      <c r="Y2599" s="695"/>
      <c r="Z2599" s="232"/>
      <c r="AA2599" s="696"/>
      <c r="AB2599" s="696"/>
      <c r="AC2599" s="697"/>
      <c r="AD2599" s="698"/>
      <c r="AE2599" s="699"/>
      <c r="AF2599" s="699"/>
      <c r="AG2599" s="699"/>
      <c r="AH2599" s="699"/>
      <c r="AI2599" s="232"/>
      <c r="AJ2599" s="694"/>
      <c r="AK2599" s="694"/>
      <c r="AL2599" s="700"/>
      <c r="AM2599" s="694"/>
      <c r="AN2599" s="694"/>
      <c r="AO2599" s="232"/>
      <c r="AP2599" s="232"/>
      <c r="AQ2599" s="232"/>
      <c r="AR2599" s="232"/>
      <c r="AS2599" s="232"/>
      <c r="AT2599" s="243" t="str">
        <f t="shared" si="223"/>
        <v/>
      </c>
      <c r="AU2599" s="243" t="str">
        <f t="shared" si="224"/>
        <v/>
      </c>
    </row>
    <row r="2600" spans="2:47" ht="14.25">
      <c r="B2600" s="682">
        <v>2025</v>
      </c>
      <c r="C2600" s="29">
        <v>8</v>
      </c>
      <c r="D2600" s="682"/>
      <c r="E2600" s="683"/>
      <c r="F2600" s="682"/>
      <c r="G2600" s="703"/>
      <c r="H2600" s="694"/>
      <c r="I2600" s="347"/>
      <c r="J2600" s="694"/>
      <c r="K2600" s="232"/>
      <c r="L2600" s="698"/>
      <c r="M2600" s="185"/>
      <c r="N2600" s="717"/>
      <c r="O2600" s="232"/>
      <c r="P2600" s="232"/>
      <c r="Q2600" s="347"/>
      <c r="R2600" s="695"/>
      <c r="S2600" s="695"/>
      <c r="T2600" s="695"/>
      <c r="U2600" s="695"/>
      <c r="V2600" s="695"/>
      <c r="W2600" s="695"/>
      <c r="X2600" s="232"/>
      <c r="Y2600" s="695"/>
      <c r="Z2600" s="232"/>
      <c r="AA2600" s="696"/>
      <c r="AB2600" s="696"/>
      <c r="AC2600" s="697"/>
      <c r="AD2600" s="698"/>
      <c r="AE2600" s="699"/>
      <c r="AF2600" s="699"/>
      <c r="AG2600" s="699"/>
      <c r="AH2600" s="699"/>
      <c r="AI2600" s="232"/>
      <c r="AJ2600" s="694"/>
      <c r="AK2600" s="694"/>
      <c r="AL2600" s="700"/>
      <c r="AM2600" s="694"/>
      <c r="AN2600" s="694"/>
      <c r="AO2600" s="232"/>
      <c r="AP2600" s="232"/>
      <c r="AQ2600" s="232"/>
      <c r="AR2600" s="232"/>
      <c r="AS2600" s="232"/>
      <c r="AT2600" s="243" t="str">
        <f t="shared" si="223"/>
        <v/>
      </c>
      <c r="AU2600" s="243" t="str">
        <f t="shared" si="224"/>
        <v/>
      </c>
    </row>
    <row r="2601" spans="2:47" ht="14.25">
      <c r="B2601" s="682">
        <v>2025</v>
      </c>
      <c r="C2601" s="29">
        <v>8</v>
      </c>
      <c r="D2601" s="682"/>
      <c r="E2601" s="683"/>
      <c r="F2601" s="682"/>
      <c r="G2601" s="703"/>
      <c r="H2601" s="694"/>
      <c r="I2601" s="347"/>
      <c r="J2601" s="694"/>
      <c r="K2601" s="232"/>
      <c r="L2601" s="698"/>
      <c r="M2601" s="185"/>
      <c r="N2601" s="717"/>
      <c r="O2601" s="232"/>
      <c r="P2601" s="232"/>
      <c r="Q2601" s="347"/>
      <c r="R2601" s="695"/>
      <c r="S2601" s="695"/>
      <c r="T2601" s="695"/>
      <c r="U2601" s="695"/>
      <c r="V2601" s="695"/>
      <c r="W2601" s="695"/>
      <c r="X2601" s="232"/>
      <c r="Y2601" s="695"/>
      <c r="Z2601" s="232"/>
      <c r="AA2601" s="696"/>
      <c r="AB2601" s="696"/>
      <c r="AC2601" s="697"/>
      <c r="AD2601" s="698"/>
      <c r="AE2601" s="699"/>
      <c r="AF2601" s="699"/>
      <c r="AG2601" s="699"/>
      <c r="AH2601" s="699"/>
      <c r="AI2601" s="232"/>
      <c r="AJ2601" s="694"/>
      <c r="AK2601" s="694"/>
      <c r="AL2601" s="700"/>
      <c r="AM2601" s="694"/>
      <c r="AN2601" s="694"/>
      <c r="AO2601" s="232"/>
      <c r="AP2601" s="232"/>
      <c r="AQ2601" s="232"/>
      <c r="AR2601" s="232"/>
      <c r="AS2601" s="232"/>
      <c r="AT2601" s="243" t="str">
        <f t="shared" si="223"/>
        <v/>
      </c>
      <c r="AU2601" s="243" t="str">
        <f t="shared" si="224"/>
        <v/>
      </c>
    </row>
    <row r="2602" spans="2:47" ht="14.25">
      <c r="B2602" s="682">
        <v>2025</v>
      </c>
      <c r="C2602" s="29">
        <v>8</v>
      </c>
      <c r="D2602" s="682"/>
      <c r="E2602" s="683"/>
      <c r="F2602" s="682"/>
      <c r="G2602" s="703"/>
      <c r="H2602" s="694"/>
      <c r="I2602" s="347"/>
      <c r="J2602" s="694"/>
      <c r="K2602" s="232"/>
      <c r="L2602" s="698"/>
      <c r="M2602" s="185"/>
      <c r="N2602" s="717"/>
      <c r="O2602" s="232"/>
      <c r="P2602" s="232"/>
      <c r="Q2602" s="347"/>
      <c r="R2602" s="695"/>
      <c r="S2602" s="695"/>
      <c r="T2602" s="695"/>
      <c r="U2602" s="695"/>
      <c r="V2602" s="695"/>
      <c r="W2602" s="695"/>
      <c r="X2602" s="232"/>
      <c r="Y2602" s="695"/>
      <c r="Z2602" s="232"/>
      <c r="AA2602" s="696"/>
      <c r="AB2602" s="696"/>
      <c r="AC2602" s="697"/>
      <c r="AD2602" s="698"/>
      <c r="AE2602" s="699"/>
      <c r="AF2602" s="699"/>
      <c r="AG2602" s="699"/>
      <c r="AH2602" s="699"/>
      <c r="AI2602" s="232"/>
      <c r="AJ2602" s="694"/>
      <c r="AK2602" s="694"/>
      <c r="AL2602" s="700"/>
      <c r="AM2602" s="694"/>
      <c r="AN2602" s="694"/>
      <c r="AO2602" s="232"/>
      <c r="AP2602" s="232"/>
      <c r="AQ2602" s="232"/>
      <c r="AR2602" s="232"/>
      <c r="AS2602" s="232"/>
      <c r="AT2602" s="243" t="str">
        <f t="shared" si="223"/>
        <v/>
      </c>
      <c r="AU2602" s="243" t="str">
        <f t="shared" si="224"/>
        <v/>
      </c>
    </row>
    <row r="2603" spans="2:47" ht="14.25">
      <c r="B2603" s="682">
        <v>2025</v>
      </c>
      <c r="C2603" s="29">
        <v>8</v>
      </c>
      <c r="D2603" s="682"/>
      <c r="E2603" s="683"/>
      <c r="F2603" s="682"/>
      <c r="G2603" s="703"/>
      <c r="H2603" s="694"/>
      <c r="I2603" s="347"/>
      <c r="J2603" s="694"/>
      <c r="K2603" s="232"/>
      <c r="L2603" s="698"/>
      <c r="M2603" s="185"/>
      <c r="N2603" s="717"/>
      <c r="O2603" s="232"/>
      <c r="P2603" s="232"/>
      <c r="Q2603" s="347"/>
      <c r="R2603" s="695"/>
      <c r="S2603" s="695"/>
      <c r="T2603" s="695"/>
      <c r="U2603" s="695"/>
      <c r="V2603" s="695"/>
      <c r="W2603" s="695"/>
      <c r="X2603" s="232"/>
      <c r="Y2603" s="695"/>
      <c r="Z2603" s="232"/>
      <c r="AA2603" s="696"/>
      <c r="AB2603" s="696"/>
      <c r="AC2603" s="697"/>
      <c r="AD2603" s="698"/>
      <c r="AE2603" s="699"/>
      <c r="AF2603" s="699"/>
      <c r="AG2603" s="699"/>
      <c r="AH2603" s="699"/>
      <c r="AI2603" s="232"/>
      <c r="AJ2603" s="694"/>
      <c r="AK2603" s="694"/>
      <c r="AL2603" s="700"/>
      <c r="AM2603" s="694"/>
      <c r="AN2603" s="694"/>
      <c r="AO2603" s="232"/>
      <c r="AP2603" s="232"/>
      <c r="AQ2603" s="232"/>
      <c r="AR2603" s="232"/>
      <c r="AS2603" s="232"/>
      <c r="AT2603" s="243" t="str">
        <f t="shared" si="223"/>
        <v/>
      </c>
      <c r="AU2603" s="243" t="str">
        <f t="shared" si="224"/>
        <v/>
      </c>
    </row>
    <row r="2604" spans="2:47" ht="14.25">
      <c r="B2604" s="682">
        <v>2025</v>
      </c>
      <c r="C2604" s="29">
        <v>8</v>
      </c>
      <c r="D2604" s="682"/>
      <c r="E2604" s="683"/>
      <c r="F2604" s="682"/>
      <c r="G2604" s="703"/>
      <c r="H2604" s="694"/>
      <c r="I2604" s="347"/>
      <c r="J2604" s="694"/>
      <c r="K2604" s="232"/>
      <c r="L2604" s="698"/>
      <c r="M2604" s="185"/>
      <c r="N2604" s="717"/>
      <c r="O2604" s="232"/>
      <c r="P2604" s="232"/>
      <c r="Q2604" s="347"/>
      <c r="R2604" s="695"/>
      <c r="S2604" s="695"/>
      <c r="T2604" s="695"/>
      <c r="U2604" s="695"/>
      <c r="V2604" s="695"/>
      <c r="W2604" s="695"/>
      <c r="X2604" s="232"/>
      <c r="Y2604" s="695"/>
      <c r="Z2604" s="232"/>
      <c r="AA2604" s="696"/>
      <c r="AB2604" s="696"/>
      <c r="AC2604" s="697"/>
      <c r="AD2604" s="698"/>
      <c r="AE2604" s="699"/>
      <c r="AF2604" s="699"/>
      <c r="AG2604" s="699"/>
      <c r="AH2604" s="699"/>
      <c r="AI2604" s="232"/>
      <c r="AJ2604" s="694"/>
      <c r="AK2604" s="694"/>
      <c r="AL2604" s="700"/>
      <c r="AM2604" s="694"/>
      <c r="AN2604" s="694"/>
      <c r="AO2604" s="232"/>
      <c r="AP2604" s="232"/>
      <c r="AQ2604" s="232"/>
      <c r="AR2604" s="232"/>
      <c r="AS2604" s="232"/>
      <c r="AT2604" s="243" t="str">
        <f t="shared" si="223"/>
        <v/>
      </c>
      <c r="AU2604" s="243" t="str">
        <f t="shared" si="224"/>
        <v/>
      </c>
    </row>
    <row r="2605" spans="2:47" ht="14.25">
      <c r="B2605" s="682">
        <v>2025</v>
      </c>
      <c r="C2605" s="29">
        <v>8</v>
      </c>
      <c r="D2605" s="682"/>
      <c r="E2605" s="683"/>
      <c r="F2605" s="682"/>
      <c r="G2605" s="703"/>
      <c r="H2605" s="694"/>
      <c r="I2605" s="347"/>
      <c r="J2605" s="694"/>
      <c r="K2605" s="232"/>
      <c r="L2605" s="698"/>
      <c r="M2605" s="185"/>
      <c r="N2605" s="717"/>
      <c r="O2605" s="232"/>
      <c r="P2605" s="232"/>
      <c r="Q2605" s="347"/>
      <c r="R2605" s="695"/>
      <c r="S2605" s="695"/>
      <c r="T2605" s="695"/>
      <c r="U2605" s="695"/>
      <c r="V2605" s="695"/>
      <c r="W2605" s="695"/>
      <c r="X2605" s="232"/>
      <c r="Y2605" s="695"/>
      <c r="Z2605" s="232"/>
      <c r="AA2605" s="696"/>
      <c r="AB2605" s="696"/>
      <c r="AC2605" s="697"/>
      <c r="AD2605" s="698"/>
      <c r="AE2605" s="699"/>
      <c r="AF2605" s="699"/>
      <c r="AG2605" s="699"/>
      <c r="AH2605" s="699"/>
      <c r="AI2605" s="232"/>
      <c r="AJ2605" s="694"/>
      <c r="AK2605" s="694"/>
      <c r="AL2605" s="700"/>
      <c r="AM2605" s="694"/>
      <c r="AN2605" s="694"/>
      <c r="AO2605" s="232"/>
      <c r="AP2605" s="232"/>
      <c r="AQ2605" s="232"/>
      <c r="AR2605" s="232"/>
      <c r="AS2605" s="232"/>
      <c r="AT2605" s="243" t="str">
        <f t="shared" si="223"/>
        <v/>
      </c>
      <c r="AU2605" s="243" t="str">
        <f t="shared" si="224"/>
        <v/>
      </c>
    </row>
    <row r="2606" spans="2:47" ht="14.25">
      <c r="B2606" s="682">
        <v>2025</v>
      </c>
      <c r="C2606" s="29">
        <v>8</v>
      </c>
      <c r="D2606" s="682"/>
      <c r="E2606" s="683"/>
      <c r="F2606" s="682"/>
      <c r="G2606" s="703"/>
      <c r="H2606" s="694"/>
      <c r="I2606" s="347"/>
      <c r="J2606" s="694"/>
      <c r="K2606" s="232"/>
      <c r="L2606" s="698"/>
      <c r="M2606" s="185"/>
      <c r="N2606" s="717"/>
      <c r="O2606" s="232"/>
      <c r="P2606" s="232"/>
      <c r="Q2606" s="347"/>
      <c r="R2606" s="695"/>
      <c r="S2606" s="695"/>
      <c r="T2606" s="695"/>
      <c r="U2606" s="695"/>
      <c r="V2606" s="695"/>
      <c r="W2606" s="695"/>
      <c r="X2606" s="232"/>
      <c r="Y2606" s="695"/>
      <c r="Z2606" s="232"/>
      <c r="AA2606" s="696"/>
      <c r="AB2606" s="696"/>
      <c r="AC2606" s="697"/>
      <c r="AD2606" s="698"/>
      <c r="AE2606" s="699"/>
      <c r="AF2606" s="699"/>
      <c r="AG2606" s="699"/>
      <c r="AH2606" s="699"/>
      <c r="AI2606" s="232"/>
      <c r="AJ2606" s="694"/>
      <c r="AK2606" s="694"/>
      <c r="AL2606" s="700"/>
      <c r="AM2606" s="694"/>
      <c r="AN2606" s="694"/>
      <c r="AO2606" s="232"/>
      <c r="AP2606" s="232"/>
      <c r="AQ2606" s="232"/>
      <c r="AR2606" s="232"/>
      <c r="AS2606" s="232"/>
      <c r="AT2606" s="243" t="str">
        <f t="shared" si="223"/>
        <v/>
      </c>
      <c r="AU2606" s="243" t="str">
        <f t="shared" si="224"/>
        <v/>
      </c>
    </row>
    <row r="2607" spans="2:47" ht="14.25">
      <c r="B2607" s="682">
        <v>2025</v>
      </c>
      <c r="C2607" s="29">
        <v>8</v>
      </c>
      <c r="D2607" s="682"/>
      <c r="E2607" s="683"/>
      <c r="F2607" s="682"/>
      <c r="G2607" s="703"/>
      <c r="H2607" s="694"/>
      <c r="I2607" s="347"/>
      <c r="J2607" s="694"/>
      <c r="K2607" s="232"/>
      <c r="L2607" s="698"/>
      <c r="M2607" s="185"/>
      <c r="N2607" s="717"/>
      <c r="O2607" s="232"/>
      <c r="P2607" s="232"/>
      <c r="Q2607" s="347"/>
      <c r="R2607" s="695"/>
      <c r="S2607" s="695"/>
      <c r="T2607" s="695"/>
      <c r="U2607" s="695"/>
      <c r="V2607" s="695"/>
      <c r="W2607" s="695"/>
      <c r="X2607" s="232"/>
      <c r="Y2607" s="695"/>
      <c r="Z2607" s="232"/>
      <c r="AA2607" s="696"/>
      <c r="AB2607" s="696"/>
      <c r="AC2607" s="697"/>
      <c r="AD2607" s="698"/>
      <c r="AE2607" s="699"/>
      <c r="AF2607" s="699"/>
      <c r="AG2607" s="699"/>
      <c r="AH2607" s="699"/>
      <c r="AI2607" s="232"/>
      <c r="AJ2607" s="694"/>
      <c r="AK2607" s="694"/>
      <c r="AL2607" s="700"/>
      <c r="AM2607" s="694"/>
      <c r="AN2607" s="694"/>
      <c r="AO2607" s="232"/>
      <c r="AP2607" s="232"/>
      <c r="AQ2607" s="232"/>
      <c r="AR2607" s="232"/>
      <c r="AS2607" s="232"/>
      <c r="AT2607" s="243" t="str">
        <f t="shared" si="223"/>
        <v/>
      </c>
      <c r="AU2607" s="243" t="str">
        <f t="shared" si="224"/>
        <v/>
      </c>
    </row>
    <row r="2608" spans="2:47" ht="14.25">
      <c r="B2608" s="682">
        <v>2025</v>
      </c>
      <c r="C2608" s="29">
        <v>8</v>
      </c>
      <c r="D2608" s="682"/>
      <c r="E2608" s="683"/>
      <c r="F2608" s="682"/>
      <c r="G2608" s="703"/>
      <c r="H2608" s="694"/>
      <c r="I2608" s="347"/>
      <c r="J2608" s="694"/>
      <c r="K2608" s="232"/>
      <c r="L2608" s="698"/>
      <c r="M2608" s="185"/>
      <c r="N2608" s="717"/>
      <c r="O2608" s="232"/>
      <c r="P2608" s="232"/>
      <c r="Q2608" s="347"/>
      <c r="R2608" s="695"/>
      <c r="S2608" s="695"/>
      <c r="T2608" s="695"/>
      <c r="U2608" s="695"/>
      <c r="V2608" s="695"/>
      <c r="W2608" s="695"/>
      <c r="X2608" s="232"/>
      <c r="Y2608" s="695"/>
      <c r="Z2608" s="232"/>
      <c r="AA2608" s="696"/>
      <c r="AB2608" s="696"/>
      <c r="AC2608" s="697"/>
      <c r="AD2608" s="698"/>
      <c r="AE2608" s="699"/>
      <c r="AF2608" s="699"/>
      <c r="AG2608" s="699"/>
      <c r="AH2608" s="699"/>
      <c r="AI2608" s="232"/>
      <c r="AJ2608" s="694"/>
      <c r="AK2608" s="694"/>
      <c r="AL2608" s="700"/>
      <c r="AM2608" s="694"/>
      <c r="AN2608" s="694"/>
      <c r="AO2608" s="232"/>
      <c r="AP2608" s="232"/>
      <c r="AQ2608" s="232"/>
      <c r="AR2608" s="232"/>
      <c r="AS2608" s="232"/>
      <c r="AT2608" s="243" t="str">
        <f t="shared" si="223"/>
        <v/>
      </c>
      <c r="AU2608" s="243" t="str">
        <f t="shared" si="224"/>
        <v/>
      </c>
    </row>
    <row r="2609" spans="2:47" ht="14.25">
      <c r="B2609" s="682">
        <v>2025</v>
      </c>
      <c r="C2609" s="29">
        <v>8</v>
      </c>
      <c r="D2609" s="682"/>
      <c r="E2609" s="683"/>
      <c r="F2609" s="682"/>
      <c r="G2609" s="703"/>
      <c r="H2609" s="694"/>
      <c r="I2609" s="347"/>
      <c r="J2609" s="694"/>
      <c r="K2609" s="232"/>
      <c r="L2609" s="698"/>
      <c r="M2609" s="185"/>
      <c r="N2609" s="717"/>
      <c r="O2609" s="232"/>
      <c r="P2609" s="232"/>
      <c r="Q2609" s="347"/>
      <c r="R2609" s="695"/>
      <c r="S2609" s="695"/>
      <c r="T2609" s="695"/>
      <c r="U2609" s="695"/>
      <c r="V2609" s="695"/>
      <c r="W2609" s="695"/>
      <c r="X2609" s="232"/>
      <c r="Y2609" s="695"/>
      <c r="Z2609" s="232"/>
      <c r="AA2609" s="696"/>
      <c r="AB2609" s="696"/>
      <c r="AC2609" s="697"/>
      <c r="AD2609" s="698"/>
      <c r="AE2609" s="699"/>
      <c r="AF2609" s="699"/>
      <c r="AG2609" s="699"/>
      <c r="AH2609" s="699"/>
      <c r="AI2609" s="232"/>
      <c r="AJ2609" s="694"/>
      <c r="AK2609" s="694"/>
      <c r="AL2609" s="700"/>
      <c r="AM2609" s="694"/>
      <c r="AN2609" s="694"/>
      <c r="AO2609" s="232"/>
      <c r="AP2609" s="232"/>
      <c r="AQ2609" s="232"/>
      <c r="AR2609" s="232"/>
      <c r="AS2609" s="232"/>
      <c r="AT2609" s="243" t="str">
        <f t="shared" si="223"/>
        <v/>
      </c>
      <c r="AU2609" s="243" t="str">
        <f t="shared" si="224"/>
        <v/>
      </c>
    </row>
    <row r="2610" spans="2:47" ht="14.25">
      <c r="B2610" s="682">
        <v>2025</v>
      </c>
      <c r="C2610" s="29">
        <v>8</v>
      </c>
      <c r="D2610" s="682"/>
      <c r="E2610" s="683"/>
      <c r="F2610" s="682"/>
      <c r="G2610" s="703"/>
      <c r="H2610" s="694"/>
      <c r="I2610" s="347"/>
      <c r="J2610" s="694"/>
      <c r="K2610" s="232"/>
      <c r="L2610" s="698"/>
      <c r="M2610" s="185"/>
      <c r="N2610" s="717"/>
      <c r="O2610" s="232"/>
      <c r="P2610" s="232"/>
      <c r="Q2610" s="347"/>
      <c r="R2610" s="695"/>
      <c r="S2610" s="695"/>
      <c r="T2610" s="695"/>
      <c r="U2610" s="695"/>
      <c r="V2610" s="695"/>
      <c r="W2610" s="695"/>
      <c r="X2610" s="232"/>
      <c r="Y2610" s="695"/>
      <c r="Z2610" s="232"/>
      <c r="AA2610" s="696"/>
      <c r="AB2610" s="696"/>
      <c r="AC2610" s="697"/>
      <c r="AD2610" s="698"/>
      <c r="AE2610" s="699"/>
      <c r="AF2610" s="699"/>
      <c r="AG2610" s="699"/>
      <c r="AH2610" s="699"/>
      <c r="AI2610" s="232"/>
      <c r="AJ2610" s="694"/>
      <c r="AK2610" s="694"/>
      <c r="AL2610" s="700"/>
      <c r="AM2610" s="694"/>
      <c r="AN2610" s="694"/>
      <c r="AO2610" s="232"/>
      <c r="AP2610" s="232"/>
      <c r="AQ2610" s="232"/>
      <c r="AR2610" s="232"/>
      <c r="AS2610" s="232"/>
      <c r="AT2610" s="243" t="str">
        <f t="shared" si="223"/>
        <v/>
      </c>
      <c r="AU2610" s="243" t="str">
        <f t="shared" si="224"/>
        <v/>
      </c>
    </row>
    <row r="2611" spans="2:47" ht="14.25">
      <c r="B2611" s="682">
        <v>2025</v>
      </c>
      <c r="C2611" s="29">
        <v>8</v>
      </c>
      <c r="D2611" s="682"/>
      <c r="E2611" s="683"/>
      <c r="F2611" s="682"/>
      <c r="G2611" s="703"/>
      <c r="H2611" s="694"/>
      <c r="I2611" s="347"/>
      <c r="J2611" s="694"/>
      <c r="K2611" s="232"/>
      <c r="L2611" s="698"/>
      <c r="M2611" s="185"/>
      <c r="N2611" s="717"/>
      <c r="O2611" s="232"/>
      <c r="P2611" s="232"/>
      <c r="Q2611" s="347"/>
      <c r="R2611" s="695"/>
      <c r="S2611" s="695"/>
      <c r="T2611" s="695"/>
      <c r="U2611" s="695"/>
      <c r="V2611" s="695"/>
      <c r="W2611" s="695"/>
      <c r="X2611" s="232"/>
      <c r="Y2611" s="695"/>
      <c r="Z2611" s="232"/>
      <c r="AA2611" s="696"/>
      <c r="AB2611" s="696"/>
      <c r="AC2611" s="697"/>
      <c r="AD2611" s="698"/>
      <c r="AE2611" s="699"/>
      <c r="AF2611" s="699"/>
      <c r="AG2611" s="699"/>
      <c r="AH2611" s="699"/>
      <c r="AI2611" s="232"/>
      <c r="AJ2611" s="694"/>
      <c r="AK2611" s="694"/>
      <c r="AL2611" s="700"/>
      <c r="AM2611" s="694"/>
      <c r="AN2611" s="694"/>
      <c r="AO2611" s="232"/>
      <c r="AP2611" s="232"/>
      <c r="AQ2611" s="232"/>
      <c r="AR2611" s="232"/>
      <c r="AS2611" s="232"/>
      <c r="AT2611" s="243" t="str">
        <f t="shared" si="223"/>
        <v/>
      </c>
      <c r="AU2611" s="243" t="str">
        <f t="shared" si="224"/>
        <v/>
      </c>
    </row>
    <row r="2612" spans="2:47" ht="14.25">
      <c r="B2612" s="682">
        <v>2025</v>
      </c>
      <c r="C2612" s="29">
        <v>8</v>
      </c>
      <c r="D2612" s="682"/>
      <c r="E2612" s="683"/>
      <c r="F2612" s="682"/>
      <c r="G2612" s="703"/>
      <c r="H2612" s="694"/>
      <c r="I2612" s="347"/>
      <c r="J2612" s="694"/>
      <c r="K2612" s="232"/>
      <c r="L2612" s="698"/>
      <c r="M2612" s="185"/>
      <c r="N2612" s="717"/>
      <c r="O2612" s="232"/>
      <c r="P2612" s="232"/>
      <c r="Q2612" s="347"/>
      <c r="R2612" s="695"/>
      <c r="S2612" s="695"/>
      <c r="T2612" s="695"/>
      <c r="U2612" s="695"/>
      <c r="V2612" s="695"/>
      <c r="W2612" s="695"/>
      <c r="X2612" s="232"/>
      <c r="Y2612" s="695"/>
      <c r="Z2612" s="232"/>
      <c r="AA2612" s="696"/>
      <c r="AB2612" s="696"/>
      <c r="AC2612" s="697"/>
      <c r="AD2612" s="698"/>
      <c r="AE2612" s="699"/>
      <c r="AF2612" s="699"/>
      <c r="AG2612" s="699"/>
      <c r="AH2612" s="699"/>
      <c r="AI2612" s="232"/>
      <c r="AJ2612" s="694"/>
      <c r="AK2612" s="694"/>
      <c r="AL2612" s="700"/>
      <c r="AM2612" s="694"/>
      <c r="AN2612" s="694"/>
      <c r="AO2612" s="232"/>
      <c r="AP2612" s="232"/>
      <c r="AQ2612" s="232"/>
      <c r="AR2612" s="232"/>
      <c r="AS2612" s="232"/>
      <c r="AT2612" s="243" t="str">
        <f t="shared" si="223"/>
        <v/>
      </c>
      <c r="AU2612" s="243" t="str">
        <f t="shared" si="224"/>
        <v/>
      </c>
    </row>
    <row r="2613" spans="2:47" ht="14.25">
      <c r="B2613" s="682">
        <v>2025</v>
      </c>
      <c r="C2613" s="29">
        <v>8</v>
      </c>
      <c r="D2613" s="682"/>
      <c r="E2613" s="683"/>
      <c r="F2613" s="682"/>
      <c r="G2613" s="703"/>
      <c r="H2613" s="694"/>
      <c r="I2613" s="347"/>
      <c r="J2613" s="694"/>
      <c r="K2613" s="232"/>
      <c r="L2613" s="698"/>
      <c r="M2613" s="185"/>
      <c r="N2613" s="717"/>
      <c r="O2613" s="232"/>
      <c r="P2613" s="232"/>
      <c r="Q2613" s="347"/>
      <c r="R2613" s="695"/>
      <c r="S2613" s="695"/>
      <c r="T2613" s="695"/>
      <c r="U2613" s="695"/>
      <c r="V2613" s="695"/>
      <c r="W2613" s="695"/>
      <c r="X2613" s="232"/>
      <c r="Y2613" s="695"/>
      <c r="Z2613" s="232"/>
      <c r="AA2613" s="696"/>
      <c r="AB2613" s="696"/>
      <c r="AC2613" s="697"/>
      <c r="AD2613" s="698"/>
      <c r="AE2613" s="699"/>
      <c r="AF2613" s="699"/>
      <c r="AG2613" s="699"/>
      <c r="AH2613" s="699"/>
      <c r="AI2613" s="232"/>
      <c r="AJ2613" s="694"/>
      <c r="AK2613" s="694"/>
      <c r="AL2613" s="700"/>
      <c r="AM2613" s="694"/>
      <c r="AN2613" s="694"/>
      <c r="AO2613" s="232"/>
      <c r="AP2613" s="232"/>
      <c r="AQ2613" s="232"/>
      <c r="AR2613" s="232"/>
      <c r="AS2613" s="232"/>
      <c r="AT2613" s="243" t="str">
        <f t="shared" si="223"/>
        <v/>
      </c>
      <c r="AU2613" s="243" t="str">
        <f t="shared" si="224"/>
        <v/>
      </c>
    </row>
    <row r="2614" spans="2:47" ht="14.25">
      <c r="B2614" s="682">
        <v>2025</v>
      </c>
      <c r="C2614" s="29">
        <v>8</v>
      </c>
      <c r="D2614" s="682"/>
      <c r="E2614" s="683"/>
      <c r="F2614" s="682"/>
      <c r="G2614" s="703"/>
      <c r="H2614" s="694"/>
      <c r="I2614" s="347"/>
      <c r="J2614" s="694"/>
      <c r="K2614" s="232"/>
      <c r="L2614" s="698"/>
      <c r="M2614" s="185"/>
      <c r="N2614" s="717"/>
      <c r="O2614" s="232"/>
      <c r="P2614" s="232"/>
      <c r="Q2614" s="347"/>
      <c r="R2614" s="695"/>
      <c r="S2614" s="695"/>
      <c r="T2614" s="695"/>
      <c r="U2614" s="695"/>
      <c r="V2614" s="695"/>
      <c r="W2614" s="695"/>
      <c r="X2614" s="232"/>
      <c r="Y2614" s="695"/>
      <c r="Z2614" s="232"/>
      <c r="AA2614" s="696"/>
      <c r="AB2614" s="696"/>
      <c r="AC2614" s="697"/>
      <c r="AD2614" s="698"/>
      <c r="AE2614" s="699"/>
      <c r="AF2614" s="699"/>
      <c r="AG2614" s="699"/>
      <c r="AH2614" s="699"/>
      <c r="AI2614" s="232"/>
      <c r="AJ2614" s="694"/>
      <c r="AK2614" s="694"/>
      <c r="AL2614" s="700"/>
      <c r="AM2614" s="694"/>
      <c r="AN2614" s="694"/>
      <c r="AO2614" s="232"/>
      <c r="AP2614" s="232"/>
      <c r="AQ2614" s="232"/>
      <c r="AR2614" s="232"/>
      <c r="AS2614" s="232"/>
      <c r="AT2614" s="243" t="str">
        <f t="shared" si="223"/>
        <v/>
      </c>
      <c r="AU2614" s="243" t="str">
        <f t="shared" si="224"/>
        <v/>
      </c>
    </row>
    <row r="2615" spans="2:47" ht="14.25">
      <c r="B2615" s="682">
        <v>2025</v>
      </c>
      <c r="C2615" s="29">
        <v>8</v>
      </c>
      <c r="D2615" s="682"/>
      <c r="E2615" s="683"/>
      <c r="F2615" s="682"/>
      <c r="G2615" s="703"/>
      <c r="H2615" s="694"/>
      <c r="I2615" s="347"/>
      <c r="J2615" s="694"/>
      <c r="K2615" s="232"/>
      <c r="L2615" s="698"/>
      <c r="M2615" s="185"/>
      <c r="N2615" s="717"/>
      <c r="O2615" s="232"/>
      <c r="P2615" s="232"/>
      <c r="Q2615" s="347"/>
      <c r="R2615" s="695"/>
      <c r="S2615" s="695"/>
      <c r="T2615" s="695"/>
      <c r="U2615" s="695"/>
      <c r="V2615" s="695"/>
      <c r="W2615" s="695"/>
      <c r="X2615" s="232"/>
      <c r="Y2615" s="695"/>
      <c r="Z2615" s="232"/>
      <c r="AA2615" s="696"/>
      <c r="AB2615" s="696"/>
      <c r="AC2615" s="697"/>
      <c r="AD2615" s="698"/>
      <c r="AE2615" s="699"/>
      <c r="AF2615" s="699"/>
      <c r="AG2615" s="699"/>
      <c r="AH2615" s="699"/>
      <c r="AI2615" s="232"/>
      <c r="AJ2615" s="694"/>
      <c r="AK2615" s="694"/>
      <c r="AL2615" s="700"/>
      <c r="AM2615" s="694"/>
      <c r="AN2615" s="694"/>
      <c r="AO2615" s="232"/>
      <c r="AP2615" s="232"/>
      <c r="AQ2615" s="232"/>
      <c r="AR2615" s="232"/>
      <c r="AS2615" s="232"/>
      <c r="AT2615" s="243" t="str">
        <f t="shared" si="223"/>
        <v/>
      </c>
      <c r="AU2615" s="243" t="str">
        <f t="shared" si="224"/>
        <v/>
      </c>
    </row>
    <row r="2616" spans="2:47" ht="14.25">
      <c r="B2616" s="682">
        <v>2025</v>
      </c>
      <c r="C2616" s="29">
        <v>8</v>
      </c>
      <c r="D2616" s="682"/>
      <c r="E2616" s="683"/>
      <c r="F2616" s="682"/>
      <c r="G2616" s="703"/>
      <c r="H2616" s="694"/>
      <c r="I2616" s="347"/>
      <c r="J2616" s="694"/>
      <c r="K2616" s="232"/>
      <c r="L2616" s="698"/>
      <c r="M2616" s="185"/>
      <c r="N2616" s="717"/>
      <c r="O2616" s="232"/>
      <c r="P2616" s="232"/>
      <c r="Q2616" s="347"/>
      <c r="R2616" s="695"/>
      <c r="S2616" s="695"/>
      <c r="T2616" s="695"/>
      <c r="U2616" s="695"/>
      <c r="V2616" s="695"/>
      <c r="W2616" s="695"/>
      <c r="X2616" s="232"/>
      <c r="Y2616" s="695"/>
      <c r="Z2616" s="232"/>
      <c r="AA2616" s="696"/>
      <c r="AB2616" s="696"/>
      <c r="AC2616" s="697"/>
      <c r="AD2616" s="698"/>
      <c r="AE2616" s="699"/>
      <c r="AF2616" s="699"/>
      <c r="AG2616" s="699"/>
      <c r="AH2616" s="699"/>
      <c r="AI2616" s="232"/>
      <c r="AJ2616" s="694"/>
      <c r="AK2616" s="694"/>
      <c r="AL2616" s="700"/>
      <c r="AM2616" s="694"/>
      <c r="AN2616" s="694"/>
      <c r="AO2616" s="232"/>
      <c r="AP2616" s="232"/>
      <c r="AQ2616" s="232"/>
      <c r="AR2616" s="232"/>
      <c r="AS2616" s="232"/>
      <c r="AT2616" s="243" t="str">
        <f t="shared" si="223"/>
        <v/>
      </c>
      <c r="AU2616" s="243" t="str">
        <f t="shared" si="224"/>
        <v/>
      </c>
    </row>
    <row r="2617" spans="2:47" ht="14.25">
      <c r="B2617" s="682">
        <v>2025</v>
      </c>
      <c r="C2617" s="29">
        <v>8</v>
      </c>
      <c r="D2617" s="682"/>
      <c r="E2617" s="683"/>
      <c r="F2617" s="682"/>
      <c r="G2617" s="703"/>
      <c r="H2617" s="694"/>
      <c r="I2617" s="347"/>
      <c r="J2617" s="694"/>
      <c r="K2617" s="232"/>
      <c r="L2617" s="698"/>
      <c r="M2617" s="185"/>
      <c r="N2617" s="717"/>
      <c r="O2617" s="232"/>
      <c r="P2617" s="232"/>
      <c r="Q2617" s="347"/>
      <c r="R2617" s="695"/>
      <c r="S2617" s="695"/>
      <c r="T2617" s="695"/>
      <c r="U2617" s="695"/>
      <c r="V2617" s="695"/>
      <c r="W2617" s="695"/>
      <c r="X2617" s="232"/>
      <c r="Y2617" s="695"/>
      <c r="Z2617" s="232"/>
      <c r="AA2617" s="696"/>
      <c r="AB2617" s="696"/>
      <c r="AC2617" s="697"/>
      <c r="AD2617" s="698"/>
      <c r="AE2617" s="699"/>
      <c r="AF2617" s="699"/>
      <c r="AG2617" s="699"/>
      <c r="AH2617" s="699"/>
      <c r="AI2617" s="232"/>
      <c r="AJ2617" s="694"/>
      <c r="AK2617" s="694"/>
      <c r="AL2617" s="700"/>
      <c r="AM2617" s="694"/>
      <c r="AN2617" s="694"/>
      <c r="AO2617" s="232"/>
      <c r="AP2617" s="232"/>
      <c r="AQ2617" s="232"/>
      <c r="AR2617" s="232"/>
      <c r="AS2617" s="232"/>
      <c r="AT2617" s="243" t="str">
        <f t="shared" si="223"/>
        <v/>
      </c>
      <c r="AU2617" s="243" t="str">
        <f t="shared" si="224"/>
        <v/>
      </c>
    </row>
    <row r="2618" spans="2:47" ht="14.25">
      <c r="B2618" s="682">
        <v>2025</v>
      </c>
      <c r="C2618" s="29">
        <v>8</v>
      </c>
      <c r="D2618" s="682"/>
      <c r="E2618" s="683"/>
      <c r="F2618" s="682"/>
      <c r="G2618" s="703"/>
      <c r="H2618" s="694"/>
      <c r="I2618" s="347"/>
      <c r="J2618" s="694"/>
      <c r="K2618" s="232"/>
      <c r="L2618" s="698"/>
      <c r="M2618" s="185"/>
      <c r="N2618" s="717"/>
      <c r="O2618" s="232"/>
      <c r="P2618" s="232"/>
      <c r="Q2618" s="347"/>
      <c r="R2618" s="695"/>
      <c r="S2618" s="695"/>
      <c r="T2618" s="695"/>
      <c r="U2618" s="695"/>
      <c r="V2618" s="695"/>
      <c r="W2618" s="695"/>
      <c r="X2618" s="232"/>
      <c r="Y2618" s="695"/>
      <c r="Z2618" s="232"/>
      <c r="AA2618" s="696"/>
      <c r="AB2618" s="696"/>
      <c r="AC2618" s="697"/>
      <c r="AD2618" s="698"/>
      <c r="AE2618" s="699"/>
      <c r="AF2618" s="699"/>
      <c r="AG2618" s="699"/>
      <c r="AH2618" s="699"/>
      <c r="AI2618" s="232"/>
      <c r="AJ2618" s="694"/>
      <c r="AK2618" s="694"/>
      <c r="AL2618" s="700"/>
      <c r="AM2618" s="694"/>
      <c r="AN2618" s="694"/>
      <c r="AO2618" s="232"/>
      <c r="AP2618" s="232"/>
      <c r="AQ2618" s="232"/>
      <c r="AR2618" s="232"/>
      <c r="AS2618" s="232"/>
      <c r="AT2618" s="243" t="str">
        <f t="shared" si="223"/>
        <v/>
      </c>
      <c r="AU2618" s="243" t="str">
        <f t="shared" si="224"/>
        <v/>
      </c>
    </row>
    <row r="2619" spans="2:47" ht="14.25">
      <c r="B2619" s="682">
        <v>2025</v>
      </c>
      <c r="C2619" s="29">
        <v>8</v>
      </c>
      <c r="D2619" s="682"/>
      <c r="E2619" s="683"/>
      <c r="F2619" s="682"/>
      <c r="G2619" s="703"/>
      <c r="H2619" s="694"/>
      <c r="I2619" s="347"/>
      <c r="J2619" s="694"/>
      <c r="K2619" s="232"/>
      <c r="L2619" s="698"/>
      <c r="M2619" s="185"/>
      <c r="N2619" s="717"/>
      <c r="O2619" s="232"/>
      <c r="P2619" s="232"/>
      <c r="Q2619" s="347"/>
      <c r="R2619" s="695"/>
      <c r="S2619" s="695"/>
      <c r="T2619" s="695"/>
      <c r="U2619" s="695"/>
      <c r="V2619" s="695"/>
      <c r="W2619" s="695"/>
      <c r="X2619" s="232"/>
      <c r="Y2619" s="695"/>
      <c r="Z2619" s="232"/>
      <c r="AA2619" s="696"/>
      <c r="AB2619" s="696"/>
      <c r="AC2619" s="697"/>
      <c r="AD2619" s="698"/>
      <c r="AE2619" s="699"/>
      <c r="AF2619" s="699"/>
      <c r="AG2619" s="699"/>
      <c r="AH2619" s="699"/>
      <c r="AI2619" s="232"/>
      <c r="AJ2619" s="694"/>
      <c r="AK2619" s="694"/>
      <c r="AL2619" s="700"/>
      <c r="AM2619" s="694"/>
      <c r="AN2619" s="694"/>
      <c r="AO2619" s="232"/>
      <c r="AP2619" s="232"/>
      <c r="AQ2619" s="232"/>
      <c r="AR2619" s="232"/>
      <c r="AS2619" s="232"/>
      <c r="AT2619" s="243" t="str">
        <f t="shared" si="223"/>
        <v/>
      </c>
      <c r="AU2619" s="243" t="str">
        <f t="shared" si="224"/>
        <v/>
      </c>
    </row>
    <row r="2620" spans="2:47" ht="14.25">
      <c r="B2620" s="682">
        <v>2025</v>
      </c>
      <c r="C2620" s="29">
        <v>8</v>
      </c>
      <c r="D2620" s="682"/>
      <c r="E2620" s="683"/>
      <c r="F2620" s="682"/>
      <c r="G2620" s="703"/>
      <c r="H2620" s="694"/>
      <c r="I2620" s="347"/>
      <c r="J2620" s="694"/>
      <c r="K2620" s="232"/>
      <c r="L2620" s="698"/>
      <c r="M2620" s="185"/>
      <c r="N2620" s="717"/>
      <c r="O2620" s="232"/>
      <c r="P2620" s="232"/>
      <c r="Q2620" s="347"/>
      <c r="R2620" s="695"/>
      <c r="S2620" s="695"/>
      <c r="T2620" s="695"/>
      <c r="U2620" s="695"/>
      <c r="V2620" s="695"/>
      <c r="W2620" s="695"/>
      <c r="X2620" s="232"/>
      <c r="Y2620" s="695"/>
      <c r="Z2620" s="232"/>
      <c r="AA2620" s="696"/>
      <c r="AB2620" s="696"/>
      <c r="AC2620" s="697"/>
      <c r="AD2620" s="698"/>
      <c r="AE2620" s="699"/>
      <c r="AF2620" s="699"/>
      <c r="AG2620" s="699"/>
      <c r="AH2620" s="699"/>
      <c r="AI2620" s="232"/>
      <c r="AJ2620" s="694"/>
      <c r="AK2620" s="694"/>
      <c r="AL2620" s="700"/>
      <c r="AM2620" s="694"/>
      <c r="AN2620" s="694"/>
      <c r="AO2620" s="232"/>
      <c r="AP2620" s="232"/>
      <c r="AQ2620" s="232"/>
      <c r="AR2620" s="232"/>
      <c r="AS2620" s="232"/>
      <c r="AT2620" s="243" t="str">
        <f t="shared" si="223"/>
        <v/>
      </c>
      <c r="AU2620" s="243" t="str">
        <f t="shared" si="224"/>
        <v/>
      </c>
    </row>
    <row r="2621" spans="2:47" ht="14.25">
      <c r="B2621" s="682">
        <v>2025</v>
      </c>
      <c r="C2621" s="29">
        <v>8</v>
      </c>
      <c r="D2621" s="682"/>
      <c r="E2621" s="683"/>
      <c r="F2621" s="682"/>
      <c r="G2621" s="703"/>
      <c r="H2621" s="694"/>
      <c r="I2621" s="347"/>
      <c r="J2621" s="694"/>
      <c r="K2621" s="232"/>
      <c r="L2621" s="698"/>
      <c r="M2621" s="185"/>
      <c r="N2621" s="717"/>
      <c r="O2621" s="232"/>
      <c r="P2621" s="232"/>
      <c r="Q2621" s="347"/>
      <c r="R2621" s="695"/>
      <c r="S2621" s="695"/>
      <c r="T2621" s="695"/>
      <c r="U2621" s="695"/>
      <c r="V2621" s="695"/>
      <c r="W2621" s="695"/>
      <c r="X2621" s="232"/>
      <c r="Y2621" s="695"/>
      <c r="Z2621" s="232"/>
      <c r="AA2621" s="696"/>
      <c r="AB2621" s="696"/>
      <c r="AC2621" s="697"/>
      <c r="AD2621" s="698"/>
      <c r="AE2621" s="699"/>
      <c r="AF2621" s="699"/>
      <c r="AG2621" s="699"/>
      <c r="AH2621" s="699"/>
      <c r="AI2621" s="232"/>
      <c r="AJ2621" s="694"/>
      <c r="AK2621" s="694"/>
      <c r="AL2621" s="700"/>
      <c r="AM2621" s="694"/>
      <c r="AN2621" s="694"/>
      <c r="AO2621" s="232"/>
      <c r="AP2621" s="232"/>
      <c r="AQ2621" s="232"/>
      <c r="AR2621" s="232"/>
      <c r="AS2621" s="232"/>
      <c r="AT2621" s="243" t="str">
        <f t="shared" si="223"/>
        <v/>
      </c>
      <c r="AU2621" s="243" t="str">
        <f t="shared" si="224"/>
        <v/>
      </c>
    </row>
    <row r="2622" spans="2:47" ht="14.25">
      <c r="B2622" s="682">
        <v>2025</v>
      </c>
      <c r="C2622" s="29">
        <v>8</v>
      </c>
      <c r="D2622" s="682"/>
      <c r="E2622" s="683"/>
      <c r="F2622" s="682"/>
      <c r="G2622" s="703"/>
      <c r="H2622" s="694"/>
      <c r="I2622" s="347"/>
      <c r="J2622" s="694"/>
      <c r="K2622" s="232"/>
      <c r="L2622" s="698"/>
      <c r="M2622" s="185"/>
      <c r="N2622" s="717"/>
      <c r="O2622" s="232"/>
      <c r="P2622" s="232"/>
      <c r="Q2622" s="347"/>
      <c r="R2622" s="695"/>
      <c r="S2622" s="695"/>
      <c r="T2622" s="695"/>
      <c r="U2622" s="695"/>
      <c r="V2622" s="695"/>
      <c r="W2622" s="695"/>
      <c r="X2622" s="232"/>
      <c r="Y2622" s="695"/>
      <c r="Z2622" s="232"/>
      <c r="AA2622" s="696"/>
      <c r="AB2622" s="696"/>
      <c r="AC2622" s="697"/>
      <c r="AD2622" s="698"/>
      <c r="AE2622" s="699"/>
      <c r="AF2622" s="699"/>
      <c r="AG2622" s="699"/>
      <c r="AH2622" s="699"/>
      <c r="AI2622" s="232"/>
      <c r="AJ2622" s="694"/>
      <c r="AK2622" s="694"/>
      <c r="AL2622" s="700"/>
      <c r="AM2622" s="694"/>
      <c r="AN2622" s="694"/>
      <c r="AO2622" s="232"/>
      <c r="AP2622" s="232"/>
      <c r="AQ2622" s="232"/>
      <c r="AR2622" s="232"/>
      <c r="AS2622" s="232"/>
      <c r="AT2622" s="243" t="str">
        <f t="shared" ref="AT2622:AT2685" si="225">IF(IF(AE2622&gt;AF2622,1-AE2622+AF2622,AF2622-AE2622)=0,"",IF(AE2622&gt;AF2622,1-AE2622+AF2622,AF2622-AE2622))</f>
        <v/>
      </c>
      <c r="AU2622" s="243" t="str">
        <f t="shared" ref="AU2622:AU2685" si="226">IF(IF(AG2622&gt;AH2622,1-AG2622+AH2622,AH2622-AG2622)=0,"",IF(AG2622&gt;AH2622,1-AG2622+AH2622,AH2622-AG2622))</f>
        <v/>
      </c>
    </row>
    <row r="2623" spans="2:47" ht="14.25">
      <c r="B2623" s="682">
        <v>2025</v>
      </c>
      <c r="C2623" s="29">
        <v>8</v>
      </c>
      <c r="D2623" s="682"/>
      <c r="E2623" s="683"/>
      <c r="F2623" s="682"/>
      <c r="G2623" s="703"/>
      <c r="H2623" s="694"/>
      <c r="I2623" s="347"/>
      <c r="J2623" s="694"/>
      <c r="K2623" s="232"/>
      <c r="L2623" s="698"/>
      <c r="M2623" s="185"/>
      <c r="N2623" s="717"/>
      <c r="O2623" s="232"/>
      <c r="P2623" s="232"/>
      <c r="Q2623" s="347"/>
      <c r="R2623" s="695"/>
      <c r="S2623" s="695"/>
      <c r="T2623" s="695"/>
      <c r="U2623" s="695"/>
      <c r="V2623" s="695"/>
      <c r="W2623" s="695"/>
      <c r="X2623" s="232"/>
      <c r="Y2623" s="695"/>
      <c r="Z2623" s="232"/>
      <c r="AA2623" s="696"/>
      <c r="AB2623" s="696"/>
      <c r="AC2623" s="697"/>
      <c r="AD2623" s="698"/>
      <c r="AE2623" s="699"/>
      <c r="AF2623" s="699"/>
      <c r="AG2623" s="699"/>
      <c r="AH2623" s="699"/>
      <c r="AI2623" s="232"/>
      <c r="AJ2623" s="694"/>
      <c r="AK2623" s="694"/>
      <c r="AL2623" s="700"/>
      <c r="AM2623" s="694"/>
      <c r="AN2623" s="694"/>
      <c r="AO2623" s="232"/>
      <c r="AP2623" s="232"/>
      <c r="AQ2623" s="232"/>
      <c r="AR2623" s="232"/>
      <c r="AS2623" s="232"/>
      <c r="AT2623" s="243" t="str">
        <f t="shared" si="225"/>
        <v/>
      </c>
      <c r="AU2623" s="243" t="str">
        <f t="shared" si="226"/>
        <v/>
      </c>
    </row>
    <row r="2624" spans="2:47" ht="14.25">
      <c r="B2624" s="682">
        <v>2025</v>
      </c>
      <c r="C2624" s="29">
        <v>8</v>
      </c>
      <c r="D2624" s="682"/>
      <c r="E2624" s="683"/>
      <c r="F2624" s="682"/>
      <c r="G2624" s="703"/>
      <c r="H2624" s="694"/>
      <c r="I2624" s="347"/>
      <c r="J2624" s="694"/>
      <c r="K2624" s="232"/>
      <c r="L2624" s="698"/>
      <c r="M2624" s="185"/>
      <c r="N2624" s="717"/>
      <c r="O2624" s="232"/>
      <c r="P2624" s="232"/>
      <c r="Q2624" s="347"/>
      <c r="R2624" s="695"/>
      <c r="S2624" s="695"/>
      <c r="T2624" s="695"/>
      <c r="U2624" s="695"/>
      <c r="V2624" s="695"/>
      <c r="W2624" s="695"/>
      <c r="X2624" s="232"/>
      <c r="Y2624" s="695"/>
      <c r="Z2624" s="232"/>
      <c r="AA2624" s="696"/>
      <c r="AB2624" s="696"/>
      <c r="AC2624" s="697"/>
      <c r="AD2624" s="698"/>
      <c r="AE2624" s="699"/>
      <c r="AF2624" s="699"/>
      <c r="AG2624" s="699"/>
      <c r="AH2624" s="699"/>
      <c r="AI2624" s="232"/>
      <c r="AJ2624" s="694"/>
      <c r="AK2624" s="694"/>
      <c r="AL2624" s="700"/>
      <c r="AM2624" s="694"/>
      <c r="AN2624" s="694"/>
      <c r="AO2624" s="232"/>
      <c r="AP2624" s="232"/>
      <c r="AQ2624" s="232"/>
      <c r="AR2624" s="232"/>
      <c r="AS2624" s="232"/>
      <c r="AT2624" s="243" t="str">
        <f t="shared" si="225"/>
        <v/>
      </c>
      <c r="AU2624" s="243" t="str">
        <f t="shared" si="226"/>
        <v/>
      </c>
    </row>
    <row r="2625" spans="2:47" ht="14.25">
      <c r="B2625" s="682">
        <v>2025</v>
      </c>
      <c r="C2625" s="29">
        <v>8</v>
      </c>
      <c r="D2625" s="682"/>
      <c r="E2625" s="683"/>
      <c r="F2625" s="682"/>
      <c r="G2625" s="703"/>
      <c r="H2625" s="694"/>
      <c r="I2625" s="347"/>
      <c r="J2625" s="694"/>
      <c r="K2625" s="232"/>
      <c r="L2625" s="698"/>
      <c r="M2625" s="185"/>
      <c r="N2625" s="717"/>
      <c r="O2625" s="232"/>
      <c r="P2625" s="232"/>
      <c r="Q2625" s="347"/>
      <c r="R2625" s="695"/>
      <c r="S2625" s="695"/>
      <c r="T2625" s="695"/>
      <c r="U2625" s="695"/>
      <c r="V2625" s="695"/>
      <c r="W2625" s="695"/>
      <c r="X2625" s="232"/>
      <c r="Y2625" s="695"/>
      <c r="Z2625" s="232"/>
      <c r="AA2625" s="696"/>
      <c r="AB2625" s="696"/>
      <c r="AC2625" s="697"/>
      <c r="AD2625" s="698"/>
      <c r="AE2625" s="699"/>
      <c r="AF2625" s="699"/>
      <c r="AG2625" s="699"/>
      <c r="AH2625" s="699"/>
      <c r="AI2625" s="232"/>
      <c r="AJ2625" s="694"/>
      <c r="AK2625" s="694"/>
      <c r="AL2625" s="700"/>
      <c r="AM2625" s="694"/>
      <c r="AN2625" s="694"/>
      <c r="AO2625" s="232"/>
      <c r="AP2625" s="232"/>
      <c r="AQ2625" s="232"/>
      <c r="AR2625" s="232"/>
      <c r="AS2625" s="232"/>
      <c r="AT2625" s="243" t="str">
        <f t="shared" si="225"/>
        <v/>
      </c>
      <c r="AU2625" s="243" t="str">
        <f t="shared" si="226"/>
        <v/>
      </c>
    </row>
    <row r="2626" spans="2:47" ht="14.25">
      <c r="B2626" s="682">
        <v>2025</v>
      </c>
      <c r="C2626" s="29">
        <v>8</v>
      </c>
      <c r="D2626" s="682"/>
      <c r="E2626" s="683"/>
      <c r="F2626" s="682"/>
      <c r="G2626" s="703"/>
      <c r="H2626" s="694"/>
      <c r="I2626" s="347"/>
      <c r="J2626" s="694"/>
      <c r="K2626" s="232"/>
      <c r="L2626" s="698"/>
      <c r="M2626" s="185"/>
      <c r="N2626" s="717"/>
      <c r="O2626" s="232"/>
      <c r="P2626" s="232"/>
      <c r="Q2626" s="347"/>
      <c r="R2626" s="695"/>
      <c r="S2626" s="695"/>
      <c r="T2626" s="695"/>
      <c r="U2626" s="695"/>
      <c r="V2626" s="695"/>
      <c r="W2626" s="695"/>
      <c r="X2626" s="232"/>
      <c r="Y2626" s="695"/>
      <c r="Z2626" s="232"/>
      <c r="AA2626" s="696"/>
      <c r="AB2626" s="696"/>
      <c r="AC2626" s="697"/>
      <c r="AD2626" s="698"/>
      <c r="AE2626" s="699"/>
      <c r="AF2626" s="699"/>
      <c r="AG2626" s="699"/>
      <c r="AH2626" s="699"/>
      <c r="AI2626" s="232"/>
      <c r="AJ2626" s="694"/>
      <c r="AK2626" s="694"/>
      <c r="AL2626" s="700"/>
      <c r="AM2626" s="694"/>
      <c r="AN2626" s="694"/>
      <c r="AO2626" s="232"/>
      <c r="AP2626" s="232"/>
      <c r="AQ2626" s="232"/>
      <c r="AR2626" s="232"/>
      <c r="AS2626" s="232"/>
      <c r="AT2626" s="243" t="str">
        <f t="shared" si="225"/>
        <v/>
      </c>
      <c r="AU2626" s="243" t="str">
        <f t="shared" si="226"/>
        <v/>
      </c>
    </row>
    <row r="2627" spans="2:47" ht="14.25">
      <c r="B2627" s="682">
        <v>2025</v>
      </c>
      <c r="C2627" s="29">
        <v>8</v>
      </c>
      <c r="D2627" s="682"/>
      <c r="E2627" s="683"/>
      <c r="F2627" s="682"/>
      <c r="G2627" s="703"/>
      <c r="H2627" s="694"/>
      <c r="I2627" s="347"/>
      <c r="J2627" s="694"/>
      <c r="K2627" s="232"/>
      <c r="L2627" s="698"/>
      <c r="M2627" s="185"/>
      <c r="N2627" s="717"/>
      <c r="O2627" s="232"/>
      <c r="P2627" s="232"/>
      <c r="Q2627" s="347"/>
      <c r="R2627" s="695"/>
      <c r="S2627" s="695"/>
      <c r="T2627" s="695"/>
      <c r="U2627" s="695"/>
      <c r="V2627" s="695"/>
      <c r="W2627" s="695"/>
      <c r="X2627" s="232"/>
      <c r="Y2627" s="695"/>
      <c r="Z2627" s="232"/>
      <c r="AA2627" s="696"/>
      <c r="AB2627" s="696"/>
      <c r="AC2627" s="697"/>
      <c r="AD2627" s="698"/>
      <c r="AE2627" s="699"/>
      <c r="AF2627" s="699"/>
      <c r="AG2627" s="699"/>
      <c r="AH2627" s="699"/>
      <c r="AI2627" s="232"/>
      <c r="AJ2627" s="694"/>
      <c r="AK2627" s="694"/>
      <c r="AL2627" s="700"/>
      <c r="AM2627" s="694"/>
      <c r="AN2627" s="694"/>
      <c r="AO2627" s="232"/>
      <c r="AP2627" s="232"/>
      <c r="AQ2627" s="232"/>
      <c r="AR2627" s="232"/>
      <c r="AS2627" s="232"/>
      <c r="AT2627" s="243" t="str">
        <f t="shared" si="225"/>
        <v/>
      </c>
      <c r="AU2627" s="243" t="str">
        <f t="shared" si="226"/>
        <v/>
      </c>
    </row>
    <row r="2628" spans="2:47" ht="14.25">
      <c r="B2628" s="682">
        <v>2025</v>
      </c>
      <c r="C2628" s="29">
        <v>8</v>
      </c>
      <c r="D2628" s="682"/>
      <c r="E2628" s="683"/>
      <c r="F2628" s="682"/>
      <c r="G2628" s="703"/>
      <c r="H2628" s="694"/>
      <c r="I2628" s="347"/>
      <c r="J2628" s="694"/>
      <c r="K2628" s="232"/>
      <c r="L2628" s="698"/>
      <c r="M2628" s="185"/>
      <c r="N2628" s="717"/>
      <c r="O2628" s="232"/>
      <c r="P2628" s="232"/>
      <c r="Q2628" s="347"/>
      <c r="R2628" s="695"/>
      <c r="S2628" s="695"/>
      <c r="T2628" s="695"/>
      <c r="U2628" s="695"/>
      <c r="V2628" s="695"/>
      <c r="W2628" s="695"/>
      <c r="X2628" s="232"/>
      <c r="Y2628" s="695"/>
      <c r="Z2628" s="232"/>
      <c r="AA2628" s="696"/>
      <c r="AB2628" s="696"/>
      <c r="AC2628" s="697"/>
      <c r="AD2628" s="698"/>
      <c r="AE2628" s="699"/>
      <c r="AF2628" s="699"/>
      <c r="AG2628" s="699"/>
      <c r="AH2628" s="699"/>
      <c r="AI2628" s="232"/>
      <c r="AJ2628" s="694"/>
      <c r="AK2628" s="694"/>
      <c r="AL2628" s="700"/>
      <c r="AM2628" s="694"/>
      <c r="AN2628" s="694"/>
      <c r="AO2628" s="232"/>
      <c r="AP2628" s="232"/>
      <c r="AQ2628" s="232"/>
      <c r="AR2628" s="232"/>
      <c r="AS2628" s="232"/>
      <c r="AT2628" s="243" t="str">
        <f t="shared" si="225"/>
        <v/>
      </c>
      <c r="AU2628" s="243" t="str">
        <f t="shared" si="226"/>
        <v/>
      </c>
    </row>
    <row r="2629" spans="2:47" ht="14.25">
      <c r="B2629" s="682">
        <v>2025</v>
      </c>
      <c r="C2629" s="29">
        <v>8</v>
      </c>
      <c r="D2629" s="682"/>
      <c r="E2629" s="683"/>
      <c r="F2629" s="682"/>
      <c r="G2629" s="703"/>
      <c r="H2629" s="694"/>
      <c r="I2629" s="347"/>
      <c r="J2629" s="694"/>
      <c r="K2629" s="232"/>
      <c r="L2629" s="698"/>
      <c r="M2629" s="185"/>
      <c r="N2629" s="717"/>
      <c r="O2629" s="232"/>
      <c r="P2629" s="232"/>
      <c r="Q2629" s="347"/>
      <c r="R2629" s="695"/>
      <c r="S2629" s="695"/>
      <c r="T2629" s="695"/>
      <c r="U2629" s="695"/>
      <c r="V2629" s="695"/>
      <c r="W2629" s="695"/>
      <c r="X2629" s="232"/>
      <c r="Y2629" s="695"/>
      <c r="Z2629" s="232"/>
      <c r="AA2629" s="696"/>
      <c r="AB2629" s="696"/>
      <c r="AC2629" s="697"/>
      <c r="AD2629" s="698"/>
      <c r="AE2629" s="699"/>
      <c r="AF2629" s="699"/>
      <c r="AG2629" s="699"/>
      <c r="AH2629" s="699"/>
      <c r="AI2629" s="232"/>
      <c r="AJ2629" s="694"/>
      <c r="AK2629" s="694"/>
      <c r="AL2629" s="700"/>
      <c r="AM2629" s="694"/>
      <c r="AN2629" s="694"/>
      <c r="AO2629" s="232"/>
      <c r="AP2629" s="232"/>
      <c r="AQ2629" s="232"/>
      <c r="AR2629" s="232"/>
      <c r="AS2629" s="232"/>
      <c r="AT2629" s="243" t="str">
        <f t="shared" si="225"/>
        <v/>
      </c>
      <c r="AU2629" s="243" t="str">
        <f t="shared" si="226"/>
        <v/>
      </c>
    </row>
    <row r="2630" spans="2:47" ht="14.25">
      <c r="B2630" s="682">
        <v>2025</v>
      </c>
      <c r="C2630" s="29">
        <v>8</v>
      </c>
      <c r="D2630" s="682"/>
      <c r="E2630" s="683"/>
      <c r="F2630" s="682"/>
      <c r="G2630" s="703"/>
      <c r="H2630" s="694"/>
      <c r="I2630" s="347"/>
      <c r="J2630" s="694"/>
      <c r="K2630" s="232"/>
      <c r="L2630" s="698"/>
      <c r="M2630" s="185"/>
      <c r="N2630" s="717"/>
      <c r="O2630" s="232"/>
      <c r="P2630" s="232"/>
      <c r="Q2630" s="347"/>
      <c r="R2630" s="695"/>
      <c r="S2630" s="695"/>
      <c r="T2630" s="695"/>
      <c r="U2630" s="695"/>
      <c r="V2630" s="695"/>
      <c r="W2630" s="695"/>
      <c r="X2630" s="232"/>
      <c r="Y2630" s="695"/>
      <c r="Z2630" s="232"/>
      <c r="AA2630" s="696"/>
      <c r="AB2630" s="696"/>
      <c r="AC2630" s="697"/>
      <c r="AD2630" s="698"/>
      <c r="AE2630" s="699"/>
      <c r="AF2630" s="699"/>
      <c r="AG2630" s="699"/>
      <c r="AH2630" s="699"/>
      <c r="AI2630" s="232"/>
      <c r="AJ2630" s="694"/>
      <c r="AK2630" s="694"/>
      <c r="AL2630" s="700"/>
      <c r="AM2630" s="694"/>
      <c r="AN2630" s="694"/>
      <c r="AO2630" s="232"/>
      <c r="AP2630" s="232"/>
      <c r="AQ2630" s="232"/>
      <c r="AR2630" s="232"/>
      <c r="AS2630" s="232"/>
      <c r="AT2630" s="243" t="str">
        <f t="shared" si="225"/>
        <v/>
      </c>
      <c r="AU2630" s="243" t="str">
        <f t="shared" si="226"/>
        <v/>
      </c>
    </row>
    <row r="2631" spans="2:47" ht="14.25">
      <c r="B2631" s="682">
        <v>2025</v>
      </c>
      <c r="C2631" s="29">
        <v>8</v>
      </c>
      <c r="D2631" s="682"/>
      <c r="E2631" s="683"/>
      <c r="F2631" s="682"/>
      <c r="G2631" s="703"/>
      <c r="H2631" s="694"/>
      <c r="I2631" s="347"/>
      <c r="J2631" s="694"/>
      <c r="K2631" s="232"/>
      <c r="L2631" s="698"/>
      <c r="M2631" s="185"/>
      <c r="N2631" s="717"/>
      <c r="O2631" s="232"/>
      <c r="P2631" s="232"/>
      <c r="Q2631" s="347"/>
      <c r="R2631" s="695"/>
      <c r="S2631" s="695"/>
      <c r="T2631" s="695"/>
      <c r="U2631" s="695"/>
      <c r="V2631" s="695"/>
      <c r="W2631" s="695"/>
      <c r="X2631" s="232"/>
      <c r="Y2631" s="695"/>
      <c r="Z2631" s="232"/>
      <c r="AA2631" s="696"/>
      <c r="AB2631" s="696"/>
      <c r="AC2631" s="697"/>
      <c r="AD2631" s="698"/>
      <c r="AE2631" s="699"/>
      <c r="AF2631" s="699"/>
      <c r="AG2631" s="699"/>
      <c r="AH2631" s="699"/>
      <c r="AI2631" s="232"/>
      <c r="AJ2631" s="694"/>
      <c r="AK2631" s="694"/>
      <c r="AL2631" s="700"/>
      <c r="AM2631" s="694"/>
      <c r="AN2631" s="694"/>
      <c r="AO2631" s="232"/>
      <c r="AP2631" s="232"/>
      <c r="AQ2631" s="232"/>
      <c r="AR2631" s="232"/>
      <c r="AS2631" s="232"/>
      <c r="AT2631" s="243" t="str">
        <f t="shared" si="225"/>
        <v/>
      </c>
      <c r="AU2631" s="243" t="str">
        <f t="shared" si="226"/>
        <v/>
      </c>
    </row>
    <row r="2632" spans="2:47" ht="14.25">
      <c r="B2632" s="682">
        <v>2025</v>
      </c>
      <c r="C2632" s="29">
        <v>8</v>
      </c>
      <c r="D2632" s="682"/>
      <c r="E2632" s="683"/>
      <c r="F2632" s="682"/>
      <c r="G2632" s="703"/>
      <c r="H2632" s="694"/>
      <c r="I2632" s="347"/>
      <c r="J2632" s="694"/>
      <c r="K2632" s="232"/>
      <c r="L2632" s="698"/>
      <c r="M2632" s="185"/>
      <c r="N2632" s="717"/>
      <c r="O2632" s="232"/>
      <c r="P2632" s="232"/>
      <c r="Q2632" s="347"/>
      <c r="R2632" s="695"/>
      <c r="S2632" s="695"/>
      <c r="T2632" s="695"/>
      <c r="U2632" s="695"/>
      <c r="V2632" s="695"/>
      <c r="W2632" s="695"/>
      <c r="X2632" s="232"/>
      <c r="Y2632" s="695"/>
      <c r="Z2632" s="232"/>
      <c r="AA2632" s="696"/>
      <c r="AB2632" s="696"/>
      <c r="AC2632" s="697"/>
      <c r="AD2632" s="698"/>
      <c r="AE2632" s="699"/>
      <c r="AF2632" s="699"/>
      <c r="AG2632" s="699"/>
      <c r="AH2632" s="699"/>
      <c r="AI2632" s="232"/>
      <c r="AJ2632" s="694"/>
      <c r="AK2632" s="694"/>
      <c r="AL2632" s="700"/>
      <c r="AM2632" s="694"/>
      <c r="AN2632" s="694"/>
      <c r="AO2632" s="232"/>
      <c r="AP2632" s="232"/>
      <c r="AQ2632" s="232"/>
      <c r="AR2632" s="232"/>
      <c r="AS2632" s="232"/>
      <c r="AT2632" s="243" t="str">
        <f t="shared" si="225"/>
        <v/>
      </c>
      <c r="AU2632" s="243" t="str">
        <f t="shared" si="226"/>
        <v/>
      </c>
    </row>
    <row r="2633" spans="2:47" ht="14.25">
      <c r="B2633" s="682">
        <v>2025</v>
      </c>
      <c r="C2633" s="29">
        <v>8</v>
      </c>
      <c r="D2633" s="682"/>
      <c r="E2633" s="683"/>
      <c r="F2633" s="682"/>
      <c r="G2633" s="703"/>
      <c r="H2633" s="694"/>
      <c r="I2633" s="347"/>
      <c r="J2633" s="694"/>
      <c r="K2633" s="232"/>
      <c r="L2633" s="698"/>
      <c r="M2633" s="185"/>
      <c r="N2633" s="717"/>
      <c r="O2633" s="232"/>
      <c r="P2633" s="232"/>
      <c r="Q2633" s="347"/>
      <c r="R2633" s="695"/>
      <c r="S2633" s="695"/>
      <c r="T2633" s="695"/>
      <c r="U2633" s="695"/>
      <c r="V2633" s="695"/>
      <c r="W2633" s="695"/>
      <c r="X2633" s="232"/>
      <c r="Y2633" s="695"/>
      <c r="Z2633" s="232"/>
      <c r="AA2633" s="696"/>
      <c r="AB2633" s="696"/>
      <c r="AC2633" s="697"/>
      <c r="AD2633" s="698"/>
      <c r="AE2633" s="699"/>
      <c r="AF2633" s="699"/>
      <c r="AG2633" s="699"/>
      <c r="AH2633" s="699"/>
      <c r="AI2633" s="232"/>
      <c r="AJ2633" s="694"/>
      <c r="AK2633" s="694"/>
      <c r="AL2633" s="700"/>
      <c r="AM2633" s="694"/>
      <c r="AN2633" s="694"/>
      <c r="AO2633" s="232"/>
      <c r="AP2633" s="232"/>
      <c r="AQ2633" s="232"/>
      <c r="AR2633" s="232"/>
      <c r="AS2633" s="232"/>
      <c r="AT2633" s="243" t="str">
        <f t="shared" si="225"/>
        <v/>
      </c>
      <c r="AU2633" s="243" t="str">
        <f t="shared" si="226"/>
        <v/>
      </c>
    </row>
    <row r="2634" spans="2:47" ht="14.25">
      <c r="B2634" s="682">
        <v>2025</v>
      </c>
      <c r="C2634" s="29">
        <v>8</v>
      </c>
      <c r="D2634" s="682"/>
      <c r="E2634" s="683"/>
      <c r="F2634" s="682"/>
      <c r="G2634" s="703"/>
      <c r="H2634" s="694"/>
      <c r="I2634" s="347"/>
      <c r="J2634" s="694"/>
      <c r="K2634" s="232"/>
      <c r="L2634" s="698"/>
      <c r="M2634" s="185"/>
      <c r="N2634" s="717"/>
      <c r="O2634" s="232"/>
      <c r="P2634" s="232"/>
      <c r="Q2634" s="347"/>
      <c r="R2634" s="695"/>
      <c r="S2634" s="695"/>
      <c r="T2634" s="695"/>
      <c r="U2634" s="695"/>
      <c r="V2634" s="695"/>
      <c r="W2634" s="695"/>
      <c r="X2634" s="232"/>
      <c r="Y2634" s="695"/>
      <c r="Z2634" s="232"/>
      <c r="AA2634" s="696"/>
      <c r="AB2634" s="696"/>
      <c r="AC2634" s="697"/>
      <c r="AD2634" s="698"/>
      <c r="AE2634" s="699"/>
      <c r="AF2634" s="699"/>
      <c r="AG2634" s="699"/>
      <c r="AH2634" s="699"/>
      <c r="AI2634" s="232"/>
      <c r="AJ2634" s="694"/>
      <c r="AK2634" s="694"/>
      <c r="AL2634" s="700"/>
      <c r="AM2634" s="694"/>
      <c r="AN2634" s="694"/>
      <c r="AO2634" s="232"/>
      <c r="AP2634" s="232"/>
      <c r="AQ2634" s="232"/>
      <c r="AR2634" s="232"/>
      <c r="AS2634" s="232"/>
      <c r="AT2634" s="243" t="str">
        <f t="shared" si="225"/>
        <v/>
      </c>
      <c r="AU2634" s="243" t="str">
        <f t="shared" si="226"/>
        <v/>
      </c>
    </row>
    <row r="2635" spans="2:47" ht="14.25">
      <c r="B2635" s="682">
        <v>2025</v>
      </c>
      <c r="C2635" s="29">
        <v>8</v>
      </c>
      <c r="D2635" s="682"/>
      <c r="E2635" s="683"/>
      <c r="F2635" s="682"/>
      <c r="G2635" s="703"/>
      <c r="H2635" s="694"/>
      <c r="I2635" s="347"/>
      <c r="J2635" s="694"/>
      <c r="K2635" s="232"/>
      <c r="L2635" s="698"/>
      <c r="M2635" s="185"/>
      <c r="N2635" s="717"/>
      <c r="O2635" s="232"/>
      <c r="P2635" s="232"/>
      <c r="Q2635" s="347"/>
      <c r="R2635" s="695"/>
      <c r="S2635" s="695"/>
      <c r="T2635" s="695"/>
      <c r="U2635" s="695"/>
      <c r="V2635" s="695"/>
      <c r="W2635" s="695"/>
      <c r="X2635" s="232"/>
      <c r="Y2635" s="695"/>
      <c r="Z2635" s="232"/>
      <c r="AA2635" s="696"/>
      <c r="AB2635" s="696"/>
      <c r="AC2635" s="697"/>
      <c r="AD2635" s="698"/>
      <c r="AE2635" s="699"/>
      <c r="AF2635" s="699"/>
      <c r="AG2635" s="699"/>
      <c r="AH2635" s="699"/>
      <c r="AI2635" s="232"/>
      <c r="AJ2635" s="694"/>
      <c r="AK2635" s="694"/>
      <c r="AL2635" s="700"/>
      <c r="AM2635" s="694"/>
      <c r="AN2635" s="694"/>
      <c r="AO2635" s="232"/>
      <c r="AP2635" s="232"/>
      <c r="AQ2635" s="232"/>
      <c r="AR2635" s="232"/>
      <c r="AS2635" s="232"/>
      <c r="AT2635" s="243" t="str">
        <f t="shared" si="225"/>
        <v/>
      </c>
      <c r="AU2635" s="243" t="str">
        <f t="shared" si="226"/>
        <v/>
      </c>
    </row>
    <row r="2636" spans="2:47" ht="14.25">
      <c r="B2636" s="682">
        <v>2025</v>
      </c>
      <c r="C2636" s="29">
        <v>8</v>
      </c>
      <c r="D2636" s="682"/>
      <c r="E2636" s="683"/>
      <c r="F2636" s="682"/>
      <c r="G2636" s="703"/>
      <c r="H2636" s="694"/>
      <c r="I2636" s="347"/>
      <c r="J2636" s="694"/>
      <c r="K2636" s="232"/>
      <c r="L2636" s="698"/>
      <c r="M2636" s="185"/>
      <c r="N2636" s="717"/>
      <c r="O2636" s="232"/>
      <c r="P2636" s="232"/>
      <c r="Q2636" s="347"/>
      <c r="R2636" s="695"/>
      <c r="S2636" s="695"/>
      <c r="T2636" s="695"/>
      <c r="U2636" s="695"/>
      <c r="V2636" s="695"/>
      <c r="W2636" s="695"/>
      <c r="X2636" s="232"/>
      <c r="Y2636" s="695"/>
      <c r="Z2636" s="232"/>
      <c r="AA2636" s="696"/>
      <c r="AB2636" s="696"/>
      <c r="AC2636" s="697"/>
      <c r="AD2636" s="698"/>
      <c r="AE2636" s="699"/>
      <c r="AF2636" s="699"/>
      <c r="AG2636" s="699"/>
      <c r="AH2636" s="699"/>
      <c r="AI2636" s="232"/>
      <c r="AJ2636" s="694"/>
      <c r="AK2636" s="694"/>
      <c r="AL2636" s="700"/>
      <c r="AM2636" s="694"/>
      <c r="AN2636" s="694"/>
      <c r="AO2636" s="232"/>
      <c r="AP2636" s="232"/>
      <c r="AQ2636" s="232"/>
      <c r="AR2636" s="232"/>
      <c r="AS2636" s="232"/>
      <c r="AT2636" s="243" t="str">
        <f t="shared" si="225"/>
        <v/>
      </c>
      <c r="AU2636" s="243" t="str">
        <f t="shared" si="226"/>
        <v/>
      </c>
    </row>
    <row r="2637" spans="2:47" ht="14.25">
      <c r="B2637" s="682">
        <v>2025</v>
      </c>
      <c r="C2637" s="29">
        <v>8</v>
      </c>
      <c r="D2637" s="682"/>
      <c r="E2637" s="683"/>
      <c r="F2637" s="682"/>
      <c r="G2637" s="703"/>
      <c r="H2637" s="694"/>
      <c r="I2637" s="347"/>
      <c r="J2637" s="694"/>
      <c r="K2637" s="232"/>
      <c r="L2637" s="698"/>
      <c r="M2637" s="185"/>
      <c r="N2637" s="717"/>
      <c r="O2637" s="232"/>
      <c r="P2637" s="232"/>
      <c r="Q2637" s="347"/>
      <c r="R2637" s="695"/>
      <c r="S2637" s="695"/>
      <c r="T2637" s="695"/>
      <c r="U2637" s="695"/>
      <c r="V2637" s="695"/>
      <c r="W2637" s="695"/>
      <c r="X2637" s="232"/>
      <c r="Y2637" s="695"/>
      <c r="Z2637" s="232"/>
      <c r="AA2637" s="696"/>
      <c r="AB2637" s="696"/>
      <c r="AC2637" s="697"/>
      <c r="AD2637" s="698"/>
      <c r="AE2637" s="699"/>
      <c r="AF2637" s="699"/>
      <c r="AG2637" s="699"/>
      <c r="AH2637" s="699"/>
      <c r="AI2637" s="232"/>
      <c r="AJ2637" s="694"/>
      <c r="AK2637" s="694"/>
      <c r="AL2637" s="700"/>
      <c r="AM2637" s="694"/>
      <c r="AN2637" s="694"/>
      <c r="AO2637" s="232"/>
      <c r="AP2637" s="232"/>
      <c r="AQ2637" s="232"/>
      <c r="AR2637" s="232"/>
      <c r="AS2637" s="232"/>
      <c r="AT2637" s="243" t="str">
        <f t="shared" si="225"/>
        <v/>
      </c>
      <c r="AU2637" s="243" t="str">
        <f t="shared" si="226"/>
        <v/>
      </c>
    </row>
    <row r="2638" spans="2:47" ht="14.25">
      <c r="B2638" s="682">
        <v>2025</v>
      </c>
      <c r="C2638" s="29">
        <v>8</v>
      </c>
      <c r="D2638" s="682"/>
      <c r="E2638" s="683"/>
      <c r="F2638" s="682"/>
      <c r="G2638" s="703"/>
      <c r="H2638" s="694"/>
      <c r="I2638" s="347"/>
      <c r="J2638" s="694"/>
      <c r="K2638" s="232"/>
      <c r="L2638" s="698"/>
      <c r="M2638" s="185"/>
      <c r="N2638" s="717"/>
      <c r="O2638" s="232"/>
      <c r="P2638" s="232"/>
      <c r="Q2638" s="347"/>
      <c r="R2638" s="695"/>
      <c r="S2638" s="695"/>
      <c r="T2638" s="695"/>
      <c r="U2638" s="695"/>
      <c r="V2638" s="695"/>
      <c r="W2638" s="695"/>
      <c r="X2638" s="232"/>
      <c r="Y2638" s="695"/>
      <c r="Z2638" s="232"/>
      <c r="AA2638" s="696"/>
      <c r="AB2638" s="696"/>
      <c r="AC2638" s="697"/>
      <c r="AD2638" s="698"/>
      <c r="AE2638" s="699"/>
      <c r="AF2638" s="699"/>
      <c r="AG2638" s="699"/>
      <c r="AH2638" s="699"/>
      <c r="AI2638" s="232"/>
      <c r="AJ2638" s="694"/>
      <c r="AK2638" s="694"/>
      <c r="AL2638" s="700"/>
      <c r="AM2638" s="694"/>
      <c r="AN2638" s="694"/>
      <c r="AO2638" s="232"/>
      <c r="AP2638" s="232"/>
      <c r="AQ2638" s="232"/>
      <c r="AR2638" s="232"/>
      <c r="AS2638" s="232"/>
      <c r="AT2638" s="243" t="str">
        <f t="shared" si="225"/>
        <v/>
      </c>
      <c r="AU2638" s="243" t="str">
        <f t="shared" si="226"/>
        <v/>
      </c>
    </row>
    <row r="2639" spans="2:47" ht="14.25">
      <c r="B2639" s="682">
        <v>2025</v>
      </c>
      <c r="C2639" s="29">
        <v>8</v>
      </c>
      <c r="D2639" s="682"/>
      <c r="E2639" s="683"/>
      <c r="F2639" s="682"/>
      <c r="G2639" s="703"/>
      <c r="H2639" s="694"/>
      <c r="I2639" s="347"/>
      <c r="J2639" s="694"/>
      <c r="K2639" s="232"/>
      <c r="L2639" s="698"/>
      <c r="M2639" s="185"/>
      <c r="N2639" s="717"/>
      <c r="O2639" s="232"/>
      <c r="P2639" s="232"/>
      <c r="Q2639" s="347"/>
      <c r="R2639" s="695"/>
      <c r="S2639" s="695"/>
      <c r="T2639" s="695"/>
      <c r="U2639" s="695"/>
      <c r="V2639" s="695"/>
      <c r="W2639" s="695"/>
      <c r="X2639" s="232"/>
      <c r="Y2639" s="695"/>
      <c r="Z2639" s="232"/>
      <c r="AA2639" s="696"/>
      <c r="AB2639" s="696"/>
      <c r="AC2639" s="697"/>
      <c r="AD2639" s="698"/>
      <c r="AE2639" s="699"/>
      <c r="AF2639" s="699"/>
      <c r="AG2639" s="699"/>
      <c r="AH2639" s="699"/>
      <c r="AI2639" s="232"/>
      <c r="AJ2639" s="694"/>
      <c r="AK2639" s="694"/>
      <c r="AL2639" s="700"/>
      <c r="AM2639" s="694"/>
      <c r="AN2639" s="694"/>
      <c r="AO2639" s="232"/>
      <c r="AP2639" s="232"/>
      <c r="AQ2639" s="232"/>
      <c r="AR2639" s="232"/>
      <c r="AS2639" s="232"/>
      <c r="AT2639" s="243" t="str">
        <f t="shared" si="225"/>
        <v/>
      </c>
      <c r="AU2639" s="243" t="str">
        <f t="shared" si="226"/>
        <v/>
      </c>
    </row>
    <row r="2640" spans="2:47" ht="14.25">
      <c r="B2640" s="682">
        <v>2025</v>
      </c>
      <c r="C2640" s="29">
        <v>8</v>
      </c>
      <c r="D2640" s="682"/>
      <c r="E2640" s="683"/>
      <c r="F2640" s="682"/>
      <c r="G2640" s="703"/>
      <c r="H2640" s="694"/>
      <c r="I2640" s="347"/>
      <c r="J2640" s="694"/>
      <c r="K2640" s="232"/>
      <c r="L2640" s="698"/>
      <c r="M2640" s="185"/>
      <c r="N2640" s="717"/>
      <c r="O2640" s="232"/>
      <c r="P2640" s="232"/>
      <c r="Q2640" s="347"/>
      <c r="R2640" s="695"/>
      <c r="S2640" s="695"/>
      <c r="T2640" s="695"/>
      <c r="U2640" s="695"/>
      <c r="V2640" s="695"/>
      <c r="W2640" s="695"/>
      <c r="X2640" s="232"/>
      <c r="Y2640" s="695"/>
      <c r="Z2640" s="232"/>
      <c r="AA2640" s="696"/>
      <c r="AB2640" s="696"/>
      <c r="AC2640" s="697"/>
      <c r="AD2640" s="698"/>
      <c r="AE2640" s="699"/>
      <c r="AF2640" s="699"/>
      <c r="AG2640" s="699"/>
      <c r="AH2640" s="699"/>
      <c r="AI2640" s="232"/>
      <c r="AJ2640" s="694"/>
      <c r="AK2640" s="694"/>
      <c r="AL2640" s="700"/>
      <c r="AM2640" s="694"/>
      <c r="AN2640" s="694"/>
      <c r="AO2640" s="232"/>
      <c r="AP2640" s="232"/>
      <c r="AQ2640" s="232"/>
      <c r="AR2640" s="232"/>
      <c r="AS2640" s="232"/>
      <c r="AT2640" s="243" t="str">
        <f t="shared" si="225"/>
        <v/>
      </c>
      <c r="AU2640" s="243" t="str">
        <f t="shared" si="226"/>
        <v/>
      </c>
    </row>
    <row r="2641" spans="2:47" ht="14.25">
      <c r="B2641" s="682">
        <v>2025</v>
      </c>
      <c r="C2641" s="29">
        <v>8</v>
      </c>
      <c r="D2641" s="682"/>
      <c r="E2641" s="683"/>
      <c r="F2641" s="682"/>
      <c r="G2641" s="703"/>
      <c r="H2641" s="694"/>
      <c r="I2641" s="347"/>
      <c r="J2641" s="694"/>
      <c r="K2641" s="232"/>
      <c r="L2641" s="698"/>
      <c r="M2641" s="185"/>
      <c r="N2641" s="717"/>
      <c r="O2641" s="232"/>
      <c r="P2641" s="232"/>
      <c r="Q2641" s="347"/>
      <c r="R2641" s="695"/>
      <c r="S2641" s="695"/>
      <c r="T2641" s="695"/>
      <c r="U2641" s="695"/>
      <c r="V2641" s="695"/>
      <c r="W2641" s="695"/>
      <c r="X2641" s="232"/>
      <c r="Y2641" s="695"/>
      <c r="Z2641" s="232"/>
      <c r="AA2641" s="696"/>
      <c r="AB2641" s="696"/>
      <c r="AC2641" s="697"/>
      <c r="AD2641" s="698"/>
      <c r="AE2641" s="699"/>
      <c r="AF2641" s="699"/>
      <c r="AG2641" s="699"/>
      <c r="AH2641" s="699"/>
      <c r="AI2641" s="232"/>
      <c r="AJ2641" s="694"/>
      <c r="AK2641" s="694"/>
      <c r="AL2641" s="700"/>
      <c r="AM2641" s="694"/>
      <c r="AN2641" s="694"/>
      <c r="AO2641" s="232"/>
      <c r="AP2641" s="232"/>
      <c r="AQ2641" s="232"/>
      <c r="AR2641" s="232"/>
      <c r="AS2641" s="232"/>
      <c r="AT2641" s="243" t="str">
        <f t="shared" si="225"/>
        <v/>
      </c>
      <c r="AU2641" s="243" t="str">
        <f t="shared" si="226"/>
        <v/>
      </c>
    </row>
    <row r="2642" spans="2:47" ht="14.25">
      <c r="B2642" s="682">
        <v>2025</v>
      </c>
      <c r="C2642" s="29">
        <v>8</v>
      </c>
      <c r="D2642" s="682"/>
      <c r="E2642" s="683"/>
      <c r="F2642" s="682"/>
      <c r="G2642" s="703"/>
      <c r="H2642" s="694"/>
      <c r="I2642" s="347"/>
      <c r="J2642" s="694"/>
      <c r="K2642" s="232"/>
      <c r="L2642" s="698"/>
      <c r="M2642" s="185"/>
      <c r="N2642" s="717"/>
      <c r="O2642" s="232"/>
      <c r="P2642" s="232"/>
      <c r="Q2642" s="347"/>
      <c r="R2642" s="695"/>
      <c r="S2642" s="695"/>
      <c r="T2642" s="695"/>
      <c r="U2642" s="695"/>
      <c r="V2642" s="695"/>
      <c r="W2642" s="695"/>
      <c r="X2642" s="232"/>
      <c r="Y2642" s="695"/>
      <c r="Z2642" s="232"/>
      <c r="AA2642" s="696"/>
      <c r="AB2642" s="696"/>
      <c r="AC2642" s="697"/>
      <c r="AD2642" s="698"/>
      <c r="AE2642" s="699"/>
      <c r="AF2642" s="699"/>
      <c r="AG2642" s="699"/>
      <c r="AH2642" s="699"/>
      <c r="AI2642" s="232"/>
      <c r="AJ2642" s="694"/>
      <c r="AK2642" s="694"/>
      <c r="AL2642" s="700"/>
      <c r="AM2642" s="694"/>
      <c r="AN2642" s="694"/>
      <c r="AO2642" s="232"/>
      <c r="AP2642" s="232"/>
      <c r="AQ2642" s="232"/>
      <c r="AR2642" s="232"/>
      <c r="AS2642" s="232"/>
      <c r="AT2642" s="243" t="str">
        <f t="shared" si="225"/>
        <v/>
      </c>
      <c r="AU2642" s="243" t="str">
        <f t="shared" si="226"/>
        <v/>
      </c>
    </row>
    <row r="2643" spans="2:47" ht="14.25">
      <c r="B2643" s="682">
        <v>2025</v>
      </c>
      <c r="C2643" s="29">
        <v>8</v>
      </c>
      <c r="D2643" s="682"/>
      <c r="E2643" s="683"/>
      <c r="F2643" s="682"/>
      <c r="G2643" s="703"/>
      <c r="H2643" s="694"/>
      <c r="I2643" s="347"/>
      <c r="J2643" s="694"/>
      <c r="K2643" s="232"/>
      <c r="L2643" s="698"/>
      <c r="M2643" s="185"/>
      <c r="N2643" s="717"/>
      <c r="O2643" s="232"/>
      <c r="P2643" s="232"/>
      <c r="Q2643" s="347"/>
      <c r="R2643" s="695"/>
      <c r="S2643" s="695"/>
      <c r="T2643" s="695"/>
      <c r="U2643" s="695"/>
      <c r="V2643" s="695"/>
      <c r="W2643" s="695"/>
      <c r="X2643" s="232"/>
      <c r="Y2643" s="695"/>
      <c r="Z2643" s="232"/>
      <c r="AA2643" s="696"/>
      <c r="AB2643" s="696"/>
      <c r="AC2643" s="697"/>
      <c r="AD2643" s="698"/>
      <c r="AE2643" s="699"/>
      <c r="AF2643" s="699"/>
      <c r="AG2643" s="699"/>
      <c r="AH2643" s="699"/>
      <c r="AI2643" s="232"/>
      <c r="AJ2643" s="694"/>
      <c r="AK2643" s="694"/>
      <c r="AL2643" s="700"/>
      <c r="AM2643" s="694"/>
      <c r="AN2643" s="694"/>
      <c r="AO2643" s="232"/>
      <c r="AP2643" s="232"/>
      <c r="AQ2643" s="232"/>
      <c r="AR2643" s="232"/>
      <c r="AS2643" s="232"/>
      <c r="AT2643" s="243" t="str">
        <f t="shared" si="225"/>
        <v/>
      </c>
      <c r="AU2643" s="243" t="str">
        <f t="shared" si="226"/>
        <v/>
      </c>
    </row>
    <row r="2644" spans="2:47" ht="14.25">
      <c r="B2644" s="682">
        <v>2025</v>
      </c>
      <c r="C2644" s="29">
        <v>8</v>
      </c>
      <c r="D2644" s="682"/>
      <c r="E2644" s="683"/>
      <c r="F2644" s="682"/>
      <c r="G2644" s="703"/>
      <c r="H2644" s="694"/>
      <c r="I2644" s="347"/>
      <c r="J2644" s="694"/>
      <c r="K2644" s="232"/>
      <c r="L2644" s="698"/>
      <c r="M2644" s="185"/>
      <c r="N2644" s="717"/>
      <c r="O2644" s="232"/>
      <c r="P2644" s="232"/>
      <c r="Q2644" s="347"/>
      <c r="R2644" s="695"/>
      <c r="S2644" s="695"/>
      <c r="T2644" s="695"/>
      <c r="U2644" s="695"/>
      <c r="V2644" s="695"/>
      <c r="W2644" s="695"/>
      <c r="X2644" s="232"/>
      <c r="Y2644" s="695"/>
      <c r="Z2644" s="232"/>
      <c r="AA2644" s="696"/>
      <c r="AB2644" s="696"/>
      <c r="AC2644" s="697"/>
      <c r="AD2644" s="698"/>
      <c r="AE2644" s="699"/>
      <c r="AF2644" s="699"/>
      <c r="AG2644" s="699"/>
      <c r="AH2644" s="699"/>
      <c r="AI2644" s="232"/>
      <c r="AJ2644" s="694"/>
      <c r="AK2644" s="694"/>
      <c r="AL2644" s="700"/>
      <c r="AM2644" s="694"/>
      <c r="AN2644" s="694"/>
      <c r="AO2644" s="232"/>
      <c r="AP2644" s="232"/>
      <c r="AQ2644" s="232"/>
      <c r="AR2644" s="232"/>
      <c r="AS2644" s="232"/>
      <c r="AT2644" s="243" t="str">
        <f t="shared" si="225"/>
        <v/>
      </c>
      <c r="AU2644" s="243" t="str">
        <f t="shared" si="226"/>
        <v/>
      </c>
    </row>
    <row r="2645" spans="2:47" ht="14.25">
      <c r="B2645" s="682">
        <v>2025</v>
      </c>
      <c r="C2645" s="29">
        <v>8</v>
      </c>
      <c r="D2645" s="682"/>
      <c r="E2645" s="683"/>
      <c r="F2645" s="682"/>
      <c r="G2645" s="703"/>
      <c r="H2645" s="694"/>
      <c r="I2645" s="347"/>
      <c r="J2645" s="694"/>
      <c r="K2645" s="232"/>
      <c r="L2645" s="698"/>
      <c r="M2645" s="185"/>
      <c r="N2645" s="717"/>
      <c r="O2645" s="232"/>
      <c r="P2645" s="232"/>
      <c r="Q2645" s="347"/>
      <c r="R2645" s="695"/>
      <c r="S2645" s="695"/>
      <c r="T2645" s="695"/>
      <c r="U2645" s="695"/>
      <c r="V2645" s="695"/>
      <c r="W2645" s="695"/>
      <c r="X2645" s="232"/>
      <c r="Y2645" s="695"/>
      <c r="Z2645" s="232"/>
      <c r="AA2645" s="696"/>
      <c r="AB2645" s="696"/>
      <c r="AC2645" s="697"/>
      <c r="AD2645" s="698"/>
      <c r="AE2645" s="699"/>
      <c r="AF2645" s="699"/>
      <c r="AG2645" s="699"/>
      <c r="AH2645" s="699"/>
      <c r="AI2645" s="232"/>
      <c r="AJ2645" s="694"/>
      <c r="AK2645" s="694"/>
      <c r="AL2645" s="700"/>
      <c r="AM2645" s="694"/>
      <c r="AN2645" s="694"/>
      <c r="AO2645" s="232"/>
      <c r="AP2645" s="232"/>
      <c r="AQ2645" s="232"/>
      <c r="AR2645" s="232"/>
      <c r="AS2645" s="232"/>
      <c r="AT2645" s="243" t="str">
        <f t="shared" si="225"/>
        <v/>
      </c>
      <c r="AU2645" s="243" t="str">
        <f t="shared" si="226"/>
        <v/>
      </c>
    </row>
    <row r="2646" spans="2:47" ht="14.25">
      <c r="B2646" s="682">
        <v>2025</v>
      </c>
      <c r="C2646" s="29">
        <v>8</v>
      </c>
      <c r="D2646" s="682"/>
      <c r="E2646" s="683"/>
      <c r="F2646" s="682"/>
      <c r="G2646" s="703"/>
      <c r="H2646" s="694"/>
      <c r="I2646" s="347"/>
      <c r="J2646" s="694"/>
      <c r="K2646" s="232"/>
      <c r="L2646" s="698"/>
      <c r="M2646" s="185"/>
      <c r="N2646" s="717"/>
      <c r="O2646" s="232"/>
      <c r="P2646" s="232"/>
      <c r="Q2646" s="347"/>
      <c r="R2646" s="695"/>
      <c r="S2646" s="695"/>
      <c r="T2646" s="695"/>
      <c r="U2646" s="695"/>
      <c r="V2646" s="695"/>
      <c r="W2646" s="695"/>
      <c r="X2646" s="232"/>
      <c r="Y2646" s="695"/>
      <c r="Z2646" s="232"/>
      <c r="AA2646" s="696"/>
      <c r="AB2646" s="696"/>
      <c r="AC2646" s="697"/>
      <c r="AD2646" s="698"/>
      <c r="AE2646" s="699"/>
      <c r="AF2646" s="699"/>
      <c r="AG2646" s="699"/>
      <c r="AH2646" s="699"/>
      <c r="AI2646" s="232"/>
      <c r="AJ2646" s="694"/>
      <c r="AK2646" s="694"/>
      <c r="AL2646" s="700"/>
      <c r="AM2646" s="694"/>
      <c r="AN2646" s="694"/>
      <c r="AO2646" s="232"/>
      <c r="AP2646" s="232"/>
      <c r="AQ2646" s="232"/>
      <c r="AR2646" s="232"/>
      <c r="AS2646" s="232"/>
      <c r="AT2646" s="243" t="str">
        <f t="shared" si="225"/>
        <v/>
      </c>
      <c r="AU2646" s="243" t="str">
        <f t="shared" si="226"/>
        <v/>
      </c>
    </row>
    <row r="2647" spans="2:47" ht="14.25">
      <c r="B2647" s="682">
        <v>2025</v>
      </c>
      <c r="C2647" s="29">
        <v>8</v>
      </c>
      <c r="D2647" s="682"/>
      <c r="E2647" s="683"/>
      <c r="F2647" s="682"/>
      <c r="G2647" s="703"/>
      <c r="H2647" s="694"/>
      <c r="I2647" s="347"/>
      <c r="J2647" s="694"/>
      <c r="K2647" s="232"/>
      <c r="L2647" s="698"/>
      <c r="M2647" s="185"/>
      <c r="N2647" s="717"/>
      <c r="O2647" s="232"/>
      <c r="P2647" s="232"/>
      <c r="Q2647" s="347"/>
      <c r="R2647" s="695"/>
      <c r="S2647" s="695"/>
      <c r="T2647" s="695"/>
      <c r="U2647" s="695"/>
      <c r="V2647" s="695"/>
      <c r="W2647" s="695"/>
      <c r="X2647" s="232"/>
      <c r="Y2647" s="695"/>
      <c r="Z2647" s="232"/>
      <c r="AA2647" s="696"/>
      <c r="AB2647" s="696"/>
      <c r="AC2647" s="697"/>
      <c r="AD2647" s="698"/>
      <c r="AE2647" s="699"/>
      <c r="AF2647" s="699"/>
      <c r="AG2647" s="699"/>
      <c r="AH2647" s="699"/>
      <c r="AI2647" s="232"/>
      <c r="AJ2647" s="694"/>
      <c r="AK2647" s="694"/>
      <c r="AL2647" s="700"/>
      <c r="AM2647" s="694"/>
      <c r="AN2647" s="694"/>
      <c r="AO2647" s="232"/>
      <c r="AP2647" s="232"/>
      <c r="AQ2647" s="232"/>
      <c r="AR2647" s="232"/>
      <c r="AS2647" s="232"/>
      <c r="AT2647" s="243" t="str">
        <f t="shared" si="225"/>
        <v/>
      </c>
      <c r="AU2647" s="243" t="str">
        <f t="shared" si="226"/>
        <v/>
      </c>
    </row>
    <row r="2648" spans="2:47" ht="14.25">
      <c r="B2648" s="682">
        <v>2025</v>
      </c>
      <c r="C2648" s="29">
        <v>8</v>
      </c>
      <c r="D2648" s="682"/>
      <c r="E2648" s="683"/>
      <c r="F2648" s="682"/>
      <c r="G2648" s="703"/>
      <c r="H2648" s="694"/>
      <c r="I2648" s="347"/>
      <c r="J2648" s="694"/>
      <c r="K2648" s="232"/>
      <c r="L2648" s="698"/>
      <c r="M2648" s="185"/>
      <c r="N2648" s="717"/>
      <c r="O2648" s="232"/>
      <c r="P2648" s="232"/>
      <c r="Q2648" s="347"/>
      <c r="R2648" s="695"/>
      <c r="S2648" s="695"/>
      <c r="T2648" s="695"/>
      <c r="U2648" s="695"/>
      <c r="V2648" s="695"/>
      <c r="W2648" s="695"/>
      <c r="X2648" s="232"/>
      <c r="Y2648" s="695"/>
      <c r="Z2648" s="232"/>
      <c r="AA2648" s="696"/>
      <c r="AB2648" s="696"/>
      <c r="AC2648" s="697"/>
      <c r="AD2648" s="698"/>
      <c r="AE2648" s="699"/>
      <c r="AF2648" s="699"/>
      <c r="AG2648" s="699"/>
      <c r="AH2648" s="699"/>
      <c r="AI2648" s="232"/>
      <c r="AJ2648" s="694"/>
      <c r="AK2648" s="694"/>
      <c r="AL2648" s="700"/>
      <c r="AM2648" s="694"/>
      <c r="AN2648" s="694"/>
      <c r="AO2648" s="232"/>
      <c r="AP2648" s="232"/>
      <c r="AQ2648" s="232"/>
      <c r="AR2648" s="232"/>
      <c r="AS2648" s="232"/>
      <c r="AT2648" s="243" t="str">
        <f t="shared" si="225"/>
        <v/>
      </c>
      <c r="AU2648" s="243" t="str">
        <f t="shared" si="226"/>
        <v/>
      </c>
    </row>
    <row r="2649" spans="2:47" ht="14.25">
      <c r="B2649" s="682">
        <v>2025</v>
      </c>
      <c r="C2649" s="29">
        <v>8</v>
      </c>
      <c r="D2649" s="682"/>
      <c r="E2649" s="683"/>
      <c r="F2649" s="682"/>
      <c r="G2649" s="703"/>
      <c r="H2649" s="694"/>
      <c r="I2649" s="347"/>
      <c r="J2649" s="694"/>
      <c r="K2649" s="232"/>
      <c r="L2649" s="698"/>
      <c r="M2649" s="185"/>
      <c r="N2649" s="717"/>
      <c r="O2649" s="232"/>
      <c r="P2649" s="232"/>
      <c r="Q2649" s="347"/>
      <c r="R2649" s="695"/>
      <c r="S2649" s="695"/>
      <c r="T2649" s="695"/>
      <c r="U2649" s="695"/>
      <c r="V2649" s="695"/>
      <c r="W2649" s="695"/>
      <c r="X2649" s="232"/>
      <c r="Y2649" s="695"/>
      <c r="Z2649" s="232"/>
      <c r="AA2649" s="696"/>
      <c r="AB2649" s="696"/>
      <c r="AC2649" s="697"/>
      <c r="AD2649" s="698"/>
      <c r="AE2649" s="699"/>
      <c r="AF2649" s="699"/>
      <c r="AG2649" s="699"/>
      <c r="AH2649" s="699"/>
      <c r="AI2649" s="232"/>
      <c r="AJ2649" s="694"/>
      <c r="AK2649" s="694"/>
      <c r="AL2649" s="700"/>
      <c r="AM2649" s="694"/>
      <c r="AN2649" s="694"/>
      <c r="AO2649" s="232"/>
      <c r="AP2649" s="232"/>
      <c r="AQ2649" s="232"/>
      <c r="AR2649" s="232"/>
      <c r="AS2649" s="232"/>
      <c r="AT2649" s="243" t="str">
        <f t="shared" si="225"/>
        <v/>
      </c>
      <c r="AU2649" s="243" t="str">
        <f t="shared" si="226"/>
        <v/>
      </c>
    </row>
    <row r="2650" spans="2:47" ht="14.25">
      <c r="B2650" s="682">
        <v>2025</v>
      </c>
      <c r="C2650" s="29">
        <v>8</v>
      </c>
      <c r="D2650" s="682"/>
      <c r="E2650" s="683"/>
      <c r="F2650" s="682"/>
      <c r="G2650" s="703"/>
      <c r="H2650" s="694"/>
      <c r="I2650" s="347"/>
      <c r="J2650" s="694"/>
      <c r="K2650" s="232"/>
      <c r="L2650" s="698"/>
      <c r="M2650" s="185"/>
      <c r="N2650" s="717"/>
      <c r="O2650" s="232"/>
      <c r="P2650" s="232"/>
      <c r="Q2650" s="347"/>
      <c r="R2650" s="695"/>
      <c r="S2650" s="695"/>
      <c r="T2650" s="695"/>
      <c r="U2650" s="695"/>
      <c r="V2650" s="695"/>
      <c r="W2650" s="695"/>
      <c r="X2650" s="232"/>
      <c r="Y2650" s="695"/>
      <c r="Z2650" s="232"/>
      <c r="AA2650" s="696"/>
      <c r="AB2650" s="696"/>
      <c r="AC2650" s="697"/>
      <c r="AD2650" s="698"/>
      <c r="AE2650" s="699"/>
      <c r="AF2650" s="699"/>
      <c r="AG2650" s="699"/>
      <c r="AH2650" s="699"/>
      <c r="AI2650" s="232"/>
      <c r="AJ2650" s="694"/>
      <c r="AK2650" s="694"/>
      <c r="AL2650" s="700"/>
      <c r="AM2650" s="694"/>
      <c r="AN2650" s="694"/>
      <c r="AO2650" s="232"/>
      <c r="AP2650" s="232"/>
      <c r="AQ2650" s="232"/>
      <c r="AR2650" s="232"/>
      <c r="AS2650" s="232"/>
      <c r="AT2650" s="243" t="str">
        <f t="shared" si="225"/>
        <v/>
      </c>
      <c r="AU2650" s="243" t="str">
        <f t="shared" si="226"/>
        <v/>
      </c>
    </row>
    <row r="2651" spans="2:47" ht="14.25">
      <c r="B2651" s="682">
        <v>2025</v>
      </c>
      <c r="C2651" s="29">
        <v>8</v>
      </c>
      <c r="D2651" s="682"/>
      <c r="E2651" s="683"/>
      <c r="F2651" s="682"/>
      <c r="G2651" s="703"/>
      <c r="H2651" s="694"/>
      <c r="I2651" s="347"/>
      <c r="J2651" s="694"/>
      <c r="K2651" s="232"/>
      <c r="L2651" s="698"/>
      <c r="M2651" s="185"/>
      <c r="N2651" s="717"/>
      <c r="O2651" s="232"/>
      <c r="P2651" s="232"/>
      <c r="Q2651" s="347"/>
      <c r="R2651" s="695"/>
      <c r="S2651" s="695"/>
      <c r="T2651" s="695"/>
      <c r="U2651" s="695"/>
      <c r="V2651" s="695"/>
      <c r="W2651" s="695"/>
      <c r="X2651" s="232"/>
      <c r="Y2651" s="695"/>
      <c r="Z2651" s="232"/>
      <c r="AA2651" s="696"/>
      <c r="AB2651" s="696"/>
      <c r="AC2651" s="697"/>
      <c r="AD2651" s="698"/>
      <c r="AE2651" s="699"/>
      <c r="AF2651" s="699"/>
      <c r="AG2651" s="699"/>
      <c r="AH2651" s="699"/>
      <c r="AI2651" s="232"/>
      <c r="AJ2651" s="694"/>
      <c r="AK2651" s="694"/>
      <c r="AL2651" s="700"/>
      <c r="AM2651" s="694"/>
      <c r="AN2651" s="694"/>
      <c r="AO2651" s="232"/>
      <c r="AP2651" s="232"/>
      <c r="AQ2651" s="232"/>
      <c r="AR2651" s="232"/>
      <c r="AS2651" s="232"/>
      <c r="AT2651" s="243" t="str">
        <f t="shared" si="225"/>
        <v/>
      </c>
      <c r="AU2651" s="243" t="str">
        <f t="shared" si="226"/>
        <v/>
      </c>
    </row>
    <row r="2652" spans="2:47" ht="14.25">
      <c r="B2652" s="682">
        <v>2025</v>
      </c>
      <c r="C2652" s="29">
        <v>8</v>
      </c>
      <c r="D2652" s="682"/>
      <c r="E2652" s="683"/>
      <c r="F2652" s="682"/>
      <c r="G2652" s="703"/>
      <c r="H2652" s="694"/>
      <c r="I2652" s="347"/>
      <c r="J2652" s="694"/>
      <c r="K2652" s="232"/>
      <c r="L2652" s="698"/>
      <c r="M2652" s="185"/>
      <c r="N2652" s="717"/>
      <c r="O2652" s="232"/>
      <c r="P2652" s="232"/>
      <c r="Q2652" s="347"/>
      <c r="R2652" s="695"/>
      <c r="S2652" s="695"/>
      <c r="T2652" s="695"/>
      <c r="U2652" s="695"/>
      <c r="V2652" s="695"/>
      <c r="W2652" s="695"/>
      <c r="X2652" s="232"/>
      <c r="Y2652" s="695"/>
      <c r="Z2652" s="232"/>
      <c r="AA2652" s="696"/>
      <c r="AB2652" s="696"/>
      <c r="AC2652" s="697"/>
      <c r="AD2652" s="698"/>
      <c r="AE2652" s="699"/>
      <c r="AF2652" s="699"/>
      <c r="AG2652" s="699"/>
      <c r="AH2652" s="699"/>
      <c r="AI2652" s="232"/>
      <c r="AJ2652" s="694"/>
      <c r="AK2652" s="694"/>
      <c r="AL2652" s="700"/>
      <c r="AM2652" s="694"/>
      <c r="AN2652" s="694"/>
      <c r="AO2652" s="232"/>
      <c r="AP2652" s="232"/>
      <c r="AQ2652" s="232"/>
      <c r="AR2652" s="232"/>
      <c r="AS2652" s="232"/>
      <c r="AT2652" s="243" t="str">
        <f t="shared" si="225"/>
        <v/>
      </c>
      <c r="AU2652" s="243" t="str">
        <f t="shared" si="226"/>
        <v/>
      </c>
    </row>
    <row r="2653" spans="2:47" ht="14.25">
      <c r="B2653" s="682">
        <v>2025</v>
      </c>
      <c r="C2653" s="29">
        <v>8</v>
      </c>
      <c r="D2653" s="682"/>
      <c r="E2653" s="683"/>
      <c r="F2653" s="682"/>
      <c r="G2653" s="703"/>
      <c r="H2653" s="694"/>
      <c r="I2653" s="347"/>
      <c r="J2653" s="694"/>
      <c r="K2653" s="232"/>
      <c r="L2653" s="698"/>
      <c r="M2653" s="185"/>
      <c r="N2653" s="717"/>
      <c r="O2653" s="232"/>
      <c r="P2653" s="232"/>
      <c r="Q2653" s="347"/>
      <c r="R2653" s="695"/>
      <c r="S2653" s="695"/>
      <c r="T2653" s="695"/>
      <c r="U2653" s="695"/>
      <c r="V2653" s="695"/>
      <c r="W2653" s="695"/>
      <c r="X2653" s="232"/>
      <c r="Y2653" s="695"/>
      <c r="Z2653" s="232"/>
      <c r="AA2653" s="696"/>
      <c r="AB2653" s="696"/>
      <c r="AC2653" s="697"/>
      <c r="AD2653" s="698"/>
      <c r="AE2653" s="699"/>
      <c r="AF2653" s="699"/>
      <c r="AG2653" s="699"/>
      <c r="AH2653" s="699"/>
      <c r="AI2653" s="232"/>
      <c r="AJ2653" s="694"/>
      <c r="AK2653" s="694"/>
      <c r="AL2653" s="700"/>
      <c r="AM2653" s="694"/>
      <c r="AN2653" s="694"/>
      <c r="AO2653" s="232"/>
      <c r="AP2653" s="232"/>
      <c r="AQ2653" s="232"/>
      <c r="AR2653" s="232"/>
      <c r="AS2653" s="232"/>
      <c r="AT2653" s="243" t="str">
        <f t="shared" si="225"/>
        <v/>
      </c>
      <c r="AU2653" s="243" t="str">
        <f t="shared" si="226"/>
        <v/>
      </c>
    </row>
    <row r="2654" spans="2:47" ht="14.25">
      <c r="B2654" s="682">
        <v>2025</v>
      </c>
      <c r="C2654" s="29">
        <v>8</v>
      </c>
      <c r="D2654" s="682"/>
      <c r="E2654" s="683"/>
      <c r="F2654" s="682"/>
      <c r="G2654" s="703"/>
      <c r="H2654" s="694"/>
      <c r="I2654" s="347"/>
      <c r="J2654" s="694"/>
      <c r="K2654" s="232"/>
      <c r="L2654" s="698"/>
      <c r="M2654" s="185"/>
      <c r="N2654" s="717"/>
      <c r="O2654" s="232"/>
      <c r="P2654" s="232"/>
      <c r="Q2654" s="347"/>
      <c r="R2654" s="695"/>
      <c r="S2654" s="695"/>
      <c r="T2654" s="695"/>
      <c r="U2654" s="695"/>
      <c r="V2654" s="695"/>
      <c r="W2654" s="695"/>
      <c r="X2654" s="232"/>
      <c r="Y2654" s="695"/>
      <c r="Z2654" s="232"/>
      <c r="AA2654" s="696"/>
      <c r="AB2654" s="696"/>
      <c r="AC2654" s="697"/>
      <c r="AD2654" s="698"/>
      <c r="AE2654" s="699"/>
      <c r="AF2654" s="699"/>
      <c r="AG2654" s="699"/>
      <c r="AH2654" s="699"/>
      <c r="AI2654" s="232"/>
      <c r="AJ2654" s="694"/>
      <c r="AK2654" s="694"/>
      <c r="AL2654" s="700"/>
      <c r="AM2654" s="694"/>
      <c r="AN2654" s="694"/>
      <c r="AO2654" s="232"/>
      <c r="AP2654" s="232"/>
      <c r="AQ2654" s="232"/>
      <c r="AR2654" s="232"/>
      <c r="AS2654" s="232"/>
      <c r="AT2654" s="243" t="str">
        <f t="shared" si="225"/>
        <v/>
      </c>
      <c r="AU2654" s="243" t="str">
        <f t="shared" si="226"/>
        <v/>
      </c>
    </row>
    <row r="2655" spans="2:47" ht="14.25">
      <c r="B2655" s="682">
        <v>2025</v>
      </c>
      <c r="C2655" s="29">
        <v>8</v>
      </c>
      <c r="D2655" s="682"/>
      <c r="E2655" s="683"/>
      <c r="F2655" s="682"/>
      <c r="G2655" s="703"/>
      <c r="H2655" s="694"/>
      <c r="I2655" s="347"/>
      <c r="J2655" s="694"/>
      <c r="K2655" s="232"/>
      <c r="L2655" s="698"/>
      <c r="M2655" s="185"/>
      <c r="N2655" s="717"/>
      <c r="O2655" s="232"/>
      <c r="P2655" s="232"/>
      <c r="Q2655" s="347"/>
      <c r="R2655" s="695"/>
      <c r="S2655" s="695"/>
      <c r="T2655" s="695"/>
      <c r="U2655" s="695"/>
      <c r="V2655" s="695"/>
      <c r="W2655" s="695"/>
      <c r="X2655" s="232"/>
      <c r="Y2655" s="695"/>
      <c r="Z2655" s="232"/>
      <c r="AA2655" s="696"/>
      <c r="AB2655" s="696"/>
      <c r="AC2655" s="697"/>
      <c r="AD2655" s="698"/>
      <c r="AE2655" s="699"/>
      <c r="AF2655" s="699"/>
      <c r="AG2655" s="699"/>
      <c r="AH2655" s="699"/>
      <c r="AI2655" s="232"/>
      <c r="AJ2655" s="694"/>
      <c r="AK2655" s="694"/>
      <c r="AL2655" s="700"/>
      <c r="AM2655" s="694"/>
      <c r="AN2655" s="694"/>
      <c r="AO2655" s="232"/>
      <c r="AP2655" s="232"/>
      <c r="AQ2655" s="232"/>
      <c r="AR2655" s="232"/>
      <c r="AS2655" s="232"/>
      <c r="AT2655" s="243" t="str">
        <f t="shared" si="225"/>
        <v/>
      </c>
      <c r="AU2655" s="243" t="str">
        <f t="shared" si="226"/>
        <v/>
      </c>
    </row>
    <row r="2656" spans="2:47" ht="14.25">
      <c r="B2656" s="682">
        <v>2025</v>
      </c>
      <c r="C2656" s="29">
        <v>8</v>
      </c>
      <c r="D2656" s="682"/>
      <c r="E2656" s="683"/>
      <c r="F2656" s="682"/>
      <c r="G2656" s="703"/>
      <c r="H2656" s="694"/>
      <c r="I2656" s="347"/>
      <c r="J2656" s="694"/>
      <c r="K2656" s="232"/>
      <c r="L2656" s="698"/>
      <c r="M2656" s="185"/>
      <c r="N2656" s="717"/>
      <c r="O2656" s="232"/>
      <c r="P2656" s="232"/>
      <c r="Q2656" s="347"/>
      <c r="R2656" s="695"/>
      <c r="S2656" s="695"/>
      <c r="T2656" s="695"/>
      <c r="U2656" s="695"/>
      <c r="V2656" s="695"/>
      <c r="W2656" s="695"/>
      <c r="X2656" s="232"/>
      <c r="Y2656" s="695"/>
      <c r="Z2656" s="232"/>
      <c r="AA2656" s="696"/>
      <c r="AB2656" s="696"/>
      <c r="AC2656" s="697"/>
      <c r="AD2656" s="698"/>
      <c r="AE2656" s="699"/>
      <c r="AF2656" s="699"/>
      <c r="AG2656" s="699"/>
      <c r="AH2656" s="699"/>
      <c r="AI2656" s="232"/>
      <c r="AJ2656" s="694"/>
      <c r="AK2656" s="694"/>
      <c r="AL2656" s="700"/>
      <c r="AM2656" s="694"/>
      <c r="AN2656" s="694"/>
      <c r="AO2656" s="232"/>
      <c r="AP2656" s="232"/>
      <c r="AQ2656" s="232"/>
      <c r="AR2656" s="232"/>
      <c r="AS2656" s="232"/>
      <c r="AT2656" s="243" t="str">
        <f t="shared" si="225"/>
        <v/>
      </c>
      <c r="AU2656" s="243" t="str">
        <f t="shared" si="226"/>
        <v/>
      </c>
    </row>
    <row r="2657" spans="2:47" ht="14.25">
      <c r="B2657" s="682">
        <v>2025</v>
      </c>
      <c r="C2657" s="29">
        <v>8</v>
      </c>
      <c r="D2657" s="682"/>
      <c r="E2657" s="683"/>
      <c r="F2657" s="682"/>
      <c r="G2657" s="703"/>
      <c r="H2657" s="694"/>
      <c r="I2657" s="347"/>
      <c r="J2657" s="694"/>
      <c r="K2657" s="232"/>
      <c r="L2657" s="698"/>
      <c r="M2657" s="185"/>
      <c r="N2657" s="717"/>
      <c r="O2657" s="232"/>
      <c r="P2657" s="232"/>
      <c r="Q2657" s="347"/>
      <c r="R2657" s="695"/>
      <c r="S2657" s="695"/>
      <c r="T2657" s="695"/>
      <c r="U2657" s="695"/>
      <c r="V2657" s="695"/>
      <c r="W2657" s="695"/>
      <c r="X2657" s="232"/>
      <c r="Y2657" s="695"/>
      <c r="Z2657" s="232"/>
      <c r="AA2657" s="696"/>
      <c r="AB2657" s="696"/>
      <c r="AC2657" s="697"/>
      <c r="AD2657" s="698"/>
      <c r="AE2657" s="699"/>
      <c r="AF2657" s="699"/>
      <c r="AG2657" s="699"/>
      <c r="AH2657" s="699"/>
      <c r="AI2657" s="232"/>
      <c r="AJ2657" s="694"/>
      <c r="AK2657" s="694"/>
      <c r="AL2657" s="700"/>
      <c r="AM2657" s="694"/>
      <c r="AN2657" s="694"/>
      <c r="AO2657" s="232"/>
      <c r="AP2657" s="232"/>
      <c r="AQ2657" s="232"/>
      <c r="AR2657" s="232"/>
      <c r="AS2657" s="232"/>
      <c r="AT2657" s="243" t="str">
        <f t="shared" si="225"/>
        <v/>
      </c>
      <c r="AU2657" s="243" t="str">
        <f t="shared" si="226"/>
        <v/>
      </c>
    </row>
    <row r="2658" spans="2:47" ht="14.25">
      <c r="B2658" s="682">
        <v>2025</v>
      </c>
      <c r="C2658" s="29">
        <v>8</v>
      </c>
      <c r="D2658" s="682"/>
      <c r="E2658" s="683"/>
      <c r="F2658" s="682"/>
      <c r="G2658" s="703"/>
      <c r="H2658" s="694"/>
      <c r="I2658" s="347"/>
      <c r="J2658" s="694"/>
      <c r="K2658" s="232"/>
      <c r="L2658" s="698"/>
      <c r="M2658" s="185"/>
      <c r="N2658" s="717"/>
      <c r="O2658" s="232"/>
      <c r="P2658" s="232"/>
      <c r="Q2658" s="347"/>
      <c r="R2658" s="695"/>
      <c r="S2658" s="695"/>
      <c r="T2658" s="695"/>
      <c r="U2658" s="695"/>
      <c r="V2658" s="695"/>
      <c r="W2658" s="695"/>
      <c r="X2658" s="232"/>
      <c r="Y2658" s="695"/>
      <c r="Z2658" s="232"/>
      <c r="AA2658" s="696"/>
      <c r="AB2658" s="696"/>
      <c r="AC2658" s="697"/>
      <c r="AD2658" s="698"/>
      <c r="AE2658" s="699"/>
      <c r="AF2658" s="699"/>
      <c r="AG2658" s="699"/>
      <c r="AH2658" s="699"/>
      <c r="AI2658" s="232"/>
      <c r="AJ2658" s="694"/>
      <c r="AK2658" s="694"/>
      <c r="AL2658" s="700"/>
      <c r="AM2658" s="694"/>
      <c r="AN2658" s="694"/>
      <c r="AO2658" s="232"/>
      <c r="AP2658" s="232"/>
      <c r="AQ2658" s="232"/>
      <c r="AR2658" s="232"/>
      <c r="AS2658" s="232"/>
      <c r="AT2658" s="243" t="str">
        <f t="shared" si="225"/>
        <v/>
      </c>
      <c r="AU2658" s="243" t="str">
        <f t="shared" si="226"/>
        <v/>
      </c>
    </row>
    <row r="2659" spans="2:47" ht="14.25">
      <c r="B2659" s="682">
        <v>2025</v>
      </c>
      <c r="C2659" s="29">
        <v>8</v>
      </c>
      <c r="D2659" s="682"/>
      <c r="E2659" s="683"/>
      <c r="F2659" s="682"/>
      <c r="G2659" s="703"/>
      <c r="H2659" s="694"/>
      <c r="I2659" s="347"/>
      <c r="J2659" s="694"/>
      <c r="K2659" s="232"/>
      <c r="L2659" s="698"/>
      <c r="M2659" s="185"/>
      <c r="N2659" s="717"/>
      <c r="O2659" s="232"/>
      <c r="P2659" s="232"/>
      <c r="Q2659" s="347"/>
      <c r="R2659" s="695"/>
      <c r="S2659" s="695"/>
      <c r="T2659" s="695"/>
      <c r="U2659" s="695"/>
      <c r="V2659" s="695"/>
      <c r="W2659" s="695"/>
      <c r="X2659" s="232"/>
      <c r="Y2659" s="695"/>
      <c r="Z2659" s="232"/>
      <c r="AA2659" s="696"/>
      <c r="AB2659" s="696"/>
      <c r="AC2659" s="697"/>
      <c r="AD2659" s="698"/>
      <c r="AE2659" s="699"/>
      <c r="AF2659" s="699"/>
      <c r="AG2659" s="699"/>
      <c r="AH2659" s="699"/>
      <c r="AI2659" s="232"/>
      <c r="AJ2659" s="694"/>
      <c r="AK2659" s="694"/>
      <c r="AL2659" s="700"/>
      <c r="AM2659" s="694"/>
      <c r="AN2659" s="694"/>
      <c r="AO2659" s="232"/>
      <c r="AP2659" s="232"/>
      <c r="AQ2659" s="232"/>
      <c r="AR2659" s="232"/>
      <c r="AS2659" s="232"/>
      <c r="AT2659" s="243" t="str">
        <f t="shared" si="225"/>
        <v/>
      </c>
      <c r="AU2659" s="243" t="str">
        <f t="shared" si="226"/>
        <v/>
      </c>
    </row>
    <row r="2660" spans="2:47" ht="14.25">
      <c r="B2660" s="682">
        <v>2025</v>
      </c>
      <c r="C2660" s="29">
        <v>8</v>
      </c>
      <c r="D2660" s="682"/>
      <c r="E2660" s="683"/>
      <c r="F2660" s="682"/>
      <c r="G2660" s="703"/>
      <c r="H2660" s="694"/>
      <c r="I2660" s="347"/>
      <c r="J2660" s="694"/>
      <c r="K2660" s="232"/>
      <c r="L2660" s="698"/>
      <c r="M2660" s="185"/>
      <c r="N2660" s="717"/>
      <c r="O2660" s="232"/>
      <c r="P2660" s="232"/>
      <c r="Q2660" s="347"/>
      <c r="R2660" s="695"/>
      <c r="S2660" s="695"/>
      <c r="T2660" s="695"/>
      <c r="U2660" s="695"/>
      <c r="V2660" s="695"/>
      <c r="W2660" s="695"/>
      <c r="X2660" s="232"/>
      <c r="Y2660" s="695"/>
      <c r="Z2660" s="232"/>
      <c r="AA2660" s="696"/>
      <c r="AB2660" s="696"/>
      <c r="AC2660" s="697"/>
      <c r="AD2660" s="698"/>
      <c r="AE2660" s="699"/>
      <c r="AF2660" s="699"/>
      <c r="AG2660" s="699"/>
      <c r="AH2660" s="699"/>
      <c r="AI2660" s="232"/>
      <c r="AJ2660" s="694"/>
      <c r="AK2660" s="694"/>
      <c r="AL2660" s="700"/>
      <c r="AM2660" s="694"/>
      <c r="AN2660" s="694"/>
      <c r="AO2660" s="232"/>
      <c r="AP2660" s="232"/>
      <c r="AQ2660" s="232"/>
      <c r="AR2660" s="232"/>
      <c r="AS2660" s="232"/>
      <c r="AT2660" s="243" t="str">
        <f t="shared" si="225"/>
        <v/>
      </c>
      <c r="AU2660" s="243" t="str">
        <f t="shared" si="226"/>
        <v/>
      </c>
    </row>
    <row r="2661" spans="2:47" ht="14.25">
      <c r="B2661" s="682">
        <v>2025</v>
      </c>
      <c r="C2661" s="29">
        <v>8</v>
      </c>
      <c r="D2661" s="682"/>
      <c r="E2661" s="683"/>
      <c r="F2661" s="682"/>
      <c r="G2661" s="703"/>
      <c r="H2661" s="694"/>
      <c r="I2661" s="347"/>
      <c r="J2661" s="694"/>
      <c r="K2661" s="232"/>
      <c r="L2661" s="698"/>
      <c r="M2661" s="185"/>
      <c r="N2661" s="717"/>
      <c r="O2661" s="232"/>
      <c r="P2661" s="232"/>
      <c r="Q2661" s="347"/>
      <c r="R2661" s="695"/>
      <c r="S2661" s="695"/>
      <c r="T2661" s="695"/>
      <c r="U2661" s="695"/>
      <c r="V2661" s="695"/>
      <c r="W2661" s="695"/>
      <c r="X2661" s="232"/>
      <c r="Y2661" s="695"/>
      <c r="Z2661" s="232"/>
      <c r="AA2661" s="696"/>
      <c r="AB2661" s="696"/>
      <c r="AC2661" s="697"/>
      <c r="AD2661" s="698"/>
      <c r="AE2661" s="699"/>
      <c r="AF2661" s="699"/>
      <c r="AG2661" s="699"/>
      <c r="AH2661" s="699"/>
      <c r="AI2661" s="232"/>
      <c r="AJ2661" s="694"/>
      <c r="AK2661" s="694"/>
      <c r="AL2661" s="700"/>
      <c r="AM2661" s="694"/>
      <c r="AN2661" s="694"/>
      <c r="AO2661" s="232"/>
      <c r="AP2661" s="232"/>
      <c r="AQ2661" s="232"/>
      <c r="AR2661" s="232"/>
      <c r="AS2661" s="232"/>
      <c r="AT2661" s="243" t="str">
        <f t="shared" si="225"/>
        <v/>
      </c>
      <c r="AU2661" s="243" t="str">
        <f t="shared" si="226"/>
        <v/>
      </c>
    </row>
    <row r="2662" spans="2:47" ht="14.25">
      <c r="B2662" s="682">
        <v>2025</v>
      </c>
      <c r="C2662" s="29">
        <v>8</v>
      </c>
      <c r="D2662" s="682"/>
      <c r="E2662" s="683"/>
      <c r="F2662" s="682"/>
      <c r="G2662" s="703"/>
      <c r="H2662" s="694"/>
      <c r="I2662" s="347"/>
      <c r="J2662" s="694"/>
      <c r="K2662" s="232"/>
      <c r="L2662" s="698"/>
      <c r="M2662" s="185"/>
      <c r="N2662" s="717"/>
      <c r="O2662" s="232"/>
      <c r="P2662" s="232"/>
      <c r="Q2662" s="347"/>
      <c r="R2662" s="695"/>
      <c r="S2662" s="695"/>
      <c r="T2662" s="695"/>
      <c r="U2662" s="695"/>
      <c r="V2662" s="695"/>
      <c r="W2662" s="695"/>
      <c r="X2662" s="232"/>
      <c r="Y2662" s="695"/>
      <c r="Z2662" s="232"/>
      <c r="AA2662" s="696"/>
      <c r="AB2662" s="696"/>
      <c r="AC2662" s="697"/>
      <c r="AD2662" s="698"/>
      <c r="AE2662" s="699"/>
      <c r="AF2662" s="699"/>
      <c r="AG2662" s="699"/>
      <c r="AH2662" s="699"/>
      <c r="AI2662" s="232"/>
      <c r="AJ2662" s="694"/>
      <c r="AK2662" s="694"/>
      <c r="AL2662" s="700"/>
      <c r="AM2662" s="694"/>
      <c r="AN2662" s="694"/>
      <c r="AO2662" s="232"/>
      <c r="AP2662" s="232"/>
      <c r="AQ2662" s="232"/>
      <c r="AR2662" s="232"/>
      <c r="AS2662" s="232"/>
      <c r="AT2662" s="243" t="str">
        <f t="shared" si="225"/>
        <v/>
      </c>
      <c r="AU2662" s="243" t="str">
        <f t="shared" si="226"/>
        <v/>
      </c>
    </row>
    <row r="2663" spans="2:47" ht="14.25">
      <c r="B2663" s="682">
        <v>2025</v>
      </c>
      <c r="C2663" s="29">
        <v>8</v>
      </c>
      <c r="D2663" s="682"/>
      <c r="E2663" s="683"/>
      <c r="F2663" s="682"/>
      <c r="G2663" s="703"/>
      <c r="H2663" s="694"/>
      <c r="I2663" s="347"/>
      <c r="J2663" s="694"/>
      <c r="K2663" s="232"/>
      <c r="L2663" s="698"/>
      <c r="M2663" s="185"/>
      <c r="N2663" s="717"/>
      <c r="O2663" s="232"/>
      <c r="P2663" s="232"/>
      <c r="Q2663" s="347"/>
      <c r="R2663" s="695"/>
      <c r="S2663" s="695"/>
      <c r="T2663" s="695"/>
      <c r="U2663" s="695"/>
      <c r="V2663" s="695"/>
      <c r="W2663" s="695"/>
      <c r="X2663" s="232"/>
      <c r="Y2663" s="695"/>
      <c r="Z2663" s="232"/>
      <c r="AA2663" s="696"/>
      <c r="AB2663" s="696"/>
      <c r="AC2663" s="697"/>
      <c r="AD2663" s="698"/>
      <c r="AE2663" s="699"/>
      <c r="AF2663" s="699"/>
      <c r="AG2663" s="699"/>
      <c r="AH2663" s="699"/>
      <c r="AI2663" s="232"/>
      <c r="AJ2663" s="694"/>
      <c r="AK2663" s="694"/>
      <c r="AL2663" s="700"/>
      <c r="AM2663" s="694"/>
      <c r="AN2663" s="694"/>
      <c r="AO2663" s="232"/>
      <c r="AP2663" s="232"/>
      <c r="AQ2663" s="232"/>
      <c r="AR2663" s="232"/>
      <c r="AS2663" s="232"/>
      <c r="AT2663" s="243" t="str">
        <f t="shared" si="225"/>
        <v/>
      </c>
      <c r="AU2663" s="243" t="str">
        <f t="shared" si="226"/>
        <v/>
      </c>
    </row>
    <row r="2664" spans="2:47" ht="14.25">
      <c r="B2664" s="682">
        <v>2025</v>
      </c>
      <c r="C2664" s="29">
        <v>8</v>
      </c>
      <c r="D2664" s="682"/>
      <c r="E2664" s="683"/>
      <c r="F2664" s="682"/>
      <c r="G2664" s="703"/>
      <c r="H2664" s="694"/>
      <c r="I2664" s="347"/>
      <c r="J2664" s="694"/>
      <c r="K2664" s="232"/>
      <c r="L2664" s="698"/>
      <c r="M2664" s="185"/>
      <c r="N2664" s="717"/>
      <c r="O2664" s="232"/>
      <c r="P2664" s="232"/>
      <c r="Q2664" s="347"/>
      <c r="R2664" s="695"/>
      <c r="S2664" s="695"/>
      <c r="T2664" s="695"/>
      <c r="U2664" s="695"/>
      <c r="V2664" s="695"/>
      <c r="W2664" s="695"/>
      <c r="X2664" s="232"/>
      <c r="Y2664" s="695"/>
      <c r="Z2664" s="232"/>
      <c r="AA2664" s="696"/>
      <c r="AB2664" s="696"/>
      <c r="AC2664" s="697"/>
      <c r="AD2664" s="698"/>
      <c r="AE2664" s="699"/>
      <c r="AF2664" s="699"/>
      <c r="AG2664" s="699"/>
      <c r="AH2664" s="699"/>
      <c r="AI2664" s="232"/>
      <c r="AJ2664" s="694"/>
      <c r="AK2664" s="694"/>
      <c r="AL2664" s="700"/>
      <c r="AM2664" s="694"/>
      <c r="AN2664" s="694"/>
      <c r="AO2664" s="232"/>
      <c r="AP2664" s="232"/>
      <c r="AQ2664" s="232"/>
      <c r="AR2664" s="232"/>
      <c r="AS2664" s="232"/>
      <c r="AT2664" s="243" t="str">
        <f t="shared" si="225"/>
        <v/>
      </c>
      <c r="AU2664" s="243" t="str">
        <f t="shared" si="226"/>
        <v/>
      </c>
    </row>
    <row r="2665" spans="2:47" ht="14.25">
      <c r="B2665" s="682">
        <v>2025</v>
      </c>
      <c r="C2665" s="29">
        <v>8</v>
      </c>
      <c r="D2665" s="682"/>
      <c r="E2665" s="683"/>
      <c r="F2665" s="682"/>
      <c r="G2665" s="703"/>
      <c r="H2665" s="694"/>
      <c r="I2665" s="347"/>
      <c r="J2665" s="694"/>
      <c r="K2665" s="232"/>
      <c r="L2665" s="698"/>
      <c r="M2665" s="185"/>
      <c r="N2665" s="717"/>
      <c r="O2665" s="232"/>
      <c r="P2665" s="232"/>
      <c r="Q2665" s="347"/>
      <c r="R2665" s="695"/>
      <c r="S2665" s="695"/>
      <c r="T2665" s="695"/>
      <c r="U2665" s="695"/>
      <c r="V2665" s="695"/>
      <c r="W2665" s="695"/>
      <c r="X2665" s="232"/>
      <c r="Y2665" s="695"/>
      <c r="Z2665" s="232"/>
      <c r="AA2665" s="696"/>
      <c r="AB2665" s="696"/>
      <c r="AC2665" s="697"/>
      <c r="AD2665" s="698"/>
      <c r="AE2665" s="699"/>
      <c r="AF2665" s="699"/>
      <c r="AG2665" s="699"/>
      <c r="AH2665" s="699"/>
      <c r="AI2665" s="232"/>
      <c r="AJ2665" s="694"/>
      <c r="AK2665" s="694"/>
      <c r="AL2665" s="700"/>
      <c r="AM2665" s="694"/>
      <c r="AN2665" s="694"/>
      <c r="AO2665" s="232"/>
      <c r="AP2665" s="232"/>
      <c r="AQ2665" s="232"/>
      <c r="AR2665" s="232"/>
      <c r="AS2665" s="232"/>
      <c r="AT2665" s="243" t="str">
        <f t="shared" si="225"/>
        <v/>
      </c>
      <c r="AU2665" s="243" t="str">
        <f t="shared" si="226"/>
        <v/>
      </c>
    </row>
    <row r="2666" spans="2:47" ht="14.25">
      <c r="B2666" s="682">
        <v>2025</v>
      </c>
      <c r="C2666" s="29">
        <v>8</v>
      </c>
      <c r="D2666" s="682"/>
      <c r="E2666" s="683"/>
      <c r="F2666" s="682"/>
      <c r="G2666" s="703"/>
      <c r="H2666" s="694"/>
      <c r="I2666" s="347"/>
      <c r="J2666" s="694"/>
      <c r="K2666" s="232"/>
      <c r="L2666" s="698"/>
      <c r="M2666" s="185"/>
      <c r="N2666" s="717"/>
      <c r="O2666" s="232"/>
      <c r="P2666" s="232"/>
      <c r="Q2666" s="347"/>
      <c r="R2666" s="695"/>
      <c r="S2666" s="695"/>
      <c r="T2666" s="695"/>
      <c r="U2666" s="695"/>
      <c r="V2666" s="695"/>
      <c r="W2666" s="695"/>
      <c r="X2666" s="232"/>
      <c r="Y2666" s="695"/>
      <c r="Z2666" s="232"/>
      <c r="AA2666" s="696"/>
      <c r="AB2666" s="696"/>
      <c r="AC2666" s="697"/>
      <c r="AD2666" s="698"/>
      <c r="AE2666" s="699"/>
      <c r="AF2666" s="699"/>
      <c r="AG2666" s="699"/>
      <c r="AH2666" s="699"/>
      <c r="AI2666" s="232"/>
      <c r="AJ2666" s="694"/>
      <c r="AK2666" s="694"/>
      <c r="AL2666" s="700"/>
      <c r="AM2666" s="694"/>
      <c r="AN2666" s="694"/>
      <c r="AO2666" s="232"/>
      <c r="AP2666" s="232"/>
      <c r="AQ2666" s="232"/>
      <c r="AR2666" s="232"/>
      <c r="AS2666" s="232"/>
      <c r="AT2666" s="243" t="str">
        <f t="shared" si="225"/>
        <v/>
      </c>
      <c r="AU2666" s="243" t="str">
        <f t="shared" si="226"/>
        <v/>
      </c>
    </row>
    <row r="2667" spans="2:47" ht="14.25">
      <c r="B2667" s="682">
        <v>2025</v>
      </c>
      <c r="C2667" s="29">
        <v>8</v>
      </c>
      <c r="D2667" s="682"/>
      <c r="E2667" s="683"/>
      <c r="F2667" s="682"/>
      <c r="G2667" s="703"/>
      <c r="H2667" s="694"/>
      <c r="I2667" s="347"/>
      <c r="J2667" s="694"/>
      <c r="K2667" s="232"/>
      <c r="L2667" s="698"/>
      <c r="M2667" s="185"/>
      <c r="N2667" s="717"/>
      <c r="O2667" s="232"/>
      <c r="P2667" s="232"/>
      <c r="Q2667" s="347"/>
      <c r="R2667" s="695"/>
      <c r="S2667" s="695"/>
      <c r="T2667" s="695"/>
      <c r="U2667" s="695"/>
      <c r="V2667" s="695"/>
      <c r="W2667" s="695"/>
      <c r="X2667" s="232"/>
      <c r="Y2667" s="695"/>
      <c r="Z2667" s="232"/>
      <c r="AA2667" s="696"/>
      <c r="AB2667" s="696"/>
      <c r="AC2667" s="697"/>
      <c r="AD2667" s="698"/>
      <c r="AE2667" s="699"/>
      <c r="AF2667" s="699"/>
      <c r="AG2667" s="699"/>
      <c r="AH2667" s="699"/>
      <c r="AI2667" s="232"/>
      <c r="AJ2667" s="694"/>
      <c r="AK2667" s="694"/>
      <c r="AL2667" s="700"/>
      <c r="AM2667" s="694"/>
      <c r="AN2667" s="694"/>
      <c r="AO2667" s="232"/>
      <c r="AP2667" s="232"/>
      <c r="AQ2667" s="232"/>
      <c r="AR2667" s="232"/>
      <c r="AS2667" s="232"/>
      <c r="AT2667" s="243" t="str">
        <f t="shared" si="225"/>
        <v/>
      </c>
      <c r="AU2667" s="243" t="str">
        <f t="shared" si="226"/>
        <v/>
      </c>
    </row>
    <row r="2668" spans="2:47" ht="14.25">
      <c r="B2668" s="682">
        <v>2025</v>
      </c>
      <c r="C2668" s="29">
        <v>8</v>
      </c>
      <c r="D2668" s="682"/>
      <c r="E2668" s="683"/>
      <c r="F2668" s="682"/>
      <c r="G2668" s="703"/>
      <c r="H2668" s="694"/>
      <c r="I2668" s="347"/>
      <c r="J2668" s="694"/>
      <c r="K2668" s="232"/>
      <c r="L2668" s="698"/>
      <c r="M2668" s="185"/>
      <c r="N2668" s="717"/>
      <c r="O2668" s="232"/>
      <c r="P2668" s="232"/>
      <c r="Q2668" s="347"/>
      <c r="R2668" s="695"/>
      <c r="S2668" s="695"/>
      <c r="T2668" s="695"/>
      <c r="U2668" s="695"/>
      <c r="V2668" s="695"/>
      <c r="W2668" s="695"/>
      <c r="X2668" s="232"/>
      <c r="Y2668" s="695"/>
      <c r="Z2668" s="232"/>
      <c r="AA2668" s="696"/>
      <c r="AB2668" s="696"/>
      <c r="AC2668" s="697"/>
      <c r="AD2668" s="698"/>
      <c r="AE2668" s="699"/>
      <c r="AF2668" s="699"/>
      <c r="AG2668" s="699"/>
      <c r="AH2668" s="699"/>
      <c r="AI2668" s="232"/>
      <c r="AJ2668" s="694"/>
      <c r="AK2668" s="694"/>
      <c r="AL2668" s="700"/>
      <c r="AM2668" s="694"/>
      <c r="AN2668" s="694"/>
      <c r="AO2668" s="232"/>
      <c r="AP2668" s="232"/>
      <c r="AQ2668" s="232"/>
      <c r="AR2668" s="232"/>
      <c r="AS2668" s="232"/>
      <c r="AT2668" s="243" t="str">
        <f t="shared" si="225"/>
        <v/>
      </c>
      <c r="AU2668" s="243" t="str">
        <f t="shared" si="226"/>
        <v/>
      </c>
    </row>
    <row r="2669" spans="2:47" ht="14.25">
      <c r="B2669" s="682">
        <v>2025</v>
      </c>
      <c r="C2669" s="29">
        <v>8</v>
      </c>
      <c r="D2669" s="682"/>
      <c r="E2669" s="683"/>
      <c r="F2669" s="682"/>
      <c r="G2669" s="703"/>
      <c r="H2669" s="694"/>
      <c r="I2669" s="347"/>
      <c r="J2669" s="694"/>
      <c r="K2669" s="232"/>
      <c r="L2669" s="698"/>
      <c r="M2669" s="185"/>
      <c r="N2669" s="717"/>
      <c r="O2669" s="232"/>
      <c r="P2669" s="232"/>
      <c r="Q2669" s="347"/>
      <c r="R2669" s="695"/>
      <c r="S2669" s="695"/>
      <c r="T2669" s="695"/>
      <c r="U2669" s="695"/>
      <c r="V2669" s="695"/>
      <c r="W2669" s="695"/>
      <c r="X2669" s="232"/>
      <c r="Y2669" s="695"/>
      <c r="Z2669" s="232"/>
      <c r="AA2669" s="696"/>
      <c r="AB2669" s="696"/>
      <c r="AC2669" s="697"/>
      <c r="AD2669" s="698"/>
      <c r="AE2669" s="699"/>
      <c r="AF2669" s="699"/>
      <c r="AG2669" s="699"/>
      <c r="AH2669" s="699"/>
      <c r="AI2669" s="232"/>
      <c r="AJ2669" s="694"/>
      <c r="AK2669" s="694"/>
      <c r="AL2669" s="700"/>
      <c r="AM2669" s="694"/>
      <c r="AN2669" s="694"/>
      <c r="AO2669" s="232"/>
      <c r="AP2669" s="232"/>
      <c r="AQ2669" s="232"/>
      <c r="AR2669" s="232"/>
      <c r="AS2669" s="232"/>
      <c r="AT2669" s="243" t="str">
        <f t="shared" si="225"/>
        <v/>
      </c>
      <c r="AU2669" s="243" t="str">
        <f t="shared" si="226"/>
        <v/>
      </c>
    </row>
    <row r="2670" spans="2:47" ht="14.25">
      <c r="B2670" s="682">
        <v>2025</v>
      </c>
      <c r="C2670" s="29">
        <v>8</v>
      </c>
      <c r="D2670" s="682"/>
      <c r="E2670" s="683"/>
      <c r="F2670" s="682"/>
      <c r="G2670" s="703"/>
      <c r="H2670" s="694"/>
      <c r="I2670" s="347"/>
      <c r="J2670" s="694"/>
      <c r="K2670" s="232"/>
      <c r="L2670" s="698"/>
      <c r="M2670" s="185"/>
      <c r="N2670" s="717"/>
      <c r="O2670" s="232"/>
      <c r="P2670" s="232"/>
      <c r="Q2670" s="347"/>
      <c r="R2670" s="695"/>
      <c r="S2670" s="695"/>
      <c r="T2670" s="695"/>
      <c r="U2670" s="695"/>
      <c r="V2670" s="695"/>
      <c r="W2670" s="695"/>
      <c r="X2670" s="232"/>
      <c r="Y2670" s="695"/>
      <c r="Z2670" s="232"/>
      <c r="AA2670" s="696"/>
      <c r="AB2670" s="696"/>
      <c r="AC2670" s="697"/>
      <c r="AD2670" s="698"/>
      <c r="AE2670" s="699"/>
      <c r="AF2670" s="699"/>
      <c r="AG2670" s="699"/>
      <c r="AH2670" s="699"/>
      <c r="AI2670" s="232"/>
      <c r="AJ2670" s="694"/>
      <c r="AK2670" s="694"/>
      <c r="AL2670" s="700"/>
      <c r="AM2670" s="694"/>
      <c r="AN2670" s="694"/>
      <c r="AO2670" s="232"/>
      <c r="AP2670" s="232"/>
      <c r="AQ2670" s="232"/>
      <c r="AR2670" s="232"/>
      <c r="AS2670" s="232"/>
      <c r="AT2670" s="243" t="str">
        <f t="shared" si="225"/>
        <v/>
      </c>
      <c r="AU2670" s="243" t="str">
        <f t="shared" si="226"/>
        <v/>
      </c>
    </row>
    <row r="2671" spans="2:47" ht="14.25">
      <c r="B2671" s="682">
        <v>2025</v>
      </c>
      <c r="C2671" s="29">
        <v>8</v>
      </c>
      <c r="D2671" s="682"/>
      <c r="E2671" s="683"/>
      <c r="F2671" s="682"/>
      <c r="G2671" s="703"/>
      <c r="H2671" s="694"/>
      <c r="I2671" s="347"/>
      <c r="J2671" s="694"/>
      <c r="K2671" s="232"/>
      <c r="L2671" s="698"/>
      <c r="M2671" s="185"/>
      <c r="N2671" s="717"/>
      <c r="O2671" s="232"/>
      <c r="P2671" s="232"/>
      <c r="Q2671" s="347"/>
      <c r="R2671" s="695"/>
      <c r="S2671" s="695"/>
      <c r="T2671" s="695"/>
      <c r="U2671" s="695"/>
      <c r="V2671" s="695"/>
      <c r="W2671" s="695"/>
      <c r="X2671" s="232"/>
      <c r="Y2671" s="695"/>
      <c r="Z2671" s="232"/>
      <c r="AA2671" s="696"/>
      <c r="AB2671" s="696"/>
      <c r="AC2671" s="697"/>
      <c r="AD2671" s="698"/>
      <c r="AE2671" s="699"/>
      <c r="AF2671" s="699"/>
      <c r="AG2671" s="699"/>
      <c r="AH2671" s="699"/>
      <c r="AI2671" s="232"/>
      <c r="AJ2671" s="694"/>
      <c r="AK2671" s="694"/>
      <c r="AL2671" s="700"/>
      <c r="AM2671" s="694"/>
      <c r="AN2671" s="694"/>
      <c r="AO2671" s="232"/>
      <c r="AP2671" s="232"/>
      <c r="AQ2671" s="232"/>
      <c r="AR2671" s="232"/>
      <c r="AS2671" s="232"/>
      <c r="AT2671" s="243" t="str">
        <f t="shared" si="225"/>
        <v/>
      </c>
      <c r="AU2671" s="243" t="str">
        <f t="shared" si="226"/>
        <v/>
      </c>
    </row>
    <row r="2672" spans="2:47" ht="14.25">
      <c r="B2672" s="682">
        <v>2025</v>
      </c>
      <c r="C2672" s="29">
        <v>8</v>
      </c>
      <c r="D2672" s="682"/>
      <c r="E2672" s="683"/>
      <c r="F2672" s="682"/>
      <c r="G2672" s="703"/>
      <c r="H2672" s="694"/>
      <c r="I2672" s="347"/>
      <c r="J2672" s="694"/>
      <c r="K2672" s="232"/>
      <c r="L2672" s="698"/>
      <c r="M2672" s="185"/>
      <c r="N2672" s="717"/>
      <c r="O2672" s="232"/>
      <c r="P2672" s="232"/>
      <c r="Q2672" s="347"/>
      <c r="R2672" s="695"/>
      <c r="S2672" s="695"/>
      <c r="T2672" s="695"/>
      <c r="U2672" s="695"/>
      <c r="V2672" s="695"/>
      <c r="W2672" s="695"/>
      <c r="X2672" s="232"/>
      <c r="Y2672" s="695"/>
      <c r="Z2672" s="232"/>
      <c r="AA2672" s="696"/>
      <c r="AB2672" s="696"/>
      <c r="AC2672" s="697"/>
      <c r="AD2672" s="698"/>
      <c r="AE2672" s="699"/>
      <c r="AF2672" s="699"/>
      <c r="AG2672" s="699"/>
      <c r="AH2672" s="699"/>
      <c r="AI2672" s="232"/>
      <c r="AJ2672" s="694"/>
      <c r="AK2672" s="694"/>
      <c r="AL2672" s="700"/>
      <c r="AM2672" s="694"/>
      <c r="AN2672" s="694"/>
      <c r="AO2672" s="232"/>
      <c r="AP2672" s="232"/>
      <c r="AQ2672" s="232"/>
      <c r="AR2672" s="232"/>
      <c r="AS2672" s="232"/>
      <c r="AT2672" s="243" t="str">
        <f t="shared" si="225"/>
        <v/>
      </c>
      <c r="AU2672" s="243" t="str">
        <f t="shared" si="226"/>
        <v/>
      </c>
    </row>
    <row r="2673" spans="2:47" ht="14.25">
      <c r="B2673" s="682">
        <v>2025</v>
      </c>
      <c r="C2673" s="29">
        <v>8</v>
      </c>
      <c r="D2673" s="682"/>
      <c r="E2673" s="683"/>
      <c r="F2673" s="682"/>
      <c r="G2673" s="703"/>
      <c r="H2673" s="694"/>
      <c r="I2673" s="347"/>
      <c r="J2673" s="694"/>
      <c r="K2673" s="232"/>
      <c r="L2673" s="698"/>
      <c r="M2673" s="185"/>
      <c r="N2673" s="717"/>
      <c r="O2673" s="232"/>
      <c r="P2673" s="232"/>
      <c r="Q2673" s="347"/>
      <c r="R2673" s="695"/>
      <c r="S2673" s="695"/>
      <c r="T2673" s="695"/>
      <c r="U2673" s="695"/>
      <c r="V2673" s="695"/>
      <c r="W2673" s="695"/>
      <c r="X2673" s="232"/>
      <c r="Y2673" s="695"/>
      <c r="Z2673" s="232"/>
      <c r="AA2673" s="696"/>
      <c r="AB2673" s="696"/>
      <c r="AC2673" s="697"/>
      <c r="AD2673" s="698"/>
      <c r="AE2673" s="699"/>
      <c r="AF2673" s="699"/>
      <c r="AG2673" s="699"/>
      <c r="AH2673" s="699"/>
      <c r="AI2673" s="232"/>
      <c r="AJ2673" s="694"/>
      <c r="AK2673" s="694"/>
      <c r="AL2673" s="700"/>
      <c r="AM2673" s="694"/>
      <c r="AN2673" s="694"/>
      <c r="AO2673" s="232"/>
      <c r="AP2673" s="232"/>
      <c r="AQ2673" s="232"/>
      <c r="AR2673" s="232"/>
      <c r="AS2673" s="232"/>
      <c r="AT2673" s="243" t="str">
        <f t="shared" si="225"/>
        <v/>
      </c>
      <c r="AU2673" s="243" t="str">
        <f t="shared" si="226"/>
        <v/>
      </c>
    </row>
    <row r="2674" spans="2:47" ht="14.25">
      <c r="B2674" s="682">
        <v>2025</v>
      </c>
      <c r="C2674" s="29">
        <v>8</v>
      </c>
      <c r="D2674" s="682"/>
      <c r="E2674" s="683"/>
      <c r="F2674" s="682"/>
      <c r="G2674" s="703"/>
      <c r="H2674" s="694"/>
      <c r="I2674" s="347"/>
      <c r="J2674" s="694"/>
      <c r="K2674" s="232"/>
      <c r="L2674" s="698"/>
      <c r="M2674" s="185"/>
      <c r="N2674" s="717"/>
      <c r="O2674" s="232"/>
      <c r="P2674" s="232"/>
      <c r="Q2674" s="347"/>
      <c r="R2674" s="695"/>
      <c r="S2674" s="695"/>
      <c r="T2674" s="695"/>
      <c r="U2674" s="695"/>
      <c r="V2674" s="695"/>
      <c r="W2674" s="695"/>
      <c r="X2674" s="232"/>
      <c r="Y2674" s="695"/>
      <c r="Z2674" s="232"/>
      <c r="AA2674" s="696"/>
      <c r="AB2674" s="696"/>
      <c r="AC2674" s="697"/>
      <c r="AD2674" s="698"/>
      <c r="AE2674" s="699"/>
      <c r="AF2674" s="699"/>
      <c r="AG2674" s="699"/>
      <c r="AH2674" s="699"/>
      <c r="AI2674" s="232"/>
      <c r="AJ2674" s="694"/>
      <c r="AK2674" s="694"/>
      <c r="AL2674" s="700"/>
      <c r="AM2674" s="694"/>
      <c r="AN2674" s="694"/>
      <c r="AO2674" s="232"/>
      <c r="AP2674" s="232"/>
      <c r="AQ2674" s="232"/>
      <c r="AR2674" s="232"/>
      <c r="AS2674" s="232"/>
      <c r="AT2674" s="243" t="str">
        <f t="shared" si="225"/>
        <v/>
      </c>
      <c r="AU2674" s="243" t="str">
        <f t="shared" si="226"/>
        <v/>
      </c>
    </row>
    <row r="2675" spans="2:47" ht="14.25">
      <c r="B2675" s="682">
        <v>2025</v>
      </c>
      <c r="C2675" s="29">
        <v>8</v>
      </c>
      <c r="D2675" s="682"/>
      <c r="E2675" s="683"/>
      <c r="F2675" s="682"/>
      <c r="G2675" s="703"/>
      <c r="H2675" s="694"/>
      <c r="I2675" s="347"/>
      <c r="J2675" s="694"/>
      <c r="K2675" s="232"/>
      <c r="L2675" s="698"/>
      <c r="M2675" s="185"/>
      <c r="N2675" s="717"/>
      <c r="O2675" s="232"/>
      <c r="P2675" s="232"/>
      <c r="Q2675" s="347"/>
      <c r="R2675" s="695"/>
      <c r="S2675" s="695"/>
      <c r="T2675" s="695"/>
      <c r="U2675" s="695"/>
      <c r="V2675" s="695"/>
      <c r="W2675" s="695"/>
      <c r="X2675" s="232"/>
      <c r="Y2675" s="695"/>
      <c r="Z2675" s="232"/>
      <c r="AA2675" s="696"/>
      <c r="AB2675" s="696"/>
      <c r="AC2675" s="697"/>
      <c r="AD2675" s="698"/>
      <c r="AE2675" s="699"/>
      <c r="AF2675" s="699"/>
      <c r="AG2675" s="699"/>
      <c r="AH2675" s="699"/>
      <c r="AI2675" s="232"/>
      <c r="AJ2675" s="694"/>
      <c r="AK2675" s="694"/>
      <c r="AL2675" s="700"/>
      <c r="AM2675" s="694"/>
      <c r="AN2675" s="694"/>
      <c r="AO2675" s="232"/>
      <c r="AP2675" s="232"/>
      <c r="AQ2675" s="232"/>
      <c r="AR2675" s="232"/>
      <c r="AS2675" s="232"/>
      <c r="AT2675" s="243" t="str">
        <f t="shared" si="225"/>
        <v/>
      </c>
      <c r="AU2675" s="243" t="str">
        <f t="shared" si="226"/>
        <v/>
      </c>
    </row>
    <row r="2676" spans="2:47" ht="14.25">
      <c r="B2676" s="682">
        <v>2025</v>
      </c>
      <c r="C2676" s="29">
        <v>8</v>
      </c>
      <c r="D2676" s="682"/>
      <c r="E2676" s="683"/>
      <c r="F2676" s="682"/>
      <c r="G2676" s="703"/>
      <c r="H2676" s="694"/>
      <c r="I2676" s="347"/>
      <c r="J2676" s="694"/>
      <c r="K2676" s="232"/>
      <c r="L2676" s="698"/>
      <c r="M2676" s="185"/>
      <c r="N2676" s="717"/>
      <c r="O2676" s="232"/>
      <c r="P2676" s="232"/>
      <c r="Q2676" s="347"/>
      <c r="R2676" s="695"/>
      <c r="S2676" s="695"/>
      <c r="T2676" s="695"/>
      <c r="U2676" s="695"/>
      <c r="V2676" s="695"/>
      <c r="W2676" s="695"/>
      <c r="X2676" s="232"/>
      <c r="Y2676" s="695"/>
      <c r="Z2676" s="232"/>
      <c r="AA2676" s="696"/>
      <c r="AB2676" s="696"/>
      <c r="AC2676" s="697"/>
      <c r="AD2676" s="698"/>
      <c r="AE2676" s="699"/>
      <c r="AF2676" s="699"/>
      <c r="AG2676" s="699"/>
      <c r="AH2676" s="699"/>
      <c r="AI2676" s="232"/>
      <c r="AJ2676" s="694"/>
      <c r="AK2676" s="694"/>
      <c r="AL2676" s="700"/>
      <c r="AM2676" s="694"/>
      <c r="AN2676" s="694"/>
      <c r="AO2676" s="232"/>
      <c r="AP2676" s="232"/>
      <c r="AQ2676" s="232"/>
      <c r="AR2676" s="232"/>
      <c r="AS2676" s="232"/>
      <c r="AT2676" s="243" t="str">
        <f t="shared" si="225"/>
        <v/>
      </c>
      <c r="AU2676" s="243" t="str">
        <f t="shared" si="226"/>
        <v/>
      </c>
    </row>
    <row r="2677" spans="2:47" ht="14.25">
      <c r="B2677" s="682">
        <v>2025</v>
      </c>
      <c r="C2677" s="29">
        <v>8</v>
      </c>
      <c r="D2677" s="682"/>
      <c r="E2677" s="683"/>
      <c r="F2677" s="682"/>
      <c r="G2677" s="703"/>
      <c r="H2677" s="694"/>
      <c r="I2677" s="347"/>
      <c r="J2677" s="694"/>
      <c r="K2677" s="232"/>
      <c r="L2677" s="698"/>
      <c r="M2677" s="185"/>
      <c r="N2677" s="717"/>
      <c r="O2677" s="232"/>
      <c r="P2677" s="232"/>
      <c r="Q2677" s="347"/>
      <c r="R2677" s="695"/>
      <c r="S2677" s="695"/>
      <c r="T2677" s="695"/>
      <c r="U2677" s="695"/>
      <c r="V2677" s="695"/>
      <c r="W2677" s="695"/>
      <c r="X2677" s="232"/>
      <c r="Y2677" s="695"/>
      <c r="Z2677" s="232"/>
      <c r="AA2677" s="696"/>
      <c r="AB2677" s="696"/>
      <c r="AC2677" s="697"/>
      <c r="AD2677" s="698"/>
      <c r="AE2677" s="699"/>
      <c r="AF2677" s="699"/>
      <c r="AG2677" s="699"/>
      <c r="AH2677" s="699"/>
      <c r="AI2677" s="232"/>
      <c r="AJ2677" s="694"/>
      <c r="AK2677" s="694"/>
      <c r="AL2677" s="700"/>
      <c r="AM2677" s="694"/>
      <c r="AN2677" s="694"/>
      <c r="AO2677" s="232"/>
      <c r="AP2677" s="232"/>
      <c r="AQ2677" s="232"/>
      <c r="AR2677" s="232"/>
      <c r="AS2677" s="232"/>
      <c r="AT2677" s="243" t="str">
        <f t="shared" si="225"/>
        <v/>
      </c>
      <c r="AU2677" s="243" t="str">
        <f t="shared" si="226"/>
        <v/>
      </c>
    </row>
    <row r="2678" spans="2:47" ht="14.25">
      <c r="B2678" s="682">
        <v>2025</v>
      </c>
      <c r="C2678" s="29">
        <v>8</v>
      </c>
      <c r="D2678" s="682"/>
      <c r="E2678" s="683"/>
      <c r="F2678" s="682"/>
      <c r="G2678" s="703"/>
      <c r="H2678" s="694"/>
      <c r="I2678" s="347"/>
      <c r="J2678" s="694"/>
      <c r="K2678" s="232"/>
      <c r="L2678" s="698"/>
      <c r="M2678" s="185"/>
      <c r="N2678" s="717"/>
      <c r="O2678" s="232"/>
      <c r="P2678" s="232"/>
      <c r="Q2678" s="347"/>
      <c r="R2678" s="695"/>
      <c r="S2678" s="695"/>
      <c r="T2678" s="695"/>
      <c r="U2678" s="695"/>
      <c r="V2678" s="695"/>
      <c r="W2678" s="695"/>
      <c r="X2678" s="232"/>
      <c r="Y2678" s="695"/>
      <c r="Z2678" s="232"/>
      <c r="AA2678" s="696"/>
      <c r="AB2678" s="696"/>
      <c r="AC2678" s="697"/>
      <c r="AD2678" s="698"/>
      <c r="AE2678" s="699"/>
      <c r="AF2678" s="699"/>
      <c r="AG2678" s="699"/>
      <c r="AH2678" s="699"/>
      <c r="AI2678" s="232"/>
      <c r="AJ2678" s="694"/>
      <c r="AK2678" s="694"/>
      <c r="AL2678" s="700"/>
      <c r="AM2678" s="694"/>
      <c r="AN2678" s="694"/>
      <c r="AO2678" s="232"/>
      <c r="AP2678" s="232"/>
      <c r="AQ2678" s="232"/>
      <c r="AR2678" s="232"/>
      <c r="AS2678" s="232"/>
      <c r="AT2678" s="243" t="str">
        <f t="shared" si="225"/>
        <v/>
      </c>
      <c r="AU2678" s="243" t="str">
        <f t="shared" si="226"/>
        <v/>
      </c>
    </row>
    <row r="2679" spans="2:47" ht="14.25">
      <c r="B2679" s="682">
        <v>2025</v>
      </c>
      <c r="C2679" s="29">
        <v>8</v>
      </c>
      <c r="D2679" s="682"/>
      <c r="E2679" s="683"/>
      <c r="F2679" s="682"/>
      <c r="G2679" s="703"/>
      <c r="H2679" s="694"/>
      <c r="I2679" s="347"/>
      <c r="J2679" s="694"/>
      <c r="K2679" s="232"/>
      <c r="L2679" s="698"/>
      <c r="M2679" s="185"/>
      <c r="N2679" s="717"/>
      <c r="O2679" s="232"/>
      <c r="P2679" s="232"/>
      <c r="Q2679" s="347"/>
      <c r="R2679" s="695"/>
      <c r="S2679" s="695"/>
      <c r="T2679" s="695"/>
      <c r="U2679" s="695"/>
      <c r="V2679" s="695"/>
      <c r="W2679" s="695"/>
      <c r="X2679" s="232"/>
      <c r="Y2679" s="695"/>
      <c r="Z2679" s="232"/>
      <c r="AA2679" s="696"/>
      <c r="AB2679" s="696"/>
      <c r="AC2679" s="697"/>
      <c r="AD2679" s="698"/>
      <c r="AE2679" s="699"/>
      <c r="AF2679" s="699"/>
      <c r="AG2679" s="699"/>
      <c r="AH2679" s="699"/>
      <c r="AI2679" s="232"/>
      <c r="AJ2679" s="694"/>
      <c r="AK2679" s="694"/>
      <c r="AL2679" s="700"/>
      <c r="AM2679" s="694"/>
      <c r="AN2679" s="694"/>
      <c r="AO2679" s="232"/>
      <c r="AP2679" s="232"/>
      <c r="AQ2679" s="232"/>
      <c r="AR2679" s="232"/>
      <c r="AS2679" s="232"/>
      <c r="AT2679" s="243" t="str">
        <f t="shared" si="225"/>
        <v/>
      </c>
      <c r="AU2679" s="243" t="str">
        <f t="shared" si="226"/>
        <v/>
      </c>
    </row>
    <row r="2680" spans="2:47" ht="14.25">
      <c r="B2680" s="682">
        <v>2025</v>
      </c>
      <c r="C2680" s="29">
        <v>8</v>
      </c>
      <c r="D2680" s="682"/>
      <c r="E2680" s="683"/>
      <c r="F2680" s="682"/>
      <c r="G2680" s="703"/>
      <c r="H2680" s="694"/>
      <c r="I2680" s="347"/>
      <c r="J2680" s="694"/>
      <c r="K2680" s="232"/>
      <c r="L2680" s="698"/>
      <c r="M2680" s="185"/>
      <c r="N2680" s="717"/>
      <c r="O2680" s="232"/>
      <c r="P2680" s="232"/>
      <c r="Q2680" s="347"/>
      <c r="R2680" s="695"/>
      <c r="S2680" s="695"/>
      <c r="T2680" s="695"/>
      <c r="U2680" s="695"/>
      <c r="V2680" s="695"/>
      <c r="W2680" s="695"/>
      <c r="X2680" s="232"/>
      <c r="Y2680" s="695"/>
      <c r="Z2680" s="232"/>
      <c r="AA2680" s="696"/>
      <c r="AB2680" s="696"/>
      <c r="AC2680" s="697"/>
      <c r="AD2680" s="698"/>
      <c r="AE2680" s="699"/>
      <c r="AF2680" s="699"/>
      <c r="AG2680" s="699"/>
      <c r="AH2680" s="699"/>
      <c r="AI2680" s="232"/>
      <c r="AJ2680" s="694"/>
      <c r="AK2680" s="694"/>
      <c r="AL2680" s="700"/>
      <c r="AM2680" s="694"/>
      <c r="AN2680" s="694"/>
      <c r="AO2680" s="232"/>
      <c r="AP2680" s="232"/>
      <c r="AQ2680" s="232"/>
      <c r="AR2680" s="232"/>
      <c r="AS2680" s="232"/>
      <c r="AT2680" s="243" t="str">
        <f t="shared" si="225"/>
        <v/>
      </c>
      <c r="AU2680" s="243" t="str">
        <f t="shared" si="226"/>
        <v/>
      </c>
    </row>
    <row r="2681" spans="2:47" ht="14.25">
      <c r="B2681" s="682">
        <v>2025</v>
      </c>
      <c r="C2681" s="29">
        <v>8</v>
      </c>
      <c r="D2681" s="682"/>
      <c r="E2681" s="683"/>
      <c r="F2681" s="682"/>
      <c r="G2681" s="703"/>
      <c r="H2681" s="694"/>
      <c r="I2681" s="347"/>
      <c r="J2681" s="694"/>
      <c r="K2681" s="232"/>
      <c r="L2681" s="698"/>
      <c r="M2681" s="185"/>
      <c r="N2681" s="717"/>
      <c r="O2681" s="232"/>
      <c r="P2681" s="232"/>
      <c r="Q2681" s="347"/>
      <c r="R2681" s="695"/>
      <c r="S2681" s="695"/>
      <c r="T2681" s="695"/>
      <c r="U2681" s="695"/>
      <c r="V2681" s="695"/>
      <c r="W2681" s="695"/>
      <c r="X2681" s="232"/>
      <c r="Y2681" s="695"/>
      <c r="Z2681" s="232"/>
      <c r="AA2681" s="696"/>
      <c r="AB2681" s="696"/>
      <c r="AC2681" s="697"/>
      <c r="AD2681" s="698"/>
      <c r="AE2681" s="699"/>
      <c r="AF2681" s="699"/>
      <c r="AG2681" s="699"/>
      <c r="AH2681" s="699"/>
      <c r="AI2681" s="232"/>
      <c r="AJ2681" s="694"/>
      <c r="AK2681" s="694"/>
      <c r="AL2681" s="700"/>
      <c r="AM2681" s="694"/>
      <c r="AN2681" s="694"/>
      <c r="AO2681" s="232"/>
      <c r="AP2681" s="232"/>
      <c r="AQ2681" s="232"/>
      <c r="AR2681" s="232"/>
      <c r="AS2681" s="232"/>
      <c r="AT2681" s="243" t="str">
        <f t="shared" si="225"/>
        <v/>
      </c>
      <c r="AU2681" s="243" t="str">
        <f t="shared" si="226"/>
        <v/>
      </c>
    </row>
    <row r="2682" spans="2:47" ht="14.25">
      <c r="B2682" s="682">
        <v>2025</v>
      </c>
      <c r="C2682" s="29">
        <v>8</v>
      </c>
      <c r="D2682" s="682"/>
      <c r="E2682" s="683"/>
      <c r="F2682" s="682"/>
      <c r="G2682" s="703"/>
      <c r="H2682" s="694"/>
      <c r="I2682" s="347"/>
      <c r="J2682" s="694"/>
      <c r="K2682" s="232"/>
      <c r="L2682" s="698"/>
      <c r="M2682" s="185"/>
      <c r="N2682" s="717"/>
      <c r="O2682" s="232"/>
      <c r="P2682" s="232"/>
      <c r="Q2682" s="347"/>
      <c r="R2682" s="695"/>
      <c r="S2682" s="695"/>
      <c r="T2682" s="695"/>
      <c r="U2682" s="695"/>
      <c r="V2682" s="695"/>
      <c r="W2682" s="695"/>
      <c r="X2682" s="232"/>
      <c r="Y2682" s="695"/>
      <c r="Z2682" s="232"/>
      <c r="AA2682" s="696"/>
      <c r="AB2682" s="696"/>
      <c r="AC2682" s="697"/>
      <c r="AD2682" s="698"/>
      <c r="AE2682" s="699"/>
      <c r="AF2682" s="699"/>
      <c r="AG2682" s="699"/>
      <c r="AH2682" s="699"/>
      <c r="AI2682" s="232"/>
      <c r="AJ2682" s="694"/>
      <c r="AK2682" s="694"/>
      <c r="AL2682" s="700"/>
      <c r="AM2682" s="694"/>
      <c r="AN2682" s="694"/>
      <c r="AO2682" s="232"/>
      <c r="AP2682" s="232"/>
      <c r="AQ2682" s="232"/>
      <c r="AR2682" s="232"/>
      <c r="AS2682" s="232"/>
      <c r="AT2682" s="243" t="str">
        <f t="shared" si="225"/>
        <v/>
      </c>
      <c r="AU2682" s="243" t="str">
        <f t="shared" si="226"/>
        <v/>
      </c>
    </row>
    <row r="2683" spans="2:47" ht="14.25">
      <c r="B2683" s="682">
        <v>2025</v>
      </c>
      <c r="C2683" s="29">
        <v>8</v>
      </c>
      <c r="D2683" s="682"/>
      <c r="E2683" s="683"/>
      <c r="F2683" s="682"/>
      <c r="G2683" s="703"/>
      <c r="H2683" s="694"/>
      <c r="I2683" s="347"/>
      <c r="J2683" s="694"/>
      <c r="K2683" s="232"/>
      <c r="L2683" s="698"/>
      <c r="M2683" s="185"/>
      <c r="N2683" s="717"/>
      <c r="O2683" s="232"/>
      <c r="P2683" s="232"/>
      <c r="Q2683" s="347"/>
      <c r="R2683" s="695"/>
      <c r="S2683" s="695"/>
      <c r="T2683" s="695"/>
      <c r="U2683" s="695"/>
      <c r="V2683" s="695"/>
      <c r="W2683" s="695"/>
      <c r="X2683" s="232"/>
      <c r="Y2683" s="695"/>
      <c r="Z2683" s="232"/>
      <c r="AA2683" s="696"/>
      <c r="AB2683" s="696"/>
      <c r="AC2683" s="697"/>
      <c r="AD2683" s="698"/>
      <c r="AE2683" s="699"/>
      <c r="AF2683" s="699"/>
      <c r="AG2683" s="699"/>
      <c r="AH2683" s="699"/>
      <c r="AI2683" s="232"/>
      <c r="AJ2683" s="694"/>
      <c r="AK2683" s="694"/>
      <c r="AL2683" s="700"/>
      <c r="AM2683" s="694"/>
      <c r="AN2683" s="694"/>
      <c r="AO2683" s="232"/>
      <c r="AP2683" s="232"/>
      <c r="AQ2683" s="232"/>
      <c r="AR2683" s="232"/>
      <c r="AS2683" s="232"/>
      <c r="AT2683" s="243" t="str">
        <f t="shared" si="225"/>
        <v/>
      </c>
      <c r="AU2683" s="243" t="str">
        <f t="shared" si="226"/>
        <v/>
      </c>
    </row>
    <row r="2684" spans="2:47" ht="14.25">
      <c r="B2684" s="682">
        <v>2025</v>
      </c>
      <c r="C2684" s="29">
        <v>8</v>
      </c>
      <c r="D2684" s="682"/>
      <c r="E2684" s="683"/>
      <c r="F2684" s="682"/>
      <c r="G2684" s="703"/>
      <c r="H2684" s="694"/>
      <c r="I2684" s="347"/>
      <c r="J2684" s="694"/>
      <c r="K2684" s="232"/>
      <c r="L2684" s="698"/>
      <c r="M2684" s="185"/>
      <c r="N2684" s="717"/>
      <c r="O2684" s="232"/>
      <c r="P2684" s="232"/>
      <c r="Q2684" s="347"/>
      <c r="R2684" s="695"/>
      <c r="S2684" s="695"/>
      <c r="T2684" s="695"/>
      <c r="U2684" s="695"/>
      <c r="V2684" s="695"/>
      <c r="W2684" s="695"/>
      <c r="X2684" s="232"/>
      <c r="Y2684" s="695"/>
      <c r="Z2684" s="232"/>
      <c r="AA2684" s="696"/>
      <c r="AB2684" s="696"/>
      <c r="AC2684" s="697"/>
      <c r="AD2684" s="698"/>
      <c r="AE2684" s="699"/>
      <c r="AF2684" s="699"/>
      <c r="AG2684" s="699"/>
      <c r="AH2684" s="699"/>
      <c r="AI2684" s="232"/>
      <c r="AJ2684" s="694"/>
      <c r="AK2684" s="694"/>
      <c r="AL2684" s="700"/>
      <c r="AM2684" s="694"/>
      <c r="AN2684" s="694"/>
      <c r="AO2684" s="232"/>
      <c r="AP2684" s="232"/>
      <c r="AQ2684" s="232"/>
      <c r="AR2684" s="232"/>
      <c r="AS2684" s="232"/>
      <c r="AT2684" s="243" t="str">
        <f t="shared" si="225"/>
        <v/>
      </c>
      <c r="AU2684" s="243" t="str">
        <f t="shared" si="226"/>
        <v/>
      </c>
    </row>
    <row r="2685" spans="2:47" ht="14.25">
      <c r="B2685" s="682">
        <v>2025</v>
      </c>
      <c r="C2685" s="29">
        <v>8</v>
      </c>
      <c r="D2685" s="682"/>
      <c r="E2685" s="683"/>
      <c r="F2685" s="682"/>
      <c r="G2685" s="703"/>
      <c r="H2685" s="694"/>
      <c r="I2685" s="347"/>
      <c r="J2685" s="694"/>
      <c r="K2685" s="232"/>
      <c r="L2685" s="698"/>
      <c r="M2685" s="185"/>
      <c r="N2685" s="717"/>
      <c r="O2685" s="232"/>
      <c r="P2685" s="232"/>
      <c r="Q2685" s="347"/>
      <c r="R2685" s="695"/>
      <c r="S2685" s="695"/>
      <c r="T2685" s="695"/>
      <c r="U2685" s="695"/>
      <c r="V2685" s="695"/>
      <c r="W2685" s="695"/>
      <c r="X2685" s="232"/>
      <c r="Y2685" s="695"/>
      <c r="Z2685" s="232"/>
      <c r="AA2685" s="696"/>
      <c r="AB2685" s="696"/>
      <c r="AC2685" s="697"/>
      <c r="AD2685" s="698"/>
      <c r="AE2685" s="699"/>
      <c r="AF2685" s="699"/>
      <c r="AG2685" s="699"/>
      <c r="AH2685" s="699"/>
      <c r="AI2685" s="232"/>
      <c r="AJ2685" s="694"/>
      <c r="AK2685" s="694"/>
      <c r="AL2685" s="700"/>
      <c r="AM2685" s="694"/>
      <c r="AN2685" s="694"/>
      <c r="AO2685" s="232"/>
      <c r="AP2685" s="232"/>
      <c r="AQ2685" s="232"/>
      <c r="AR2685" s="232"/>
      <c r="AS2685" s="232"/>
      <c r="AT2685" s="243" t="str">
        <f t="shared" si="225"/>
        <v/>
      </c>
      <c r="AU2685" s="243" t="str">
        <f t="shared" si="226"/>
        <v/>
      </c>
    </row>
    <row r="2686" spans="2:47" ht="14.25">
      <c r="B2686" s="682">
        <v>2025</v>
      </c>
      <c r="C2686" s="29">
        <v>8</v>
      </c>
      <c r="D2686" s="682"/>
      <c r="E2686" s="683"/>
      <c r="F2686" s="682"/>
      <c r="G2686" s="703"/>
      <c r="H2686" s="694"/>
      <c r="I2686" s="347"/>
      <c r="J2686" s="694"/>
      <c r="K2686" s="232"/>
      <c r="L2686" s="698"/>
      <c r="M2686" s="185"/>
      <c r="N2686" s="717"/>
      <c r="O2686" s="232"/>
      <c r="P2686" s="232"/>
      <c r="Q2686" s="347"/>
      <c r="R2686" s="695"/>
      <c r="S2686" s="695"/>
      <c r="T2686" s="695"/>
      <c r="U2686" s="695"/>
      <c r="V2686" s="695"/>
      <c r="W2686" s="695"/>
      <c r="X2686" s="232"/>
      <c r="Y2686" s="695"/>
      <c r="Z2686" s="232"/>
      <c r="AA2686" s="696"/>
      <c r="AB2686" s="696"/>
      <c r="AC2686" s="697"/>
      <c r="AD2686" s="698"/>
      <c r="AE2686" s="699"/>
      <c r="AF2686" s="699"/>
      <c r="AG2686" s="699"/>
      <c r="AH2686" s="699"/>
      <c r="AI2686" s="232"/>
      <c r="AJ2686" s="694"/>
      <c r="AK2686" s="694"/>
      <c r="AL2686" s="700"/>
      <c r="AM2686" s="694"/>
      <c r="AN2686" s="694"/>
      <c r="AO2686" s="232"/>
      <c r="AP2686" s="232"/>
      <c r="AQ2686" s="232"/>
      <c r="AR2686" s="232"/>
      <c r="AS2686" s="232"/>
      <c r="AT2686" s="243" t="str">
        <f t="shared" ref="AT2686:AT2749" si="227">IF(IF(AE2686&gt;AF2686,1-AE2686+AF2686,AF2686-AE2686)=0,"",IF(AE2686&gt;AF2686,1-AE2686+AF2686,AF2686-AE2686))</f>
        <v/>
      </c>
      <c r="AU2686" s="243" t="str">
        <f t="shared" ref="AU2686:AU2749" si="228">IF(IF(AG2686&gt;AH2686,1-AG2686+AH2686,AH2686-AG2686)=0,"",IF(AG2686&gt;AH2686,1-AG2686+AH2686,AH2686-AG2686))</f>
        <v/>
      </c>
    </row>
    <row r="2687" spans="2:47" ht="14.25">
      <c r="B2687" s="682">
        <v>2025</v>
      </c>
      <c r="C2687" s="29">
        <v>8</v>
      </c>
      <c r="D2687" s="682"/>
      <c r="E2687" s="683"/>
      <c r="F2687" s="682"/>
      <c r="G2687" s="703"/>
      <c r="H2687" s="694"/>
      <c r="I2687" s="347"/>
      <c r="J2687" s="694"/>
      <c r="K2687" s="232"/>
      <c r="L2687" s="698"/>
      <c r="M2687" s="185"/>
      <c r="N2687" s="717"/>
      <c r="O2687" s="232"/>
      <c r="P2687" s="232"/>
      <c r="Q2687" s="347"/>
      <c r="R2687" s="695"/>
      <c r="S2687" s="695"/>
      <c r="T2687" s="695"/>
      <c r="U2687" s="695"/>
      <c r="V2687" s="695"/>
      <c r="W2687" s="695"/>
      <c r="X2687" s="232"/>
      <c r="Y2687" s="695"/>
      <c r="Z2687" s="232"/>
      <c r="AA2687" s="696"/>
      <c r="AB2687" s="696"/>
      <c r="AC2687" s="697"/>
      <c r="AD2687" s="698"/>
      <c r="AE2687" s="699"/>
      <c r="AF2687" s="699"/>
      <c r="AG2687" s="699"/>
      <c r="AH2687" s="699"/>
      <c r="AI2687" s="232"/>
      <c r="AJ2687" s="694"/>
      <c r="AK2687" s="694"/>
      <c r="AL2687" s="700"/>
      <c r="AM2687" s="694"/>
      <c r="AN2687" s="694"/>
      <c r="AO2687" s="232"/>
      <c r="AP2687" s="232"/>
      <c r="AQ2687" s="232"/>
      <c r="AR2687" s="232"/>
      <c r="AS2687" s="232"/>
      <c r="AT2687" s="243" t="str">
        <f t="shared" si="227"/>
        <v/>
      </c>
      <c r="AU2687" s="243" t="str">
        <f t="shared" si="228"/>
        <v/>
      </c>
    </row>
    <row r="2688" spans="2:47" ht="14.25">
      <c r="B2688" s="682">
        <v>2025</v>
      </c>
      <c r="C2688" s="29">
        <v>8</v>
      </c>
      <c r="D2688" s="682"/>
      <c r="E2688" s="683"/>
      <c r="F2688" s="682"/>
      <c r="G2688" s="703"/>
      <c r="H2688" s="694"/>
      <c r="I2688" s="347"/>
      <c r="J2688" s="694"/>
      <c r="K2688" s="232"/>
      <c r="L2688" s="698"/>
      <c r="M2688" s="185"/>
      <c r="N2688" s="717"/>
      <c r="O2688" s="232"/>
      <c r="P2688" s="232"/>
      <c r="Q2688" s="347"/>
      <c r="R2688" s="695"/>
      <c r="S2688" s="695"/>
      <c r="T2688" s="695"/>
      <c r="U2688" s="695"/>
      <c r="V2688" s="695"/>
      <c r="W2688" s="695"/>
      <c r="X2688" s="232"/>
      <c r="Y2688" s="695"/>
      <c r="Z2688" s="232"/>
      <c r="AA2688" s="696"/>
      <c r="AB2688" s="696"/>
      <c r="AC2688" s="697"/>
      <c r="AD2688" s="698"/>
      <c r="AE2688" s="699"/>
      <c r="AF2688" s="699"/>
      <c r="AG2688" s="699"/>
      <c r="AH2688" s="699"/>
      <c r="AI2688" s="232"/>
      <c r="AJ2688" s="694"/>
      <c r="AK2688" s="694"/>
      <c r="AL2688" s="700"/>
      <c r="AM2688" s="694"/>
      <c r="AN2688" s="694"/>
      <c r="AO2688" s="232"/>
      <c r="AP2688" s="232"/>
      <c r="AQ2688" s="232"/>
      <c r="AR2688" s="232"/>
      <c r="AS2688" s="232"/>
      <c r="AT2688" s="243" t="str">
        <f t="shared" si="227"/>
        <v/>
      </c>
      <c r="AU2688" s="243" t="str">
        <f t="shared" si="228"/>
        <v/>
      </c>
    </row>
    <row r="2689" spans="2:47" ht="14.25">
      <c r="B2689" s="682">
        <v>2025</v>
      </c>
      <c r="C2689" s="29">
        <v>8</v>
      </c>
      <c r="D2689" s="682"/>
      <c r="E2689" s="683"/>
      <c r="F2689" s="682"/>
      <c r="G2689" s="703"/>
      <c r="H2689" s="694"/>
      <c r="I2689" s="347"/>
      <c r="J2689" s="694"/>
      <c r="K2689" s="232"/>
      <c r="L2689" s="698"/>
      <c r="M2689" s="185"/>
      <c r="N2689" s="717"/>
      <c r="O2689" s="232"/>
      <c r="P2689" s="232"/>
      <c r="Q2689" s="347"/>
      <c r="R2689" s="695"/>
      <c r="S2689" s="695"/>
      <c r="T2689" s="695"/>
      <c r="U2689" s="695"/>
      <c r="V2689" s="695"/>
      <c r="W2689" s="695"/>
      <c r="X2689" s="232"/>
      <c r="Y2689" s="695"/>
      <c r="Z2689" s="232"/>
      <c r="AA2689" s="696"/>
      <c r="AB2689" s="696"/>
      <c r="AC2689" s="697"/>
      <c r="AD2689" s="698"/>
      <c r="AE2689" s="699"/>
      <c r="AF2689" s="699"/>
      <c r="AG2689" s="699"/>
      <c r="AH2689" s="699"/>
      <c r="AI2689" s="232"/>
      <c r="AJ2689" s="694"/>
      <c r="AK2689" s="694"/>
      <c r="AL2689" s="700"/>
      <c r="AM2689" s="694"/>
      <c r="AN2689" s="694"/>
      <c r="AO2689" s="232"/>
      <c r="AP2689" s="232"/>
      <c r="AQ2689" s="232"/>
      <c r="AR2689" s="232"/>
      <c r="AS2689" s="232"/>
      <c r="AT2689" s="243" t="str">
        <f t="shared" si="227"/>
        <v/>
      </c>
      <c r="AU2689" s="243" t="str">
        <f t="shared" si="228"/>
        <v/>
      </c>
    </row>
    <row r="2690" spans="2:47" ht="14.25">
      <c r="B2690" s="682">
        <v>2025</v>
      </c>
      <c r="C2690" s="29">
        <v>8</v>
      </c>
      <c r="D2690" s="682"/>
      <c r="E2690" s="683"/>
      <c r="F2690" s="682"/>
      <c r="G2690" s="703"/>
      <c r="H2690" s="694"/>
      <c r="I2690" s="347"/>
      <c r="J2690" s="694"/>
      <c r="K2690" s="232"/>
      <c r="L2690" s="698"/>
      <c r="M2690" s="185"/>
      <c r="N2690" s="717"/>
      <c r="O2690" s="232"/>
      <c r="P2690" s="232"/>
      <c r="Q2690" s="347"/>
      <c r="R2690" s="695"/>
      <c r="S2690" s="695"/>
      <c r="T2690" s="695"/>
      <c r="U2690" s="695"/>
      <c r="V2690" s="695"/>
      <c r="W2690" s="695"/>
      <c r="X2690" s="232"/>
      <c r="Y2690" s="695"/>
      <c r="Z2690" s="232"/>
      <c r="AA2690" s="696"/>
      <c r="AB2690" s="696"/>
      <c r="AC2690" s="697"/>
      <c r="AD2690" s="698"/>
      <c r="AE2690" s="699"/>
      <c r="AF2690" s="699"/>
      <c r="AG2690" s="699"/>
      <c r="AH2690" s="699"/>
      <c r="AI2690" s="232"/>
      <c r="AJ2690" s="694"/>
      <c r="AK2690" s="694"/>
      <c r="AL2690" s="700"/>
      <c r="AM2690" s="694"/>
      <c r="AN2690" s="694"/>
      <c r="AO2690" s="232"/>
      <c r="AP2690" s="232"/>
      <c r="AQ2690" s="232"/>
      <c r="AR2690" s="232"/>
      <c r="AS2690" s="232"/>
      <c r="AT2690" s="243" t="str">
        <f t="shared" si="227"/>
        <v/>
      </c>
      <c r="AU2690" s="243" t="str">
        <f t="shared" si="228"/>
        <v/>
      </c>
    </row>
    <row r="2691" spans="2:47" ht="14.25">
      <c r="B2691" s="682">
        <v>2025</v>
      </c>
      <c r="C2691" s="29">
        <v>8</v>
      </c>
      <c r="D2691" s="682"/>
      <c r="E2691" s="683"/>
      <c r="F2691" s="682"/>
      <c r="G2691" s="703"/>
      <c r="H2691" s="694"/>
      <c r="I2691" s="347"/>
      <c r="J2691" s="694"/>
      <c r="K2691" s="232"/>
      <c r="L2691" s="698"/>
      <c r="M2691" s="185"/>
      <c r="N2691" s="717"/>
      <c r="O2691" s="232"/>
      <c r="P2691" s="232"/>
      <c r="Q2691" s="347"/>
      <c r="R2691" s="695"/>
      <c r="S2691" s="695"/>
      <c r="T2691" s="695"/>
      <c r="U2691" s="695"/>
      <c r="V2691" s="695"/>
      <c r="W2691" s="695"/>
      <c r="X2691" s="232"/>
      <c r="Y2691" s="695"/>
      <c r="Z2691" s="232"/>
      <c r="AA2691" s="696"/>
      <c r="AB2691" s="696"/>
      <c r="AC2691" s="697"/>
      <c r="AD2691" s="698"/>
      <c r="AE2691" s="699"/>
      <c r="AF2691" s="699"/>
      <c r="AG2691" s="699"/>
      <c r="AH2691" s="699"/>
      <c r="AI2691" s="232"/>
      <c r="AJ2691" s="694"/>
      <c r="AK2691" s="694"/>
      <c r="AL2691" s="700"/>
      <c r="AM2691" s="694"/>
      <c r="AN2691" s="694"/>
      <c r="AO2691" s="232"/>
      <c r="AP2691" s="232"/>
      <c r="AQ2691" s="232"/>
      <c r="AR2691" s="232"/>
      <c r="AS2691" s="232"/>
      <c r="AT2691" s="243" t="str">
        <f t="shared" si="227"/>
        <v/>
      </c>
      <c r="AU2691" s="243" t="str">
        <f t="shared" si="228"/>
        <v/>
      </c>
    </row>
    <row r="2692" spans="2:47" ht="14.25">
      <c r="B2692" s="682">
        <v>2025</v>
      </c>
      <c r="C2692" s="29">
        <v>8</v>
      </c>
      <c r="D2692" s="682"/>
      <c r="E2692" s="683"/>
      <c r="F2692" s="682"/>
      <c r="G2692" s="703"/>
      <c r="H2692" s="694"/>
      <c r="I2692" s="347"/>
      <c r="J2692" s="694"/>
      <c r="K2692" s="232"/>
      <c r="L2692" s="698"/>
      <c r="M2692" s="185"/>
      <c r="N2692" s="717"/>
      <c r="O2692" s="232"/>
      <c r="P2692" s="232"/>
      <c r="Q2692" s="347"/>
      <c r="R2692" s="695"/>
      <c r="S2692" s="695"/>
      <c r="T2692" s="695"/>
      <c r="U2692" s="695"/>
      <c r="V2692" s="695"/>
      <c r="W2692" s="695"/>
      <c r="X2692" s="232"/>
      <c r="Y2692" s="695"/>
      <c r="Z2692" s="232"/>
      <c r="AA2692" s="696"/>
      <c r="AB2692" s="696"/>
      <c r="AC2692" s="697"/>
      <c r="AD2692" s="698"/>
      <c r="AE2692" s="699"/>
      <c r="AF2692" s="699"/>
      <c r="AG2692" s="699"/>
      <c r="AH2692" s="699"/>
      <c r="AI2692" s="232"/>
      <c r="AJ2692" s="694"/>
      <c r="AK2692" s="694"/>
      <c r="AL2692" s="700"/>
      <c r="AM2692" s="694"/>
      <c r="AN2692" s="694"/>
      <c r="AO2692" s="232"/>
      <c r="AP2692" s="232"/>
      <c r="AQ2692" s="232"/>
      <c r="AR2692" s="232"/>
      <c r="AS2692" s="232"/>
      <c r="AT2692" s="243" t="str">
        <f t="shared" si="227"/>
        <v/>
      </c>
      <c r="AU2692" s="243" t="str">
        <f t="shared" si="228"/>
        <v/>
      </c>
    </row>
    <row r="2693" spans="2:47" ht="14.25">
      <c r="B2693" s="682">
        <v>2025</v>
      </c>
      <c r="C2693" s="29">
        <v>8</v>
      </c>
      <c r="D2693" s="682"/>
      <c r="E2693" s="683"/>
      <c r="F2693" s="682"/>
      <c r="G2693" s="703"/>
      <c r="H2693" s="694"/>
      <c r="I2693" s="347"/>
      <c r="J2693" s="694"/>
      <c r="K2693" s="232"/>
      <c r="L2693" s="698"/>
      <c r="M2693" s="185"/>
      <c r="N2693" s="717"/>
      <c r="O2693" s="232"/>
      <c r="P2693" s="232"/>
      <c r="Q2693" s="347"/>
      <c r="R2693" s="695"/>
      <c r="S2693" s="695"/>
      <c r="T2693" s="695"/>
      <c r="U2693" s="695"/>
      <c r="V2693" s="695"/>
      <c r="W2693" s="695"/>
      <c r="X2693" s="232"/>
      <c r="Y2693" s="695"/>
      <c r="Z2693" s="232"/>
      <c r="AA2693" s="696"/>
      <c r="AB2693" s="696"/>
      <c r="AC2693" s="697"/>
      <c r="AD2693" s="698"/>
      <c r="AE2693" s="699"/>
      <c r="AF2693" s="699"/>
      <c r="AG2693" s="699"/>
      <c r="AH2693" s="699"/>
      <c r="AI2693" s="232"/>
      <c r="AJ2693" s="694"/>
      <c r="AK2693" s="694"/>
      <c r="AL2693" s="700"/>
      <c r="AM2693" s="694"/>
      <c r="AN2693" s="694"/>
      <c r="AO2693" s="232"/>
      <c r="AP2693" s="232"/>
      <c r="AQ2693" s="232"/>
      <c r="AR2693" s="232"/>
      <c r="AS2693" s="232"/>
      <c r="AT2693" s="243" t="str">
        <f t="shared" si="227"/>
        <v/>
      </c>
      <c r="AU2693" s="243" t="str">
        <f t="shared" si="228"/>
        <v/>
      </c>
    </row>
    <row r="2694" spans="2:47" ht="14.25">
      <c r="B2694" s="682">
        <v>2025</v>
      </c>
      <c r="C2694" s="29">
        <v>8</v>
      </c>
      <c r="D2694" s="682"/>
      <c r="E2694" s="683"/>
      <c r="F2694" s="682"/>
      <c r="G2694" s="703"/>
      <c r="H2694" s="694"/>
      <c r="I2694" s="347"/>
      <c r="J2694" s="694"/>
      <c r="K2694" s="232"/>
      <c r="L2694" s="698"/>
      <c r="M2694" s="185"/>
      <c r="N2694" s="717"/>
      <c r="O2694" s="232"/>
      <c r="P2694" s="232"/>
      <c r="Q2694" s="347"/>
      <c r="R2694" s="695"/>
      <c r="S2694" s="695"/>
      <c r="T2694" s="695"/>
      <c r="U2694" s="695"/>
      <c r="V2694" s="695"/>
      <c r="W2694" s="695"/>
      <c r="X2694" s="232"/>
      <c r="Y2694" s="695"/>
      <c r="Z2694" s="232"/>
      <c r="AA2694" s="696"/>
      <c r="AB2694" s="696"/>
      <c r="AC2694" s="697"/>
      <c r="AD2694" s="698"/>
      <c r="AE2694" s="699"/>
      <c r="AF2694" s="699"/>
      <c r="AG2694" s="699"/>
      <c r="AH2694" s="699"/>
      <c r="AI2694" s="232"/>
      <c r="AJ2694" s="694"/>
      <c r="AK2694" s="694"/>
      <c r="AL2694" s="700"/>
      <c r="AM2694" s="694"/>
      <c r="AN2694" s="694"/>
      <c r="AO2694" s="232"/>
      <c r="AP2694" s="232"/>
      <c r="AQ2694" s="232"/>
      <c r="AR2694" s="232"/>
      <c r="AS2694" s="232"/>
      <c r="AT2694" s="243" t="str">
        <f t="shared" si="227"/>
        <v/>
      </c>
      <c r="AU2694" s="243" t="str">
        <f t="shared" si="228"/>
        <v/>
      </c>
    </row>
    <row r="2695" spans="2:47" ht="14.25">
      <c r="B2695" s="682">
        <v>2025</v>
      </c>
      <c r="C2695" s="29">
        <v>8</v>
      </c>
      <c r="D2695" s="682"/>
      <c r="E2695" s="683"/>
      <c r="F2695" s="682"/>
      <c r="G2695" s="703"/>
      <c r="H2695" s="694"/>
      <c r="I2695" s="347"/>
      <c r="J2695" s="694"/>
      <c r="K2695" s="232"/>
      <c r="L2695" s="698"/>
      <c r="M2695" s="185"/>
      <c r="N2695" s="717"/>
      <c r="O2695" s="232"/>
      <c r="P2695" s="232"/>
      <c r="Q2695" s="347"/>
      <c r="R2695" s="695"/>
      <c r="S2695" s="695"/>
      <c r="T2695" s="695"/>
      <c r="U2695" s="695"/>
      <c r="V2695" s="695"/>
      <c r="W2695" s="695"/>
      <c r="X2695" s="232"/>
      <c r="Y2695" s="695"/>
      <c r="Z2695" s="232"/>
      <c r="AA2695" s="696"/>
      <c r="AB2695" s="696"/>
      <c r="AC2695" s="697"/>
      <c r="AD2695" s="698"/>
      <c r="AE2695" s="699"/>
      <c r="AF2695" s="699"/>
      <c r="AG2695" s="699"/>
      <c r="AH2695" s="699"/>
      <c r="AI2695" s="232"/>
      <c r="AJ2695" s="694"/>
      <c r="AK2695" s="694"/>
      <c r="AL2695" s="700"/>
      <c r="AM2695" s="694"/>
      <c r="AN2695" s="694"/>
      <c r="AO2695" s="232"/>
      <c r="AP2695" s="232"/>
      <c r="AQ2695" s="232"/>
      <c r="AR2695" s="232"/>
      <c r="AS2695" s="232"/>
      <c r="AT2695" s="243" t="str">
        <f t="shared" si="227"/>
        <v/>
      </c>
      <c r="AU2695" s="243" t="str">
        <f t="shared" si="228"/>
        <v/>
      </c>
    </row>
    <row r="2696" spans="2:47" ht="14.25">
      <c r="B2696" s="682">
        <v>2025</v>
      </c>
      <c r="C2696" s="29">
        <v>8</v>
      </c>
      <c r="D2696" s="682"/>
      <c r="E2696" s="683"/>
      <c r="F2696" s="682"/>
      <c r="G2696" s="703"/>
      <c r="H2696" s="694"/>
      <c r="I2696" s="347"/>
      <c r="J2696" s="694"/>
      <c r="K2696" s="232"/>
      <c r="L2696" s="698"/>
      <c r="M2696" s="185"/>
      <c r="N2696" s="717"/>
      <c r="O2696" s="232"/>
      <c r="P2696" s="232"/>
      <c r="Q2696" s="347"/>
      <c r="R2696" s="695"/>
      <c r="S2696" s="695"/>
      <c r="T2696" s="695"/>
      <c r="U2696" s="695"/>
      <c r="V2696" s="695"/>
      <c r="W2696" s="695"/>
      <c r="X2696" s="232"/>
      <c r="Y2696" s="695"/>
      <c r="Z2696" s="232"/>
      <c r="AA2696" s="696"/>
      <c r="AB2696" s="696"/>
      <c r="AC2696" s="697"/>
      <c r="AD2696" s="698"/>
      <c r="AE2696" s="699"/>
      <c r="AF2696" s="699"/>
      <c r="AG2696" s="699"/>
      <c r="AH2696" s="699"/>
      <c r="AI2696" s="232"/>
      <c r="AJ2696" s="694"/>
      <c r="AK2696" s="694"/>
      <c r="AL2696" s="700"/>
      <c r="AM2696" s="694"/>
      <c r="AN2696" s="694"/>
      <c r="AO2696" s="232"/>
      <c r="AP2696" s="232"/>
      <c r="AQ2696" s="232"/>
      <c r="AR2696" s="232"/>
      <c r="AS2696" s="232"/>
      <c r="AT2696" s="243" t="str">
        <f t="shared" si="227"/>
        <v/>
      </c>
      <c r="AU2696" s="243" t="str">
        <f t="shared" si="228"/>
        <v/>
      </c>
    </row>
    <row r="2697" spans="2:47" ht="14.25">
      <c r="B2697" s="682">
        <v>2025</v>
      </c>
      <c r="C2697" s="29">
        <v>8</v>
      </c>
      <c r="D2697" s="682"/>
      <c r="E2697" s="683"/>
      <c r="F2697" s="682"/>
      <c r="G2697" s="703"/>
      <c r="H2697" s="694"/>
      <c r="I2697" s="347"/>
      <c r="J2697" s="694"/>
      <c r="K2697" s="232"/>
      <c r="L2697" s="698"/>
      <c r="M2697" s="185"/>
      <c r="N2697" s="717"/>
      <c r="O2697" s="232"/>
      <c r="P2697" s="232"/>
      <c r="Q2697" s="347"/>
      <c r="R2697" s="695"/>
      <c r="S2697" s="695"/>
      <c r="T2697" s="695"/>
      <c r="U2697" s="695"/>
      <c r="V2697" s="695"/>
      <c r="W2697" s="695"/>
      <c r="X2697" s="232"/>
      <c r="Y2697" s="695"/>
      <c r="Z2697" s="232"/>
      <c r="AA2697" s="696"/>
      <c r="AB2697" s="696"/>
      <c r="AC2697" s="697"/>
      <c r="AD2697" s="698"/>
      <c r="AE2697" s="699"/>
      <c r="AF2697" s="699"/>
      <c r="AG2697" s="699"/>
      <c r="AH2697" s="699"/>
      <c r="AI2697" s="232"/>
      <c r="AJ2697" s="694"/>
      <c r="AK2697" s="694"/>
      <c r="AL2697" s="700"/>
      <c r="AM2697" s="694"/>
      <c r="AN2697" s="694"/>
      <c r="AO2697" s="232"/>
      <c r="AP2697" s="232"/>
      <c r="AQ2697" s="232"/>
      <c r="AR2697" s="232"/>
      <c r="AS2697" s="232"/>
      <c r="AT2697" s="243" t="str">
        <f t="shared" si="227"/>
        <v/>
      </c>
      <c r="AU2697" s="243" t="str">
        <f t="shared" si="228"/>
        <v/>
      </c>
    </row>
    <row r="2698" spans="2:47" ht="14.25">
      <c r="B2698" s="682">
        <v>2025</v>
      </c>
      <c r="C2698" s="29">
        <v>8</v>
      </c>
      <c r="D2698" s="682"/>
      <c r="E2698" s="683"/>
      <c r="F2698" s="682"/>
      <c r="G2698" s="703"/>
      <c r="H2698" s="694"/>
      <c r="I2698" s="347"/>
      <c r="J2698" s="694"/>
      <c r="K2698" s="232"/>
      <c r="L2698" s="698"/>
      <c r="M2698" s="185"/>
      <c r="N2698" s="717"/>
      <c r="O2698" s="232"/>
      <c r="P2698" s="232"/>
      <c r="Q2698" s="347"/>
      <c r="R2698" s="695"/>
      <c r="S2698" s="695"/>
      <c r="T2698" s="695"/>
      <c r="U2698" s="695"/>
      <c r="V2698" s="695"/>
      <c r="W2698" s="695"/>
      <c r="X2698" s="232"/>
      <c r="Y2698" s="695"/>
      <c r="Z2698" s="232"/>
      <c r="AA2698" s="696"/>
      <c r="AB2698" s="696"/>
      <c r="AC2698" s="697"/>
      <c r="AD2698" s="698"/>
      <c r="AE2698" s="699"/>
      <c r="AF2698" s="699"/>
      <c r="AG2698" s="699"/>
      <c r="AH2698" s="699"/>
      <c r="AI2698" s="232"/>
      <c r="AJ2698" s="694"/>
      <c r="AK2698" s="694"/>
      <c r="AL2698" s="700"/>
      <c r="AM2698" s="694"/>
      <c r="AN2698" s="694"/>
      <c r="AO2698" s="232"/>
      <c r="AP2698" s="232"/>
      <c r="AQ2698" s="232"/>
      <c r="AR2698" s="232"/>
      <c r="AS2698" s="232"/>
      <c r="AT2698" s="243" t="str">
        <f t="shared" si="227"/>
        <v/>
      </c>
      <c r="AU2698" s="243" t="str">
        <f t="shared" si="228"/>
        <v/>
      </c>
    </row>
    <row r="2699" spans="2:47" ht="14.25">
      <c r="B2699" s="682">
        <v>2025</v>
      </c>
      <c r="C2699" s="29">
        <v>8</v>
      </c>
      <c r="D2699" s="682"/>
      <c r="E2699" s="683"/>
      <c r="F2699" s="682"/>
      <c r="G2699" s="703"/>
      <c r="H2699" s="694"/>
      <c r="I2699" s="347"/>
      <c r="J2699" s="694"/>
      <c r="K2699" s="232"/>
      <c r="L2699" s="698"/>
      <c r="M2699" s="185"/>
      <c r="N2699" s="717"/>
      <c r="O2699" s="232"/>
      <c r="P2699" s="232"/>
      <c r="Q2699" s="347"/>
      <c r="R2699" s="695"/>
      <c r="S2699" s="695"/>
      <c r="T2699" s="695"/>
      <c r="U2699" s="695"/>
      <c r="V2699" s="695"/>
      <c r="W2699" s="695"/>
      <c r="X2699" s="232"/>
      <c r="Y2699" s="695"/>
      <c r="Z2699" s="232"/>
      <c r="AA2699" s="696"/>
      <c r="AB2699" s="696"/>
      <c r="AC2699" s="697"/>
      <c r="AD2699" s="698"/>
      <c r="AE2699" s="699"/>
      <c r="AF2699" s="699"/>
      <c r="AG2699" s="699"/>
      <c r="AH2699" s="699"/>
      <c r="AI2699" s="232"/>
      <c r="AJ2699" s="694"/>
      <c r="AK2699" s="694"/>
      <c r="AL2699" s="700"/>
      <c r="AM2699" s="694"/>
      <c r="AN2699" s="694"/>
      <c r="AO2699" s="232"/>
      <c r="AP2699" s="232"/>
      <c r="AQ2699" s="232"/>
      <c r="AR2699" s="232"/>
      <c r="AS2699" s="232"/>
      <c r="AT2699" s="243" t="str">
        <f t="shared" si="227"/>
        <v/>
      </c>
      <c r="AU2699" s="243" t="str">
        <f t="shared" si="228"/>
        <v/>
      </c>
    </row>
    <row r="2700" spans="2:47" ht="14.25">
      <c r="B2700" s="682">
        <v>2025</v>
      </c>
      <c r="C2700" s="29">
        <v>8</v>
      </c>
      <c r="D2700" s="682"/>
      <c r="E2700" s="683"/>
      <c r="F2700" s="682"/>
      <c r="G2700" s="703"/>
      <c r="H2700" s="694"/>
      <c r="I2700" s="347"/>
      <c r="J2700" s="694"/>
      <c r="K2700" s="232"/>
      <c r="L2700" s="698"/>
      <c r="M2700" s="185"/>
      <c r="N2700" s="717"/>
      <c r="O2700" s="232"/>
      <c r="P2700" s="232"/>
      <c r="Q2700" s="347"/>
      <c r="R2700" s="695"/>
      <c r="S2700" s="695"/>
      <c r="T2700" s="695"/>
      <c r="U2700" s="695"/>
      <c r="V2700" s="695"/>
      <c r="W2700" s="695"/>
      <c r="X2700" s="232"/>
      <c r="Y2700" s="695"/>
      <c r="Z2700" s="232"/>
      <c r="AA2700" s="696"/>
      <c r="AB2700" s="696"/>
      <c r="AC2700" s="697"/>
      <c r="AD2700" s="698"/>
      <c r="AE2700" s="699"/>
      <c r="AF2700" s="699"/>
      <c r="AG2700" s="699"/>
      <c r="AH2700" s="699"/>
      <c r="AI2700" s="232"/>
      <c r="AJ2700" s="694"/>
      <c r="AK2700" s="694"/>
      <c r="AL2700" s="700"/>
      <c r="AM2700" s="694"/>
      <c r="AN2700" s="694"/>
      <c r="AO2700" s="232"/>
      <c r="AP2700" s="232"/>
      <c r="AQ2700" s="232"/>
      <c r="AR2700" s="232"/>
      <c r="AS2700" s="232"/>
      <c r="AT2700" s="243" t="str">
        <f t="shared" si="227"/>
        <v/>
      </c>
      <c r="AU2700" s="243" t="str">
        <f t="shared" si="228"/>
        <v/>
      </c>
    </row>
    <row r="2701" spans="2:47" ht="14.25">
      <c r="B2701" s="682">
        <v>2025</v>
      </c>
      <c r="C2701" s="29">
        <v>8</v>
      </c>
      <c r="D2701" s="682"/>
      <c r="E2701" s="683"/>
      <c r="F2701" s="682"/>
      <c r="G2701" s="703"/>
      <c r="H2701" s="694"/>
      <c r="I2701" s="347"/>
      <c r="J2701" s="694"/>
      <c r="K2701" s="232"/>
      <c r="L2701" s="698"/>
      <c r="M2701" s="185"/>
      <c r="N2701" s="717"/>
      <c r="O2701" s="232"/>
      <c r="P2701" s="232"/>
      <c r="Q2701" s="347"/>
      <c r="R2701" s="695"/>
      <c r="S2701" s="695"/>
      <c r="T2701" s="695"/>
      <c r="U2701" s="695"/>
      <c r="V2701" s="695"/>
      <c r="W2701" s="695"/>
      <c r="X2701" s="232"/>
      <c r="Y2701" s="695"/>
      <c r="Z2701" s="232"/>
      <c r="AA2701" s="696"/>
      <c r="AB2701" s="696"/>
      <c r="AC2701" s="697"/>
      <c r="AD2701" s="698"/>
      <c r="AE2701" s="699"/>
      <c r="AF2701" s="699"/>
      <c r="AG2701" s="699"/>
      <c r="AH2701" s="699"/>
      <c r="AI2701" s="232"/>
      <c r="AJ2701" s="694"/>
      <c r="AK2701" s="694"/>
      <c r="AL2701" s="700"/>
      <c r="AM2701" s="694"/>
      <c r="AN2701" s="694"/>
      <c r="AO2701" s="232"/>
      <c r="AP2701" s="232"/>
      <c r="AQ2701" s="232"/>
      <c r="AR2701" s="232"/>
      <c r="AS2701" s="232"/>
      <c r="AT2701" s="243" t="str">
        <f t="shared" si="227"/>
        <v/>
      </c>
      <c r="AU2701" s="243" t="str">
        <f t="shared" si="228"/>
        <v/>
      </c>
    </row>
    <row r="2702" spans="2:47" ht="14.25">
      <c r="B2702" s="682">
        <v>2025</v>
      </c>
      <c r="C2702" s="29">
        <v>8</v>
      </c>
      <c r="D2702" s="682"/>
      <c r="E2702" s="683"/>
      <c r="F2702" s="682"/>
      <c r="G2702" s="703"/>
      <c r="H2702" s="694"/>
      <c r="I2702" s="347"/>
      <c r="J2702" s="694"/>
      <c r="K2702" s="232"/>
      <c r="L2702" s="698"/>
      <c r="M2702" s="185"/>
      <c r="N2702" s="717"/>
      <c r="O2702" s="232"/>
      <c r="P2702" s="232"/>
      <c r="Q2702" s="347"/>
      <c r="R2702" s="695"/>
      <c r="S2702" s="695"/>
      <c r="T2702" s="695"/>
      <c r="U2702" s="695"/>
      <c r="V2702" s="695"/>
      <c r="W2702" s="695"/>
      <c r="X2702" s="232"/>
      <c r="Y2702" s="695"/>
      <c r="Z2702" s="232"/>
      <c r="AA2702" s="696"/>
      <c r="AB2702" s="696"/>
      <c r="AC2702" s="697"/>
      <c r="AD2702" s="698"/>
      <c r="AE2702" s="699"/>
      <c r="AF2702" s="699"/>
      <c r="AG2702" s="699"/>
      <c r="AH2702" s="699"/>
      <c r="AI2702" s="232"/>
      <c r="AJ2702" s="694"/>
      <c r="AK2702" s="694"/>
      <c r="AL2702" s="700"/>
      <c r="AM2702" s="694"/>
      <c r="AN2702" s="694"/>
      <c r="AO2702" s="232"/>
      <c r="AP2702" s="232"/>
      <c r="AQ2702" s="232"/>
      <c r="AR2702" s="232"/>
      <c r="AS2702" s="232"/>
      <c r="AT2702" s="243" t="str">
        <f t="shared" si="227"/>
        <v/>
      </c>
      <c r="AU2702" s="243" t="str">
        <f t="shared" si="228"/>
        <v/>
      </c>
    </row>
    <row r="2703" spans="2:47" ht="14.25">
      <c r="B2703" s="682">
        <v>2025</v>
      </c>
      <c r="C2703" s="29">
        <v>8</v>
      </c>
      <c r="D2703" s="682"/>
      <c r="E2703" s="683"/>
      <c r="F2703" s="682"/>
      <c r="G2703" s="703"/>
      <c r="H2703" s="694"/>
      <c r="I2703" s="347"/>
      <c r="J2703" s="694"/>
      <c r="K2703" s="232"/>
      <c r="L2703" s="698"/>
      <c r="M2703" s="185"/>
      <c r="N2703" s="717"/>
      <c r="O2703" s="232"/>
      <c r="P2703" s="232"/>
      <c r="Q2703" s="347"/>
      <c r="R2703" s="695"/>
      <c r="S2703" s="695"/>
      <c r="T2703" s="695"/>
      <c r="U2703" s="695"/>
      <c r="V2703" s="695"/>
      <c r="W2703" s="695"/>
      <c r="X2703" s="232"/>
      <c r="Y2703" s="695"/>
      <c r="Z2703" s="232"/>
      <c r="AA2703" s="696"/>
      <c r="AB2703" s="696"/>
      <c r="AC2703" s="697"/>
      <c r="AD2703" s="698"/>
      <c r="AE2703" s="699"/>
      <c r="AF2703" s="699"/>
      <c r="AG2703" s="699"/>
      <c r="AH2703" s="699"/>
      <c r="AI2703" s="232"/>
      <c r="AJ2703" s="694"/>
      <c r="AK2703" s="694"/>
      <c r="AL2703" s="700"/>
      <c r="AM2703" s="694"/>
      <c r="AN2703" s="694"/>
      <c r="AO2703" s="232"/>
      <c r="AP2703" s="232"/>
      <c r="AQ2703" s="232"/>
      <c r="AR2703" s="232"/>
      <c r="AS2703" s="232"/>
      <c r="AT2703" s="243" t="str">
        <f t="shared" si="227"/>
        <v/>
      </c>
      <c r="AU2703" s="243" t="str">
        <f t="shared" si="228"/>
        <v/>
      </c>
    </row>
    <row r="2704" spans="2:47" ht="14.25">
      <c r="B2704" s="682">
        <v>2025</v>
      </c>
      <c r="C2704" s="29">
        <v>8</v>
      </c>
      <c r="D2704" s="682"/>
      <c r="E2704" s="683"/>
      <c r="F2704" s="682"/>
      <c r="G2704" s="703"/>
      <c r="H2704" s="694"/>
      <c r="I2704" s="347"/>
      <c r="J2704" s="694"/>
      <c r="K2704" s="232"/>
      <c r="L2704" s="698"/>
      <c r="M2704" s="185"/>
      <c r="N2704" s="717"/>
      <c r="O2704" s="232"/>
      <c r="P2704" s="232"/>
      <c r="Q2704" s="347"/>
      <c r="R2704" s="695"/>
      <c r="S2704" s="695"/>
      <c r="T2704" s="695"/>
      <c r="U2704" s="695"/>
      <c r="V2704" s="695"/>
      <c r="W2704" s="695"/>
      <c r="X2704" s="232"/>
      <c r="Y2704" s="695"/>
      <c r="Z2704" s="232"/>
      <c r="AA2704" s="696"/>
      <c r="AB2704" s="696"/>
      <c r="AC2704" s="697"/>
      <c r="AD2704" s="698"/>
      <c r="AE2704" s="699"/>
      <c r="AF2704" s="699"/>
      <c r="AG2704" s="699"/>
      <c r="AH2704" s="699"/>
      <c r="AI2704" s="232"/>
      <c r="AJ2704" s="694"/>
      <c r="AK2704" s="694"/>
      <c r="AL2704" s="700"/>
      <c r="AM2704" s="694"/>
      <c r="AN2704" s="694"/>
      <c r="AO2704" s="232"/>
      <c r="AP2704" s="232"/>
      <c r="AQ2704" s="232"/>
      <c r="AR2704" s="232"/>
      <c r="AS2704" s="232"/>
      <c r="AT2704" s="243" t="str">
        <f t="shared" si="227"/>
        <v/>
      </c>
      <c r="AU2704" s="243" t="str">
        <f t="shared" si="228"/>
        <v/>
      </c>
    </row>
    <row r="2705" spans="2:47" ht="14.25">
      <c r="B2705" s="682">
        <v>2025</v>
      </c>
      <c r="C2705" s="29">
        <v>8</v>
      </c>
      <c r="D2705" s="682"/>
      <c r="E2705" s="683"/>
      <c r="F2705" s="682"/>
      <c r="G2705" s="703"/>
      <c r="H2705" s="694"/>
      <c r="I2705" s="347"/>
      <c r="J2705" s="694"/>
      <c r="K2705" s="232"/>
      <c r="L2705" s="698"/>
      <c r="M2705" s="185"/>
      <c r="N2705" s="717"/>
      <c r="O2705" s="232"/>
      <c r="P2705" s="232"/>
      <c r="Q2705" s="347"/>
      <c r="R2705" s="695"/>
      <c r="S2705" s="695"/>
      <c r="T2705" s="695"/>
      <c r="U2705" s="695"/>
      <c r="V2705" s="695"/>
      <c r="W2705" s="695"/>
      <c r="X2705" s="232"/>
      <c r="Y2705" s="695"/>
      <c r="Z2705" s="232"/>
      <c r="AA2705" s="696"/>
      <c r="AB2705" s="696"/>
      <c r="AC2705" s="697"/>
      <c r="AD2705" s="698"/>
      <c r="AE2705" s="699"/>
      <c r="AF2705" s="699"/>
      <c r="AG2705" s="699"/>
      <c r="AH2705" s="699"/>
      <c r="AI2705" s="232"/>
      <c r="AJ2705" s="694"/>
      <c r="AK2705" s="694"/>
      <c r="AL2705" s="700"/>
      <c r="AM2705" s="694"/>
      <c r="AN2705" s="694"/>
      <c r="AO2705" s="232"/>
      <c r="AP2705" s="232"/>
      <c r="AQ2705" s="232"/>
      <c r="AR2705" s="232"/>
      <c r="AS2705" s="232"/>
      <c r="AT2705" s="243" t="str">
        <f t="shared" si="227"/>
        <v/>
      </c>
      <c r="AU2705" s="243" t="str">
        <f t="shared" si="228"/>
        <v/>
      </c>
    </row>
    <row r="2706" spans="2:47" ht="14.25">
      <c r="B2706" s="682">
        <v>2025</v>
      </c>
      <c r="C2706" s="29">
        <v>8</v>
      </c>
      <c r="D2706" s="682"/>
      <c r="E2706" s="683"/>
      <c r="F2706" s="682"/>
      <c r="G2706" s="703"/>
      <c r="H2706" s="694"/>
      <c r="I2706" s="347"/>
      <c r="J2706" s="694"/>
      <c r="K2706" s="232"/>
      <c r="L2706" s="698"/>
      <c r="M2706" s="185"/>
      <c r="N2706" s="717"/>
      <c r="O2706" s="232"/>
      <c r="P2706" s="232"/>
      <c r="Q2706" s="347"/>
      <c r="R2706" s="695"/>
      <c r="S2706" s="695"/>
      <c r="T2706" s="695"/>
      <c r="U2706" s="695"/>
      <c r="V2706" s="695"/>
      <c r="W2706" s="695"/>
      <c r="X2706" s="232"/>
      <c r="Y2706" s="695"/>
      <c r="Z2706" s="232"/>
      <c r="AA2706" s="696"/>
      <c r="AB2706" s="696"/>
      <c r="AC2706" s="697"/>
      <c r="AD2706" s="698"/>
      <c r="AE2706" s="699"/>
      <c r="AF2706" s="699"/>
      <c r="AG2706" s="699"/>
      <c r="AH2706" s="699"/>
      <c r="AI2706" s="232"/>
      <c r="AJ2706" s="694"/>
      <c r="AK2706" s="694"/>
      <c r="AL2706" s="700"/>
      <c r="AM2706" s="694"/>
      <c r="AN2706" s="694"/>
      <c r="AO2706" s="232"/>
      <c r="AP2706" s="232"/>
      <c r="AQ2706" s="232"/>
      <c r="AR2706" s="232"/>
      <c r="AS2706" s="232"/>
      <c r="AT2706" s="243" t="str">
        <f t="shared" si="227"/>
        <v/>
      </c>
      <c r="AU2706" s="243" t="str">
        <f t="shared" si="228"/>
        <v/>
      </c>
    </row>
    <row r="2707" spans="2:47" ht="14.25">
      <c r="B2707" s="682">
        <v>2025</v>
      </c>
      <c r="C2707" s="29">
        <v>8</v>
      </c>
      <c r="D2707" s="682"/>
      <c r="E2707" s="683"/>
      <c r="F2707" s="682"/>
      <c r="G2707" s="703"/>
      <c r="H2707" s="694"/>
      <c r="I2707" s="347"/>
      <c r="J2707" s="694"/>
      <c r="K2707" s="232"/>
      <c r="L2707" s="698"/>
      <c r="M2707" s="185"/>
      <c r="N2707" s="717"/>
      <c r="O2707" s="232"/>
      <c r="P2707" s="232"/>
      <c r="Q2707" s="347"/>
      <c r="R2707" s="695"/>
      <c r="S2707" s="695"/>
      <c r="T2707" s="695"/>
      <c r="U2707" s="695"/>
      <c r="V2707" s="695"/>
      <c r="W2707" s="695"/>
      <c r="X2707" s="232"/>
      <c r="Y2707" s="695"/>
      <c r="Z2707" s="232"/>
      <c r="AA2707" s="696"/>
      <c r="AB2707" s="696"/>
      <c r="AC2707" s="697"/>
      <c r="AD2707" s="698"/>
      <c r="AE2707" s="699"/>
      <c r="AF2707" s="699"/>
      <c r="AG2707" s="699"/>
      <c r="AH2707" s="699"/>
      <c r="AI2707" s="232"/>
      <c r="AJ2707" s="694"/>
      <c r="AK2707" s="694"/>
      <c r="AL2707" s="700"/>
      <c r="AM2707" s="694"/>
      <c r="AN2707" s="694"/>
      <c r="AO2707" s="232"/>
      <c r="AP2707" s="232"/>
      <c r="AQ2707" s="232"/>
      <c r="AR2707" s="232"/>
      <c r="AS2707" s="232"/>
      <c r="AT2707" s="243" t="str">
        <f t="shared" si="227"/>
        <v/>
      </c>
      <c r="AU2707" s="243" t="str">
        <f t="shared" si="228"/>
        <v/>
      </c>
    </row>
    <row r="2708" spans="2:47" ht="14.25">
      <c r="B2708" s="682">
        <v>2025</v>
      </c>
      <c r="C2708" s="29">
        <v>8</v>
      </c>
      <c r="D2708" s="682"/>
      <c r="E2708" s="683"/>
      <c r="F2708" s="682"/>
      <c r="G2708" s="703"/>
      <c r="H2708" s="694"/>
      <c r="I2708" s="347"/>
      <c r="J2708" s="694"/>
      <c r="K2708" s="232"/>
      <c r="L2708" s="698"/>
      <c r="M2708" s="185"/>
      <c r="N2708" s="717"/>
      <c r="O2708" s="232"/>
      <c r="P2708" s="232"/>
      <c r="Q2708" s="347"/>
      <c r="R2708" s="695"/>
      <c r="S2708" s="695"/>
      <c r="T2708" s="695"/>
      <c r="U2708" s="695"/>
      <c r="V2708" s="695"/>
      <c r="W2708" s="695"/>
      <c r="X2708" s="232"/>
      <c r="Y2708" s="695"/>
      <c r="Z2708" s="232"/>
      <c r="AA2708" s="696"/>
      <c r="AB2708" s="696"/>
      <c r="AC2708" s="697"/>
      <c r="AD2708" s="698"/>
      <c r="AE2708" s="699"/>
      <c r="AF2708" s="699"/>
      <c r="AG2708" s="699"/>
      <c r="AH2708" s="699"/>
      <c r="AI2708" s="232"/>
      <c r="AJ2708" s="694"/>
      <c r="AK2708" s="694"/>
      <c r="AL2708" s="700"/>
      <c r="AM2708" s="694"/>
      <c r="AN2708" s="694"/>
      <c r="AO2708" s="232"/>
      <c r="AP2708" s="232"/>
      <c r="AQ2708" s="232"/>
      <c r="AR2708" s="232"/>
      <c r="AS2708" s="232"/>
      <c r="AT2708" s="243" t="str">
        <f t="shared" si="227"/>
        <v/>
      </c>
      <c r="AU2708" s="243" t="str">
        <f t="shared" si="228"/>
        <v/>
      </c>
    </row>
    <row r="2709" spans="2:47" ht="14.25">
      <c r="B2709" s="682">
        <v>2025</v>
      </c>
      <c r="C2709" s="29">
        <v>8</v>
      </c>
      <c r="D2709" s="682"/>
      <c r="E2709" s="683"/>
      <c r="F2709" s="682"/>
      <c r="G2709" s="703"/>
      <c r="H2709" s="694"/>
      <c r="I2709" s="347"/>
      <c r="J2709" s="694"/>
      <c r="K2709" s="232"/>
      <c r="L2709" s="698"/>
      <c r="M2709" s="185"/>
      <c r="N2709" s="717"/>
      <c r="O2709" s="232"/>
      <c r="P2709" s="232"/>
      <c r="Q2709" s="347"/>
      <c r="R2709" s="695"/>
      <c r="S2709" s="695"/>
      <c r="T2709" s="695"/>
      <c r="U2709" s="695"/>
      <c r="V2709" s="695"/>
      <c r="W2709" s="695"/>
      <c r="X2709" s="232"/>
      <c r="Y2709" s="695"/>
      <c r="Z2709" s="232"/>
      <c r="AA2709" s="696"/>
      <c r="AB2709" s="696"/>
      <c r="AC2709" s="697"/>
      <c r="AD2709" s="698"/>
      <c r="AE2709" s="699"/>
      <c r="AF2709" s="699"/>
      <c r="AG2709" s="699"/>
      <c r="AH2709" s="699"/>
      <c r="AI2709" s="232"/>
      <c r="AJ2709" s="694"/>
      <c r="AK2709" s="694"/>
      <c r="AL2709" s="700"/>
      <c r="AM2709" s="694"/>
      <c r="AN2709" s="694"/>
      <c r="AO2709" s="232"/>
      <c r="AP2709" s="232"/>
      <c r="AQ2709" s="232"/>
      <c r="AR2709" s="232"/>
      <c r="AS2709" s="232"/>
      <c r="AT2709" s="243" t="str">
        <f t="shared" si="227"/>
        <v/>
      </c>
      <c r="AU2709" s="243" t="str">
        <f t="shared" si="228"/>
        <v/>
      </c>
    </row>
    <row r="2710" spans="2:47" ht="14.25">
      <c r="B2710" s="682">
        <v>2025</v>
      </c>
      <c r="C2710" s="29">
        <v>8</v>
      </c>
      <c r="D2710" s="682"/>
      <c r="E2710" s="683"/>
      <c r="F2710" s="682"/>
      <c r="G2710" s="703"/>
      <c r="H2710" s="694"/>
      <c r="I2710" s="347"/>
      <c r="J2710" s="694"/>
      <c r="K2710" s="232"/>
      <c r="L2710" s="698"/>
      <c r="M2710" s="185"/>
      <c r="N2710" s="717"/>
      <c r="O2710" s="232"/>
      <c r="P2710" s="232"/>
      <c r="Q2710" s="347"/>
      <c r="R2710" s="695"/>
      <c r="S2710" s="695"/>
      <c r="T2710" s="695"/>
      <c r="U2710" s="695"/>
      <c r="V2710" s="695"/>
      <c r="W2710" s="695"/>
      <c r="X2710" s="232"/>
      <c r="Y2710" s="695"/>
      <c r="Z2710" s="232"/>
      <c r="AA2710" s="696"/>
      <c r="AB2710" s="696"/>
      <c r="AC2710" s="697"/>
      <c r="AD2710" s="698"/>
      <c r="AE2710" s="699"/>
      <c r="AF2710" s="699"/>
      <c r="AG2710" s="699"/>
      <c r="AH2710" s="699"/>
      <c r="AI2710" s="232"/>
      <c r="AJ2710" s="694"/>
      <c r="AK2710" s="694"/>
      <c r="AL2710" s="700"/>
      <c r="AM2710" s="694"/>
      <c r="AN2710" s="694"/>
      <c r="AO2710" s="232"/>
      <c r="AP2710" s="232"/>
      <c r="AQ2710" s="232"/>
      <c r="AR2710" s="232"/>
      <c r="AS2710" s="232"/>
      <c r="AT2710" s="243" t="str">
        <f t="shared" si="227"/>
        <v/>
      </c>
      <c r="AU2710" s="243" t="str">
        <f t="shared" si="228"/>
        <v/>
      </c>
    </row>
    <row r="2711" spans="2:47" ht="14.25">
      <c r="B2711" s="682">
        <v>2025</v>
      </c>
      <c r="C2711" s="29">
        <v>8</v>
      </c>
      <c r="D2711" s="682"/>
      <c r="E2711" s="683"/>
      <c r="F2711" s="682"/>
      <c r="G2711" s="703"/>
      <c r="H2711" s="694"/>
      <c r="I2711" s="347"/>
      <c r="J2711" s="694"/>
      <c r="K2711" s="232"/>
      <c r="L2711" s="698"/>
      <c r="M2711" s="185"/>
      <c r="N2711" s="717"/>
      <c r="O2711" s="232"/>
      <c r="P2711" s="232"/>
      <c r="Q2711" s="347"/>
      <c r="R2711" s="695"/>
      <c r="S2711" s="695"/>
      <c r="T2711" s="695"/>
      <c r="U2711" s="695"/>
      <c r="V2711" s="695"/>
      <c r="W2711" s="695"/>
      <c r="X2711" s="232"/>
      <c r="Y2711" s="695"/>
      <c r="Z2711" s="232"/>
      <c r="AA2711" s="696"/>
      <c r="AB2711" s="696"/>
      <c r="AC2711" s="697"/>
      <c r="AD2711" s="698"/>
      <c r="AE2711" s="699"/>
      <c r="AF2711" s="699"/>
      <c r="AG2711" s="699"/>
      <c r="AH2711" s="699"/>
      <c r="AI2711" s="232"/>
      <c r="AJ2711" s="694"/>
      <c r="AK2711" s="694"/>
      <c r="AL2711" s="700"/>
      <c r="AM2711" s="694"/>
      <c r="AN2711" s="694"/>
      <c r="AO2711" s="232"/>
      <c r="AP2711" s="232"/>
      <c r="AQ2711" s="232"/>
      <c r="AR2711" s="232"/>
      <c r="AS2711" s="232"/>
      <c r="AT2711" s="243" t="str">
        <f t="shared" si="227"/>
        <v/>
      </c>
      <c r="AU2711" s="243" t="str">
        <f t="shared" si="228"/>
        <v/>
      </c>
    </row>
    <row r="2712" spans="2:47" ht="14.25">
      <c r="B2712" s="682">
        <v>2025</v>
      </c>
      <c r="C2712" s="29">
        <v>8</v>
      </c>
      <c r="D2712" s="682"/>
      <c r="E2712" s="683"/>
      <c r="F2712" s="682"/>
      <c r="G2712" s="703"/>
      <c r="H2712" s="694"/>
      <c r="I2712" s="347"/>
      <c r="J2712" s="694"/>
      <c r="K2712" s="232"/>
      <c r="L2712" s="698"/>
      <c r="M2712" s="185"/>
      <c r="N2712" s="717"/>
      <c r="O2712" s="232"/>
      <c r="P2712" s="232"/>
      <c r="Q2712" s="347"/>
      <c r="R2712" s="695"/>
      <c r="S2712" s="695"/>
      <c r="T2712" s="695"/>
      <c r="U2712" s="695"/>
      <c r="V2712" s="695"/>
      <c r="W2712" s="695"/>
      <c r="X2712" s="232"/>
      <c r="Y2712" s="695"/>
      <c r="Z2712" s="232"/>
      <c r="AA2712" s="696"/>
      <c r="AB2712" s="696"/>
      <c r="AC2712" s="697"/>
      <c r="AD2712" s="698"/>
      <c r="AE2712" s="699"/>
      <c r="AF2712" s="699"/>
      <c r="AG2712" s="699"/>
      <c r="AH2712" s="699"/>
      <c r="AI2712" s="232"/>
      <c r="AJ2712" s="694"/>
      <c r="AK2712" s="694"/>
      <c r="AL2712" s="700"/>
      <c r="AM2712" s="694"/>
      <c r="AN2712" s="694"/>
      <c r="AO2712" s="232"/>
      <c r="AP2712" s="232"/>
      <c r="AQ2712" s="232"/>
      <c r="AR2712" s="232"/>
      <c r="AS2712" s="232"/>
      <c r="AT2712" s="243" t="str">
        <f t="shared" si="227"/>
        <v/>
      </c>
      <c r="AU2712" s="243" t="str">
        <f t="shared" si="228"/>
        <v/>
      </c>
    </row>
    <row r="2713" spans="2:47" ht="14.25">
      <c r="B2713" s="682">
        <v>2025</v>
      </c>
      <c r="C2713" s="29">
        <v>8</v>
      </c>
      <c r="D2713" s="682"/>
      <c r="E2713" s="683"/>
      <c r="F2713" s="682"/>
      <c r="G2713" s="703"/>
      <c r="H2713" s="694"/>
      <c r="I2713" s="347"/>
      <c r="J2713" s="694"/>
      <c r="K2713" s="232"/>
      <c r="L2713" s="698"/>
      <c r="M2713" s="185"/>
      <c r="N2713" s="717"/>
      <c r="O2713" s="232"/>
      <c r="P2713" s="232"/>
      <c r="Q2713" s="347"/>
      <c r="R2713" s="695"/>
      <c r="S2713" s="695"/>
      <c r="T2713" s="695"/>
      <c r="U2713" s="695"/>
      <c r="V2713" s="695"/>
      <c r="W2713" s="695"/>
      <c r="X2713" s="232"/>
      <c r="Y2713" s="695"/>
      <c r="Z2713" s="232"/>
      <c r="AA2713" s="696"/>
      <c r="AB2713" s="696"/>
      <c r="AC2713" s="697"/>
      <c r="AD2713" s="698"/>
      <c r="AE2713" s="699"/>
      <c r="AF2713" s="699"/>
      <c r="AG2713" s="699"/>
      <c r="AH2713" s="699"/>
      <c r="AI2713" s="232"/>
      <c r="AJ2713" s="694"/>
      <c r="AK2713" s="694"/>
      <c r="AL2713" s="700"/>
      <c r="AM2713" s="694"/>
      <c r="AN2713" s="694"/>
      <c r="AO2713" s="232"/>
      <c r="AP2713" s="232"/>
      <c r="AQ2713" s="232"/>
      <c r="AR2713" s="232"/>
      <c r="AS2713" s="232"/>
      <c r="AT2713" s="243" t="str">
        <f t="shared" si="227"/>
        <v/>
      </c>
      <c r="AU2713" s="243" t="str">
        <f t="shared" si="228"/>
        <v/>
      </c>
    </row>
    <row r="2714" spans="2:47" ht="14.25">
      <c r="B2714" s="682">
        <v>2025</v>
      </c>
      <c r="C2714" s="29">
        <v>8</v>
      </c>
      <c r="D2714" s="682"/>
      <c r="E2714" s="683"/>
      <c r="F2714" s="682"/>
      <c r="G2714" s="703"/>
      <c r="H2714" s="694"/>
      <c r="I2714" s="347"/>
      <c r="J2714" s="694"/>
      <c r="K2714" s="232"/>
      <c r="L2714" s="698"/>
      <c r="M2714" s="185"/>
      <c r="N2714" s="717"/>
      <c r="O2714" s="232"/>
      <c r="P2714" s="232"/>
      <c r="Q2714" s="347"/>
      <c r="R2714" s="695"/>
      <c r="S2714" s="695"/>
      <c r="T2714" s="695"/>
      <c r="U2714" s="695"/>
      <c r="V2714" s="695"/>
      <c r="W2714" s="695"/>
      <c r="X2714" s="232"/>
      <c r="Y2714" s="695"/>
      <c r="Z2714" s="232"/>
      <c r="AA2714" s="696"/>
      <c r="AB2714" s="696"/>
      <c r="AC2714" s="697"/>
      <c r="AD2714" s="698"/>
      <c r="AE2714" s="699"/>
      <c r="AF2714" s="699"/>
      <c r="AG2714" s="699"/>
      <c r="AH2714" s="699"/>
      <c r="AI2714" s="232"/>
      <c r="AJ2714" s="694"/>
      <c r="AK2714" s="694"/>
      <c r="AL2714" s="700"/>
      <c r="AM2714" s="694"/>
      <c r="AN2714" s="694"/>
      <c r="AO2714" s="232"/>
      <c r="AP2714" s="232"/>
      <c r="AQ2714" s="232"/>
      <c r="AR2714" s="232"/>
      <c r="AS2714" s="232"/>
      <c r="AT2714" s="243" t="str">
        <f t="shared" si="227"/>
        <v/>
      </c>
      <c r="AU2714" s="243" t="str">
        <f t="shared" si="228"/>
        <v/>
      </c>
    </row>
    <row r="2715" spans="2:47" ht="14.25">
      <c r="B2715" s="682">
        <v>2025</v>
      </c>
      <c r="C2715" s="29">
        <v>8</v>
      </c>
      <c r="D2715" s="682"/>
      <c r="E2715" s="683"/>
      <c r="F2715" s="682"/>
      <c r="G2715" s="703"/>
      <c r="H2715" s="694"/>
      <c r="I2715" s="347"/>
      <c r="J2715" s="694"/>
      <c r="K2715" s="232"/>
      <c r="L2715" s="698"/>
      <c r="M2715" s="185"/>
      <c r="N2715" s="717"/>
      <c r="O2715" s="232"/>
      <c r="P2715" s="232"/>
      <c r="Q2715" s="347"/>
      <c r="R2715" s="695"/>
      <c r="S2715" s="695"/>
      <c r="T2715" s="695"/>
      <c r="U2715" s="695"/>
      <c r="V2715" s="695"/>
      <c r="W2715" s="695"/>
      <c r="X2715" s="232"/>
      <c r="Y2715" s="695"/>
      <c r="Z2715" s="232"/>
      <c r="AA2715" s="696"/>
      <c r="AB2715" s="696"/>
      <c r="AC2715" s="697"/>
      <c r="AD2715" s="698"/>
      <c r="AE2715" s="699"/>
      <c r="AF2715" s="699"/>
      <c r="AG2715" s="699"/>
      <c r="AH2715" s="699"/>
      <c r="AI2715" s="232"/>
      <c r="AJ2715" s="694"/>
      <c r="AK2715" s="694"/>
      <c r="AL2715" s="700"/>
      <c r="AM2715" s="694"/>
      <c r="AN2715" s="694"/>
      <c r="AO2715" s="232"/>
      <c r="AP2715" s="232"/>
      <c r="AQ2715" s="232"/>
      <c r="AR2715" s="232"/>
      <c r="AS2715" s="232"/>
      <c r="AT2715" s="243" t="str">
        <f t="shared" si="227"/>
        <v/>
      </c>
      <c r="AU2715" s="243" t="str">
        <f t="shared" si="228"/>
        <v/>
      </c>
    </row>
    <row r="2716" spans="2:47" ht="14.25">
      <c r="B2716" s="682">
        <v>2025</v>
      </c>
      <c r="C2716" s="29">
        <v>8</v>
      </c>
      <c r="D2716" s="682"/>
      <c r="E2716" s="683"/>
      <c r="F2716" s="682"/>
      <c r="G2716" s="703"/>
      <c r="H2716" s="694"/>
      <c r="I2716" s="347"/>
      <c r="J2716" s="694"/>
      <c r="K2716" s="232"/>
      <c r="L2716" s="698"/>
      <c r="M2716" s="185"/>
      <c r="N2716" s="717"/>
      <c r="O2716" s="232"/>
      <c r="P2716" s="232"/>
      <c r="Q2716" s="347"/>
      <c r="R2716" s="695"/>
      <c r="S2716" s="695"/>
      <c r="T2716" s="695"/>
      <c r="U2716" s="695"/>
      <c r="V2716" s="695"/>
      <c r="W2716" s="695"/>
      <c r="X2716" s="232"/>
      <c r="Y2716" s="695"/>
      <c r="Z2716" s="232"/>
      <c r="AA2716" s="696"/>
      <c r="AB2716" s="696"/>
      <c r="AC2716" s="697"/>
      <c r="AD2716" s="698"/>
      <c r="AE2716" s="699"/>
      <c r="AF2716" s="699"/>
      <c r="AG2716" s="699"/>
      <c r="AH2716" s="699"/>
      <c r="AI2716" s="232"/>
      <c r="AJ2716" s="694"/>
      <c r="AK2716" s="694"/>
      <c r="AL2716" s="700"/>
      <c r="AM2716" s="694"/>
      <c r="AN2716" s="694"/>
      <c r="AO2716" s="232"/>
      <c r="AP2716" s="232"/>
      <c r="AQ2716" s="232"/>
      <c r="AR2716" s="232"/>
      <c r="AS2716" s="232"/>
      <c r="AT2716" s="243" t="str">
        <f t="shared" si="227"/>
        <v/>
      </c>
      <c r="AU2716" s="243" t="str">
        <f t="shared" si="228"/>
        <v/>
      </c>
    </row>
    <row r="2717" spans="2:47" ht="14.25">
      <c r="B2717" s="682">
        <v>2025</v>
      </c>
      <c r="C2717" s="29">
        <v>8</v>
      </c>
      <c r="D2717" s="682"/>
      <c r="E2717" s="683"/>
      <c r="F2717" s="682"/>
      <c r="G2717" s="703"/>
      <c r="H2717" s="694"/>
      <c r="I2717" s="347"/>
      <c r="J2717" s="694"/>
      <c r="K2717" s="232"/>
      <c r="L2717" s="698"/>
      <c r="M2717" s="185"/>
      <c r="N2717" s="717"/>
      <c r="O2717" s="232"/>
      <c r="P2717" s="232"/>
      <c r="Q2717" s="347"/>
      <c r="R2717" s="695"/>
      <c r="S2717" s="695"/>
      <c r="T2717" s="695"/>
      <c r="U2717" s="695"/>
      <c r="V2717" s="695"/>
      <c r="W2717" s="695"/>
      <c r="X2717" s="232"/>
      <c r="Y2717" s="695"/>
      <c r="Z2717" s="232"/>
      <c r="AA2717" s="696"/>
      <c r="AB2717" s="696"/>
      <c r="AC2717" s="697"/>
      <c r="AD2717" s="698"/>
      <c r="AE2717" s="699"/>
      <c r="AF2717" s="699"/>
      <c r="AG2717" s="699"/>
      <c r="AH2717" s="699"/>
      <c r="AI2717" s="232"/>
      <c r="AJ2717" s="694"/>
      <c r="AK2717" s="694"/>
      <c r="AL2717" s="700"/>
      <c r="AM2717" s="694"/>
      <c r="AN2717" s="694"/>
      <c r="AO2717" s="232"/>
      <c r="AP2717" s="232"/>
      <c r="AQ2717" s="232"/>
      <c r="AR2717" s="232"/>
      <c r="AS2717" s="232"/>
      <c r="AT2717" s="243" t="str">
        <f t="shared" si="227"/>
        <v/>
      </c>
      <c r="AU2717" s="243" t="str">
        <f t="shared" si="228"/>
        <v/>
      </c>
    </row>
    <row r="2718" spans="2:47" ht="14.25">
      <c r="B2718" s="682">
        <v>2025</v>
      </c>
      <c r="C2718" s="29">
        <v>8</v>
      </c>
      <c r="D2718" s="682"/>
      <c r="E2718" s="683"/>
      <c r="F2718" s="682"/>
      <c r="G2718" s="703"/>
      <c r="H2718" s="694"/>
      <c r="I2718" s="347"/>
      <c r="J2718" s="694"/>
      <c r="K2718" s="232"/>
      <c r="L2718" s="698"/>
      <c r="M2718" s="185"/>
      <c r="N2718" s="717"/>
      <c r="O2718" s="232"/>
      <c r="P2718" s="232"/>
      <c r="Q2718" s="347"/>
      <c r="R2718" s="695"/>
      <c r="S2718" s="695"/>
      <c r="T2718" s="695"/>
      <c r="U2718" s="695"/>
      <c r="V2718" s="695"/>
      <c r="W2718" s="695"/>
      <c r="X2718" s="232"/>
      <c r="Y2718" s="695"/>
      <c r="Z2718" s="232"/>
      <c r="AA2718" s="696"/>
      <c r="AB2718" s="696"/>
      <c r="AC2718" s="697"/>
      <c r="AD2718" s="698"/>
      <c r="AE2718" s="699"/>
      <c r="AF2718" s="699"/>
      <c r="AG2718" s="699"/>
      <c r="AH2718" s="699"/>
      <c r="AI2718" s="232"/>
      <c r="AJ2718" s="694"/>
      <c r="AK2718" s="694"/>
      <c r="AL2718" s="700"/>
      <c r="AM2718" s="694"/>
      <c r="AN2718" s="694"/>
      <c r="AO2718" s="232"/>
      <c r="AP2718" s="232"/>
      <c r="AQ2718" s="232"/>
      <c r="AR2718" s="232"/>
      <c r="AS2718" s="232"/>
      <c r="AT2718" s="243" t="str">
        <f t="shared" si="227"/>
        <v/>
      </c>
      <c r="AU2718" s="243" t="str">
        <f t="shared" si="228"/>
        <v/>
      </c>
    </row>
    <row r="2719" spans="2:47" ht="14.25">
      <c r="B2719" s="682">
        <v>2025</v>
      </c>
      <c r="C2719" s="29">
        <v>8</v>
      </c>
      <c r="D2719" s="682"/>
      <c r="E2719" s="683"/>
      <c r="F2719" s="682"/>
      <c r="G2719" s="703"/>
      <c r="H2719" s="694"/>
      <c r="I2719" s="347"/>
      <c r="J2719" s="694"/>
      <c r="K2719" s="232"/>
      <c r="L2719" s="698"/>
      <c r="M2719" s="185"/>
      <c r="N2719" s="717"/>
      <c r="O2719" s="232"/>
      <c r="P2719" s="232"/>
      <c r="Q2719" s="347"/>
      <c r="R2719" s="695"/>
      <c r="S2719" s="695"/>
      <c r="T2719" s="695"/>
      <c r="U2719" s="695"/>
      <c r="V2719" s="695"/>
      <c r="W2719" s="695"/>
      <c r="X2719" s="232"/>
      <c r="Y2719" s="695"/>
      <c r="Z2719" s="232"/>
      <c r="AA2719" s="696"/>
      <c r="AB2719" s="696"/>
      <c r="AC2719" s="697"/>
      <c r="AD2719" s="698"/>
      <c r="AE2719" s="699"/>
      <c r="AF2719" s="699"/>
      <c r="AG2719" s="699"/>
      <c r="AH2719" s="699"/>
      <c r="AI2719" s="232"/>
      <c r="AJ2719" s="694"/>
      <c r="AK2719" s="694"/>
      <c r="AL2719" s="700"/>
      <c r="AM2719" s="694"/>
      <c r="AN2719" s="694"/>
      <c r="AO2719" s="232"/>
      <c r="AP2719" s="232"/>
      <c r="AQ2719" s="232"/>
      <c r="AR2719" s="232"/>
      <c r="AS2719" s="232"/>
      <c r="AT2719" s="243" t="str">
        <f t="shared" si="227"/>
        <v/>
      </c>
      <c r="AU2719" s="243" t="str">
        <f t="shared" si="228"/>
        <v/>
      </c>
    </row>
    <row r="2720" spans="2:47" ht="14.25">
      <c r="B2720" s="682">
        <v>2025</v>
      </c>
      <c r="C2720" s="29">
        <v>8</v>
      </c>
      <c r="D2720" s="682"/>
      <c r="E2720" s="683"/>
      <c r="F2720" s="682"/>
      <c r="G2720" s="703"/>
      <c r="H2720" s="694"/>
      <c r="I2720" s="347"/>
      <c r="J2720" s="694"/>
      <c r="K2720" s="232"/>
      <c r="L2720" s="698"/>
      <c r="M2720" s="185"/>
      <c r="N2720" s="717"/>
      <c r="O2720" s="232"/>
      <c r="P2720" s="232"/>
      <c r="Q2720" s="347"/>
      <c r="R2720" s="695"/>
      <c r="S2720" s="695"/>
      <c r="T2720" s="695"/>
      <c r="U2720" s="695"/>
      <c r="V2720" s="695"/>
      <c r="W2720" s="695"/>
      <c r="X2720" s="232"/>
      <c r="Y2720" s="695"/>
      <c r="Z2720" s="232"/>
      <c r="AA2720" s="696"/>
      <c r="AB2720" s="696"/>
      <c r="AC2720" s="697"/>
      <c r="AD2720" s="698"/>
      <c r="AE2720" s="699"/>
      <c r="AF2720" s="699"/>
      <c r="AG2720" s="699"/>
      <c r="AH2720" s="699"/>
      <c r="AI2720" s="232"/>
      <c r="AJ2720" s="694"/>
      <c r="AK2720" s="694"/>
      <c r="AL2720" s="700"/>
      <c r="AM2720" s="694"/>
      <c r="AN2720" s="694"/>
      <c r="AO2720" s="232"/>
      <c r="AP2720" s="232"/>
      <c r="AQ2720" s="232"/>
      <c r="AR2720" s="232"/>
      <c r="AS2720" s="232"/>
      <c r="AT2720" s="243" t="str">
        <f t="shared" si="227"/>
        <v/>
      </c>
      <c r="AU2720" s="243" t="str">
        <f t="shared" si="228"/>
        <v/>
      </c>
    </row>
    <row r="2721" spans="2:47" ht="14.25">
      <c r="B2721" s="682">
        <v>2025</v>
      </c>
      <c r="C2721" s="29">
        <v>8</v>
      </c>
      <c r="D2721" s="682"/>
      <c r="E2721" s="683"/>
      <c r="F2721" s="682"/>
      <c r="G2721" s="703"/>
      <c r="H2721" s="694"/>
      <c r="I2721" s="347"/>
      <c r="J2721" s="694"/>
      <c r="K2721" s="232"/>
      <c r="L2721" s="698"/>
      <c r="M2721" s="185"/>
      <c r="N2721" s="717"/>
      <c r="O2721" s="232"/>
      <c r="P2721" s="232"/>
      <c r="Q2721" s="347"/>
      <c r="R2721" s="695"/>
      <c r="S2721" s="695"/>
      <c r="T2721" s="695"/>
      <c r="U2721" s="695"/>
      <c r="V2721" s="695"/>
      <c r="W2721" s="695"/>
      <c r="X2721" s="232"/>
      <c r="Y2721" s="695"/>
      <c r="Z2721" s="232"/>
      <c r="AA2721" s="696"/>
      <c r="AB2721" s="696"/>
      <c r="AC2721" s="697"/>
      <c r="AD2721" s="698"/>
      <c r="AE2721" s="699"/>
      <c r="AF2721" s="699"/>
      <c r="AG2721" s="699"/>
      <c r="AH2721" s="699"/>
      <c r="AI2721" s="232"/>
      <c r="AJ2721" s="694"/>
      <c r="AK2721" s="694"/>
      <c r="AL2721" s="700"/>
      <c r="AM2721" s="694"/>
      <c r="AN2721" s="694"/>
      <c r="AO2721" s="232"/>
      <c r="AP2721" s="232"/>
      <c r="AQ2721" s="232"/>
      <c r="AR2721" s="232"/>
      <c r="AS2721" s="232"/>
      <c r="AT2721" s="243" t="str">
        <f t="shared" si="227"/>
        <v/>
      </c>
      <c r="AU2721" s="243" t="str">
        <f t="shared" si="228"/>
        <v/>
      </c>
    </row>
    <row r="2722" spans="2:47" ht="14.25">
      <c r="B2722" s="682">
        <v>2025</v>
      </c>
      <c r="C2722" s="29">
        <v>8</v>
      </c>
      <c r="D2722" s="682"/>
      <c r="E2722" s="683"/>
      <c r="F2722" s="682"/>
      <c r="G2722" s="703"/>
      <c r="H2722" s="694"/>
      <c r="I2722" s="347"/>
      <c r="J2722" s="694"/>
      <c r="K2722" s="232"/>
      <c r="L2722" s="698"/>
      <c r="M2722" s="185"/>
      <c r="N2722" s="717"/>
      <c r="O2722" s="232"/>
      <c r="P2722" s="232"/>
      <c r="Q2722" s="347"/>
      <c r="R2722" s="695"/>
      <c r="S2722" s="695"/>
      <c r="T2722" s="695"/>
      <c r="U2722" s="695"/>
      <c r="V2722" s="695"/>
      <c r="W2722" s="695"/>
      <c r="X2722" s="232"/>
      <c r="Y2722" s="695"/>
      <c r="Z2722" s="232"/>
      <c r="AA2722" s="696"/>
      <c r="AB2722" s="696"/>
      <c r="AC2722" s="697"/>
      <c r="AD2722" s="698"/>
      <c r="AE2722" s="699"/>
      <c r="AF2722" s="699"/>
      <c r="AG2722" s="699"/>
      <c r="AH2722" s="699"/>
      <c r="AI2722" s="232"/>
      <c r="AJ2722" s="694"/>
      <c r="AK2722" s="694"/>
      <c r="AL2722" s="700"/>
      <c r="AM2722" s="694"/>
      <c r="AN2722" s="694"/>
      <c r="AO2722" s="232"/>
      <c r="AP2722" s="232"/>
      <c r="AQ2722" s="232"/>
      <c r="AR2722" s="232"/>
      <c r="AS2722" s="232"/>
      <c r="AT2722" s="243" t="str">
        <f t="shared" si="227"/>
        <v/>
      </c>
      <c r="AU2722" s="243" t="str">
        <f t="shared" si="228"/>
        <v/>
      </c>
    </row>
    <row r="2723" spans="2:47" ht="14.25">
      <c r="B2723" s="682">
        <v>2025</v>
      </c>
      <c r="C2723" s="29">
        <v>8</v>
      </c>
      <c r="D2723" s="682"/>
      <c r="E2723" s="683"/>
      <c r="F2723" s="682"/>
      <c r="G2723" s="703"/>
      <c r="H2723" s="694"/>
      <c r="I2723" s="347"/>
      <c r="J2723" s="694"/>
      <c r="K2723" s="232"/>
      <c r="L2723" s="698"/>
      <c r="M2723" s="185"/>
      <c r="N2723" s="717"/>
      <c r="O2723" s="232"/>
      <c r="P2723" s="232"/>
      <c r="Q2723" s="347"/>
      <c r="R2723" s="695"/>
      <c r="S2723" s="695"/>
      <c r="T2723" s="695"/>
      <c r="U2723" s="695"/>
      <c r="V2723" s="695"/>
      <c r="W2723" s="695"/>
      <c r="X2723" s="232"/>
      <c r="Y2723" s="695"/>
      <c r="Z2723" s="232"/>
      <c r="AA2723" s="696"/>
      <c r="AB2723" s="696"/>
      <c r="AC2723" s="697"/>
      <c r="AD2723" s="698"/>
      <c r="AE2723" s="699"/>
      <c r="AF2723" s="699"/>
      <c r="AG2723" s="699"/>
      <c r="AH2723" s="699"/>
      <c r="AI2723" s="232"/>
      <c r="AJ2723" s="694"/>
      <c r="AK2723" s="694"/>
      <c r="AL2723" s="700"/>
      <c r="AM2723" s="694"/>
      <c r="AN2723" s="694"/>
      <c r="AO2723" s="232"/>
      <c r="AP2723" s="232"/>
      <c r="AQ2723" s="232"/>
      <c r="AR2723" s="232"/>
      <c r="AS2723" s="232"/>
      <c r="AT2723" s="243" t="str">
        <f t="shared" si="227"/>
        <v/>
      </c>
      <c r="AU2723" s="243" t="str">
        <f t="shared" si="228"/>
        <v/>
      </c>
    </row>
    <row r="2724" spans="2:47" ht="14.25">
      <c r="B2724" s="682">
        <v>2025</v>
      </c>
      <c r="C2724" s="29">
        <v>8</v>
      </c>
      <c r="D2724" s="682"/>
      <c r="E2724" s="683"/>
      <c r="F2724" s="682"/>
      <c r="G2724" s="703"/>
      <c r="H2724" s="694"/>
      <c r="I2724" s="347"/>
      <c r="J2724" s="694"/>
      <c r="K2724" s="232"/>
      <c r="L2724" s="698"/>
      <c r="M2724" s="185"/>
      <c r="N2724" s="717"/>
      <c r="O2724" s="232"/>
      <c r="P2724" s="232"/>
      <c r="Q2724" s="347"/>
      <c r="R2724" s="695"/>
      <c r="S2724" s="695"/>
      <c r="T2724" s="695"/>
      <c r="U2724" s="695"/>
      <c r="V2724" s="695"/>
      <c r="W2724" s="695"/>
      <c r="X2724" s="232"/>
      <c r="Y2724" s="695"/>
      <c r="Z2724" s="232"/>
      <c r="AA2724" s="696"/>
      <c r="AB2724" s="696"/>
      <c r="AC2724" s="697"/>
      <c r="AD2724" s="698"/>
      <c r="AE2724" s="699"/>
      <c r="AF2724" s="699"/>
      <c r="AG2724" s="699"/>
      <c r="AH2724" s="699"/>
      <c r="AI2724" s="232"/>
      <c r="AJ2724" s="694"/>
      <c r="AK2724" s="694"/>
      <c r="AL2724" s="700"/>
      <c r="AM2724" s="694"/>
      <c r="AN2724" s="694"/>
      <c r="AO2724" s="232"/>
      <c r="AP2724" s="232"/>
      <c r="AQ2724" s="232"/>
      <c r="AR2724" s="232"/>
      <c r="AS2724" s="232"/>
      <c r="AT2724" s="243" t="str">
        <f t="shared" si="227"/>
        <v/>
      </c>
      <c r="AU2724" s="243" t="str">
        <f t="shared" si="228"/>
        <v/>
      </c>
    </row>
    <row r="2725" spans="2:47" ht="14.25">
      <c r="B2725" s="682">
        <v>2025</v>
      </c>
      <c r="C2725" s="29">
        <v>8</v>
      </c>
      <c r="D2725" s="682"/>
      <c r="E2725" s="683"/>
      <c r="F2725" s="682"/>
      <c r="G2725" s="703"/>
      <c r="H2725" s="694"/>
      <c r="I2725" s="347"/>
      <c r="J2725" s="694"/>
      <c r="K2725" s="232"/>
      <c r="L2725" s="698"/>
      <c r="M2725" s="185"/>
      <c r="N2725" s="717"/>
      <c r="O2725" s="232"/>
      <c r="P2725" s="232"/>
      <c r="Q2725" s="347"/>
      <c r="R2725" s="695"/>
      <c r="S2725" s="695"/>
      <c r="T2725" s="695"/>
      <c r="U2725" s="695"/>
      <c r="V2725" s="695"/>
      <c r="W2725" s="695"/>
      <c r="X2725" s="232"/>
      <c r="Y2725" s="695"/>
      <c r="Z2725" s="232"/>
      <c r="AA2725" s="696"/>
      <c r="AB2725" s="696"/>
      <c r="AC2725" s="697"/>
      <c r="AD2725" s="698"/>
      <c r="AE2725" s="699"/>
      <c r="AF2725" s="699"/>
      <c r="AG2725" s="699"/>
      <c r="AH2725" s="699"/>
      <c r="AI2725" s="232"/>
      <c r="AJ2725" s="694"/>
      <c r="AK2725" s="694"/>
      <c r="AL2725" s="700"/>
      <c r="AM2725" s="694"/>
      <c r="AN2725" s="694"/>
      <c r="AO2725" s="232"/>
      <c r="AP2725" s="232"/>
      <c r="AQ2725" s="232"/>
      <c r="AR2725" s="232"/>
      <c r="AS2725" s="232"/>
      <c r="AT2725" s="243" t="str">
        <f t="shared" si="227"/>
        <v/>
      </c>
      <c r="AU2725" s="243" t="str">
        <f t="shared" si="228"/>
        <v/>
      </c>
    </row>
    <row r="2726" spans="2:47" ht="14.25">
      <c r="B2726" s="682">
        <v>2025</v>
      </c>
      <c r="C2726" s="29">
        <v>8</v>
      </c>
      <c r="D2726" s="682"/>
      <c r="E2726" s="683"/>
      <c r="F2726" s="682"/>
      <c r="G2726" s="703"/>
      <c r="H2726" s="694"/>
      <c r="I2726" s="347"/>
      <c r="J2726" s="694"/>
      <c r="K2726" s="232"/>
      <c r="L2726" s="698"/>
      <c r="M2726" s="185"/>
      <c r="N2726" s="717"/>
      <c r="O2726" s="232"/>
      <c r="P2726" s="232"/>
      <c r="Q2726" s="347"/>
      <c r="R2726" s="695"/>
      <c r="S2726" s="695"/>
      <c r="T2726" s="695"/>
      <c r="U2726" s="695"/>
      <c r="V2726" s="695"/>
      <c r="W2726" s="695"/>
      <c r="X2726" s="232"/>
      <c r="Y2726" s="695"/>
      <c r="Z2726" s="232"/>
      <c r="AA2726" s="696"/>
      <c r="AB2726" s="696"/>
      <c r="AC2726" s="697"/>
      <c r="AD2726" s="698"/>
      <c r="AE2726" s="699"/>
      <c r="AF2726" s="699"/>
      <c r="AG2726" s="699"/>
      <c r="AH2726" s="699"/>
      <c r="AI2726" s="232"/>
      <c r="AJ2726" s="694"/>
      <c r="AK2726" s="694"/>
      <c r="AL2726" s="700"/>
      <c r="AM2726" s="694"/>
      <c r="AN2726" s="694"/>
      <c r="AO2726" s="232"/>
      <c r="AP2726" s="232"/>
      <c r="AQ2726" s="232"/>
      <c r="AR2726" s="232"/>
      <c r="AS2726" s="232"/>
      <c r="AT2726" s="243" t="str">
        <f t="shared" si="227"/>
        <v/>
      </c>
      <c r="AU2726" s="243" t="str">
        <f t="shared" si="228"/>
        <v/>
      </c>
    </row>
    <row r="2727" spans="2:47" ht="14.25">
      <c r="B2727" s="682">
        <v>2025</v>
      </c>
      <c r="C2727" s="29">
        <v>8</v>
      </c>
      <c r="D2727" s="682"/>
      <c r="E2727" s="683"/>
      <c r="F2727" s="682"/>
      <c r="G2727" s="703"/>
      <c r="H2727" s="694"/>
      <c r="I2727" s="347"/>
      <c r="J2727" s="694"/>
      <c r="K2727" s="232"/>
      <c r="L2727" s="698"/>
      <c r="M2727" s="185"/>
      <c r="N2727" s="717"/>
      <c r="O2727" s="232"/>
      <c r="P2727" s="232"/>
      <c r="Q2727" s="347"/>
      <c r="R2727" s="695"/>
      <c r="S2727" s="695"/>
      <c r="T2727" s="695"/>
      <c r="U2727" s="695"/>
      <c r="V2727" s="695"/>
      <c r="W2727" s="695"/>
      <c r="X2727" s="232"/>
      <c r="Y2727" s="695"/>
      <c r="Z2727" s="232"/>
      <c r="AA2727" s="696"/>
      <c r="AB2727" s="696"/>
      <c r="AC2727" s="697"/>
      <c r="AD2727" s="698"/>
      <c r="AE2727" s="699"/>
      <c r="AF2727" s="699"/>
      <c r="AG2727" s="699"/>
      <c r="AH2727" s="699"/>
      <c r="AI2727" s="232"/>
      <c r="AJ2727" s="694"/>
      <c r="AK2727" s="694"/>
      <c r="AL2727" s="700"/>
      <c r="AM2727" s="694"/>
      <c r="AN2727" s="694"/>
      <c r="AO2727" s="232"/>
      <c r="AP2727" s="232"/>
      <c r="AQ2727" s="232"/>
      <c r="AR2727" s="232"/>
      <c r="AS2727" s="232"/>
      <c r="AT2727" s="243" t="str">
        <f t="shared" si="227"/>
        <v/>
      </c>
      <c r="AU2727" s="243" t="str">
        <f t="shared" si="228"/>
        <v/>
      </c>
    </row>
    <row r="2728" spans="2:47" ht="14.25">
      <c r="B2728" s="682">
        <v>2025</v>
      </c>
      <c r="C2728" s="29">
        <v>8</v>
      </c>
      <c r="D2728" s="682"/>
      <c r="E2728" s="683"/>
      <c r="F2728" s="682"/>
      <c r="G2728" s="703"/>
      <c r="H2728" s="694"/>
      <c r="I2728" s="347"/>
      <c r="J2728" s="694"/>
      <c r="K2728" s="232"/>
      <c r="L2728" s="698"/>
      <c r="M2728" s="185"/>
      <c r="N2728" s="717"/>
      <c r="O2728" s="232"/>
      <c r="P2728" s="232"/>
      <c r="Q2728" s="347"/>
      <c r="R2728" s="695"/>
      <c r="S2728" s="695"/>
      <c r="T2728" s="695"/>
      <c r="U2728" s="695"/>
      <c r="V2728" s="695"/>
      <c r="W2728" s="695"/>
      <c r="X2728" s="232"/>
      <c r="Y2728" s="695"/>
      <c r="Z2728" s="232"/>
      <c r="AA2728" s="696"/>
      <c r="AB2728" s="696"/>
      <c r="AC2728" s="697"/>
      <c r="AD2728" s="698"/>
      <c r="AE2728" s="699"/>
      <c r="AF2728" s="699"/>
      <c r="AG2728" s="699"/>
      <c r="AH2728" s="699"/>
      <c r="AI2728" s="232"/>
      <c r="AJ2728" s="694"/>
      <c r="AK2728" s="694"/>
      <c r="AL2728" s="700"/>
      <c r="AM2728" s="694"/>
      <c r="AN2728" s="694"/>
      <c r="AO2728" s="232"/>
      <c r="AP2728" s="232"/>
      <c r="AQ2728" s="232"/>
      <c r="AR2728" s="232"/>
      <c r="AS2728" s="232"/>
      <c r="AT2728" s="243" t="str">
        <f t="shared" si="227"/>
        <v/>
      </c>
      <c r="AU2728" s="243" t="str">
        <f t="shared" si="228"/>
        <v/>
      </c>
    </row>
    <row r="2729" spans="2:47" ht="14.25">
      <c r="B2729" s="682">
        <v>2025</v>
      </c>
      <c r="C2729" s="29">
        <v>8</v>
      </c>
      <c r="D2729" s="682"/>
      <c r="E2729" s="683"/>
      <c r="F2729" s="682"/>
      <c r="G2729" s="703"/>
      <c r="H2729" s="694"/>
      <c r="I2729" s="347"/>
      <c r="J2729" s="694"/>
      <c r="K2729" s="232"/>
      <c r="L2729" s="698"/>
      <c r="M2729" s="185"/>
      <c r="N2729" s="717"/>
      <c r="O2729" s="232"/>
      <c r="P2729" s="232"/>
      <c r="Q2729" s="347"/>
      <c r="R2729" s="695"/>
      <c r="S2729" s="695"/>
      <c r="T2729" s="695"/>
      <c r="U2729" s="695"/>
      <c r="V2729" s="695"/>
      <c r="W2729" s="695"/>
      <c r="X2729" s="232"/>
      <c r="Y2729" s="695"/>
      <c r="Z2729" s="232"/>
      <c r="AA2729" s="696"/>
      <c r="AB2729" s="696"/>
      <c r="AC2729" s="697"/>
      <c r="AD2729" s="698"/>
      <c r="AE2729" s="699"/>
      <c r="AF2729" s="699"/>
      <c r="AG2729" s="699"/>
      <c r="AH2729" s="699"/>
      <c r="AI2729" s="232"/>
      <c r="AJ2729" s="694"/>
      <c r="AK2729" s="694"/>
      <c r="AL2729" s="700"/>
      <c r="AM2729" s="694"/>
      <c r="AN2729" s="694"/>
      <c r="AO2729" s="232"/>
      <c r="AP2729" s="232"/>
      <c r="AQ2729" s="232"/>
      <c r="AR2729" s="232"/>
      <c r="AS2729" s="232"/>
      <c r="AT2729" s="243" t="str">
        <f t="shared" si="227"/>
        <v/>
      </c>
      <c r="AU2729" s="243" t="str">
        <f t="shared" si="228"/>
        <v/>
      </c>
    </row>
    <row r="2730" spans="2:47" ht="14.25">
      <c r="B2730" s="682">
        <v>2025</v>
      </c>
      <c r="C2730" s="29">
        <v>8</v>
      </c>
      <c r="D2730" s="682"/>
      <c r="E2730" s="683"/>
      <c r="F2730" s="682"/>
      <c r="G2730" s="703"/>
      <c r="H2730" s="694"/>
      <c r="I2730" s="347"/>
      <c r="J2730" s="694"/>
      <c r="K2730" s="232"/>
      <c r="L2730" s="698"/>
      <c r="M2730" s="185"/>
      <c r="N2730" s="717"/>
      <c r="O2730" s="232"/>
      <c r="P2730" s="232"/>
      <c r="Q2730" s="347"/>
      <c r="R2730" s="695"/>
      <c r="S2730" s="695"/>
      <c r="T2730" s="695"/>
      <c r="U2730" s="695"/>
      <c r="V2730" s="695"/>
      <c r="W2730" s="695"/>
      <c r="X2730" s="232"/>
      <c r="Y2730" s="695"/>
      <c r="Z2730" s="232"/>
      <c r="AA2730" s="696"/>
      <c r="AB2730" s="696"/>
      <c r="AC2730" s="697"/>
      <c r="AD2730" s="698"/>
      <c r="AE2730" s="699"/>
      <c r="AF2730" s="699"/>
      <c r="AG2730" s="699"/>
      <c r="AH2730" s="699"/>
      <c r="AI2730" s="232"/>
      <c r="AJ2730" s="694"/>
      <c r="AK2730" s="694"/>
      <c r="AL2730" s="700"/>
      <c r="AM2730" s="694"/>
      <c r="AN2730" s="694"/>
      <c r="AO2730" s="232"/>
      <c r="AP2730" s="232"/>
      <c r="AQ2730" s="232"/>
      <c r="AR2730" s="232"/>
      <c r="AS2730" s="232"/>
      <c r="AT2730" s="243" t="str">
        <f t="shared" si="227"/>
        <v/>
      </c>
      <c r="AU2730" s="243" t="str">
        <f t="shared" si="228"/>
        <v/>
      </c>
    </row>
    <row r="2731" spans="2:47" ht="14.25">
      <c r="B2731" s="682">
        <v>2025</v>
      </c>
      <c r="C2731" s="29">
        <v>8</v>
      </c>
      <c r="D2731" s="682"/>
      <c r="E2731" s="683"/>
      <c r="F2731" s="682"/>
      <c r="G2731" s="703"/>
      <c r="H2731" s="694"/>
      <c r="I2731" s="347"/>
      <c r="J2731" s="694"/>
      <c r="K2731" s="232"/>
      <c r="L2731" s="698"/>
      <c r="M2731" s="185"/>
      <c r="N2731" s="717"/>
      <c r="O2731" s="232"/>
      <c r="P2731" s="232"/>
      <c r="Q2731" s="347"/>
      <c r="R2731" s="695"/>
      <c r="S2731" s="695"/>
      <c r="T2731" s="695"/>
      <c r="U2731" s="695"/>
      <c r="V2731" s="695"/>
      <c r="W2731" s="695"/>
      <c r="X2731" s="232"/>
      <c r="Y2731" s="695"/>
      <c r="Z2731" s="232"/>
      <c r="AA2731" s="696"/>
      <c r="AB2731" s="696"/>
      <c r="AC2731" s="697"/>
      <c r="AD2731" s="698"/>
      <c r="AE2731" s="699"/>
      <c r="AF2731" s="699"/>
      <c r="AG2731" s="699"/>
      <c r="AH2731" s="699"/>
      <c r="AI2731" s="232"/>
      <c r="AJ2731" s="694"/>
      <c r="AK2731" s="694"/>
      <c r="AL2731" s="700"/>
      <c r="AM2731" s="694"/>
      <c r="AN2731" s="694"/>
      <c r="AO2731" s="232"/>
      <c r="AP2731" s="232"/>
      <c r="AQ2731" s="232"/>
      <c r="AR2731" s="232"/>
      <c r="AS2731" s="232"/>
      <c r="AT2731" s="243" t="str">
        <f t="shared" si="227"/>
        <v/>
      </c>
      <c r="AU2731" s="243" t="str">
        <f t="shared" si="228"/>
        <v/>
      </c>
    </row>
    <row r="2732" spans="2:47" ht="14.25">
      <c r="B2732" s="682">
        <v>2025</v>
      </c>
      <c r="C2732" s="29">
        <v>8</v>
      </c>
      <c r="D2732" s="682"/>
      <c r="E2732" s="683"/>
      <c r="F2732" s="682"/>
      <c r="G2732" s="703"/>
      <c r="H2732" s="694"/>
      <c r="I2732" s="347"/>
      <c r="J2732" s="694"/>
      <c r="K2732" s="232"/>
      <c r="L2732" s="698"/>
      <c r="M2732" s="185"/>
      <c r="N2732" s="717"/>
      <c r="O2732" s="232"/>
      <c r="P2732" s="232"/>
      <c r="Q2732" s="347"/>
      <c r="R2732" s="695"/>
      <c r="S2732" s="695"/>
      <c r="T2732" s="695"/>
      <c r="U2732" s="695"/>
      <c r="V2732" s="695"/>
      <c r="W2732" s="695"/>
      <c r="X2732" s="232"/>
      <c r="Y2732" s="695"/>
      <c r="Z2732" s="232"/>
      <c r="AA2732" s="696"/>
      <c r="AB2732" s="696"/>
      <c r="AC2732" s="697"/>
      <c r="AD2732" s="698"/>
      <c r="AE2732" s="699"/>
      <c r="AF2732" s="699"/>
      <c r="AG2732" s="699"/>
      <c r="AH2732" s="699"/>
      <c r="AI2732" s="232"/>
      <c r="AJ2732" s="694"/>
      <c r="AK2732" s="694"/>
      <c r="AL2732" s="700"/>
      <c r="AM2732" s="694"/>
      <c r="AN2732" s="694"/>
      <c r="AO2732" s="232"/>
      <c r="AP2732" s="232"/>
      <c r="AQ2732" s="232"/>
      <c r="AR2732" s="232"/>
      <c r="AS2732" s="232"/>
      <c r="AT2732" s="243" t="str">
        <f t="shared" si="227"/>
        <v/>
      </c>
      <c r="AU2732" s="243" t="str">
        <f t="shared" si="228"/>
        <v/>
      </c>
    </row>
    <row r="2733" spans="2:47" ht="14.25">
      <c r="B2733" s="682">
        <v>2025</v>
      </c>
      <c r="C2733" s="29">
        <v>8</v>
      </c>
      <c r="D2733" s="682"/>
      <c r="E2733" s="683"/>
      <c r="F2733" s="682"/>
      <c r="G2733" s="703"/>
      <c r="H2733" s="694"/>
      <c r="I2733" s="347"/>
      <c r="J2733" s="694"/>
      <c r="K2733" s="232"/>
      <c r="L2733" s="698"/>
      <c r="M2733" s="185"/>
      <c r="N2733" s="717"/>
      <c r="O2733" s="232"/>
      <c r="P2733" s="232"/>
      <c r="Q2733" s="347"/>
      <c r="R2733" s="695"/>
      <c r="S2733" s="695"/>
      <c r="T2733" s="695"/>
      <c r="U2733" s="695"/>
      <c r="V2733" s="695"/>
      <c r="W2733" s="695"/>
      <c r="X2733" s="232"/>
      <c r="Y2733" s="695"/>
      <c r="Z2733" s="232"/>
      <c r="AA2733" s="696"/>
      <c r="AB2733" s="696"/>
      <c r="AC2733" s="697"/>
      <c r="AD2733" s="698"/>
      <c r="AE2733" s="699"/>
      <c r="AF2733" s="699"/>
      <c r="AG2733" s="699"/>
      <c r="AH2733" s="699"/>
      <c r="AI2733" s="232"/>
      <c r="AJ2733" s="694"/>
      <c r="AK2733" s="694"/>
      <c r="AL2733" s="700"/>
      <c r="AM2733" s="694"/>
      <c r="AN2733" s="694"/>
      <c r="AO2733" s="232"/>
      <c r="AP2733" s="232"/>
      <c r="AQ2733" s="232"/>
      <c r="AR2733" s="232"/>
      <c r="AS2733" s="232"/>
      <c r="AT2733" s="243" t="str">
        <f t="shared" si="227"/>
        <v/>
      </c>
      <c r="AU2733" s="243" t="str">
        <f t="shared" si="228"/>
        <v/>
      </c>
    </row>
    <row r="2734" spans="2:47" ht="14.25">
      <c r="B2734" s="682">
        <v>2025</v>
      </c>
      <c r="C2734" s="29">
        <v>8</v>
      </c>
      <c r="D2734" s="682"/>
      <c r="E2734" s="683"/>
      <c r="F2734" s="682"/>
      <c r="G2734" s="703"/>
      <c r="H2734" s="694"/>
      <c r="I2734" s="347"/>
      <c r="J2734" s="694"/>
      <c r="K2734" s="232"/>
      <c r="L2734" s="698"/>
      <c r="M2734" s="185"/>
      <c r="N2734" s="717"/>
      <c r="O2734" s="232"/>
      <c r="P2734" s="232"/>
      <c r="Q2734" s="347"/>
      <c r="R2734" s="695"/>
      <c r="S2734" s="695"/>
      <c r="T2734" s="695"/>
      <c r="U2734" s="695"/>
      <c r="V2734" s="695"/>
      <c r="W2734" s="695"/>
      <c r="X2734" s="232"/>
      <c r="Y2734" s="695"/>
      <c r="Z2734" s="232"/>
      <c r="AA2734" s="696"/>
      <c r="AB2734" s="696"/>
      <c r="AC2734" s="697"/>
      <c r="AD2734" s="698"/>
      <c r="AE2734" s="699"/>
      <c r="AF2734" s="699"/>
      <c r="AG2734" s="699"/>
      <c r="AH2734" s="699"/>
      <c r="AI2734" s="232"/>
      <c r="AJ2734" s="694"/>
      <c r="AK2734" s="694"/>
      <c r="AL2734" s="700"/>
      <c r="AM2734" s="694"/>
      <c r="AN2734" s="694"/>
      <c r="AO2734" s="232"/>
      <c r="AP2734" s="232"/>
      <c r="AQ2734" s="232"/>
      <c r="AR2734" s="232"/>
      <c r="AS2734" s="232"/>
      <c r="AT2734" s="243" t="str">
        <f t="shared" si="227"/>
        <v/>
      </c>
      <c r="AU2734" s="243" t="str">
        <f t="shared" si="228"/>
        <v/>
      </c>
    </row>
    <row r="2735" spans="2:47" ht="14.25">
      <c r="B2735" s="682">
        <v>2025</v>
      </c>
      <c r="C2735" s="29">
        <v>8</v>
      </c>
      <c r="D2735" s="682"/>
      <c r="E2735" s="683"/>
      <c r="F2735" s="682"/>
      <c r="G2735" s="703"/>
      <c r="H2735" s="694"/>
      <c r="I2735" s="347"/>
      <c r="J2735" s="694"/>
      <c r="K2735" s="232"/>
      <c r="L2735" s="698"/>
      <c r="M2735" s="185"/>
      <c r="N2735" s="717"/>
      <c r="O2735" s="232"/>
      <c r="P2735" s="232"/>
      <c r="Q2735" s="347"/>
      <c r="R2735" s="695"/>
      <c r="S2735" s="695"/>
      <c r="T2735" s="695"/>
      <c r="U2735" s="695"/>
      <c r="V2735" s="695"/>
      <c r="W2735" s="695"/>
      <c r="X2735" s="232"/>
      <c r="Y2735" s="695"/>
      <c r="Z2735" s="232"/>
      <c r="AA2735" s="696"/>
      <c r="AB2735" s="696"/>
      <c r="AC2735" s="697"/>
      <c r="AD2735" s="698"/>
      <c r="AE2735" s="699"/>
      <c r="AF2735" s="699"/>
      <c r="AG2735" s="699"/>
      <c r="AH2735" s="699"/>
      <c r="AI2735" s="232"/>
      <c r="AJ2735" s="694"/>
      <c r="AK2735" s="694"/>
      <c r="AL2735" s="700"/>
      <c r="AM2735" s="694"/>
      <c r="AN2735" s="694"/>
      <c r="AO2735" s="232"/>
      <c r="AP2735" s="232"/>
      <c r="AQ2735" s="232"/>
      <c r="AR2735" s="232"/>
      <c r="AS2735" s="232"/>
      <c r="AT2735" s="243" t="str">
        <f t="shared" si="227"/>
        <v/>
      </c>
      <c r="AU2735" s="243" t="str">
        <f t="shared" si="228"/>
        <v/>
      </c>
    </row>
    <row r="2736" spans="2:47" ht="14.25">
      <c r="B2736" s="682">
        <v>2025</v>
      </c>
      <c r="C2736" s="29">
        <v>8</v>
      </c>
      <c r="D2736" s="682"/>
      <c r="E2736" s="683"/>
      <c r="F2736" s="682"/>
      <c r="G2736" s="703"/>
      <c r="H2736" s="694"/>
      <c r="I2736" s="347"/>
      <c r="J2736" s="694"/>
      <c r="K2736" s="232"/>
      <c r="L2736" s="698"/>
      <c r="M2736" s="185"/>
      <c r="N2736" s="717"/>
      <c r="O2736" s="232"/>
      <c r="P2736" s="232"/>
      <c r="Q2736" s="347"/>
      <c r="R2736" s="695"/>
      <c r="S2736" s="695"/>
      <c r="T2736" s="695"/>
      <c r="U2736" s="695"/>
      <c r="V2736" s="695"/>
      <c r="W2736" s="695"/>
      <c r="X2736" s="232"/>
      <c r="Y2736" s="695"/>
      <c r="Z2736" s="232"/>
      <c r="AA2736" s="696"/>
      <c r="AB2736" s="696"/>
      <c r="AC2736" s="697"/>
      <c r="AD2736" s="698"/>
      <c r="AE2736" s="699"/>
      <c r="AF2736" s="699"/>
      <c r="AG2736" s="699"/>
      <c r="AH2736" s="699"/>
      <c r="AI2736" s="232"/>
      <c r="AJ2736" s="694"/>
      <c r="AK2736" s="694"/>
      <c r="AL2736" s="700"/>
      <c r="AM2736" s="694"/>
      <c r="AN2736" s="694"/>
      <c r="AO2736" s="232"/>
      <c r="AP2736" s="232"/>
      <c r="AQ2736" s="232"/>
      <c r="AR2736" s="232"/>
      <c r="AS2736" s="232"/>
      <c r="AT2736" s="243" t="str">
        <f t="shared" si="227"/>
        <v/>
      </c>
      <c r="AU2736" s="243" t="str">
        <f t="shared" si="228"/>
        <v/>
      </c>
    </row>
    <row r="2737" spans="2:47" ht="14.25">
      <c r="B2737" s="682">
        <v>2025</v>
      </c>
      <c r="C2737" s="29">
        <v>8</v>
      </c>
      <c r="D2737" s="682"/>
      <c r="E2737" s="683"/>
      <c r="F2737" s="682"/>
      <c r="G2737" s="703"/>
      <c r="H2737" s="694"/>
      <c r="I2737" s="347"/>
      <c r="J2737" s="694"/>
      <c r="K2737" s="232"/>
      <c r="L2737" s="698"/>
      <c r="M2737" s="185"/>
      <c r="N2737" s="717"/>
      <c r="O2737" s="232"/>
      <c r="P2737" s="232"/>
      <c r="Q2737" s="347"/>
      <c r="R2737" s="695"/>
      <c r="S2737" s="695"/>
      <c r="T2737" s="695"/>
      <c r="U2737" s="695"/>
      <c r="V2737" s="695"/>
      <c r="W2737" s="695"/>
      <c r="X2737" s="232"/>
      <c r="Y2737" s="695"/>
      <c r="Z2737" s="232"/>
      <c r="AA2737" s="696"/>
      <c r="AB2737" s="696"/>
      <c r="AC2737" s="697"/>
      <c r="AD2737" s="698"/>
      <c r="AE2737" s="699"/>
      <c r="AF2737" s="699"/>
      <c r="AG2737" s="699"/>
      <c r="AH2737" s="699"/>
      <c r="AI2737" s="232"/>
      <c r="AJ2737" s="694"/>
      <c r="AK2737" s="694"/>
      <c r="AL2737" s="700"/>
      <c r="AM2737" s="694"/>
      <c r="AN2737" s="694"/>
      <c r="AO2737" s="232"/>
      <c r="AP2737" s="232"/>
      <c r="AQ2737" s="232"/>
      <c r="AR2737" s="232"/>
      <c r="AS2737" s="232"/>
      <c r="AT2737" s="243" t="str">
        <f t="shared" si="227"/>
        <v/>
      </c>
      <c r="AU2737" s="243" t="str">
        <f t="shared" si="228"/>
        <v/>
      </c>
    </row>
    <row r="2738" spans="2:47" ht="14.25">
      <c r="B2738" s="682">
        <v>2025</v>
      </c>
      <c r="C2738" s="29">
        <v>8</v>
      </c>
      <c r="D2738" s="682"/>
      <c r="E2738" s="683"/>
      <c r="F2738" s="682"/>
      <c r="G2738" s="703"/>
      <c r="H2738" s="694"/>
      <c r="I2738" s="347"/>
      <c r="J2738" s="694"/>
      <c r="K2738" s="232"/>
      <c r="L2738" s="698"/>
      <c r="M2738" s="185"/>
      <c r="N2738" s="717"/>
      <c r="O2738" s="232"/>
      <c r="P2738" s="232"/>
      <c r="Q2738" s="347"/>
      <c r="R2738" s="695"/>
      <c r="S2738" s="695"/>
      <c r="T2738" s="695"/>
      <c r="U2738" s="695"/>
      <c r="V2738" s="695"/>
      <c r="W2738" s="695"/>
      <c r="X2738" s="232"/>
      <c r="Y2738" s="695"/>
      <c r="Z2738" s="232"/>
      <c r="AA2738" s="696"/>
      <c r="AB2738" s="696"/>
      <c r="AC2738" s="697"/>
      <c r="AD2738" s="698"/>
      <c r="AE2738" s="699"/>
      <c r="AF2738" s="699"/>
      <c r="AG2738" s="699"/>
      <c r="AH2738" s="699"/>
      <c r="AI2738" s="232"/>
      <c r="AJ2738" s="694"/>
      <c r="AK2738" s="694"/>
      <c r="AL2738" s="700"/>
      <c r="AM2738" s="694"/>
      <c r="AN2738" s="694"/>
      <c r="AO2738" s="232"/>
      <c r="AP2738" s="232"/>
      <c r="AQ2738" s="232"/>
      <c r="AR2738" s="232"/>
      <c r="AS2738" s="232"/>
      <c r="AT2738" s="243" t="str">
        <f t="shared" si="227"/>
        <v/>
      </c>
      <c r="AU2738" s="243" t="str">
        <f t="shared" si="228"/>
        <v/>
      </c>
    </row>
    <row r="2739" spans="2:47" ht="14.25">
      <c r="B2739" s="682">
        <v>2025</v>
      </c>
      <c r="C2739" s="29">
        <v>8</v>
      </c>
      <c r="D2739" s="682"/>
      <c r="E2739" s="683"/>
      <c r="F2739" s="682"/>
      <c r="G2739" s="703"/>
      <c r="H2739" s="694"/>
      <c r="I2739" s="347"/>
      <c r="J2739" s="694"/>
      <c r="K2739" s="232"/>
      <c r="L2739" s="698"/>
      <c r="M2739" s="185"/>
      <c r="N2739" s="717"/>
      <c r="O2739" s="232"/>
      <c r="P2739" s="232"/>
      <c r="Q2739" s="347"/>
      <c r="R2739" s="695"/>
      <c r="S2739" s="695"/>
      <c r="T2739" s="695"/>
      <c r="U2739" s="695"/>
      <c r="V2739" s="695"/>
      <c r="W2739" s="695"/>
      <c r="X2739" s="232"/>
      <c r="Y2739" s="695"/>
      <c r="Z2739" s="232"/>
      <c r="AA2739" s="696"/>
      <c r="AB2739" s="696"/>
      <c r="AC2739" s="697"/>
      <c r="AD2739" s="698"/>
      <c r="AE2739" s="699"/>
      <c r="AF2739" s="699"/>
      <c r="AG2739" s="699"/>
      <c r="AH2739" s="699"/>
      <c r="AI2739" s="232"/>
      <c r="AJ2739" s="694"/>
      <c r="AK2739" s="694"/>
      <c r="AL2739" s="700"/>
      <c r="AM2739" s="694"/>
      <c r="AN2739" s="694"/>
      <c r="AO2739" s="232"/>
      <c r="AP2739" s="232"/>
      <c r="AQ2739" s="232"/>
      <c r="AR2739" s="232"/>
      <c r="AS2739" s="232"/>
      <c r="AT2739" s="243" t="str">
        <f t="shared" si="227"/>
        <v/>
      </c>
      <c r="AU2739" s="243" t="str">
        <f t="shared" si="228"/>
        <v/>
      </c>
    </row>
    <row r="2740" spans="2:47" ht="14.25">
      <c r="B2740" s="682">
        <v>2025</v>
      </c>
      <c r="C2740" s="29">
        <v>8</v>
      </c>
      <c r="D2740" s="682"/>
      <c r="E2740" s="683"/>
      <c r="F2740" s="682"/>
      <c r="G2740" s="703"/>
      <c r="H2740" s="694"/>
      <c r="I2740" s="347"/>
      <c r="J2740" s="694"/>
      <c r="K2740" s="232"/>
      <c r="L2740" s="698"/>
      <c r="M2740" s="185"/>
      <c r="N2740" s="717"/>
      <c r="O2740" s="232"/>
      <c r="P2740" s="232"/>
      <c r="Q2740" s="347"/>
      <c r="R2740" s="695"/>
      <c r="S2740" s="695"/>
      <c r="T2740" s="695"/>
      <c r="U2740" s="695"/>
      <c r="V2740" s="695"/>
      <c r="W2740" s="695"/>
      <c r="X2740" s="232"/>
      <c r="Y2740" s="695"/>
      <c r="Z2740" s="232"/>
      <c r="AA2740" s="696"/>
      <c r="AB2740" s="696"/>
      <c r="AC2740" s="697"/>
      <c r="AD2740" s="698"/>
      <c r="AE2740" s="699"/>
      <c r="AF2740" s="699"/>
      <c r="AG2740" s="699"/>
      <c r="AH2740" s="699"/>
      <c r="AI2740" s="232"/>
      <c r="AJ2740" s="694"/>
      <c r="AK2740" s="694"/>
      <c r="AL2740" s="700"/>
      <c r="AM2740" s="694"/>
      <c r="AN2740" s="694"/>
      <c r="AO2740" s="232"/>
      <c r="AP2740" s="232"/>
      <c r="AQ2740" s="232"/>
      <c r="AR2740" s="232"/>
      <c r="AS2740" s="232"/>
      <c r="AT2740" s="243" t="str">
        <f t="shared" si="227"/>
        <v/>
      </c>
      <c r="AU2740" s="243" t="str">
        <f t="shared" si="228"/>
        <v/>
      </c>
    </row>
    <row r="2741" spans="2:47" ht="14.25">
      <c r="B2741" s="682">
        <v>2025</v>
      </c>
      <c r="C2741" s="29">
        <v>8</v>
      </c>
      <c r="D2741" s="682"/>
      <c r="E2741" s="683"/>
      <c r="F2741" s="682"/>
      <c r="G2741" s="703"/>
      <c r="H2741" s="694"/>
      <c r="I2741" s="347"/>
      <c r="J2741" s="694"/>
      <c r="K2741" s="232"/>
      <c r="L2741" s="698"/>
      <c r="M2741" s="185"/>
      <c r="N2741" s="717"/>
      <c r="O2741" s="232"/>
      <c r="P2741" s="232"/>
      <c r="Q2741" s="347"/>
      <c r="R2741" s="695"/>
      <c r="S2741" s="695"/>
      <c r="T2741" s="695"/>
      <c r="U2741" s="695"/>
      <c r="V2741" s="695"/>
      <c r="W2741" s="695"/>
      <c r="X2741" s="232"/>
      <c r="Y2741" s="695"/>
      <c r="Z2741" s="232"/>
      <c r="AA2741" s="696"/>
      <c r="AB2741" s="696"/>
      <c r="AC2741" s="697"/>
      <c r="AD2741" s="698"/>
      <c r="AE2741" s="699"/>
      <c r="AF2741" s="699"/>
      <c r="AG2741" s="699"/>
      <c r="AH2741" s="699"/>
      <c r="AI2741" s="232"/>
      <c r="AJ2741" s="694"/>
      <c r="AK2741" s="694"/>
      <c r="AL2741" s="700"/>
      <c r="AM2741" s="694"/>
      <c r="AN2741" s="694"/>
      <c r="AO2741" s="232"/>
      <c r="AP2741" s="232"/>
      <c r="AQ2741" s="232"/>
      <c r="AR2741" s="232"/>
      <c r="AS2741" s="232"/>
      <c r="AT2741" s="243" t="str">
        <f t="shared" si="227"/>
        <v/>
      </c>
      <c r="AU2741" s="243" t="str">
        <f t="shared" si="228"/>
        <v/>
      </c>
    </row>
    <row r="2742" spans="2:47" ht="14.25">
      <c r="B2742" s="682">
        <v>2025</v>
      </c>
      <c r="C2742" s="29">
        <v>8</v>
      </c>
      <c r="D2742" s="682"/>
      <c r="E2742" s="683"/>
      <c r="F2742" s="682"/>
      <c r="G2742" s="703"/>
      <c r="H2742" s="694"/>
      <c r="I2742" s="347"/>
      <c r="J2742" s="694"/>
      <c r="K2742" s="232"/>
      <c r="L2742" s="698"/>
      <c r="M2742" s="185"/>
      <c r="N2742" s="717"/>
      <c r="O2742" s="232"/>
      <c r="P2742" s="232"/>
      <c r="Q2742" s="347"/>
      <c r="R2742" s="695"/>
      <c r="S2742" s="695"/>
      <c r="T2742" s="695"/>
      <c r="U2742" s="695"/>
      <c r="V2742" s="695"/>
      <c r="W2742" s="695"/>
      <c r="X2742" s="232"/>
      <c r="Y2742" s="695"/>
      <c r="Z2742" s="232"/>
      <c r="AA2742" s="696"/>
      <c r="AB2742" s="696"/>
      <c r="AC2742" s="697"/>
      <c r="AD2742" s="698"/>
      <c r="AE2742" s="699"/>
      <c r="AF2742" s="699"/>
      <c r="AG2742" s="699"/>
      <c r="AH2742" s="699"/>
      <c r="AI2742" s="232"/>
      <c r="AJ2742" s="694"/>
      <c r="AK2742" s="694"/>
      <c r="AL2742" s="700"/>
      <c r="AM2742" s="694"/>
      <c r="AN2742" s="694"/>
      <c r="AO2742" s="232"/>
      <c r="AP2742" s="232"/>
      <c r="AQ2742" s="232"/>
      <c r="AR2742" s="232"/>
      <c r="AS2742" s="232"/>
      <c r="AT2742" s="243" t="str">
        <f t="shared" si="227"/>
        <v/>
      </c>
      <c r="AU2742" s="243" t="str">
        <f t="shared" si="228"/>
        <v/>
      </c>
    </row>
    <row r="2743" spans="2:47" ht="14.25">
      <c r="B2743" s="682">
        <v>2025</v>
      </c>
      <c r="C2743" s="29">
        <v>8</v>
      </c>
      <c r="D2743" s="682"/>
      <c r="E2743" s="683"/>
      <c r="F2743" s="682"/>
      <c r="G2743" s="703"/>
      <c r="H2743" s="694"/>
      <c r="I2743" s="347"/>
      <c r="J2743" s="694"/>
      <c r="K2743" s="232"/>
      <c r="L2743" s="698"/>
      <c r="M2743" s="185"/>
      <c r="N2743" s="717"/>
      <c r="O2743" s="232"/>
      <c r="P2743" s="232"/>
      <c r="Q2743" s="347"/>
      <c r="R2743" s="695"/>
      <c r="S2743" s="695"/>
      <c r="T2743" s="695"/>
      <c r="U2743" s="695"/>
      <c r="V2743" s="695"/>
      <c r="W2743" s="695"/>
      <c r="X2743" s="232"/>
      <c r="Y2743" s="695"/>
      <c r="Z2743" s="232"/>
      <c r="AA2743" s="696"/>
      <c r="AB2743" s="696"/>
      <c r="AC2743" s="697"/>
      <c r="AD2743" s="698"/>
      <c r="AE2743" s="699"/>
      <c r="AF2743" s="699"/>
      <c r="AG2743" s="699"/>
      <c r="AH2743" s="699"/>
      <c r="AI2743" s="232"/>
      <c r="AJ2743" s="694"/>
      <c r="AK2743" s="694"/>
      <c r="AL2743" s="700"/>
      <c r="AM2743" s="694"/>
      <c r="AN2743" s="694"/>
      <c r="AO2743" s="232"/>
      <c r="AP2743" s="232"/>
      <c r="AQ2743" s="232"/>
      <c r="AR2743" s="232"/>
      <c r="AS2743" s="232"/>
      <c r="AT2743" s="243" t="str">
        <f t="shared" si="227"/>
        <v/>
      </c>
      <c r="AU2743" s="243" t="str">
        <f t="shared" si="228"/>
        <v/>
      </c>
    </row>
    <row r="2744" spans="2:47" ht="14.25">
      <c r="B2744" s="682">
        <v>2025</v>
      </c>
      <c r="C2744" s="29">
        <v>8</v>
      </c>
      <c r="D2744" s="682"/>
      <c r="E2744" s="683"/>
      <c r="F2744" s="682"/>
      <c r="G2744" s="703"/>
      <c r="H2744" s="694"/>
      <c r="I2744" s="347"/>
      <c r="J2744" s="694"/>
      <c r="K2744" s="232"/>
      <c r="L2744" s="698"/>
      <c r="M2744" s="185"/>
      <c r="N2744" s="717"/>
      <c r="O2744" s="232"/>
      <c r="P2744" s="232"/>
      <c r="Q2744" s="347"/>
      <c r="R2744" s="695"/>
      <c r="S2744" s="695"/>
      <c r="T2744" s="695"/>
      <c r="U2744" s="695"/>
      <c r="V2744" s="695"/>
      <c r="W2744" s="695"/>
      <c r="X2744" s="232"/>
      <c r="Y2744" s="695"/>
      <c r="Z2744" s="232"/>
      <c r="AA2744" s="696"/>
      <c r="AB2744" s="696"/>
      <c r="AC2744" s="697"/>
      <c r="AD2744" s="698"/>
      <c r="AE2744" s="699"/>
      <c r="AF2744" s="699"/>
      <c r="AG2744" s="699"/>
      <c r="AH2744" s="699"/>
      <c r="AI2744" s="232"/>
      <c r="AJ2744" s="694"/>
      <c r="AK2744" s="694"/>
      <c r="AL2744" s="700"/>
      <c r="AM2744" s="694"/>
      <c r="AN2744" s="694"/>
      <c r="AO2744" s="232"/>
      <c r="AP2744" s="232"/>
      <c r="AQ2744" s="232"/>
      <c r="AR2744" s="232"/>
      <c r="AS2744" s="232"/>
      <c r="AT2744" s="243" t="str">
        <f t="shared" si="227"/>
        <v/>
      </c>
      <c r="AU2744" s="243" t="str">
        <f t="shared" si="228"/>
        <v/>
      </c>
    </row>
    <row r="2745" spans="2:47" ht="14.25">
      <c r="B2745" s="682">
        <v>2025</v>
      </c>
      <c r="C2745" s="29">
        <v>8</v>
      </c>
      <c r="D2745" s="682"/>
      <c r="E2745" s="683"/>
      <c r="F2745" s="682"/>
      <c r="G2745" s="703"/>
      <c r="H2745" s="694"/>
      <c r="I2745" s="347"/>
      <c r="J2745" s="694"/>
      <c r="K2745" s="232"/>
      <c r="L2745" s="698"/>
      <c r="M2745" s="185"/>
      <c r="N2745" s="717"/>
      <c r="O2745" s="232"/>
      <c r="P2745" s="232"/>
      <c r="Q2745" s="347"/>
      <c r="R2745" s="695"/>
      <c r="S2745" s="695"/>
      <c r="T2745" s="695"/>
      <c r="U2745" s="695"/>
      <c r="V2745" s="695"/>
      <c r="W2745" s="695"/>
      <c r="X2745" s="232"/>
      <c r="Y2745" s="695"/>
      <c r="Z2745" s="232"/>
      <c r="AA2745" s="696"/>
      <c r="AB2745" s="696"/>
      <c r="AC2745" s="697"/>
      <c r="AD2745" s="698"/>
      <c r="AE2745" s="699"/>
      <c r="AF2745" s="699"/>
      <c r="AG2745" s="699"/>
      <c r="AH2745" s="699"/>
      <c r="AI2745" s="232"/>
      <c r="AJ2745" s="694"/>
      <c r="AK2745" s="694"/>
      <c r="AL2745" s="700"/>
      <c r="AM2745" s="694"/>
      <c r="AN2745" s="694"/>
      <c r="AO2745" s="232"/>
      <c r="AP2745" s="232"/>
      <c r="AQ2745" s="232"/>
      <c r="AR2745" s="232"/>
      <c r="AS2745" s="232"/>
      <c r="AT2745" s="243" t="str">
        <f t="shared" si="227"/>
        <v/>
      </c>
      <c r="AU2745" s="243" t="str">
        <f t="shared" si="228"/>
        <v/>
      </c>
    </row>
    <row r="2746" spans="2:47" ht="14.25">
      <c r="B2746" s="682">
        <v>2025</v>
      </c>
      <c r="C2746" s="29">
        <v>8</v>
      </c>
      <c r="D2746" s="682"/>
      <c r="E2746" s="683"/>
      <c r="F2746" s="682"/>
      <c r="G2746" s="703"/>
      <c r="H2746" s="694"/>
      <c r="I2746" s="347"/>
      <c r="J2746" s="694"/>
      <c r="K2746" s="232"/>
      <c r="L2746" s="698"/>
      <c r="M2746" s="185"/>
      <c r="N2746" s="717"/>
      <c r="O2746" s="232"/>
      <c r="P2746" s="232"/>
      <c r="Q2746" s="347"/>
      <c r="R2746" s="695"/>
      <c r="S2746" s="695"/>
      <c r="T2746" s="695"/>
      <c r="U2746" s="695"/>
      <c r="V2746" s="695"/>
      <c r="W2746" s="695"/>
      <c r="X2746" s="232"/>
      <c r="Y2746" s="695"/>
      <c r="Z2746" s="232"/>
      <c r="AA2746" s="696"/>
      <c r="AB2746" s="696"/>
      <c r="AC2746" s="697"/>
      <c r="AD2746" s="698"/>
      <c r="AE2746" s="699"/>
      <c r="AF2746" s="699"/>
      <c r="AG2746" s="699"/>
      <c r="AH2746" s="699"/>
      <c r="AI2746" s="232"/>
      <c r="AJ2746" s="694"/>
      <c r="AK2746" s="694"/>
      <c r="AL2746" s="700"/>
      <c r="AM2746" s="694"/>
      <c r="AN2746" s="694"/>
      <c r="AO2746" s="232"/>
      <c r="AP2746" s="232"/>
      <c r="AQ2746" s="232"/>
      <c r="AR2746" s="232"/>
      <c r="AS2746" s="232"/>
      <c r="AT2746" s="243" t="str">
        <f t="shared" si="227"/>
        <v/>
      </c>
      <c r="AU2746" s="243" t="str">
        <f t="shared" si="228"/>
        <v/>
      </c>
    </row>
    <row r="2747" spans="2:47" ht="14.25">
      <c r="B2747" s="682">
        <v>2025</v>
      </c>
      <c r="C2747" s="29">
        <v>8</v>
      </c>
      <c r="D2747" s="682"/>
      <c r="E2747" s="683"/>
      <c r="F2747" s="682"/>
      <c r="G2747" s="703"/>
      <c r="H2747" s="694"/>
      <c r="I2747" s="347"/>
      <c r="J2747" s="694"/>
      <c r="K2747" s="232"/>
      <c r="L2747" s="698"/>
      <c r="M2747" s="185"/>
      <c r="N2747" s="717"/>
      <c r="O2747" s="232"/>
      <c r="P2747" s="232"/>
      <c r="Q2747" s="347"/>
      <c r="R2747" s="695"/>
      <c r="S2747" s="695"/>
      <c r="T2747" s="695"/>
      <c r="U2747" s="695"/>
      <c r="V2747" s="695"/>
      <c r="W2747" s="695"/>
      <c r="X2747" s="232"/>
      <c r="Y2747" s="695"/>
      <c r="Z2747" s="232"/>
      <c r="AA2747" s="696"/>
      <c r="AB2747" s="696"/>
      <c r="AC2747" s="697"/>
      <c r="AD2747" s="698"/>
      <c r="AE2747" s="699"/>
      <c r="AF2747" s="699"/>
      <c r="AG2747" s="699"/>
      <c r="AH2747" s="699"/>
      <c r="AI2747" s="232"/>
      <c r="AJ2747" s="694"/>
      <c r="AK2747" s="694"/>
      <c r="AL2747" s="700"/>
      <c r="AM2747" s="694"/>
      <c r="AN2747" s="694"/>
      <c r="AO2747" s="232"/>
      <c r="AP2747" s="232"/>
      <c r="AQ2747" s="232"/>
      <c r="AR2747" s="232"/>
      <c r="AS2747" s="232"/>
      <c r="AT2747" s="243" t="str">
        <f t="shared" si="227"/>
        <v/>
      </c>
      <c r="AU2747" s="243" t="str">
        <f t="shared" si="228"/>
        <v/>
      </c>
    </row>
    <row r="2748" spans="2:47" ht="14.25">
      <c r="B2748" s="682">
        <v>2025</v>
      </c>
      <c r="C2748" s="29">
        <v>8</v>
      </c>
      <c r="D2748" s="682"/>
      <c r="E2748" s="683"/>
      <c r="F2748" s="682"/>
      <c r="G2748" s="703"/>
      <c r="H2748" s="694"/>
      <c r="I2748" s="347"/>
      <c r="J2748" s="694"/>
      <c r="K2748" s="232"/>
      <c r="L2748" s="698"/>
      <c r="M2748" s="185"/>
      <c r="N2748" s="717"/>
      <c r="O2748" s="232"/>
      <c r="P2748" s="232"/>
      <c r="Q2748" s="347"/>
      <c r="R2748" s="695"/>
      <c r="S2748" s="695"/>
      <c r="T2748" s="695"/>
      <c r="U2748" s="695"/>
      <c r="V2748" s="695"/>
      <c r="W2748" s="695"/>
      <c r="X2748" s="232"/>
      <c r="Y2748" s="695"/>
      <c r="Z2748" s="232"/>
      <c r="AA2748" s="696"/>
      <c r="AB2748" s="696"/>
      <c r="AC2748" s="697"/>
      <c r="AD2748" s="698"/>
      <c r="AE2748" s="699"/>
      <c r="AF2748" s="699"/>
      <c r="AG2748" s="699"/>
      <c r="AH2748" s="699"/>
      <c r="AI2748" s="232"/>
      <c r="AJ2748" s="694"/>
      <c r="AK2748" s="694"/>
      <c r="AL2748" s="700"/>
      <c r="AM2748" s="694"/>
      <c r="AN2748" s="694"/>
      <c r="AO2748" s="232"/>
      <c r="AP2748" s="232"/>
      <c r="AQ2748" s="232"/>
      <c r="AR2748" s="232"/>
      <c r="AS2748" s="232"/>
      <c r="AT2748" s="243" t="str">
        <f t="shared" si="227"/>
        <v/>
      </c>
      <c r="AU2748" s="243" t="str">
        <f t="shared" si="228"/>
        <v/>
      </c>
    </row>
    <row r="2749" spans="2:47" ht="14.25">
      <c r="B2749" s="682">
        <v>2025</v>
      </c>
      <c r="C2749" s="29">
        <v>8</v>
      </c>
      <c r="D2749" s="682"/>
      <c r="E2749" s="683"/>
      <c r="F2749" s="682"/>
      <c r="G2749" s="703"/>
      <c r="H2749" s="694"/>
      <c r="I2749" s="347"/>
      <c r="J2749" s="694"/>
      <c r="K2749" s="232"/>
      <c r="L2749" s="698"/>
      <c r="M2749" s="185"/>
      <c r="N2749" s="717"/>
      <c r="O2749" s="232"/>
      <c r="P2749" s="232"/>
      <c r="Q2749" s="347"/>
      <c r="R2749" s="695"/>
      <c r="S2749" s="695"/>
      <c r="T2749" s="695"/>
      <c r="U2749" s="695"/>
      <c r="V2749" s="695"/>
      <c r="W2749" s="695"/>
      <c r="X2749" s="232"/>
      <c r="Y2749" s="695"/>
      <c r="Z2749" s="232"/>
      <c r="AA2749" s="696"/>
      <c r="AB2749" s="696"/>
      <c r="AC2749" s="697"/>
      <c r="AD2749" s="698"/>
      <c r="AE2749" s="699"/>
      <c r="AF2749" s="699"/>
      <c r="AG2749" s="699"/>
      <c r="AH2749" s="699"/>
      <c r="AI2749" s="232"/>
      <c r="AJ2749" s="694"/>
      <c r="AK2749" s="694"/>
      <c r="AL2749" s="700"/>
      <c r="AM2749" s="694"/>
      <c r="AN2749" s="694"/>
      <c r="AO2749" s="232"/>
      <c r="AP2749" s="232"/>
      <c r="AQ2749" s="232"/>
      <c r="AR2749" s="232"/>
      <c r="AS2749" s="232"/>
      <c r="AT2749" s="243" t="str">
        <f t="shared" si="227"/>
        <v/>
      </c>
      <c r="AU2749" s="243" t="str">
        <f t="shared" si="228"/>
        <v/>
      </c>
    </row>
    <row r="2750" spans="2:47" ht="14.25">
      <c r="B2750" s="682">
        <v>2025</v>
      </c>
      <c r="C2750" s="29">
        <v>8</v>
      </c>
      <c r="D2750" s="682"/>
      <c r="E2750" s="683"/>
      <c r="F2750" s="682"/>
      <c r="G2750" s="703"/>
      <c r="H2750" s="694"/>
      <c r="I2750" s="347"/>
      <c r="J2750" s="694"/>
      <c r="K2750" s="232"/>
      <c r="L2750" s="698"/>
      <c r="M2750" s="185"/>
      <c r="N2750" s="717"/>
      <c r="O2750" s="232"/>
      <c r="P2750" s="232"/>
      <c r="Q2750" s="347"/>
      <c r="R2750" s="695"/>
      <c r="S2750" s="695"/>
      <c r="T2750" s="695"/>
      <c r="U2750" s="695"/>
      <c r="V2750" s="695"/>
      <c r="W2750" s="695"/>
      <c r="X2750" s="232"/>
      <c r="Y2750" s="695"/>
      <c r="Z2750" s="232"/>
      <c r="AA2750" s="696"/>
      <c r="AB2750" s="696"/>
      <c r="AC2750" s="697"/>
      <c r="AD2750" s="698"/>
      <c r="AE2750" s="699"/>
      <c r="AF2750" s="699"/>
      <c r="AG2750" s="699"/>
      <c r="AH2750" s="699"/>
      <c r="AI2750" s="232"/>
      <c r="AJ2750" s="694"/>
      <c r="AK2750" s="694"/>
      <c r="AL2750" s="700"/>
      <c r="AM2750" s="694"/>
      <c r="AN2750" s="694"/>
      <c r="AO2750" s="232"/>
      <c r="AP2750" s="232"/>
      <c r="AQ2750" s="232"/>
      <c r="AR2750" s="232"/>
      <c r="AS2750" s="232"/>
      <c r="AT2750" s="243" t="str">
        <f t="shared" ref="AT2750:AT2813" si="229">IF(IF(AE2750&gt;AF2750,1-AE2750+AF2750,AF2750-AE2750)=0,"",IF(AE2750&gt;AF2750,1-AE2750+AF2750,AF2750-AE2750))</f>
        <v/>
      </c>
      <c r="AU2750" s="243" t="str">
        <f t="shared" ref="AU2750:AU2813" si="230">IF(IF(AG2750&gt;AH2750,1-AG2750+AH2750,AH2750-AG2750)=0,"",IF(AG2750&gt;AH2750,1-AG2750+AH2750,AH2750-AG2750))</f>
        <v/>
      </c>
    </row>
    <row r="2751" spans="2:47" ht="14.25">
      <c r="B2751" s="682">
        <v>2025</v>
      </c>
      <c r="C2751" s="29">
        <v>8</v>
      </c>
      <c r="D2751" s="682"/>
      <c r="E2751" s="683"/>
      <c r="F2751" s="682"/>
      <c r="G2751" s="703"/>
      <c r="H2751" s="694"/>
      <c r="I2751" s="347"/>
      <c r="J2751" s="694"/>
      <c r="K2751" s="232"/>
      <c r="L2751" s="698"/>
      <c r="M2751" s="185"/>
      <c r="N2751" s="717"/>
      <c r="O2751" s="232"/>
      <c r="P2751" s="232"/>
      <c r="Q2751" s="347"/>
      <c r="R2751" s="695"/>
      <c r="S2751" s="695"/>
      <c r="T2751" s="695"/>
      <c r="U2751" s="695"/>
      <c r="V2751" s="695"/>
      <c r="W2751" s="695"/>
      <c r="X2751" s="232"/>
      <c r="Y2751" s="695"/>
      <c r="Z2751" s="232"/>
      <c r="AA2751" s="696"/>
      <c r="AB2751" s="696"/>
      <c r="AC2751" s="697"/>
      <c r="AD2751" s="698"/>
      <c r="AE2751" s="699"/>
      <c r="AF2751" s="699"/>
      <c r="AG2751" s="699"/>
      <c r="AH2751" s="699"/>
      <c r="AI2751" s="232"/>
      <c r="AJ2751" s="694"/>
      <c r="AK2751" s="694"/>
      <c r="AL2751" s="700"/>
      <c r="AM2751" s="694"/>
      <c r="AN2751" s="694"/>
      <c r="AO2751" s="232"/>
      <c r="AP2751" s="232"/>
      <c r="AQ2751" s="232"/>
      <c r="AR2751" s="232"/>
      <c r="AS2751" s="232"/>
      <c r="AT2751" s="243" t="str">
        <f t="shared" si="229"/>
        <v/>
      </c>
      <c r="AU2751" s="243" t="str">
        <f t="shared" si="230"/>
        <v/>
      </c>
    </row>
    <row r="2752" spans="2:47" ht="14.25">
      <c r="B2752" s="682">
        <v>2025</v>
      </c>
      <c r="C2752" s="29">
        <v>8</v>
      </c>
      <c r="D2752" s="682"/>
      <c r="E2752" s="683"/>
      <c r="F2752" s="682"/>
      <c r="G2752" s="703"/>
      <c r="H2752" s="694"/>
      <c r="I2752" s="347"/>
      <c r="J2752" s="694"/>
      <c r="K2752" s="232"/>
      <c r="L2752" s="698"/>
      <c r="M2752" s="185"/>
      <c r="N2752" s="717"/>
      <c r="O2752" s="232"/>
      <c r="P2752" s="232"/>
      <c r="Q2752" s="347"/>
      <c r="R2752" s="695"/>
      <c r="S2752" s="695"/>
      <c r="T2752" s="695"/>
      <c r="U2752" s="695"/>
      <c r="V2752" s="695"/>
      <c r="W2752" s="695"/>
      <c r="X2752" s="232"/>
      <c r="Y2752" s="695"/>
      <c r="Z2752" s="232"/>
      <c r="AA2752" s="696"/>
      <c r="AB2752" s="696"/>
      <c r="AC2752" s="697"/>
      <c r="AD2752" s="698"/>
      <c r="AE2752" s="699"/>
      <c r="AF2752" s="699"/>
      <c r="AG2752" s="699"/>
      <c r="AH2752" s="699"/>
      <c r="AI2752" s="232"/>
      <c r="AJ2752" s="694"/>
      <c r="AK2752" s="694"/>
      <c r="AL2752" s="700"/>
      <c r="AM2752" s="694"/>
      <c r="AN2752" s="694"/>
      <c r="AO2752" s="232"/>
      <c r="AP2752" s="232"/>
      <c r="AQ2752" s="232"/>
      <c r="AR2752" s="232"/>
      <c r="AS2752" s="232"/>
      <c r="AT2752" s="243" t="str">
        <f t="shared" si="229"/>
        <v/>
      </c>
      <c r="AU2752" s="243" t="str">
        <f t="shared" si="230"/>
        <v/>
      </c>
    </row>
    <row r="2753" spans="2:47" ht="14.25">
      <c r="B2753" s="682">
        <v>2025</v>
      </c>
      <c r="C2753" s="29">
        <v>8</v>
      </c>
      <c r="D2753" s="682"/>
      <c r="E2753" s="683"/>
      <c r="F2753" s="682"/>
      <c r="G2753" s="703"/>
      <c r="H2753" s="694"/>
      <c r="I2753" s="347"/>
      <c r="J2753" s="694"/>
      <c r="K2753" s="232"/>
      <c r="L2753" s="698"/>
      <c r="M2753" s="185"/>
      <c r="N2753" s="717"/>
      <c r="O2753" s="232"/>
      <c r="P2753" s="232"/>
      <c r="Q2753" s="347"/>
      <c r="R2753" s="695"/>
      <c r="S2753" s="695"/>
      <c r="T2753" s="695"/>
      <c r="U2753" s="695"/>
      <c r="V2753" s="695"/>
      <c r="W2753" s="695"/>
      <c r="X2753" s="232"/>
      <c r="Y2753" s="695"/>
      <c r="Z2753" s="232"/>
      <c r="AA2753" s="696"/>
      <c r="AB2753" s="696"/>
      <c r="AC2753" s="697"/>
      <c r="AD2753" s="698"/>
      <c r="AE2753" s="699"/>
      <c r="AF2753" s="699"/>
      <c r="AG2753" s="699"/>
      <c r="AH2753" s="699"/>
      <c r="AI2753" s="232"/>
      <c r="AJ2753" s="694"/>
      <c r="AK2753" s="694"/>
      <c r="AL2753" s="700"/>
      <c r="AM2753" s="694"/>
      <c r="AN2753" s="694"/>
      <c r="AO2753" s="232"/>
      <c r="AP2753" s="232"/>
      <c r="AQ2753" s="232"/>
      <c r="AR2753" s="232"/>
      <c r="AS2753" s="232"/>
      <c r="AT2753" s="243" t="str">
        <f t="shared" si="229"/>
        <v/>
      </c>
      <c r="AU2753" s="243" t="str">
        <f t="shared" si="230"/>
        <v/>
      </c>
    </row>
    <row r="2754" spans="2:47" ht="14.25">
      <c r="B2754" s="682">
        <v>2025</v>
      </c>
      <c r="C2754" s="29">
        <v>8</v>
      </c>
      <c r="D2754" s="682"/>
      <c r="E2754" s="683"/>
      <c r="F2754" s="682"/>
      <c r="G2754" s="703"/>
      <c r="H2754" s="694"/>
      <c r="I2754" s="347"/>
      <c r="J2754" s="694"/>
      <c r="K2754" s="232"/>
      <c r="L2754" s="698"/>
      <c r="M2754" s="185"/>
      <c r="N2754" s="717"/>
      <c r="O2754" s="232"/>
      <c r="P2754" s="232"/>
      <c r="Q2754" s="347"/>
      <c r="R2754" s="695"/>
      <c r="S2754" s="695"/>
      <c r="T2754" s="695"/>
      <c r="U2754" s="695"/>
      <c r="V2754" s="695"/>
      <c r="W2754" s="695"/>
      <c r="X2754" s="232"/>
      <c r="Y2754" s="695"/>
      <c r="Z2754" s="232"/>
      <c r="AA2754" s="696"/>
      <c r="AB2754" s="696"/>
      <c r="AC2754" s="697"/>
      <c r="AD2754" s="698"/>
      <c r="AE2754" s="699"/>
      <c r="AF2754" s="699"/>
      <c r="AG2754" s="699"/>
      <c r="AH2754" s="699"/>
      <c r="AI2754" s="232"/>
      <c r="AJ2754" s="694"/>
      <c r="AK2754" s="694"/>
      <c r="AL2754" s="700"/>
      <c r="AM2754" s="694"/>
      <c r="AN2754" s="694"/>
      <c r="AO2754" s="232"/>
      <c r="AP2754" s="232"/>
      <c r="AQ2754" s="232"/>
      <c r="AR2754" s="232"/>
      <c r="AS2754" s="232"/>
      <c r="AT2754" s="243" t="str">
        <f t="shared" si="229"/>
        <v/>
      </c>
      <c r="AU2754" s="243" t="str">
        <f t="shared" si="230"/>
        <v/>
      </c>
    </row>
    <row r="2755" spans="2:47" ht="14.25">
      <c r="B2755" s="682">
        <v>2025</v>
      </c>
      <c r="C2755" s="29">
        <v>8</v>
      </c>
      <c r="D2755" s="682"/>
      <c r="E2755" s="683"/>
      <c r="F2755" s="682"/>
      <c r="G2755" s="703"/>
      <c r="H2755" s="694"/>
      <c r="I2755" s="347"/>
      <c r="J2755" s="694"/>
      <c r="K2755" s="232"/>
      <c r="L2755" s="698"/>
      <c r="M2755" s="185"/>
      <c r="N2755" s="717"/>
      <c r="O2755" s="232"/>
      <c r="P2755" s="232"/>
      <c r="Q2755" s="347"/>
      <c r="R2755" s="695"/>
      <c r="S2755" s="695"/>
      <c r="T2755" s="695"/>
      <c r="U2755" s="695"/>
      <c r="V2755" s="695"/>
      <c r="W2755" s="695"/>
      <c r="X2755" s="232"/>
      <c r="Y2755" s="695"/>
      <c r="Z2755" s="232"/>
      <c r="AA2755" s="696"/>
      <c r="AB2755" s="696"/>
      <c r="AC2755" s="697"/>
      <c r="AD2755" s="698"/>
      <c r="AE2755" s="699"/>
      <c r="AF2755" s="699"/>
      <c r="AG2755" s="699"/>
      <c r="AH2755" s="699"/>
      <c r="AI2755" s="232"/>
      <c r="AJ2755" s="694"/>
      <c r="AK2755" s="694"/>
      <c r="AL2755" s="700"/>
      <c r="AM2755" s="694"/>
      <c r="AN2755" s="694"/>
      <c r="AO2755" s="232"/>
      <c r="AP2755" s="232"/>
      <c r="AQ2755" s="232"/>
      <c r="AR2755" s="232"/>
      <c r="AS2755" s="232"/>
      <c r="AT2755" s="243" t="str">
        <f t="shared" si="229"/>
        <v/>
      </c>
      <c r="AU2755" s="243" t="str">
        <f t="shared" si="230"/>
        <v/>
      </c>
    </row>
    <row r="2756" spans="2:47" ht="14.25">
      <c r="B2756" s="682">
        <v>2025</v>
      </c>
      <c r="C2756" s="29">
        <v>8</v>
      </c>
      <c r="D2756" s="682"/>
      <c r="E2756" s="683"/>
      <c r="F2756" s="682"/>
      <c r="G2756" s="703"/>
      <c r="H2756" s="694"/>
      <c r="I2756" s="347"/>
      <c r="J2756" s="694"/>
      <c r="K2756" s="232"/>
      <c r="L2756" s="698"/>
      <c r="M2756" s="185"/>
      <c r="N2756" s="717"/>
      <c r="O2756" s="232"/>
      <c r="P2756" s="232"/>
      <c r="Q2756" s="347"/>
      <c r="R2756" s="695"/>
      <c r="S2756" s="695"/>
      <c r="T2756" s="695"/>
      <c r="U2756" s="695"/>
      <c r="V2756" s="695"/>
      <c r="W2756" s="695"/>
      <c r="X2756" s="232"/>
      <c r="Y2756" s="695"/>
      <c r="Z2756" s="232"/>
      <c r="AA2756" s="696"/>
      <c r="AB2756" s="696"/>
      <c r="AC2756" s="697"/>
      <c r="AD2756" s="698"/>
      <c r="AE2756" s="699"/>
      <c r="AF2756" s="699"/>
      <c r="AG2756" s="699"/>
      <c r="AH2756" s="699"/>
      <c r="AI2756" s="232"/>
      <c r="AJ2756" s="694"/>
      <c r="AK2756" s="694"/>
      <c r="AL2756" s="700"/>
      <c r="AM2756" s="694"/>
      <c r="AN2756" s="694"/>
      <c r="AO2756" s="232"/>
      <c r="AP2756" s="232"/>
      <c r="AQ2756" s="232"/>
      <c r="AR2756" s="232"/>
      <c r="AS2756" s="232"/>
      <c r="AT2756" s="243" t="str">
        <f t="shared" si="229"/>
        <v/>
      </c>
      <c r="AU2756" s="243" t="str">
        <f t="shared" si="230"/>
        <v/>
      </c>
    </row>
    <row r="2757" spans="2:47" ht="14.25">
      <c r="B2757" s="682">
        <v>2025</v>
      </c>
      <c r="C2757" s="29">
        <v>8</v>
      </c>
      <c r="D2757" s="682"/>
      <c r="E2757" s="683"/>
      <c r="F2757" s="682"/>
      <c r="G2757" s="703"/>
      <c r="H2757" s="694"/>
      <c r="I2757" s="347"/>
      <c r="J2757" s="694"/>
      <c r="K2757" s="232"/>
      <c r="L2757" s="698"/>
      <c r="M2757" s="185"/>
      <c r="N2757" s="717"/>
      <c r="O2757" s="232"/>
      <c r="P2757" s="232"/>
      <c r="Q2757" s="347"/>
      <c r="R2757" s="695"/>
      <c r="S2757" s="695"/>
      <c r="T2757" s="695"/>
      <c r="U2757" s="695"/>
      <c r="V2757" s="695"/>
      <c r="W2757" s="695"/>
      <c r="X2757" s="232"/>
      <c r="Y2757" s="695"/>
      <c r="Z2757" s="232"/>
      <c r="AA2757" s="696"/>
      <c r="AB2757" s="696"/>
      <c r="AC2757" s="697"/>
      <c r="AD2757" s="698"/>
      <c r="AE2757" s="699"/>
      <c r="AF2757" s="699"/>
      <c r="AG2757" s="699"/>
      <c r="AH2757" s="699"/>
      <c r="AI2757" s="232"/>
      <c r="AJ2757" s="694"/>
      <c r="AK2757" s="694"/>
      <c r="AL2757" s="700"/>
      <c r="AM2757" s="694"/>
      <c r="AN2757" s="694"/>
      <c r="AO2757" s="232"/>
      <c r="AP2757" s="232"/>
      <c r="AQ2757" s="232"/>
      <c r="AR2757" s="232"/>
      <c r="AS2757" s="232"/>
      <c r="AT2757" s="243" t="str">
        <f t="shared" si="229"/>
        <v/>
      </c>
      <c r="AU2757" s="243" t="str">
        <f t="shared" si="230"/>
        <v/>
      </c>
    </row>
    <row r="2758" spans="2:47" ht="14.25">
      <c r="B2758" s="682">
        <v>2025</v>
      </c>
      <c r="C2758" s="29">
        <v>8</v>
      </c>
      <c r="D2758" s="682"/>
      <c r="E2758" s="683"/>
      <c r="F2758" s="682"/>
      <c r="G2758" s="703"/>
      <c r="H2758" s="694"/>
      <c r="I2758" s="347"/>
      <c r="J2758" s="694"/>
      <c r="K2758" s="232"/>
      <c r="L2758" s="698"/>
      <c r="M2758" s="185"/>
      <c r="N2758" s="717"/>
      <c r="O2758" s="232"/>
      <c r="P2758" s="232"/>
      <c r="Q2758" s="347"/>
      <c r="R2758" s="695"/>
      <c r="S2758" s="695"/>
      <c r="T2758" s="695"/>
      <c r="U2758" s="695"/>
      <c r="V2758" s="695"/>
      <c r="W2758" s="695"/>
      <c r="X2758" s="232"/>
      <c r="Y2758" s="695"/>
      <c r="Z2758" s="232"/>
      <c r="AA2758" s="696"/>
      <c r="AB2758" s="696"/>
      <c r="AC2758" s="697"/>
      <c r="AD2758" s="698"/>
      <c r="AE2758" s="699"/>
      <c r="AF2758" s="699"/>
      <c r="AG2758" s="699"/>
      <c r="AH2758" s="699"/>
      <c r="AI2758" s="232"/>
      <c r="AJ2758" s="694"/>
      <c r="AK2758" s="694"/>
      <c r="AL2758" s="700"/>
      <c r="AM2758" s="694"/>
      <c r="AN2758" s="694"/>
      <c r="AO2758" s="232"/>
      <c r="AP2758" s="232"/>
      <c r="AQ2758" s="232"/>
      <c r="AR2758" s="232"/>
      <c r="AS2758" s="232"/>
      <c r="AT2758" s="243" t="str">
        <f t="shared" si="229"/>
        <v/>
      </c>
      <c r="AU2758" s="243" t="str">
        <f t="shared" si="230"/>
        <v/>
      </c>
    </row>
    <row r="2759" spans="2:47" ht="14.25">
      <c r="B2759" s="682">
        <v>2025</v>
      </c>
      <c r="C2759" s="29">
        <v>8</v>
      </c>
      <c r="D2759" s="682"/>
      <c r="E2759" s="683"/>
      <c r="F2759" s="682"/>
      <c r="G2759" s="703"/>
      <c r="H2759" s="694"/>
      <c r="I2759" s="347"/>
      <c r="J2759" s="694"/>
      <c r="K2759" s="232"/>
      <c r="L2759" s="698"/>
      <c r="M2759" s="185"/>
      <c r="N2759" s="717"/>
      <c r="O2759" s="232"/>
      <c r="P2759" s="232"/>
      <c r="Q2759" s="347"/>
      <c r="R2759" s="695"/>
      <c r="S2759" s="695"/>
      <c r="T2759" s="695"/>
      <c r="U2759" s="695"/>
      <c r="V2759" s="695"/>
      <c r="W2759" s="695"/>
      <c r="X2759" s="232"/>
      <c r="Y2759" s="695"/>
      <c r="Z2759" s="232"/>
      <c r="AA2759" s="696"/>
      <c r="AB2759" s="696"/>
      <c r="AC2759" s="697"/>
      <c r="AD2759" s="698"/>
      <c r="AE2759" s="699"/>
      <c r="AF2759" s="699"/>
      <c r="AG2759" s="699"/>
      <c r="AH2759" s="699"/>
      <c r="AI2759" s="232"/>
      <c r="AJ2759" s="694"/>
      <c r="AK2759" s="694"/>
      <c r="AL2759" s="700"/>
      <c r="AM2759" s="694"/>
      <c r="AN2759" s="694"/>
      <c r="AO2759" s="232"/>
      <c r="AP2759" s="232"/>
      <c r="AQ2759" s="232"/>
      <c r="AR2759" s="232"/>
      <c r="AS2759" s="232"/>
      <c r="AT2759" s="243" t="str">
        <f t="shared" si="229"/>
        <v/>
      </c>
      <c r="AU2759" s="243" t="str">
        <f t="shared" si="230"/>
        <v/>
      </c>
    </row>
    <row r="2760" spans="2:47" ht="14.25">
      <c r="B2760" s="682">
        <v>2025</v>
      </c>
      <c r="C2760" s="29">
        <v>8</v>
      </c>
      <c r="D2760" s="682"/>
      <c r="E2760" s="683"/>
      <c r="F2760" s="682"/>
      <c r="G2760" s="703"/>
      <c r="H2760" s="694"/>
      <c r="I2760" s="347"/>
      <c r="J2760" s="694"/>
      <c r="K2760" s="232"/>
      <c r="L2760" s="698"/>
      <c r="M2760" s="185"/>
      <c r="N2760" s="717"/>
      <c r="O2760" s="232"/>
      <c r="P2760" s="232"/>
      <c r="Q2760" s="347"/>
      <c r="R2760" s="695"/>
      <c r="S2760" s="695"/>
      <c r="T2760" s="695"/>
      <c r="U2760" s="695"/>
      <c r="V2760" s="695"/>
      <c r="W2760" s="695"/>
      <c r="X2760" s="232"/>
      <c r="Y2760" s="695"/>
      <c r="Z2760" s="232"/>
      <c r="AA2760" s="696"/>
      <c r="AB2760" s="696"/>
      <c r="AC2760" s="697"/>
      <c r="AD2760" s="698"/>
      <c r="AE2760" s="699"/>
      <c r="AF2760" s="699"/>
      <c r="AG2760" s="699"/>
      <c r="AH2760" s="699"/>
      <c r="AI2760" s="232"/>
      <c r="AJ2760" s="694"/>
      <c r="AK2760" s="694"/>
      <c r="AL2760" s="700"/>
      <c r="AM2760" s="694"/>
      <c r="AN2760" s="694"/>
      <c r="AO2760" s="232"/>
      <c r="AP2760" s="232"/>
      <c r="AQ2760" s="232"/>
      <c r="AR2760" s="232"/>
      <c r="AS2760" s="232"/>
      <c r="AT2760" s="243" t="str">
        <f t="shared" si="229"/>
        <v/>
      </c>
      <c r="AU2760" s="243" t="str">
        <f t="shared" si="230"/>
        <v/>
      </c>
    </row>
    <row r="2761" spans="2:47" ht="14.25">
      <c r="B2761" s="682">
        <v>2025</v>
      </c>
      <c r="C2761" s="29">
        <v>8</v>
      </c>
      <c r="D2761" s="682"/>
      <c r="E2761" s="683"/>
      <c r="F2761" s="682"/>
      <c r="G2761" s="703"/>
      <c r="H2761" s="694"/>
      <c r="I2761" s="347"/>
      <c r="J2761" s="694"/>
      <c r="K2761" s="232"/>
      <c r="L2761" s="698"/>
      <c r="M2761" s="185"/>
      <c r="N2761" s="717"/>
      <c r="O2761" s="232"/>
      <c r="P2761" s="232"/>
      <c r="Q2761" s="347"/>
      <c r="R2761" s="695"/>
      <c r="S2761" s="695"/>
      <c r="T2761" s="695"/>
      <c r="U2761" s="695"/>
      <c r="V2761" s="695"/>
      <c r="W2761" s="695"/>
      <c r="X2761" s="232"/>
      <c r="Y2761" s="695"/>
      <c r="Z2761" s="232"/>
      <c r="AA2761" s="696"/>
      <c r="AB2761" s="696"/>
      <c r="AC2761" s="697"/>
      <c r="AD2761" s="698"/>
      <c r="AE2761" s="699"/>
      <c r="AF2761" s="699"/>
      <c r="AG2761" s="699"/>
      <c r="AH2761" s="699"/>
      <c r="AI2761" s="232"/>
      <c r="AJ2761" s="694"/>
      <c r="AK2761" s="694"/>
      <c r="AL2761" s="700"/>
      <c r="AM2761" s="694"/>
      <c r="AN2761" s="694"/>
      <c r="AO2761" s="232"/>
      <c r="AP2761" s="232"/>
      <c r="AQ2761" s="232"/>
      <c r="AR2761" s="232"/>
      <c r="AS2761" s="232"/>
      <c r="AT2761" s="243" t="str">
        <f t="shared" si="229"/>
        <v/>
      </c>
      <c r="AU2761" s="243" t="str">
        <f t="shared" si="230"/>
        <v/>
      </c>
    </row>
    <row r="2762" spans="2:47" ht="14.25">
      <c r="B2762" s="682">
        <v>2025</v>
      </c>
      <c r="C2762" s="29">
        <v>8</v>
      </c>
      <c r="D2762" s="682"/>
      <c r="E2762" s="683"/>
      <c r="F2762" s="682"/>
      <c r="G2762" s="703"/>
      <c r="H2762" s="694"/>
      <c r="I2762" s="347"/>
      <c r="J2762" s="694"/>
      <c r="K2762" s="232"/>
      <c r="L2762" s="698"/>
      <c r="M2762" s="185"/>
      <c r="N2762" s="717"/>
      <c r="O2762" s="232"/>
      <c r="P2762" s="232"/>
      <c r="Q2762" s="347"/>
      <c r="R2762" s="695"/>
      <c r="S2762" s="695"/>
      <c r="T2762" s="695"/>
      <c r="U2762" s="695"/>
      <c r="V2762" s="695"/>
      <c r="W2762" s="695"/>
      <c r="X2762" s="232"/>
      <c r="Y2762" s="695"/>
      <c r="Z2762" s="232"/>
      <c r="AA2762" s="696"/>
      <c r="AB2762" s="696"/>
      <c r="AC2762" s="697"/>
      <c r="AD2762" s="698"/>
      <c r="AE2762" s="699"/>
      <c r="AF2762" s="699"/>
      <c r="AG2762" s="699"/>
      <c r="AH2762" s="699"/>
      <c r="AI2762" s="232"/>
      <c r="AJ2762" s="694"/>
      <c r="AK2762" s="694"/>
      <c r="AL2762" s="700"/>
      <c r="AM2762" s="694"/>
      <c r="AN2762" s="694"/>
      <c r="AO2762" s="232"/>
      <c r="AP2762" s="232"/>
      <c r="AQ2762" s="232"/>
      <c r="AR2762" s="232"/>
      <c r="AS2762" s="232"/>
      <c r="AT2762" s="243" t="str">
        <f t="shared" si="229"/>
        <v/>
      </c>
      <c r="AU2762" s="243" t="str">
        <f t="shared" si="230"/>
        <v/>
      </c>
    </row>
    <row r="2763" spans="2:47" ht="14.25">
      <c r="B2763" s="682">
        <v>2025</v>
      </c>
      <c r="C2763" s="29">
        <v>8</v>
      </c>
      <c r="D2763" s="682"/>
      <c r="E2763" s="683"/>
      <c r="F2763" s="682"/>
      <c r="G2763" s="703"/>
      <c r="H2763" s="694"/>
      <c r="I2763" s="347"/>
      <c r="J2763" s="694"/>
      <c r="K2763" s="232"/>
      <c r="L2763" s="698"/>
      <c r="M2763" s="185"/>
      <c r="N2763" s="717"/>
      <c r="O2763" s="232"/>
      <c r="P2763" s="232"/>
      <c r="Q2763" s="347"/>
      <c r="R2763" s="695"/>
      <c r="S2763" s="695"/>
      <c r="T2763" s="695"/>
      <c r="U2763" s="695"/>
      <c r="V2763" s="695"/>
      <c r="W2763" s="695"/>
      <c r="X2763" s="232"/>
      <c r="Y2763" s="695"/>
      <c r="Z2763" s="232"/>
      <c r="AA2763" s="696"/>
      <c r="AB2763" s="696"/>
      <c r="AC2763" s="697"/>
      <c r="AD2763" s="698"/>
      <c r="AE2763" s="699"/>
      <c r="AF2763" s="699"/>
      <c r="AG2763" s="699"/>
      <c r="AH2763" s="699"/>
      <c r="AI2763" s="232"/>
      <c r="AJ2763" s="694"/>
      <c r="AK2763" s="694"/>
      <c r="AL2763" s="700"/>
      <c r="AM2763" s="694"/>
      <c r="AN2763" s="694"/>
      <c r="AO2763" s="232"/>
      <c r="AP2763" s="232"/>
      <c r="AQ2763" s="232"/>
      <c r="AR2763" s="232"/>
      <c r="AS2763" s="232"/>
      <c r="AT2763" s="243" t="str">
        <f t="shared" si="229"/>
        <v/>
      </c>
      <c r="AU2763" s="243" t="str">
        <f t="shared" si="230"/>
        <v/>
      </c>
    </row>
    <row r="2764" spans="2:47" ht="14.25">
      <c r="B2764" s="682">
        <v>2025</v>
      </c>
      <c r="C2764" s="29">
        <v>8</v>
      </c>
      <c r="D2764" s="682"/>
      <c r="E2764" s="683"/>
      <c r="F2764" s="682"/>
      <c r="G2764" s="703"/>
      <c r="H2764" s="694"/>
      <c r="I2764" s="347"/>
      <c r="J2764" s="694"/>
      <c r="K2764" s="232"/>
      <c r="L2764" s="698"/>
      <c r="M2764" s="185"/>
      <c r="N2764" s="717"/>
      <c r="O2764" s="232"/>
      <c r="P2764" s="232"/>
      <c r="Q2764" s="347"/>
      <c r="R2764" s="695"/>
      <c r="S2764" s="695"/>
      <c r="T2764" s="695"/>
      <c r="U2764" s="695"/>
      <c r="V2764" s="695"/>
      <c r="W2764" s="695"/>
      <c r="X2764" s="232"/>
      <c r="Y2764" s="695"/>
      <c r="Z2764" s="232"/>
      <c r="AA2764" s="696"/>
      <c r="AB2764" s="696"/>
      <c r="AC2764" s="697"/>
      <c r="AD2764" s="698"/>
      <c r="AE2764" s="699"/>
      <c r="AF2764" s="699"/>
      <c r="AG2764" s="699"/>
      <c r="AH2764" s="699"/>
      <c r="AI2764" s="232"/>
      <c r="AJ2764" s="694"/>
      <c r="AK2764" s="694"/>
      <c r="AL2764" s="700"/>
      <c r="AM2764" s="694"/>
      <c r="AN2764" s="694"/>
      <c r="AO2764" s="232"/>
      <c r="AP2764" s="232"/>
      <c r="AQ2764" s="232"/>
      <c r="AR2764" s="232"/>
      <c r="AS2764" s="232"/>
      <c r="AT2764" s="243" t="str">
        <f t="shared" si="229"/>
        <v/>
      </c>
      <c r="AU2764" s="243" t="str">
        <f t="shared" si="230"/>
        <v/>
      </c>
    </row>
    <row r="2765" spans="2:47" ht="14.25">
      <c r="B2765" s="682">
        <v>2025</v>
      </c>
      <c r="C2765" s="29">
        <v>8</v>
      </c>
      <c r="D2765" s="682"/>
      <c r="E2765" s="683"/>
      <c r="F2765" s="682"/>
      <c r="G2765" s="703"/>
      <c r="H2765" s="694"/>
      <c r="I2765" s="347"/>
      <c r="J2765" s="694"/>
      <c r="K2765" s="232"/>
      <c r="L2765" s="698"/>
      <c r="M2765" s="185"/>
      <c r="N2765" s="717"/>
      <c r="O2765" s="232"/>
      <c r="P2765" s="232"/>
      <c r="Q2765" s="347"/>
      <c r="R2765" s="695"/>
      <c r="S2765" s="695"/>
      <c r="T2765" s="695"/>
      <c r="U2765" s="695"/>
      <c r="V2765" s="695"/>
      <c r="W2765" s="695"/>
      <c r="X2765" s="232"/>
      <c r="Y2765" s="695"/>
      <c r="Z2765" s="232"/>
      <c r="AA2765" s="696"/>
      <c r="AB2765" s="696"/>
      <c r="AC2765" s="697"/>
      <c r="AD2765" s="698"/>
      <c r="AE2765" s="699"/>
      <c r="AF2765" s="699"/>
      <c r="AG2765" s="699"/>
      <c r="AH2765" s="699"/>
      <c r="AI2765" s="232"/>
      <c r="AJ2765" s="694"/>
      <c r="AK2765" s="694"/>
      <c r="AL2765" s="700"/>
      <c r="AM2765" s="694"/>
      <c r="AN2765" s="694"/>
      <c r="AO2765" s="232"/>
      <c r="AP2765" s="232"/>
      <c r="AQ2765" s="232"/>
      <c r="AR2765" s="232"/>
      <c r="AS2765" s="232"/>
      <c r="AT2765" s="243" t="str">
        <f t="shared" si="229"/>
        <v/>
      </c>
      <c r="AU2765" s="243" t="str">
        <f t="shared" si="230"/>
        <v/>
      </c>
    </row>
    <row r="2766" spans="2:47" ht="14.25">
      <c r="B2766" s="682">
        <v>2025</v>
      </c>
      <c r="C2766" s="29">
        <v>8</v>
      </c>
      <c r="D2766" s="682"/>
      <c r="E2766" s="683"/>
      <c r="F2766" s="682"/>
      <c r="G2766" s="703"/>
      <c r="H2766" s="694"/>
      <c r="I2766" s="347"/>
      <c r="J2766" s="694"/>
      <c r="K2766" s="232"/>
      <c r="L2766" s="698"/>
      <c r="M2766" s="185"/>
      <c r="N2766" s="717"/>
      <c r="O2766" s="232"/>
      <c r="P2766" s="232"/>
      <c r="Q2766" s="347"/>
      <c r="R2766" s="695"/>
      <c r="S2766" s="695"/>
      <c r="T2766" s="695"/>
      <c r="U2766" s="695"/>
      <c r="V2766" s="695"/>
      <c r="W2766" s="695"/>
      <c r="X2766" s="232"/>
      <c r="Y2766" s="695"/>
      <c r="Z2766" s="232"/>
      <c r="AA2766" s="696"/>
      <c r="AB2766" s="696"/>
      <c r="AC2766" s="697"/>
      <c r="AD2766" s="698"/>
      <c r="AE2766" s="699"/>
      <c r="AF2766" s="699"/>
      <c r="AG2766" s="699"/>
      <c r="AH2766" s="699"/>
      <c r="AI2766" s="232"/>
      <c r="AJ2766" s="694"/>
      <c r="AK2766" s="694"/>
      <c r="AL2766" s="700"/>
      <c r="AM2766" s="694"/>
      <c r="AN2766" s="694"/>
      <c r="AO2766" s="232"/>
      <c r="AP2766" s="232"/>
      <c r="AQ2766" s="232"/>
      <c r="AR2766" s="232"/>
      <c r="AS2766" s="232"/>
      <c r="AT2766" s="243" t="str">
        <f t="shared" si="229"/>
        <v/>
      </c>
      <c r="AU2766" s="243" t="str">
        <f t="shared" si="230"/>
        <v/>
      </c>
    </row>
    <row r="2767" spans="2:47" ht="14.25">
      <c r="B2767" s="682">
        <v>2025</v>
      </c>
      <c r="C2767" s="29">
        <v>8</v>
      </c>
      <c r="D2767" s="682"/>
      <c r="E2767" s="683"/>
      <c r="F2767" s="682"/>
      <c r="G2767" s="703"/>
      <c r="H2767" s="694"/>
      <c r="I2767" s="347"/>
      <c r="J2767" s="694"/>
      <c r="K2767" s="232"/>
      <c r="L2767" s="698"/>
      <c r="M2767" s="185"/>
      <c r="N2767" s="717"/>
      <c r="O2767" s="232"/>
      <c r="P2767" s="232"/>
      <c r="Q2767" s="347"/>
      <c r="R2767" s="695"/>
      <c r="S2767" s="695"/>
      <c r="T2767" s="695"/>
      <c r="U2767" s="695"/>
      <c r="V2767" s="695"/>
      <c r="W2767" s="695"/>
      <c r="X2767" s="232"/>
      <c r="Y2767" s="695"/>
      <c r="Z2767" s="232"/>
      <c r="AA2767" s="696"/>
      <c r="AB2767" s="696"/>
      <c r="AC2767" s="697"/>
      <c r="AD2767" s="698"/>
      <c r="AE2767" s="699"/>
      <c r="AF2767" s="699"/>
      <c r="AG2767" s="699"/>
      <c r="AH2767" s="699"/>
      <c r="AI2767" s="232"/>
      <c r="AJ2767" s="694"/>
      <c r="AK2767" s="694"/>
      <c r="AL2767" s="700"/>
      <c r="AM2767" s="694"/>
      <c r="AN2767" s="694"/>
      <c r="AO2767" s="232"/>
      <c r="AP2767" s="232"/>
      <c r="AQ2767" s="232"/>
      <c r="AR2767" s="232"/>
      <c r="AS2767" s="232"/>
      <c r="AT2767" s="243" t="str">
        <f t="shared" si="229"/>
        <v/>
      </c>
      <c r="AU2767" s="243" t="str">
        <f t="shared" si="230"/>
        <v/>
      </c>
    </row>
    <row r="2768" spans="2:47" ht="14.25">
      <c r="B2768" s="682">
        <v>2025</v>
      </c>
      <c r="C2768" s="29">
        <v>8</v>
      </c>
      <c r="D2768" s="682"/>
      <c r="E2768" s="683"/>
      <c r="F2768" s="682"/>
      <c r="G2768" s="703"/>
      <c r="H2768" s="694"/>
      <c r="I2768" s="347"/>
      <c r="J2768" s="694"/>
      <c r="K2768" s="232"/>
      <c r="L2768" s="698"/>
      <c r="M2768" s="185"/>
      <c r="N2768" s="717"/>
      <c r="O2768" s="232"/>
      <c r="P2768" s="232"/>
      <c r="Q2768" s="347"/>
      <c r="R2768" s="695"/>
      <c r="S2768" s="695"/>
      <c r="T2768" s="695"/>
      <c r="U2768" s="695"/>
      <c r="V2768" s="695"/>
      <c r="W2768" s="695"/>
      <c r="X2768" s="232"/>
      <c r="Y2768" s="695"/>
      <c r="Z2768" s="232"/>
      <c r="AA2768" s="696"/>
      <c r="AB2768" s="696"/>
      <c r="AC2768" s="697"/>
      <c r="AD2768" s="698"/>
      <c r="AE2768" s="699"/>
      <c r="AF2768" s="699"/>
      <c r="AG2768" s="699"/>
      <c r="AH2768" s="699"/>
      <c r="AI2768" s="232"/>
      <c r="AJ2768" s="694"/>
      <c r="AK2768" s="694"/>
      <c r="AL2768" s="700"/>
      <c r="AM2768" s="694"/>
      <c r="AN2768" s="694"/>
      <c r="AO2768" s="232"/>
      <c r="AP2768" s="232"/>
      <c r="AQ2768" s="232"/>
      <c r="AR2768" s="232"/>
      <c r="AS2768" s="232"/>
      <c r="AT2768" s="243" t="str">
        <f t="shared" si="229"/>
        <v/>
      </c>
      <c r="AU2768" s="243" t="str">
        <f t="shared" si="230"/>
        <v/>
      </c>
    </row>
    <row r="2769" spans="2:47" ht="14.25">
      <c r="B2769" s="682">
        <v>2025</v>
      </c>
      <c r="C2769" s="29">
        <v>8</v>
      </c>
      <c r="D2769" s="682"/>
      <c r="E2769" s="683"/>
      <c r="F2769" s="682"/>
      <c r="G2769" s="703"/>
      <c r="H2769" s="694"/>
      <c r="I2769" s="347"/>
      <c r="J2769" s="694"/>
      <c r="K2769" s="232"/>
      <c r="L2769" s="698"/>
      <c r="M2769" s="185"/>
      <c r="N2769" s="717"/>
      <c r="O2769" s="232"/>
      <c r="P2769" s="232"/>
      <c r="Q2769" s="347"/>
      <c r="R2769" s="695"/>
      <c r="S2769" s="695"/>
      <c r="T2769" s="695"/>
      <c r="U2769" s="695"/>
      <c r="V2769" s="695"/>
      <c r="W2769" s="695"/>
      <c r="X2769" s="232"/>
      <c r="Y2769" s="695"/>
      <c r="Z2769" s="232"/>
      <c r="AA2769" s="696"/>
      <c r="AB2769" s="696"/>
      <c r="AC2769" s="697"/>
      <c r="AD2769" s="698"/>
      <c r="AE2769" s="699"/>
      <c r="AF2769" s="699"/>
      <c r="AG2769" s="699"/>
      <c r="AH2769" s="699"/>
      <c r="AI2769" s="232"/>
      <c r="AJ2769" s="694"/>
      <c r="AK2769" s="694"/>
      <c r="AL2769" s="700"/>
      <c r="AM2769" s="694"/>
      <c r="AN2769" s="694"/>
      <c r="AO2769" s="232"/>
      <c r="AP2769" s="232"/>
      <c r="AQ2769" s="232"/>
      <c r="AR2769" s="232"/>
      <c r="AS2769" s="232"/>
      <c r="AT2769" s="243" t="str">
        <f t="shared" si="229"/>
        <v/>
      </c>
      <c r="AU2769" s="243" t="str">
        <f t="shared" si="230"/>
        <v/>
      </c>
    </row>
    <row r="2770" spans="2:47" ht="14.25">
      <c r="B2770" s="682">
        <v>2025</v>
      </c>
      <c r="C2770" s="29">
        <v>8</v>
      </c>
      <c r="D2770" s="682"/>
      <c r="E2770" s="683"/>
      <c r="F2770" s="682"/>
      <c r="G2770" s="703"/>
      <c r="H2770" s="694"/>
      <c r="I2770" s="347"/>
      <c r="J2770" s="694"/>
      <c r="K2770" s="232"/>
      <c r="L2770" s="698"/>
      <c r="M2770" s="185"/>
      <c r="N2770" s="717"/>
      <c r="O2770" s="232"/>
      <c r="P2770" s="232"/>
      <c r="Q2770" s="347"/>
      <c r="R2770" s="695"/>
      <c r="S2770" s="695"/>
      <c r="T2770" s="695"/>
      <c r="U2770" s="695"/>
      <c r="V2770" s="695"/>
      <c r="W2770" s="695"/>
      <c r="X2770" s="232"/>
      <c r="Y2770" s="695"/>
      <c r="Z2770" s="232"/>
      <c r="AA2770" s="696"/>
      <c r="AB2770" s="696"/>
      <c r="AC2770" s="697"/>
      <c r="AD2770" s="698"/>
      <c r="AE2770" s="699"/>
      <c r="AF2770" s="699"/>
      <c r="AG2770" s="699"/>
      <c r="AH2770" s="699"/>
      <c r="AI2770" s="232"/>
      <c r="AJ2770" s="694"/>
      <c r="AK2770" s="694"/>
      <c r="AL2770" s="700"/>
      <c r="AM2770" s="694"/>
      <c r="AN2770" s="694"/>
      <c r="AO2770" s="232"/>
      <c r="AP2770" s="232"/>
      <c r="AQ2770" s="232"/>
      <c r="AR2770" s="232"/>
      <c r="AS2770" s="232"/>
      <c r="AT2770" s="243" t="str">
        <f t="shared" si="229"/>
        <v/>
      </c>
      <c r="AU2770" s="243" t="str">
        <f t="shared" si="230"/>
        <v/>
      </c>
    </row>
    <row r="2771" spans="2:47" ht="14.25">
      <c r="B2771" s="682">
        <v>2025</v>
      </c>
      <c r="C2771" s="29">
        <v>8</v>
      </c>
      <c r="D2771" s="682"/>
      <c r="E2771" s="683"/>
      <c r="F2771" s="682"/>
      <c r="G2771" s="703"/>
      <c r="H2771" s="694"/>
      <c r="I2771" s="347"/>
      <c r="J2771" s="694"/>
      <c r="K2771" s="232"/>
      <c r="L2771" s="698"/>
      <c r="M2771" s="185"/>
      <c r="N2771" s="717"/>
      <c r="O2771" s="232"/>
      <c r="P2771" s="232"/>
      <c r="Q2771" s="347"/>
      <c r="R2771" s="695"/>
      <c r="S2771" s="695"/>
      <c r="T2771" s="695"/>
      <c r="U2771" s="695"/>
      <c r="V2771" s="695"/>
      <c r="W2771" s="695"/>
      <c r="X2771" s="232"/>
      <c r="Y2771" s="695"/>
      <c r="Z2771" s="232"/>
      <c r="AA2771" s="696"/>
      <c r="AB2771" s="696"/>
      <c r="AC2771" s="697"/>
      <c r="AD2771" s="698"/>
      <c r="AE2771" s="699"/>
      <c r="AF2771" s="699"/>
      <c r="AG2771" s="699"/>
      <c r="AH2771" s="699"/>
      <c r="AI2771" s="232"/>
      <c r="AJ2771" s="694"/>
      <c r="AK2771" s="694"/>
      <c r="AL2771" s="700"/>
      <c r="AM2771" s="694"/>
      <c r="AN2771" s="694"/>
      <c r="AO2771" s="232"/>
      <c r="AP2771" s="232"/>
      <c r="AQ2771" s="232"/>
      <c r="AR2771" s="232"/>
      <c r="AS2771" s="232"/>
      <c r="AT2771" s="243" t="str">
        <f t="shared" si="229"/>
        <v/>
      </c>
      <c r="AU2771" s="243" t="str">
        <f t="shared" si="230"/>
        <v/>
      </c>
    </row>
    <row r="2772" spans="2:47" ht="14.25">
      <c r="B2772" s="682">
        <v>2025</v>
      </c>
      <c r="C2772" s="29">
        <v>8</v>
      </c>
      <c r="D2772" s="682"/>
      <c r="E2772" s="683"/>
      <c r="F2772" s="682"/>
      <c r="G2772" s="703"/>
      <c r="H2772" s="694"/>
      <c r="I2772" s="347"/>
      <c r="J2772" s="694"/>
      <c r="K2772" s="232"/>
      <c r="L2772" s="698"/>
      <c r="M2772" s="185"/>
      <c r="N2772" s="717"/>
      <c r="O2772" s="232"/>
      <c r="P2772" s="232"/>
      <c r="Q2772" s="347"/>
      <c r="R2772" s="695"/>
      <c r="S2772" s="695"/>
      <c r="T2772" s="695"/>
      <c r="U2772" s="695"/>
      <c r="V2772" s="695"/>
      <c r="W2772" s="695"/>
      <c r="X2772" s="232"/>
      <c r="Y2772" s="695"/>
      <c r="Z2772" s="232"/>
      <c r="AA2772" s="696"/>
      <c r="AB2772" s="696"/>
      <c r="AC2772" s="697"/>
      <c r="AD2772" s="698"/>
      <c r="AE2772" s="699"/>
      <c r="AF2772" s="699"/>
      <c r="AG2772" s="699"/>
      <c r="AH2772" s="699"/>
      <c r="AI2772" s="232"/>
      <c r="AJ2772" s="694"/>
      <c r="AK2772" s="694"/>
      <c r="AL2772" s="700"/>
      <c r="AM2772" s="694"/>
      <c r="AN2772" s="694"/>
      <c r="AO2772" s="232"/>
      <c r="AP2772" s="232"/>
      <c r="AQ2772" s="232"/>
      <c r="AR2772" s="232"/>
      <c r="AS2772" s="232"/>
      <c r="AT2772" s="243" t="str">
        <f t="shared" si="229"/>
        <v/>
      </c>
      <c r="AU2772" s="243" t="str">
        <f t="shared" si="230"/>
        <v/>
      </c>
    </row>
    <row r="2773" spans="2:47" ht="14.25">
      <c r="B2773" s="682">
        <v>2025</v>
      </c>
      <c r="C2773" s="29">
        <v>8</v>
      </c>
      <c r="D2773" s="682"/>
      <c r="E2773" s="683"/>
      <c r="F2773" s="682"/>
      <c r="G2773" s="703"/>
      <c r="H2773" s="694"/>
      <c r="I2773" s="347"/>
      <c r="J2773" s="694"/>
      <c r="K2773" s="232"/>
      <c r="L2773" s="698"/>
      <c r="M2773" s="185"/>
      <c r="N2773" s="717"/>
      <c r="O2773" s="232"/>
      <c r="P2773" s="232"/>
      <c r="Q2773" s="347"/>
      <c r="R2773" s="695"/>
      <c r="S2773" s="695"/>
      <c r="T2773" s="695"/>
      <c r="U2773" s="695"/>
      <c r="V2773" s="695"/>
      <c r="W2773" s="695"/>
      <c r="X2773" s="232"/>
      <c r="Y2773" s="695"/>
      <c r="Z2773" s="232"/>
      <c r="AA2773" s="696"/>
      <c r="AB2773" s="696"/>
      <c r="AC2773" s="697"/>
      <c r="AD2773" s="698"/>
      <c r="AE2773" s="699"/>
      <c r="AF2773" s="699"/>
      <c r="AG2773" s="699"/>
      <c r="AH2773" s="699"/>
      <c r="AI2773" s="232"/>
      <c r="AJ2773" s="694"/>
      <c r="AK2773" s="694"/>
      <c r="AL2773" s="700"/>
      <c r="AM2773" s="694"/>
      <c r="AN2773" s="694"/>
      <c r="AO2773" s="232"/>
      <c r="AP2773" s="232"/>
      <c r="AQ2773" s="232"/>
      <c r="AR2773" s="232"/>
      <c r="AS2773" s="232"/>
      <c r="AT2773" s="243" t="str">
        <f t="shared" si="229"/>
        <v/>
      </c>
      <c r="AU2773" s="243" t="str">
        <f t="shared" si="230"/>
        <v/>
      </c>
    </row>
    <row r="2774" spans="2:47" ht="14.25">
      <c r="B2774" s="682">
        <v>2025</v>
      </c>
      <c r="C2774" s="29">
        <v>8</v>
      </c>
      <c r="D2774" s="682"/>
      <c r="E2774" s="683"/>
      <c r="F2774" s="682"/>
      <c r="G2774" s="703"/>
      <c r="H2774" s="694"/>
      <c r="I2774" s="347"/>
      <c r="J2774" s="694"/>
      <c r="K2774" s="232"/>
      <c r="L2774" s="698"/>
      <c r="M2774" s="185"/>
      <c r="N2774" s="717"/>
      <c r="O2774" s="232"/>
      <c r="P2774" s="232"/>
      <c r="Q2774" s="347"/>
      <c r="R2774" s="695"/>
      <c r="S2774" s="695"/>
      <c r="T2774" s="695"/>
      <c r="U2774" s="695"/>
      <c r="V2774" s="695"/>
      <c r="W2774" s="695"/>
      <c r="X2774" s="232"/>
      <c r="Y2774" s="695"/>
      <c r="Z2774" s="232"/>
      <c r="AA2774" s="696"/>
      <c r="AB2774" s="696"/>
      <c r="AC2774" s="697"/>
      <c r="AD2774" s="698"/>
      <c r="AE2774" s="699"/>
      <c r="AF2774" s="699"/>
      <c r="AG2774" s="699"/>
      <c r="AH2774" s="699"/>
      <c r="AI2774" s="232"/>
      <c r="AJ2774" s="694"/>
      <c r="AK2774" s="694"/>
      <c r="AL2774" s="700"/>
      <c r="AM2774" s="694"/>
      <c r="AN2774" s="694"/>
      <c r="AO2774" s="232"/>
      <c r="AP2774" s="232"/>
      <c r="AQ2774" s="232"/>
      <c r="AR2774" s="232"/>
      <c r="AS2774" s="232"/>
      <c r="AT2774" s="243" t="str">
        <f t="shared" si="229"/>
        <v/>
      </c>
      <c r="AU2774" s="243" t="str">
        <f t="shared" si="230"/>
        <v/>
      </c>
    </row>
    <row r="2775" spans="2:47" ht="14.25">
      <c r="B2775" s="682">
        <v>2025</v>
      </c>
      <c r="C2775" s="29">
        <v>8</v>
      </c>
      <c r="D2775" s="682"/>
      <c r="E2775" s="683"/>
      <c r="F2775" s="682"/>
      <c r="G2775" s="703"/>
      <c r="H2775" s="694"/>
      <c r="I2775" s="347"/>
      <c r="J2775" s="694"/>
      <c r="K2775" s="232"/>
      <c r="L2775" s="698"/>
      <c r="M2775" s="185"/>
      <c r="N2775" s="717"/>
      <c r="O2775" s="232"/>
      <c r="P2775" s="232"/>
      <c r="Q2775" s="347"/>
      <c r="R2775" s="695"/>
      <c r="S2775" s="695"/>
      <c r="T2775" s="695"/>
      <c r="U2775" s="695"/>
      <c r="V2775" s="695"/>
      <c r="W2775" s="695"/>
      <c r="X2775" s="232"/>
      <c r="Y2775" s="695"/>
      <c r="Z2775" s="232"/>
      <c r="AA2775" s="696"/>
      <c r="AB2775" s="696"/>
      <c r="AC2775" s="697"/>
      <c r="AD2775" s="698"/>
      <c r="AE2775" s="699"/>
      <c r="AF2775" s="699"/>
      <c r="AG2775" s="699"/>
      <c r="AH2775" s="699"/>
      <c r="AI2775" s="232"/>
      <c r="AJ2775" s="694"/>
      <c r="AK2775" s="694"/>
      <c r="AL2775" s="700"/>
      <c r="AM2775" s="694"/>
      <c r="AN2775" s="694"/>
      <c r="AO2775" s="232"/>
      <c r="AP2775" s="232"/>
      <c r="AQ2775" s="232"/>
      <c r="AR2775" s="232"/>
      <c r="AS2775" s="232"/>
      <c r="AT2775" s="243" t="str">
        <f t="shared" si="229"/>
        <v/>
      </c>
      <c r="AU2775" s="243" t="str">
        <f t="shared" si="230"/>
        <v/>
      </c>
    </row>
    <row r="2776" spans="2:47" ht="14.25">
      <c r="B2776" s="682">
        <v>2025</v>
      </c>
      <c r="C2776" s="29">
        <v>8</v>
      </c>
      <c r="D2776" s="682"/>
      <c r="E2776" s="683"/>
      <c r="F2776" s="682"/>
      <c r="G2776" s="703"/>
      <c r="H2776" s="694"/>
      <c r="I2776" s="347"/>
      <c r="J2776" s="694"/>
      <c r="K2776" s="232"/>
      <c r="L2776" s="698"/>
      <c r="M2776" s="185"/>
      <c r="N2776" s="717"/>
      <c r="O2776" s="232"/>
      <c r="P2776" s="232"/>
      <c r="Q2776" s="347"/>
      <c r="R2776" s="695"/>
      <c r="S2776" s="695"/>
      <c r="T2776" s="695"/>
      <c r="U2776" s="695"/>
      <c r="V2776" s="695"/>
      <c r="W2776" s="695"/>
      <c r="X2776" s="232"/>
      <c r="Y2776" s="695"/>
      <c r="Z2776" s="232"/>
      <c r="AA2776" s="696"/>
      <c r="AB2776" s="696"/>
      <c r="AC2776" s="697"/>
      <c r="AD2776" s="698"/>
      <c r="AE2776" s="699"/>
      <c r="AF2776" s="699"/>
      <c r="AG2776" s="699"/>
      <c r="AH2776" s="699"/>
      <c r="AI2776" s="232"/>
      <c r="AJ2776" s="694"/>
      <c r="AK2776" s="694"/>
      <c r="AL2776" s="700"/>
      <c r="AM2776" s="694"/>
      <c r="AN2776" s="694"/>
      <c r="AO2776" s="232"/>
      <c r="AP2776" s="232"/>
      <c r="AQ2776" s="232"/>
      <c r="AR2776" s="232"/>
      <c r="AS2776" s="232"/>
      <c r="AT2776" s="243" t="str">
        <f t="shared" si="229"/>
        <v/>
      </c>
      <c r="AU2776" s="243" t="str">
        <f t="shared" si="230"/>
        <v/>
      </c>
    </row>
    <row r="2777" spans="2:47" ht="14.25">
      <c r="B2777" s="682">
        <v>2025</v>
      </c>
      <c r="C2777" s="29">
        <v>8</v>
      </c>
      <c r="D2777" s="682"/>
      <c r="E2777" s="683"/>
      <c r="F2777" s="682"/>
      <c r="G2777" s="703"/>
      <c r="H2777" s="694"/>
      <c r="I2777" s="347"/>
      <c r="J2777" s="694"/>
      <c r="K2777" s="232"/>
      <c r="L2777" s="698"/>
      <c r="M2777" s="185"/>
      <c r="N2777" s="717"/>
      <c r="O2777" s="232"/>
      <c r="P2777" s="232"/>
      <c r="Q2777" s="347"/>
      <c r="R2777" s="695"/>
      <c r="S2777" s="695"/>
      <c r="T2777" s="695"/>
      <c r="U2777" s="695"/>
      <c r="V2777" s="695"/>
      <c r="W2777" s="695"/>
      <c r="X2777" s="232"/>
      <c r="Y2777" s="695"/>
      <c r="Z2777" s="232"/>
      <c r="AA2777" s="696"/>
      <c r="AB2777" s="696"/>
      <c r="AC2777" s="697"/>
      <c r="AD2777" s="698"/>
      <c r="AE2777" s="699"/>
      <c r="AF2777" s="699"/>
      <c r="AG2777" s="699"/>
      <c r="AH2777" s="699"/>
      <c r="AI2777" s="232"/>
      <c r="AJ2777" s="694"/>
      <c r="AK2777" s="694"/>
      <c r="AL2777" s="700"/>
      <c r="AM2777" s="694"/>
      <c r="AN2777" s="694"/>
      <c r="AO2777" s="232"/>
      <c r="AP2777" s="232"/>
      <c r="AQ2777" s="232"/>
      <c r="AR2777" s="232"/>
      <c r="AS2777" s="232"/>
      <c r="AT2777" s="243" t="str">
        <f t="shared" si="229"/>
        <v/>
      </c>
      <c r="AU2777" s="243" t="str">
        <f t="shared" si="230"/>
        <v/>
      </c>
    </row>
    <row r="2778" spans="2:47" ht="14.25">
      <c r="B2778" s="682">
        <v>2025</v>
      </c>
      <c r="C2778" s="29">
        <v>8</v>
      </c>
      <c r="D2778" s="682"/>
      <c r="E2778" s="683"/>
      <c r="F2778" s="682"/>
      <c r="G2778" s="703"/>
      <c r="H2778" s="694"/>
      <c r="I2778" s="347"/>
      <c r="J2778" s="694"/>
      <c r="K2778" s="232"/>
      <c r="L2778" s="698"/>
      <c r="M2778" s="185"/>
      <c r="N2778" s="717"/>
      <c r="O2778" s="232"/>
      <c r="P2778" s="232"/>
      <c r="Q2778" s="347"/>
      <c r="R2778" s="695"/>
      <c r="S2778" s="695"/>
      <c r="T2778" s="695"/>
      <c r="U2778" s="695"/>
      <c r="V2778" s="695"/>
      <c r="W2778" s="695"/>
      <c r="X2778" s="232"/>
      <c r="Y2778" s="695"/>
      <c r="Z2778" s="232"/>
      <c r="AA2778" s="696"/>
      <c r="AB2778" s="696"/>
      <c r="AC2778" s="697"/>
      <c r="AD2778" s="698"/>
      <c r="AE2778" s="699"/>
      <c r="AF2778" s="699"/>
      <c r="AG2778" s="699"/>
      <c r="AH2778" s="699"/>
      <c r="AI2778" s="232"/>
      <c r="AJ2778" s="694"/>
      <c r="AK2778" s="694"/>
      <c r="AL2778" s="700"/>
      <c r="AM2778" s="694"/>
      <c r="AN2778" s="694"/>
      <c r="AO2778" s="232"/>
      <c r="AP2778" s="232"/>
      <c r="AQ2778" s="232"/>
      <c r="AR2778" s="232"/>
      <c r="AS2778" s="232"/>
      <c r="AT2778" s="243" t="str">
        <f t="shared" si="229"/>
        <v/>
      </c>
      <c r="AU2778" s="243" t="str">
        <f t="shared" si="230"/>
        <v/>
      </c>
    </row>
    <row r="2779" spans="2:47" ht="14.25">
      <c r="B2779" s="682">
        <v>2025</v>
      </c>
      <c r="C2779" s="29">
        <v>8</v>
      </c>
      <c r="D2779" s="682"/>
      <c r="E2779" s="683"/>
      <c r="F2779" s="682"/>
      <c r="G2779" s="703"/>
      <c r="H2779" s="694"/>
      <c r="I2779" s="347"/>
      <c r="J2779" s="694"/>
      <c r="K2779" s="232"/>
      <c r="L2779" s="698"/>
      <c r="M2779" s="185"/>
      <c r="N2779" s="717"/>
      <c r="O2779" s="232"/>
      <c r="P2779" s="232"/>
      <c r="Q2779" s="347"/>
      <c r="R2779" s="695"/>
      <c r="S2779" s="695"/>
      <c r="T2779" s="695"/>
      <c r="U2779" s="695"/>
      <c r="V2779" s="695"/>
      <c r="W2779" s="695"/>
      <c r="X2779" s="232"/>
      <c r="Y2779" s="695"/>
      <c r="Z2779" s="232"/>
      <c r="AA2779" s="696"/>
      <c r="AB2779" s="696"/>
      <c r="AC2779" s="697"/>
      <c r="AD2779" s="698"/>
      <c r="AE2779" s="699"/>
      <c r="AF2779" s="699"/>
      <c r="AG2779" s="699"/>
      <c r="AH2779" s="699"/>
      <c r="AI2779" s="232"/>
      <c r="AJ2779" s="694"/>
      <c r="AK2779" s="694"/>
      <c r="AL2779" s="700"/>
      <c r="AM2779" s="694"/>
      <c r="AN2779" s="694"/>
      <c r="AO2779" s="232"/>
      <c r="AP2779" s="232"/>
      <c r="AQ2779" s="232"/>
      <c r="AR2779" s="232"/>
      <c r="AS2779" s="232"/>
      <c r="AT2779" s="243" t="str">
        <f t="shared" si="229"/>
        <v/>
      </c>
      <c r="AU2779" s="243" t="str">
        <f t="shared" si="230"/>
        <v/>
      </c>
    </row>
    <row r="2780" spans="2:47" ht="14.25">
      <c r="B2780" s="682">
        <v>2025</v>
      </c>
      <c r="C2780" s="29">
        <v>8</v>
      </c>
      <c r="D2780" s="682"/>
      <c r="E2780" s="683"/>
      <c r="F2780" s="682"/>
      <c r="G2780" s="703"/>
      <c r="H2780" s="694"/>
      <c r="I2780" s="347"/>
      <c r="J2780" s="694"/>
      <c r="K2780" s="232"/>
      <c r="L2780" s="698"/>
      <c r="M2780" s="185"/>
      <c r="N2780" s="717"/>
      <c r="O2780" s="232"/>
      <c r="P2780" s="232"/>
      <c r="Q2780" s="347"/>
      <c r="R2780" s="695"/>
      <c r="S2780" s="695"/>
      <c r="T2780" s="695"/>
      <c r="U2780" s="695"/>
      <c r="V2780" s="695"/>
      <c r="W2780" s="695"/>
      <c r="X2780" s="232"/>
      <c r="Y2780" s="695"/>
      <c r="Z2780" s="232"/>
      <c r="AA2780" s="696"/>
      <c r="AB2780" s="696"/>
      <c r="AC2780" s="697"/>
      <c r="AD2780" s="698"/>
      <c r="AE2780" s="699"/>
      <c r="AF2780" s="699"/>
      <c r="AG2780" s="699"/>
      <c r="AH2780" s="699"/>
      <c r="AI2780" s="232"/>
      <c r="AJ2780" s="694"/>
      <c r="AK2780" s="694"/>
      <c r="AL2780" s="700"/>
      <c r="AM2780" s="694"/>
      <c r="AN2780" s="694"/>
      <c r="AO2780" s="232"/>
      <c r="AP2780" s="232"/>
      <c r="AQ2780" s="232"/>
      <c r="AR2780" s="232"/>
      <c r="AS2780" s="232"/>
      <c r="AT2780" s="243" t="str">
        <f t="shared" si="229"/>
        <v/>
      </c>
      <c r="AU2780" s="243" t="str">
        <f t="shared" si="230"/>
        <v/>
      </c>
    </row>
    <row r="2781" spans="2:47" ht="14.25">
      <c r="B2781" s="682">
        <v>2025</v>
      </c>
      <c r="C2781" s="29">
        <v>8</v>
      </c>
      <c r="D2781" s="682"/>
      <c r="E2781" s="683"/>
      <c r="F2781" s="682"/>
      <c r="G2781" s="703"/>
      <c r="H2781" s="694"/>
      <c r="I2781" s="347"/>
      <c r="J2781" s="694"/>
      <c r="K2781" s="232"/>
      <c r="L2781" s="698"/>
      <c r="M2781" s="185"/>
      <c r="N2781" s="717"/>
      <c r="O2781" s="232"/>
      <c r="P2781" s="232"/>
      <c r="Q2781" s="347"/>
      <c r="R2781" s="695"/>
      <c r="S2781" s="695"/>
      <c r="T2781" s="695"/>
      <c r="U2781" s="695"/>
      <c r="V2781" s="695"/>
      <c r="W2781" s="695"/>
      <c r="X2781" s="232"/>
      <c r="Y2781" s="695"/>
      <c r="Z2781" s="232"/>
      <c r="AA2781" s="696"/>
      <c r="AB2781" s="696"/>
      <c r="AC2781" s="697"/>
      <c r="AD2781" s="698"/>
      <c r="AE2781" s="699"/>
      <c r="AF2781" s="699"/>
      <c r="AG2781" s="699"/>
      <c r="AH2781" s="699"/>
      <c r="AI2781" s="232"/>
      <c r="AJ2781" s="694"/>
      <c r="AK2781" s="694"/>
      <c r="AL2781" s="700"/>
      <c r="AM2781" s="694"/>
      <c r="AN2781" s="694"/>
      <c r="AO2781" s="232"/>
      <c r="AP2781" s="232"/>
      <c r="AQ2781" s="232"/>
      <c r="AR2781" s="232"/>
      <c r="AS2781" s="232"/>
      <c r="AT2781" s="243" t="str">
        <f t="shared" si="229"/>
        <v/>
      </c>
      <c r="AU2781" s="243" t="str">
        <f t="shared" si="230"/>
        <v/>
      </c>
    </row>
    <row r="2782" spans="2:47" ht="14.25">
      <c r="B2782" s="682">
        <v>2025</v>
      </c>
      <c r="C2782" s="29">
        <v>8</v>
      </c>
      <c r="D2782" s="682"/>
      <c r="E2782" s="683"/>
      <c r="F2782" s="682"/>
      <c r="G2782" s="703"/>
      <c r="H2782" s="694"/>
      <c r="I2782" s="347"/>
      <c r="J2782" s="694"/>
      <c r="K2782" s="232"/>
      <c r="L2782" s="698"/>
      <c r="M2782" s="185"/>
      <c r="N2782" s="717"/>
      <c r="O2782" s="232"/>
      <c r="P2782" s="232"/>
      <c r="Q2782" s="347"/>
      <c r="R2782" s="695"/>
      <c r="S2782" s="695"/>
      <c r="T2782" s="695"/>
      <c r="U2782" s="695"/>
      <c r="V2782" s="695"/>
      <c r="W2782" s="695"/>
      <c r="X2782" s="232"/>
      <c r="Y2782" s="695"/>
      <c r="Z2782" s="232"/>
      <c r="AA2782" s="696"/>
      <c r="AB2782" s="696"/>
      <c r="AC2782" s="697"/>
      <c r="AD2782" s="698"/>
      <c r="AE2782" s="699"/>
      <c r="AF2782" s="699"/>
      <c r="AG2782" s="699"/>
      <c r="AH2782" s="699"/>
      <c r="AI2782" s="232"/>
      <c r="AJ2782" s="694"/>
      <c r="AK2782" s="694"/>
      <c r="AL2782" s="700"/>
      <c r="AM2782" s="694"/>
      <c r="AN2782" s="694"/>
      <c r="AO2782" s="232"/>
      <c r="AP2782" s="232"/>
      <c r="AQ2782" s="232"/>
      <c r="AR2782" s="232"/>
      <c r="AS2782" s="232"/>
      <c r="AT2782" s="243" t="str">
        <f t="shared" si="229"/>
        <v/>
      </c>
      <c r="AU2782" s="243" t="str">
        <f t="shared" si="230"/>
        <v/>
      </c>
    </row>
    <row r="2783" spans="2:47" ht="14.25">
      <c r="B2783" s="682">
        <v>2025</v>
      </c>
      <c r="C2783" s="29">
        <v>8</v>
      </c>
      <c r="D2783" s="682"/>
      <c r="E2783" s="683"/>
      <c r="F2783" s="682"/>
      <c r="G2783" s="703"/>
      <c r="H2783" s="694"/>
      <c r="I2783" s="347"/>
      <c r="J2783" s="694"/>
      <c r="K2783" s="232"/>
      <c r="L2783" s="698"/>
      <c r="M2783" s="185"/>
      <c r="N2783" s="717"/>
      <c r="O2783" s="232"/>
      <c r="P2783" s="232"/>
      <c r="Q2783" s="347"/>
      <c r="R2783" s="695"/>
      <c r="S2783" s="695"/>
      <c r="T2783" s="695"/>
      <c r="U2783" s="695"/>
      <c r="V2783" s="695"/>
      <c r="W2783" s="695"/>
      <c r="X2783" s="232"/>
      <c r="Y2783" s="695"/>
      <c r="Z2783" s="232"/>
      <c r="AA2783" s="696"/>
      <c r="AB2783" s="696"/>
      <c r="AC2783" s="697"/>
      <c r="AD2783" s="698"/>
      <c r="AE2783" s="699"/>
      <c r="AF2783" s="699"/>
      <c r="AG2783" s="699"/>
      <c r="AH2783" s="699"/>
      <c r="AI2783" s="232"/>
      <c r="AJ2783" s="694"/>
      <c r="AK2783" s="694"/>
      <c r="AL2783" s="700"/>
      <c r="AM2783" s="694"/>
      <c r="AN2783" s="694"/>
      <c r="AO2783" s="232"/>
      <c r="AP2783" s="232"/>
      <c r="AQ2783" s="232"/>
      <c r="AR2783" s="232"/>
      <c r="AS2783" s="232"/>
      <c r="AT2783" s="243" t="str">
        <f t="shared" si="229"/>
        <v/>
      </c>
      <c r="AU2783" s="243" t="str">
        <f t="shared" si="230"/>
        <v/>
      </c>
    </row>
    <row r="2784" spans="2:47" ht="14.25">
      <c r="B2784" s="682">
        <v>2025</v>
      </c>
      <c r="C2784" s="29">
        <v>8</v>
      </c>
      <c r="D2784" s="682"/>
      <c r="E2784" s="683"/>
      <c r="F2784" s="682"/>
      <c r="G2784" s="703"/>
      <c r="H2784" s="694"/>
      <c r="I2784" s="347"/>
      <c r="J2784" s="694"/>
      <c r="K2784" s="232"/>
      <c r="L2784" s="698"/>
      <c r="M2784" s="185"/>
      <c r="N2784" s="717"/>
      <c r="O2784" s="232"/>
      <c r="P2784" s="232"/>
      <c r="Q2784" s="347"/>
      <c r="R2784" s="695"/>
      <c r="S2784" s="695"/>
      <c r="T2784" s="695"/>
      <c r="U2784" s="695"/>
      <c r="V2784" s="695"/>
      <c r="W2784" s="695"/>
      <c r="X2784" s="232"/>
      <c r="Y2784" s="695"/>
      <c r="Z2784" s="232"/>
      <c r="AA2784" s="696"/>
      <c r="AB2784" s="696"/>
      <c r="AC2784" s="697"/>
      <c r="AD2784" s="698"/>
      <c r="AE2784" s="699"/>
      <c r="AF2784" s="699"/>
      <c r="AG2784" s="699"/>
      <c r="AH2784" s="699"/>
      <c r="AI2784" s="232"/>
      <c r="AJ2784" s="694"/>
      <c r="AK2784" s="694"/>
      <c r="AL2784" s="700"/>
      <c r="AM2784" s="694"/>
      <c r="AN2784" s="694"/>
      <c r="AO2784" s="232"/>
      <c r="AP2784" s="232"/>
      <c r="AQ2784" s="232"/>
      <c r="AR2784" s="232"/>
      <c r="AS2784" s="232"/>
      <c r="AT2784" s="243" t="str">
        <f t="shared" si="229"/>
        <v/>
      </c>
      <c r="AU2784" s="243" t="str">
        <f t="shared" si="230"/>
        <v/>
      </c>
    </row>
    <row r="2785" spans="2:47" ht="14.25">
      <c r="B2785" s="682">
        <v>2025</v>
      </c>
      <c r="C2785" s="29">
        <v>8</v>
      </c>
      <c r="D2785" s="682"/>
      <c r="E2785" s="683"/>
      <c r="F2785" s="682"/>
      <c r="G2785" s="703"/>
      <c r="H2785" s="694"/>
      <c r="I2785" s="347"/>
      <c r="J2785" s="694"/>
      <c r="K2785" s="232"/>
      <c r="L2785" s="698"/>
      <c r="M2785" s="185"/>
      <c r="N2785" s="717"/>
      <c r="O2785" s="232"/>
      <c r="P2785" s="232"/>
      <c r="Q2785" s="347"/>
      <c r="R2785" s="695"/>
      <c r="S2785" s="695"/>
      <c r="T2785" s="695"/>
      <c r="U2785" s="695"/>
      <c r="V2785" s="695"/>
      <c r="W2785" s="695"/>
      <c r="X2785" s="232"/>
      <c r="Y2785" s="695"/>
      <c r="Z2785" s="232"/>
      <c r="AA2785" s="696"/>
      <c r="AB2785" s="696"/>
      <c r="AC2785" s="697"/>
      <c r="AD2785" s="698"/>
      <c r="AE2785" s="699"/>
      <c r="AF2785" s="699"/>
      <c r="AG2785" s="699"/>
      <c r="AH2785" s="699"/>
      <c r="AI2785" s="232"/>
      <c r="AJ2785" s="694"/>
      <c r="AK2785" s="694"/>
      <c r="AL2785" s="700"/>
      <c r="AM2785" s="694"/>
      <c r="AN2785" s="694"/>
      <c r="AO2785" s="232"/>
      <c r="AP2785" s="232"/>
      <c r="AQ2785" s="232"/>
      <c r="AR2785" s="232"/>
      <c r="AS2785" s="232"/>
      <c r="AT2785" s="243" t="str">
        <f t="shared" si="229"/>
        <v/>
      </c>
      <c r="AU2785" s="243" t="str">
        <f t="shared" si="230"/>
        <v/>
      </c>
    </row>
    <row r="2786" spans="2:47" ht="14.25">
      <c r="B2786" s="682">
        <v>2025</v>
      </c>
      <c r="C2786" s="29">
        <v>8</v>
      </c>
      <c r="D2786" s="682"/>
      <c r="E2786" s="683"/>
      <c r="F2786" s="682"/>
      <c r="G2786" s="703"/>
      <c r="H2786" s="694"/>
      <c r="I2786" s="347"/>
      <c r="J2786" s="694"/>
      <c r="K2786" s="232"/>
      <c r="L2786" s="698"/>
      <c r="M2786" s="185"/>
      <c r="N2786" s="717"/>
      <c r="O2786" s="232"/>
      <c r="P2786" s="232"/>
      <c r="Q2786" s="347"/>
      <c r="R2786" s="695"/>
      <c r="S2786" s="695"/>
      <c r="T2786" s="695"/>
      <c r="U2786" s="695"/>
      <c r="V2786" s="695"/>
      <c r="W2786" s="695"/>
      <c r="X2786" s="232"/>
      <c r="Y2786" s="695"/>
      <c r="Z2786" s="232"/>
      <c r="AA2786" s="696"/>
      <c r="AB2786" s="696"/>
      <c r="AC2786" s="697"/>
      <c r="AD2786" s="698"/>
      <c r="AE2786" s="699"/>
      <c r="AF2786" s="699"/>
      <c r="AG2786" s="699"/>
      <c r="AH2786" s="699"/>
      <c r="AI2786" s="232"/>
      <c r="AJ2786" s="694"/>
      <c r="AK2786" s="694"/>
      <c r="AL2786" s="700"/>
      <c r="AM2786" s="694"/>
      <c r="AN2786" s="694"/>
      <c r="AO2786" s="232"/>
      <c r="AP2786" s="232"/>
      <c r="AQ2786" s="232"/>
      <c r="AR2786" s="232"/>
      <c r="AS2786" s="232"/>
      <c r="AT2786" s="243" t="str">
        <f t="shared" si="229"/>
        <v/>
      </c>
      <c r="AU2786" s="243" t="str">
        <f t="shared" si="230"/>
        <v/>
      </c>
    </row>
    <row r="2787" spans="2:47" ht="14.25">
      <c r="B2787" s="682">
        <v>2025</v>
      </c>
      <c r="C2787" s="29">
        <v>8</v>
      </c>
      <c r="D2787" s="682"/>
      <c r="E2787" s="683"/>
      <c r="F2787" s="682"/>
      <c r="G2787" s="703"/>
      <c r="H2787" s="694"/>
      <c r="I2787" s="347"/>
      <c r="J2787" s="694"/>
      <c r="K2787" s="232"/>
      <c r="L2787" s="698"/>
      <c r="M2787" s="185"/>
      <c r="N2787" s="717"/>
      <c r="O2787" s="232"/>
      <c r="P2787" s="232"/>
      <c r="Q2787" s="347"/>
      <c r="R2787" s="695"/>
      <c r="S2787" s="695"/>
      <c r="T2787" s="695"/>
      <c r="U2787" s="695"/>
      <c r="V2787" s="695"/>
      <c r="W2787" s="695"/>
      <c r="X2787" s="232"/>
      <c r="Y2787" s="695"/>
      <c r="Z2787" s="232"/>
      <c r="AA2787" s="696"/>
      <c r="AB2787" s="696"/>
      <c r="AC2787" s="697"/>
      <c r="AD2787" s="698"/>
      <c r="AE2787" s="699"/>
      <c r="AF2787" s="699"/>
      <c r="AG2787" s="699"/>
      <c r="AH2787" s="699"/>
      <c r="AI2787" s="232"/>
      <c r="AJ2787" s="694"/>
      <c r="AK2787" s="694"/>
      <c r="AL2787" s="700"/>
      <c r="AM2787" s="694"/>
      <c r="AN2787" s="694"/>
      <c r="AO2787" s="232"/>
      <c r="AP2787" s="232"/>
      <c r="AQ2787" s="232"/>
      <c r="AR2787" s="232"/>
      <c r="AS2787" s="232"/>
      <c r="AT2787" s="243" t="str">
        <f t="shared" si="229"/>
        <v/>
      </c>
      <c r="AU2787" s="243" t="str">
        <f t="shared" si="230"/>
        <v/>
      </c>
    </row>
    <row r="2788" spans="2:47" ht="14.25">
      <c r="B2788" s="682">
        <v>2025</v>
      </c>
      <c r="C2788" s="29">
        <v>8</v>
      </c>
      <c r="D2788" s="682"/>
      <c r="E2788" s="683"/>
      <c r="F2788" s="682"/>
      <c r="G2788" s="703"/>
      <c r="H2788" s="694"/>
      <c r="I2788" s="347"/>
      <c r="J2788" s="694"/>
      <c r="K2788" s="232"/>
      <c r="L2788" s="698"/>
      <c r="M2788" s="185"/>
      <c r="N2788" s="717"/>
      <c r="O2788" s="232"/>
      <c r="P2788" s="232"/>
      <c r="Q2788" s="347"/>
      <c r="R2788" s="695"/>
      <c r="S2788" s="695"/>
      <c r="T2788" s="695"/>
      <c r="U2788" s="695"/>
      <c r="V2788" s="695"/>
      <c r="W2788" s="695"/>
      <c r="X2788" s="232"/>
      <c r="Y2788" s="695"/>
      <c r="Z2788" s="232"/>
      <c r="AA2788" s="696"/>
      <c r="AB2788" s="696"/>
      <c r="AC2788" s="697"/>
      <c r="AD2788" s="698"/>
      <c r="AE2788" s="699"/>
      <c r="AF2788" s="699"/>
      <c r="AG2788" s="699"/>
      <c r="AH2788" s="699"/>
      <c r="AI2788" s="232"/>
      <c r="AJ2788" s="694"/>
      <c r="AK2788" s="694"/>
      <c r="AL2788" s="700"/>
      <c r="AM2788" s="694"/>
      <c r="AN2788" s="694"/>
      <c r="AO2788" s="232"/>
      <c r="AP2788" s="232"/>
      <c r="AQ2788" s="232"/>
      <c r="AR2788" s="232"/>
      <c r="AS2788" s="232"/>
      <c r="AT2788" s="243" t="str">
        <f t="shared" si="229"/>
        <v/>
      </c>
      <c r="AU2788" s="243" t="str">
        <f t="shared" si="230"/>
        <v/>
      </c>
    </row>
    <row r="2789" spans="2:47" ht="14.25">
      <c r="B2789" s="682">
        <v>2025</v>
      </c>
      <c r="C2789" s="29">
        <v>8</v>
      </c>
      <c r="D2789" s="682"/>
      <c r="E2789" s="683"/>
      <c r="F2789" s="682"/>
      <c r="G2789" s="703"/>
      <c r="H2789" s="694"/>
      <c r="I2789" s="347"/>
      <c r="J2789" s="694"/>
      <c r="K2789" s="232"/>
      <c r="L2789" s="698"/>
      <c r="M2789" s="185"/>
      <c r="N2789" s="717"/>
      <c r="O2789" s="232"/>
      <c r="P2789" s="232"/>
      <c r="Q2789" s="347"/>
      <c r="R2789" s="695"/>
      <c r="S2789" s="695"/>
      <c r="T2789" s="695"/>
      <c r="U2789" s="695"/>
      <c r="V2789" s="695"/>
      <c r="W2789" s="695"/>
      <c r="X2789" s="232"/>
      <c r="Y2789" s="695"/>
      <c r="Z2789" s="232"/>
      <c r="AA2789" s="696"/>
      <c r="AB2789" s="696"/>
      <c r="AC2789" s="697"/>
      <c r="AD2789" s="698"/>
      <c r="AE2789" s="699"/>
      <c r="AF2789" s="699"/>
      <c r="AG2789" s="699"/>
      <c r="AH2789" s="699"/>
      <c r="AI2789" s="232"/>
      <c r="AJ2789" s="694"/>
      <c r="AK2789" s="694"/>
      <c r="AL2789" s="700"/>
      <c r="AM2789" s="694"/>
      <c r="AN2789" s="694"/>
      <c r="AO2789" s="232"/>
      <c r="AP2789" s="232"/>
      <c r="AQ2789" s="232"/>
      <c r="AR2789" s="232"/>
      <c r="AS2789" s="232"/>
      <c r="AT2789" s="243" t="str">
        <f t="shared" si="229"/>
        <v/>
      </c>
      <c r="AU2789" s="243" t="str">
        <f t="shared" si="230"/>
        <v/>
      </c>
    </row>
    <row r="2790" spans="2:47" ht="14.25">
      <c r="B2790" s="682">
        <v>2025</v>
      </c>
      <c r="C2790" s="29">
        <v>8</v>
      </c>
      <c r="D2790" s="682"/>
      <c r="E2790" s="683"/>
      <c r="F2790" s="682"/>
      <c r="G2790" s="703"/>
      <c r="H2790" s="694"/>
      <c r="I2790" s="347"/>
      <c r="J2790" s="694"/>
      <c r="K2790" s="232"/>
      <c r="L2790" s="698"/>
      <c r="M2790" s="185"/>
      <c r="N2790" s="717"/>
      <c r="O2790" s="232"/>
      <c r="P2790" s="232"/>
      <c r="Q2790" s="347"/>
      <c r="R2790" s="695"/>
      <c r="S2790" s="695"/>
      <c r="T2790" s="695"/>
      <c r="U2790" s="695"/>
      <c r="V2790" s="695"/>
      <c r="W2790" s="695"/>
      <c r="X2790" s="232"/>
      <c r="Y2790" s="695"/>
      <c r="Z2790" s="232"/>
      <c r="AA2790" s="696"/>
      <c r="AB2790" s="696"/>
      <c r="AC2790" s="697"/>
      <c r="AD2790" s="698"/>
      <c r="AE2790" s="699"/>
      <c r="AF2790" s="699"/>
      <c r="AG2790" s="699"/>
      <c r="AH2790" s="699"/>
      <c r="AI2790" s="232"/>
      <c r="AJ2790" s="694"/>
      <c r="AK2790" s="694"/>
      <c r="AL2790" s="700"/>
      <c r="AM2790" s="694"/>
      <c r="AN2790" s="694"/>
      <c r="AO2790" s="232"/>
      <c r="AP2790" s="232"/>
      <c r="AQ2790" s="232"/>
      <c r="AR2790" s="232"/>
      <c r="AS2790" s="232"/>
      <c r="AT2790" s="243" t="str">
        <f t="shared" si="229"/>
        <v/>
      </c>
      <c r="AU2790" s="243" t="str">
        <f t="shared" si="230"/>
        <v/>
      </c>
    </row>
    <row r="2791" spans="2:47" ht="14.25">
      <c r="B2791" s="682">
        <v>2025</v>
      </c>
      <c r="C2791" s="29">
        <v>8</v>
      </c>
      <c r="D2791" s="682"/>
      <c r="E2791" s="683"/>
      <c r="F2791" s="682"/>
      <c r="G2791" s="703"/>
      <c r="H2791" s="694"/>
      <c r="I2791" s="347"/>
      <c r="J2791" s="694"/>
      <c r="K2791" s="232"/>
      <c r="L2791" s="698"/>
      <c r="M2791" s="185"/>
      <c r="N2791" s="717"/>
      <c r="O2791" s="232"/>
      <c r="P2791" s="232"/>
      <c r="Q2791" s="347"/>
      <c r="R2791" s="695"/>
      <c r="S2791" s="695"/>
      <c r="T2791" s="695"/>
      <c r="U2791" s="695"/>
      <c r="V2791" s="695"/>
      <c r="W2791" s="695"/>
      <c r="X2791" s="232"/>
      <c r="Y2791" s="695"/>
      <c r="Z2791" s="232"/>
      <c r="AA2791" s="696"/>
      <c r="AB2791" s="696"/>
      <c r="AC2791" s="697"/>
      <c r="AD2791" s="698"/>
      <c r="AE2791" s="699"/>
      <c r="AF2791" s="699"/>
      <c r="AG2791" s="699"/>
      <c r="AH2791" s="699"/>
      <c r="AI2791" s="232"/>
      <c r="AJ2791" s="694"/>
      <c r="AK2791" s="694"/>
      <c r="AL2791" s="700"/>
      <c r="AM2791" s="694"/>
      <c r="AN2791" s="694"/>
      <c r="AO2791" s="232"/>
      <c r="AP2791" s="232"/>
      <c r="AQ2791" s="232"/>
      <c r="AR2791" s="232"/>
      <c r="AS2791" s="232"/>
      <c r="AT2791" s="243" t="str">
        <f t="shared" si="229"/>
        <v/>
      </c>
      <c r="AU2791" s="243" t="str">
        <f t="shared" si="230"/>
        <v/>
      </c>
    </row>
    <row r="2792" spans="2:47" ht="14.25">
      <c r="B2792" s="682">
        <v>2025</v>
      </c>
      <c r="C2792" s="29">
        <v>8</v>
      </c>
      <c r="D2792" s="682"/>
      <c r="E2792" s="683"/>
      <c r="F2792" s="682"/>
      <c r="G2792" s="703"/>
      <c r="H2792" s="694"/>
      <c r="I2792" s="347"/>
      <c r="J2792" s="694"/>
      <c r="K2792" s="232"/>
      <c r="L2792" s="698"/>
      <c r="M2792" s="185"/>
      <c r="N2792" s="717"/>
      <c r="O2792" s="232"/>
      <c r="P2792" s="232"/>
      <c r="Q2792" s="347"/>
      <c r="R2792" s="695"/>
      <c r="S2792" s="695"/>
      <c r="T2792" s="695"/>
      <c r="U2792" s="695"/>
      <c r="V2792" s="695"/>
      <c r="W2792" s="695"/>
      <c r="X2792" s="232"/>
      <c r="Y2792" s="695"/>
      <c r="Z2792" s="232"/>
      <c r="AA2792" s="696"/>
      <c r="AB2792" s="696"/>
      <c r="AC2792" s="697"/>
      <c r="AD2792" s="698"/>
      <c r="AE2792" s="699"/>
      <c r="AF2792" s="699"/>
      <c r="AG2792" s="699"/>
      <c r="AH2792" s="699"/>
      <c r="AI2792" s="232"/>
      <c r="AJ2792" s="694"/>
      <c r="AK2792" s="694"/>
      <c r="AL2792" s="700"/>
      <c r="AM2792" s="694"/>
      <c r="AN2792" s="694"/>
      <c r="AO2792" s="232"/>
      <c r="AP2792" s="232"/>
      <c r="AQ2792" s="232"/>
      <c r="AR2792" s="232"/>
      <c r="AS2792" s="232"/>
      <c r="AT2792" s="243" t="str">
        <f t="shared" si="229"/>
        <v/>
      </c>
      <c r="AU2792" s="243" t="str">
        <f t="shared" si="230"/>
        <v/>
      </c>
    </row>
    <row r="2793" spans="2:47" ht="14.25">
      <c r="B2793" s="682">
        <v>2025</v>
      </c>
      <c r="C2793" s="29">
        <v>8</v>
      </c>
      <c r="D2793" s="682"/>
      <c r="E2793" s="683"/>
      <c r="F2793" s="682"/>
      <c r="G2793" s="703"/>
      <c r="H2793" s="694"/>
      <c r="I2793" s="347"/>
      <c r="J2793" s="694"/>
      <c r="K2793" s="232"/>
      <c r="L2793" s="698"/>
      <c r="M2793" s="185"/>
      <c r="N2793" s="717"/>
      <c r="O2793" s="232"/>
      <c r="P2793" s="232"/>
      <c r="Q2793" s="347"/>
      <c r="R2793" s="695"/>
      <c r="S2793" s="695"/>
      <c r="T2793" s="695"/>
      <c r="U2793" s="695"/>
      <c r="V2793" s="695"/>
      <c r="W2793" s="695"/>
      <c r="X2793" s="232"/>
      <c r="Y2793" s="695"/>
      <c r="Z2793" s="232"/>
      <c r="AA2793" s="696"/>
      <c r="AB2793" s="696"/>
      <c r="AC2793" s="697"/>
      <c r="AD2793" s="698"/>
      <c r="AE2793" s="699"/>
      <c r="AF2793" s="699"/>
      <c r="AG2793" s="699"/>
      <c r="AH2793" s="699"/>
      <c r="AI2793" s="232"/>
      <c r="AJ2793" s="694"/>
      <c r="AK2793" s="694"/>
      <c r="AL2793" s="700"/>
      <c r="AM2793" s="694"/>
      <c r="AN2793" s="694"/>
      <c r="AO2793" s="232"/>
      <c r="AP2793" s="232"/>
      <c r="AQ2793" s="232"/>
      <c r="AR2793" s="232"/>
      <c r="AS2793" s="232"/>
      <c r="AT2793" s="243" t="str">
        <f t="shared" si="229"/>
        <v/>
      </c>
      <c r="AU2793" s="243" t="str">
        <f t="shared" si="230"/>
        <v/>
      </c>
    </row>
    <row r="2794" spans="2:47" ht="14.25">
      <c r="B2794" s="682">
        <v>2025</v>
      </c>
      <c r="C2794" s="29">
        <v>8</v>
      </c>
      <c r="D2794" s="682"/>
      <c r="E2794" s="683"/>
      <c r="F2794" s="682"/>
      <c r="G2794" s="703"/>
      <c r="H2794" s="694"/>
      <c r="I2794" s="347"/>
      <c r="J2794" s="694"/>
      <c r="K2794" s="232"/>
      <c r="L2794" s="698"/>
      <c r="M2794" s="185"/>
      <c r="N2794" s="717"/>
      <c r="O2794" s="232"/>
      <c r="P2794" s="232"/>
      <c r="Q2794" s="347"/>
      <c r="R2794" s="695"/>
      <c r="S2794" s="695"/>
      <c r="T2794" s="695"/>
      <c r="U2794" s="695"/>
      <c r="V2794" s="695"/>
      <c r="W2794" s="695"/>
      <c r="X2794" s="232"/>
      <c r="Y2794" s="695"/>
      <c r="Z2794" s="232"/>
      <c r="AA2794" s="696"/>
      <c r="AB2794" s="696"/>
      <c r="AC2794" s="697"/>
      <c r="AD2794" s="698"/>
      <c r="AE2794" s="699"/>
      <c r="AF2794" s="699"/>
      <c r="AG2794" s="699"/>
      <c r="AH2794" s="699"/>
      <c r="AI2794" s="232"/>
      <c r="AJ2794" s="694"/>
      <c r="AK2794" s="694"/>
      <c r="AL2794" s="700"/>
      <c r="AM2794" s="694"/>
      <c r="AN2794" s="694"/>
      <c r="AO2794" s="232"/>
      <c r="AP2794" s="232"/>
      <c r="AQ2794" s="232"/>
      <c r="AR2794" s="232"/>
      <c r="AS2794" s="232"/>
      <c r="AT2794" s="243" t="str">
        <f t="shared" si="229"/>
        <v/>
      </c>
      <c r="AU2794" s="243" t="str">
        <f t="shared" si="230"/>
        <v/>
      </c>
    </row>
    <row r="2795" spans="2:47" ht="14.25">
      <c r="B2795" s="682">
        <v>2025</v>
      </c>
      <c r="C2795" s="29">
        <v>8</v>
      </c>
      <c r="D2795" s="682"/>
      <c r="E2795" s="683"/>
      <c r="F2795" s="682"/>
      <c r="G2795" s="703"/>
      <c r="H2795" s="694"/>
      <c r="I2795" s="347"/>
      <c r="J2795" s="694"/>
      <c r="K2795" s="232"/>
      <c r="L2795" s="698"/>
      <c r="M2795" s="185"/>
      <c r="N2795" s="717"/>
      <c r="O2795" s="232"/>
      <c r="P2795" s="232"/>
      <c r="Q2795" s="347"/>
      <c r="R2795" s="695"/>
      <c r="S2795" s="695"/>
      <c r="T2795" s="695"/>
      <c r="U2795" s="695"/>
      <c r="V2795" s="695"/>
      <c r="W2795" s="695"/>
      <c r="X2795" s="232"/>
      <c r="Y2795" s="695"/>
      <c r="Z2795" s="232"/>
      <c r="AA2795" s="696"/>
      <c r="AB2795" s="696"/>
      <c r="AC2795" s="697"/>
      <c r="AD2795" s="698"/>
      <c r="AE2795" s="699"/>
      <c r="AF2795" s="699"/>
      <c r="AG2795" s="699"/>
      <c r="AH2795" s="699"/>
      <c r="AI2795" s="232"/>
      <c r="AJ2795" s="694"/>
      <c r="AK2795" s="694"/>
      <c r="AL2795" s="700"/>
      <c r="AM2795" s="694"/>
      <c r="AN2795" s="694"/>
      <c r="AO2795" s="232"/>
      <c r="AP2795" s="232"/>
      <c r="AQ2795" s="232"/>
      <c r="AR2795" s="232"/>
      <c r="AS2795" s="232"/>
      <c r="AT2795" s="243" t="str">
        <f t="shared" si="229"/>
        <v/>
      </c>
      <c r="AU2795" s="243" t="str">
        <f t="shared" si="230"/>
        <v/>
      </c>
    </row>
    <row r="2796" spans="2:47" ht="14.25">
      <c r="B2796" s="682">
        <v>2025</v>
      </c>
      <c r="C2796" s="29">
        <v>8</v>
      </c>
      <c r="D2796" s="682"/>
      <c r="E2796" s="683"/>
      <c r="F2796" s="682"/>
      <c r="G2796" s="703"/>
      <c r="H2796" s="694"/>
      <c r="I2796" s="347"/>
      <c r="J2796" s="694"/>
      <c r="K2796" s="232"/>
      <c r="L2796" s="698"/>
      <c r="M2796" s="185"/>
      <c r="N2796" s="717"/>
      <c r="O2796" s="232"/>
      <c r="P2796" s="232"/>
      <c r="Q2796" s="347"/>
      <c r="R2796" s="695"/>
      <c r="S2796" s="695"/>
      <c r="T2796" s="695"/>
      <c r="U2796" s="695"/>
      <c r="V2796" s="695"/>
      <c r="W2796" s="695"/>
      <c r="X2796" s="232"/>
      <c r="Y2796" s="695"/>
      <c r="Z2796" s="232"/>
      <c r="AA2796" s="696"/>
      <c r="AB2796" s="696"/>
      <c r="AC2796" s="697"/>
      <c r="AD2796" s="698"/>
      <c r="AE2796" s="699"/>
      <c r="AF2796" s="699"/>
      <c r="AG2796" s="699"/>
      <c r="AH2796" s="699"/>
      <c r="AI2796" s="232"/>
      <c r="AJ2796" s="694"/>
      <c r="AK2796" s="694"/>
      <c r="AL2796" s="700"/>
      <c r="AM2796" s="694"/>
      <c r="AN2796" s="694"/>
      <c r="AO2796" s="232"/>
      <c r="AP2796" s="232"/>
      <c r="AQ2796" s="232"/>
      <c r="AR2796" s="232"/>
      <c r="AS2796" s="232"/>
      <c r="AT2796" s="243" t="str">
        <f t="shared" si="229"/>
        <v/>
      </c>
      <c r="AU2796" s="243" t="str">
        <f t="shared" si="230"/>
        <v/>
      </c>
    </row>
    <row r="2797" spans="2:47" ht="14.25">
      <c r="B2797" s="682">
        <v>2025</v>
      </c>
      <c r="C2797" s="29">
        <v>8</v>
      </c>
      <c r="D2797" s="682"/>
      <c r="E2797" s="683"/>
      <c r="F2797" s="682"/>
      <c r="G2797" s="703"/>
      <c r="H2797" s="694"/>
      <c r="I2797" s="347"/>
      <c r="J2797" s="694"/>
      <c r="K2797" s="232"/>
      <c r="L2797" s="698"/>
      <c r="M2797" s="185"/>
      <c r="N2797" s="717"/>
      <c r="O2797" s="232"/>
      <c r="P2797" s="232"/>
      <c r="Q2797" s="347"/>
      <c r="R2797" s="695"/>
      <c r="S2797" s="695"/>
      <c r="T2797" s="695"/>
      <c r="U2797" s="695"/>
      <c r="V2797" s="695"/>
      <c r="W2797" s="695"/>
      <c r="X2797" s="232"/>
      <c r="Y2797" s="695"/>
      <c r="Z2797" s="232"/>
      <c r="AA2797" s="696"/>
      <c r="AB2797" s="696"/>
      <c r="AC2797" s="697"/>
      <c r="AD2797" s="698"/>
      <c r="AE2797" s="699"/>
      <c r="AF2797" s="699"/>
      <c r="AG2797" s="699"/>
      <c r="AH2797" s="699"/>
      <c r="AI2797" s="232"/>
      <c r="AJ2797" s="694"/>
      <c r="AK2797" s="694"/>
      <c r="AL2797" s="700"/>
      <c r="AM2797" s="694"/>
      <c r="AN2797" s="694"/>
      <c r="AO2797" s="232"/>
      <c r="AP2797" s="232"/>
      <c r="AQ2797" s="232"/>
      <c r="AR2797" s="232"/>
      <c r="AS2797" s="232"/>
      <c r="AT2797" s="243" t="str">
        <f t="shared" si="229"/>
        <v/>
      </c>
      <c r="AU2797" s="243" t="str">
        <f t="shared" si="230"/>
        <v/>
      </c>
    </row>
    <row r="2798" spans="2:47" ht="14.25">
      <c r="B2798" s="682">
        <v>2025</v>
      </c>
      <c r="C2798" s="29">
        <v>8</v>
      </c>
      <c r="D2798" s="682"/>
      <c r="E2798" s="683"/>
      <c r="F2798" s="682"/>
      <c r="G2798" s="703"/>
      <c r="H2798" s="694"/>
      <c r="I2798" s="347"/>
      <c r="J2798" s="694"/>
      <c r="K2798" s="232"/>
      <c r="L2798" s="698"/>
      <c r="M2798" s="185"/>
      <c r="N2798" s="717"/>
      <c r="O2798" s="232"/>
      <c r="P2798" s="232"/>
      <c r="Q2798" s="347"/>
      <c r="R2798" s="695"/>
      <c r="S2798" s="695"/>
      <c r="T2798" s="695"/>
      <c r="U2798" s="695"/>
      <c r="V2798" s="695"/>
      <c r="W2798" s="695"/>
      <c r="X2798" s="232"/>
      <c r="Y2798" s="695"/>
      <c r="Z2798" s="232"/>
      <c r="AA2798" s="696"/>
      <c r="AB2798" s="696"/>
      <c r="AC2798" s="697"/>
      <c r="AD2798" s="698"/>
      <c r="AE2798" s="699"/>
      <c r="AF2798" s="699"/>
      <c r="AG2798" s="699"/>
      <c r="AH2798" s="699"/>
      <c r="AI2798" s="232"/>
      <c r="AJ2798" s="694"/>
      <c r="AK2798" s="694"/>
      <c r="AL2798" s="700"/>
      <c r="AM2798" s="694"/>
      <c r="AN2798" s="694"/>
      <c r="AO2798" s="232"/>
      <c r="AP2798" s="232"/>
      <c r="AQ2798" s="232"/>
      <c r="AR2798" s="232"/>
      <c r="AS2798" s="232"/>
      <c r="AT2798" s="243" t="str">
        <f t="shared" si="229"/>
        <v/>
      </c>
      <c r="AU2798" s="243" t="str">
        <f t="shared" si="230"/>
        <v/>
      </c>
    </row>
    <row r="2799" spans="2:47" ht="14.25">
      <c r="B2799" s="682">
        <v>2025</v>
      </c>
      <c r="C2799" s="29">
        <v>8</v>
      </c>
      <c r="D2799" s="682"/>
      <c r="E2799" s="683"/>
      <c r="F2799" s="682"/>
      <c r="G2799" s="703"/>
      <c r="H2799" s="694"/>
      <c r="I2799" s="347"/>
      <c r="J2799" s="694"/>
      <c r="K2799" s="232"/>
      <c r="L2799" s="698"/>
      <c r="M2799" s="185"/>
      <c r="N2799" s="717"/>
      <c r="O2799" s="232"/>
      <c r="P2799" s="232"/>
      <c r="Q2799" s="347"/>
      <c r="R2799" s="695"/>
      <c r="S2799" s="695"/>
      <c r="T2799" s="695"/>
      <c r="U2799" s="695"/>
      <c r="V2799" s="695"/>
      <c r="W2799" s="695"/>
      <c r="X2799" s="232"/>
      <c r="Y2799" s="695"/>
      <c r="Z2799" s="232"/>
      <c r="AA2799" s="696"/>
      <c r="AB2799" s="696"/>
      <c r="AC2799" s="697"/>
      <c r="AD2799" s="698"/>
      <c r="AE2799" s="699"/>
      <c r="AF2799" s="699"/>
      <c r="AG2799" s="699"/>
      <c r="AH2799" s="699"/>
      <c r="AI2799" s="232"/>
      <c r="AJ2799" s="694"/>
      <c r="AK2799" s="694"/>
      <c r="AL2799" s="700"/>
      <c r="AM2799" s="694"/>
      <c r="AN2799" s="694"/>
      <c r="AO2799" s="232"/>
      <c r="AP2799" s="232"/>
      <c r="AQ2799" s="232"/>
      <c r="AR2799" s="232"/>
      <c r="AS2799" s="232"/>
      <c r="AT2799" s="243" t="str">
        <f t="shared" si="229"/>
        <v/>
      </c>
      <c r="AU2799" s="243" t="str">
        <f t="shared" si="230"/>
        <v/>
      </c>
    </row>
    <row r="2800" spans="2:47" ht="14.25">
      <c r="B2800" s="682">
        <v>2025</v>
      </c>
      <c r="C2800" s="29">
        <v>8</v>
      </c>
      <c r="D2800" s="682"/>
      <c r="E2800" s="683"/>
      <c r="F2800" s="682"/>
      <c r="G2800" s="703"/>
      <c r="H2800" s="694"/>
      <c r="I2800" s="347"/>
      <c r="J2800" s="694"/>
      <c r="K2800" s="232"/>
      <c r="L2800" s="698"/>
      <c r="M2800" s="185"/>
      <c r="N2800" s="717"/>
      <c r="O2800" s="232"/>
      <c r="P2800" s="232"/>
      <c r="Q2800" s="347"/>
      <c r="R2800" s="695"/>
      <c r="S2800" s="695"/>
      <c r="T2800" s="695"/>
      <c r="U2800" s="695"/>
      <c r="V2800" s="695"/>
      <c r="W2800" s="695"/>
      <c r="X2800" s="232"/>
      <c r="Y2800" s="695"/>
      <c r="Z2800" s="232"/>
      <c r="AA2800" s="696"/>
      <c r="AB2800" s="696"/>
      <c r="AC2800" s="697"/>
      <c r="AD2800" s="698"/>
      <c r="AE2800" s="699"/>
      <c r="AF2800" s="699"/>
      <c r="AG2800" s="699"/>
      <c r="AH2800" s="699"/>
      <c r="AI2800" s="232"/>
      <c r="AJ2800" s="694"/>
      <c r="AK2800" s="694"/>
      <c r="AL2800" s="700"/>
      <c r="AM2800" s="694"/>
      <c r="AN2800" s="694"/>
      <c r="AO2800" s="232"/>
      <c r="AP2800" s="232"/>
      <c r="AQ2800" s="232"/>
      <c r="AR2800" s="232"/>
      <c r="AS2800" s="232"/>
      <c r="AT2800" s="243" t="str">
        <f t="shared" si="229"/>
        <v/>
      </c>
      <c r="AU2800" s="243" t="str">
        <f t="shared" si="230"/>
        <v/>
      </c>
    </row>
    <row r="2801" spans="2:47" ht="14.25">
      <c r="B2801" s="682">
        <v>2025</v>
      </c>
      <c r="C2801" s="29">
        <v>8</v>
      </c>
      <c r="D2801" s="682"/>
      <c r="E2801" s="683"/>
      <c r="F2801" s="682"/>
      <c r="G2801" s="703"/>
      <c r="H2801" s="694"/>
      <c r="I2801" s="347"/>
      <c r="J2801" s="694"/>
      <c r="K2801" s="232"/>
      <c r="L2801" s="698"/>
      <c r="M2801" s="185"/>
      <c r="N2801" s="717"/>
      <c r="O2801" s="232"/>
      <c r="P2801" s="232"/>
      <c r="Q2801" s="347"/>
      <c r="R2801" s="695"/>
      <c r="S2801" s="695"/>
      <c r="T2801" s="695"/>
      <c r="U2801" s="695"/>
      <c r="V2801" s="695"/>
      <c r="W2801" s="695"/>
      <c r="X2801" s="232"/>
      <c r="Y2801" s="695"/>
      <c r="Z2801" s="232"/>
      <c r="AA2801" s="696"/>
      <c r="AB2801" s="696"/>
      <c r="AC2801" s="697"/>
      <c r="AD2801" s="698"/>
      <c r="AE2801" s="699"/>
      <c r="AF2801" s="699"/>
      <c r="AG2801" s="699"/>
      <c r="AH2801" s="699"/>
      <c r="AI2801" s="232"/>
      <c r="AJ2801" s="694"/>
      <c r="AK2801" s="694"/>
      <c r="AL2801" s="700"/>
      <c r="AM2801" s="694"/>
      <c r="AN2801" s="694"/>
      <c r="AO2801" s="232"/>
      <c r="AP2801" s="232"/>
      <c r="AQ2801" s="232"/>
      <c r="AR2801" s="232"/>
      <c r="AS2801" s="232"/>
      <c r="AT2801" s="243" t="str">
        <f t="shared" si="229"/>
        <v/>
      </c>
      <c r="AU2801" s="243" t="str">
        <f t="shared" si="230"/>
        <v/>
      </c>
    </row>
    <row r="2802" spans="2:47" ht="14.25">
      <c r="B2802" s="682">
        <v>2025</v>
      </c>
      <c r="C2802" s="29">
        <v>8</v>
      </c>
      <c r="D2802" s="682"/>
      <c r="E2802" s="683"/>
      <c r="F2802" s="682"/>
      <c r="G2802" s="703"/>
      <c r="H2802" s="694"/>
      <c r="I2802" s="347"/>
      <c r="J2802" s="694"/>
      <c r="K2802" s="232"/>
      <c r="L2802" s="698"/>
      <c r="M2802" s="185"/>
      <c r="N2802" s="717"/>
      <c r="O2802" s="232"/>
      <c r="P2802" s="232"/>
      <c r="Q2802" s="347"/>
      <c r="R2802" s="695"/>
      <c r="S2802" s="695"/>
      <c r="T2802" s="695"/>
      <c r="U2802" s="695"/>
      <c r="V2802" s="695"/>
      <c r="W2802" s="695"/>
      <c r="X2802" s="232"/>
      <c r="Y2802" s="695"/>
      <c r="Z2802" s="232"/>
      <c r="AA2802" s="696"/>
      <c r="AB2802" s="696"/>
      <c r="AC2802" s="697"/>
      <c r="AD2802" s="698"/>
      <c r="AE2802" s="699"/>
      <c r="AF2802" s="699"/>
      <c r="AG2802" s="699"/>
      <c r="AH2802" s="699"/>
      <c r="AI2802" s="232"/>
      <c r="AJ2802" s="694"/>
      <c r="AK2802" s="694"/>
      <c r="AL2802" s="700"/>
      <c r="AM2802" s="694"/>
      <c r="AN2802" s="694"/>
      <c r="AO2802" s="232"/>
      <c r="AP2802" s="232"/>
      <c r="AQ2802" s="232"/>
      <c r="AR2802" s="232"/>
      <c r="AS2802" s="232"/>
      <c r="AT2802" s="243" t="str">
        <f t="shared" si="229"/>
        <v/>
      </c>
      <c r="AU2802" s="243" t="str">
        <f t="shared" si="230"/>
        <v/>
      </c>
    </row>
    <row r="2803" spans="2:47" ht="14.25">
      <c r="B2803" s="682">
        <v>2025</v>
      </c>
      <c r="C2803" s="29">
        <v>8</v>
      </c>
      <c r="D2803" s="682"/>
      <c r="E2803" s="683"/>
      <c r="F2803" s="682"/>
      <c r="G2803" s="703"/>
      <c r="H2803" s="694"/>
      <c r="I2803" s="347"/>
      <c r="J2803" s="694"/>
      <c r="K2803" s="232"/>
      <c r="L2803" s="698"/>
      <c r="M2803" s="185"/>
      <c r="N2803" s="717"/>
      <c r="O2803" s="232"/>
      <c r="P2803" s="232"/>
      <c r="Q2803" s="347"/>
      <c r="R2803" s="695"/>
      <c r="S2803" s="695"/>
      <c r="T2803" s="695"/>
      <c r="U2803" s="695"/>
      <c r="V2803" s="695"/>
      <c r="W2803" s="695"/>
      <c r="X2803" s="232"/>
      <c r="Y2803" s="695"/>
      <c r="Z2803" s="232"/>
      <c r="AA2803" s="696"/>
      <c r="AB2803" s="696"/>
      <c r="AC2803" s="697"/>
      <c r="AD2803" s="698"/>
      <c r="AE2803" s="699"/>
      <c r="AF2803" s="699"/>
      <c r="AG2803" s="699"/>
      <c r="AH2803" s="699"/>
      <c r="AI2803" s="232"/>
      <c r="AJ2803" s="694"/>
      <c r="AK2803" s="694"/>
      <c r="AL2803" s="700"/>
      <c r="AM2803" s="694"/>
      <c r="AN2803" s="694"/>
      <c r="AO2803" s="232"/>
      <c r="AP2803" s="232"/>
      <c r="AQ2803" s="232"/>
      <c r="AR2803" s="232"/>
      <c r="AS2803" s="232"/>
      <c r="AT2803" s="243" t="str">
        <f t="shared" si="229"/>
        <v/>
      </c>
      <c r="AU2803" s="243" t="str">
        <f t="shared" si="230"/>
        <v/>
      </c>
    </row>
    <row r="2804" spans="2:47" ht="14.25">
      <c r="B2804" s="682">
        <v>2025</v>
      </c>
      <c r="C2804" s="29">
        <v>8</v>
      </c>
      <c r="D2804" s="682"/>
      <c r="E2804" s="683"/>
      <c r="F2804" s="682"/>
      <c r="G2804" s="703"/>
      <c r="H2804" s="694"/>
      <c r="I2804" s="347"/>
      <c r="J2804" s="694"/>
      <c r="K2804" s="232"/>
      <c r="L2804" s="698"/>
      <c r="M2804" s="185"/>
      <c r="N2804" s="717"/>
      <c r="O2804" s="232"/>
      <c r="P2804" s="232"/>
      <c r="Q2804" s="347"/>
      <c r="R2804" s="695"/>
      <c r="S2804" s="695"/>
      <c r="T2804" s="695"/>
      <c r="U2804" s="695"/>
      <c r="V2804" s="695"/>
      <c r="W2804" s="695"/>
      <c r="X2804" s="232"/>
      <c r="Y2804" s="695"/>
      <c r="Z2804" s="232"/>
      <c r="AA2804" s="696"/>
      <c r="AB2804" s="696"/>
      <c r="AC2804" s="697"/>
      <c r="AD2804" s="698"/>
      <c r="AE2804" s="699"/>
      <c r="AF2804" s="699"/>
      <c r="AG2804" s="699"/>
      <c r="AH2804" s="699"/>
      <c r="AI2804" s="232"/>
      <c r="AJ2804" s="694"/>
      <c r="AK2804" s="694"/>
      <c r="AL2804" s="700"/>
      <c r="AM2804" s="694"/>
      <c r="AN2804" s="694"/>
      <c r="AO2804" s="232"/>
      <c r="AP2804" s="232"/>
      <c r="AQ2804" s="232"/>
      <c r="AR2804" s="232"/>
      <c r="AS2804" s="232"/>
      <c r="AT2804" s="243" t="str">
        <f t="shared" si="229"/>
        <v/>
      </c>
      <c r="AU2804" s="243" t="str">
        <f t="shared" si="230"/>
        <v/>
      </c>
    </row>
    <row r="2805" spans="2:47" ht="14.25">
      <c r="B2805" s="682">
        <v>2025</v>
      </c>
      <c r="C2805" s="29">
        <v>8</v>
      </c>
      <c r="D2805" s="682"/>
      <c r="E2805" s="683"/>
      <c r="F2805" s="682"/>
      <c r="G2805" s="703"/>
      <c r="H2805" s="694"/>
      <c r="I2805" s="347"/>
      <c r="J2805" s="694"/>
      <c r="K2805" s="232"/>
      <c r="L2805" s="698"/>
      <c r="M2805" s="185"/>
      <c r="N2805" s="717"/>
      <c r="O2805" s="232"/>
      <c r="P2805" s="232"/>
      <c r="Q2805" s="347"/>
      <c r="R2805" s="695"/>
      <c r="S2805" s="695"/>
      <c r="T2805" s="695"/>
      <c r="U2805" s="695"/>
      <c r="V2805" s="695"/>
      <c r="W2805" s="695"/>
      <c r="X2805" s="232"/>
      <c r="Y2805" s="695"/>
      <c r="Z2805" s="232"/>
      <c r="AA2805" s="696"/>
      <c r="AB2805" s="696"/>
      <c r="AC2805" s="697"/>
      <c r="AD2805" s="698"/>
      <c r="AE2805" s="699"/>
      <c r="AF2805" s="699"/>
      <c r="AG2805" s="699"/>
      <c r="AH2805" s="699"/>
      <c r="AI2805" s="232"/>
      <c r="AJ2805" s="694"/>
      <c r="AK2805" s="694"/>
      <c r="AL2805" s="700"/>
      <c r="AM2805" s="694"/>
      <c r="AN2805" s="694"/>
      <c r="AO2805" s="232"/>
      <c r="AP2805" s="232"/>
      <c r="AQ2805" s="232"/>
      <c r="AR2805" s="232"/>
      <c r="AS2805" s="232"/>
      <c r="AT2805" s="243" t="str">
        <f t="shared" si="229"/>
        <v/>
      </c>
      <c r="AU2805" s="243" t="str">
        <f t="shared" si="230"/>
        <v/>
      </c>
    </row>
    <row r="2806" spans="2:47" ht="14.25">
      <c r="B2806" s="682">
        <v>2025</v>
      </c>
      <c r="C2806" s="29">
        <v>8</v>
      </c>
      <c r="D2806" s="682"/>
      <c r="E2806" s="683"/>
      <c r="F2806" s="682"/>
      <c r="G2806" s="703"/>
      <c r="H2806" s="694"/>
      <c r="I2806" s="347"/>
      <c r="J2806" s="694"/>
      <c r="K2806" s="232"/>
      <c r="L2806" s="698"/>
      <c r="M2806" s="185"/>
      <c r="N2806" s="717"/>
      <c r="O2806" s="232"/>
      <c r="P2806" s="232"/>
      <c r="Q2806" s="347"/>
      <c r="R2806" s="695"/>
      <c r="S2806" s="695"/>
      <c r="T2806" s="695"/>
      <c r="U2806" s="695"/>
      <c r="V2806" s="695"/>
      <c r="W2806" s="695"/>
      <c r="X2806" s="232"/>
      <c r="Y2806" s="695"/>
      <c r="Z2806" s="232"/>
      <c r="AA2806" s="696"/>
      <c r="AB2806" s="696"/>
      <c r="AC2806" s="697"/>
      <c r="AD2806" s="698"/>
      <c r="AE2806" s="699"/>
      <c r="AF2806" s="699"/>
      <c r="AG2806" s="699"/>
      <c r="AH2806" s="699"/>
      <c r="AI2806" s="232"/>
      <c r="AJ2806" s="694"/>
      <c r="AK2806" s="694"/>
      <c r="AL2806" s="700"/>
      <c r="AM2806" s="694"/>
      <c r="AN2806" s="694"/>
      <c r="AO2806" s="232"/>
      <c r="AP2806" s="232"/>
      <c r="AQ2806" s="232"/>
      <c r="AR2806" s="232"/>
      <c r="AS2806" s="232"/>
      <c r="AT2806" s="243" t="str">
        <f t="shared" si="229"/>
        <v/>
      </c>
      <c r="AU2806" s="243" t="str">
        <f t="shared" si="230"/>
        <v/>
      </c>
    </row>
    <row r="2807" spans="2:47" ht="14.25">
      <c r="B2807" s="682">
        <v>2025</v>
      </c>
      <c r="C2807" s="29">
        <v>8</v>
      </c>
      <c r="D2807" s="682"/>
      <c r="E2807" s="683"/>
      <c r="F2807" s="682"/>
      <c r="G2807" s="703"/>
      <c r="H2807" s="694"/>
      <c r="I2807" s="347"/>
      <c r="J2807" s="694"/>
      <c r="K2807" s="232"/>
      <c r="L2807" s="698"/>
      <c r="M2807" s="185"/>
      <c r="N2807" s="717"/>
      <c r="O2807" s="232"/>
      <c r="P2807" s="232"/>
      <c r="Q2807" s="347"/>
      <c r="R2807" s="695"/>
      <c r="S2807" s="695"/>
      <c r="T2807" s="695"/>
      <c r="U2807" s="695"/>
      <c r="V2807" s="695"/>
      <c r="W2807" s="695"/>
      <c r="X2807" s="232"/>
      <c r="Y2807" s="695"/>
      <c r="Z2807" s="232"/>
      <c r="AA2807" s="696"/>
      <c r="AB2807" s="696"/>
      <c r="AC2807" s="697"/>
      <c r="AD2807" s="698"/>
      <c r="AE2807" s="699"/>
      <c r="AF2807" s="699"/>
      <c r="AG2807" s="699"/>
      <c r="AH2807" s="699"/>
      <c r="AI2807" s="232"/>
      <c r="AJ2807" s="694"/>
      <c r="AK2807" s="694"/>
      <c r="AL2807" s="700"/>
      <c r="AM2807" s="694"/>
      <c r="AN2807" s="694"/>
      <c r="AO2807" s="232"/>
      <c r="AP2807" s="232"/>
      <c r="AQ2807" s="232"/>
      <c r="AR2807" s="232"/>
      <c r="AS2807" s="232"/>
      <c r="AT2807" s="243" t="str">
        <f t="shared" si="229"/>
        <v/>
      </c>
      <c r="AU2807" s="243" t="str">
        <f t="shared" si="230"/>
        <v/>
      </c>
    </row>
    <row r="2808" spans="2:47" ht="14.25">
      <c r="B2808" s="682">
        <v>2025</v>
      </c>
      <c r="C2808" s="29">
        <v>8</v>
      </c>
      <c r="D2808" s="682"/>
      <c r="E2808" s="683"/>
      <c r="F2808" s="682"/>
      <c r="G2808" s="703"/>
      <c r="H2808" s="694"/>
      <c r="I2808" s="347"/>
      <c r="J2808" s="694"/>
      <c r="K2808" s="232"/>
      <c r="L2808" s="698"/>
      <c r="M2808" s="185"/>
      <c r="N2808" s="717"/>
      <c r="O2808" s="232"/>
      <c r="P2808" s="232"/>
      <c r="Q2808" s="347"/>
      <c r="R2808" s="695"/>
      <c r="S2808" s="695"/>
      <c r="T2808" s="695"/>
      <c r="U2808" s="695"/>
      <c r="V2808" s="695"/>
      <c r="W2808" s="695"/>
      <c r="X2808" s="232"/>
      <c r="Y2808" s="695"/>
      <c r="Z2808" s="232"/>
      <c r="AA2808" s="696"/>
      <c r="AB2808" s="696"/>
      <c r="AC2808" s="697"/>
      <c r="AD2808" s="698"/>
      <c r="AE2808" s="699"/>
      <c r="AF2808" s="699"/>
      <c r="AG2808" s="699"/>
      <c r="AH2808" s="699"/>
      <c r="AI2808" s="232"/>
      <c r="AJ2808" s="694"/>
      <c r="AK2808" s="694"/>
      <c r="AL2808" s="700"/>
      <c r="AM2808" s="694"/>
      <c r="AN2808" s="694"/>
      <c r="AO2808" s="232"/>
      <c r="AP2808" s="232"/>
      <c r="AQ2808" s="232"/>
      <c r="AR2808" s="232"/>
      <c r="AS2808" s="232"/>
      <c r="AT2808" s="243" t="str">
        <f t="shared" si="229"/>
        <v/>
      </c>
      <c r="AU2808" s="243" t="str">
        <f t="shared" si="230"/>
        <v/>
      </c>
    </row>
    <row r="2809" spans="2:47" ht="14.25">
      <c r="B2809" s="682">
        <v>2025</v>
      </c>
      <c r="C2809" s="29">
        <v>8</v>
      </c>
      <c r="D2809" s="682"/>
      <c r="E2809" s="683"/>
      <c r="F2809" s="682"/>
      <c r="G2809" s="703"/>
      <c r="H2809" s="694"/>
      <c r="I2809" s="347"/>
      <c r="J2809" s="694"/>
      <c r="K2809" s="232"/>
      <c r="L2809" s="698"/>
      <c r="M2809" s="185"/>
      <c r="N2809" s="717"/>
      <c r="O2809" s="232"/>
      <c r="P2809" s="232"/>
      <c r="Q2809" s="347"/>
      <c r="R2809" s="695"/>
      <c r="S2809" s="695"/>
      <c r="T2809" s="695"/>
      <c r="U2809" s="695"/>
      <c r="V2809" s="695"/>
      <c r="W2809" s="695"/>
      <c r="X2809" s="232"/>
      <c r="Y2809" s="695"/>
      <c r="Z2809" s="232"/>
      <c r="AA2809" s="696"/>
      <c r="AB2809" s="696"/>
      <c r="AC2809" s="697"/>
      <c r="AD2809" s="698"/>
      <c r="AE2809" s="699"/>
      <c r="AF2809" s="699"/>
      <c r="AG2809" s="699"/>
      <c r="AH2809" s="699"/>
      <c r="AI2809" s="232"/>
      <c r="AJ2809" s="694"/>
      <c r="AK2809" s="694"/>
      <c r="AL2809" s="700"/>
      <c r="AM2809" s="694"/>
      <c r="AN2809" s="694"/>
      <c r="AO2809" s="232"/>
      <c r="AP2809" s="232"/>
      <c r="AQ2809" s="232"/>
      <c r="AR2809" s="232"/>
      <c r="AS2809" s="232"/>
      <c r="AT2809" s="243" t="str">
        <f t="shared" si="229"/>
        <v/>
      </c>
      <c r="AU2809" s="243" t="str">
        <f t="shared" si="230"/>
        <v/>
      </c>
    </row>
    <row r="2810" spans="2:47" ht="14.25">
      <c r="B2810" s="682">
        <v>2025</v>
      </c>
      <c r="C2810" s="29">
        <v>8</v>
      </c>
      <c r="D2810" s="682"/>
      <c r="E2810" s="683"/>
      <c r="F2810" s="682"/>
      <c r="G2810" s="703"/>
      <c r="H2810" s="694"/>
      <c r="I2810" s="347"/>
      <c r="J2810" s="694"/>
      <c r="K2810" s="232"/>
      <c r="L2810" s="698"/>
      <c r="M2810" s="185"/>
      <c r="N2810" s="717"/>
      <c r="O2810" s="232"/>
      <c r="P2810" s="232"/>
      <c r="Q2810" s="347"/>
      <c r="R2810" s="695"/>
      <c r="S2810" s="695"/>
      <c r="T2810" s="695"/>
      <c r="U2810" s="695"/>
      <c r="V2810" s="695"/>
      <c r="W2810" s="695"/>
      <c r="X2810" s="232"/>
      <c r="Y2810" s="695"/>
      <c r="Z2810" s="232"/>
      <c r="AA2810" s="696"/>
      <c r="AB2810" s="696"/>
      <c r="AC2810" s="697"/>
      <c r="AD2810" s="698"/>
      <c r="AE2810" s="699"/>
      <c r="AF2810" s="699"/>
      <c r="AG2810" s="699"/>
      <c r="AH2810" s="699"/>
      <c r="AI2810" s="232"/>
      <c r="AJ2810" s="694"/>
      <c r="AK2810" s="694"/>
      <c r="AL2810" s="700"/>
      <c r="AM2810" s="694"/>
      <c r="AN2810" s="694"/>
      <c r="AO2810" s="232"/>
      <c r="AP2810" s="232"/>
      <c r="AQ2810" s="232"/>
      <c r="AR2810" s="232"/>
      <c r="AS2810" s="232"/>
      <c r="AT2810" s="243" t="str">
        <f t="shared" si="229"/>
        <v/>
      </c>
      <c r="AU2810" s="243" t="str">
        <f t="shared" si="230"/>
        <v/>
      </c>
    </row>
    <row r="2811" spans="2:47" ht="14.25">
      <c r="B2811" s="682">
        <v>2025</v>
      </c>
      <c r="C2811" s="29">
        <v>8</v>
      </c>
      <c r="D2811" s="682"/>
      <c r="E2811" s="683"/>
      <c r="F2811" s="682"/>
      <c r="G2811" s="703"/>
      <c r="H2811" s="694"/>
      <c r="I2811" s="347"/>
      <c r="J2811" s="694"/>
      <c r="K2811" s="232"/>
      <c r="L2811" s="698"/>
      <c r="M2811" s="185"/>
      <c r="N2811" s="717"/>
      <c r="O2811" s="232"/>
      <c r="P2811" s="232"/>
      <c r="Q2811" s="347"/>
      <c r="R2811" s="695"/>
      <c r="S2811" s="695"/>
      <c r="T2811" s="695"/>
      <c r="U2811" s="695"/>
      <c r="V2811" s="695"/>
      <c r="W2811" s="695"/>
      <c r="X2811" s="232"/>
      <c r="Y2811" s="695"/>
      <c r="Z2811" s="232"/>
      <c r="AA2811" s="696"/>
      <c r="AB2811" s="696"/>
      <c r="AC2811" s="697"/>
      <c r="AD2811" s="698"/>
      <c r="AE2811" s="699"/>
      <c r="AF2811" s="699"/>
      <c r="AG2811" s="699"/>
      <c r="AH2811" s="699"/>
      <c r="AI2811" s="232"/>
      <c r="AJ2811" s="694"/>
      <c r="AK2811" s="694"/>
      <c r="AL2811" s="700"/>
      <c r="AM2811" s="694"/>
      <c r="AN2811" s="694"/>
      <c r="AO2811" s="232"/>
      <c r="AP2811" s="232"/>
      <c r="AQ2811" s="232"/>
      <c r="AR2811" s="232"/>
      <c r="AS2811" s="232"/>
      <c r="AT2811" s="243" t="str">
        <f t="shared" si="229"/>
        <v/>
      </c>
      <c r="AU2811" s="243" t="str">
        <f t="shared" si="230"/>
        <v/>
      </c>
    </row>
    <row r="2812" spans="2:47" ht="14.25">
      <c r="B2812" s="682">
        <v>2025</v>
      </c>
      <c r="C2812" s="29">
        <v>8</v>
      </c>
      <c r="D2812" s="682"/>
      <c r="E2812" s="683"/>
      <c r="F2812" s="682"/>
      <c r="G2812" s="703"/>
      <c r="H2812" s="694"/>
      <c r="I2812" s="347"/>
      <c r="J2812" s="694"/>
      <c r="K2812" s="232"/>
      <c r="L2812" s="698"/>
      <c r="M2812" s="185"/>
      <c r="N2812" s="717"/>
      <c r="O2812" s="232"/>
      <c r="P2812" s="232"/>
      <c r="Q2812" s="347"/>
      <c r="R2812" s="695"/>
      <c r="S2812" s="695"/>
      <c r="T2812" s="695"/>
      <c r="U2812" s="695"/>
      <c r="V2812" s="695"/>
      <c r="W2812" s="695"/>
      <c r="X2812" s="232"/>
      <c r="Y2812" s="695"/>
      <c r="Z2812" s="232"/>
      <c r="AA2812" s="696"/>
      <c r="AB2812" s="696"/>
      <c r="AC2812" s="697"/>
      <c r="AD2812" s="698"/>
      <c r="AE2812" s="699"/>
      <c r="AF2812" s="699"/>
      <c r="AG2812" s="699"/>
      <c r="AH2812" s="699"/>
      <c r="AI2812" s="232"/>
      <c r="AJ2812" s="694"/>
      <c r="AK2812" s="694"/>
      <c r="AL2812" s="700"/>
      <c r="AM2812" s="694"/>
      <c r="AN2812" s="694"/>
      <c r="AO2812" s="232"/>
      <c r="AP2812" s="232"/>
      <c r="AQ2812" s="232"/>
      <c r="AR2812" s="232"/>
      <c r="AS2812" s="232"/>
      <c r="AT2812" s="243" t="str">
        <f t="shared" si="229"/>
        <v/>
      </c>
      <c r="AU2812" s="243" t="str">
        <f t="shared" si="230"/>
        <v/>
      </c>
    </row>
    <row r="2813" spans="2:47" ht="14.25">
      <c r="B2813" s="682">
        <v>2025</v>
      </c>
      <c r="C2813" s="29">
        <v>8</v>
      </c>
      <c r="D2813" s="682"/>
      <c r="E2813" s="683"/>
      <c r="F2813" s="682"/>
      <c r="G2813" s="703"/>
      <c r="H2813" s="694"/>
      <c r="I2813" s="347"/>
      <c r="J2813" s="694"/>
      <c r="K2813" s="232"/>
      <c r="L2813" s="698"/>
      <c r="M2813" s="185"/>
      <c r="N2813" s="717"/>
      <c r="O2813" s="232"/>
      <c r="P2813" s="232"/>
      <c r="Q2813" s="347"/>
      <c r="R2813" s="695"/>
      <c r="S2813" s="695"/>
      <c r="T2813" s="695"/>
      <c r="U2813" s="695"/>
      <c r="V2813" s="695"/>
      <c r="W2813" s="695"/>
      <c r="X2813" s="232"/>
      <c r="Y2813" s="695"/>
      <c r="Z2813" s="232"/>
      <c r="AA2813" s="696"/>
      <c r="AB2813" s="696"/>
      <c r="AC2813" s="697"/>
      <c r="AD2813" s="698"/>
      <c r="AE2813" s="699"/>
      <c r="AF2813" s="699"/>
      <c r="AG2813" s="699"/>
      <c r="AH2813" s="699"/>
      <c r="AI2813" s="232"/>
      <c r="AJ2813" s="694"/>
      <c r="AK2813" s="694"/>
      <c r="AL2813" s="700"/>
      <c r="AM2813" s="694"/>
      <c r="AN2813" s="694"/>
      <c r="AO2813" s="232"/>
      <c r="AP2813" s="232"/>
      <c r="AQ2813" s="232"/>
      <c r="AR2813" s="232"/>
      <c r="AS2813" s="232"/>
      <c r="AT2813" s="243" t="str">
        <f t="shared" si="229"/>
        <v/>
      </c>
      <c r="AU2813" s="243" t="str">
        <f t="shared" si="230"/>
        <v/>
      </c>
    </row>
    <row r="2814" spans="2:47" ht="14.25">
      <c r="B2814" s="682">
        <v>2025</v>
      </c>
      <c r="C2814" s="29">
        <v>8</v>
      </c>
      <c r="D2814" s="682"/>
      <c r="E2814" s="683"/>
      <c r="F2814" s="682"/>
      <c r="G2814" s="703"/>
      <c r="H2814" s="694"/>
      <c r="I2814" s="347"/>
      <c r="J2814" s="694"/>
      <c r="K2814" s="232"/>
      <c r="L2814" s="698"/>
      <c r="M2814" s="185"/>
      <c r="N2814" s="717"/>
      <c r="O2814" s="232"/>
      <c r="P2814" s="232"/>
      <c r="Q2814" s="347"/>
      <c r="R2814" s="695"/>
      <c r="S2814" s="695"/>
      <c r="T2814" s="695"/>
      <c r="U2814" s="695"/>
      <c r="V2814" s="695"/>
      <c r="W2814" s="695"/>
      <c r="X2814" s="232"/>
      <c r="Y2814" s="695"/>
      <c r="Z2814" s="232"/>
      <c r="AA2814" s="696"/>
      <c r="AB2814" s="696"/>
      <c r="AC2814" s="697"/>
      <c r="AD2814" s="698"/>
      <c r="AE2814" s="699"/>
      <c r="AF2814" s="699"/>
      <c r="AG2814" s="699"/>
      <c r="AH2814" s="699"/>
      <c r="AI2814" s="232"/>
      <c r="AJ2814" s="694"/>
      <c r="AK2814" s="694"/>
      <c r="AL2814" s="700"/>
      <c r="AM2814" s="694"/>
      <c r="AN2814" s="694"/>
      <c r="AO2814" s="232"/>
      <c r="AP2814" s="232"/>
      <c r="AQ2814" s="232"/>
      <c r="AR2814" s="232"/>
      <c r="AS2814" s="232"/>
      <c r="AT2814" s="243" t="str">
        <f t="shared" ref="AT2814:AT2877" si="231">IF(IF(AE2814&gt;AF2814,1-AE2814+AF2814,AF2814-AE2814)=0,"",IF(AE2814&gt;AF2814,1-AE2814+AF2814,AF2814-AE2814))</f>
        <v/>
      </c>
      <c r="AU2814" s="243" t="str">
        <f t="shared" ref="AU2814:AU2877" si="232">IF(IF(AG2814&gt;AH2814,1-AG2814+AH2814,AH2814-AG2814)=0,"",IF(AG2814&gt;AH2814,1-AG2814+AH2814,AH2814-AG2814))</f>
        <v/>
      </c>
    </row>
    <row r="2815" spans="2:47" ht="14.25">
      <c r="B2815" s="682">
        <v>2025</v>
      </c>
      <c r="C2815" s="29">
        <v>8</v>
      </c>
      <c r="D2815" s="682"/>
      <c r="E2815" s="683"/>
      <c r="F2815" s="682"/>
      <c r="G2815" s="703"/>
      <c r="H2815" s="694"/>
      <c r="I2815" s="347"/>
      <c r="J2815" s="694"/>
      <c r="K2815" s="232"/>
      <c r="L2815" s="698"/>
      <c r="M2815" s="185"/>
      <c r="N2815" s="717"/>
      <c r="O2815" s="232"/>
      <c r="P2815" s="232"/>
      <c r="Q2815" s="347"/>
      <c r="R2815" s="695"/>
      <c r="S2815" s="695"/>
      <c r="T2815" s="695"/>
      <c r="U2815" s="695"/>
      <c r="V2815" s="695"/>
      <c r="W2815" s="695"/>
      <c r="X2815" s="232"/>
      <c r="Y2815" s="695"/>
      <c r="Z2815" s="232"/>
      <c r="AA2815" s="696"/>
      <c r="AB2815" s="696"/>
      <c r="AC2815" s="697"/>
      <c r="AD2815" s="698"/>
      <c r="AE2815" s="699"/>
      <c r="AF2815" s="699"/>
      <c r="AG2815" s="699"/>
      <c r="AH2815" s="699"/>
      <c r="AI2815" s="232"/>
      <c r="AJ2815" s="694"/>
      <c r="AK2815" s="694"/>
      <c r="AL2815" s="700"/>
      <c r="AM2815" s="694"/>
      <c r="AN2815" s="694"/>
      <c r="AO2815" s="232"/>
      <c r="AP2815" s="232"/>
      <c r="AQ2815" s="232"/>
      <c r="AR2815" s="232"/>
      <c r="AS2815" s="232"/>
      <c r="AT2815" s="243" t="str">
        <f t="shared" si="231"/>
        <v/>
      </c>
      <c r="AU2815" s="243" t="str">
        <f t="shared" si="232"/>
        <v/>
      </c>
    </row>
    <row r="2816" spans="2:47" ht="14.25">
      <c r="B2816" s="682">
        <v>2025</v>
      </c>
      <c r="C2816" s="29">
        <v>8</v>
      </c>
      <c r="D2816" s="682"/>
      <c r="E2816" s="683"/>
      <c r="F2816" s="682"/>
      <c r="G2816" s="703"/>
      <c r="H2816" s="694"/>
      <c r="I2816" s="347"/>
      <c r="J2816" s="694"/>
      <c r="K2816" s="232"/>
      <c r="L2816" s="698"/>
      <c r="M2816" s="185"/>
      <c r="N2816" s="717"/>
      <c r="O2816" s="232"/>
      <c r="P2816" s="232"/>
      <c r="Q2816" s="347"/>
      <c r="R2816" s="695"/>
      <c r="S2816" s="695"/>
      <c r="T2816" s="695"/>
      <c r="U2816" s="695"/>
      <c r="V2816" s="695"/>
      <c r="W2816" s="695"/>
      <c r="X2816" s="232"/>
      <c r="Y2816" s="695"/>
      <c r="Z2816" s="232"/>
      <c r="AA2816" s="696"/>
      <c r="AB2816" s="696"/>
      <c r="AC2816" s="697"/>
      <c r="AD2816" s="698"/>
      <c r="AE2816" s="699"/>
      <c r="AF2816" s="699"/>
      <c r="AG2816" s="699"/>
      <c r="AH2816" s="699"/>
      <c r="AI2816" s="232"/>
      <c r="AJ2816" s="694"/>
      <c r="AK2816" s="694"/>
      <c r="AL2816" s="700"/>
      <c r="AM2816" s="694"/>
      <c r="AN2816" s="694"/>
      <c r="AO2816" s="232"/>
      <c r="AP2816" s="232"/>
      <c r="AQ2816" s="232"/>
      <c r="AR2816" s="232"/>
      <c r="AS2816" s="232"/>
      <c r="AT2816" s="243" t="str">
        <f t="shared" si="231"/>
        <v/>
      </c>
      <c r="AU2816" s="243" t="str">
        <f t="shared" si="232"/>
        <v/>
      </c>
    </row>
    <row r="2817" spans="2:47" ht="14.25">
      <c r="B2817" s="682">
        <v>2025</v>
      </c>
      <c r="C2817" s="29">
        <v>8</v>
      </c>
      <c r="D2817" s="682"/>
      <c r="E2817" s="683"/>
      <c r="F2817" s="682"/>
      <c r="G2817" s="703"/>
      <c r="H2817" s="694"/>
      <c r="I2817" s="347"/>
      <c r="J2817" s="694"/>
      <c r="K2817" s="232"/>
      <c r="L2817" s="698"/>
      <c r="M2817" s="185"/>
      <c r="N2817" s="717"/>
      <c r="O2817" s="232"/>
      <c r="P2817" s="232"/>
      <c r="Q2817" s="347"/>
      <c r="R2817" s="695"/>
      <c r="S2817" s="695"/>
      <c r="T2817" s="695"/>
      <c r="U2817" s="695"/>
      <c r="V2817" s="695"/>
      <c r="W2817" s="695"/>
      <c r="X2817" s="232"/>
      <c r="Y2817" s="695"/>
      <c r="Z2817" s="232"/>
      <c r="AA2817" s="696"/>
      <c r="AB2817" s="696"/>
      <c r="AC2817" s="697"/>
      <c r="AD2817" s="698"/>
      <c r="AE2817" s="699"/>
      <c r="AF2817" s="699"/>
      <c r="AG2817" s="699"/>
      <c r="AH2817" s="699"/>
      <c r="AI2817" s="232"/>
      <c r="AJ2817" s="694"/>
      <c r="AK2817" s="694"/>
      <c r="AL2817" s="700"/>
      <c r="AM2817" s="694"/>
      <c r="AN2817" s="694"/>
      <c r="AO2817" s="232"/>
      <c r="AP2817" s="232"/>
      <c r="AQ2817" s="232"/>
      <c r="AR2817" s="232"/>
      <c r="AS2817" s="232"/>
      <c r="AT2817" s="243" t="str">
        <f t="shared" si="231"/>
        <v/>
      </c>
      <c r="AU2817" s="243" t="str">
        <f t="shared" si="232"/>
        <v/>
      </c>
    </row>
    <row r="2818" spans="2:47" ht="14.25">
      <c r="B2818" s="682">
        <v>2025</v>
      </c>
      <c r="C2818" s="29">
        <v>8</v>
      </c>
      <c r="D2818" s="682"/>
      <c r="E2818" s="683"/>
      <c r="F2818" s="682"/>
      <c r="G2818" s="703"/>
      <c r="H2818" s="694"/>
      <c r="I2818" s="347"/>
      <c r="J2818" s="694"/>
      <c r="K2818" s="232"/>
      <c r="L2818" s="698"/>
      <c r="M2818" s="185"/>
      <c r="N2818" s="717"/>
      <c r="O2818" s="232"/>
      <c r="P2818" s="232"/>
      <c r="Q2818" s="347"/>
      <c r="R2818" s="695"/>
      <c r="S2818" s="695"/>
      <c r="T2818" s="695"/>
      <c r="U2818" s="695"/>
      <c r="V2818" s="695"/>
      <c r="W2818" s="695"/>
      <c r="X2818" s="232"/>
      <c r="Y2818" s="695"/>
      <c r="Z2818" s="232"/>
      <c r="AA2818" s="696"/>
      <c r="AB2818" s="696"/>
      <c r="AC2818" s="697"/>
      <c r="AD2818" s="698"/>
      <c r="AE2818" s="699"/>
      <c r="AF2818" s="699"/>
      <c r="AG2818" s="699"/>
      <c r="AH2818" s="699"/>
      <c r="AI2818" s="232"/>
      <c r="AJ2818" s="694"/>
      <c r="AK2818" s="694"/>
      <c r="AL2818" s="700"/>
      <c r="AM2818" s="694"/>
      <c r="AN2818" s="694"/>
      <c r="AO2818" s="232"/>
      <c r="AP2818" s="232"/>
      <c r="AQ2818" s="232"/>
      <c r="AR2818" s="232"/>
      <c r="AS2818" s="232"/>
      <c r="AT2818" s="243" t="str">
        <f t="shared" si="231"/>
        <v/>
      </c>
      <c r="AU2818" s="243" t="str">
        <f t="shared" si="232"/>
        <v/>
      </c>
    </row>
    <row r="2819" spans="2:47" ht="14.25">
      <c r="B2819" s="682">
        <v>2025</v>
      </c>
      <c r="C2819" s="29">
        <v>8</v>
      </c>
      <c r="D2819" s="682"/>
      <c r="E2819" s="683"/>
      <c r="F2819" s="682"/>
      <c r="G2819" s="703"/>
      <c r="H2819" s="694"/>
      <c r="I2819" s="347"/>
      <c r="J2819" s="694"/>
      <c r="K2819" s="232"/>
      <c r="L2819" s="698"/>
      <c r="M2819" s="185"/>
      <c r="N2819" s="717"/>
      <c r="O2819" s="232"/>
      <c r="P2819" s="232"/>
      <c r="Q2819" s="347"/>
      <c r="R2819" s="695"/>
      <c r="S2819" s="695"/>
      <c r="T2819" s="695"/>
      <c r="U2819" s="695"/>
      <c r="V2819" s="695"/>
      <c r="W2819" s="695"/>
      <c r="X2819" s="232"/>
      <c r="Y2819" s="695"/>
      <c r="Z2819" s="232"/>
      <c r="AA2819" s="696"/>
      <c r="AB2819" s="696"/>
      <c r="AC2819" s="697"/>
      <c r="AD2819" s="698"/>
      <c r="AE2819" s="699"/>
      <c r="AF2819" s="699"/>
      <c r="AG2819" s="699"/>
      <c r="AH2819" s="699"/>
      <c r="AI2819" s="232"/>
      <c r="AJ2819" s="694"/>
      <c r="AK2819" s="694"/>
      <c r="AL2819" s="700"/>
      <c r="AM2819" s="694"/>
      <c r="AN2819" s="694"/>
      <c r="AO2819" s="232"/>
      <c r="AP2819" s="232"/>
      <c r="AQ2819" s="232"/>
      <c r="AR2819" s="232"/>
      <c r="AS2819" s="232"/>
      <c r="AT2819" s="243" t="str">
        <f t="shared" si="231"/>
        <v/>
      </c>
      <c r="AU2819" s="243" t="str">
        <f t="shared" si="232"/>
        <v/>
      </c>
    </row>
    <row r="2820" spans="2:47" ht="14.25">
      <c r="B2820" s="682">
        <v>2025</v>
      </c>
      <c r="C2820" s="29">
        <v>8</v>
      </c>
      <c r="D2820" s="682"/>
      <c r="E2820" s="683"/>
      <c r="F2820" s="682"/>
      <c r="G2820" s="703"/>
      <c r="H2820" s="694"/>
      <c r="I2820" s="347"/>
      <c r="J2820" s="694"/>
      <c r="K2820" s="232"/>
      <c r="L2820" s="698"/>
      <c r="M2820" s="185"/>
      <c r="N2820" s="717"/>
      <c r="O2820" s="232"/>
      <c r="P2820" s="232"/>
      <c r="Q2820" s="347"/>
      <c r="R2820" s="695"/>
      <c r="S2820" s="695"/>
      <c r="T2820" s="695"/>
      <c r="U2820" s="695"/>
      <c r="V2820" s="695"/>
      <c r="W2820" s="695"/>
      <c r="X2820" s="232"/>
      <c r="Y2820" s="695"/>
      <c r="Z2820" s="232"/>
      <c r="AA2820" s="696"/>
      <c r="AB2820" s="696"/>
      <c r="AC2820" s="697"/>
      <c r="AD2820" s="698"/>
      <c r="AE2820" s="699"/>
      <c r="AF2820" s="699"/>
      <c r="AG2820" s="699"/>
      <c r="AH2820" s="699"/>
      <c r="AI2820" s="232"/>
      <c r="AJ2820" s="694"/>
      <c r="AK2820" s="694"/>
      <c r="AL2820" s="700"/>
      <c r="AM2820" s="694"/>
      <c r="AN2820" s="694"/>
      <c r="AO2820" s="232"/>
      <c r="AP2820" s="232"/>
      <c r="AQ2820" s="232"/>
      <c r="AR2820" s="232"/>
      <c r="AS2820" s="232"/>
      <c r="AT2820" s="243" t="str">
        <f t="shared" si="231"/>
        <v/>
      </c>
      <c r="AU2820" s="243" t="str">
        <f t="shared" si="232"/>
        <v/>
      </c>
    </row>
    <row r="2821" spans="2:47" ht="14.25">
      <c r="B2821" s="682">
        <v>2025</v>
      </c>
      <c r="C2821" s="29">
        <v>8</v>
      </c>
      <c r="D2821" s="682"/>
      <c r="E2821" s="683"/>
      <c r="F2821" s="682"/>
      <c r="G2821" s="703"/>
      <c r="H2821" s="694"/>
      <c r="I2821" s="347"/>
      <c r="J2821" s="694"/>
      <c r="K2821" s="232"/>
      <c r="L2821" s="698"/>
      <c r="M2821" s="185"/>
      <c r="N2821" s="717"/>
      <c r="O2821" s="232"/>
      <c r="P2821" s="232"/>
      <c r="Q2821" s="347"/>
      <c r="R2821" s="695"/>
      <c r="S2821" s="695"/>
      <c r="T2821" s="695"/>
      <c r="U2821" s="695"/>
      <c r="V2821" s="695"/>
      <c r="W2821" s="695"/>
      <c r="X2821" s="232"/>
      <c r="Y2821" s="695"/>
      <c r="Z2821" s="232"/>
      <c r="AA2821" s="696"/>
      <c r="AB2821" s="696"/>
      <c r="AC2821" s="697"/>
      <c r="AD2821" s="698"/>
      <c r="AE2821" s="699"/>
      <c r="AF2821" s="699"/>
      <c r="AG2821" s="699"/>
      <c r="AH2821" s="699"/>
      <c r="AI2821" s="232"/>
      <c r="AJ2821" s="694"/>
      <c r="AK2821" s="694"/>
      <c r="AL2821" s="700"/>
      <c r="AM2821" s="694"/>
      <c r="AN2821" s="694"/>
      <c r="AO2821" s="232"/>
      <c r="AP2821" s="232"/>
      <c r="AQ2821" s="232"/>
      <c r="AR2821" s="232"/>
      <c r="AS2821" s="232"/>
      <c r="AT2821" s="243" t="str">
        <f t="shared" si="231"/>
        <v/>
      </c>
      <c r="AU2821" s="243" t="str">
        <f t="shared" si="232"/>
        <v/>
      </c>
    </row>
    <row r="2822" spans="2:47" ht="14.25">
      <c r="B2822" s="682">
        <v>2025</v>
      </c>
      <c r="C2822" s="29">
        <v>8</v>
      </c>
      <c r="D2822" s="682"/>
      <c r="E2822" s="683"/>
      <c r="F2822" s="682"/>
      <c r="G2822" s="703"/>
      <c r="H2822" s="694"/>
      <c r="I2822" s="347"/>
      <c r="J2822" s="694"/>
      <c r="K2822" s="232"/>
      <c r="L2822" s="698"/>
      <c r="M2822" s="185"/>
      <c r="N2822" s="717"/>
      <c r="O2822" s="232"/>
      <c r="P2822" s="232"/>
      <c r="Q2822" s="347"/>
      <c r="R2822" s="695"/>
      <c r="S2822" s="695"/>
      <c r="T2822" s="695"/>
      <c r="U2822" s="695"/>
      <c r="V2822" s="695"/>
      <c r="W2822" s="695"/>
      <c r="X2822" s="232"/>
      <c r="Y2822" s="695"/>
      <c r="Z2822" s="232"/>
      <c r="AA2822" s="696"/>
      <c r="AB2822" s="696"/>
      <c r="AC2822" s="697"/>
      <c r="AD2822" s="698"/>
      <c r="AE2822" s="699"/>
      <c r="AF2822" s="699"/>
      <c r="AG2822" s="699"/>
      <c r="AH2822" s="699"/>
      <c r="AI2822" s="232"/>
      <c r="AJ2822" s="694"/>
      <c r="AK2822" s="694"/>
      <c r="AL2822" s="700"/>
      <c r="AM2822" s="694"/>
      <c r="AN2822" s="694"/>
      <c r="AO2822" s="232"/>
      <c r="AP2822" s="232"/>
      <c r="AQ2822" s="232"/>
      <c r="AR2822" s="232"/>
      <c r="AS2822" s="232"/>
      <c r="AT2822" s="243" t="str">
        <f t="shared" si="231"/>
        <v/>
      </c>
      <c r="AU2822" s="243" t="str">
        <f t="shared" si="232"/>
        <v/>
      </c>
    </row>
    <row r="2823" spans="2:47" ht="14.25">
      <c r="B2823" s="682">
        <v>2025</v>
      </c>
      <c r="C2823" s="29">
        <v>8</v>
      </c>
      <c r="D2823" s="682"/>
      <c r="E2823" s="683"/>
      <c r="F2823" s="682"/>
      <c r="G2823" s="703"/>
      <c r="H2823" s="694"/>
      <c r="I2823" s="347"/>
      <c r="J2823" s="694"/>
      <c r="K2823" s="232"/>
      <c r="L2823" s="698"/>
      <c r="M2823" s="185"/>
      <c r="N2823" s="717"/>
      <c r="O2823" s="232"/>
      <c r="P2823" s="232"/>
      <c r="Q2823" s="347"/>
      <c r="R2823" s="695"/>
      <c r="S2823" s="695"/>
      <c r="T2823" s="695"/>
      <c r="U2823" s="695"/>
      <c r="V2823" s="695"/>
      <c r="W2823" s="695"/>
      <c r="X2823" s="232"/>
      <c r="Y2823" s="695"/>
      <c r="Z2823" s="232"/>
      <c r="AA2823" s="696"/>
      <c r="AB2823" s="696"/>
      <c r="AC2823" s="697"/>
      <c r="AD2823" s="698"/>
      <c r="AE2823" s="699"/>
      <c r="AF2823" s="699"/>
      <c r="AG2823" s="699"/>
      <c r="AH2823" s="699"/>
      <c r="AI2823" s="232"/>
      <c r="AJ2823" s="694"/>
      <c r="AK2823" s="694"/>
      <c r="AL2823" s="700"/>
      <c r="AM2823" s="694"/>
      <c r="AN2823" s="694"/>
      <c r="AO2823" s="232"/>
      <c r="AP2823" s="232"/>
      <c r="AQ2823" s="232"/>
      <c r="AR2823" s="232"/>
      <c r="AS2823" s="232"/>
      <c r="AT2823" s="243" t="str">
        <f t="shared" si="231"/>
        <v/>
      </c>
      <c r="AU2823" s="243" t="str">
        <f t="shared" si="232"/>
        <v/>
      </c>
    </row>
    <row r="2824" spans="2:47" ht="14.25">
      <c r="B2824" s="682">
        <v>2025</v>
      </c>
      <c r="C2824" s="29">
        <v>8</v>
      </c>
      <c r="D2824" s="682"/>
      <c r="E2824" s="683"/>
      <c r="F2824" s="682"/>
      <c r="G2824" s="703"/>
      <c r="H2824" s="694"/>
      <c r="I2824" s="347"/>
      <c r="J2824" s="694"/>
      <c r="K2824" s="232"/>
      <c r="L2824" s="698"/>
      <c r="M2824" s="185"/>
      <c r="N2824" s="717"/>
      <c r="O2824" s="232"/>
      <c r="P2824" s="232"/>
      <c r="Q2824" s="347"/>
      <c r="R2824" s="695"/>
      <c r="S2824" s="695"/>
      <c r="T2824" s="695"/>
      <c r="U2824" s="695"/>
      <c r="V2824" s="695"/>
      <c r="W2824" s="695"/>
      <c r="X2824" s="232"/>
      <c r="Y2824" s="695"/>
      <c r="Z2824" s="232"/>
      <c r="AA2824" s="696"/>
      <c r="AB2824" s="696"/>
      <c r="AC2824" s="697"/>
      <c r="AD2824" s="698"/>
      <c r="AE2824" s="699"/>
      <c r="AF2824" s="699"/>
      <c r="AG2824" s="699"/>
      <c r="AH2824" s="699"/>
      <c r="AI2824" s="232"/>
      <c r="AJ2824" s="694"/>
      <c r="AK2824" s="694"/>
      <c r="AL2824" s="700"/>
      <c r="AM2824" s="694"/>
      <c r="AN2824" s="694"/>
      <c r="AO2824" s="232"/>
      <c r="AP2824" s="232"/>
      <c r="AQ2824" s="232"/>
      <c r="AR2824" s="232"/>
      <c r="AS2824" s="232"/>
      <c r="AT2824" s="243" t="str">
        <f t="shared" si="231"/>
        <v/>
      </c>
      <c r="AU2824" s="243" t="str">
        <f t="shared" si="232"/>
        <v/>
      </c>
    </row>
    <row r="2825" spans="2:47" ht="14.25">
      <c r="B2825" s="682">
        <v>2025</v>
      </c>
      <c r="C2825" s="29">
        <v>8</v>
      </c>
      <c r="D2825" s="682"/>
      <c r="E2825" s="683"/>
      <c r="F2825" s="682"/>
      <c r="G2825" s="703"/>
      <c r="H2825" s="694"/>
      <c r="I2825" s="347"/>
      <c r="J2825" s="694"/>
      <c r="K2825" s="232"/>
      <c r="L2825" s="698"/>
      <c r="M2825" s="185"/>
      <c r="N2825" s="717"/>
      <c r="O2825" s="232"/>
      <c r="P2825" s="232"/>
      <c r="Q2825" s="347"/>
      <c r="R2825" s="695"/>
      <c r="S2825" s="695"/>
      <c r="T2825" s="695"/>
      <c r="U2825" s="695"/>
      <c r="V2825" s="695"/>
      <c r="W2825" s="695"/>
      <c r="X2825" s="232"/>
      <c r="Y2825" s="695"/>
      <c r="Z2825" s="232"/>
      <c r="AA2825" s="696"/>
      <c r="AB2825" s="696"/>
      <c r="AC2825" s="697"/>
      <c r="AD2825" s="698"/>
      <c r="AE2825" s="699"/>
      <c r="AF2825" s="699"/>
      <c r="AG2825" s="699"/>
      <c r="AH2825" s="699"/>
      <c r="AI2825" s="232"/>
      <c r="AJ2825" s="694"/>
      <c r="AK2825" s="694"/>
      <c r="AL2825" s="700"/>
      <c r="AM2825" s="694"/>
      <c r="AN2825" s="694"/>
      <c r="AO2825" s="232"/>
      <c r="AP2825" s="232"/>
      <c r="AQ2825" s="232"/>
      <c r="AR2825" s="232"/>
      <c r="AS2825" s="232"/>
      <c r="AT2825" s="243" t="str">
        <f t="shared" si="231"/>
        <v/>
      </c>
      <c r="AU2825" s="243" t="str">
        <f t="shared" si="232"/>
        <v/>
      </c>
    </row>
    <row r="2826" spans="2:47" ht="14.25">
      <c r="B2826" s="682">
        <v>2025</v>
      </c>
      <c r="C2826" s="29">
        <v>8</v>
      </c>
      <c r="D2826" s="682"/>
      <c r="E2826" s="683"/>
      <c r="F2826" s="682"/>
      <c r="G2826" s="703"/>
      <c r="H2826" s="694"/>
      <c r="I2826" s="347"/>
      <c r="J2826" s="694"/>
      <c r="K2826" s="232"/>
      <c r="L2826" s="698"/>
      <c r="M2826" s="185"/>
      <c r="N2826" s="717"/>
      <c r="O2826" s="232"/>
      <c r="P2826" s="232"/>
      <c r="Q2826" s="347"/>
      <c r="R2826" s="695"/>
      <c r="S2826" s="695"/>
      <c r="T2826" s="695"/>
      <c r="U2826" s="695"/>
      <c r="V2826" s="695"/>
      <c r="W2826" s="695"/>
      <c r="X2826" s="232"/>
      <c r="Y2826" s="695"/>
      <c r="Z2826" s="232"/>
      <c r="AA2826" s="696"/>
      <c r="AB2826" s="696"/>
      <c r="AC2826" s="697"/>
      <c r="AD2826" s="698"/>
      <c r="AE2826" s="699"/>
      <c r="AF2826" s="699"/>
      <c r="AG2826" s="699"/>
      <c r="AH2826" s="699"/>
      <c r="AI2826" s="232"/>
      <c r="AJ2826" s="694"/>
      <c r="AK2826" s="694"/>
      <c r="AL2826" s="700"/>
      <c r="AM2826" s="694"/>
      <c r="AN2826" s="694"/>
      <c r="AO2826" s="232"/>
      <c r="AP2826" s="232"/>
      <c r="AQ2826" s="232"/>
      <c r="AR2826" s="232"/>
      <c r="AS2826" s="232"/>
      <c r="AT2826" s="243" t="str">
        <f t="shared" si="231"/>
        <v/>
      </c>
      <c r="AU2826" s="243" t="str">
        <f t="shared" si="232"/>
        <v/>
      </c>
    </row>
    <row r="2827" spans="2:47" ht="14.25">
      <c r="B2827" s="682">
        <v>2025</v>
      </c>
      <c r="C2827" s="29">
        <v>8</v>
      </c>
      <c r="D2827" s="682"/>
      <c r="E2827" s="683"/>
      <c r="F2827" s="682"/>
      <c r="G2827" s="703"/>
      <c r="H2827" s="694"/>
      <c r="I2827" s="347"/>
      <c r="J2827" s="694"/>
      <c r="K2827" s="232"/>
      <c r="L2827" s="698"/>
      <c r="M2827" s="185"/>
      <c r="N2827" s="717"/>
      <c r="O2827" s="232"/>
      <c r="P2827" s="232"/>
      <c r="Q2827" s="347"/>
      <c r="R2827" s="695"/>
      <c r="S2827" s="695"/>
      <c r="T2827" s="695"/>
      <c r="U2827" s="695"/>
      <c r="V2827" s="695"/>
      <c r="W2827" s="695"/>
      <c r="X2827" s="232"/>
      <c r="Y2827" s="695"/>
      <c r="Z2827" s="232"/>
      <c r="AA2827" s="696"/>
      <c r="AB2827" s="696"/>
      <c r="AC2827" s="697"/>
      <c r="AD2827" s="698"/>
      <c r="AE2827" s="699"/>
      <c r="AF2827" s="699"/>
      <c r="AG2827" s="699"/>
      <c r="AH2827" s="699"/>
      <c r="AI2827" s="232"/>
      <c r="AJ2827" s="694"/>
      <c r="AK2827" s="694"/>
      <c r="AL2827" s="700"/>
      <c r="AM2827" s="694"/>
      <c r="AN2827" s="694"/>
      <c r="AO2827" s="232"/>
      <c r="AP2827" s="232"/>
      <c r="AQ2827" s="232"/>
      <c r="AR2827" s="232"/>
      <c r="AS2827" s="232"/>
      <c r="AT2827" s="243" t="str">
        <f t="shared" si="231"/>
        <v/>
      </c>
      <c r="AU2827" s="243" t="str">
        <f t="shared" si="232"/>
        <v/>
      </c>
    </row>
    <row r="2828" spans="2:47" ht="14.25">
      <c r="B2828" s="682">
        <v>2025</v>
      </c>
      <c r="C2828" s="29">
        <v>8</v>
      </c>
      <c r="D2828" s="682"/>
      <c r="E2828" s="683"/>
      <c r="F2828" s="682"/>
      <c r="G2828" s="703"/>
      <c r="H2828" s="694"/>
      <c r="I2828" s="347"/>
      <c r="J2828" s="694"/>
      <c r="K2828" s="232"/>
      <c r="L2828" s="698"/>
      <c r="M2828" s="185"/>
      <c r="N2828" s="717"/>
      <c r="O2828" s="232"/>
      <c r="P2828" s="232"/>
      <c r="Q2828" s="347"/>
      <c r="R2828" s="695"/>
      <c r="S2828" s="695"/>
      <c r="T2828" s="695"/>
      <c r="U2828" s="695"/>
      <c r="V2828" s="695"/>
      <c r="W2828" s="695"/>
      <c r="X2828" s="232"/>
      <c r="Y2828" s="695"/>
      <c r="Z2828" s="232"/>
      <c r="AA2828" s="696"/>
      <c r="AB2828" s="696"/>
      <c r="AC2828" s="697"/>
      <c r="AD2828" s="698"/>
      <c r="AE2828" s="699"/>
      <c r="AF2828" s="699"/>
      <c r="AG2828" s="699"/>
      <c r="AH2828" s="699"/>
      <c r="AI2828" s="232"/>
      <c r="AJ2828" s="694"/>
      <c r="AK2828" s="694"/>
      <c r="AL2828" s="700"/>
      <c r="AM2828" s="694"/>
      <c r="AN2828" s="694"/>
      <c r="AO2828" s="232"/>
      <c r="AP2828" s="232"/>
      <c r="AQ2828" s="232"/>
      <c r="AR2828" s="232"/>
      <c r="AS2828" s="232"/>
      <c r="AT2828" s="243" t="str">
        <f t="shared" si="231"/>
        <v/>
      </c>
      <c r="AU2828" s="243" t="str">
        <f t="shared" si="232"/>
        <v/>
      </c>
    </row>
    <row r="2829" spans="2:47" ht="14.25">
      <c r="B2829" s="682">
        <v>2025</v>
      </c>
      <c r="C2829" s="29">
        <v>8</v>
      </c>
      <c r="D2829" s="682"/>
      <c r="E2829" s="683"/>
      <c r="F2829" s="682"/>
      <c r="G2829" s="703"/>
      <c r="H2829" s="694"/>
      <c r="I2829" s="347"/>
      <c r="J2829" s="694"/>
      <c r="K2829" s="232"/>
      <c r="L2829" s="698"/>
      <c r="M2829" s="185"/>
      <c r="N2829" s="717"/>
      <c r="O2829" s="232"/>
      <c r="P2829" s="232"/>
      <c r="Q2829" s="347"/>
      <c r="R2829" s="695"/>
      <c r="S2829" s="695"/>
      <c r="T2829" s="695"/>
      <c r="U2829" s="695"/>
      <c r="V2829" s="695"/>
      <c r="W2829" s="695"/>
      <c r="X2829" s="232"/>
      <c r="Y2829" s="695"/>
      <c r="Z2829" s="232"/>
      <c r="AA2829" s="696"/>
      <c r="AB2829" s="696"/>
      <c r="AC2829" s="697"/>
      <c r="AD2829" s="698"/>
      <c r="AE2829" s="699"/>
      <c r="AF2829" s="699"/>
      <c r="AG2829" s="699"/>
      <c r="AH2829" s="699"/>
      <c r="AI2829" s="232"/>
      <c r="AJ2829" s="694"/>
      <c r="AK2829" s="694"/>
      <c r="AL2829" s="700"/>
      <c r="AM2829" s="694"/>
      <c r="AN2829" s="694"/>
      <c r="AO2829" s="232"/>
      <c r="AP2829" s="232"/>
      <c r="AQ2829" s="232"/>
      <c r="AR2829" s="232"/>
      <c r="AS2829" s="232"/>
      <c r="AT2829" s="243" t="str">
        <f t="shared" si="231"/>
        <v/>
      </c>
      <c r="AU2829" s="243" t="str">
        <f t="shared" si="232"/>
        <v/>
      </c>
    </row>
    <row r="2830" spans="2:47" ht="14.25">
      <c r="B2830" s="682">
        <v>2025</v>
      </c>
      <c r="C2830" s="29">
        <v>8</v>
      </c>
      <c r="D2830" s="682"/>
      <c r="E2830" s="683"/>
      <c r="F2830" s="682"/>
      <c r="G2830" s="703"/>
      <c r="H2830" s="694"/>
      <c r="I2830" s="347"/>
      <c r="J2830" s="694"/>
      <c r="K2830" s="232"/>
      <c r="L2830" s="698"/>
      <c r="M2830" s="185"/>
      <c r="N2830" s="717"/>
      <c r="O2830" s="232"/>
      <c r="P2830" s="232"/>
      <c r="Q2830" s="347"/>
      <c r="R2830" s="695"/>
      <c r="S2830" s="695"/>
      <c r="T2830" s="695"/>
      <c r="U2830" s="695"/>
      <c r="V2830" s="695"/>
      <c r="W2830" s="695"/>
      <c r="X2830" s="232"/>
      <c r="Y2830" s="695"/>
      <c r="Z2830" s="232"/>
      <c r="AA2830" s="696"/>
      <c r="AB2830" s="696"/>
      <c r="AC2830" s="697"/>
      <c r="AD2830" s="698"/>
      <c r="AE2830" s="699"/>
      <c r="AF2830" s="699"/>
      <c r="AG2830" s="699"/>
      <c r="AH2830" s="699"/>
      <c r="AI2830" s="232"/>
      <c r="AJ2830" s="694"/>
      <c r="AK2830" s="694"/>
      <c r="AL2830" s="700"/>
      <c r="AM2830" s="694"/>
      <c r="AN2830" s="694"/>
      <c r="AO2830" s="232"/>
      <c r="AP2830" s="232"/>
      <c r="AQ2830" s="232"/>
      <c r="AR2830" s="232"/>
      <c r="AS2830" s="232"/>
      <c r="AT2830" s="243" t="str">
        <f t="shared" si="231"/>
        <v/>
      </c>
      <c r="AU2830" s="243" t="str">
        <f t="shared" si="232"/>
        <v/>
      </c>
    </row>
    <row r="2831" spans="2:47" ht="14.25">
      <c r="B2831" s="682">
        <v>2025</v>
      </c>
      <c r="C2831" s="29">
        <v>8</v>
      </c>
      <c r="D2831" s="682"/>
      <c r="E2831" s="683"/>
      <c r="F2831" s="682"/>
      <c r="G2831" s="703"/>
      <c r="H2831" s="694"/>
      <c r="I2831" s="347"/>
      <c r="J2831" s="694"/>
      <c r="K2831" s="232"/>
      <c r="L2831" s="698"/>
      <c r="M2831" s="185"/>
      <c r="N2831" s="717"/>
      <c r="O2831" s="232"/>
      <c r="P2831" s="232"/>
      <c r="Q2831" s="347"/>
      <c r="R2831" s="695"/>
      <c r="S2831" s="695"/>
      <c r="T2831" s="695"/>
      <c r="U2831" s="695"/>
      <c r="V2831" s="695"/>
      <c r="W2831" s="695"/>
      <c r="X2831" s="232"/>
      <c r="Y2831" s="695"/>
      <c r="Z2831" s="232"/>
      <c r="AA2831" s="696"/>
      <c r="AB2831" s="696"/>
      <c r="AC2831" s="697"/>
      <c r="AD2831" s="698"/>
      <c r="AE2831" s="699"/>
      <c r="AF2831" s="699"/>
      <c r="AG2831" s="699"/>
      <c r="AH2831" s="699"/>
      <c r="AI2831" s="232"/>
      <c r="AJ2831" s="694"/>
      <c r="AK2831" s="694"/>
      <c r="AL2831" s="700"/>
      <c r="AM2831" s="694"/>
      <c r="AN2831" s="694"/>
      <c r="AO2831" s="232"/>
      <c r="AP2831" s="232"/>
      <c r="AQ2831" s="232"/>
      <c r="AR2831" s="232"/>
      <c r="AS2831" s="232"/>
      <c r="AT2831" s="243" t="str">
        <f t="shared" si="231"/>
        <v/>
      </c>
      <c r="AU2831" s="243" t="str">
        <f t="shared" si="232"/>
        <v/>
      </c>
    </row>
    <row r="2832" spans="2:47" ht="14.25">
      <c r="B2832" s="682">
        <v>2025</v>
      </c>
      <c r="C2832" s="29">
        <v>8</v>
      </c>
      <c r="D2832" s="682"/>
      <c r="E2832" s="683"/>
      <c r="F2832" s="682"/>
      <c r="G2832" s="703"/>
      <c r="H2832" s="694"/>
      <c r="I2832" s="347"/>
      <c r="J2832" s="694"/>
      <c r="K2832" s="232"/>
      <c r="L2832" s="698"/>
      <c r="M2832" s="185"/>
      <c r="N2832" s="717"/>
      <c r="O2832" s="232"/>
      <c r="P2832" s="232"/>
      <c r="Q2832" s="347"/>
      <c r="R2832" s="695"/>
      <c r="S2832" s="695"/>
      <c r="T2832" s="695"/>
      <c r="U2832" s="695"/>
      <c r="V2832" s="695"/>
      <c r="W2832" s="695"/>
      <c r="X2832" s="232"/>
      <c r="Y2832" s="695"/>
      <c r="Z2832" s="232"/>
      <c r="AA2832" s="696"/>
      <c r="AB2832" s="696"/>
      <c r="AC2832" s="697"/>
      <c r="AD2832" s="698"/>
      <c r="AE2832" s="699"/>
      <c r="AF2832" s="699"/>
      <c r="AG2832" s="699"/>
      <c r="AH2832" s="699"/>
      <c r="AI2832" s="232"/>
      <c r="AJ2832" s="694"/>
      <c r="AK2832" s="694"/>
      <c r="AL2832" s="700"/>
      <c r="AM2832" s="694"/>
      <c r="AN2832" s="694"/>
      <c r="AO2832" s="232"/>
      <c r="AP2832" s="232"/>
      <c r="AQ2832" s="232"/>
      <c r="AR2832" s="232"/>
      <c r="AS2832" s="232"/>
      <c r="AT2832" s="243" t="str">
        <f t="shared" si="231"/>
        <v/>
      </c>
      <c r="AU2832" s="243" t="str">
        <f t="shared" si="232"/>
        <v/>
      </c>
    </row>
    <row r="2833" spans="2:47" ht="14.25">
      <c r="B2833" s="682">
        <v>2025</v>
      </c>
      <c r="C2833" s="29">
        <v>8</v>
      </c>
      <c r="D2833" s="682"/>
      <c r="E2833" s="683"/>
      <c r="F2833" s="682"/>
      <c r="G2833" s="703"/>
      <c r="H2833" s="694"/>
      <c r="I2833" s="347"/>
      <c r="J2833" s="694"/>
      <c r="K2833" s="232"/>
      <c r="L2833" s="698"/>
      <c r="M2833" s="185"/>
      <c r="N2833" s="717"/>
      <c r="O2833" s="232"/>
      <c r="P2833" s="232"/>
      <c r="Q2833" s="347"/>
      <c r="R2833" s="695"/>
      <c r="S2833" s="695"/>
      <c r="T2833" s="695"/>
      <c r="U2833" s="695"/>
      <c r="V2833" s="695"/>
      <c r="W2833" s="695"/>
      <c r="X2833" s="232"/>
      <c r="Y2833" s="695"/>
      <c r="Z2833" s="232"/>
      <c r="AA2833" s="696"/>
      <c r="AB2833" s="696"/>
      <c r="AC2833" s="697"/>
      <c r="AD2833" s="698"/>
      <c r="AE2833" s="699"/>
      <c r="AF2833" s="699"/>
      <c r="AG2833" s="699"/>
      <c r="AH2833" s="699"/>
      <c r="AI2833" s="232"/>
      <c r="AJ2833" s="694"/>
      <c r="AK2833" s="694"/>
      <c r="AL2833" s="700"/>
      <c r="AM2833" s="694"/>
      <c r="AN2833" s="694"/>
      <c r="AO2833" s="232"/>
      <c r="AP2833" s="232"/>
      <c r="AQ2833" s="232"/>
      <c r="AR2833" s="232"/>
      <c r="AS2833" s="232"/>
      <c r="AT2833" s="243" t="str">
        <f t="shared" si="231"/>
        <v/>
      </c>
      <c r="AU2833" s="243" t="str">
        <f t="shared" si="232"/>
        <v/>
      </c>
    </row>
    <row r="2834" spans="2:47" ht="14.25">
      <c r="B2834" s="682">
        <v>2025</v>
      </c>
      <c r="C2834" s="29">
        <v>8</v>
      </c>
      <c r="D2834" s="682"/>
      <c r="E2834" s="683"/>
      <c r="F2834" s="682"/>
      <c r="G2834" s="703"/>
      <c r="H2834" s="694"/>
      <c r="I2834" s="347"/>
      <c r="J2834" s="694"/>
      <c r="K2834" s="232"/>
      <c r="L2834" s="698"/>
      <c r="M2834" s="185"/>
      <c r="N2834" s="717"/>
      <c r="O2834" s="232"/>
      <c r="P2834" s="232"/>
      <c r="Q2834" s="347"/>
      <c r="R2834" s="695"/>
      <c r="S2834" s="695"/>
      <c r="T2834" s="695"/>
      <c r="U2834" s="695"/>
      <c r="V2834" s="695"/>
      <c r="W2834" s="695"/>
      <c r="X2834" s="232"/>
      <c r="Y2834" s="695"/>
      <c r="Z2834" s="232"/>
      <c r="AA2834" s="696"/>
      <c r="AB2834" s="696"/>
      <c r="AC2834" s="697"/>
      <c r="AD2834" s="698"/>
      <c r="AE2834" s="699"/>
      <c r="AF2834" s="699"/>
      <c r="AG2834" s="699"/>
      <c r="AH2834" s="699"/>
      <c r="AI2834" s="232"/>
      <c r="AJ2834" s="694"/>
      <c r="AK2834" s="694"/>
      <c r="AL2834" s="700"/>
      <c r="AM2834" s="694"/>
      <c r="AN2834" s="694"/>
      <c r="AO2834" s="232"/>
      <c r="AP2834" s="232"/>
      <c r="AQ2834" s="232"/>
      <c r="AR2834" s="232"/>
      <c r="AS2834" s="232"/>
      <c r="AT2834" s="243" t="str">
        <f t="shared" si="231"/>
        <v/>
      </c>
      <c r="AU2834" s="243" t="str">
        <f t="shared" si="232"/>
        <v/>
      </c>
    </row>
    <row r="2835" spans="2:47" ht="14.25">
      <c r="B2835" s="682">
        <v>2025</v>
      </c>
      <c r="C2835" s="29">
        <v>8</v>
      </c>
      <c r="D2835" s="682"/>
      <c r="E2835" s="683"/>
      <c r="F2835" s="682"/>
      <c r="G2835" s="703"/>
      <c r="H2835" s="694"/>
      <c r="I2835" s="347"/>
      <c r="J2835" s="694"/>
      <c r="K2835" s="232"/>
      <c r="L2835" s="698"/>
      <c r="M2835" s="185"/>
      <c r="N2835" s="717"/>
      <c r="O2835" s="232"/>
      <c r="P2835" s="232"/>
      <c r="Q2835" s="347"/>
      <c r="R2835" s="695"/>
      <c r="S2835" s="695"/>
      <c r="T2835" s="695"/>
      <c r="U2835" s="695"/>
      <c r="V2835" s="695"/>
      <c r="W2835" s="695"/>
      <c r="X2835" s="232"/>
      <c r="Y2835" s="695"/>
      <c r="Z2835" s="232"/>
      <c r="AA2835" s="696"/>
      <c r="AB2835" s="696"/>
      <c r="AC2835" s="697"/>
      <c r="AD2835" s="698"/>
      <c r="AE2835" s="699"/>
      <c r="AF2835" s="699"/>
      <c r="AG2835" s="699"/>
      <c r="AH2835" s="699"/>
      <c r="AI2835" s="232"/>
      <c r="AJ2835" s="694"/>
      <c r="AK2835" s="694"/>
      <c r="AL2835" s="700"/>
      <c r="AM2835" s="694"/>
      <c r="AN2835" s="694"/>
      <c r="AO2835" s="232"/>
      <c r="AP2835" s="232"/>
      <c r="AQ2835" s="232"/>
      <c r="AR2835" s="232"/>
      <c r="AS2835" s="232"/>
      <c r="AT2835" s="243" t="str">
        <f t="shared" si="231"/>
        <v/>
      </c>
      <c r="AU2835" s="243" t="str">
        <f t="shared" si="232"/>
        <v/>
      </c>
    </row>
    <row r="2836" spans="2:47" ht="14.25">
      <c r="B2836" s="682">
        <v>2025</v>
      </c>
      <c r="C2836" s="29">
        <v>8</v>
      </c>
      <c r="D2836" s="682"/>
      <c r="E2836" s="683"/>
      <c r="F2836" s="682"/>
      <c r="G2836" s="703"/>
      <c r="H2836" s="694"/>
      <c r="I2836" s="347"/>
      <c r="J2836" s="694"/>
      <c r="K2836" s="232"/>
      <c r="L2836" s="698"/>
      <c r="M2836" s="185"/>
      <c r="N2836" s="717"/>
      <c r="O2836" s="232"/>
      <c r="P2836" s="232"/>
      <c r="Q2836" s="347"/>
      <c r="R2836" s="695"/>
      <c r="S2836" s="695"/>
      <c r="T2836" s="695"/>
      <c r="U2836" s="695"/>
      <c r="V2836" s="695"/>
      <c r="W2836" s="695"/>
      <c r="X2836" s="232"/>
      <c r="Y2836" s="695"/>
      <c r="Z2836" s="232"/>
      <c r="AA2836" s="696"/>
      <c r="AB2836" s="696"/>
      <c r="AC2836" s="697"/>
      <c r="AD2836" s="698"/>
      <c r="AE2836" s="699"/>
      <c r="AF2836" s="699"/>
      <c r="AG2836" s="699"/>
      <c r="AH2836" s="699"/>
      <c r="AI2836" s="232"/>
      <c r="AJ2836" s="694"/>
      <c r="AK2836" s="694"/>
      <c r="AL2836" s="700"/>
      <c r="AM2836" s="694"/>
      <c r="AN2836" s="694"/>
      <c r="AO2836" s="232"/>
      <c r="AP2836" s="232"/>
      <c r="AQ2836" s="232"/>
      <c r="AR2836" s="232"/>
      <c r="AS2836" s="232"/>
      <c r="AT2836" s="243" t="str">
        <f t="shared" si="231"/>
        <v/>
      </c>
      <c r="AU2836" s="243" t="str">
        <f t="shared" si="232"/>
        <v/>
      </c>
    </row>
    <row r="2837" spans="2:47" ht="14.25">
      <c r="B2837" s="682">
        <v>2025</v>
      </c>
      <c r="C2837" s="29">
        <v>8</v>
      </c>
      <c r="D2837" s="682"/>
      <c r="E2837" s="683"/>
      <c r="F2837" s="682"/>
      <c r="G2837" s="703"/>
      <c r="H2837" s="694"/>
      <c r="I2837" s="347"/>
      <c r="J2837" s="694"/>
      <c r="K2837" s="232"/>
      <c r="L2837" s="698"/>
      <c r="M2837" s="185"/>
      <c r="N2837" s="717"/>
      <c r="O2837" s="232"/>
      <c r="P2837" s="232"/>
      <c r="Q2837" s="347"/>
      <c r="R2837" s="695"/>
      <c r="S2837" s="695"/>
      <c r="T2837" s="695"/>
      <c r="U2837" s="695"/>
      <c r="V2837" s="695"/>
      <c r="W2837" s="695"/>
      <c r="X2837" s="232"/>
      <c r="Y2837" s="695"/>
      <c r="Z2837" s="232"/>
      <c r="AA2837" s="696"/>
      <c r="AB2837" s="696"/>
      <c r="AC2837" s="697"/>
      <c r="AD2837" s="698"/>
      <c r="AE2837" s="699"/>
      <c r="AF2837" s="699"/>
      <c r="AG2837" s="699"/>
      <c r="AH2837" s="699"/>
      <c r="AI2837" s="232"/>
      <c r="AJ2837" s="694"/>
      <c r="AK2837" s="694"/>
      <c r="AL2837" s="700"/>
      <c r="AM2837" s="694"/>
      <c r="AN2837" s="694"/>
      <c r="AO2837" s="232"/>
      <c r="AP2837" s="232"/>
      <c r="AQ2837" s="232"/>
      <c r="AR2837" s="232"/>
      <c r="AS2837" s="232"/>
      <c r="AT2837" s="243" t="str">
        <f t="shared" si="231"/>
        <v/>
      </c>
      <c r="AU2837" s="243" t="str">
        <f t="shared" si="232"/>
        <v/>
      </c>
    </row>
    <row r="2838" spans="2:47" ht="14.25">
      <c r="B2838" s="682">
        <v>2025</v>
      </c>
      <c r="C2838" s="29">
        <v>8</v>
      </c>
      <c r="D2838" s="682"/>
      <c r="E2838" s="683"/>
      <c r="F2838" s="682"/>
      <c r="G2838" s="703"/>
      <c r="H2838" s="694"/>
      <c r="I2838" s="347"/>
      <c r="J2838" s="694"/>
      <c r="K2838" s="232"/>
      <c r="L2838" s="698"/>
      <c r="M2838" s="185"/>
      <c r="N2838" s="717"/>
      <c r="O2838" s="232"/>
      <c r="P2838" s="232"/>
      <c r="Q2838" s="347"/>
      <c r="R2838" s="695"/>
      <c r="S2838" s="695"/>
      <c r="T2838" s="695"/>
      <c r="U2838" s="695"/>
      <c r="V2838" s="695"/>
      <c r="W2838" s="695"/>
      <c r="X2838" s="232"/>
      <c r="Y2838" s="695"/>
      <c r="Z2838" s="232"/>
      <c r="AA2838" s="696"/>
      <c r="AB2838" s="696"/>
      <c r="AC2838" s="697"/>
      <c r="AD2838" s="698"/>
      <c r="AE2838" s="699"/>
      <c r="AF2838" s="699"/>
      <c r="AG2838" s="699"/>
      <c r="AH2838" s="699"/>
      <c r="AI2838" s="232"/>
      <c r="AJ2838" s="694"/>
      <c r="AK2838" s="694"/>
      <c r="AL2838" s="700"/>
      <c r="AM2838" s="694"/>
      <c r="AN2838" s="694"/>
      <c r="AO2838" s="232"/>
      <c r="AP2838" s="232"/>
      <c r="AQ2838" s="232"/>
      <c r="AR2838" s="232"/>
      <c r="AS2838" s="232"/>
      <c r="AT2838" s="243" t="str">
        <f t="shared" si="231"/>
        <v/>
      </c>
      <c r="AU2838" s="243" t="str">
        <f t="shared" si="232"/>
        <v/>
      </c>
    </row>
    <row r="2839" spans="2:47" ht="14.25">
      <c r="B2839" s="682">
        <v>2025</v>
      </c>
      <c r="C2839" s="29">
        <v>8</v>
      </c>
      <c r="D2839" s="682"/>
      <c r="E2839" s="683"/>
      <c r="F2839" s="682"/>
      <c r="G2839" s="703"/>
      <c r="H2839" s="694"/>
      <c r="I2839" s="347"/>
      <c r="J2839" s="694"/>
      <c r="K2839" s="232"/>
      <c r="L2839" s="698"/>
      <c r="M2839" s="185"/>
      <c r="N2839" s="717"/>
      <c r="O2839" s="232"/>
      <c r="P2839" s="232"/>
      <c r="Q2839" s="347"/>
      <c r="R2839" s="695"/>
      <c r="S2839" s="695"/>
      <c r="T2839" s="695"/>
      <c r="U2839" s="695"/>
      <c r="V2839" s="695"/>
      <c r="W2839" s="695"/>
      <c r="X2839" s="232"/>
      <c r="Y2839" s="695"/>
      <c r="Z2839" s="232"/>
      <c r="AA2839" s="696"/>
      <c r="AB2839" s="696"/>
      <c r="AC2839" s="697"/>
      <c r="AD2839" s="698"/>
      <c r="AE2839" s="699"/>
      <c r="AF2839" s="699"/>
      <c r="AG2839" s="699"/>
      <c r="AH2839" s="699"/>
      <c r="AI2839" s="232"/>
      <c r="AJ2839" s="694"/>
      <c r="AK2839" s="694"/>
      <c r="AL2839" s="700"/>
      <c r="AM2839" s="694"/>
      <c r="AN2839" s="694"/>
      <c r="AO2839" s="232"/>
      <c r="AP2839" s="232"/>
      <c r="AQ2839" s="232"/>
      <c r="AR2839" s="232"/>
      <c r="AS2839" s="232"/>
      <c r="AT2839" s="243" t="str">
        <f t="shared" si="231"/>
        <v/>
      </c>
      <c r="AU2839" s="243" t="str">
        <f t="shared" si="232"/>
        <v/>
      </c>
    </row>
    <row r="2840" spans="2:47" ht="14.25">
      <c r="B2840" s="682">
        <v>2025</v>
      </c>
      <c r="C2840" s="29">
        <v>8</v>
      </c>
      <c r="D2840" s="682"/>
      <c r="E2840" s="683"/>
      <c r="F2840" s="682"/>
      <c r="G2840" s="703"/>
      <c r="H2840" s="694"/>
      <c r="I2840" s="347"/>
      <c r="J2840" s="694"/>
      <c r="K2840" s="232"/>
      <c r="L2840" s="698"/>
      <c r="M2840" s="185"/>
      <c r="N2840" s="717"/>
      <c r="O2840" s="232"/>
      <c r="P2840" s="232"/>
      <c r="Q2840" s="347"/>
      <c r="R2840" s="695"/>
      <c r="S2840" s="695"/>
      <c r="T2840" s="695"/>
      <c r="U2840" s="695"/>
      <c r="V2840" s="695"/>
      <c r="W2840" s="695"/>
      <c r="X2840" s="232"/>
      <c r="Y2840" s="695"/>
      <c r="Z2840" s="232"/>
      <c r="AA2840" s="696"/>
      <c r="AB2840" s="696"/>
      <c r="AC2840" s="697"/>
      <c r="AD2840" s="698"/>
      <c r="AE2840" s="699"/>
      <c r="AF2840" s="699"/>
      <c r="AG2840" s="699"/>
      <c r="AH2840" s="699"/>
      <c r="AI2840" s="232"/>
      <c r="AJ2840" s="694"/>
      <c r="AK2840" s="694"/>
      <c r="AL2840" s="700"/>
      <c r="AM2840" s="694"/>
      <c r="AN2840" s="694"/>
      <c r="AO2840" s="232"/>
      <c r="AP2840" s="232"/>
      <c r="AQ2840" s="232"/>
      <c r="AR2840" s="232"/>
      <c r="AS2840" s="232"/>
      <c r="AT2840" s="243" t="str">
        <f t="shared" si="231"/>
        <v/>
      </c>
      <c r="AU2840" s="243" t="str">
        <f t="shared" si="232"/>
        <v/>
      </c>
    </row>
    <row r="2841" spans="2:47" ht="14.25">
      <c r="B2841" s="682">
        <v>2025</v>
      </c>
      <c r="C2841" s="29">
        <v>8</v>
      </c>
      <c r="D2841" s="682"/>
      <c r="E2841" s="683"/>
      <c r="F2841" s="682"/>
      <c r="G2841" s="703"/>
      <c r="H2841" s="694"/>
      <c r="I2841" s="347"/>
      <c r="J2841" s="694"/>
      <c r="K2841" s="232"/>
      <c r="L2841" s="698"/>
      <c r="M2841" s="185"/>
      <c r="N2841" s="717"/>
      <c r="O2841" s="232"/>
      <c r="P2841" s="232"/>
      <c r="Q2841" s="347"/>
      <c r="R2841" s="695"/>
      <c r="S2841" s="695"/>
      <c r="T2841" s="695"/>
      <c r="U2841" s="695"/>
      <c r="V2841" s="695"/>
      <c r="W2841" s="695"/>
      <c r="X2841" s="232"/>
      <c r="Y2841" s="695"/>
      <c r="Z2841" s="232"/>
      <c r="AA2841" s="696"/>
      <c r="AB2841" s="696"/>
      <c r="AC2841" s="697"/>
      <c r="AD2841" s="698"/>
      <c r="AE2841" s="699"/>
      <c r="AF2841" s="699"/>
      <c r="AG2841" s="699"/>
      <c r="AH2841" s="699"/>
      <c r="AI2841" s="232"/>
      <c r="AJ2841" s="694"/>
      <c r="AK2841" s="694"/>
      <c r="AL2841" s="700"/>
      <c r="AM2841" s="694"/>
      <c r="AN2841" s="694"/>
      <c r="AO2841" s="232"/>
      <c r="AP2841" s="232"/>
      <c r="AQ2841" s="232"/>
      <c r="AR2841" s="232"/>
      <c r="AS2841" s="232"/>
      <c r="AT2841" s="243" t="str">
        <f t="shared" si="231"/>
        <v/>
      </c>
      <c r="AU2841" s="243" t="str">
        <f t="shared" si="232"/>
        <v/>
      </c>
    </row>
    <row r="2842" spans="2:47" ht="14.25">
      <c r="B2842" s="682">
        <v>2025</v>
      </c>
      <c r="C2842" s="29">
        <v>8</v>
      </c>
      <c r="D2842" s="682"/>
      <c r="E2842" s="683"/>
      <c r="F2842" s="682"/>
      <c r="G2842" s="703"/>
      <c r="H2842" s="694"/>
      <c r="I2842" s="347"/>
      <c r="J2842" s="694"/>
      <c r="K2842" s="232"/>
      <c r="L2842" s="698"/>
      <c r="M2842" s="185"/>
      <c r="N2842" s="717"/>
      <c r="O2842" s="232"/>
      <c r="P2842" s="232"/>
      <c r="Q2842" s="347"/>
      <c r="R2842" s="695"/>
      <c r="S2842" s="695"/>
      <c r="T2842" s="695"/>
      <c r="U2842" s="695"/>
      <c r="V2842" s="695"/>
      <c r="W2842" s="695"/>
      <c r="X2842" s="232"/>
      <c r="Y2842" s="695"/>
      <c r="Z2842" s="232"/>
      <c r="AA2842" s="696"/>
      <c r="AB2842" s="696"/>
      <c r="AC2842" s="697"/>
      <c r="AD2842" s="698"/>
      <c r="AE2842" s="699"/>
      <c r="AF2842" s="699"/>
      <c r="AG2842" s="699"/>
      <c r="AH2842" s="699"/>
      <c r="AI2842" s="232"/>
      <c r="AJ2842" s="694"/>
      <c r="AK2842" s="694"/>
      <c r="AL2842" s="700"/>
      <c r="AM2842" s="694"/>
      <c r="AN2842" s="694"/>
      <c r="AO2842" s="232"/>
      <c r="AP2842" s="232"/>
      <c r="AQ2842" s="232"/>
      <c r="AR2842" s="232"/>
      <c r="AS2842" s="232"/>
      <c r="AT2842" s="243" t="str">
        <f t="shared" si="231"/>
        <v/>
      </c>
      <c r="AU2842" s="243" t="str">
        <f t="shared" si="232"/>
        <v/>
      </c>
    </row>
    <row r="2843" spans="2:47" ht="14.25">
      <c r="B2843" s="682">
        <v>2025</v>
      </c>
      <c r="C2843" s="29">
        <v>8</v>
      </c>
      <c r="D2843" s="682"/>
      <c r="E2843" s="683"/>
      <c r="F2843" s="682"/>
      <c r="G2843" s="703"/>
      <c r="H2843" s="694"/>
      <c r="I2843" s="347"/>
      <c r="J2843" s="694"/>
      <c r="K2843" s="232"/>
      <c r="L2843" s="698"/>
      <c r="M2843" s="185"/>
      <c r="N2843" s="717"/>
      <c r="O2843" s="232"/>
      <c r="P2843" s="232"/>
      <c r="Q2843" s="347"/>
      <c r="R2843" s="695"/>
      <c r="S2843" s="695"/>
      <c r="T2843" s="695"/>
      <c r="U2843" s="695"/>
      <c r="V2843" s="695"/>
      <c r="W2843" s="695"/>
      <c r="X2843" s="232"/>
      <c r="Y2843" s="695"/>
      <c r="Z2843" s="232"/>
      <c r="AA2843" s="696"/>
      <c r="AB2843" s="696"/>
      <c r="AC2843" s="697"/>
      <c r="AD2843" s="698"/>
      <c r="AE2843" s="699"/>
      <c r="AF2843" s="699"/>
      <c r="AG2843" s="699"/>
      <c r="AH2843" s="699"/>
      <c r="AI2843" s="232"/>
      <c r="AJ2843" s="694"/>
      <c r="AK2843" s="694"/>
      <c r="AL2843" s="700"/>
      <c r="AM2843" s="694"/>
      <c r="AN2843" s="694"/>
      <c r="AO2843" s="232"/>
      <c r="AP2843" s="232"/>
      <c r="AQ2843" s="232"/>
      <c r="AR2843" s="232"/>
      <c r="AS2843" s="232"/>
      <c r="AT2843" s="243" t="str">
        <f t="shared" si="231"/>
        <v/>
      </c>
      <c r="AU2843" s="243" t="str">
        <f t="shared" si="232"/>
        <v/>
      </c>
    </row>
    <row r="2844" spans="2:47" ht="14.25">
      <c r="B2844" s="682">
        <v>2025</v>
      </c>
      <c r="C2844" s="29">
        <v>8</v>
      </c>
      <c r="D2844" s="682"/>
      <c r="E2844" s="683"/>
      <c r="F2844" s="682"/>
      <c r="G2844" s="703"/>
      <c r="H2844" s="694"/>
      <c r="I2844" s="347"/>
      <c r="J2844" s="694"/>
      <c r="K2844" s="232"/>
      <c r="L2844" s="698"/>
      <c r="M2844" s="185"/>
      <c r="N2844" s="717"/>
      <c r="O2844" s="232"/>
      <c r="P2844" s="232"/>
      <c r="Q2844" s="347"/>
      <c r="R2844" s="695"/>
      <c r="S2844" s="695"/>
      <c r="T2844" s="695"/>
      <c r="U2844" s="695"/>
      <c r="V2844" s="695"/>
      <c r="W2844" s="695"/>
      <c r="X2844" s="232"/>
      <c r="Y2844" s="695"/>
      <c r="Z2844" s="232"/>
      <c r="AA2844" s="696"/>
      <c r="AB2844" s="696"/>
      <c r="AC2844" s="697"/>
      <c r="AD2844" s="698"/>
      <c r="AE2844" s="699"/>
      <c r="AF2844" s="699"/>
      <c r="AG2844" s="699"/>
      <c r="AH2844" s="699"/>
      <c r="AI2844" s="232"/>
      <c r="AJ2844" s="694"/>
      <c r="AK2844" s="694"/>
      <c r="AL2844" s="700"/>
      <c r="AM2844" s="694"/>
      <c r="AN2844" s="694"/>
      <c r="AO2844" s="232"/>
      <c r="AP2844" s="232"/>
      <c r="AQ2844" s="232"/>
      <c r="AR2844" s="232"/>
      <c r="AS2844" s="232"/>
      <c r="AT2844" s="243" t="str">
        <f t="shared" si="231"/>
        <v/>
      </c>
      <c r="AU2844" s="243" t="str">
        <f t="shared" si="232"/>
        <v/>
      </c>
    </row>
    <row r="2845" spans="2:47" ht="14.25">
      <c r="B2845" s="682">
        <v>2025</v>
      </c>
      <c r="C2845" s="29">
        <v>8</v>
      </c>
      <c r="D2845" s="682"/>
      <c r="E2845" s="683"/>
      <c r="F2845" s="682"/>
      <c r="G2845" s="703"/>
      <c r="H2845" s="694"/>
      <c r="I2845" s="347"/>
      <c r="J2845" s="694"/>
      <c r="K2845" s="232"/>
      <c r="L2845" s="698"/>
      <c r="M2845" s="185"/>
      <c r="N2845" s="717"/>
      <c r="O2845" s="232"/>
      <c r="P2845" s="232"/>
      <c r="Q2845" s="347"/>
      <c r="R2845" s="695"/>
      <c r="S2845" s="695"/>
      <c r="T2845" s="695"/>
      <c r="U2845" s="695"/>
      <c r="V2845" s="695"/>
      <c r="W2845" s="695"/>
      <c r="X2845" s="232"/>
      <c r="Y2845" s="695"/>
      <c r="Z2845" s="232"/>
      <c r="AA2845" s="696"/>
      <c r="AB2845" s="696"/>
      <c r="AC2845" s="697"/>
      <c r="AD2845" s="698"/>
      <c r="AE2845" s="699"/>
      <c r="AF2845" s="699"/>
      <c r="AG2845" s="699"/>
      <c r="AH2845" s="699"/>
      <c r="AI2845" s="232"/>
      <c r="AJ2845" s="694"/>
      <c r="AK2845" s="694"/>
      <c r="AL2845" s="700"/>
      <c r="AM2845" s="694"/>
      <c r="AN2845" s="694"/>
      <c r="AO2845" s="232"/>
      <c r="AP2845" s="232"/>
      <c r="AQ2845" s="232"/>
      <c r="AR2845" s="232"/>
      <c r="AS2845" s="232"/>
      <c r="AT2845" s="243" t="str">
        <f t="shared" si="231"/>
        <v/>
      </c>
      <c r="AU2845" s="243" t="str">
        <f t="shared" si="232"/>
        <v/>
      </c>
    </row>
    <row r="2846" spans="2:47" ht="14.25">
      <c r="B2846" s="682">
        <v>2025</v>
      </c>
      <c r="C2846" s="29">
        <v>8</v>
      </c>
      <c r="D2846" s="682"/>
      <c r="E2846" s="683"/>
      <c r="F2846" s="682"/>
      <c r="G2846" s="703"/>
      <c r="H2846" s="694"/>
      <c r="I2846" s="347"/>
      <c r="J2846" s="694"/>
      <c r="K2846" s="232"/>
      <c r="L2846" s="698"/>
      <c r="M2846" s="185"/>
      <c r="N2846" s="717"/>
      <c r="O2846" s="232"/>
      <c r="P2846" s="232"/>
      <c r="Q2846" s="347"/>
      <c r="R2846" s="695"/>
      <c r="S2846" s="695"/>
      <c r="T2846" s="695"/>
      <c r="U2846" s="695"/>
      <c r="V2846" s="695"/>
      <c r="W2846" s="695"/>
      <c r="X2846" s="232"/>
      <c r="Y2846" s="695"/>
      <c r="Z2846" s="232"/>
      <c r="AA2846" s="696"/>
      <c r="AB2846" s="696"/>
      <c r="AC2846" s="697"/>
      <c r="AD2846" s="698"/>
      <c r="AE2846" s="699"/>
      <c r="AF2846" s="699"/>
      <c r="AG2846" s="699"/>
      <c r="AH2846" s="699"/>
      <c r="AI2846" s="232"/>
      <c r="AJ2846" s="694"/>
      <c r="AK2846" s="694"/>
      <c r="AL2846" s="700"/>
      <c r="AM2846" s="694"/>
      <c r="AN2846" s="694"/>
      <c r="AO2846" s="232"/>
      <c r="AP2846" s="232"/>
      <c r="AQ2846" s="232"/>
      <c r="AR2846" s="232"/>
      <c r="AS2846" s="232"/>
      <c r="AT2846" s="243" t="str">
        <f t="shared" si="231"/>
        <v/>
      </c>
      <c r="AU2846" s="243" t="str">
        <f t="shared" si="232"/>
        <v/>
      </c>
    </row>
    <row r="2847" spans="2:47" ht="14.25">
      <c r="B2847" s="682">
        <v>2025</v>
      </c>
      <c r="C2847" s="29">
        <v>8</v>
      </c>
      <c r="D2847" s="682"/>
      <c r="E2847" s="683"/>
      <c r="F2847" s="682"/>
      <c r="G2847" s="703"/>
      <c r="H2847" s="694"/>
      <c r="I2847" s="347"/>
      <c r="J2847" s="694"/>
      <c r="K2847" s="232"/>
      <c r="L2847" s="698"/>
      <c r="M2847" s="185"/>
      <c r="N2847" s="717"/>
      <c r="O2847" s="232"/>
      <c r="P2847" s="232"/>
      <c r="Q2847" s="347"/>
      <c r="R2847" s="695"/>
      <c r="S2847" s="695"/>
      <c r="T2847" s="695"/>
      <c r="U2847" s="695"/>
      <c r="V2847" s="695"/>
      <c r="W2847" s="695"/>
      <c r="X2847" s="232"/>
      <c r="Y2847" s="695"/>
      <c r="Z2847" s="232"/>
      <c r="AA2847" s="696"/>
      <c r="AB2847" s="696"/>
      <c r="AC2847" s="697"/>
      <c r="AD2847" s="698"/>
      <c r="AE2847" s="699"/>
      <c r="AF2847" s="699"/>
      <c r="AG2847" s="699"/>
      <c r="AH2847" s="699"/>
      <c r="AI2847" s="232"/>
      <c r="AJ2847" s="694"/>
      <c r="AK2847" s="694"/>
      <c r="AL2847" s="700"/>
      <c r="AM2847" s="694"/>
      <c r="AN2847" s="694"/>
      <c r="AO2847" s="232"/>
      <c r="AP2847" s="232"/>
      <c r="AQ2847" s="232"/>
      <c r="AR2847" s="232"/>
      <c r="AS2847" s="232"/>
      <c r="AT2847" s="243" t="str">
        <f t="shared" si="231"/>
        <v/>
      </c>
      <c r="AU2847" s="243" t="str">
        <f t="shared" si="232"/>
        <v/>
      </c>
    </row>
    <row r="2848" spans="2:47" ht="14.25">
      <c r="B2848" s="682">
        <v>2025</v>
      </c>
      <c r="C2848" s="29">
        <v>8</v>
      </c>
      <c r="D2848" s="682"/>
      <c r="E2848" s="683"/>
      <c r="F2848" s="682"/>
      <c r="G2848" s="703"/>
      <c r="H2848" s="694"/>
      <c r="I2848" s="347"/>
      <c r="J2848" s="694"/>
      <c r="K2848" s="232"/>
      <c r="L2848" s="698"/>
      <c r="M2848" s="185"/>
      <c r="N2848" s="717"/>
      <c r="O2848" s="232"/>
      <c r="P2848" s="232"/>
      <c r="Q2848" s="347"/>
      <c r="R2848" s="695"/>
      <c r="S2848" s="695"/>
      <c r="T2848" s="695"/>
      <c r="U2848" s="695"/>
      <c r="V2848" s="695"/>
      <c r="W2848" s="695"/>
      <c r="X2848" s="232"/>
      <c r="Y2848" s="695"/>
      <c r="Z2848" s="232"/>
      <c r="AA2848" s="696"/>
      <c r="AB2848" s="696"/>
      <c r="AC2848" s="697"/>
      <c r="AD2848" s="698"/>
      <c r="AE2848" s="699"/>
      <c r="AF2848" s="699"/>
      <c r="AG2848" s="699"/>
      <c r="AH2848" s="699"/>
      <c r="AI2848" s="232"/>
      <c r="AJ2848" s="694"/>
      <c r="AK2848" s="694"/>
      <c r="AL2848" s="700"/>
      <c r="AM2848" s="694"/>
      <c r="AN2848" s="694"/>
      <c r="AO2848" s="232"/>
      <c r="AP2848" s="232"/>
      <c r="AQ2848" s="232"/>
      <c r="AR2848" s="232"/>
      <c r="AS2848" s="232"/>
      <c r="AT2848" s="243" t="str">
        <f t="shared" si="231"/>
        <v/>
      </c>
      <c r="AU2848" s="243" t="str">
        <f t="shared" si="232"/>
        <v/>
      </c>
    </row>
    <row r="2849" spans="2:47" ht="14.25">
      <c r="B2849" s="682">
        <v>2025</v>
      </c>
      <c r="C2849" s="29">
        <v>8</v>
      </c>
      <c r="D2849" s="682"/>
      <c r="E2849" s="683"/>
      <c r="F2849" s="682"/>
      <c r="G2849" s="703"/>
      <c r="H2849" s="694"/>
      <c r="I2849" s="347"/>
      <c r="J2849" s="694"/>
      <c r="K2849" s="232"/>
      <c r="L2849" s="698"/>
      <c r="M2849" s="185"/>
      <c r="N2849" s="717"/>
      <c r="O2849" s="232"/>
      <c r="P2849" s="232"/>
      <c r="Q2849" s="347"/>
      <c r="R2849" s="695"/>
      <c r="S2849" s="695"/>
      <c r="T2849" s="695"/>
      <c r="U2849" s="695"/>
      <c r="V2849" s="695"/>
      <c r="W2849" s="695"/>
      <c r="X2849" s="232"/>
      <c r="Y2849" s="695"/>
      <c r="Z2849" s="232"/>
      <c r="AA2849" s="696"/>
      <c r="AB2849" s="696"/>
      <c r="AC2849" s="697"/>
      <c r="AD2849" s="698"/>
      <c r="AE2849" s="699"/>
      <c r="AF2849" s="699"/>
      <c r="AG2849" s="699"/>
      <c r="AH2849" s="699"/>
      <c r="AI2849" s="232"/>
      <c r="AJ2849" s="694"/>
      <c r="AK2849" s="694"/>
      <c r="AL2849" s="700"/>
      <c r="AM2849" s="694"/>
      <c r="AN2849" s="694"/>
      <c r="AO2849" s="232"/>
      <c r="AP2849" s="232"/>
      <c r="AQ2849" s="232"/>
      <c r="AR2849" s="232"/>
      <c r="AS2849" s="232"/>
      <c r="AT2849" s="243" t="str">
        <f t="shared" si="231"/>
        <v/>
      </c>
      <c r="AU2849" s="243" t="str">
        <f t="shared" si="232"/>
        <v/>
      </c>
    </row>
    <row r="2850" spans="2:47" ht="14.25">
      <c r="B2850" s="682">
        <v>2025</v>
      </c>
      <c r="C2850" s="29">
        <v>8</v>
      </c>
      <c r="D2850" s="682"/>
      <c r="E2850" s="683"/>
      <c r="F2850" s="682"/>
      <c r="G2850" s="703"/>
      <c r="H2850" s="694"/>
      <c r="I2850" s="347"/>
      <c r="J2850" s="694"/>
      <c r="K2850" s="232"/>
      <c r="L2850" s="698"/>
      <c r="M2850" s="185"/>
      <c r="N2850" s="717"/>
      <c r="O2850" s="232"/>
      <c r="P2850" s="232"/>
      <c r="Q2850" s="347"/>
      <c r="R2850" s="695"/>
      <c r="S2850" s="695"/>
      <c r="T2850" s="695"/>
      <c r="U2850" s="695"/>
      <c r="V2850" s="695"/>
      <c r="W2850" s="695"/>
      <c r="X2850" s="232"/>
      <c r="Y2850" s="695"/>
      <c r="Z2850" s="232"/>
      <c r="AA2850" s="696"/>
      <c r="AB2850" s="696"/>
      <c r="AC2850" s="697"/>
      <c r="AD2850" s="698"/>
      <c r="AE2850" s="699"/>
      <c r="AF2850" s="699"/>
      <c r="AG2850" s="699"/>
      <c r="AH2850" s="699"/>
      <c r="AI2850" s="232"/>
      <c r="AJ2850" s="694"/>
      <c r="AK2850" s="694"/>
      <c r="AL2850" s="700"/>
      <c r="AM2850" s="694"/>
      <c r="AN2850" s="694"/>
      <c r="AO2850" s="232"/>
      <c r="AP2850" s="232"/>
      <c r="AQ2850" s="232"/>
      <c r="AR2850" s="232"/>
      <c r="AS2850" s="232"/>
      <c r="AT2850" s="243" t="str">
        <f t="shared" si="231"/>
        <v/>
      </c>
      <c r="AU2850" s="243" t="str">
        <f t="shared" si="232"/>
        <v/>
      </c>
    </row>
    <row r="2851" spans="2:47" ht="14.25">
      <c r="B2851" s="682">
        <v>2025</v>
      </c>
      <c r="C2851" s="29">
        <v>8</v>
      </c>
      <c r="D2851" s="682"/>
      <c r="E2851" s="683"/>
      <c r="F2851" s="682"/>
      <c r="G2851" s="703"/>
      <c r="H2851" s="694"/>
      <c r="I2851" s="347"/>
      <c r="J2851" s="694"/>
      <c r="K2851" s="232"/>
      <c r="L2851" s="698"/>
      <c r="M2851" s="185"/>
      <c r="N2851" s="717"/>
      <c r="O2851" s="232"/>
      <c r="P2851" s="232"/>
      <c r="Q2851" s="347"/>
      <c r="R2851" s="695"/>
      <c r="S2851" s="695"/>
      <c r="T2851" s="695"/>
      <c r="U2851" s="695"/>
      <c r="V2851" s="695"/>
      <c r="W2851" s="695"/>
      <c r="X2851" s="232"/>
      <c r="Y2851" s="695"/>
      <c r="Z2851" s="232"/>
      <c r="AA2851" s="696"/>
      <c r="AB2851" s="696"/>
      <c r="AC2851" s="697"/>
      <c r="AD2851" s="698"/>
      <c r="AE2851" s="699"/>
      <c r="AF2851" s="699"/>
      <c r="AG2851" s="699"/>
      <c r="AH2851" s="699"/>
      <c r="AI2851" s="232"/>
      <c r="AJ2851" s="694"/>
      <c r="AK2851" s="694"/>
      <c r="AL2851" s="700"/>
      <c r="AM2851" s="694"/>
      <c r="AN2851" s="694"/>
      <c r="AO2851" s="232"/>
      <c r="AP2851" s="232"/>
      <c r="AQ2851" s="232"/>
      <c r="AR2851" s="232"/>
      <c r="AS2851" s="232"/>
      <c r="AT2851" s="243" t="str">
        <f t="shared" si="231"/>
        <v/>
      </c>
      <c r="AU2851" s="243" t="str">
        <f t="shared" si="232"/>
        <v/>
      </c>
    </row>
    <row r="2852" spans="2:47" ht="14.25">
      <c r="B2852" s="682">
        <v>2025</v>
      </c>
      <c r="C2852" s="29">
        <v>8</v>
      </c>
      <c r="D2852" s="682"/>
      <c r="E2852" s="683"/>
      <c r="F2852" s="682"/>
      <c r="G2852" s="703"/>
      <c r="H2852" s="694"/>
      <c r="I2852" s="347"/>
      <c r="J2852" s="694"/>
      <c r="K2852" s="232"/>
      <c r="L2852" s="698"/>
      <c r="M2852" s="185"/>
      <c r="N2852" s="717"/>
      <c r="O2852" s="232"/>
      <c r="P2852" s="232"/>
      <c r="Q2852" s="347"/>
      <c r="R2852" s="695"/>
      <c r="S2852" s="695"/>
      <c r="T2852" s="695"/>
      <c r="U2852" s="695"/>
      <c r="V2852" s="695"/>
      <c r="W2852" s="695"/>
      <c r="X2852" s="232"/>
      <c r="Y2852" s="695"/>
      <c r="Z2852" s="232"/>
      <c r="AA2852" s="696"/>
      <c r="AB2852" s="696"/>
      <c r="AC2852" s="697"/>
      <c r="AD2852" s="698"/>
      <c r="AE2852" s="699"/>
      <c r="AF2852" s="699"/>
      <c r="AG2852" s="699"/>
      <c r="AH2852" s="699"/>
      <c r="AI2852" s="232"/>
      <c r="AJ2852" s="694"/>
      <c r="AK2852" s="694"/>
      <c r="AL2852" s="700"/>
      <c r="AM2852" s="694"/>
      <c r="AN2852" s="694"/>
      <c r="AO2852" s="232"/>
      <c r="AP2852" s="232"/>
      <c r="AQ2852" s="232"/>
      <c r="AR2852" s="232"/>
      <c r="AS2852" s="232"/>
      <c r="AT2852" s="243" t="str">
        <f t="shared" si="231"/>
        <v/>
      </c>
      <c r="AU2852" s="243" t="str">
        <f t="shared" si="232"/>
        <v/>
      </c>
    </row>
    <row r="2853" spans="2:47" ht="14.25">
      <c r="B2853" s="682">
        <v>2025</v>
      </c>
      <c r="C2853" s="29">
        <v>8</v>
      </c>
      <c r="D2853" s="682"/>
      <c r="E2853" s="683"/>
      <c r="F2853" s="682"/>
      <c r="G2853" s="703"/>
      <c r="H2853" s="694"/>
      <c r="I2853" s="347"/>
      <c r="J2853" s="694"/>
      <c r="K2853" s="232"/>
      <c r="L2853" s="698"/>
      <c r="M2853" s="185"/>
      <c r="N2853" s="717"/>
      <c r="O2853" s="232"/>
      <c r="P2853" s="232"/>
      <c r="Q2853" s="347"/>
      <c r="R2853" s="695"/>
      <c r="S2853" s="695"/>
      <c r="T2853" s="695"/>
      <c r="U2853" s="695"/>
      <c r="V2853" s="695"/>
      <c r="W2853" s="695"/>
      <c r="X2853" s="232"/>
      <c r="Y2853" s="695"/>
      <c r="Z2853" s="232"/>
      <c r="AA2853" s="696"/>
      <c r="AB2853" s="696"/>
      <c r="AC2853" s="697"/>
      <c r="AD2853" s="698"/>
      <c r="AE2853" s="699"/>
      <c r="AF2853" s="699"/>
      <c r="AG2853" s="699"/>
      <c r="AH2853" s="699"/>
      <c r="AI2853" s="232"/>
      <c r="AJ2853" s="694"/>
      <c r="AK2853" s="694"/>
      <c r="AL2853" s="700"/>
      <c r="AM2853" s="694"/>
      <c r="AN2853" s="694"/>
      <c r="AO2853" s="232"/>
      <c r="AP2853" s="232"/>
      <c r="AQ2853" s="232"/>
      <c r="AR2853" s="232"/>
      <c r="AS2853" s="232"/>
      <c r="AT2853" s="243" t="str">
        <f t="shared" si="231"/>
        <v/>
      </c>
      <c r="AU2853" s="243" t="str">
        <f t="shared" si="232"/>
        <v/>
      </c>
    </row>
    <row r="2854" spans="2:47" ht="14.25">
      <c r="B2854" s="682">
        <v>2025</v>
      </c>
      <c r="C2854" s="29">
        <v>8</v>
      </c>
      <c r="D2854" s="682"/>
      <c r="E2854" s="683"/>
      <c r="F2854" s="682"/>
      <c r="G2854" s="703"/>
      <c r="H2854" s="694"/>
      <c r="I2854" s="347"/>
      <c r="J2854" s="694"/>
      <c r="K2854" s="232"/>
      <c r="L2854" s="698"/>
      <c r="M2854" s="185"/>
      <c r="N2854" s="717"/>
      <c r="O2854" s="232"/>
      <c r="P2854" s="232"/>
      <c r="Q2854" s="347"/>
      <c r="R2854" s="695"/>
      <c r="S2854" s="695"/>
      <c r="T2854" s="695"/>
      <c r="U2854" s="695"/>
      <c r="V2854" s="695"/>
      <c r="W2854" s="695"/>
      <c r="X2854" s="232"/>
      <c r="Y2854" s="695"/>
      <c r="Z2854" s="232"/>
      <c r="AA2854" s="696"/>
      <c r="AB2854" s="696"/>
      <c r="AC2854" s="697"/>
      <c r="AD2854" s="698"/>
      <c r="AE2854" s="699"/>
      <c r="AF2854" s="699"/>
      <c r="AG2854" s="699"/>
      <c r="AH2854" s="699"/>
      <c r="AI2854" s="232"/>
      <c r="AJ2854" s="694"/>
      <c r="AK2854" s="694"/>
      <c r="AL2854" s="700"/>
      <c r="AM2854" s="694"/>
      <c r="AN2854" s="694"/>
      <c r="AO2854" s="232"/>
      <c r="AP2854" s="232"/>
      <c r="AQ2854" s="232"/>
      <c r="AR2854" s="232"/>
      <c r="AS2854" s="232"/>
      <c r="AT2854" s="243" t="str">
        <f t="shared" si="231"/>
        <v/>
      </c>
      <c r="AU2854" s="243" t="str">
        <f t="shared" si="232"/>
        <v/>
      </c>
    </row>
    <row r="2855" spans="2:47" ht="14.25">
      <c r="B2855" s="682">
        <v>2025</v>
      </c>
      <c r="C2855" s="29">
        <v>8</v>
      </c>
      <c r="D2855" s="682"/>
      <c r="E2855" s="683"/>
      <c r="F2855" s="682"/>
      <c r="G2855" s="703"/>
      <c r="H2855" s="694"/>
      <c r="I2855" s="347"/>
      <c r="J2855" s="694"/>
      <c r="K2855" s="232"/>
      <c r="L2855" s="698"/>
      <c r="M2855" s="185"/>
      <c r="N2855" s="717"/>
      <c r="O2855" s="232"/>
      <c r="P2855" s="232"/>
      <c r="Q2855" s="347"/>
      <c r="R2855" s="695"/>
      <c r="S2855" s="695"/>
      <c r="T2855" s="695"/>
      <c r="U2855" s="695"/>
      <c r="V2855" s="695"/>
      <c r="W2855" s="695"/>
      <c r="X2855" s="232"/>
      <c r="Y2855" s="695"/>
      <c r="Z2855" s="232"/>
      <c r="AA2855" s="696"/>
      <c r="AB2855" s="696"/>
      <c r="AC2855" s="697"/>
      <c r="AD2855" s="698"/>
      <c r="AE2855" s="699"/>
      <c r="AF2855" s="699"/>
      <c r="AG2855" s="699"/>
      <c r="AH2855" s="699"/>
      <c r="AI2855" s="232"/>
      <c r="AJ2855" s="694"/>
      <c r="AK2855" s="694"/>
      <c r="AL2855" s="700"/>
      <c r="AM2855" s="694"/>
      <c r="AN2855" s="694"/>
      <c r="AO2855" s="232"/>
      <c r="AP2855" s="232"/>
      <c r="AQ2855" s="232"/>
      <c r="AR2855" s="232"/>
      <c r="AS2855" s="232"/>
      <c r="AT2855" s="243" t="str">
        <f t="shared" si="231"/>
        <v/>
      </c>
      <c r="AU2855" s="243" t="str">
        <f t="shared" si="232"/>
        <v/>
      </c>
    </row>
    <row r="2856" spans="2:47" ht="14.25">
      <c r="B2856" s="682">
        <v>2025</v>
      </c>
      <c r="C2856" s="29">
        <v>8</v>
      </c>
      <c r="D2856" s="682"/>
      <c r="E2856" s="683"/>
      <c r="F2856" s="682"/>
      <c r="G2856" s="703"/>
      <c r="H2856" s="694"/>
      <c r="I2856" s="347"/>
      <c r="J2856" s="694"/>
      <c r="K2856" s="232"/>
      <c r="L2856" s="698"/>
      <c r="M2856" s="185"/>
      <c r="N2856" s="717"/>
      <c r="O2856" s="232"/>
      <c r="P2856" s="232"/>
      <c r="Q2856" s="347"/>
      <c r="R2856" s="695"/>
      <c r="S2856" s="695"/>
      <c r="T2856" s="695"/>
      <c r="U2856" s="695"/>
      <c r="V2856" s="695"/>
      <c r="W2856" s="695"/>
      <c r="X2856" s="232"/>
      <c r="Y2856" s="695"/>
      <c r="Z2856" s="232"/>
      <c r="AA2856" s="696"/>
      <c r="AB2856" s="696"/>
      <c r="AC2856" s="697"/>
      <c r="AD2856" s="698"/>
      <c r="AE2856" s="699"/>
      <c r="AF2856" s="699"/>
      <c r="AG2856" s="699"/>
      <c r="AH2856" s="699"/>
      <c r="AI2856" s="232"/>
      <c r="AJ2856" s="694"/>
      <c r="AK2856" s="694"/>
      <c r="AL2856" s="700"/>
      <c r="AM2856" s="694"/>
      <c r="AN2856" s="694"/>
      <c r="AO2856" s="232"/>
      <c r="AP2856" s="232"/>
      <c r="AQ2856" s="232"/>
      <c r="AR2856" s="232"/>
      <c r="AS2856" s="232"/>
      <c r="AT2856" s="243" t="str">
        <f t="shared" si="231"/>
        <v/>
      </c>
      <c r="AU2856" s="243" t="str">
        <f t="shared" si="232"/>
        <v/>
      </c>
    </row>
    <row r="2857" spans="2:47" ht="14.25">
      <c r="B2857" s="682">
        <v>2025</v>
      </c>
      <c r="C2857" s="29">
        <v>8</v>
      </c>
      <c r="D2857" s="682"/>
      <c r="E2857" s="683"/>
      <c r="F2857" s="682"/>
      <c r="G2857" s="703"/>
      <c r="H2857" s="694"/>
      <c r="I2857" s="347"/>
      <c r="J2857" s="694"/>
      <c r="K2857" s="232"/>
      <c r="L2857" s="698"/>
      <c r="M2857" s="185"/>
      <c r="N2857" s="717"/>
      <c r="O2857" s="232"/>
      <c r="P2857" s="232"/>
      <c r="Q2857" s="347"/>
      <c r="R2857" s="695"/>
      <c r="S2857" s="695"/>
      <c r="T2857" s="695"/>
      <c r="U2857" s="695"/>
      <c r="V2857" s="695"/>
      <c r="W2857" s="695"/>
      <c r="X2857" s="232"/>
      <c r="Y2857" s="695"/>
      <c r="Z2857" s="232"/>
      <c r="AA2857" s="696"/>
      <c r="AB2857" s="696"/>
      <c r="AC2857" s="697"/>
      <c r="AD2857" s="698"/>
      <c r="AE2857" s="699"/>
      <c r="AF2857" s="699"/>
      <c r="AG2857" s="699"/>
      <c r="AH2857" s="699"/>
      <c r="AI2857" s="232"/>
      <c r="AJ2857" s="694"/>
      <c r="AK2857" s="694"/>
      <c r="AL2857" s="700"/>
      <c r="AM2857" s="694"/>
      <c r="AN2857" s="694"/>
      <c r="AO2857" s="232"/>
      <c r="AP2857" s="232"/>
      <c r="AQ2857" s="232"/>
      <c r="AR2857" s="232"/>
      <c r="AS2857" s="232"/>
      <c r="AT2857" s="243" t="str">
        <f t="shared" si="231"/>
        <v/>
      </c>
      <c r="AU2857" s="243" t="str">
        <f t="shared" si="232"/>
        <v/>
      </c>
    </row>
    <row r="2858" spans="2:47" ht="14.25">
      <c r="B2858" s="682">
        <v>2025</v>
      </c>
      <c r="C2858" s="29">
        <v>8</v>
      </c>
      <c r="D2858" s="682"/>
      <c r="E2858" s="683"/>
      <c r="F2858" s="682"/>
      <c r="G2858" s="703"/>
      <c r="H2858" s="694"/>
      <c r="I2858" s="347"/>
      <c r="J2858" s="694"/>
      <c r="K2858" s="232"/>
      <c r="L2858" s="698"/>
      <c r="M2858" s="185"/>
      <c r="N2858" s="717"/>
      <c r="O2858" s="232"/>
      <c r="P2858" s="232"/>
      <c r="Q2858" s="347"/>
      <c r="R2858" s="695"/>
      <c r="S2858" s="695"/>
      <c r="T2858" s="695"/>
      <c r="U2858" s="695"/>
      <c r="V2858" s="695"/>
      <c r="W2858" s="695"/>
      <c r="X2858" s="232"/>
      <c r="Y2858" s="695"/>
      <c r="Z2858" s="232"/>
      <c r="AA2858" s="696"/>
      <c r="AB2858" s="696"/>
      <c r="AC2858" s="697"/>
      <c r="AD2858" s="698"/>
      <c r="AE2858" s="699"/>
      <c r="AF2858" s="699"/>
      <c r="AG2858" s="699"/>
      <c r="AH2858" s="699"/>
      <c r="AI2858" s="232"/>
      <c r="AJ2858" s="694"/>
      <c r="AK2858" s="694"/>
      <c r="AL2858" s="700"/>
      <c r="AM2858" s="694"/>
      <c r="AN2858" s="694"/>
      <c r="AO2858" s="232"/>
      <c r="AP2858" s="232"/>
      <c r="AQ2858" s="232"/>
      <c r="AR2858" s="232"/>
      <c r="AS2858" s="232"/>
      <c r="AT2858" s="243" t="str">
        <f t="shared" si="231"/>
        <v/>
      </c>
      <c r="AU2858" s="243" t="str">
        <f t="shared" si="232"/>
        <v/>
      </c>
    </row>
    <row r="2859" spans="2:47" ht="14.25">
      <c r="B2859" s="682">
        <v>2025</v>
      </c>
      <c r="C2859" s="29">
        <v>8</v>
      </c>
      <c r="D2859" s="682"/>
      <c r="E2859" s="683"/>
      <c r="F2859" s="682"/>
      <c r="G2859" s="703"/>
      <c r="H2859" s="694"/>
      <c r="I2859" s="347"/>
      <c r="J2859" s="694"/>
      <c r="K2859" s="232"/>
      <c r="L2859" s="698"/>
      <c r="M2859" s="185"/>
      <c r="N2859" s="717"/>
      <c r="O2859" s="232"/>
      <c r="P2859" s="232"/>
      <c r="Q2859" s="347"/>
      <c r="R2859" s="695"/>
      <c r="S2859" s="695"/>
      <c r="T2859" s="695"/>
      <c r="U2859" s="695"/>
      <c r="V2859" s="695"/>
      <c r="W2859" s="695"/>
      <c r="X2859" s="232"/>
      <c r="Y2859" s="695"/>
      <c r="Z2859" s="232"/>
      <c r="AA2859" s="696"/>
      <c r="AB2859" s="696"/>
      <c r="AC2859" s="697"/>
      <c r="AD2859" s="698"/>
      <c r="AE2859" s="699"/>
      <c r="AF2859" s="699"/>
      <c r="AG2859" s="699"/>
      <c r="AH2859" s="699"/>
      <c r="AI2859" s="232"/>
      <c r="AJ2859" s="694"/>
      <c r="AK2859" s="694"/>
      <c r="AL2859" s="700"/>
      <c r="AM2859" s="694"/>
      <c r="AN2859" s="694"/>
      <c r="AO2859" s="232"/>
      <c r="AP2859" s="232"/>
      <c r="AQ2859" s="232"/>
      <c r="AR2859" s="232"/>
      <c r="AS2859" s="232"/>
      <c r="AT2859" s="243" t="str">
        <f t="shared" si="231"/>
        <v/>
      </c>
      <c r="AU2859" s="243" t="str">
        <f t="shared" si="232"/>
        <v/>
      </c>
    </row>
    <row r="2860" spans="2:47" ht="14.25">
      <c r="B2860" s="682">
        <v>2025</v>
      </c>
      <c r="C2860" s="29">
        <v>8</v>
      </c>
      <c r="D2860" s="682"/>
      <c r="E2860" s="683"/>
      <c r="F2860" s="682"/>
      <c r="G2860" s="703"/>
      <c r="H2860" s="694"/>
      <c r="I2860" s="347"/>
      <c r="J2860" s="694"/>
      <c r="K2860" s="232"/>
      <c r="L2860" s="698"/>
      <c r="M2860" s="185"/>
      <c r="N2860" s="717"/>
      <c r="O2860" s="232"/>
      <c r="P2860" s="232"/>
      <c r="Q2860" s="347"/>
      <c r="R2860" s="695"/>
      <c r="S2860" s="695"/>
      <c r="T2860" s="695"/>
      <c r="U2860" s="695"/>
      <c r="V2860" s="695"/>
      <c r="W2860" s="695"/>
      <c r="X2860" s="232"/>
      <c r="Y2860" s="695"/>
      <c r="Z2860" s="232"/>
      <c r="AA2860" s="696"/>
      <c r="AB2860" s="696"/>
      <c r="AC2860" s="697"/>
      <c r="AD2860" s="698"/>
      <c r="AE2860" s="699"/>
      <c r="AF2860" s="699"/>
      <c r="AG2860" s="699"/>
      <c r="AH2860" s="699"/>
      <c r="AI2860" s="232"/>
      <c r="AJ2860" s="694"/>
      <c r="AK2860" s="694"/>
      <c r="AL2860" s="700"/>
      <c r="AM2860" s="694"/>
      <c r="AN2860" s="694"/>
      <c r="AO2860" s="232"/>
      <c r="AP2860" s="232"/>
      <c r="AQ2860" s="232"/>
      <c r="AR2860" s="232"/>
      <c r="AS2860" s="232"/>
      <c r="AT2860" s="243" t="str">
        <f t="shared" si="231"/>
        <v/>
      </c>
      <c r="AU2860" s="243" t="str">
        <f t="shared" si="232"/>
        <v/>
      </c>
    </row>
    <row r="2861" spans="2:47" ht="14.25">
      <c r="B2861" s="682">
        <v>2025</v>
      </c>
      <c r="C2861" s="29">
        <v>8</v>
      </c>
      <c r="D2861" s="682"/>
      <c r="E2861" s="683"/>
      <c r="F2861" s="682"/>
      <c r="G2861" s="703"/>
      <c r="H2861" s="694"/>
      <c r="I2861" s="347"/>
      <c r="J2861" s="694"/>
      <c r="K2861" s="232"/>
      <c r="L2861" s="698"/>
      <c r="M2861" s="185"/>
      <c r="N2861" s="717"/>
      <c r="O2861" s="232"/>
      <c r="P2861" s="232"/>
      <c r="Q2861" s="347"/>
      <c r="R2861" s="695"/>
      <c r="S2861" s="695"/>
      <c r="T2861" s="695"/>
      <c r="U2861" s="695"/>
      <c r="V2861" s="695"/>
      <c r="W2861" s="695"/>
      <c r="X2861" s="232"/>
      <c r="Y2861" s="695"/>
      <c r="Z2861" s="232"/>
      <c r="AA2861" s="696"/>
      <c r="AB2861" s="696"/>
      <c r="AC2861" s="697"/>
      <c r="AD2861" s="698"/>
      <c r="AE2861" s="699"/>
      <c r="AF2861" s="699"/>
      <c r="AG2861" s="699"/>
      <c r="AH2861" s="699"/>
      <c r="AI2861" s="232"/>
      <c r="AJ2861" s="694"/>
      <c r="AK2861" s="694"/>
      <c r="AL2861" s="700"/>
      <c r="AM2861" s="694"/>
      <c r="AN2861" s="694"/>
      <c r="AO2861" s="232"/>
      <c r="AP2861" s="232"/>
      <c r="AQ2861" s="232"/>
      <c r="AR2861" s="232"/>
      <c r="AS2861" s="232"/>
      <c r="AT2861" s="243" t="str">
        <f t="shared" si="231"/>
        <v/>
      </c>
      <c r="AU2861" s="243" t="str">
        <f t="shared" si="232"/>
        <v/>
      </c>
    </row>
    <row r="2862" spans="2:47" ht="14.25">
      <c r="B2862" s="682">
        <v>2025</v>
      </c>
      <c r="C2862" s="29">
        <v>8</v>
      </c>
      <c r="D2862" s="682"/>
      <c r="E2862" s="683"/>
      <c r="F2862" s="682"/>
      <c r="G2862" s="703"/>
      <c r="H2862" s="694"/>
      <c r="I2862" s="347"/>
      <c r="J2862" s="694"/>
      <c r="K2862" s="232"/>
      <c r="L2862" s="698"/>
      <c r="M2862" s="185"/>
      <c r="N2862" s="717"/>
      <c r="O2862" s="232"/>
      <c r="P2862" s="232"/>
      <c r="Q2862" s="347"/>
      <c r="R2862" s="695"/>
      <c r="S2862" s="695"/>
      <c r="T2862" s="695"/>
      <c r="U2862" s="695"/>
      <c r="V2862" s="695"/>
      <c r="W2862" s="695"/>
      <c r="X2862" s="232"/>
      <c r="Y2862" s="695"/>
      <c r="Z2862" s="232"/>
      <c r="AA2862" s="696"/>
      <c r="AB2862" s="696"/>
      <c r="AC2862" s="697"/>
      <c r="AD2862" s="698"/>
      <c r="AE2862" s="699"/>
      <c r="AF2862" s="699"/>
      <c r="AG2862" s="699"/>
      <c r="AH2862" s="699"/>
      <c r="AI2862" s="232"/>
      <c r="AJ2862" s="694"/>
      <c r="AK2862" s="694"/>
      <c r="AL2862" s="700"/>
      <c r="AM2862" s="694"/>
      <c r="AN2862" s="694"/>
      <c r="AO2862" s="232"/>
      <c r="AP2862" s="232"/>
      <c r="AQ2862" s="232"/>
      <c r="AR2862" s="232"/>
      <c r="AS2862" s="232"/>
      <c r="AT2862" s="243" t="str">
        <f t="shared" si="231"/>
        <v/>
      </c>
      <c r="AU2862" s="243" t="str">
        <f t="shared" si="232"/>
        <v/>
      </c>
    </row>
    <row r="2863" spans="2:47" ht="14.25">
      <c r="B2863" s="682">
        <v>2025</v>
      </c>
      <c r="C2863" s="29">
        <v>8</v>
      </c>
      <c r="D2863" s="682"/>
      <c r="E2863" s="683"/>
      <c r="F2863" s="682"/>
      <c r="G2863" s="703"/>
      <c r="H2863" s="694"/>
      <c r="I2863" s="347"/>
      <c r="J2863" s="694"/>
      <c r="K2863" s="232"/>
      <c r="L2863" s="698"/>
      <c r="M2863" s="185"/>
      <c r="N2863" s="717"/>
      <c r="O2863" s="232"/>
      <c r="P2863" s="232"/>
      <c r="Q2863" s="347"/>
      <c r="R2863" s="695"/>
      <c r="S2863" s="695"/>
      <c r="T2863" s="695"/>
      <c r="U2863" s="695"/>
      <c r="V2863" s="695"/>
      <c r="W2863" s="695"/>
      <c r="X2863" s="232"/>
      <c r="Y2863" s="695"/>
      <c r="Z2863" s="232"/>
      <c r="AA2863" s="696"/>
      <c r="AB2863" s="696"/>
      <c r="AC2863" s="697"/>
      <c r="AD2863" s="698"/>
      <c r="AE2863" s="699"/>
      <c r="AF2863" s="699"/>
      <c r="AG2863" s="699"/>
      <c r="AH2863" s="699"/>
      <c r="AI2863" s="232"/>
      <c r="AJ2863" s="694"/>
      <c r="AK2863" s="694"/>
      <c r="AL2863" s="700"/>
      <c r="AM2863" s="694"/>
      <c r="AN2863" s="694"/>
      <c r="AO2863" s="232"/>
      <c r="AP2863" s="232"/>
      <c r="AQ2863" s="232"/>
      <c r="AR2863" s="232"/>
      <c r="AS2863" s="232"/>
      <c r="AT2863" s="243" t="str">
        <f t="shared" si="231"/>
        <v/>
      </c>
      <c r="AU2863" s="243" t="str">
        <f t="shared" si="232"/>
        <v/>
      </c>
    </row>
    <row r="2864" spans="2:47" ht="14.25">
      <c r="B2864" s="682">
        <v>2025</v>
      </c>
      <c r="C2864" s="29">
        <v>8</v>
      </c>
      <c r="D2864" s="682"/>
      <c r="E2864" s="683"/>
      <c r="F2864" s="682"/>
      <c r="G2864" s="703"/>
      <c r="H2864" s="694"/>
      <c r="I2864" s="347"/>
      <c r="J2864" s="694"/>
      <c r="K2864" s="232"/>
      <c r="L2864" s="698"/>
      <c r="M2864" s="185"/>
      <c r="N2864" s="717"/>
      <c r="O2864" s="232"/>
      <c r="P2864" s="232"/>
      <c r="Q2864" s="347"/>
      <c r="R2864" s="695"/>
      <c r="S2864" s="695"/>
      <c r="T2864" s="695"/>
      <c r="U2864" s="695"/>
      <c r="V2864" s="695"/>
      <c r="W2864" s="695"/>
      <c r="X2864" s="232"/>
      <c r="Y2864" s="695"/>
      <c r="Z2864" s="232"/>
      <c r="AA2864" s="696"/>
      <c r="AB2864" s="696"/>
      <c r="AC2864" s="697"/>
      <c r="AD2864" s="698"/>
      <c r="AE2864" s="699"/>
      <c r="AF2864" s="699"/>
      <c r="AG2864" s="699"/>
      <c r="AH2864" s="699"/>
      <c r="AI2864" s="232"/>
      <c r="AJ2864" s="694"/>
      <c r="AK2864" s="694"/>
      <c r="AL2864" s="700"/>
      <c r="AM2864" s="694"/>
      <c r="AN2864" s="694"/>
      <c r="AO2864" s="232"/>
      <c r="AP2864" s="232"/>
      <c r="AQ2864" s="232"/>
      <c r="AR2864" s="232"/>
      <c r="AS2864" s="232"/>
      <c r="AT2864" s="243" t="str">
        <f t="shared" si="231"/>
        <v/>
      </c>
      <c r="AU2864" s="243" t="str">
        <f t="shared" si="232"/>
        <v/>
      </c>
    </row>
    <row r="2865" spans="2:47" ht="14.25">
      <c r="B2865" s="682">
        <v>2025</v>
      </c>
      <c r="C2865" s="29">
        <v>8</v>
      </c>
      <c r="D2865" s="682"/>
      <c r="E2865" s="683"/>
      <c r="F2865" s="682"/>
      <c r="G2865" s="703"/>
      <c r="H2865" s="694"/>
      <c r="I2865" s="347"/>
      <c r="J2865" s="694"/>
      <c r="K2865" s="232"/>
      <c r="L2865" s="698"/>
      <c r="M2865" s="185"/>
      <c r="N2865" s="717"/>
      <c r="O2865" s="232"/>
      <c r="P2865" s="232"/>
      <c r="Q2865" s="347"/>
      <c r="R2865" s="695"/>
      <c r="S2865" s="695"/>
      <c r="T2865" s="695"/>
      <c r="U2865" s="695"/>
      <c r="V2865" s="695"/>
      <c r="W2865" s="695"/>
      <c r="X2865" s="232"/>
      <c r="Y2865" s="695"/>
      <c r="Z2865" s="232"/>
      <c r="AA2865" s="696"/>
      <c r="AB2865" s="696"/>
      <c r="AC2865" s="697"/>
      <c r="AD2865" s="698"/>
      <c r="AE2865" s="699"/>
      <c r="AF2865" s="699"/>
      <c r="AG2865" s="699"/>
      <c r="AH2865" s="699"/>
      <c r="AI2865" s="232"/>
      <c r="AJ2865" s="694"/>
      <c r="AK2865" s="694"/>
      <c r="AL2865" s="700"/>
      <c r="AM2865" s="694"/>
      <c r="AN2865" s="694"/>
      <c r="AO2865" s="232"/>
      <c r="AP2865" s="232"/>
      <c r="AQ2865" s="232"/>
      <c r="AR2865" s="232"/>
      <c r="AS2865" s="232"/>
      <c r="AT2865" s="243" t="str">
        <f t="shared" si="231"/>
        <v/>
      </c>
      <c r="AU2865" s="243" t="str">
        <f t="shared" si="232"/>
        <v/>
      </c>
    </row>
    <row r="2866" spans="2:47" ht="14.25">
      <c r="B2866" s="682">
        <v>2025</v>
      </c>
      <c r="C2866" s="29">
        <v>8</v>
      </c>
      <c r="D2866" s="682"/>
      <c r="E2866" s="683"/>
      <c r="F2866" s="682"/>
      <c r="G2866" s="703"/>
      <c r="H2866" s="694"/>
      <c r="I2866" s="347"/>
      <c r="J2866" s="694"/>
      <c r="K2866" s="232"/>
      <c r="L2866" s="698"/>
      <c r="M2866" s="185"/>
      <c r="N2866" s="717"/>
      <c r="O2866" s="232"/>
      <c r="P2866" s="232"/>
      <c r="Q2866" s="347"/>
      <c r="R2866" s="695"/>
      <c r="S2866" s="695"/>
      <c r="T2866" s="695"/>
      <c r="U2866" s="695"/>
      <c r="V2866" s="695"/>
      <c r="W2866" s="695"/>
      <c r="X2866" s="232"/>
      <c r="Y2866" s="695"/>
      <c r="Z2866" s="232"/>
      <c r="AA2866" s="696"/>
      <c r="AB2866" s="696"/>
      <c r="AC2866" s="697"/>
      <c r="AD2866" s="698"/>
      <c r="AE2866" s="699"/>
      <c r="AF2866" s="699"/>
      <c r="AG2866" s="699"/>
      <c r="AH2866" s="699"/>
      <c r="AI2866" s="232"/>
      <c r="AJ2866" s="694"/>
      <c r="AK2866" s="694"/>
      <c r="AL2866" s="700"/>
      <c r="AM2866" s="694"/>
      <c r="AN2866" s="694"/>
      <c r="AO2866" s="232"/>
      <c r="AP2866" s="232"/>
      <c r="AQ2866" s="232"/>
      <c r="AR2866" s="232"/>
      <c r="AS2866" s="232"/>
      <c r="AT2866" s="243" t="str">
        <f t="shared" si="231"/>
        <v/>
      </c>
      <c r="AU2866" s="243" t="str">
        <f t="shared" si="232"/>
        <v/>
      </c>
    </row>
    <row r="2867" spans="2:47" ht="14.25">
      <c r="B2867" s="682">
        <v>2025</v>
      </c>
      <c r="C2867" s="29">
        <v>8</v>
      </c>
      <c r="D2867" s="682"/>
      <c r="E2867" s="683"/>
      <c r="F2867" s="682"/>
      <c r="G2867" s="703"/>
      <c r="H2867" s="694"/>
      <c r="I2867" s="347"/>
      <c r="J2867" s="694"/>
      <c r="K2867" s="232"/>
      <c r="L2867" s="698"/>
      <c r="M2867" s="185"/>
      <c r="N2867" s="717"/>
      <c r="O2867" s="232"/>
      <c r="P2867" s="232"/>
      <c r="Q2867" s="347"/>
      <c r="R2867" s="695"/>
      <c r="S2867" s="695"/>
      <c r="T2867" s="695"/>
      <c r="U2867" s="695"/>
      <c r="V2867" s="695"/>
      <c r="W2867" s="695"/>
      <c r="X2867" s="232"/>
      <c r="Y2867" s="695"/>
      <c r="Z2867" s="232"/>
      <c r="AA2867" s="696"/>
      <c r="AB2867" s="696"/>
      <c r="AC2867" s="697"/>
      <c r="AD2867" s="698"/>
      <c r="AE2867" s="699"/>
      <c r="AF2867" s="699"/>
      <c r="AG2867" s="699"/>
      <c r="AH2867" s="699"/>
      <c r="AI2867" s="232"/>
      <c r="AJ2867" s="694"/>
      <c r="AK2867" s="694"/>
      <c r="AL2867" s="700"/>
      <c r="AM2867" s="694"/>
      <c r="AN2867" s="694"/>
      <c r="AO2867" s="232"/>
      <c r="AP2867" s="232"/>
      <c r="AQ2867" s="232"/>
      <c r="AR2867" s="232"/>
      <c r="AS2867" s="232"/>
      <c r="AT2867" s="243" t="str">
        <f t="shared" si="231"/>
        <v/>
      </c>
      <c r="AU2867" s="243" t="str">
        <f t="shared" si="232"/>
        <v/>
      </c>
    </row>
    <row r="2868" spans="2:47" ht="14.25">
      <c r="B2868" s="682">
        <v>2025</v>
      </c>
      <c r="C2868" s="29">
        <v>8</v>
      </c>
      <c r="D2868" s="682"/>
      <c r="E2868" s="683"/>
      <c r="F2868" s="682"/>
      <c r="G2868" s="703"/>
      <c r="H2868" s="694"/>
      <c r="I2868" s="347"/>
      <c r="J2868" s="694"/>
      <c r="K2868" s="232"/>
      <c r="L2868" s="698"/>
      <c r="M2868" s="185"/>
      <c r="N2868" s="717"/>
      <c r="O2868" s="232"/>
      <c r="P2868" s="232"/>
      <c r="Q2868" s="347"/>
      <c r="R2868" s="695"/>
      <c r="S2868" s="695"/>
      <c r="T2868" s="695"/>
      <c r="U2868" s="695"/>
      <c r="V2868" s="695"/>
      <c r="W2868" s="695"/>
      <c r="X2868" s="232"/>
      <c r="Y2868" s="695"/>
      <c r="Z2868" s="232"/>
      <c r="AA2868" s="696"/>
      <c r="AB2868" s="696"/>
      <c r="AC2868" s="697"/>
      <c r="AD2868" s="698"/>
      <c r="AE2868" s="699"/>
      <c r="AF2868" s="699"/>
      <c r="AG2868" s="699"/>
      <c r="AH2868" s="699"/>
      <c r="AI2868" s="232"/>
      <c r="AJ2868" s="694"/>
      <c r="AK2868" s="694"/>
      <c r="AL2868" s="700"/>
      <c r="AM2868" s="694"/>
      <c r="AN2868" s="694"/>
      <c r="AO2868" s="232"/>
      <c r="AP2868" s="232"/>
      <c r="AQ2868" s="232"/>
      <c r="AR2868" s="232"/>
      <c r="AS2868" s="232"/>
      <c r="AT2868" s="243" t="str">
        <f t="shared" si="231"/>
        <v/>
      </c>
      <c r="AU2868" s="243" t="str">
        <f t="shared" si="232"/>
        <v/>
      </c>
    </row>
    <row r="2869" spans="2:47" ht="14.25">
      <c r="B2869" s="682">
        <v>2025</v>
      </c>
      <c r="C2869" s="29">
        <v>8</v>
      </c>
      <c r="D2869" s="682"/>
      <c r="E2869" s="683"/>
      <c r="F2869" s="682"/>
      <c r="G2869" s="703"/>
      <c r="H2869" s="694"/>
      <c r="I2869" s="347"/>
      <c r="J2869" s="694"/>
      <c r="K2869" s="232"/>
      <c r="L2869" s="698"/>
      <c r="M2869" s="185"/>
      <c r="N2869" s="717"/>
      <c r="O2869" s="232"/>
      <c r="P2869" s="232"/>
      <c r="Q2869" s="347"/>
      <c r="R2869" s="695"/>
      <c r="S2869" s="695"/>
      <c r="T2869" s="695"/>
      <c r="U2869" s="695"/>
      <c r="V2869" s="695"/>
      <c r="W2869" s="695"/>
      <c r="X2869" s="232"/>
      <c r="Y2869" s="695"/>
      <c r="Z2869" s="232"/>
      <c r="AA2869" s="696"/>
      <c r="AB2869" s="696"/>
      <c r="AC2869" s="697"/>
      <c r="AD2869" s="698"/>
      <c r="AE2869" s="699"/>
      <c r="AF2869" s="699"/>
      <c r="AG2869" s="699"/>
      <c r="AH2869" s="699"/>
      <c r="AI2869" s="232"/>
      <c r="AJ2869" s="694"/>
      <c r="AK2869" s="694"/>
      <c r="AL2869" s="700"/>
      <c r="AM2869" s="694"/>
      <c r="AN2869" s="694"/>
      <c r="AO2869" s="232"/>
      <c r="AP2869" s="232"/>
      <c r="AQ2869" s="232"/>
      <c r="AR2869" s="232"/>
      <c r="AS2869" s="232"/>
      <c r="AT2869" s="243" t="str">
        <f t="shared" si="231"/>
        <v/>
      </c>
      <c r="AU2869" s="243" t="str">
        <f t="shared" si="232"/>
        <v/>
      </c>
    </row>
    <row r="2870" spans="2:47" ht="14.25">
      <c r="B2870" s="682">
        <v>2025</v>
      </c>
      <c r="C2870" s="29">
        <v>8</v>
      </c>
      <c r="D2870" s="682"/>
      <c r="E2870" s="683"/>
      <c r="F2870" s="682"/>
      <c r="G2870" s="703"/>
      <c r="H2870" s="694"/>
      <c r="I2870" s="347"/>
      <c r="J2870" s="694"/>
      <c r="K2870" s="232"/>
      <c r="L2870" s="698"/>
      <c r="M2870" s="185"/>
      <c r="N2870" s="717"/>
      <c r="O2870" s="232"/>
      <c r="P2870" s="232"/>
      <c r="Q2870" s="347"/>
      <c r="R2870" s="695"/>
      <c r="S2870" s="695"/>
      <c r="T2870" s="695"/>
      <c r="U2870" s="695"/>
      <c r="V2870" s="695"/>
      <c r="W2870" s="695"/>
      <c r="X2870" s="232"/>
      <c r="Y2870" s="695"/>
      <c r="Z2870" s="232"/>
      <c r="AA2870" s="696"/>
      <c r="AB2870" s="696"/>
      <c r="AC2870" s="697"/>
      <c r="AD2870" s="698"/>
      <c r="AE2870" s="699"/>
      <c r="AF2870" s="699"/>
      <c r="AG2870" s="699"/>
      <c r="AH2870" s="699"/>
      <c r="AI2870" s="232"/>
      <c r="AJ2870" s="694"/>
      <c r="AK2870" s="694"/>
      <c r="AL2870" s="700"/>
      <c r="AM2870" s="694"/>
      <c r="AN2870" s="694"/>
      <c r="AO2870" s="232"/>
      <c r="AP2870" s="232"/>
      <c r="AQ2870" s="232"/>
      <c r="AR2870" s="232"/>
      <c r="AS2870" s="232"/>
      <c r="AT2870" s="243" t="str">
        <f t="shared" si="231"/>
        <v/>
      </c>
      <c r="AU2870" s="243" t="str">
        <f t="shared" si="232"/>
        <v/>
      </c>
    </row>
    <row r="2871" spans="2:47" ht="14.25">
      <c r="B2871" s="682">
        <v>2025</v>
      </c>
      <c r="C2871" s="29">
        <v>8</v>
      </c>
      <c r="D2871" s="682"/>
      <c r="E2871" s="683"/>
      <c r="F2871" s="682"/>
      <c r="G2871" s="703"/>
      <c r="H2871" s="694"/>
      <c r="I2871" s="347"/>
      <c r="J2871" s="694"/>
      <c r="K2871" s="232"/>
      <c r="L2871" s="698"/>
      <c r="M2871" s="185"/>
      <c r="N2871" s="717"/>
      <c r="O2871" s="232"/>
      <c r="P2871" s="232"/>
      <c r="Q2871" s="347"/>
      <c r="R2871" s="695"/>
      <c r="S2871" s="695"/>
      <c r="T2871" s="695"/>
      <c r="U2871" s="695"/>
      <c r="V2871" s="695"/>
      <c r="W2871" s="695"/>
      <c r="X2871" s="232"/>
      <c r="Y2871" s="695"/>
      <c r="Z2871" s="232"/>
      <c r="AA2871" s="696"/>
      <c r="AB2871" s="696"/>
      <c r="AC2871" s="697"/>
      <c r="AD2871" s="698"/>
      <c r="AE2871" s="699"/>
      <c r="AF2871" s="699"/>
      <c r="AG2871" s="699"/>
      <c r="AH2871" s="699"/>
      <c r="AI2871" s="232"/>
      <c r="AJ2871" s="694"/>
      <c r="AK2871" s="694"/>
      <c r="AL2871" s="700"/>
      <c r="AM2871" s="694"/>
      <c r="AN2871" s="694"/>
      <c r="AO2871" s="232"/>
      <c r="AP2871" s="232"/>
      <c r="AQ2871" s="232"/>
      <c r="AR2871" s="232"/>
      <c r="AS2871" s="232"/>
      <c r="AT2871" s="243" t="str">
        <f t="shared" si="231"/>
        <v/>
      </c>
      <c r="AU2871" s="243" t="str">
        <f t="shared" si="232"/>
        <v/>
      </c>
    </row>
    <row r="2872" spans="2:47" ht="14.25">
      <c r="B2872" s="682">
        <v>2025</v>
      </c>
      <c r="C2872" s="29">
        <v>8</v>
      </c>
      <c r="D2872" s="682"/>
      <c r="E2872" s="683"/>
      <c r="F2872" s="682"/>
      <c r="G2872" s="703"/>
      <c r="H2872" s="694"/>
      <c r="I2872" s="347"/>
      <c r="J2872" s="694"/>
      <c r="K2872" s="232"/>
      <c r="L2872" s="698"/>
      <c r="M2872" s="185"/>
      <c r="N2872" s="717"/>
      <c r="O2872" s="232"/>
      <c r="P2872" s="232"/>
      <c r="Q2872" s="347"/>
      <c r="R2872" s="695"/>
      <c r="S2872" s="695"/>
      <c r="T2872" s="695"/>
      <c r="U2872" s="695"/>
      <c r="V2872" s="695"/>
      <c r="W2872" s="695"/>
      <c r="X2872" s="232"/>
      <c r="Y2872" s="695"/>
      <c r="Z2872" s="232"/>
      <c r="AA2872" s="696"/>
      <c r="AB2872" s="696"/>
      <c r="AC2872" s="697"/>
      <c r="AD2872" s="698"/>
      <c r="AE2872" s="699"/>
      <c r="AF2872" s="699"/>
      <c r="AG2872" s="699"/>
      <c r="AH2872" s="699"/>
      <c r="AI2872" s="232"/>
      <c r="AJ2872" s="694"/>
      <c r="AK2872" s="694"/>
      <c r="AL2872" s="700"/>
      <c r="AM2872" s="694"/>
      <c r="AN2872" s="694"/>
      <c r="AO2872" s="232"/>
      <c r="AP2872" s="232"/>
      <c r="AQ2872" s="232"/>
      <c r="AR2872" s="232"/>
      <c r="AS2872" s="232"/>
      <c r="AT2872" s="243" t="str">
        <f t="shared" si="231"/>
        <v/>
      </c>
      <c r="AU2872" s="243" t="str">
        <f t="shared" si="232"/>
        <v/>
      </c>
    </row>
    <row r="2873" spans="2:47" ht="14.25">
      <c r="B2873" s="682">
        <v>2025</v>
      </c>
      <c r="C2873" s="29">
        <v>8</v>
      </c>
      <c r="D2873" s="682"/>
      <c r="E2873" s="683"/>
      <c r="F2873" s="682"/>
      <c r="G2873" s="703"/>
      <c r="H2873" s="694"/>
      <c r="I2873" s="347"/>
      <c r="J2873" s="694"/>
      <c r="K2873" s="232"/>
      <c r="L2873" s="698"/>
      <c r="M2873" s="185"/>
      <c r="N2873" s="717"/>
      <c r="O2873" s="232"/>
      <c r="P2873" s="232"/>
      <c r="Q2873" s="347"/>
      <c r="R2873" s="695"/>
      <c r="S2873" s="695"/>
      <c r="T2873" s="695"/>
      <c r="U2873" s="695"/>
      <c r="V2873" s="695"/>
      <c r="W2873" s="695"/>
      <c r="X2873" s="232"/>
      <c r="Y2873" s="695"/>
      <c r="Z2873" s="232"/>
      <c r="AA2873" s="696"/>
      <c r="AB2873" s="696"/>
      <c r="AC2873" s="697"/>
      <c r="AD2873" s="698"/>
      <c r="AE2873" s="699"/>
      <c r="AF2873" s="699"/>
      <c r="AG2873" s="699"/>
      <c r="AH2873" s="699"/>
      <c r="AI2873" s="232"/>
      <c r="AJ2873" s="694"/>
      <c r="AK2873" s="694"/>
      <c r="AL2873" s="700"/>
      <c r="AM2873" s="694"/>
      <c r="AN2873" s="694"/>
      <c r="AO2873" s="232"/>
      <c r="AP2873" s="232"/>
      <c r="AQ2873" s="232"/>
      <c r="AR2873" s="232"/>
      <c r="AS2873" s="232"/>
      <c r="AT2873" s="243" t="str">
        <f t="shared" si="231"/>
        <v/>
      </c>
      <c r="AU2873" s="243" t="str">
        <f t="shared" si="232"/>
        <v/>
      </c>
    </row>
    <row r="2874" spans="2:47" ht="14.25">
      <c r="B2874" s="682">
        <v>2025</v>
      </c>
      <c r="C2874" s="29">
        <v>8</v>
      </c>
      <c r="D2874" s="682"/>
      <c r="E2874" s="683"/>
      <c r="F2874" s="682"/>
      <c r="G2874" s="703"/>
      <c r="H2874" s="694"/>
      <c r="I2874" s="347"/>
      <c r="J2874" s="694"/>
      <c r="K2874" s="232"/>
      <c r="L2874" s="698"/>
      <c r="M2874" s="185"/>
      <c r="N2874" s="717"/>
      <c r="O2874" s="232"/>
      <c r="P2874" s="232"/>
      <c r="Q2874" s="347"/>
      <c r="R2874" s="695"/>
      <c r="S2874" s="695"/>
      <c r="T2874" s="695"/>
      <c r="U2874" s="695"/>
      <c r="V2874" s="695"/>
      <c r="W2874" s="695"/>
      <c r="X2874" s="232"/>
      <c r="Y2874" s="695"/>
      <c r="Z2874" s="232"/>
      <c r="AA2874" s="696"/>
      <c r="AB2874" s="696"/>
      <c r="AC2874" s="697"/>
      <c r="AD2874" s="698"/>
      <c r="AE2874" s="699"/>
      <c r="AF2874" s="699"/>
      <c r="AG2874" s="699"/>
      <c r="AH2874" s="699"/>
      <c r="AI2874" s="232"/>
      <c r="AJ2874" s="694"/>
      <c r="AK2874" s="694"/>
      <c r="AL2874" s="700"/>
      <c r="AM2874" s="694"/>
      <c r="AN2874" s="694"/>
      <c r="AO2874" s="232"/>
      <c r="AP2874" s="232"/>
      <c r="AQ2874" s="232"/>
      <c r="AR2874" s="232"/>
      <c r="AS2874" s="232"/>
      <c r="AT2874" s="243" t="str">
        <f t="shared" si="231"/>
        <v/>
      </c>
      <c r="AU2874" s="243" t="str">
        <f t="shared" si="232"/>
        <v/>
      </c>
    </row>
    <row r="2875" spans="2:47" ht="14.25">
      <c r="B2875" s="682">
        <v>2025</v>
      </c>
      <c r="C2875" s="29">
        <v>8</v>
      </c>
      <c r="D2875" s="682"/>
      <c r="E2875" s="683"/>
      <c r="F2875" s="682"/>
      <c r="G2875" s="703"/>
      <c r="H2875" s="694"/>
      <c r="I2875" s="347"/>
      <c r="J2875" s="694"/>
      <c r="K2875" s="232"/>
      <c r="L2875" s="698"/>
      <c r="M2875" s="185"/>
      <c r="N2875" s="717"/>
      <c r="O2875" s="232"/>
      <c r="P2875" s="232"/>
      <c r="Q2875" s="347"/>
      <c r="R2875" s="695"/>
      <c r="S2875" s="695"/>
      <c r="T2875" s="695"/>
      <c r="U2875" s="695"/>
      <c r="V2875" s="695"/>
      <c r="W2875" s="695"/>
      <c r="X2875" s="232"/>
      <c r="Y2875" s="695"/>
      <c r="Z2875" s="232"/>
      <c r="AA2875" s="696"/>
      <c r="AB2875" s="696"/>
      <c r="AC2875" s="697"/>
      <c r="AD2875" s="698"/>
      <c r="AE2875" s="699"/>
      <c r="AF2875" s="699"/>
      <c r="AG2875" s="699"/>
      <c r="AH2875" s="699"/>
      <c r="AI2875" s="232"/>
      <c r="AJ2875" s="694"/>
      <c r="AK2875" s="694"/>
      <c r="AL2875" s="700"/>
      <c r="AM2875" s="694"/>
      <c r="AN2875" s="694"/>
      <c r="AO2875" s="232"/>
      <c r="AP2875" s="232"/>
      <c r="AQ2875" s="232"/>
      <c r="AR2875" s="232"/>
      <c r="AS2875" s="232"/>
      <c r="AT2875" s="243" t="str">
        <f t="shared" si="231"/>
        <v/>
      </c>
      <c r="AU2875" s="243" t="str">
        <f t="shared" si="232"/>
        <v/>
      </c>
    </row>
    <row r="2876" spans="2:47" ht="14.25">
      <c r="B2876" s="682">
        <v>2025</v>
      </c>
      <c r="C2876" s="29">
        <v>8</v>
      </c>
      <c r="D2876" s="682"/>
      <c r="E2876" s="683"/>
      <c r="F2876" s="682"/>
      <c r="G2876" s="703"/>
      <c r="H2876" s="694"/>
      <c r="I2876" s="347"/>
      <c r="J2876" s="694"/>
      <c r="K2876" s="232"/>
      <c r="L2876" s="698"/>
      <c r="M2876" s="185"/>
      <c r="N2876" s="717"/>
      <c r="O2876" s="232"/>
      <c r="P2876" s="232"/>
      <c r="Q2876" s="347"/>
      <c r="R2876" s="695"/>
      <c r="S2876" s="695"/>
      <c r="T2876" s="695"/>
      <c r="U2876" s="695"/>
      <c r="V2876" s="695"/>
      <c r="W2876" s="695"/>
      <c r="X2876" s="232"/>
      <c r="Y2876" s="695"/>
      <c r="Z2876" s="232"/>
      <c r="AA2876" s="696"/>
      <c r="AB2876" s="696"/>
      <c r="AC2876" s="697"/>
      <c r="AD2876" s="698"/>
      <c r="AE2876" s="699"/>
      <c r="AF2876" s="699"/>
      <c r="AG2876" s="699"/>
      <c r="AH2876" s="699"/>
      <c r="AI2876" s="232"/>
      <c r="AJ2876" s="694"/>
      <c r="AK2876" s="694"/>
      <c r="AL2876" s="700"/>
      <c r="AM2876" s="694"/>
      <c r="AN2876" s="694"/>
      <c r="AO2876" s="232"/>
      <c r="AP2876" s="232"/>
      <c r="AQ2876" s="232"/>
      <c r="AR2876" s="232"/>
      <c r="AS2876" s="232"/>
      <c r="AT2876" s="243" t="str">
        <f t="shared" si="231"/>
        <v/>
      </c>
      <c r="AU2876" s="243" t="str">
        <f t="shared" si="232"/>
        <v/>
      </c>
    </row>
    <row r="2877" spans="2:47" ht="14.25">
      <c r="B2877" s="682">
        <v>2025</v>
      </c>
      <c r="C2877" s="29">
        <v>8</v>
      </c>
      <c r="D2877" s="682"/>
      <c r="E2877" s="683"/>
      <c r="F2877" s="682"/>
      <c r="G2877" s="703"/>
      <c r="H2877" s="694"/>
      <c r="I2877" s="347"/>
      <c r="J2877" s="694"/>
      <c r="K2877" s="232"/>
      <c r="L2877" s="698"/>
      <c r="M2877" s="185"/>
      <c r="N2877" s="717"/>
      <c r="O2877" s="232"/>
      <c r="P2877" s="232"/>
      <c r="Q2877" s="347"/>
      <c r="R2877" s="695"/>
      <c r="S2877" s="695"/>
      <c r="T2877" s="695"/>
      <c r="U2877" s="695"/>
      <c r="V2877" s="695"/>
      <c r="W2877" s="695"/>
      <c r="X2877" s="232"/>
      <c r="Y2877" s="695"/>
      <c r="Z2877" s="232"/>
      <c r="AA2877" s="696"/>
      <c r="AB2877" s="696"/>
      <c r="AC2877" s="697"/>
      <c r="AD2877" s="698"/>
      <c r="AE2877" s="699"/>
      <c r="AF2877" s="699"/>
      <c r="AG2877" s="699"/>
      <c r="AH2877" s="699"/>
      <c r="AI2877" s="232"/>
      <c r="AJ2877" s="694"/>
      <c r="AK2877" s="694"/>
      <c r="AL2877" s="700"/>
      <c r="AM2877" s="694"/>
      <c r="AN2877" s="694"/>
      <c r="AO2877" s="232"/>
      <c r="AP2877" s="232"/>
      <c r="AQ2877" s="232"/>
      <c r="AR2877" s="232"/>
      <c r="AS2877" s="232"/>
      <c r="AT2877" s="243" t="str">
        <f t="shared" si="231"/>
        <v/>
      </c>
      <c r="AU2877" s="243" t="str">
        <f t="shared" si="232"/>
        <v/>
      </c>
    </row>
    <row r="2878" spans="2:47" ht="14.25">
      <c r="B2878" s="682">
        <v>2025</v>
      </c>
      <c r="C2878" s="29">
        <v>8</v>
      </c>
      <c r="D2878" s="682"/>
      <c r="E2878" s="683"/>
      <c r="F2878" s="682"/>
      <c r="G2878" s="703"/>
      <c r="H2878" s="694"/>
      <c r="I2878" s="347"/>
      <c r="J2878" s="694"/>
      <c r="K2878" s="232"/>
      <c r="L2878" s="698"/>
      <c r="M2878" s="185"/>
      <c r="N2878" s="717"/>
      <c r="O2878" s="232"/>
      <c r="P2878" s="232"/>
      <c r="Q2878" s="347"/>
      <c r="R2878" s="695"/>
      <c r="S2878" s="695"/>
      <c r="T2878" s="695"/>
      <c r="U2878" s="695"/>
      <c r="V2878" s="695"/>
      <c r="W2878" s="695"/>
      <c r="X2878" s="232"/>
      <c r="Y2878" s="695"/>
      <c r="Z2878" s="232"/>
      <c r="AA2878" s="696"/>
      <c r="AB2878" s="696"/>
      <c r="AC2878" s="697"/>
      <c r="AD2878" s="698"/>
      <c r="AE2878" s="699"/>
      <c r="AF2878" s="699"/>
      <c r="AG2878" s="699"/>
      <c r="AH2878" s="699"/>
      <c r="AI2878" s="232"/>
      <c r="AJ2878" s="694"/>
      <c r="AK2878" s="694"/>
      <c r="AL2878" s="700"/>
      <c r="AM2878" s="694"/>
      <c r="AN2878" s="694"/>
      <c r="AO2878" s="232"/>
      <c r="AP2878" s="232"/>
      <c r="AQ2878" s="232"/>
      <c r="AR2878" s="232"/>
      <c r="AS2878" s="232"/>
      <c r="AT2878" s="243" t="str">
        <f t="shared" ref="AT2878:AT2941" si="233">IF(IF(AE2878&gt;AF2878,1-AE2878+AF2878,AF2878-AE2878)=0,"",IF(AE2878&gt;AF2878,1-AE2878+AF2878,AF2878-AE2878))</f>
        <v/>
      </c>
      <c r="AU2878" s="243" t="str">
        <f t="shared" ref="AU2878:AU2941" si="234">IF(IF(AG2878&gt;AH2878,1-AG2878+AH2878,AH2878-AG2878)=0,"",IF(AG2878&gt;AH2878,1-AG2878+AH2878,AH2878-AG2878))</f>
        <v/>
      </c>
    </row>
    <row r="2879" spans="2:47" ht="14.25">
      <c r="B2879" s="682">
        <v>2025</v>
      </c>
      <c r="C2879" s="29">
        <v>8</v>
      </c>
      <c r="D2879" s="682"/>
      <c r="E2879" s="683"/>
      <c r="F2879" s="682"/>
      <c r="G2879" s="703"/>
      <c r="H2879" s="694"/>
      <c r="I2879" s="347"/>
      <c r="J2879" s="694"/>
      <c r="K2879" s="232"/>
      <c r="L2879" s="698"/>
      <c r="M2879" s="185"/>
      <c r="N2879" s="717"/>
      <c r="O2879" s="232"/>
      <c r="P2879" s="232"/>
      <c r="Q2879" s="347"/>
      <c r="R2879" s="695"/>
      <c r="S2879" s="695"/>
      <c r="T2879" s="695"/>
      <c r="U2879" s="695"/>
      <c r="V2879" s="695"/>
      <c r="W2879" s="695"/>
      <c r="X2879" s="232"/>
      <c r="Y2879" s="695"/>
      <c r="Z2879" s="232"/>
      <c r="AA2879" s="696"/>
      <c r="AB2879" s="696"/>
      <c r="AC2879" s="697"/>
      <c r="AD2879" s="698"/>
      <c r="AE2879" s="699"/>
      <c r="AF2879" s="699"/>
      <c r="AG2879" s="699"/>
      <c r="AH2879" s="699"/>
      <c r="AI2879" s="232"/>
      <c r="AJ2879" s="694"/>
      <c r="AK2879" s="694"/>
      <c r="AL2879" s="700"/>
      <c r="AM2879" s="694"/>
      <c r="AN2879" s="694"/>
      <c r="AO2879" s="232"/>
      <c r="AP2879" s="232"/>
      <c r="AQ2879" s="232"/>
      <c r="AR2879" s="232"/>
      <c r="AS2879" s="232"/>
      <c r="AT2879" s="243" t="str">
        <f t="shared" si="233"/>
        <v/>
      </c>
      <c r="AU2879" s="243" t="str">
        <f t="shared" si="234"/>
        <v/>
      </c>
    </row>
    <row r="2880" spans="2:47" ht="14.25">
      <c r="B2880" s="682">
        <v>2025</v>
      </c>
      <c r="C2880" s="29">
        <v>8</v>
      </c>
      <c r="D2880" s="682"/>
      <c r="E2880" s="683"/>
      <c r="F2880" s="682"/>
      <c r="G2880" s="703"/>
      <c r="H2880" s="694"/>
      <c r="I2880" s="347"/>
      <c r="J2880" s="694"/>
      <c r="K2880" s="232"/>
      <c r="L2880" s="698"/>
      <c r="M2880" s="185"/>
      <c r="N2880" s="717"/>
      <c r="O2880" s="232"/>
      <c r="P2880" s="232"/>
      <c r="Q2880" s="347"/>
      <c r="R2880" s="695"/>
      <c r="S2880" s="695"/>
      <c r="T2880" s="695"/>
      <c r="U2880" s="695"/>
      <c r="V2880" s="695"/>
      <c r="W2880" s="695"/>
      <c r="X2880" s="232"/>
      <c r="Y2880" s="695"/>
      <c r="Z2880" s="232"/>
      <c r="AA2880" s="696"/>
      <c r="AB2880" s="696"/>
      <c r="AC2880" s="697"/>
      <c r="AD2880" s="698"/>
      <c r="AE2880" s="699"/>
      <c r="AF2880" s="699"/>
      <c r="AG2880" s="699"/>
      <c r="AH2880" s="699"/>
      <c r="AI2880" s="232"/>
      <c r="AJ2880" s="694"/>
      <c r="AK2880" s="694"/>
      <c r="AL2880" s="700"/>
      <c r="AM2880" s="694"/>
      <c r="AN2880" s="694"/>
      <c r="AO2880" s="232"/>
      <c r="AP2880" s="232"/>
      <c r="AQ2880" s="232"/>
      <c r="AR2880" s="232"/>
      <c r="AS2880" s="232"/>
      <c r="AT2880" s="243" t="str">
        <f t="shared" si="233"/>
        <v/>
      </c>
      <c r="AU2880" s="243" t="str">
        <f t="shared" si="234"/>
        <v/>
      </c>
    </row>
    <row r="2881" spans="2:47" ht="14.25">
      <c r="B2881" s="682">
        <v>2025</v>
      </c>
      <c r="C2881" s="29">
        <v>8</v>
      </c>
      <c r="D2881" s="682"/>
      <c r="E2881" s="683"/>
      <c r="F2881" s="682"/>
      <c r="G2881" s="703"/>
      <c r="H2881" s="694"/>
      <c r="I2881" s="347"/>
      <c r="J2881" s="694"/>
      <c r="K2881" s="232"/>
      <c r="L2881" s="698"/>
      <c r="M2881" s="185"/>
      <c r="N2881" s="717"/>
      <c r="O2881" s="232"/>
      <c r="P2881" s="232"/>
      <c r="Q2881" s="347"/>
      <c r="R2881" s="695"/>
      <c r="S2881" s="695"/>
      <c r="T2881" s="695"/>
      <c r="U2881" s="695"/>
      <c r="V2881" s="695"/>
      <c r="W2881" s="695"/>
      <c r="X2881" s="232"/>
      <c r="Y2881" s="695"/>
      <c r="Z2881" s="232"/>
      <c r="AA2881" s="696"/>
      <c r="AB2881" s="696"/>
      <c r="AC2881" s="697"/>
      <c r="AD2881" s="698"/>
      <c r="AE2881" s="699"/>
      <c r="AF2881" s="699"/>
      <c r="AG2881" s="699"/>
      <c r="AH2881" s="699"/>
      <c r="AI2881" s="232"/>
      <c r="AJ2881" s="694"/>
      <c r="AK2881" s="694"/>
      <c r="AL2881" s="700"/>
      <c r="AM2881" s="694"/>
      <c r="AN2881" s="694"/>
      <c r="AO2881" s="232"/>
      <c r="AP2881" s="232"/>
      <c r="AQ2881" s="232"/>
      <c r="AR2881" s="232"/>
      <c r="AS2881" s="232"/>
      <c r="AT2881" s="243" t="str">
        <f t="shared" si="233"/>
        <v/>
      </c>
      <c r="AU2881" s="243" t="str">
        <f t="shared" si="234"/>
        <v/>
      </c>
    </row>
    <row r="2882" spans="2:47" ht="14.25">
      <c r="B2882" s="682">
        <v>2025</v>
      </c>
      <c r="C2882" s="29">
        <v>8</v>
      </c>
      <c r="D2882" s="682"/>
      <c r="E2882" s="683"/>
      <c r="F2882" s="682"/>
      <c r="G2882" s="703"/>
      <c r="H2882" s="694"/>
      <c r="I2882" s="347"/>
      <c r="J2882" s="694"/>
      <c r="K2882" s="232"/>
      <c r="L2882" s="698"/>
      <c r="M2882" s="185"/>
      <c r="N2882" s="717"/>
      <c r="O2882" s="232"/>
      <c r="P2882" s="232"/>
      <c r="Q2882" s="347"/>
      <c r="R2882" s="695"/>
      <c r="S2882" s="695"/>
      <c r="T2882" s="695"/>
      <c r="U2882" s="695"/>
      <c r="V2882" s="695"/>
      <c r="W2882" s="695"/>
      <c r="X2882" s="232"/>
      <c r="Y2882" s="695"/>
      <c r="Z2882" s="232"/>
      <c r="AA2882" s="696"/>
      <c r="AB2882" s="696"/>
      <c r="AC2882" s="697"/>
      <c r="AD2882" s="698"/>
      <c r="AE2882" s="699"/>
      <c r="AF2882" s="699"/>
      <c r="AG2882" s="699"/>
      <c r="AH2882" s="699"/>
      <c r="AI2882" s="232"/>
      <c r="AJ2882" s="694"/>
      <c r="AK2882" s="694"/>
      <c r="AL2882" s="700"/>
      <c r="AM2882" s="694"/>
      <c r="AN2882" s="694"/>
      <c r="AO2882" s="232"/>
      <c r="AP2882" s="232"/>
      <c r="AQ2882" s="232"/>
      <c r="AR2882" s="232"/>
      <c r="AS2882" s="232"/>
      <c r="AT2882" s="243" t="str">
        <f t="shared" si="233"/>
        <v/>
      </c>
      <c r="AU2882" s="243" t="str">
        <f t="shared" si="234"/>
        <v/>
      </c>
    </row>
    <row r="2883" spans="2:47" ht="14.25">
      <c r="B2883" s="682">
        <v>2025</v>
      </c>
      <c r="C2883" s="29">
        <v>8</v>
      </c>
      <c r="D2883" s="682"/>
      <c r="E2883" s="683"/>
      <c r="F2883" s="682"/>
      <c r="G2883" s="703"/>
      <c r="H2883" s="694"/>
      <c r="I2883" s="347"/>
      <c r="J2883" s="694"/>
      <c r="K2883" s="232"/>
      <c r="L2883" s="698"/>
      <c r="M2883" s="185"/>
      <c r="N2883" s="717"/>
      <c r="O2883" s="232"/>
      <c r="P2883" s="232"/>
      <c r="Q2883" s="347"/>
      <c r="R2883" s="695"/>
      <c r="S2883" s="695"/>
      <c r="T2883" s="695"/>
      <c r="U2883" s="695"/>
      <c r="V2883" s="695"/>
      <c r="W2883" s="695"/>
      <c r="X2883" s="232"/>
      <c r="Y2883" s="695"/>
      <c r="Z2883" s="232"/>
      <c r="AA2883" s="696"/>
      <c r="AB2883" s="696"/>
      <c r="AC2883" s="697"/>
      <c r="AD2883" s="698"/>
      <c r="AE2883" s="699"/>
      <c r="AF2883" s="699"/>
      <c r="AG2883" s="699"/>
      <c r="AH2883" s="699"/>
      <c r="AI2883" s="232"/>
      <c r="AJ2883" s="694"/>
      <c r="AK2883" s="694"/>
      <c r="AL2883" s="700"/>
      <c r="AM2883" s="694"/>
      <c r="AN2883" s="694"/>
      <c r="AO2883" s="232"/>
      <c r="AP2883" s="232"/>
      <c r="AQ2883" s="232"/>
      <c r="AR2883" s="232"/>
      <c r="AS2883" s="232"/>
      <c r="AT2883" s="243" t="str">
        <f t="shared" si="233"/>
        <v/>
      </c>
      <c r="AU2883" s="243" t="str">
        <f t="shared" si="234"/>
        <v/>
      </c>
    </row>
    <row r="2884" spans="2:47" ht="14.25">
      <c r="B2884" s="682">
        <v>2025</v>
      </c>
      <c r="C2884" s="29">
        <v>8</v>
      </c>
      <c r="D2884" s="682"/>
      <c r="E2884" s="683"/>
      <c r="F2884" s="682"/>
      <c r="G2884" s="703"/>
      <c r="H2884" s="694"/>
      <c r="I2884" s="347"/>
      <c r="J2884" s="694"/>
      <c r="K2884" s="232"/>
      <c r="L2884" s="698"/>
      <c r="M2884" s="185"/>
      <c r="N2884" s="717"/>
      <c r="O2884" s="232"/>
      <c r="P2884" s="232"/>
      <c r="Q2884" s="347"/>
      <c r="R2884" s="695"/>
      <c r="S2884" s="695"/>
      <c r="T2884" s="695"/>
      <c r="U2884" s="695"/>
      <c r="V2884" s="695"/>
      <c r="W2884" s="695"/>
      <c r="X2884" s="232"/>
      <c r="Y2884" s="695"/>
      <c r="Z2884" s="232"/>
      <c r="AA2884" s="696"/>
      <c r="AB2884" s="696"/>
      <c r="AC2884" s="697"/>
      <c r="AD2884" s="698"/>
      <c r="AE2884" s="699"/>
      <c r="AF2884" s="699"/>
      <c r="AG2884" s="699"/>
      <c r="AH2884" s="699"/>
      <c r="AI2884" s="232"/>
      <c r="AJ2884" s="694"/>
      <c r="AK2884" s="694"/>
      <c r="AL2884" s="700"/>
      <c r="AM2884" s="694"/>
      <c r="AN2884" s="694"/>
      <c r="AO2884" s="232"/>
      <c r="AP2884" s="232"/>
      <c r="AQ2884" s="232"/>
      <c r="AR2884" s="232"/>
      <c r="AS2884" s="232"/>
      <c r="AT2884" s="243" t="str">
        <f t="shared" si="233"/>
        <v/>
      </c>
      <c r="AU2884" s="243" t="str">
        <f t="shared" si="234"/>
        <v/>
      </c>
    </row>
    <row r="2885" spans="2:47" ht="14.25">
      <c r="B2885" s="682">
        <v>2025</v>
      </c>
      <c r="C2885" s="29">
        <v>8</v>
      </c>
      <c r="D2885" s="682"/>
      <c r="E2885" s="683"/>
      <c r="F2885" s="682"/>
      <c r="G2885" s="703"/>
      <c r="H2885" s="694"/>
      <c r="I2885" s="347"/>
      <c r="J2885" s="694"/>
      <c r="K2885" s="232"/>
      <c r="L2885" s="698"/>
      <c r="M2885" s="185"/>
      <c r="N2885" s="717"/>
      <c r="O2885" s="232"/>
      <c r="P2885" s="232"/>
      <c r="Q2885" s="347"/>
      <c r="R2885" s="695"/>
      <c r="S2885" s="695"/>
      <c r="T2885" s="695"/>
      <c r="U2885" s="695"/>
      <c r="V2885" s="695"/>
      <c r="W2885" s="695"/>
      <c r="X2885" s="232"/>
      <c r="Y2885" s="695"/>
      <c r="Z2885" s="232"/>
      <c r="AA2885" s="696"/>
      <c r="AB2885" s="696"/>
      <c r="AC2885" s="697"/>
      <c r="AD2885" s="698"/>
      <c r="AE2885" s="699"/>
      <c r="AF2885" s="699"/>
      <c r="AG2885" s="699"/>
      <c r="AH2885" s="699"/>
      <c r="AI2885" s="232"/>
      <c r="AJ2885" s="694"/>
      <c r="AK2885" s="694"/>
      <c r="AL2885" s="700"/>
      <c r="AM2885" s="694"/>
      <c r="AN2885" s="694"/>
      <c r="AO2885" s="232"/>
      <c r="AP2885" s="232"/>
      <c r="AQ2885" s="232"/>
      <c r="AR2885" s="232"/>
      <c r="AS2885" s="232"/>
      <c r="AT2885" s="243" t="str">
        <f t="shared" si="233"/>
        <v/>
      </c>
      <c r="AU2885" s="243" t="str">
        <f t="shared" si="234"/>
        <v/>
      </c>
    </row>
    <row r="2886" spans="2:47" ht="14.25">
      <c r="B2886" s="682">
        <v>2025</v>
      </c>
      <c r="C2886" s="29">
        <v>8</v>
      </c>
      <c r="D2886" s="682"/>
      <c r="E2886" s="683"/>
      <c r="F2886" s="682"/>
      <c r="G2886" s="703"/>
      <c r="H2886" s="694"/>
      <c r="I2886" s="347"/>
      <c r="J2886" s="694"/>
      <c r="K2886" s="232"/>
      <c r="L2886" s="698"/>
      <c r="M2886" s="185"/>
      <c r="N2886" s="717"/>
      <c r="O2886" s="232"/>
      <c r="P2886" s="232"/>
      <c r="Q2886" s="347"/>
      <c r="R2886" s="695"/>
      <c r="S2886" s="695"/>
      <c r="T2886" s="695"/>
      <c r="U2886" s="695"/>
      <c r="V2886" s="695"/>
      <c r="W2886" s="695"/>
      <c r="X2886" s="232"/>
      <c r="Y2886" s="695"/>
      <c r="Z2886" s="232"/>
      <c r="AA2886" s="696"/>
      <c r="AB2886" s="696"/>
      <c r="AC2886" s="697"/>
      <c r="AD2886" s="698"/>
      <c r="AE2886" s="699"/>
      <c r="AF2886" s="699"/>
      <c r="AG2886" s="699"/>
      <c r="AH2886" s="699"/>
      <c r="AI2886" s="232"/>
      <c r="AJ2886" s="694"/>
      <c r="AK2886" s="694"/>
      <c r="AL2886" s="700"/>
      <c r="AM2886" s="694"/>
      <c r="AN2886" s="694"/>
      <c r="AO2886" s="232"/>
      <c r="AP2886" s="232"/>
      <c r="AQ2886" s="232"/>
      <c r="AR2886" s="232"/>
      <c r="AS2886" s="232"/>
      <c r="AT2886" s="243" t="str">
        <f t="shared" si="233"/>
        <v/>
      </c>
      <c r="AU2886" s="243" t="str">
        <f t="shared" si="234"/>
        <v/>
      </c>
    </row>
    <row r="2887" spans="2:47" ht="14.25">
      <c r="B2887" s="682">
        <v>2025</v>
      </c>
      <c r="C2887" s="29">
        <v>8</v>
      </c>
      <c r="D2887" s="682"/>
      <c r="E2887" s="683"/>
      <c r="F2887" s="682"/>
      <c r="G2887" s="703"/>
      <c r="H2887" s="694"/>
      <c r="I2887" s="347"/>
      <c r="J2887" s="694"/>
      <c r="K2887" s="232"/>
      <c r="L2887" s="698"/>
      <c r="M2887" s="185"/>
      <c r="N2887" s="717"/>
      <c r="O2887" s="232"/>
      <c r="P2887" s="232"/>
      <c r="Q2887" s="347"/>
      <c r="R2887" s="695"/>
      <c r="S2887" s="695"/>
      <c r="T2887" s="695"/>
      <c r="U2887" s="695"/>
      <c r="V2887" s="695"/>
      <c r="W2887" s="695"/>
      <c r="X2887" s="232"/>
      <c r="Y2887" s="695"/>
      <c r="Z2887" s="232"/>
      <c r="AA2887" s="696"/>
      <c r="AB2887" s="696"/>
      <c r="AC2887" s="697"/>
      <c r="AD2887" s="698"/>
      <c r="AE2887" s="699"/>
      <c r="AF2887" s="699"/>
      <c r="AG2887" s="699"/>
      <c r="AH2887" s="699"/>
      <c r="AI2887" s="232"/>
      <c r="AJ2887" s="694"/>
      <c r="AK2887" s="694"/>
      <c r="AL2887" s="700"/>
      <c r="AM2887" s="694"/>
      <c r="AN2887" s="694"/>
      <c r="AO2887" s="232"/>
      <c r="AP2887" s="232"/>
      <c r="AQ2887" s="232"/>
      <c r="AR2887" s="232"/>
      <c r="AS2887" s="232"/>
      <c r="AT2887" s="243" t="str">
        <f t="shared" si="233"/>
        <v/>
      </c>
      <c r="AU2887" s="243" t="str">
        <f t="shared" si="234"/>
        <v/>
      </c>
    </row>
    <row r="2888" spans="2:47" ht="14.25">
      <c r="B2888" s="682">
        <v>2025</v>
      </c>
      <c r="C2888" s="29">
        <v>8</v>
      </c>
      <c r="D2888" s="682"/>
      <c r="E2888" s="683"/>
      <c r="F2888" s="682"/>
      <c r="G2888" s="703"/>
      <c r="H2888" s="694"/>
      <c r="I2888" s="347"/>
      <c r="J2888" s="694"/>
      <c r="K2888" s="232"/>
      <c r="L2888" s="698"/>
      <c r="M2888" s="185"/>
      <c r="N2888" s="717"/>
      <c r="O2888" s="232"/>
      <c r="P2888" s="232"/>
      <c r="Q2888" s="347"/>
      <c r="R2888" s="695"/>
      <c r="S2888" s="695"/>
      <c r="T2888" s="695"/>
      <c r="U2888" s="695"/>
      <c r="V2888" s="695"/>
      <c r="W2888" s="695"/>
      <c r="X2888" s="232"/>
      <c r="Y2888" s="695"/>
      <c r="Z2888" s="232"/>
      <c r="AA2888" s="696"/>
      <c r="AB2888" s="696"/>
      <c r="AC2888" s="697"/>
      <c r="AD2888" s="698"/>
      <c r="AE2888" s="699"/>
      <c r="AF2888" s="699"/>
      <c r="AG2888" s="699"/>
      <c r="AH2888" s="699"/>
      <c r="AI2888" s="232"/>
      <c r="AJ2888" s="694"/>
      <c r="AK2888" s="694"/>
      <c r="AL2888" s="700"/>
      <c r="AM2888" s="694"/>
      <c r="AN2888" s="694"/>
      <c r="AO2888" s="232"/>
      <c r="AP2888" s="232"/>
      <c r="AQ2888" s="232"/>
      <c r="AR2888" s="232"/>
      <c r="AS2888" s="232"/>
      <c r="AT2888" s="243" t="str">
        <f t="shared" si="233"/>
        <v/>
      </c>
      <c r="AU2888" s="243" t="str">
        <f t="shared" si="234"/>
        <v/>
      </c>
    </row>
    <row r="2889" spans="2:47" ht="14.25">
      <c r="B2889" s="682">
        <v>2025</v>
      </c>
      <c r="C2889" s="29">
        <v>8</v>
      </c>
      <c r="D2889" s="682"/>
      <c r="E2889" s="683"/>
      <c r="F2889" s="682"/>
      <c r="G2889" s="703"/>
      <c r="H2889" s="694"/>
      <c r="I2889" s="347"/>
      <c r="J2889" s="694"/>
      <c r="K2889" s="232"/>
      <c r="L2889" s="698"/>
      <c r="M2889" s="185"/>
      <c r="N2889" s="717"/>
      <c r="O2889" s="232"/>
      <c r="P2889" s="232"/>
      <c r="Q2889" s="347"/>
      <c r="R2889" s="695"/>
      <c r="S2889" s="695"/>
      <c r="T2889" s="695"/>
      <c r="U2889" s="695"/>
      <c r="V2889" s="695"/>
      <c r="W2889" s="695"/>
      <c r="X2889" s="232"/>
      <c r="Y2889" s="695"/>
      <c r="Z2889" s="232"/>
      <c r="AA2889" s="696"/>
      <c r="AB2889" s="696"/>
      <c r="AC2889" s="697"/>
      <c r="AD2889" s="698"/>
      <c r="AE2889" s="699"/>
      <c r="AF2889" s="699"/>
      <c r="AG2889" s="699"/>
      <c r="AH2889" s="699"/>
      <c r="AI2889" s="232"/>
      <c r="AJ2889" s="694"/>
      <c r="AK2889" s="694"/>
      <c r="AL2889" s="700"/>
      <c r="AM2889" s="694"/>
      <c r="AN2889" s="694"/>
      <c r="AO2889" s="232"/>
      <c r="AP2889" s="232"/>
      <c r="AQ2889" s="232"/>
      <c r="AR2889" s="232"/>
      <c r="AS2889" s="232"/>
      <c r="AT2889" s="243" t="str">
        <f t="shared" si="233"/>
        <v/>
      </c>
      <c r="AU2889" s="243" t="str">
        <f t="shared" si="234"/>
        <v/>
      </c>
    </row>
    <row r="2890" spans="2:47" ht="14.25">
      <c r="B2890" s="682">
        <v>2025</v>
      </c>
      <c r="C2890" s="29">
        <v>8</v>
      </c>
      <c r="D2890" s="682"/>
      <c r="E2890" s="683"/>
      <c r="F2890" s="682"/>
      <c r="G2890" s="703"/>
      <c r="H2890" s="694"/>
      <c r="I2890" s="347"/>
      <c r="J2890" s="694"/>
      <c r="K2890" s="232"/>
      <c r="L2890" s="698"/>
      <c r="M2890" s="185"/>
      <c r="N2890" s="717"/>
      <c r="O2890" s="232"/>
      <c r="P2890" s="232"/>
      <c r="Q2890" s="347"/>
      <c r="R2890" s="695"/>
      <c r="S2890" s="695"/>
      <c r="T2890" s="695"/>
      <c r="U2890" s="695"/>
      <c r="V2890" s="695"/>
      <c r="W2890" s="695"/>
      <c r="X2890" s="232"/>
      <c r="Y2890" s="695"/>
      <c r="Z2890" s="232"/>
      <c r="AA2890" s="696"/>
      <c r="AB2890" s="696"/>
      <c r="AC2890" s="697"/>
      <c r="AD2890" s="698"/>
      <c r="AE2890" s="699"/>
      <c r="AF2890" s="699"/>
      <c r="AG2890" s="699"/>
      <c r="AH2890" s="699"/>
      <c r="AI2890" s="232"/>
      <c r="AJ2890" s="694"/>
      <c r="AK2890" s="694"/>
      <c r="AL2890" s="700"/>
      <c r="AM2890" s="694"/>
      <c r="AN2890" s="694"/>
      <c r="AO2890" s="232"/>
      <c r="AP2890" s="232"/>
      <c r="AQ2890" s="232"/>
      <c r="AR2890" s="232"/>
      <c r="AS2890" s="232"/>
      <c r="AT2890" s="243" t="str">
        <f t="shared" si="233"/>
        <v/>
      </c>
      <c r="AU2890" s="243" t="str">
        <f t="shared" si="234"/>
        <v/>
      </c>
    </row>
    <row r="2891" spans="2:47" ht="14.25">
      <c r="B2891" s="682">
        <v>2025</v>
      </c>
      <c r="C2891" s="29">
        <v>8</v>
      </c>
      <c r="D2891" s="682"/>
      <c r="E2891" s="683"/>
      <c r="F2891" s="682"/>
      <c r="G2891" s="703"/>
      <c r="H2891" s="694"/>
      <c r="I2891" s="347"/>
      <c r="J2891" s="694"/>
      <c r="K2891" s="232"/>
      <c r="L2891" s="698"/>
      <c r="M2891" s="185"/>
      <c r="N2891" s="717"/>
      <c r="O2891" s="232"/>
      <c r="P2891" s="232"/>
      <c r="Q2891" s="347"/>
      <c r="R2891" s="695"/>
      <c r="S2891" s="695"/>
      <c r="T2891" s="695"/>
      <c r="U2891" s="695"/>
      <c r="V2891" s="695"/>
      <c r="W2891" s="695"/>
      <c r="X2891" s="232"/>
      <c r="Y2891" s="695"/>
      <c r="Z2891" s="232"/>
      <c r="AA2891" s="696"/>
      <c r="AB2891" s="696"/>
      <c r="AC2891" s="697"/>
      <c r="AD2891" s="698"/>
      <c r="AE2891" s="699"/>
      <c r="AF2891" s="699"/>
      <c r="AG2891" s="699"/>
      <c r="AH2891" s="699"/>
      <c r="AI2891" s="232"/>
      <c r="AJ2891" s="694"/>
      <c r="AK2891" s="694"/>
      <c r="AL2891" s="700"/>
      <c r="AM2891" s="694"/>
      <c r="AN2891" s="694"/>
      <c r="AO2891" s="232"/>
      <c r="AP2891" s="232"/>
      <c r="AQ2891" s="232"/>
      <c r="AR2891" s="232"/>
      <c r="AS2891" s="232"/>
      <c r="AT2891" s="243" t="str">
        <f t="shared" si="233"/>
        <v/>
      </c>
      <c r="AU2891" s="243" t="str">
        <f t="shared" si="234"/>
        <v/>
      </c>
    </row>
    <row r="2892" spans="2:47" ht="14.25">
      <c r="B2892" s="682">
        <v>2025</v>
      </c>
      <c r="C2892" s="29">
        <v>8</v>
      </c>
      <c r="D2892" s="682"/>
      <c r="E2892" s="683"/>
      <c r="F2892" s="682"/>
      <c r="G2892" s="703"/>
      <c r="H2892" s="694"/>
      <c r="I2892" s="347"/>
      <c r="J2892" s="694"/>
      <c r="K2892" s="232"/>
      <c r="L2892" s="698"/>
      <c r="M2892" s="185"/>
      <c r="N2892" s="717"/>
      <c r="O2892" s="232"/>
      <c r="P2892" s="232"/>
      <c r="Q2892" s="347"/>
      <c r="R2892" s="695"/>
      <c r="S2892" s="695"/>
      <c r="T2892" s="695"/>
      <c r="U2892" s="695"/>
      <c r="V2892" s="695"/>
      <c r="W2892" s="695"/>
      <c r="X2892" s="232"/>
      <c r="Y2892" s="695"/>
      <c r="Z2892" s="232"/>
      <c r="AA2892" s="696"/>
      <c r="AB2892" s="696"/>
      <c r="AC2892" s="697"/>
      <c r="AD2892" s="698"/>
      <c r="AE2892" s="699"/>
      <c r="AF2892" s="699"/>
      <c r="AG2892" s="699"/>
      <c r="AH2892" s="699"/>
      <c r="AI2892" s="232"/>
      <c r="AJ2892" s="694"/>
      <c r="AK2892" s="694"/>
      <c r="AL2892" s="700"/>
      <c r="AM2892" s="694"/>
      <c r="AN2892" s="694"/>
      <c r="AO2892" s="232"/>
      <c r="AP2892" s="232"/>
      <c r="AQ2892" s="232"/>
      <c r="AR2892" s="232"/>
      <c r="AS2892" s="232"/>
      <c r="AT2892" s="243" t="str">
        <f t="shared" si="233"/>
        <v/>
      </c>
      <c r="AU2892" s="243" t="str">
        <f t="shared" si="234"/>
        <v/>
      </c>
    </row>
    <row r="2893" spans="2:47" ht="14.25">
      <c r="B2893" s="682">
        <v>2025</v>
      </c>
      <c r="C2893" s="29">
        <v>8</v>
      </c>
      <c r="D2893" s="682"/>
      <c r="E2893" s="683"/>
      <c r="F2893" s="682"/>
      <c r="G2893" s="703"/>
      <c r="H2893" s="694"/>
      <c r="I2893" s="347"/>
      <c r="J2893" s="694"/>
      <c r="K2893" s="232"/>
      <c r="L2893" s="698"/>
      <c r="M2893" s="185"/>
      <c r="N2893" s="717"/>
      <c r="O2893" s="232"/>
      <c r="P2893" s="232"/>
      <c r="Q2893" s="347"/>
      <c r="R2893" s="695"/>
      <c r="S2893" s="695"/>
      <c r="T2893" s="695"/>
      <c r="U2893" s="695"/>
      <c r="V2893" s="695"/>
      <c r="W2893" s="695"/>
      <c r="X2893" s="232"/>
      <c r="Y2893" s="695"/>
      <c r="Z2893" s="232"/>
      <c r="AA2893" s="696"/>
      <c r="AB2893" s="696"/>
      <c r="AC2893" s="697"/>
      <c r="AD2893" s="698"/>
      <c r="AE2893" s="699"/>
      <c r="AF2893" s="699"/>
      <c r="AG2893" s="699"/>
      <c r="AH2893" s="699"/>
      <c r="AI2893" s="232"/>
      <c r="AJ2893" s="694"/>
      <c r="AK2893" s="694"/>
      <c r="AL2893" s="700"/>
      <c r="AM2893" s="694"/>
      <c r="AN2893" s="694"/>
      <c r="AO2893" s="232"/>
      <c r="AP2893" s="232"/>
      <c r="AQ2893" s="232"/>
      <c r="AR2893" s="232"/>
      <c r="AS2893" s="232"/>
      <c r="AT2893" s="243" t="str">
        <f t="shared" si="233"/>
        <v/>
      </c>
      <c r="AU2893" s="243" t="str">
        <f t="shared" si="234"/>
        <v/>
      </c>
    </row>
    <row r="2894" spans="2:47" ht="14.25">
      <c r="B2894" s="682">
        <v>2025</v>
      </c>
      <c r="C2894" s="29">
        <v>8</v>
      </c>
      <c r="D2894" s="682"/>
      <c r="E2894" s="683"/>
      <c r="F2894" s="682"/>
      <c r="G2894" s="703"/>
      <c r="H2894" s="694"/>
      <c r="I2894" s="347"/>
      <c r="J2894" s="694"/>
      <c r="K2894" s="232"/>
      <c r="L2894" s="698"/>
      <c r="M2894" s="185"/>
      <c r="N2894" s="717"/>
      <c r="O2894" s="232"/>
      <c r="P2894" s="232"/>
      <c r="Q2894" s="347"/>
      <c r="R2894" s="695"/>
      <c r="S2894" s="695"/>
      <c r="T2894" s="695"/>
      <c r="U2894" s="695"/>
      <c r="V2894" s="695"/>
      <c r="W2894" s="695"/>
      <c r="X2894" s="232"/>
      <c r="Y2894" s="695"/>
      <c r="Z2894" s="232"/>
      <c r="AA2894" s="696"/>
      <c r="AB2894" s="696"/>
      <c r="AC2894" s="697"/>
      <c r="AD2894" s="698"/>
      <c r="AE2894" s="699"/>
      <c r="AF2894" s="699"/>
      <c r="AG2894" s="699"/>
      <c r="AH2894" s="699"/>
      <c r="AI2894" s="232"/>
      <c r="AJ2894" s="694"/>
      <c r="AK2894" s="694"/>
      <c r="AL2894" s="700"/>
      <c r="AM2894" s="694"/>
      <c r="AN2894" s="694"/>
      <c r="AO2894" s="232"/>
      <c r="AP2894" s="232"/>
      <c r="AQ2894" s="232"/>
      <c r="AR2894" s="232"/>
      <c r="AS2894" s="232"/>
      <c r="AT2894" s="243" t="str">
        <f t="shared" si="233"/>
        <v/>
      </c>
      <c r="AU2894" s="243" t="str">
        <f t="shared" si="234"/>
        <v/>
      </c>
    </row>
    <row r="2895" spans="2:47" ht="14.25">
      <c r="B2895" s="682">
        <v>2025</v>
      </c>
      <c r="C2895" s="29">
        <v>8</v>
      </c>
      <c r="D2895" s="682"/>
      <c r="E2895" s="683"/>
      <c r="F2895" s="682"/>
      <c r="G2895" s="703"/>
      <c r="H2895" s="694"/>
      <c r="I2895" s="347"/>
      <c r="J2895" s="694"/>
      <c r="K2895" s="232"/>
      <c r="L2895" s="698"/>
      <c r="M2895" s="185"/>
      <c r="N2895" s="717"/>
      <c r="O2895" s="232"/>
      <c r="P2895" s="232"/>
      <c r="Q2895" s="347"/>
      <c r="R2895" s="695"/>
      <c r="S2895" s="695"/>
      <c r="T2895" s="695"/>
      <c r="U2895" s="695"/>
      <c r="V2895" s="695"/>
      <c r="W2895" s="695"/>
      <c r="X2895" s="232"/>
      <c r="Y2895" s="695"/>
      <c r="Z2895" s="232"/>
      <c r="AA2895" s="696"/>
      <c r="AB2895" s="696"/>
      <c r="AC2895" s="697"/>
      <c r="AD2895" s="698"/>
      <c r="AE2895" s="699"/>
      <c r="AF2895" s="699"/>
      <c r="AG2895" s="699"/>
      <c r="AH2895" s="699"/>
      <c r="AI2895" s="232"/>
      <c r="AJ2895" s="694"/>
      <c r="AK2895" s="694"/>
      <c r="AL2895" s="700"/>
      <c r="AM2895" s="694"/>
      <c r="AN2895" s="694"/>
      <c r="AO2895" s="232"/>
      <c r="AP2895" s="232"/>
      <c r="AQ2895" s="232"/>
      <c r="AR2895" s="232"/>
      <c r="AS2895" s="232"/>
      <c r="AT2895" s="243" t="str">
        <f t="shared" si="233"/>
        <v/>
      </c>
      <c r="AU2895" s="243" t="str">
        <f t="shared" si="234"/>
        <v/>
      </c>
    </row>
    <row r="2896" spans="2:47" ht="14.25">
      <c r="B2896" s="682">
        <v>2025</v>
      </c>
      <c r="C2896" s="29">
        <v>8</v>
      </c>
      <c r="D2896" s="682"/>
      <c r="E2896" s="683"/>
      <c r="F2896" s="682"/>
      <c r="G2896" s="703"/>
      <c r="H2896" s="694"/>
      <c r="I2896" s="347"/>
      <c r="J2896" s="694"/>
      <c r="K2896" s="232"/>
      <c r="L2896" s="698"/>
      <c r="M2896" s="185"/>
      <c r="N2896" s="717"/>
      <c r="O2896" s="232"/>
      <c r="P2896" s="232"/>
      <c r="Q2896" s="347"/>
      <c r="R2896" s="695"/>
      <c r="S2896" s="695"/>
      <c r="T2896" s="695"/>
      <c r="U2896" s="695"/>
      <c r="V2896" s="695"/>
      <c r="W2896" s="695"/>
      <c r="X2896" s="232"/>
      <c r="Y2896" s="695"/>
      <c r="Z2896" s="232"/>
      <c r="AA2896" s="696"/>
      <c r="AB2896" s="696"/>
      <c r="AC2896" s="697"/>
      <c r="AD2896" s="698"/>
      <c r="AE2896" s="699"/>
      <c r="AF2896" s="699"/>
      <c r="AG2896" s="699"/>
      <c r="AH2896" s="699"/>
      <c r="AI2896" s="232"/>
      <c r="AJ2896" s="694"/>
      <c r="AK2896" s="694"/>
      <c r="AL2896" s="700"/>
      <c r="AM2896" s="694"/>
      <c r="AN2896" s="694"/>
      <c r="AO2896" s="232"/>
      <c r="AP2896" s="232"/>
      <c r="AQ2896" s="232"/>
      <c r="AR2896" s="232"/>
      <c r="AS2896" s="232"/>
      <c r="AT2896" s="243" t="str">
        <f t="shared" si="233"/>
        <v/>
      </c>
      <c r="AU2896" s="243" t="str">
        <f t="shared" si="234"/>
        <v/>
      </c>
    </row>
    <row r="2897" spans="2:47" ht="14.25">
      <c r="B2897" s="682">
        <v>2025</v>
      </c>
      <c r="C2897" s="29">
        <v>8</v>
      </c>
      <c r="D2897" s="682"/>
      <c r="E2897" s="683"/>
      <c r="F2897" s="682"/>
      <c r="G2897" s="703"/>
      <c r="H2897" s="694"/>
      <c r="I2897" s="347"/>
      <c r="J2897" s="694"/>
      <c r="K2897" s="232"/>
      <c r="L2897" s="698"/>
      <c r="M2897" s="185"/>
      <c r="N2897" s="717"/>
      <c r="O2897" s="232"/>
      <c r="P2897" s="232"/>
      <c r="Q2897" s="347"/>
      <c r="R2897" s="695"/>
      <c r="S2897" s="695"/>
      <c r="T2897" s="695"/>
      <c r="U2897" s="695"/>
      <c r="V2897" s="695"/>
      <c r="W2897" s="695"/>
      <c r="X2897" s="232"/>
      <c r="Y2897" s="695"/>
      <c r="Z2897" s="232"/>
      <c r="AA2897" s="696"/>
      <c r="AB2897" s="696"/>
      <c r="AC2897" s="697"/>
      <c r="AD2897" s="698"/>
      <c r="AE2897" s="699"/>
      <c r="AF2897" s="699"/>
      <c r="AG2897" s="699"/>
      <c r="AH2897" s="699"/>
      <c r="AI2897" s="232"/>
      <c r="AJ2897" s="694"/>
      <c r="AK2897" s="694"/>
      <c r="AL2897" s="700"/>
      <c r="AM2897" s="694"/>
      <c r="AN2897" s="694"/>
      <c r="AO2897" s="232"/>
      <c r="AP2897" s="232"/>
      <c r="AQ2897" s="232"/>
      <c r="AR2897" s="232"/>
      <c r="AS2897" s="232"/>
      <c r="AT2897" s="243" t="str">
        <f t="shared" si="233"/>
        <v/>
      </c>
      <c r="AU2897" s="243" t="str">
        <f t="shared" si="234"/>
        <v/>
      </c>
    </row>
    <row r="2898" spans="2:47" ht="14.25">
      <c r="B2898" s="682">
        <v>2025</v>
      </c>
      <c r="C2898" s="29">
        <v>8</v>
      </c>
      <c r="D2898" s="682"/>
      <c r="E2898" s="683"/>
      <c r="F2898" s="682"/>
      <c r="G2898" s="703"/>
      <c r="H2898" s="694"/>
      <c r="I2898" s="347"/>
      <c r="J2898" s="694"/>
      <c r="K2898" s="232"/>
      <c r="L2898" s="698"/>
      <c r="M2898" s="185"/>
      <c r="N2898" s="717"/>
      <c r="O2898" s="232"/>
      <c r="P2898" s="232"/>
      <c r="Q2898" s="347"/>
      <c r="R2898" s="695"/>
      <c r="S2898" s="695"/>
      <c r="T2898" s="695"/>
      <c r="U2898" s="695"/>
      <c r="V2898" s="695"/>
      <c r="W2898" s="695"/>
      <c r="X2898" s="232"/>
      <c r="Y2898" s="695"/>
      <c r="Z2898" s="232"/>
      <c r="AA2898" s="696"/>
      <c r="AB2898" s="696"/>
      <c r="AC2898" s="697"/>
      <c r="AD2898" s="698"/>
      <c r="AE2898" s="699"/>
      <c r="AF2898" s="699"/>
      <c r="AG2898" s="699"/>
      <c r="AH2898" s="699"/>
      <c r="AI2898" s="232"/>
      <c r="AJ2898" s="694"/>
      <c r="AK2898" s="694"/>
      <c r="AL2898" s="700"/>
      <c r="AM2898" s="694"/>
      <c r="AN2898" s="694"/>
      <c r="AO2898" s="232"/>
      <c r="AP2898" s="232"/>
      <c r="AQ2898" s="232"/>
      <c r="AR2898" s="232"/>
      <c r="AS2898" s="232"/>
      <c r="AT2898" s="243" t="str">
        <f t="shared" si="233"/>
        <v/>
      </c>
      <c r="AU2898" s="243" t="str">
        <f t="shared" si="234"/>
        <v/>
      </c>
    </row>
    <row r="2899" spans="2:47" ht="14.25">
      <c r="B2899" s="682">
        <v>2025</v>
      </c>
      <c r="C2899" s="29">
        <v>8</v>
      </c>
      <c r="D2899" s="682"/>
      <c r="E2899" s="683"/>
      <c r="F2899" s="682"/>
      <c r="G2899" s="703"/>
      <c r="H2899" s="694"/>
      <c r="I2899" s="347"/>
      <c r="J2899" s="694"/>
      <c r="K2899" s="232"/>
      <c r="L2899" s="698"/>
      <c r="M2899" s="185"/>
      <c r="N2899" s="717"/>
      <c r="O2899" s="232"/>
      <c r="P2899" s="232"/>
      <c r="Q2899" s="347"/>
      <c r="R2899" s="695"/>
      <c r="S2899" s="695"/>
      <c r="T2899" s="695"/>
      <c r="U2899" s="695"/>
      <c r="V2899" s="695"/>
      <c r="W2899" s="695"/>
      <c r="X2899" s="232"/>
      <c r="Y2899" s="695"/>
      <c r="Z2899" s="232"/>
      <c r="AA2899" s="696"/>
      <c r="AB2899" s="696"/>
      <c r="AC2899" s="697"/>
      <c r="AD2899" s="698"/>
      <c r="AE2899" s="699"/>
      <c r="AF2899" s="699"/>
      <c r="AG2899" s="699"/>
      <c r="AH2899" s="699"/>
      <c r="AI2899" s="232"/>
      <c r="AJ2899" s="694"/>
      <c r="AK2899" s="694"/>
      <c r="AL2899" s="700"/>
      <c r="AM2899" s="694"/>
      <c r="AN2899" s="694"/>
      <c r="AO2899" s="232"/>
      <c r="AP2899" s="232"/>
      <c r="AQ2899" s="232"/>
      <c r="AR2899" s="232"/>
      <c r="AS2899" s="232"/>
      <c r="AT2899" s="243" t="str">
        <f t="shared" si="233"/>
        <v/>
      </c>
      <c r="AU2899" s="243" t="str">
        <f t="shared" si="234"/>
        <v/>
      </c>
    </row>
    <row r="2900" spans="2:47" ht="14.25">
      <c r="B2900" s="682">
        <v>2025</v>
      </c>
      <c r="C2900" s="29">
        <v>8</v>
      </c>
      <c r="D2900" s="682"/>
      <c r="E2900" s="683"/>
      <c r="F2900" s="682"/>
      <c r="G2900" s="703"/>
      <c r="H2900" s="694"/>
      <c r="I2900" s="347"/>
      <c r="J2900" s="694"/>
      <c r="K2900" s="232"/>
      <c r="L2900" s="698"/>
      <c r="M2900" s="185"/>
      <c r="N2900" s="717"/>
      <c r="O2900" s="232"/>
      <c r="P2900" s="232"/>
      <c r="Q2900" s="347"/>
      <c r="R2900" s="695"/>
      <c r="S2900" s="695"/>
      <c r="T2900" s="695"/>
      <c r="U2900" s="695"/>
      <c r="V2900" s="695"/>
      <c r="W2900" s="695"/>
      <c r="X2900" s="232"/>
      <c r="Y2900" s="695"/>
      <c r="Z2900" s="232"/>
      <c r="AA2900" s="696"/>
      <c r="AB2900" s="696"/>
      <c r="AC2900" s="697"/>
      <c r="AD2900" s="698"/>
      <c r="AE2900" s="699"/>
      <c r="AF2900" s="699"/>
      <c r="AG2900" s="699"/>
      <c r="AH2900" s="699"/>
      <c r="AI2900" s="232"/>
      <c r="AJ2900" s="694"/>
      <c r="AK2900" s="694"/>
      <c r="AL2900" s="700"/>
      <c r="AM2900" s="694"/>
      <c r="AN2900" s="694"/>
      <c r="AO2900" s="232"/>
      <c r="AP2900" s="232"/>
      <c r="AQ2900" s="232"/>
      <c r="AR2900" s="232"/>
      <c r="AS2900" s="232"/>
      <c r="AT2900" s="243" t="str">
        <f t="shared" si="233"/>
        <v/>
      </c>
      <c r="AU2900" s="243" t="str">
        <f t="shared" si="234"/>
        <v/>
      </c>
    </row>
    <row r="2901" spans="2:47" ht="14.25">
      <c r="B2901" s="682">
        <v>2025</v>
      </c>
      <c r="C2901" s="29">
        <v>8</v>
      </c>
      <c r="D2901" s="682"/>
      <c r="E2901" s="683"/>
      <c r="F2901" s="682"/>
      <c r="G2901" s="703"/>
      <c r="H2901" s="694"/>
      <c r="I2901" s="347"/>
      <c r="J2901" s="694"/>
      <c r="K2901" s="232"/>
      <c r="L2901" s="698"/>
      <c r="M2901" s="185"/>
      <c r="N2901" s="717"/>
      <c r="O2901" s="232"/>
      <c r="P2901" s="232"/>
      <c r="Q2901" s="347"/>
      <c r="R2901" s="695"/>
      <c r="S2901" s="695"/>
      <c r="T2901" s="695"/>
      <c r="U2901" s="695"/>
      <c r="V2901" s="695"/>
      <c r="W2901" s="695"/>
      <c r="X2901" s="232"/>
      <c r="Y2901" s="695"/>
      <c r="Z2901" s="232"/>
      <c r="AA2901" s="696"/>
      <c r="AB2901" s="696"/>
      <c r="AC2901" s="697"/>
      <c r="AD2901" s="698"/>
      <c r="AE2901" s="699"/>
      <c r="AF2901" s="699"/>
      <c r="AG2901" s="699"/>
      <c r="AH2901" s="699"/>
      <c r="AI2901" s="232"/>
      <c r="AJ2901" s="694"/>
      <c r="AK2901" s="694"/>
      <c r="AL2901" s="700"/>
      <c r="AM2901" s="694"/>
      <c r="AN2901" s="694"/>
      <c r="AO2901" s="232"/>
      <c r="AP2901" s="232"/>
      <c r="AQ2901" s="232"/>
      <c r="AR2901" s="232"/>
      <c r="AS2901" s="232"/>
      <c r="AT2901" s="243" t="str">
        <f t="shared" si="233"/>
        <v/>
      </c>
      <c r="AU2901" s="243" t="str">
        <f t="shared" si="234"/>
        <v/>
      </c>
    </row>
    <row r="2902" spans="2:47" ht="14.25">
      <c r="B2902" s="682">
        <v>2025</v>
      </c>
      <c r="C2902" s="29">
        <v>8</v>
      </c>
      <c r="D2902" s="682"/>
      <c r="E2902" s="683"/>
      <c r="F2902" s="682"/>
      <c r="G2902" s="703"/>
      <c r="H2902" s="694"/>
      <c r="I2902" s="347"/>
      <c r="J2902" s="694"/>
      <c r="K2902" s="232"/>
      <c r="L2902" s="698"/>
      <c r="M2902" s="185"/>
      <c r="N2902" s="717"/>
      <c r="O2902" s="232"/>
      <c r="P2902" s="232"/>
      <c r="Q2902" s="347"/>
      <c r="R2902" s="695"/>
      <c r="S2902" s="695"/>
      <c r="T2902" s="695"/>
      <c r="U2902" s="695"/>
      <c r="V2902" s="695"/>
      <c r="W2902" s="695"/>
      <c r="X2902" s="232"/>
      <c r="Y2902" s="695"/>
      <c r="Z2902" s="232"/>
      <c r="AA2902" s="696"/>
      <c r="AB2902" s="696"/>
      <c r="AC2902" s="697"/>
      <c r="AD2902" s="698"/>
      <c r="AE2902" s="699"/>
      <c r="AF2902" s="699"/>
      <c r="AG2902" s="699"/>
      <c r="AH2902" s="699"/>
      <c r="AI2902" s="232"/>
      <c r="AJ2902" s="694"/>
      <c r="AK2902" s="694"/>
      <c r="AL2902" s="700"/>
      <c r="AM2902" s="694"/>
      <c r="AN2902" s="694"/>
      <c r="AO2902" s="232"/>
      <c r="AP2902" s="232"/>
      <c r="AQ2902" s="232"/>
      <c r="AR2902" s="232"/>
      <c r="AS2902" s="232"/>
      <c r="AT2902" s="243" t="str">
        <f t="shared" si="233"/>
        <v/>
      </c>
      <c r="AU2902" s="243" t="str">
        <f t="shared" si="234"/>
        <v/>
      </c>
    </row>
    <row r="2903" spans="2:47" ht="14.25">
      <c r="B2903" s="682">
        <v>2025</v>
      </c>
      <c r="C2903" s="29">
        <v>8</v>
      </c>
      <c r="D2903" s="682"/>
      <c r="E2903" s="683"/>
      <c r="F2903" s="682"/>
      <c r="G2903" s="703"/>
      <c r="H2903" s="694"/>
      <c r="I2903" s="347"/>
      <c r="J2903" s="694"/>
      <c r="K2903" s="232"/>
      <c r="L2903" s="698"/>
      <c r="M2903" s="185"/>
      <c r="N2903" s="717"/>
      <c r="O2903" s="232"/>
      <c r="P2903" s="232"/>
      <c r="Q2903" s="347"/>
      <c r="R2903" s="695"/>
      <c r="S2903" s="695"/>
      <c r="T2903" s="695"/>
      <c r="U2903" s="695"/>
      <c r="V2903" s="695"/>
      <c r="W2903" s="695"/>
      <c r="X2903" s="232"/>
      <c r="Y2903" s="695"/>
      <c r="Z2903" s="232"/>
      <c r="AA2903" s="696"/>
      <c r="AB2903" s="696"/>
      <c r="AC2903" s="697"/>
      <c r="AD2903" s="698"/>
      <c r="AE2903" s="699"/>
      <c r="AF2903" s="699"/>
      <c r="AG2903" s="699"/>
      <c r="AH2903" s="699"/>
      <c r="AI2903" s="232"/>
      <c r="AJ2903" s="694"/>
      <c r="AK2903" s="694"/>
      <c r="AL2903" s="700"/>
      <c r="AM2903" s="694"/>
      <c r="AN2903" s="694"/>
      <c r="AO2903" s="232"/>
      <c r="AP2903" s="232"/>
      <c r="AQ2903" s="232"/>
      <c r="AR2903" s="232"/>
      <c r="AS2903" s="232"/>
      <c r="AT2903" s="243" t="str">
        <f t="shared" si="233"/>
        <v/>
      </c>
      <c r="AU2903" s="243" t="str">
        <f t="shared" si="234"/>
        <v/>
      </c>
    </row>
    <row r="2904" spans="2:47" ht="14.25">
      <c r="B2904" s="682">
        <v>2025</v>
      </c>
      <c r="C2904" s="29">
        <v>8</v>
      </c>
      <c r="D2904" s="682"/>
      <c r="E2904" s="683"/>
      <c r="F2904" s="682"/>
      <c r="G2904" s="703"/>
      <c r="H2904" s="694"/>
      <c r="I2904" s="347"/>
      <c r="J2904" s="694"/>
      <c r="K2904" s="232"/>
      <c r="L2904" s="698"/>
      <c r="M2904" s="185"/>
      <c r="N2904" s="717"/>
      <c r="O2904" s="232"/>
      <c r="P2904" s="232"/>
      <c r="Q2904" s="347"/>
      <c r="R2904" s="695"/>
      <c r="S2904" s="695"/>
      <c r="T2904" s="695"/>
      <c r="U2904" s="695"/>
      <c r="V2904" s="695"/>
      <c r="W2904" s="695"/>
      <c r="X2904" s="232"/>
      <c r="Y2904" s="695"/>
      <c r="Z2904" s="232"/>
      <c r="AA2904" s="696"/>
      <c r="AB2904" s="696"/>
      <c r="AC2904" s="697"/>
      <c r="AD2904" s="698"/>
      <c r="AE2904" s="699"/>
      <c r="AF2904" s="699"/>
      <c r="AG2904" s="699"/>
      <c r="AH2904" s="699"/>
      <c r="AI2904" s="232"/>
      <c r="AJ2904" s="694"/>
      <c r="AK2904" s="694"/>
      <c r="AL2904" s="700"/>
      <c r="AM2904" s="694"/>
      <c r="AN2904" s="694"/>
      <c r="AO2904" s="232"/>
      <c r="AP2904" s="232"/>
      <c r="AQ2904" s="232"/>
      <c r="AR2904" s="232"/>
      <c r="AS2904" s="232"/>
      <c r="AT2904" s="243" t="str">
        <f t="shared" si="233"/>
        <v/>
      </c>
      <c r="AU2904" s="243" t="str">
        <f t="shared" si="234"/>
        <v/>
      </c>
    </row>
    <row r="2905" spans="2:47" ht="14.25">
      <c r="B2905" s="682">
        <v>2025</v>
      </c>
      <c r="C2905" s="29">
        <v>8</v>
      </c>
      <c r="D2905" s="682"/>
      <c r="E2905" s="683"/>
      <c r="F2905" s="682"/>
      <c r="G2905" s="703"/>
      <c r="H2905" s="694"/>
      <c r="I2905" s="347"/>
      <c r="J2905" s="694"/>
      <c r="K2905" s="232"/>
      <c r="L2905" s="698"/>
      <c r="M2905" s="185"/>
      <c r="N2905" s="717"/>
      <c r="O2905" s="232"/>
      <c r="P2905" s="232"/>
      <c r="Q2905" s="347"/>
      <c r="R2905" s="695"/>
      <c r="S2905" s="695"/>
      <c r="T2905" s="695"/>
      <c r="U2905" s="695"/>
      <c r="V2905" s="695"/>
      <c r="W2905" s="695"/>
      <c r="X2905" s="232"/>
      <c r="Y2905" s="695"/>
      <c r="Z2905" s="232"/>
      <c r="AA2905" s="696"/>
      <c r="AB2905" s="696"/>
      <c r="AC2905" s="697"/>
      <c r="AD2905" s="698"/>
      <c r="AE2905" s="699"/>
      <c r="AF2905" s="699"/>
      <c r="AG2905" s="699"/>
      <c r="AH2905" s="699"/>
      <c r="AI2905" s="232"/>
      <c r="AJ2905" s="694"/>
      <c r="AK2905" s="694"/>
      <c r="AL2905" s="700"/>
      <c r="AM2905" s="694"/>
      <c r="AN2905" s="694"/>
      <c r="AO2905" s="232"/>
      <c r="AP2905" s="232"/>
      <c r="AQ2905" s="232"/>
      <c r="AR2905" s="232"/>
      <c r="AS2905" s="232"/>
      <c r="AT2905" s="243" t="str">
        <f t="shared" si="233"/>
        <v/>
      </c>
      <c r="AU2905" s="243" t="str">
        <f t="shared" si="234"/>
        <v/>
      </c>
    </row>
    <row r="2906" spans="2:47" ht="14.25">
      <c r="B2906" s="682">
        <v>2025</v>
      </c>
      <c r="C2906" s="29">
        <v>8</v>
      </c>
      <c r="D2906" s="682"/>
      <c r="E2906" s="683"/>
      <c r="F2906" s="682"/>
      <c r="G2906" s="703"/>
      <c r="H2906" s="694"/>
      <c r="I2906" s="347"/>
      <c r="J2906" s="694"/>
      <c r="K2906" s="232"/>
      <c r="L2906" s="698"/>
      <c r="M2906" s="185"/>
      <c r="N2906" s="717"/>
      <c r="O2906" s="232"/>
      <c r="P2906" s="232"/>
      <c r="Q2906" s="347"/>
      <c r="R2906" s="695"/>
      <c r="S2906" s="695"/>
      <c r="T2906" s="695"/>
      <c r="U2906" s="695"/>
      <c r="V2906" s="695"/>
      <c r="W2906" s="695"/>
      <c r="X2906" s="232"/>
      <c r="Y2906" s="695"/>
      <c r="Z2906" s="232"/>
      <c r="AA2906" s="696"/>
      <c r="AB2906" s="696"/>
      <c r="AC2906" s="697"/>
      <c r="AD2906" s="698"/>
      <c r="AE2906" s="699"/>
      <c r="AF2906" s="699"/>
      <c r="AG2906" s="699"/>
      <c r="AH2906" s="699"/>
      <c r="AI2906" s="232"/>
      <c r="AJ2906" s="694"/>
      <c r="AK2906" s="694"/>
      <c r="AL2906" s="700"/>
      <c r="AM2906" s="694"/>
      <c r="AN2906" s="694"/>
      <c r="AO2906" s="232"/>
      <c r="AP2906" s="232"/>
      <c r="AQ2906" s="232"/>
      <c r="AR2906" s="232"/>
      <c r="AS2906" s="232"/>
      <c r="AT2906" s="243" t="str">
        <f t="shared" si="233"/>
        <v/>
      </c>
      <c r="AU2906" s="243" t="str">
        <f t="shared" si="234"/>
        <v/>
      </c>
    </row>
    <row r="2907" spans="2:47" ht="14.25">
      <c r="B2907" s="682">
        <v>2025</v>
      </c>
      <c r="C2907" s="29">
        <v>8</v>
      </c>
      <c r="D2907" s="682"/>
      <c r="E2907" s="683"/>
      <c r="F2907" s="682"/>
      <c r="G2907" s="703"/>
      <c r="H2907" s="694"/>
      <c r="I2907" s="347"/>
      <c r="J2907" s="694"/>
      <c r="K2907" s="232"/>
      <c r="L2907" s="698"/>
      <c r="M2907" s="185"/>
      <c r="N2907" s="717"/>
      <c r="O2907" s="232"/>
      <c r="P2907" s="232"/>
      <c r="Q2907" s="347"/>
      <c r="R2907" s="695"/>
      <c r="S2907" s="695"/>
      <c r="T2907" s="695"/>
      <c r="U2907" s="695"/>
      <c r="V2907" s="695"/>
      <c r="W2907" s="695"/>
      <c r="X2907" s="232"/>
      <c r="Y2907" s="695"/>
      <c r="Z2907" s="232"/>
      <c r="AA2907" s="696"/>
      <c r="AB2907" s="696"/>
      <c r="AC2907" s="697"/>
      <c r="AD2907" s="698"/>
      <c r="AE2907" s="699"/>
      <c r="AF2907" s="699"/>
      <c r="AG2907" s="699"/>
      <c r="AH2907" s="699"/>
      <c r="AI2907" s="232"/>
      <c r="AJ2907" s="694"/>
      <c r="AK2907" s="694"/>
      <c r="AL2907" s="700"/>
      <c r="AM2907" s="694"/>
      <c r="AN2907" s="694"/>
      <c r="AO2907" s="232"/>
      <c r="AP2907" s="232"/>
      <c r="AQ2907" s="232"/>
      <c r="AR2907" s="232"/>
      <c r="AS2907" s="232"/>
      <c r="AT2907" s="243" t="str">
        <f t="shared" si="233"/>
        <v/>
      </c>
      <c r="AU2907" s="243" t="str">
        <f t="shared" si="234"/>
        <v/>
      </c>
    </row>
    <row r="2908" spans="2:47" ht="14.25">
      <c r="B2908" s="682">
        <v>2025</v>
      </c>
      <c r="C2908" s="29">
        <v>8</v>
      </c>
      <c r="D2908" s="682"/>
      <c r="E2908" s="683"/>
      <c r="F2908" s="682"/>
      <c r="G2908" s="703"/>
      <c r="H2908" s="694"/>
      <c r="I2908" s="347"/>
      <c r="J2908" s="694"/>
      <c r="K2908" s="232"/>
      <c r="L2908" s="698"/>
      <c r="M2908" s="185"/>
      <c r="N2908" s="717"/>
      <c r="O2908" s="232"/>
      <c r="P2908" s="232"/>
      <c r="Q2908" s="347"/>
      <c r="R2908" s="695"/>
      <c r="S2908" s="695"/>
      <c r="T2908" s="695"/>
      <c r="U2908" s="695"/>
      <c r="V2908" s="695"/>
      <c r="W2908" s="695"/>
      <c r="X2908" s="232"/>
      <c r="Y2908" s="695"/>
      <c r="Z2908" s="232"/>
      <c r="AA2908" s="696"/>
      <c r="AB2908" s="696"/>
      <c r="AC2908" s="697"/>
      <c r="AD2908" s="698"/>
      <c r="AE2908" s="699"/>
      <c r="AF2908" s="699"/>
      <c r="AG2908" s="699"/>
      <c r="AH2908" s="699"/>
      <c r="AI2908" s="232"/>
      <c r="AJ2908" s="694"/>
      <c r="AK2908" s="694"/>
      <c r="AL2908" s="700"/>
      <c r="AM2908" s="694"/>
      <c r="AN2908" s="694"/>
      <c r="AO2908" s="232"/>
      <c r="AP2908" s="232"/>
      <c r="AQ2908" s="232"/>
      <c r="AR2908" s="232"/>
      <c r="AS2908" s="232"/>
      <c r="AT2908" s="243" t="str">
        <f t="shared" si="233"/>
        <v/>
      </c>
      <c r="AU2908" s="243" t="str">
        <f t="shared" si="234"/>
        <v/>
      </c>
    </row>
    <row r="2909" spans="2:47" ht="14.25">
      <c r="B2909" s="682">
        <v>2025</v>
      </c>
      <c r="C2909" s="29">
        <v>8</v>
      </c>
      <c r="D2909" s="682"/>
      <c r="E2909" s="683"/>
      <c r="F2909" s="682"/>
      <c r="G2909" s="703"/>
      <c r="H2909" s="694"/>
      <c r="I2909" s="347"/>
      <c r="J2909" s="694"/>
      <c r="K2909" s="232"/>
      <c r="L2909" s="698"/>
      <c r="M2909" s="185"/>
      <c r="N2909" s="717"/>
      <c r="O2909" s="232"/>
      <c r="P2909" s="232"/>
      <c r="Q2909" s="347"/>
      <c r="R2909" s="695"/>
      <c r="S2909" s="695"/>
      <c r="T2909" s="695"/>
      <c r="U2909" s="695"/>
      <c r="V2909" s="695"/>
      <c r="W2909" s="695"/>
      <c r="X2909" s="232"/>
      <c r="Y2909" s="695"/>
      <c r="Z2909" s="232"/>
      <c r="AA2909" s="696"/>
      <c r="AB2909" s="696"/>
      <c r="AC2909" s="697"/>
      <c r="AD2909" s="698"/>
      <c r="AE2909" s="699"/>
      <c r="AF2909" s="699"/>
      <c r="AG2909" s="699"/>
      <c r="AH2909" s="699"/>
      <c r="AI2909" s="232"/>
      <c r="AJ2909" s="694"/>
      <c r="AK2909" s="694"/>
      <c r="AL2909" s="700"/>
      <c r="AM2909" s="694"/>
      <c r="AN2909" s="694"/>
      <c r="AO2909" s="232"/>
      <c r="AP2909" s="232"/>
      <c r="AQ2909" s="232"/>
      <c r="AR2909" s="232"/>
      <c r="AS2909" s="232"/>
      <c r="AT2909" s="243" t="str">
        <f t="shared" si="233"/>
        <v/>
      </c>
      <c r="AU2909" s="243" t="str">
        <f t="shared" si="234"/>
        <v/>
      </c>
    </row>
    <row r="2910" spans="2:47" ht="14.25">
      <c r="B2910" s="682">
        <v>2025</v>
      </c>
      <c r="C2910" s="29">
        <v>8</v>
      </c>
      <c r="D2910" s="682"/>
      <c r="E2910" s="683"/>
      <c r="F2910" s="682"/>
      <c r="G2910" s="703"/>
      <c r="H2910" s="694"/>
      <c r="I2910" s="347"/>
      <c r="J2910" s="694"/>
      <c r="K2910" s="232"/>
      <c r="L2910" s="698"/>
      <c r="M2910" s="185"/>
      <c r="N2910" s="717"/>
      <c r="O2910" s="232"/>
      <c r="P2910" s="232"/>
      <c r="Q2910" s="347"/>
      <c r="R2910" s="695"/>
      <c r="S2910" s="695"/>
      <c r="T2910" s="695"/>
      <c r="U2910" s="695"/>
      <c r="V2910" s="695"/>
      <c r="W2910" s="695"/>
      <c r="X2910" s="232"/>
      <c r="Y2910" s="695"/>
      <c r="Z2910" s="232"/>
      <c r="AA2910" s="696"/>
      <c r="AB2910" s="696"/>
      <c r="AC2910" s="697"/>
      <c r="AD2910" s="698"/>
      <c r="AE2910" s="699"/>
      <c r="AF2910" s="699"/>
      <c r="AG2910" s="699"/>
      <c r="AH2910" s="699"/>
      <c r="AI2910" s="232"/>
      <c r="AJ2910" s="694"/>
      <c r="AK2910" s="694"/>
      <c r="AL2910" s="700"/>
      <c r="AM2910" s="694"/>
      <c r="AN2910" s="694"/>
      <c r="AO2910" s="232"/>
      <c r="AP2910" s="232"/>
      <c r="AQ2910" s="232"/>
      <c r="AR2910" s="232"/>
      <c r="AS2910" s="232"/>
      <c r="AT2910" s="243" t="str">
        <f t="shared" si="233"/>
        <v/>
      </c>
      <c r="AU2910" s="243" t="str">
        <f t="shared" si="234"/>
        <v/>
      </c>
    </row>
    <row r="2911" spans="2:47" ht="14.25">
      <c r="B2911" s="682">
        <v>2025</v>
      </c>
      <c r="C2911" s="29">
        <v>8</v>
      </c>
      <c r="D2911" s="682"/>
      <c r="E2911" s="683"/>
      <c r="F2911" s="682"/>
      <c r="G2911" s="703"/>
      <c r="H2911" s="694"/>
      <c r="I2911" s="347"/>
      <c r="J2911" s="694"/>
      <c r="K2911" s="232"/>
      <c r="L2911" s="698"/>
      <c r="M2911" s="185"/>
      <c r="N2911" s="717"/>
      <c r="O2911" s="232"/>
      <c r="P2911" s="232"/>
      <c r="Q2911" s="347"/>
      <c r="R2911" s="695"/>
      <c r="S2911" s="695"/>
      <c r="T2911" s="695"/>
      <c r="U2911" s="695"/>
      <c r="V2911" s="695"/>
      <c r="W2911" s="695"/>
      <c r="X2911" s="232"/>
      <c r="Y2911" s="695"/>
      <c r="Z2911" s="232"/>
      <c r="AA2911" s="696"/>
      <c r="AB2911" s="696"/>
      <c r="AC2911" s="697"/>
      <c r="AD2911" s="698"/>
      <c r="AE2911" s="699"/>
      <c r="AF2911" s="699"/>
      <c r="AG2911" s="699"/>
      <c r="AH2911" s="699"/>
      <c r="AI2911" s="232"/>
      <c r="AJ2911" s="694"/>
      <c r="AK2911" s="694"/>
      <c r="AL2911" s="700"/>
      <c r="AM2911" s="694"/>
      <c r="AN2911" s="694"/>
      <c r="AO2911" s="232"/>
      <c r="AP2911" s="232"/>
      <c r="AQ2911" s="232"/>
      <c r="AR2911" s="232"/>
      <c r="AS2911" s="232"/>
      <c r="AT2911" s="243" t="str">
        <f t="shared" si="233"/>
        <v/>
      </c>
      <c r="AU2911" s="243" t="str">
        <f t="shared" si="234"/>
        <v/>
      </c>
    </row>
    <row r="2912" spans="2:47" ht="14.25">
      <c r="B2912" s="682">
        <v>2025</v>
      </c>
      <c r="C2912" s="29">
        <v>8</v>
      </c>
      <c r="D2912" s="682"/>
      <c r="E2912" s="683"/>
      <c r="F2912" s="682"/>
      <c r="G2912" s="703"/>
      <c r="H2912" s="694"/>
      <c r="I2912" s="347"/>
      <c r="J2912" s="694"/>
      <c r="K2912" s="232"/>
      <c r="L2912" s="698"/>
      <c r="M2912" s="185"/>
      <c r="N2912" s="717"/>
      <c r="O2912" s="232"/>
      <c r="P2912" s="232"/>
      <c r="Q2912" s="347"/>
      <c r="R2912" s="695"/>
      <c r="S2912" s="695"/>
      <c r="T2912" s="695"/>
      <c r="U2912" s="695"/>
      <c r="V2912" s="695"/>
      <c r="W2912" s="695"/>
      <c r="X2912" s="232"/>
      <c r="Y2912" s="695"/>
      <c r="Z2912" s="232"/>
      <c r="AA2912" s="696"/>
      <c r="AB2912" s="696"/>
      <c r="AC2912" s="697"/>
      <c r="AD2912" s="698"/>
      <c r="AE2912" s="699"/>
      <c r="AF2912" s="699"/>
      <c r="AG2912" s="699"/>
      <c r="AH2912" s="699"/>
      <c r="AI2912" s="232"/>
      <c r="AJ2912" s="694"/>
      <c r="AK2912" s="694"/>
      <c r="AL2912" s="700"/>
      <c r="AM2912" s="694"/>
      <c r="AN2912" s="694"/>
      <c r="AO2912" s="232"/>
      <c r="AP2912" s="232"/>
      <c r="AQ2912" s="232"/>
      <c r="AR2912" s="232"/>
      <c r="AS2912" s="232"/>
      <c r="AT2912" s="243" t="str">
        <f t="shared" si="233"/>
        <v/>
      </c>
      <c r="AU2912" s="243" t="str">
        <f t="shared" si="234"/>
        <v/>
      </c>
    </row>
    <row r="2913" spans="2:47" ht="14.25">
      <c r="B2913" s="682">
        <v>2025</v>
      </c>
      <c r="C2913" s="29">
        <v>8</v>
      </c>
      <c r="D2913" s="682"/>
      <c r="E2913" s="683"/>
      <c r="F2913" s="682"/>
      <c r="G2913" s="703"/>
      <c r="H2913" s="694"/>
      <c r="I2913" s="347"/>
      <c r="J2913" s="694"/>
      <c r="K2913" s="232"/>
      <c r="L2913" s="698"/>
      <c r="M2913" s="185"/>
      <c r="N2913" s="717"/>
      <c r="O2913" s="232"/>
      <c r="P2913" s="232"/>
      <c r="Q2913" s="347"/>
      <c r="R2913" s="695"/>
      <c r="S2913" s="695"/>
      <c r="T2913" s="695"/>
      <c r="U2913" s="695"/>
      <c r="V2913" s="695"/>
      <c r="W2913" s="695"/>
      <c r="X2913" s="232"/>
      <c r="Y2913" s="695"/>
      <c r="Z2913" s="232"/>
      <c r="AA2913" s="696"/>
      <c r="AB2913" s="696"/>
      <c r="AC2913" s="697"/>
      <c r="AD2913" s="698"/>
      <c r="AE2913" s="699"/>
      <c r="AF2913" s="699"/>
      <c r="AG2913" s="699"/>
      <c r="AH2913" s="699"/>
      <c r="AI2913" s="232"/>
      <c r="AJ2913" s="694"/>
      <c r="AK2913" s="694"/>
      <c r="AL2913" s="700"/>
      <c r="AM2913" s="694"/>
      <c r="AN2913" s="694"/>
      <c r="AO2913" s="232"/>
      <c r="AP2913" s="232"/>
      <c r="AQ2913" s="232"/>
      <c r="AR2913" s="232"/>
      <c r="AS2913" s="232"/>
      <c r="AT2913" s="243" t="str">
        <f t="shared" si="233"/>
        <v/>
      </c>
      <c r="AU2913" s="243" t="str">
        <f t="shared" si="234"/>
        <v/>
      </c>
    </row>
    <row r="2914" spans="2:47" ht="14.25">
      <c r="B2914" s="682">
        <v>2025</v>
      </c>
      <c r="C2914" s="29">
        <v>8</v>
      </c>
      <c r="D2914" s="682"/>
      <c r="E2914" s="683"/>
      <c r="F2914" s="682"/>
      <c r="G2914" s="703"/>
      <c r="H2914" s="694"/>
      <c r="I2914" s="347"/>
      <c r="J2914" s="694"/>
      <c r="K2914" s="232"/>
      <c r="L2914" s="698"/>
      <c r="M2914" s="185"/>
      <c r="N2914" s="717"/>
      <c r="O2914" s="232"/>
      <c r="P2914" s="232"/>
      <c r="Q2914" s="347"/>
      <c r="R2914" s="695"/>
      <c r="S2914" s="695"/>
      <c r="T2914" s="695"/>
      <c r="U2914" s="695"/>
      <c r="V2914" s="695"/>
      <c r="W2914" s="695"/>
      <c r="X2914" s="232"/>
      <c r="Y2914" s="695"/>
      <c r="Z2914" s="232"/>
      <c r="AA2914" s="696"/>
      <c r="AB2914" s="696"/>
      <c r="AC2914" s="697"/>
      <c r="AD2914" s="698"/>
      <c r="AE2914" s="699"/>
      <c r="AF2914" s="699"/>
      <c r="AG2914" s="699"/>
      <c r="AH2914" s="699"/>
      <c r="AI2914" s="232"/>
      <c r="AJ2914" s="694"/>
      <c r="AK2914" s="694"/>
      <c r="AL2914" s="700"/>
      <c r="AM2914" s="694"/>
      <c r="AN2914" s="694"/>
      <c r="AO2914" s="232"/>
      <c r="AP2914" s="232"/>
      <c r="AQ2914" s="232"/>
      <c r="AR2914" s="232"/>
      <c r="AS2914" s="232"/>
      <c r="AT2914" s="243" t="str">
        <f t="shared" si="233"/>
        <v/>
      </c>
      <c r="AU2914" s="243" t="str">
        <f t="shared" si="234"/>
        <v/>
      </c>
    </row>
    <row r="2915" spans="2:47" ht="14.25">
      <c r="B2915" s="682">
        <v>2025</v>
      </c>
      <c r="C2915" s="29">
        <v>8</v>
      </c>
      <c r="D2915" s="682"/>
      <c r="E2915" s="683"/>
      <c r="F2915" s="682"/>
      <c r="G2915" s="703"/>
      <c r="H2915" s="694"/>
      <c r="I2915" s="347"/>
      <c r="J2915" s="694"/>
      <c r="K2915" s="232"/>
      <c r="L2915" s="698"/>
      <c r="M2915" s="185"/>
      <c r="N2915" s="717"/>
      <c r="O2915" s="232"/>
      <c r="P2915" s="232"/>
      <c r="Q2915" s="347"/>
      <c r="R2915" s="695"/>
      <c r="S2915" s="695"/>
      <c r="T2915" s="695"/>
      <c r="U2915" s="695"/>
      <c r="V2915" s="695"/>
      <c r="W2915" s="695"/>
      <c r="X2915" s="232"/>
      <c r="Y2915" s="695"/>
      <c r="Z2915" s="232"/>
      <c r="AA2915" s="696"/>
      <c r="AB2915" s="696"/>
      <c r="AC2915" s="697"/>
      <c r="AD2915" s="698"/>
      <c r="AE2915" s="699"/>
      <c r="AF2915" s="699"/>
      <c r="AG2915" s="699"/>
      <c r="AH2915" s="699"/>
      <c r="AI2915" s="232"/>
      <c r="AJ2915" s="694"/>
      <c r="AK2915" s="694"/>
      <c r="AL2915" s="700"/>
      <c r="AM2915" s="694"/>
      <c r="AN2915" s="694"/>
      <c r="AO2915" s="232"/>
      <c r="AP2915" s="232"/>
      <c r="AQ2915" s="232"/>
      <c r="AR2915" s="232"/>
      <c r="AS2915" s="232"/>
      <c r="AT2915" s="243" t="str">
        <f t="shared" si="233"/>
        <v/>
      </c>
      <c r="AU2915" s="243" t="str">
        <f t="shared" si="234"/>
        <v/>
      </c>
    </row>
    <row r="2916" spans="2:47" ht="14.25">
      <c r="B2916" s="682">
        <v>2025</v>
      </c>
      <c r="C2916" s="29">
        <v>8</v>
      </c>
      <c r="D2916" s="682"/>
      <c r="E2916" s="683"/>
      <c r="F2916" s="682"/>
      <c r="G2916" s="703"/>
      <c r="H2916" s="694"/>
      <c r="I2916" s="347"/>
      <c r="J2916" s="694"/>
      <c r="K2916" s="232"/>
      <c r="L2916" s="698"/>
      <c r="M2916" s="185"/>
      <c r="N2916" s="717"/>
      <c r="O2916" s="232"/>
      <c r="P2916" s="232"/>
      <c r="Q2916" s="347"/>
      <c r="R2916" s="695"/>
      <c r="S2916" s="695"/>
      <c r="T2916" s="695"/>
      <c r="U2916" s="695"/>
      <c r="V2916" s="695"/>
      <c r="W2916" s="695"/>
      <c r="X2916" s="232"/>
      <c r="Y2916" s="695"/>
      <c r="Z2916" s="232"/>
      <c r="AA2916" s="696"/>
      <c r="AB2916" s="696"/>
      <c r="AC2916" s="697"/>
      <c r="AD2916" s="698"/>
      <c r="AE2916" s="699"/>
      <c r="AF2916" s="699"/>
      <c r="AG2916" s="699"/>
      <c r="AH2916" s="699"/>
      <c r="AI2916" s="232"/>
      <c r="AJ2916" s="694"/>
      <c r="AK2916" s="694"/>
      <c r="AL2916" s="700"/>
      <c r="AM2916" s="694"/>
      <c r="AN2916" s="694"/>
      <c r="AO2916" s="232"/>
      <c r="AP2916" s="232"/>
      <c r="AQ2916" s="232"/>
      <c r="AR2916" s="232"/>
      <c r="AS2916" s="232"/>
      <c r="AT2916" s="243" t="str">
        <f t="shared" si="233"/>
        <v/>
      </c>
      <c r="AU2916" s="243" t="str">
        <f t="shared" si="234"/>
        <v/>
      </c>
    </row>
    <row r="2917" spans="2:47" ht="14.25">
      <c r="B2917" s="682">
        <v>2025</v>
      </c>
      <c r="C2917" s="29">
        <v>8</v>
      </c>
      <c r="D2917" s="682"/>
      <c r="E2917" s="683"/>
      <c r="F2917" s="682"/>
      <c r="G2917" s="703"/>
      <c r="H2917" s="694"/>
      <c r="I2917" s="347"/>
      <c r="J2917" s="694"/>
      <c r="K2917" s="232"/>
      <c r="L2917" s="698"/>
      <c r="M2917" s="185"/>
      <c r="N2917" s="717"/>
      <c r="O2917" s="232"/>
      <c r="P2917" s="232"/>
      <c r="Q2917" s="347"/>
      <c r="R2917" s="695"/>
      <c r="S2917" s="695"/>
      <c r="T2917" s="695"/>
      <c r="U2917" s="695"/>
      <c r="V2917" s="695"/>
      <c r="W2917" s="695"/>
      <c r="X2917" s="232"/>
      <c r="Y2917" s="695"/>
      <c r="Z2917" s="232"/>
      <c r="AA2917" s="696"/>
      <c r="AB2917" s="696"/>
      <c r="AC2917" s="697"/>
      <c r="AD2917" s="698"/>
      <c r="AE2917" s="699"/>
      <c r="AF2917" s="699"/>
      <c r="AG2917" s="699"/>
      <c r="AH2917" s="699"/>
      <c r="AI2917" s="232"/>
      <c r="AJ2917" s="694"/>
      <c r="AK2917" s="694"/>
      <c r="AL2917" s="700"/>
      <c r="AM2917" s="694"/>
      <c r="AN2917" s="694"/>
      <c r="AO2917" s="232"/>
      <c r="AP2917" s="232"/>
      <c r="AQ2917" s="232"/>
      <c r="AR2917" s="232"/>
      <c r="AS2917" s="232"/>
      <c r="AT2917" s="243" t="str">
        <f t="shared" si="233"/>
        <v/>
      </c>
      <c r="AU2917" s="243" t="str">
        <f t="shared" si="234"/>
        <v/>
      </c>
    </row>
    <row r="2918" spans="2:47" ht="14.25">
      <c r="B2918" s="682">
        <v>2025</v>
      </c>
      <c r="C2918" s="29">
        <v>8</v>
      </c>
      <c r="D2918" s="682"/>
      <c r="E2918" s="683"/>
      <c r="F2918" s="682"/>
      <c r="G2918" s="703"/>
      <c r="H2918" s="694"/>
      <c r="I2918" s="347"/>
      <c r="J2918" s="694"/>
      <c r="K2918" s="232"/>
      <c r="L2918" s="698"/>
      <c r="M2918" s="185"/>
      <c r="N2918" s="717"/>
      <c r="O2918" s="232"/>
      <c r="P2918" s="232"/>
      <c r="Q2918" s="347"/>
      <c r="R2918" s="695"/>
      <c r="S2918" s="695"/>
      <c r="T2918" s="695"/>
      <c r="U2918" s="695"/>
      <c r="V2918" s="695"/>
      <c r="W2918" s="695"/>
      <c r="X2918" s="232"/>
      <c r="Y2918" s="695"/>
      <c r="Z2918" s="232"/>
      <c r="AA2918" s="696"/>
      <c r="AB2918" s="696"/>
      <c r="AC2918" s="697"/>
      <c r="AD2918" s="698"/>
      <c r="AE2918" s="699"/>
      <c r="AF2918" s="699"/>
      <c r="AG2918" s="699"/>
      <c r="AH2918" s="699"/>
      <c r="AI2918" s="232"/>
      <c r="AJ2918" s="694"/>
      <c r="AK2918" s="694"/>
      <c r="AL2918" s="700"/>
      <c r="AM2918" s="694"/>
      <c r="AN2918" s="694"/>
      <c r="AO2918" s="232"/>
      <c r="AP2918" s="232"/>
      <c r="AQ2918" s="232"/>
      <c r="AR2918" s="232"/>
      <c r="AS2918" s="232"/>
      <c r="AT2918" s="243" t="str">
        <f t="shared" si="233"/>
        <v/>
      </c>
      <c r="AU2918" s="243" t="str">
        <f t="shared" si="234"/>
        <v/>
      </c>
    </row>
    <row r="2919" spans="2:47" ht="14.25">
      <c r="B2919" s="682">
        <v>2025</v>
      </c>
      <c r="C2919" s="29">
        <v>8</v>
      </c>
      <c r="D2919" s="682"/>
      <c r="E2919" s="683"/>
      <c r="F2919" s="682"/>
      <c r="G2919" s="703"/>
      <c r="H2919" s="694"/>
      <c r="I2919" s="347"/>
      <c r="J2919" s="694"/>
      <c r="K2919" s="232"/>
      <c r="L2919" s="698"/>
      <c r="M2919" s="185"/>
      <c r="N2919" s="717"/>
      <c r="O2919" s="232"/>
      <c r="P2919" s="232"/>
      <c r="Q2919" s="347"/>
      <c r="R2919" s="695"/>
      <c r="S2919" s="695"/>
      <c r="T2919" s="695"/>
      <c r="U2919" s="695"/>
      <c r="V2919" s="695"/>
      <c r="W2919" s="695"/>
      <c r="X2919" s="232"/>
      <c r="Y2919" s="695"/>
      <c r="Z2919" s="232"/>
      <c r="AA2919" s="696"/>
      <c r="AB2919" s="696"/>
      <c r="AC2919" s="697"/>
      <c r="AD2919" s="698"/>
      <c r="AE2919" s="699"/>
      <c r="AF2919" s="699"/>
      <c r="AG2919" s="699"/>
      <c r="AH2919" s="699"/>
      <c r="AI2919" s="232"/>
      <c r="AJ2919" s="694"/>
      <c r="AK2919" s="694"/>
      <c r="AL2919" s="700"/>
      <c r="AM2919" s="694"/>
      <c r="AN2919" s="694"/>
      <c r="AO2919" s="232"/>
      <c r="AP2919" s="232"/>
      <c r="AQ2919" s="232"/>
      <c r="AR2919" s="232"/>
      <c r="AS2919" s="232"/>
      <c r="AT2919" s="243" t="str">
        <f t="shared" si="233"/>
        <v/>
      </c>
      <c r="AU2919" s="243" t="str">
        <f t="shared" si="234"/>
        <v/>
      </c>
    </row>
    <row r="2920" spans="2:47" ht="14.25">
      <c r="B2920" s="682">
        <v>2025</v>
      </c>
      <c r="C2920" s="29">
        <v>8</v>
      </c>
      <c r="D2920" s="682"/>
      <c r="E2920" s="683"/>
      <c r="F2920" s="682"/>
      <c r="G2920" s="703"/>
      <c r="H2920" s="694"/>
      <c r="I2920" s="347"/>
      <c r="J2920" s="694"/>
      <c r="K2920" s="232"/>
      <c r="L2920" s="698"/>
      <c r="M2920" s="185"/>
      <c r="N2920" s="717"/>
      <c r="O2920" s="232"/>
      <c r="P2920" s="232"/>
      <c r="Q2920" s="347"/>
      <c r="R2920" s="695"/>
      <c r="S2920" s="695"/>
      <c r="T2920" s="695"/>
      <c r="U2920" s="695"/>
      <c r="V2920" s="695"/>
      <c r="W2920" s="695"/>
      <c r="X2920" s="232"/>
      <c r="Y2920" s="695"/>
      <c r="Z2920" s="232"/>
      <c r="AA2920" s="696"/>
      <c r="AB2920" s="696"/>
      <c r="AC2920" s="697"/>
      <c r="AD2920" s="698"/>
      <c r="AE2920" s="699"/>
      <c r="AF2920" s="699"/>
      <c r="AG2920" s="699"/>
      <c r="AH2920" s="699"/>
      <c r="AI2920" s="232"/>
      <c r="AJ2920" s="694"/>
      <c r="AK2920" s="694"/>
      <c r="AL2920" s="700"/>
      <c r="AM2920" s="694"/>
      <c r="AN2920" s="694"/>
      <c r="AO2920" s="232"/>
      <c r="AP2920" s="232"/>
      <c r="AQ2920" s="232"/>
      <c r="AR2920" s="232"/>
      <c r="AS2920" s="232"/>
      <c r="AT2920" s="243" t="str">
        <f t="shared" si="233"/>
        <v/>
      </c>
      <c r="AU2920" s="243" t="str">
        <f t="shared" si="234"/>
        <v/>
      </c>
    </row>
    <row r="2921" spans="2:47" ht="14.25">
      <c r="B2921" s="682">
        <v>2025</v>
      </c>
      <c r="C2921" s="29">
        <v>8</v>
      </c>
      <c r="D2921" s="682"/>
      <c r="E2921" s="683"/>
      <c r="F2921" s="682"/>
      <c r="G2921" s="703"/>
      <c r="H2921" s="694"/>
      <c r="I2921" s="347"/>
      <c r="J2921" s="694"/>
      <c r="K2921" s="232"/>
      <c r="L2921" s="698"/>
      <c r="M2921" s="185"/>
      <c r="N2921" s="717"/>
      <c r="O2921" s="232"/>
      <c r="P2921" s="232"/>
      <c r="Q2921" s="347"/>
      <c r="R2921" s="695"/>
      <c r="S2921" s="695"/>
      <c r="T2921" s="695"/>
      <c r="U2921" s="695"/>
      <c r="V2921" s="695"/>
      <c r="W2921" s="695"/>
      <c r="X2921" s="232"/>
      <c r="Y2921" s="695"/>
      <c r="Z2921" s="232"/>
      <c r="AA2921" s="696"/>
      <c r="AB2921" s="696"/>
      <c r="AC2921" s="697"/>
      <c r="AD2921" s="698"/>
      <c r="AE2921" s="699"/>
      <c r="AF2921" s="699"/>
      <c r="AG2921" s="699"/>
      <c r="AH2921" s="699"/>
      <c r="AI2921" s="232"/>
      <c r="AJ2921" s="694"/>
      <c r="AK2921" s="694"/>
      <c r="AL2921" s="700"/>
      <c r="AM2921" s="694"/>
      <c r="AN2921" s="694"/>
      <c r="AO2921" s="232"/>
      <c r="AP2921" s="232"/>
      <c r="AQ2921" s="232"/>
      <c r="AR2921" s="232"/>
      <c r="AS2921" s="232"/>
      <c r="AT2921" s="243" t="str">
        <f t="shared" si="233"/>
        <v/>
      </c>
      <c r="AU2921" s="243" t="str">
        <f t="shared" si="234"/>
        <v/>
      </c>
    </row>
    <row r="2922" spans="2:47" ht="14.25">
      <c r="B2922" s="682">
        <v>2025</v>
      </c>
      <c r="C2922" s="29">
        <v>8</v>
      </c>
      <c r="D2922" s="682"/>
      <c r="E2922" s="683"/>
      <c r="F2922" s="682"/>
      <c r="G2922" s="703"/>
      <c r="H2922" s="694"/>
      <c r="I2922" s="347"/>
      <c r="J2922" s="694"/>
      <c r="K2922" s="232"/>
      <c r="L2922" s="698"/>
      <c r="M2922" s="185"/>
      <c r="N2922" s="717"/>
      <c r="O2922" s="232"/>
      <c r="P2922" s="232"/>
      <c r="Q2922" s="347"/>
      <c r="R2922" s="695"/>
      <c r="S2922" s="695"/>
      <c r="T2922" s="695"/>
      <c r="U2922" s="695"/>
      <c r="V2922" s="695"/>
      <c r="W2922" s="695"/>
      <c r="X2922" s="232"/>
      <c r="Y2922" s="695"/>
      <c r="Z2922" s="232"/>
      <c r="AA2922" s="696"/>
      <c r="AB2922" s="696"/>
      <c r="AC2922" s="697"/>
      <c r="AD2922" s="698"/>
      <c r="AE2922" s="699"/>
      <c r="AF2922" s="699"/>
      <c r="AG2922" s="699"/>
      <c r="AH2922" s="699"/>
      <c r="AI2922" s="232"/>
      <c r="AJ2922" s="694"/>
      <c r="AK2922" s="694"/>
      <c r="AL2922" s="700"/>
      <c r="AM2922" s="694"/>
      <c r="AN2922" s="694"/>
      <c r="AO2922" s="232"/>
      <c r="AP2922" s="232"/>
      <c r="AQ2922" s="232"/>
      <c r="AR2922" s="232"/>
      <c r="AS2922" s="232"/>
      <c r="AT2922" s="243" t="str">
        <f t="shared" si="233"/>
        <v/>
      </c>
      <c r="AU2922" s="243" t="str">
        <f t="shared" si="234"/>
        <v/>
      </c>
    </row>
    <row r="2923" spans="2:47" ht="14.25">
      <c r="B2923" s="682">
        <v>2025</v>
      </c>
      <c r="C2923" s="29">
        <v>8</v>
      </c>
      <c r="D2923" s="682"/>
      <c r="E2923" s="683"/>
      <c r="F2923" s="682"/>
      <c r="G2923" s="703"/>
      <c r="H2923" s="694"/>
      <c r="I2923" s="347"/>
      <c r="J2923" s="694"/>
      <c r="K2923" s="232"/>
      <c r="L2923" s="698"/>
      <c r="M2923" s="185"/>
      <c r="N2923" s="717"/>
      <c r="O2923" s="232"/>
      <c r="P2923" s="232"/>
      <c r="Q2923" s="347"/>
      <c r="R2923" s="695"/>
      <c r="S2923" s="695"/>
      <c r="T2923" s="695"/>
      <c r="U2923" s="695"/>
      <c r="V2923" s="695"/>
      <c r="W2923" s="695"/>
      <c r="X2923" s="232"/>
      <c r="Y2923" s="695"/>
      <c r="Z2923" s="232"/>
      <c r="AA2923" s="696"/>
      <c r="AB2923" s="696"/>
      <c r="AC2923" s="697"/>
      <c r="AD2923" s="698"/>
      <c r="AE2923" s="699"/>
      <c r="AF2923" s="699"/>
      <c r="AG2923" s="699"/>
      <c r="AH2923" s="699"/>
      <c r="AI2923" s="232"/>
      <c r="AJ2923" s="694"/>
      <c r="AK2923" s="694"/>
      <c r="AL2923" s="700"/>
      <c r="AM2923" s="694"/>
      <c r="AN2923" s="694"/>
      <c r="AO2923" s="232"/>
      <c r="AP2923" s="232"/>
      <c r="AQ2923" s="232"/>
      <c r="AR2923" s="232"/>
      <c r="AS2923" s="232"/>
      <c r="AT2923" s="243" t="str">
        <f t="shared" si="233"/>
        <v/>
      </c>
      <c r="AU2923" s="243" t="str">
        <f t="shared" si="234"/>
        <v/>
      </c>
    </row>
    <row r="2924" spans="2:47" ht="14.25">
      <c r="B2924" s="682">
        <v>2025</v>
      </c>
      <c r="C2924" s="29">
        <v>8</v>
      </c>
      <c r="D2924" s="682"/>
      <c r="E2924" s="683"/>
      <c r="F2924" s="682"/>
      <c r="G2924" s="703"/>
      <c r="H2924" s="694"/>
      <c r="I2924" s="347"/>
      <c r="J2924" s="694"/>
      <c r="K2924" s="232"/>
      <c r="L2924" s="698"/>
      <c r="M2924" s="185"/>
      <c r="N2924" s="717"/>
      <c r="O2924" s="232"/>
      <c r="P2924" s="232"/>
      <c r="Q2924" s="347"/>
      <c r="R2924" s="695"/>
      <c r="S2924" s="695"/>
      <c r="T2924" s="695"/>
      <c r="U2924" s="695"/>
      <c r="V2924" s="695"/>
      <c r="W2924" s="695"/>
      <c r="X2924" s="232"/>
      <c r="Y2924" s="695"/>
      <c r="Z2924" s="232"/>
      <c r="AA2924" s="696"/>
      <c r="AB2924" s="696"/>
      <c r="AC2924" s="697"/>
      <c r="AD2924" s="698"/>
      <c r="AE2924" s="699"/>
      <c r="AF2924" s="699"/>
      <c r="AG2924" s="699"/>
      <c r="AH2924" s="699"/>
      <c r="AI2924" s="232"/>
      <c r="AJ2924" s="694"/>
      <c r="AK2924" s="694"/>
      <c r="AL2924" s="700"/>
      <c r="AM2924" s="694"/>
      <c r="AN2924" s="694"/>
      <c r="AO2924" s="232"/>
      <c r="AP2924" s="232"/>
      <c r="AQ2924" s="232"/>
      <c r="AR2924" s="232"/>
      <c r="AS2924" s="232"/>
      <c r="AT2924" s="243" t="str">
        <f t="shared" si="233"/>
        <v/>
      </c>
      <c r="AU2924" s="243" t="str">
        <f t="shared" si="234"/>
        <v/>
      </c>
    </row>
    <row r="2925" spans="2:47" ht="14.25">
      <c r="B2925" s="682">
        <v>2025</v>
      </c>
      <c r="C2925" s="29">
        <v>8</v>
      </c>
      <c r="D2925" s="682"/>
      <c r="E2925" s="683"/>
      <c r="F2925" s="682"/>
      <c r="G2925" s="703"/>
      <c r="H2925" s="694"/>
      <c r="I2925" s="347"/>
      <c r="J2925" s="694"/>
      <c r="K2925" s="232"/>
      <c r="L2925" s="698"/>
      <c r="M2925" s="185"/>
      <c r="N2925" s="717"/>
      <c r="O2925" s="232"/>
      <c r="P2925" s="232"/>
      <c r="Q2925" s="347"/>
      <c r="R2925" s="695"/>
      <c r="S2925" s="695"/>
      <c r="T2925" s="695"/>
      <c r="U2925" s="695"/>
      <c r="V2925" s="695"/>
      <c r="W2925" s="695"/>
      <c r="X2925" s="232"/>
      <c r="Y2925" s="695"/>
      <c r="Z2925" s="232"/>
      <c r="AA2925" s="696"/>
      <c r="AB2925" s="696"/>
      <c r="AC2925" s="697"/>
      <c r="AD2925" s="698"/>
      <c r="AE2925" s="699"/>
      <c r="AF2925" s="699"/>
      <c r="AG2925" s="699"/>
      <c r="AH2925" s="699"/>
      <c r="AI2925" s="232"/>
      <c r="AJ2925" s="694"/>
      <c r="AK2925" s="694"/>
      <c r="AL2925" s="700"/>
      <c r="AM2925" s="694"/>
      <c r="AN2925" s="694"/>
      <c r="AO2925" s="232"/>
      <c r="AP2925" s="232"/>
      <c r="AQ2925" s="232"/>
      <c r="AR2925" s="232"/>
      <c r="AS2925" s="232"/>
      <c r="AT2925" s="243" t="str">
        <f t="shared" si="233"/>
        <v/>
      </c>
      <c r="AU2925" s="243" t="str">
        <f t="shared" si="234"/>
        <v/>
      </c>
    </row>
    <row r="2926" spans="2:47" ht="14.25">
      <c r="B2926" s="682">
        <v>2025</v>
      </c>
      <c r="C2926" s="29">
        <v>8</v>
      </c>
      <c r="D2926" s="682"/>
      <c r="E2926" s="683"/>
      <c r="F2926" s="682"/>
      <c r="G2926" s="703"/>
      <c r="H2926" s="694"/>
      <c r="I2926" s="347"/>
      <c r="J2926" s="694"/>
      <c r="K2926" s="232"/>
      <c r="L2926" s="698"/>
      <c r="M2926" s="185"/>
      <c r="N2926" s="717"/>
      <c r="O2926" s="232"/>
      <c r="P2926" s="232"/>
      <c r="Q2926" s="347"/>
      <c r="R2926" s="695"/>
      <c r="S2926" s="695"/>
      <c r="T2926" s="695"/>
      <c r="U2926" s="695"/>
      <c r="V2926" s="695"/>
      <c r="W2926" s="695"/>
      <c r="X2926" s="232"/>
      <c r="Y2926" s="695"/>
      <c r="Z2926" s="232"/>
      <c r="AA2926" s="696"/>
      <c r="AB2926" s="696"/>
      <c r="AC2926" s="697"/>
      <c r="AD2926" s="698"/>
      <c r="AE2926" s="699"/>
      <c r="AF2926" s="699"/>
      <c r="AG2926" s="699"/>
      <c r="AH2926" s="699"/>
      <c r="AI2926" s="232"/>
      <c r="AJ2926" s="694"/>
      <c r="AK2926" s="694"/>
      <c r="AL2926" s="700"/>
      <c r="AM2926" s="694"/>
      <c r="AN2926" s="694"/>
      <c r="AO2926" s="232"/>
      <c r="AP2926" s="232"/>
      <c r="AQ2926" s="232"/>
      <c r="AR2926" s="232"/>
      <c r="AS2926" s="232"/>
      <c r="AT2926" s="243" t="str">
        <f t="shared" si="233"/>
        <v/>
      </c>
      <c r="AU2926" s="243" t="str">
        <f t="shared" si="234"/>
        <v/>
      </c>
    </row>
    <row r="2927" spans="2:47" ht="14.25">
      <c r="B2927" s="682">
        <v>2025</v>
      </c>
      <c r="C2927" s="29">
        <v>8</v>
      </c>
      <c r="D2927" s="682"/>
      <c r="E2927" s="683"/>
      <c r="F2927" s="682"/>
      <c r="G2927" s="703"/>
      <c r="H2927" s="694"/>
      <c r="I2927" s="347"/>
      <c r="J2927" s="694"/>
      <c r="K2927" s="232"/>
      <c r="L2927" s="698"/>
      <c r="M2927" s="185"/>
      <c r="N2927" s="717"/>
      <c r="O2927" s="232"/>
      <c r="P2927" s="232"/>
      <c r="Q2927" s="347"/>
      <c r="R2927" s="695"/>
      <c r="S2927" s="695"/>
      <c r="T2927" s="695"/>
      <c r="U2927" s="695"/>
      <c r="V2927" s="695"/>
      <c r="W2927" s="695"/>
      <c r="X2927" s="232"/>
      <c r="Y2927" s="695"/>
      <c r="Z2927" s="232"/>
      <c r="AA2927" s="696"/>
      <c r="AB2927" s="696"/>
      <c r="AC2927" s="697"/>
      <c r="AD2927" s="698"/>
      <c r="AE2927" s="699"/>
      <c r="AF2927" s="699"/>
      <c r="AG2927" s="699"/>
      <c r="AH2927" s="699"/>
      <c r="AI2927" s="232"/>
      <c r="AJ2927" s="694"/>
      <c r="AK2927" s="694"/>
      <c r="AL2927" s="700"/>
      <c r="AM2927" s="694"/>
      <c r="AN2927" s="694"/>
      <c r="AO2927" s="232"/>
      <c r="AP2927" s="232"/>
      <c r="AQ2927" s="232"/>
      <c r="AR2927" s="232"/>
      <c r="AS2927" s="232"/>
      <c r="AT2927" s="243" t="str">
        <f t="shared" si="233"/>
        <v/>
      </c>
      <c r="AU2927" s="243" t="str">
        <f t="shared" si="234"/>
        <v/>
      </c>
    </row>
    <row r="2928" spans="2:47" ht="14.25">
      <c r="B2928" s="682">
        <v>2025</v>
      </c>
      <c r="C2928" s="29">
        <v>8</v>
      </c>
      <c r="D2928" s="682"/>
      <c r="E2928" s="683"/>
      <c r="F2928" s="682"/>
      <c r="G2928" s="703"/>
      <c r="H2928" s="694"/>
      <c r="I2928" s="347"/>
      <c r="J2928" s="694"/>
      <c r="K2928" s="232"/>
      <c r="L2928" s="698"/>
      <c r="M2928" s="185"/>
      <c r="N2928" s="717"/>
      <c r="O2928" s="232"/>
      <c r="P2928" s="232"/>
      <c r="Q2928" s="347"/>
      <c r="R2928" s="695"/>
      <c r="S2928" s="695"/>
      <c r="T2928" s="695"/>
      <c r="U2928" s="695"/>
      <c r="V2928" s="695"/>
      <c r="W2928" s="695"/>
      <c r="X2928" s="232"/>
      <c r="Y2928" s="695"/>
      <c r="Z2928" s="232"/>
      <c r="AA2928" s="696"/>
      <c r="AB2928" s="696"/>
      <c r="AC2928" s="697"/>
      <c r="AD2928" s="698"/>
      <c r="AE2928" s="699"/>
      <c r="AF2928" s="699"/>
      <c r="AG2928" s="699"/>
      <c r="AH2928" s="699"/>
      <c r="AI2928" s="232"/>
      <c r="AJ2928" s="694"/>
      <c r="AK2928" s="694"/>
      <c r="AL2928" s="700"/>
      <c r="AM2928" s="694"/>
      <c r="AN2928" s="694"/>
      <c r="AO2928" s="232"/>
      <c r="AP2928" s="232"/>
      <c r="AQ2928" s="232"/>
      <c r="AR2928" s="232"/>
      <c r="AS2928" s="232"/>
      <c r="AT2928" s="243" t="str">
        <f t="shared" si="233"/>
        <v/>
      </c>
      <c r="AU2928" s="243" t="str">
        <f t="shared" si="234"/>
        <v/>
      </c>
    </row>
    <row r="2929" spans="2:47" ht="14.25">
      <c r="B2929" s="682">
        <v>2025</v>
      </c>
      <c r="C2929" s="29">
        <v>8</v>
      </c>
      <c r="D2929" s="682"/>
      <c r="E2929" s="683"/>
      <c r="F2929" s="682"/>
      <c r="G2929" s="703"/>
      <c r="H2929" s="694"/>
      <c r="I2929" s="347"/>
      <c r="J2929" s="694"/>
      <c r="K2929" s="232"/>
      <c r="L2929" s="698"/>
      <c r="M2929" s="185"/>
      <c r="N2929" s="717"/>
      <c r="O2929" s="232"/>
      <c r="P2929" s="232"/>
      <c r="Q2929" s="347"/>
      <c r="R2929" s="695"/>
      <c r="S2929" s="695"/>
      <c r="T2929" s="695"/>
      <c r="U2929" s="695"/>
      <c r="V2929" s="695"/>
      <c r="W2929" s="695"/>
      <c r="X2929" s="232"/>
      <c r="Y2929" s="695"/>
      <c r="Z2929" s="232"/>
      <c r="AA2929" s="696"/>
      <c r="AB2929" s="696"/>
      <c r="AC2929" s="697"/>
      <c r="AD2929" s="698"/>
      <c r="AE2929" s="699"/>
      <c r="AF2929" s="699"/>
      <c r="AG2929" s="699"/>
      <c r="AH2929" s="699"/>
      <c r="AI2929" s="232"/>
      <c r="AJ2929" s="694"/>
      <c r="AK2929" s="694"/>
      <c r="AL2929" s="700"/>
      <c r="AM2929" s="694"/>
      <c r="AN2929" s="694"/>
      <c r="AO2929" s="232"/>
      <c r="AP2929" s="232"/>
      <c r="AQ2929" s="232"/>
      <c r="AR2929" s="232"/>
      <c r="AS2929" s="232"/>
      <c r="AT2929" s="243" t="str">
        <f t="shared" si="233"/>
        <v/>
      </c>
      <c r="AU2929" s="243" t="str">
        <f t="shared" si="234"/>
        <v/>
      </c>
    </row>
    <row r="2930" spans="2:47" ht="14.25">
      <c r="B2930" s="682">
        <v>2025</v>
      </c>
      <c r="C2930" s="29">
        <v>8</v>
      </c>
      <c r="D2930" s="682"/>
      <c r="E2930" s="683"/>
      <c r="F2930" s="682"/>
      <c r="G2930" s="703"/>
      <c r="H2930" s="694"/>
      <c r="I2930" s="347"/>
      <c r="J2930" s="694"/>
      <c r="K2930" s="232"/>
      <c r="L2930" s="698"/>
      <c r="M2930" s="185"/>
      <c r="N2930" s="717"/>
      <c r="O2930" s="232"/>
      <c r="P2930" s="232"/>
      <c r="Q2930" s="347"/>
      <c r="R2930" s="695"/>
      <c r="S2930" s="695"/>
      <c r="T2930" s="695"/>
      <c r="U2930" s="695"/>
      <c r="V2930" s="695"/>
      <c r="W2930" s="695"/>
      <c r="X2930" s="232"/>
      <c r="Y2930" s="695"/>
      <c r="Z2930" s="232"/>
      <c r="AA2930" s="696"/>
      <c r="AB2930" s="696"/>
      <c r="AC2930" s="697"/>
      <c r="AD2930" s="698"/>
      <c r="AE2930" s="699"/>
      <c r="AF2930" s="699"/>
      <c r="AG2930" s="699"/>
      <c r="AH2930" s="699"/>
      <c r="AI2930" s="232"/>
      <c r="AJ2930" s="694"/>
      <c r="AK2930" s="694"/>
      <c r="AL2930" s="700"/>
      <c r="AM2930" s="694"/>
      <c r="AN2930" s="694"/>
      <c r="AO2930" s="232"/>
      <c r="AP2930" s="232"/>
      <c r="AQ2930" s="232"/>
      <c r="AR2930" s="232"/>
      <c r="AS2930" s="232"/>
      <c r="AT2930" s="243" t="str">
        <f t="shared" si="233"/>
        <v/>
      </c>
      <c r="AU2930" s="243" t="str">
        <f t="shared" si="234"/>
        <v/>
      </c>
    </row>
    <row r="2931" spans="2:47" ht="14.25">
      <c r="B2931" s="682">
        <v>2025</v>
      </c>
      <c r="C2931" s="29">
        <v>8</v>
      </c>
      <c r="D2931" s="682"/>
      <c r="E2931" s="683"/>
      <c r="F2931" s="682"/>
      <c r="G2931" s="703"/>
      <c r="H2931" s="694"/>
      <c r="I2931" s="347"/>
      <c r="J2931" s="694"/>
      <c r="K2931" s="232"/>
      <c r="L2931" s="698"/>
      <c r="M2931" s="185"/>
      <c r="N2931" s="717"/>
      <c r="O2931" s="232"/>
      <c r="P2931" s="232"/>
      <c r="Q2931" s="347"/>
      <c r="R2931" s="695"/>
      <c r="S2931" s="695"/>
      <c r="T2931" s="695"/>
      <c r="U2931" s="695"/>
      <c r="V2931" s="695"/>
      <c r="W2931" s="695"/>
      <c r="X2931" s="232"/>
      <c r="Y2931" s="695"/>
      <c r="Z2931" s="232"/>
      <c r="AA2931" s="696"/>
      <c r="AB2931" s="696"/>
      <c r="AC2931" s="697"/>
      <c r="AD2931" s="698"/>
      <c r="AE2931" s="699"/>
      <c r="AF2931" s="699"/>
      <c r="AG2931" s="699"/>
      <c r="AH2931" s="699"/>
      <c r="AI2931" s="232"/>
      <c r="AJ2931" s="694"/>
      <c r="AK2931" s="694"/>
      <c r="AL2931" s="700"/>
      <c r="AM2931" s="694"/>
      <c r="AN2931" s="694"/>
      <c r="AO2931" s="232"/>
      <c r="AP2931" s="232"/>
      <c r="AQ2931" s="232"/>
      <c r="AR2931" s="232"/>
      <c r="AS2931" s="232"/>
      <c r="AT2931" s="243" t="str">
        <f t="shared" si="233"/>
        <v/>
      </c>
      <c r="AU2931" s="243" t="str">
        <f t="shared" si="234"/>
        <v/>
      </c>
    </row>
    <row r="2932" spans="2:47" ht="14.25">
      <c r="B2932" s="682">
        <v>2025</v>
      </c>
      <c r="C2932" s="29">
        <v>8</v>
      </c>
      <c r="D2932" s="682"/>
      <c r="E2932" s="683"/>
      <c r="F2932" s="682"/>
      <c r="G2932" s="703"/>
      <c r="H2932" s="694"/>
      <c r="I2932" s="347"/>
      <c r="J2932" s="694"/>
      <c r="K2932" s="232"/>
      <c r="L2932" s="698"/>
      <c r="M2932" s="185"/>
      <c r="N2932" s="717"/>
      <c r="O2932" s="232"/>
      <c r="P2932" s="232"/>
      <c r="Q2932" s="347"/>
      <c r="R2932" s="695"/>
      <c r="S2932" s="695"/>
      <c r="T2932" s="695"/>
      <c r="U2932" s="695"/>
      <c r="V2932" s="695"/>
      <c r="W2932" s="695"/>
      <c r="X2932" s="232"/>
      <c r="Y2932" s="695"/>
      <c r="Z2932" s="232"/>
      <c r="AA2932" s="696"/>
      <c r="AB2932" s="696"/>
      <c r="AC2932" s="697"/>
      <c r="AD2932" s="698"/>
      <c r="AE2932" s="699"/>
      <c r="AF2932" s="699"/>
      <c r="AG2932" s="699"/>
      <c r="AH2932" s="699"/>
      <c r="AI2932" s="232"/>
      <c r="AJ2932" s="694"/>
      <c r="AK2932" s="694"/>
      <c r="AL2932" s="700"/>
      <c r="AM2932" s="694"/>
      <c r="AN2932" s="694"/>
      <c r="AO2932" s="232"/>
      <c r="AP2932" s="232"/>
      <c r="AQ2932" s="232"/>
      <c r="AR2932" s="232"/>
      <c r="AS2932" s="232"/>
      <c r="AT2932" s="243" t="str">
        <f t="shared" si="233"/>
        <v/>
      </c>
      <c r="AU2932" s="243" t="str">
        <f t="shared" si="234"/>
        <v/>
      </c>
    </row>
    <row r="2933" spans="2:47" ht="14.25">
      <c r="B2933" s="682">
        <v>2025</v>
      </c>
      <c r="C2933" s="29">
        <v>8</v>
      </c>
      <c r="D2933" s="682"/>
      <c r="E2933" s="683"/>
      <c r="F2933" s="682"/>
      <c r="G2933" s="703"/>
      <c r="H2933" s="694"/>
      <c r="I2933" s="347"/>
      <c r="J2933" s="694"/>
      <c r="K2933" s="232"/>
      <c r="L2933" s="698"/>
      <c r="M2933" s="185"/>
      <c r="N2933" s="717"/>
      <c r="O2933" s="232"/>
      <c r="P2933" s="232"/>
      <c r="Q2933" s="347"/>
      <c r="R2933" s="695"/>
      <c r="S2933" s="695"/>
      <c r="T2933" s="695"/>
      <c r="U2933" s="695"/>
      <c r="V2933" s="695"/>
      <c r="W2933" s="695"/>
      <c r="X2933" s="232"/>
      <c r="Y2933" s="695"/>
      <c r="Z2933" s="232"/>
      <c r="AA2933" s="696"/>
      <c r="AB2933" s="696"/>
      <c r="AC2933" s="697"/>
      <c r="AD2933" s="698"/>
      <c r="AE2933" s="699"/>
      <c r="AF2933" s="699"/>
      <c r="AG2933" s="699"/>
      <c r="AH2933" s="699"/>
      <c r="AI2933" s="232"/>
      <c r="AJ2933" s="694"/>
      <c r="AK2933" s="694"/>
      <c r="AL2933" s="700"/>
      <c r="AM2933" s="694"/>
      <c r="AN2933" s="694"/>
      <c r="AO2933" s="232"/>
      <c r="AP2933" s="232"/>
      <c r="AQ2933" s="232"/>
      <c r="AR2933" s="232"/>
      <c r="AS2933" s="232"/>
      <c r="AT2933" s="243" t="str">
        <f t="shared" si="233"/>
        <v/>
      </c>
      <c r="AU2933" s="243" t="str">
        <f t="shared" si="234"/>
        <v/>
      </c>
    </row>
    <row r="2934" spans="2:47" ht="14.25">
      <c r="B2934" s="682">
        <v>2025</v>
      </c>
      <c r="C2934" s="29">
        <v>8</v>
      </c>
      <c r="D2934" s="682"/>
      <c r="E2934" s="683"/>
      <c r="F2934" s="682"/>
      <c r="G2934" s="703"/>
      <c r="H2934" s="694"/>
      <c r="I2934" s="347"/>
      <c r="J2934" s="694"/>
      <c r="K2934" s="232"/>
      <c r="L2934" s="698"/>
      <c r="M2934" s="185"/>
      <c r="N2934" s="717"/>
      <c r="O2934" s="232"/>
      <c r="P2934" s="232"/>
      <c r="Q2934" s="347"/>
      <c r="R2934" s="695"/>
      <c r="S2934" s="695"/>
      <c r="T2934" s="695"/>
      <c r="U2934" s="695"/>
      <c r="V2934" s="695"/>
      <c r="W2934" s="695"/>
      <c r="X2934" s="232"/>
      <c r="Y2934" s="695"/>
      <c r="Z2934" s="232"/>
      <c r="AA2934" s="696"/>
      <c r="AB2934" s="696"/>
      <c r="AC2934" s="697"/>
      <c r="AD2934" s="698"/>
      <c r="AE2934" s="699"/>
      <c r="AF2934" s="699"/>
      <c r="AG2934" s="699"/>
      <c r="AH2934" s="699"/>
      <c r="AI2934" s="232"/>
      <c r="AJ2934" s="694"/>
      <c r="AK2934" s="694"/>
      <c r="AL2934" s="700"/>
      <c r="AM2934" s="694"/>
      <c r="AN2934" s="694"/>
      <c r="AO2934" s="232"/>
      <c r="AP2934" s="232"/>
      <c r="AQ2934" s="232"/>
      <c r="AR2934" s="232"/>
      <c r="AS2934" s="232"/>
      <c r="AT2934" s="243" t="str">
        <f t="shared" si="233"/>
        <v/>
      </c>
      <c r="AU2934" s="243" t="str">
        <f t="shared" si="234"/>
        <v/>
      </c>
    </row>
    <row r="2935" spans="2:47" ht="14.25">
      <c r="B2935" s="682">
        <v>2025</v>
      </c>
      <c r="C2935" s="29">
        <v>8</v>
      </c>
      <c r="D2935" s="682"/>
      <c r="E2935" s="683"/>
      <c r="F2935" s="682"/>
      <c r="G2935" s="703"/>
      <c r="H2935" s="694"/>
      <c r="I2935" s="347"/>
      <c r="J2935" s="694"/>
      <c r="K2935" s="232"/>
      <c r="L2935" s="698"/>
      <c r="M2935" s="185"/>
      <c r="N2935" s="717"/>
      <c r="O2935" s="232"/>
      <c r="P2935" s="232"/>
      <c r="Q2935" s="347"/>
      <c r="R2935" s="695"/>
      <c r="S2935" s="695"/>
      <c r="T2935" s="695"/>
      <c r="U2935" s="695"/>
      <c r="V2935" s="695"/>
      <c r="W2935" s="695"/>
      <c r="X2935" s="232"/>
      <c r="Y2935" s="695"/>
      <c r="Z2935" s="232"/>
      <c r="AA2935" s="696"/>
      <c r="AB2935" s="696"/>
      <c r="AC2935" s="697"/>
      <c r="AD2935" s="698"/>
      <c r="AE2935" s="699"/>
      <c r="AF2935" s="699"/>
      <c r="AG2935" s="699"/>
      <c r="AH2935" s="699"/>
      <c r="AI2935" s="232"/>
      <c r="AJ2935" s="694"/>
      <c r="AK2935" s="694"/>
      <c r="AL2935" s="700"/>
      <c r="AM2935" s="694"/>
      <c r="AN2935" s="694"/>
      <c r="AO2935" s="232"/>
      <c r="AP2935" s="232"/>
      <c r="AQ2935" s="232"/>
      <c r="AR2935" s="232"/>
      <c r="AS2935" s="232"/>
      <c r="AT2935" s="243" t="str">
        <f t="shared" si="233"/>
        <v/>
      </c>
      <c r="AU2935" s="243" t="str">
        <f t="shared" si="234"/>
        <v/>
      </c>
    </row>
    <row r="2936" spans="2:47" ht="14.25">
      <c r="B2936" s="682">
        <v>2025</v>
      </c>
      <c r="C2936" s="29">
        <v>8</v>
      </c>
      <c r="D2936" s="682"/>
      <c r="E2936" s="683"/>
      <c r="F2936" s="682"/>
      <c r="G2936" s="703"/>
      <c r="H2936" s="694"/>
      <c r="I2936" s="347"/>
      <c r="J2936" s="694"/>
      <c r="K2936" s="232"/>
      <c r="L2936" s="698"/>
      <c r="M2936" s="185"/>
      <c r="N2936" s="717"/>
      <c r="O2936" s="232"/>
      <c r="P2936" s="232"/>
      <c r="Q2936" s="347"/>
      <c r="R2936" s="695"/>
      <c r="S2936" s="695"/>
      <c r="T2936" s="695"/>
      <c r="U2936" s="695"/>
      <c r="V2936" s="695"/>
      <c r="W2936" s="695"/>
      <c r="X2936" s="232"/>
      <c r="Y2936" s="695"/>
      <c r="Z2936" s="232"/>
      <c r="AA2936" s="696"/>
      <c r="AB2936" s="696"/>
      <c r="AC2936" s="697"/>
      <c r="AD2936" s="698"/>
      <c r="AE2936" s="699"/>
      <c r="AF2936" s="699"/>
      <c r="AG2936" s="699"/>
      <c r="AH2936" s="699"/>
      <c r="AI2936" s="232"/>
      <c r="AJ2936" s="694"/>
      <c r="AK2936" s="694"/>
      <c r="AL2936" s="700"/>
      <c r="AM2936" s="694"/>
      <c r="AN2936" s="694"/>
      <c r="AO2936" s="232"/>
      <c r="AP2936" s="232"/>
      <c r="AQ2936" s="232"/>
      <c r="AR2936" s="232"/>
      <c r="AS2936" s="232"/>
      <c r="AT2936" s="243" t="str">
        <f t="shared" si="233"/>
        <v/>
      </c>
      <c r="AU2936" s="243" t="str">
        <f t="shared" si="234"/>
        <v/>
      </c>
    </row>
    <row r="2937" spans="2:47" ht="14.25">
      <c r="B2937" s="682">
        <v>2025</v>
      </c>
      <c r="C2937" s="29">
        <v>8</v>
      </c>
      <c r="D2937" s="682"/>
      <c r="E2937" s="683"/>
      <c r="F2937" s="682"/>
      <c r="G2937" s="703"/>
      <c r="H2937" s="694"/>
      <c r="I2937" s="347"/>
      <c r="J2937" s="694"/>
      <c r="K2937" s="232"/>
      <c r="L2937" s="698"/>
      <c r="M2937" s="185"/>
      <c r="N2937" s="717"/>
      <c r="O2937" s="232"/>
      <c r="P2937" s="232"/>
      <c r="Q2937" s="347"/>
      <c r="R2937" s="695"/>
      <c r="S2937" s="695"/>
      <c r="T2937" s="695"/>
      <c r="U2937" s="695"/>
      <c r="V2937" s="695"/>
      <c r="W2937" s="695"/>
      <c r="X2937" s="232"/>
      <c r="Y2937" s="695"/>
      <c r="Z2937" s="232"/>
      <c r="AA2937" s="696"/>
      <c r="AB2937" s="696"/>
      <c r="AC2937" s="697"/>
      <c r="AD2937" s="698"/>
      <c r="AE2937" s="699"/>
      <c r="AF2937" s="699"/>
      <c r="AG2937" s="699"/>
      <c r="AH2937" s="699"/>
      <c r="AI2937" s="232"/>
      <c r="AJ2937" s="694"/>
      <c r="AK2937" s="694"/>
      <c r="AL2937" s="700"/>
      <c r="AM2937" s="694"/>
      <c r="AN2937" s="694"/>
      <c r="AO2937" s="232"/>
      <c r="AP2937" s="232"/>
      <c r="AQ2937" s="232"/>
      <c r="AR2937" s="232"/>
      <c r="AS2937" s="232"/>
      <c r="AT2937" s="243" t="str">
        <f t="shared" si="233"/>
        <v/>
      </c>
      <c r="AU2937" s="243" t="str">
        <f t="shared" si="234"/>
        <v/>
      </c>
    </row>
    <row r="2938" spans="2:47" ht="14.25">
      <c r="B2938" s="682">
        <v>2025</v>
      </c>
      <c r="C2938" s="29">
        <v>8</v>
      </c>
      <c r="D2938" s="682"/>
      <c r="E2938" s="683"/>
      <c r="F2938" s="682"/>
      <c r="G2938" s="703"/>
      <c r="H2938" s="694"/>
      <c r="I2938" s="347"/>
      <c r="J2938" s="694"/>
      <c r="K2938" s="232"/>
      <c r="L2938" s="698"/>
      <c r="M2938" s="185"/>
      <c r="N2938" s="717"/>
      <c r="O2938" s="232"/>
      <c r="P2938" s="232"/>
      <c r="Q2938" s="347"/>
      <c r="R2938" s="695"/>
      <c r="S2938" s="695"/>
      <c r="T2938" s="695"/>
      <c r="U2938" s="695"/>
      <c r="V2938" s="695"/>
      <c r="W2938" s="695"/>
      <c r="X2938" s="232"/>
      <c r="Y2938" s="695"/>
      <c r="Z2938" s="232"/>
      <c r="AA2938" s="696"/>
      <c r="AB2938" s="696"/>
      <c r="AC2938" s="697"/>
      <c r="AD2938" s="698"/>
      <c r="AE2938" s="699"/>
      <c r="AF2938" s="699"/>
      <c r="AG2938" s="699"/>
      <c r="AH2938" s="699"/>
      <c r="AI2938" s="232"/>
      <c r="AJ2938" s="694"/>
      <c r="AK2938" s="694"/>
      <c r="AL2938" s="700"/>
      <c r="AM2938" s="694"/>
      <c r="AN2938" s="694"/>
      <c r="AO2938" s="232"/>
      <c r="AP2938" s="232"/>
      <c r="AQ2938" s="232"/>
      <c r="AR2938" s="232"/>
      <c r="AS2938" s="232"/>
      <c r="AT2938" s="243" t="str">
        <f t="shared" si="233"/>
        <v/>
      </c>
      <c r="AU2938" s="243" t="str">
        <f t="shared" si="234"/>
        <v/>
      </c>
    </row>
    <row r="2939" spans="2:47" ht="14.25">
      <c r="B2939" s="682">
        <v>2025</v>
      </c>
      <c r="C2939" s="29">
        <v>8</v>
      </c>
      <c r="D2939" s="682"/>
      <c r="E2939" s="683"/>
      <c r="F2939" s="682"/>
      <c r="G2939" s="703"/>
      <c r="H2939" s="694"/>
      <c r="I2939" s="347"/>
      <c r="J2939" s="694"/>
      <c r="K2939" s="232"/>
      <c r="L2939" s="698"/>
      <c r="M2939" s="185"/>
      <c r="N2939" s="717"/>
      <c r="O2939" s="232"/>
      <c r="P2939" s="232"/>
      <c r="Q2939" s="347"/>
      <c r="R2939" s="695"/>
      <c r="S2939" s="695"/>
      <c r="T2939" s="695"/>
      <c r="U2939" s="695"/>
      <c r="V2939" s="695"/>
      <c r="W2939" s="695"/>
      <c r="X2939" s="232"/>
      <c r="Y2939" s="695"/>
      <c r="Z2939" s="232"/>
      <c r="AA2939" s="696"/>
      <c r="AB2939" s="696"/>
      <c r="AC2939" s="697"/>
      <c r="AD2939" s="698"/>
      <c r="AE2939" s="699"/>
      <c r="AF2939" s="699"/>
      <c r="AG2939" s="699"/>
      <c r="AH2939" s="699"/>
      <c r="AI2939" s="232"/>
      <c r="AJ2939" s="694"/>
      <c r="AK2939" s="694"/>
      <c r="AL2939" s="700"/>
      <c r="AM2939" s="694"/>
      <c r="AN2939" s="694"/>
      <c r="AO2939" s="232"/>
      <c r="AP2939" s="232"/>
      <c r="AQ2939" s="232"/>
      <c r="AR2939" s="232"/>
      <c r="AS2939" s="232"/>
      <c r="AT2939" s="243" t="str">
        <f t="shared" si="233"/>
        <v/>
      </c>
      <c r="AU2939" s="243" t="str">
        <f t="shared" si="234"/>
        <v/>
      </c>
    </row>
    <row r="2940" spans="2:47" ht="14.25">
      <c r="B2940" s="682">
        <v>2025</v>
      </c>
      <c r="C2940" s="29">
        <v>8</v>
      </c>
      <c r="D2940" s="682"/>
      <c r="E2940" s="683"/>
      <c r="F2940" s="682"/>
      <c r="G2940" s="703"/>
      <c r="H2940" s="694"/>
      <c r="I2940" s="347"/>
      <c r="J2940" s="694"/>
      <c r="K2940" s="232"/>
      <c r="L2940" s="698"/>
      <c r="M2940" s="185"/>
      <c r="N2940" s="717"/>
      <c r="O2940" s="232"/>
      <c r="P2940" s="232"/>
      <c r="Q2940" s="347"/>
      <c r="R2940" s="695"/>
      <c r="S2940" s="695"/>
      <c r="T2940" s="695"/>
      <c r="U2940" s="695"/>
      <c r="V2940" s="695"/>
      <c r="W2940" s="695"/>
      <c r="X2940" s="232"/>
      <c r="Y2940" s="695"/>
      <c r="Z2940" s="232"/>
      <c r="AA2940" s="696"/>
      <c r="AB2940" s="696"/>
      <c r="AC2940" s="697"/>
      <c r="AD2940" s="698"/>
      <c r="AE2940" s="699"/>
      <c r="AF2940" s="699"/>
      <c r="AG2940" s="699"/>
      <c r="AH2940" s="699"/>
      <c r="AI2940" s="232"/>
      <c r="AJ2940" s="694"/>
      <c r="AK2940" s="694"/>
      <c r="AL2940" s="700"/>
      <c r="AM2940" s="694"/>
      <c r="AN2940" s="694"/>
      <c r="AO2940" s="232"/>
      <c r="AP2940" s="232"/>
      <c r="AQ2940" s="232"/>
      <c r="AR2940" s="232"/>
      <c r="AS2940" s="232"/>
      <c r="AT2940" s="243" t="str">
        <f t="shared" si="233"/>
        <v/>
      </c>
      <c r="AU2940" s="243" t="str">
        <f t="shared" si="234"/>
        <v/>
      </c>
    </row>
    <row r="2941" spans="2:47" ht="14.25">
      <c r="B2941" s="682">
        <v>2025</v>
      </c>
      <c r="C2941" s="29">
        <v>8</v>
      </c>
      <c r="D2941" s="682"/>
      <c r="E2941" s="683"/>
      <c r="F2941" s="682"/>
      <c r="G2941" s="703"/>
      <c r="H2941" s="694"/>
      <c r="I2941" s="347"/>
      <c r="J2941" s="694"/>
      <c r="K2941" s="232"/>
      <c r="L2941" s="698"/>
      <c r="M2941" s="185"/>
      <c r="N2941" s="717"/>
      <c r="O2941" s="232"/>
      <c r="P2941" s="232"/>
      <c r="Q2941" s="347"/>
      <c r="R2941" s="695"/>
      <c r="S2941" s="695"/>
      <c r="T2941" s="695"/>
      <c r="U2941" s="695"/>
      <c r="V2941" s="695"/>
      <c r="W2941" s="695"/>
      <c r="X2941" s="232"/>
      <c r="Y2941" s="695"/>
      <c r="Z2941" s="232"/>
      <c r="AA2941" s="696"/>
      <c r="AB2941" s="696"/>
      <c r="AC2941" s="697"/>
      <c r="AD2941" s="698"/>
      <c r="AE2941" s="699"/>
      <c r="AF2941" s="699"/>
      <c r="AG2941" s="699"/>
      <c r="AH2941" s="699"/>
      <c r="AI2941" s="232"/>
      <c r="AJ2941" s="694"/>
      <c r="AK2941" s="694"/>
      <c r="AL2941" s="700"/>
      <c r="AM2941" s="694"/>
      <c r="AN2941" s="694"/>
      <c r="AO2941" s="232"/>
      <c r="AP2941" s="232"/>
      <c r="AQ2941" s="232"/>
      <c r="AR2941" s="232"/>
      <c r="AS2941" s="232"/>
      <c r="AT2941" s="243" t="str">
        <f t="shared" si="233"/>
        <v/>
      </c>
      <c r="AU2941" s="243" t="str">
        <f t="shared" si="234"/>
        <v/>
      </c>
    </row>
    <row r="2942" spans="2:47" ht="14.25">
      <c r="B2942" s="682">
        <v>2025</v>
      </c>
      <c r="C2942" s="29">
        <v>8</v>
      </c>
      <c r="D2942" s="682"/>
      <c r="E2942" s="683"/>
      <c r="F2942" s="682"/>
      <c r="G2942" s="703"/>
      <c r="H2942" s="694"/>
      <c r="I2942" s="347"/>
      <c r="J2942" s="694"/>
      <c r="K2942" s="232"/>
      <c r="L2942" s="698"/>
      <c r="M2942" s="185"/>
      <c r="N2942" s="717"/>
      <c r="O2942" s="232"/>
      <c r="P2942" s="232"/>
      <c r="Q2942" s="347"/>
      <c r="R2942" s="695"/>
      <c r="S2942" s="695"/>
      <c r="T2942" s="695"/>
      <c r="U2942" s="695"/>
      <c r="V2942" s="695"/>
      <c r="W2942" s="695"/>
      <c r="X2942" s="232"/>
      <c r="Y2942" s="695"/>
      <c r="Z2942" s="232"/>
      <c r="AA2942" s="696"/>
      <c r="AB2942" s="696"/>
      <c r="AC2942" s="697"/>
      <c r="AD2942" s="698"/>
      <c r="AE2942" s="699"/>
      <c r="AF2942" s="699"/>
      <c r="AG2942" s="699"/>
      <c r="AH2942" s="699"/>
      <c r="AI2942" s="232"/>
      <c r="AJ2942" s="694"/>
      <c r="AK2942" s="694"/>
      <c r="AL2942" s="700"/>
      <c r="AM2942" s="694"/>
      <c r="AN2942" s="694"/>
      <c r="AO2942" s="232"/>
      <c r="AP2942" s="232"/>
      <c r="AQ2942" s="232"/>
      <c r="AR2942" s="232"/>
      <c r="AS2942" s="232"/>
      <c r="AT2942" s="243" t="str">
        <f t="shared" ref="AT2942:AT3005" si="235">IF(IF(AE2942&gt;AF2942,1-AE2942+AF2942,AF2942-AE2942)=0,"",IF(AE2942&gt;AF2942,1-AE2942+AF2942,AF2942-AE2942))</f>
        <v/>
      </c>
      <c r="AU2942" s="243" t="str">
        <f t="shared" ref="AU2942:AU3005" si="236">IF(IF(AG2942&gt;AH2942,1-AG2942+AH2942,AH2942-AG2942)=0,"",IF(AG2942&gt;AH2942,1-AG2942+AH2942,AH2942-AG2942))</f>
        <v/>
      </c>
    </row>
    <row r="2943" spans="2:47" ht="14.25">
      <c r="B2943" s="682">
        <v>2025</v>
      </c>
      <c r="C2943" s="29">
        <v>8</v>
      </c>
      <c r="D2943" s="682"/>
      <c r="E2943" s="683"/>
      <c r="F2943" s="682"/>
      <c r="G2943" s="703"/>
      <c r="H2943" s="694"/>
      <c r="I2943" s="347"/>
      <c r="J2943" s="694"/>
      <c r="K2943" s="232"/>
      <c r="L2943" s="698"/>
      <c r="M2943" s="185"/>
      <c r="N2943" s="717"/>
      <c r="O2943" s="232"/>
      <c r="P2943" s="232"/>
      <c r="Q2943" s="347"/>
      <c r="R2943" s="695"/>
      <c r="S2943" s="695"/>
      <c r="T2943" s="695"/>
      <c r="U2943" s="695"/>
      <c r="V2943" s="695"/>
      <c r="W2943" s="695"/>
      <c r="X2943" s="232"/>
      <c r="Y2943" s="695"/>
      <c r="Z2943" s="232"/>
      <c r="AA2943" s="696"/>
      <c r="AB2943" s="696"/>
      <c r="AC2943" s="697"/>
      <c r="AD2943" s="698"/>
      <c r="AE2943" s="699"/>
      <c r="AF2943" s="699"/>
      <c r="AG2943" s="699"/>
      <c r="AH2943" s="699"/>
      <c r="AI2943" s="232"/>
      <c r="AJ2943" s="694"/>
      <c r="AK2943" s="694"/>
      <c r="AL2943" s="700"/>
      <c r="AM2943" s="694"/>
      <c r="AN2943" s="694"/>
      <c r="AO2943" s="232"/>
      <c r="AP2943" s="232"/>
      <c r="AQ2943" s="232"/>
      <c r="AR2943" s="232"/>
      <c r="AS2943" s="232"/>
      <c r="AT2943" s="243" t="str">
        <f t="shared" si="235"/>
        <v/>
      </c>
      <c r="AU2943" s="243" t="str">
        <f t="shared" si="236"/>
        <v/>
      </c>
    </row>
    <row r="2944" spans="2:47" ht="14.25">
      <c r="B2944" s="682">
        <v>2025</v>
      </c>
      <c r="C2944" s="29">
        <v>8</v>
      </c>
      <c r="D2944" s="682"/>
      <c r="E2944" s="683"/>
      <c r="F2944" s="682"/>
      <c r="G2944" s="703"/>
      <c r="H2944" s="694"/>
      <c r="I2944" s="347"/>
      <c r="J2944" s="694"/>
      <c r="K2944" s="232"/>
      <c r="L2944" s="698"/>
      <c r="M2944" s="185"/>
      <c r="N2944" s="717"/>
      <c r="O2944" s="232"/>
      <c r="P2944" s="232"/>
      <c r="Q2944" s="347"/>
      <c r="R2944" s="695"/>
      <c r="S2944" s="695"/>
      <c r="T2944" s="695"/>
      <c r="U2944" s="695"/>
      <c r="V2944" s="695"/>
      <c r="W2944" s="695"/>
      <c r="X2944" s="232"/>
      <c r="Y2944" s="695"/>
      <c r="Z2944" s="232"/>
      <c r="AA2944" s="696"/>
      <c r="AB2944" s="696"/>
      <c r="AC2944" s="697"/>
      <c r="AD2944" s="698"/>
      <c r="AE2944" s="699"/>
      <c r="AF2944" s="699"/>
      <c r="AG2944" s="699"/>
      <c r="AH2944" s="699"/>
      <c r="AI2944" s="232"/>
      <c r="AJ2944" s="694"/>
      <c r="AK2944" s="694"/>
      <c r="AL2944" s="700"/>
      <c r="AM2944" s="694"/>
      <c r="AN2944" s="694"/>
      <c r="AO2944" s="232"/>
      <c r="AP2944" s="232"/>
      <c r="AQ2944" s="232"/>
      <c r="AR2944" s="232"/>
      <c r="AS2944" s="232"/>
      <c r="AT2944" s="243" t="str">
        <f t="shared" si="235"/>
        <v/>
      </c>
      <c r="AU2944" s="243" t="str">
        <f t="shared" si="236"/>
        <v/>
      </c>
    </row>
    <row r="2945" spans="2:47" ht="14.25">
      <c r="B2945" s="682">
        <v>2025</v>
      </c>
      <c r="C2945" s="29">
        <v>8</v>
      </c>
      <c r="D2945" s="682"/>
      <c r="E2945" s="683"/>
      <c r="F2945" s="682"/>
      <c r="G2945" s="703"/>
      <c r="H2945" s="694"/>
      <c r="I2945" s="347"/>
      <c r="J2945" s="694"/>
      <c r="K2945" s="232"/>
      <c r="L2945" s="698"/>
      <c r="M2945" s="185"/>
      <c r="N2945" s="717"/>
      <c r="O2945" s="232"/>
      <c r="P2945" s="232"/>
      <c r="Q2945" s="347"/>
      <c r="R2945" s="695"/>
      <c r="S2945" s="695"/>
      <c r="T2945" s="695"/>
      <c r="U2945" s="695"/>
      <c r="V2945" s="695"/>
      <c r="W2945" s="695"/>
      <c r="X2945" s="232"/>
      <c r="Y2945" s="695"/>
      <c r="Z2945" s="232"/>
      <c r="AA2945" s="696"/>
      <c r="AB2945" s="696"/>
      <c r="AC2945" s="697"/>
      <c r="AD2945" s="698"/>
      <c r="AE2945" s="699"/>
      <c r="AF2945" s="699"/>
      <c r="AG2945" s="699"/>
      <c r="AH2945" s="699"/>
      <c r="AI2945" s="232"/>
      <c r="AJ2945" s="694"/>
      <c r="AK2945" s="694"/>
      <c r="AL2945" s="700"/>
      <c r="AM2945" s="694"/>
      <c r="AN2945" s="694"/>
      <c r="AO2945" s="232"/>
      <c r="AP2945" s="232"/>
      <c r="AQ2945" s="232"/>
      <c r="AR2945" s="232"/>
      <c r="AS2945" s="232"/>
      <c r="AT2945" s="243" t="str">
        <f t="shared" si="235"/>
        <v/>
      </c>
      <c r="AU2945" s="243" t="str">
        <f t="shared" si="236"/>
        <v/>
      </c>
    </row>
    <row r="2946" spans="2:47" ht="14.25">
      <c r="B2946" s="682">
        <v>2025</v>
      </c>
      <c r="C2946" s="29">
        <v>8</v>
      </c>
      <c r="D2946" s="682"/>
      <c r="E2946" s="683"/>
      <c r="F2946" s="682"/>
      <c r="G2946" s="703"/>
      <c r="H2946" s="694"/>
      <c r="I2946" s="347"/>
      <c r="J2946" s="694"/>
      <c r="K2946" s="232"/>
      <c r="L2946" s="698"/>
      <c r="M2946" s="185"/>
      <c r="N2946" s="717"/>
      <c r="O2946" s="232"/>
      <c r="P2946" s="232"/>
      <c r="Q2946" s="347"/>
      <c r="R2946" s="695"/>
      <c r="S2946" s="695"/>
      <c r="T2946" s="695"/>
      <c r="U2946" s="695"/>
      <c r="V2946" s="695"/>
      <c r="W2946" s="695"/>
      <c r="X2946" s="232"/>
      <c r="Y2946" s="695"/>
      <c r="Z2946" s="232"/>
      <c r="AA2946" s="696"/>
      <c r="AB2946" s="696"/>
      <c r="AC2946" s="697"/>
      <c r="AD2946" s="698"/>
      <c r="AE2946" s="699"/>
      <c r="AF2946" s="699"/>
      <c r="AG2946" s="699"/>
      <c r="AH2946" s="699"/>
      <c r="AI2946" s="232"/>
      <c r="AJ2946" s="694"/>
      <c r="AK2946" s="694"/>
      <c r="AL2946" s="700"/>
      <c r="AM2946" s="694"/>
      <c r="AN2946" s="694"/>
      <c r="AO2946" s="232"/>
      <c r="AP2946" s="232"/>
      <c r="AQ2946" s="232"/>
      <c r="AR2946" s="232"/>
      <c r="AS2946" s="232"/>
      <c r="AT2946" s="243" t="str">
        <f t="shared" si="235"/>
        <v/>
      </c>
      <c r="AU2946" s="243" t="str">
        <f t="shared" si="236"/>
        <v/>
      </c>
    </row>
    <row r="2947" spans="2:47" ht="14.25">
      <c r="B2947" s="682">
        <v>2025</v>
      </c>
      <c r="C2947" s="29">
        <v>8</v>
      </c>
      <c r="D2947" s="682"/>
      <c r="E2947" s="683"/>
      <c r="F2947" s="682"/>
      <c r="G2947" s="703"/>
      <c r="H2947" s="694"/>
      <c r="I2947" s="347"/>
      <c r="J2947" s="694"/>
      <c r="K2947" s="232"/>
      <c r="L2947" s="698"/>
      <c r="M2947" s="185"/>
      <c r="N2947" s="717"/>
      <c r="O2947" s="232"/>
      <c r="P2947" s="232"/>
      <c r="Q2947" s="347"/>
      <c r="R2947" s="695"/>
      <c r="S2947" s="695"/>
      <c r="T2947" s="695"/>
      <c r="U2947" s="695"/>
      <c r="V2947" s="695"/>
      <c r="W2947" s="695"/>
      <c r="X2947" s="232"/>
      <c r="Y2947" s="695"/>
      <c r="Z2947" s="232"/>
      <c r="AA2947" s="696"/>
      <c r="AB2947" s="696"/>
      <c r="AC2947" s="697"/>
      <c r="AD2947" s="698"/>
      <c r="AE2947" s="699"/>
      <c r="AF2947" s="699"/>
      <c r="AG2947" s="699"/>
      <c r="AH2947" s="699"/>
      <c r="AI2947" s="232"/>
      <c r="AJ2947" s="694"/>
      <c r="AK2947" s="694"/>
      <c r="AL2947" s="700"/>
      <c r="AM2947" s="694"/>
      <c r="AN2947" s="694"/>
      <c r="AO2947" s="232"/>
      <c r="AP2947" s="232"/>
      <c r="AQ2947" s="232"/>
      <c r="AR2947" s="232"/>
      <c r="AS2947" s="232"/>
      <c r="AT2947" s="243" t="str">
        <f t="shared" si="235"/>
        <v/>
      </c>
      <c r="AU2947" s="243" t="str">
        <f t="shared" si="236"/>
        <v/>
      </c>
    </row>
    <row r="2948" spans="2:47" ht="14.25">
      <c r="B2948" s="682">
        <v>2025</v>
      </c>
      <c r="C2948" s="29">
        <v>8</v>
      </c>
      <c r="D2948" s="682"/>
      <c r="E2948" s="683"/>
      <c r="F2948" s="682"/>
      <c r="G2948" s="703"/>
      <c r="H2948" s="694"/>
      <c r="I2948" s="347"/>
      <c r="J2948" s="694"/>
      <c r="K2948" s="232"/>
      <c r="L2948" s="698"/>
      <c r="M2948" s="185"/>
      <c r="N2948" s="717"/>
      <c r="O2948" s="232"/>
      <c r="P2948" s="232"/>
      <c r="Q2948" s="347"/>
      <c r="R2948" s="695"/>
      <c r="S2948" s="695"/>
      <c r="T2948" s="695"/>
      <c r="U2948" s="695"/>
      <c r="V2948" s="695"/>
      <c r="W2948" s="695"/>
      <c r="X2948" s="232"/>
      <c r="Y2948" s="695"/>
      <c r="Z2948" s="232"/>
      <c r="AA2948" s="696"/>
      <c r="AB2948" s="696"/>
      <c r="AC2948" s="697"/>
      <c r="AD2948" s="698"/>
      <c r="AE2948" s="699"/>
      <c r="AF2948" s="699"/>
      <c r="AG2948" s="699"/>
      <c r="AH2948" s="699"/>
      <c r="AI2948" s="232"/>
      <c r="AJ2948" s="694"/>
      <c r="AK2948" s="694"/>
      <c r="AL2948" s="700"/>
      <c r="AM2948" s="694"/>
      <c r="AN2948" s="694"/>
      <c r="AO2948" s="232"/>
      <c r="AP2948" s="232"/>
      <c r="AQ2948" s="232"/>
      <c r="AR2948" s="232"/>
      <c r="AS2948" s="232"/>
      <c r="AT2948" s="243" t="str">
        <f t="shared" si="235"/>
        <v/>
      </c>
      <c r="AU2948" s="243" t="str">
        <f t="shared" si="236"/>
        <v/>
      </c>
    </row>
    <row r="2949" spans="2:47" ht="14.25">
      <c r="B2949" s="682">
        <v>2025</v>
      </c>
      <c r="C2949" s="29">
        <v>8</v>
      </c>
      <c r="D2949" s="682"/>
      <c r="E2949" s="683"/>
      <c r="F2949" s="682"/>
      <c r="G2949" s="703"/>
      <c r="H2949" s="694"/>
      <c r="I2949" s="347"/>
      <c r="J2949" s="694"/>
      <c r="K2949" s="232"/>
      <c r="L2949" s="698"/>
      <c r="M2949" s="185"/>
      <c r="N2949" s="717"/>
      <c r="O2949" s="232"/>
      <c r="P2949" s="232"/>
      <c r="Q2949" s="347"/>
      <c r="R2949" s="695"/>
      <c r="S2949" s="695"/>
      <c r="T2949" s="695"/>
      <c r="U2949" s="695"/>
      <c r="V2949" s="695"/>
      <c r="W2949" s="695"/>
      <c r="X2949" s="232"/>
      <c r="Y2949" s="695"/>
      <c r="Z2949" s="232"/>
      <c r="AA2949" s="696"/>
      <c r="AB2949" s="696"/>
      <c r="AC2949" s="697"/>
      <c r="AD2949" s="698"/>
      <c r="AE2949" s="699"/>
      <c r="AF2949" s="699"/>
      <c r="AG2949" s="699"/>
      <c r="AH2949" s="699"/>
      <c r="AI2949" s="232"/>
      <c r="AJ2949" s="694"/>
      <c r="AK2949" s="694"/>
      <c r="AL2949" s="700"/>
      <c r="AM2949" s="694"/>
      <c r="AN2949" s="694"/>
      <c r="AO2949" s="232"/>
      <c r="AP2949" s="232"/>
      <c r="AQ2949" s="232"/>
      <c r="AR2949" s="232"/>
      <c r="AS2949" s="232"/>
      <c r="AT2949" s="243" t="str">
        <f t="shared" si="235"/>
        <v/>
      </c>
      <c r="AU2949" s="243" t="str">
        <f t="shared" si="236"/>
        <v/>
      </c>
    </row>
    <row r="2950" spans="2:47" ht="14.25">
      <c r="B2950" s="682">
        <v>2025</v>
      </c>
      <c r="C2950" s="29">
        <v>8</v>
      </c>
      <c r="D2950" s="682"/>
      <c r="E2950" s="683"/>
      <c r="F2950" s="682"/>
      <c r="G2950" s="703"/>
      <c r="H2950" s="694"/>
      <c r="I2950" s="347"/>
      <c r="J2950" s="694"/>
      <c r="K2950" s="232"/>
      <c r="L2950" s="698"/>
      <c r="M2950" s="185"/>
      <c r="N2950" s="717"/>
      <c r="O2950" s="232"/>
      <c r="P2950" s="232"/>
      <c r="Q2950" s="347"/>
      <c r="R2950" s="695"/>
      <c r="S2950" s="695"/>
      <c r="T2950" s="695"/>
      <c r="U2950" s="695"/>
      <c r="V2950" s="695"/>
      <c r="W2950" s="695"/>
      <c r="X2950" s="232"/>
      <c r="Y2950" s="695"/>
      <c r="Z2950" s="232"/>
      <c r="AA2950" s="696"/>
      <c r="AB2950" s="696"/>
      <c r="AC2950" s="697"/>
      <c r="AD2950" s="698"/>
      <c r="AE2950" s="699"/>
      <c r="AF2950" s="699"/>
      <c r="AG2950" s="699"/>
      <c r="AH2950" s="699"/>
      <c r="AI2950" s="232"/>
      <c r="AJ2950" s="694"/>
      <c r="AK2950" s="694"/>
      <c r="AL2950" s="700"/>
      <c r="AM2950" s="694"/>
      <c r="AN2950" s="694"/>
      <c r="AO2950" s="232"/>
      <c r="AP2950" s="232"/>
      <c r="AQ2950" s="232"/>
      <c r="AR2950" s="232"/>
      <c r="AS2950" s="232"/>
      <c r="AT2950" s="243" t="str">
        <f t="shared" si="235"/>
        <v/>
      </c>
      <c r="AU2950" s="243" t="str">
        <f t="shared" si="236"/>
        <v/>
      </c>
    </row>
    <row r="2951" spans="2:47" ht="14.25">
      <c r="B2951" s="682">
        <v>2025</v>
      </c>
      <c r="C2951" s="29">
        <v>8</v>
      </c>
      <c r="D2951" s="682"/>
      <c r="E2951" s="683"/>
      <c r="F2951" s="682"/>
      <c r="G2951" s="703"/>
      <c r="H2951" s="694"/>
      <c r="I2951" s="347"/>
      <c r="J2951" s="694"/>
      <c r="K2951" s="232"/>
      <c r="L2951" s="698"/>
      <c r="M2951" s="185"/>
      <c r="N2951" s="717"/>
      <c r="O2951" s="232"/>
      <c r="P2951" s="232"/>
      <c r="Q2951" s="347"/>
      <c r="R2951" s="695"/>
      <c r="S2951" s="695"/>
      <c r="T2951" s="695"/>
      <c r="U2951" s="695"/>
      <c r="V2951" s="695"/>
      <c r="W2951" s="695"/>
      <c r="X2951" s="232"/>
      <c r="Y2951" s="695"/>
      <c r="Z2951" s="232"/>
      <c r="AA2951" s="696"/>
      <c r="AB2951" s="696"/>
      <c r="AC2951" s="697"/>
      <c r="AD2951" s="698"/>
      <c r="AE2951" s="699"/>
      <c r="AF2951" s="699"/>
      <c r="AG2951" s="699"/>
      <c r="AH2951" s="699"/>
      <c r="AI2951" s="232"/>
      <c r="AJ2951" s="694"/>
      <c r="AK2951" s="694"/>
      <c r="AL2951" s="700"/>
      <c r="AM2951" s="694"/>
      <c r="AN2951" s="694"/>
      <c r="AO2951" s="232"/>
      <c r="AP2951" s="232"/>
      <c r="AQ2951" s="232"/>
      <c r="AR2951" s="232"/>
      <c r="AS2951" s="232"/>
      <c r="AT2951" s="243" t="str">
        <f t="shared" si="235"/>
        <v/>
      </c>
      <c r="AU2951" s="243" t="str">
        <f t="shared" si="236"/>
        <v/>
      </c>
    </row>
    <row r="2952" spans="2:47" ht="14.25">
      <c r="B2952" s="682">
        <v>2025</v>
      </c>
      <c r="C2952" s="29">
        <v>8</v>
      </c>
      <c r="D2952" s="682"/>
      <c r="E2952" s="683"/>
      <c r="F2952" s="682"/>
      <c r="G2952" s="703"/>
      <c r="H2952" s="694"/>
      <c r="I2952" s="347"/>
      <c r="J2952" s="694"/>
      <c r="K2952" s="232"/>
      <c r="L2952" s="698"/>
      <c r="M2952" s="185"/>
      <c r="N2952" s="717"/>
      <c r="O2952" s="232"/>
      <c r="P2952" s="232"/>
      <c r="Q2952" s="347"/>
      <c r="R2952" s="695"/>
      <c r="S2952" s="695"/>
      <c r="T2952" s="695"/>
      <c r="U2952" s="695"/>
      <c r="V2952" s="695"/>
      <c r="W2952" s="695"/>
      <c r="X2952" s="232"/>
      <c r="Y2952" s="695"/>
      <c r="Z2952" s="232"/>
      <c r="AA2952" s="696"/>
      <c r="AB2952" s="696"/>
      <c r="AC2952" s="697"/>
      <c r="AD2952" s="698"/>
      <c r="AE2952" s="699"/>
      <c r="AF2952" s="699"/>
      <c r="AG2952" s="699"/>
      <c r="AH2952" s="699"/>
      <c r="AI2952" s="232"/>
      <c r="AJ2952" s="694"/>
      <c r="AK2952" s="694"/>
      <c r="AL2952" s="700"/>
      <c r="AM2952" s="694"/>
      <c r="AN2952" s="694"/>
      <c r="AO2952" s="232"/>
      <c r="AP2952" s="232"/>
      <c r="AQ2952" s="232"/>
      <c r="AR2952" s="232"/>
      <c r="AS2952" s="232"/>
      <c r="AT2952" s="243" t="str">
        <f t="shared" si="235"/>
        <v/>
      </c>
      <c r="AU2952" s="243" t="str">
        <f t="shared" si="236"/>
        <v/>
      </c>
    </row>
    <row r="2953" spans="2:47" ht="14.25">
      <c r="B2953" s="682">
        <v>2025</v>
      </c>
      <c r="C2953" s="29">
        <v>8</v>
      </c>
      <c r="D2953" s="682"/>
      <c r="E2953" s="683"/>
      <c r="F2953" s="682"/>
      <c r="G2953" s="703"/>
      <c r="H2953" s="694"/>
      <c r="I2953" s="347"/>
      <c r="J2953" s="694"/>
      <c r="K2953" s="232"/>
      <c r="L2953" s="698"/>
      <c r="M2953" s="185"/>
      <c r="N2953" s="717"/>
      <c r="O2953" s="232"/>
      <c r="P2953" s="232"/>
      <c r="Q2953" s="347"/>
      <c r="R2953" s="695"/>
      <c r="S2953" s="695"/>
      <c r="T2953" s="695"/>
      <c r="U2953" s="695"/>
      <c r="V2953" s="695"/>
      <c r="W2953" s="695"/>
      <c r="X2953" s="232"/>
      <c r="Y2953" s="695"/>
      <c r="Z2953" s="232"/>
      <c r="AA2953" s="696"/>
      <c r="AB2953" s="696"/>
      <c r="AC2953" s="697"/>
      <c r="AD2953" s="698"/>
      <c r="AE2953" s="699"/>
      <c r="AF2953" s="699"/>
      <c r="AG2953" s="699"/>
      <c r="AH2953" s="699"/>
      <c r="AI2953" s="232"/>
      <c r="AJ2953" s="694"/>
      <c r="AK2953" s="694"/>
      <c r="AL2953" s="700"/>
      <c r="AM2953" s="694"/>
      <c r="AN2953" s="694"/>
      <c r="AO2953" s="232"/>
      <c r="AP2953" s="232"/>
      <c r="AQ2953" s="232"/>
      <c r="AR2953" s="232"/>
      <c r="AS2953" s="232"/>
      <c r="AT2953" s="243" t="str">
        <f t="shared" si="235"/>
        <v/>
      </c>
      <c r="AU2953" s="243" t="str">
        <f t="shared" si="236"/>
        <v/>
      </c>
    </row>
    <row r="2954" spans="2:47" ht="14.25">
      <c r="B2954" s="682">
        <v>2025</v>
      </c>
      <c r="C2954" s="29">
        <v>8</v>
      </c>
      <c r="D2954" s="682"/>
      <c r="E2954" s="683"/>
      <c r="F2954" s="682"/>
      <c r="G2954" s="703"/>
      <c r="H2954" s="694"/>
      <c r="I2954" s="347"/>
      <c r="J2954" s="694"/>
      <c r="K2954" s="232"/>
      <c r="L2954" s="698"/>
      <c r="M2954" s="185"/>
      <c r="N2954" s="717"/>
      <c r="O2954" s="232"/>
      <c r="P2954" s="232"/>
      <c r="Q2954" s="347"/>
      <c r="R2954" s="695"/>
      <c r="S2954" s="695"/>
      <c r="T2954" s="695"/>
      <c r="U2954" s="695"/>
      <c r="V2954" s="695"/>
      <c r="W2954" s="695"/>
      <c r="X2954" s="232"/>
      <c r="Y2954" s="695"/>
      <c r="Z2954" s="232"/>
      <c r="AA2954" s="696"/>
      <c r="AB2954" s="696"/>
      <c r="AC2954" s="697"/>
      <c r="AD2954" s="698"/>
      <c r="AE2954" s="699"/>
      <c r="AF2954" s="699"/>
      <c r="AG2954" s="699"/>
      <c r="AH2954" s="699"/>
      <c r="AI2954" s="232"/>
      <c r="AJ2954" s="694"/>
      <c r="AK2954" s="694"/>
      <c r="AL2954" s="700"/>
      <c r="AM2954" s="694"/>
      <c r="AN2954" s="694"/>
      <c r="AO2954" s="232"/>
      <c r="AP2954" s="232"/>
      <c r="AQ2954" s="232"/>
      <c r="AR2954" s="232"/>
      <c r="AS2954" s="232"/>
      <c r="AT2954" s="243" t="str">
        <f t="shared" si="235"/>
        <v/>
      </c>
      <c r="AU2954" s="243" t="str">
        <f t="shared" si="236"/>
        <v/>
      </c>
    </row>
    <row r="2955" spans="2:47" ht="14.25">
      <c r="B2955" s="682">
        <v>2025</v>
      </c>
      <c r="C2955" s="29">
        <v>8</v>
      </c>
      <c r="D2955" s="682"/>
      <c r="E2955" s="683"/>
      <c r="F2955" s="682"/>
      <c r="G2955" s="703"/>
      <c r="H2955" s="694"/>
      <c r="I2955" s="347"/>
      <c r="J2955" s="694"/>
      <c r="K2955" s="232"/>
      <c r="L2955" s="698"/>
      <c r="M2955" s="185"/>
      <c r="N2955" s="717"/>
      <c r="O2955" s="232"/>
      <c r="P2955" s="232"/>
      <c r="Q2955" s="347"/>
      <c r="R2955" s="695"/>
      <c r="S2955" s="695"/>
      <c r="T2955" s="695"/>
      <c r="U2955" s="695"/>
      <c r="V2955" s="695"/>
      <c r="W2955" s="695"/>
      <c r="X2955" s="232"/>
      <c r="Y2955" s="695"/>
      <c r="Z2955" s="232"/>
      <c r="AA2955" s="696"/>
      <c r="AB2955" s="696"/>
      <c r="AC2955" s="697"/>
      <c r="AD2955" s="698"/>
      <c r="AE2955" s="699"/>
      <c r="AF2955" s="699"/>
      <c r="AG2955" s="699"/>
      <c r="AH2955" s="699"/>
      <c r="AI2955" s="232"/>
      <c r="AJ2955" s="694"/>
      <c r="AK2955" s="694"/>
      <c r="AL2955" s="700"/>
      <c r="AM2955" s="694"/>
      <c r="AN2955" s="694"/>
      <c r="AO2955" s="232"/>
      <c r="AP2955" s="232"/>
      <c r="AQ2955" s="232"/>
      <c r="AR2955" s="232"/>
      <c r="AS2955" s="232"/>
      <c r="AT2955" s="243" t="str">
        <f t="shared" si="235"/>
        <v/>
      </c>
      <c r="AU2955" s="243" t="str">
        <f t="shared" si="236"/>
        <v/>
      </c>
    </row>
    <row r="2956" spans="2:47" ht="14.25">
      <c r="B2956" s="682">
        <v>2025</v>
      </c>
      <c r="C2956" s="29">
        <v>8</v>
      </c>
      <c r="D2956" s="682"/>
      <c r="E2956" s="683"/>
      <c r="F2956" s="682"/>
      <c r="G2956" s="703"/>
      <c r="H2956" s="694"/>
      <c r="I2956" s="347"/>
      <c r="J2956" s="694"/>
      <c r="K2956" s="232"/>
      <c r="L2956" s="698"/>
      <c r="M2956" s="185"/>
      <c r="N2956" s="717"/>
      <c r="O2956" s="232"/>
      <c r="P2956" s="232"/>
      <c r="Q2956" s="347"/>
      <c r="R2956" s="695"/>
      <c r="S2956" s="695"/>
      <c r="T2956" s="695"/>
      <c r="U2956" s="695"/>
      <c r="V2956" s="695"/>
      <c r="W2956" s="695"/>
      <c r="X2956" s="232"/>
      <c r="Y2956" s="695"/>
      <c r="Z2956" s="232"/>
      <c r="AA2956" s="696"/>
      <c r="AB2956" s="696"/>
      <c r="AC2956" s="697"/>
      <c r="AD2956" s="698"/>
      <c r="AE2956" s="699"/>
      <c r="AF2956" s="699"/>
      <c r="AG2956" s="699"/>
      <c r="AH2956" s="699"/>
      <c r="AI2956" s="232"/>
      <c r="AJ2956" s="694"/>
      <c r="AK2956" s="694"/>
      <c r="AL2956" s="700"/>
      <c r="AM2956" s="694"/>
      <c r="AN2956" s="694"/>
      <c r="AO2956" s="232"/>
      <c r="AP2956" s="232"/>
      <c r="AQ2956" s="232"/>
      <c r="AR2956" s="232"/>
      <c r="AS2956" s="232"/>
      <c r="AT2956" s="243" t="str">
        <f t="shared" si="235"/>
        <v/>
      </c>
      <c r="AU2956" s="243" t="str">
        <f t="shared" si="236"/>
        <v/>
      </c>
    </row>
    <row r="2957" spans="2:47" ht="14.25">
      <c r="B2957" s="682">
        <v>2025</v>
      </c>
      <c r="C2957" s="29">
        <v>8</v>
      </c>
      <c r="D2957" s="682"/>
      <c r="E2957" s="683"/>
      <c r="F2957" s="682"/>
      <c r="G2957" s="703"/>
      <c r="H2957" s="694"/>
      <c r="I2957" s="347"/>
      <c r="J2957" s="694"/>
      <c r="K2957" s="232"/>
      <c r="L2957" s="698"/>
      <c r="M2957" s="185"/>
      <c r="N2957" s="717"/>
      <c r="O2957" s="232"/>
      <c r="P2957" s="232"/>
      <c r="Q2957" s="347"/>
      <c r="R2957" s="695"/>
      <c r="S2957" s="695"/>
      <c r="T2957" s="695"/>
      <c r="U2957" s="695"/>
      <c r="V2957" s="695"/>
      <c r="W2957" s="695"/>
      <c r="X2957" s="232"/>
      <c r="Y2957" s="695"/>
      <c r="Z2957" s="232"/>
      <c r="AA2957" s="696"/>
      <c r="AB2957" s="696"/>
      <c r="AC2957" s="697"/>
      <c r="AD2957" s="698"/>
      <c r="AE2957" s="699"/>
      <c r="AF2957" s="699"/>
      <c r="AG2957" s="699"/>
      <c r="AH2957" s="699"/>
      <c r="AI2957" s="232"/>
      <c r="AJ2957" s="694"/>
      <c r="AK2957" s="694"/>
      <c r="AL2957" s="700"/>
      <c r="AM2957" s="694"/>
      <c r="AN2957" s="694"/>
      <c r="AO2957" s="232"/>
      <c r="AP2957" s="232"/>
      <c r="AQ2957" s="232"/>
      <c r="AR2957" s="232"/>
      <c r="AS2957" s="232"/>
      <c r="AT2957" s="243" t="str">
        <f t="shared" si="235"/>
        <v/>
      </c>
      <c r="AU2957" s="243" t="str">
        <f t="shared" si="236"/>
        <v/>
      </c>
    </row>
    <row r="2958" spans="2:47" ht="14.25">
      <c r="B2958" s="682">
        <v>2025</v>
      </c>
      <c r="C2958" s="29">
        <v>8</v>
      </c>
      <c r="D2958" s="682"/>
      <c r="E2958" s="683"/>
      <c r="F2958" s="682"/>
      <c r="G2958" s="703"/>
      <c r="H2958" s="694"/>
      <c r="I2958" s="347"/>
      <c r="J2958" s="694"/>
      <c r="K2958" s="232"/>
      <c r="L2958" s="698"/>
      <c r="M2958" s="185"/>
      <c r="N2958" s="717"/>
      <c r="O2958" s="232"/>
      <c r="P2958" s="232"/>
      <c r="Q2958" s="347"/>
      <c r="R2958" s="695"/>
      <c r="S2958" s="695"/>
      <c r="T2958" s="695"/>
      <c r="U2958" s="695"/>
      <c r="V2958" s="695"/>
      <c r="W2958" s="695"/>
      <c r="X2958" s="232"/>
      <c r="Y2958" s="695"/>
      <c r="Z2958" s="232"/>
      <c r="AA2958" s="696"/>
      <c r="AB2958" s="696"/>
      <c r="AC2958" s="697"/>
      <c r="AD2958" s="698"/>
      <c r="AE2958" s="699"/>
      <c r="AF2958" s="699"/>
      <c r="AG2958" s="699"/>
      <c r="AH2958" s="699"/>
      <c r="AI2958" s="232"/>
      <c r="AJ2958" s="694"/>
      <c r="AK2958" s="694"/>
      <c r="AL2958" s="700"/>
      <c r="AM2958" s="694"/>
      <c r="AN2958" s="694"/>
      <c r="AO2958" s="232"/>
      <c r="AP2958" s="232"/>
      <c r="AQ2958" s="232"/>
      <c r="AR2958" s="232"/>
      <c r="AS2958" s="232"/>
      <c r="AT2958" s="243" t="str">
        <f t="shared" si="235"/>
        <v/>
      </c>
      <c r="AU2958" s="243" t="str">
        <f t="shared" si="236"/>
        <v/>
      </c>
    </row>
    <row r="2959" spans="2:47" ht="14.25">
      <c r="B2959" s="682">
        <v>2025</v>
      </c>
      <c r="C2959" s="29">
        <v>8</v>
      </c>
      <c r="D2959" s="682"/>
      <c r="E2959" s="683"/>
      <c r="F2959" s="682"/>
      <c r="G2959" s="703"/>
      <c r="H2959" s="694"/>
      <c r="I2959" s="347"/>
      <c r="J2959" s="694"/>
      <c r="K2959" s="232"/>
      <c r="L2959" s="698"/>
      <c r="M2959" s="185"/>
      <c r="N2959" s="717"/>
      <c r="O2959" s="232"/>
      <c r="P2959" s="232"/>
      <c r="Q2959" s="347"/>
      <c r="R2959" s="695"/>
      <c r="S2959" s="695"/>
      <c r="T2959" s="695"/>
      <c r="U2959" s="695"/>
      <c r="V2959" s="695"/>
      <c r="W2959" s="695"/>
      <c r="X2959" s="232"/>
      <c r="Y2959" s="695"/>
      <c r="Z2959" s="232"/>
      <c r="AA2959" s="696"/>
      <c r="AB2959" s="696"/>
      <c r="AC2959" s="697"/>
      <c r="AD2959" s="698"/>
      <c r="AE2959" s="699"/>
      <c r="AF2959" s="699"/>
      <c r="AG2959" s="699"/>
      <c r="AH2959" s="699"/>
      <c r="AI2959" s="232"/>
      <c r="AJ2959" s="694"/>
      <c r="AK2959" s="694"/>
      <c r="AL2959" s="700"/>
      <c r="AM2959" s="694"/>
      <c r="AN2959" s="694"/>
      <c r="AO2959" s="232"/>
      <c r="AP2959" s="232"/>
      <c r="AQ2959" s="232"/>
      <c r="AR2959" s="232"/>
      <c r="AS2959" s="232"/>
      <c r="AT2959" s="243" t="str">
        <f t="shared" si="235"/>
        <v/>
      </c>
      <c r="AU2959" s="243" t="str">
        <f t="shared" si="236"/>
        <v/>
      </c>
    </row>
    <row r="2960" spans="2:47" ht="14.25">
      <c r="B2960" s="682">
        <v>2025</v>
      </c>
      <c r="C2960" s="29">
        <v>8</v>
      </c>
      <c r="D2960" s="682"/>
      <c r="E2960" s="683"/>
      <c r="F2960" s="682"/>
      <c r="G2960" s="703"/>
      <c r="H2960" s="694"/>
      <c r="I2960" s="347"/>
      <c r="J2960" s="694"/>
      <c r="K2960" s="232"/>
      <c r="L2960" s="698"/>
      <c r="M2960" s="185"/>
      <c r="N2960" s="717"/>
      <c r="O2960" s="232"/>
      <c r="P2960" s="232"/>
      <c r="Q2960" s="347"/>
      <c r="R2960" s="695"/>
      <c r="S2960" s="695"/>
      <c r="T2960" s="695"/>
      <c r="U2960" s="695"/>
      <c r="V2960" s="695"/>
      <c r="W2960" s="695"/>
      <c r="X2960" s="232"/>
      <c r="Y2960" s="695"/>
      <c r="Z2960" s="232"/>
      <c r="AA2960" s="696"/>
      <c r="AB2960" s="696"/>
      <c r="AC2960" s="697"/>
      <c r="AD2960" s="698"/>
      <c r="AE2960" s="699"/>
      <c r="AF2960" s="699"/>
      <c r="AG2960" s="699"/>
      <c r="AH2960" s="699"/>
      <c r="AI2960" s="232"/>
      <c r="AJ2960" s="694"/>
      <c r="AK2960" s="694"/>
      <c r="AL2960" s="700"/>
      <c r="AM2960" s="694"/>
      <c r="AN2960" s="694"/>
      <c r="AO2960" s="232"/>
      <c r="AP2960" s="232"/>
      <c r="AQ2960" s="232"/>
      <c r="AR2960" s="232"/>
      <c r="AS2960" s="232"/>
      <c r="AT2960" s="243" t="str">
        <f t="shared" si="235"/>
        <v/>
      </c>
      <c r="AU2960" s="243" t="str">
        <f t="shared" si="236"/>
        <v/>
      </c>
    </row>
    <row r="2961" spans="2:47" ht="14.25">
      <c r="B2961" s="682">
        <v>2025</v>
      </c>
      <c r="C2961" s="29">
        <v>8</v>
      </c>
      <c r="D2961" s="682"/>
      <c r="E2961" s="683"/>
      <c r="F2961" s="682"/>
      <c r="G2961" s="703"/>
      <c r="H2961" s="694"/>
      <c r="I2961" s="347"/>
      <c r="J2961" s="694"/>
      <c r="K2961" s="232"/>
      <c r="L2961" s="698"/>
      <c r="M2961" s="185"/>
      <c r="N2961" s="717"/>
      <c r="O2961" s="232"/>
      <c r="P2961" s="232"/>
      <c r="Q2961" s="347"/>
      <c r="R2961" s="695"/>
      <c r="S2961" s="695"/>
      <c r="T2961" s="695"/>
      <c r="U2961" s="695"/>
      <c r="V2961" s="695"/>
      <c r="W2961" s="695"/>
      <c r="X2961" s="232"/>
      <c r="Y2961" s="695"/>
      <c r="Z2961" s="232"/>
      <c r="AA2961" s="696"/>
      <c r="AB2961" s="696"/>
      <c r="AC2961" s="697"/>
      <c r="AD2961" s="698"/>
      <c r="AE2961" s="699"/>
      <c r="AF2961" s="699"/>
      <c r="AG2961" s="699"/>
      <c r="AH2961" s="699"/>
      <c r="AI2961" s="232"/>
      <c r="AJ2961" s="694"/>
      <c r="AK2961" s="694"/>
      <c r="AL2961" s="700"/>
      <c r="AM2961" s="694"/>
      <c r="AN2961" s="694"/>
      <c r="AO2961" s="232"/>
      <c r="AP2961" s="232"/>
      <c r="AQ2961" s="232"/>
      <c r="AR2961" s="232"/>
      <c r="AS2961" s="232"/>
      <c r="AT2961" s="243" t="str">
        <f t="shared" si="235"/>
        <v/>
      </c>
      <c r="AU2961" s="243" t="str">
        <f t="shared" si="236"/>
        <v/>
      </c>
    </row>
    <row r="2962" spans="2:47" ht="14.25">
      <c r="B2962" s="682">
        <v>2025</v>
      </c>
      <c r="C2962" s="29">
        <v>8</v>
      </c>
      <c r="D2962" s="682"/>
      <c r="E2962" s="683"/>
      <c r="F2962" s="682"/>
      <c r="G2962" s="703"/>
      <c r="H2962" s="694"/>
      <c r="I2962" s="347"/>
      <c r="J2962" s="694"/>
      <c r="K2962" s="232"/>
      <c r="L2962" s="698"/>
      <c r="M2962" s="185"/>
      <c r="N2962" s="717"/>
      <c r="O2962" s="232"/>
      <c r="P2962" s="232"/>
      <c r="Q2962" s="347"/>
      <c r="R2962" s="695"/>
      <c r="S2962" s="695"/>
      <c r="T2962" s="695"/>
      <c r="U2962" s="695"/>
      <c r="V2962" s="695"/>
      <c r="W2962" s="695"/>
      <c r="X2962" s="232"/>
      <c r="Y2962" s="695"/>
      <c r="Z2962" s="232"/>
      <c r="AA2962" s="696"/>
      <c r="AB2962" s="696"/>
      <c r="AC2962" s="697"/>
      <c r="AD2962" s="698"/>
      <c r="AE2962" s="699"/>
      <c r="AF2962" s="699"/>
      <c r="AG2962" s="699"/>
      <c r="AH2962" s="699"/>
      <c r="AI2962" s="232"/>
      <c r="AJ2962" s="694"/>
      <c r="AK2962" s="694"/>
      <c r="AL2962" s="700"/>
      <c r="AM2962" s="694"/>
      <c r="AN2962" s="694"/>
      <c r="AO2962" s="232"/>
      <c r="AP2962" s="232"/>
      <c r="AQ2962" s="232"/>
      <c r="AR2962" s="232"/>
      <c r="AS2962" s="232"/>
      <c r="AT2962" s="243" t="str">
        <f t="shared" si="235"/>
        <v/>
      </c>
      <c r="AU2962" s="243" t="str">
        <f t="shared" si="236"/>
        <v/>
      </c>
    </row>
    <row r="2963" spans="2:47" ht="14.25">
      <c r="B2963" s="682">
        <v>2025</v>
      </c>
      <c r="C2963" s="29">
        <v>8</v>
      </c>
      <c r="D2963" s="682"/>
      <c r="E2963" s="683"/>
      <c r="F2963" s="682"/>
      <c r="G2963" s="703"/>
      <c r="H2963" s="694"/>
      <c r="I2963" s="347"/>
      <c r="J2963" s="694"/>
      <c r="K2963" s="232"/>
      <c r="L2963" s="698"/>
      <c r="M2963" s="185"/>
      <c r="N2963" s="717"/>
      <c r="O2963" s="232"/>
      <c r="P2963" s="232"/>
      <c r="Q2963" s="347"/>
      <c r="R2963" s="695"/>
      <c r="S2963" s="695"/>
      <c r="T2963" s="695"/>
      <c r="U2963" s="695"/>
      <c r="V2963" s="695"/>
      <c r="W2963" s="695"/>
      <c r="X2963" s="232"/>
      <c r="Y2963" s="695"/>
      <c r="Z2963" s="232"/>
      <c r="AA2963" s="696"/>
      <c r="AB2963" s="696"/>
      <c r="AC2963" s="697"/>
      <c r="AD2963" s="698"/>
      <c r="AE2963" s="699"/>
      <c r="AF2963" s="699"/>
      <c r="AG2963" s="699"/>
      <c r="AH2963" s="699"/>
      <c r="AI2963" s="232"/>
      <c r="AJ2963" s="694"/>
      <c r="AK2963" s="694"/>
      <c r="AL2963" s="700"/>
      <c r="AM2963" s="694"/>
      <c r="AN2963" s="694"/>
      <c r="AO2963" s="232"/>
      <c r="AP2963" s="232"/>
      <c r="AQ2963" s="232"/>
      <c r="AR2963" s="232"/>
      <c r="AS2963" s="232"/>
      <c r="AT2963" s="243" t="str">
        <f t="shared" si="235"/>
        <v/>
      </c>
      <c r="AU2963" s="243" t="str">
        <f t="shared" si="236"/>
        <v/>
      </c>
    </row>
    <row r="2964" spans="2:47" ht="14.25">
      <c r="B2964" s="682">
        <v>2025</v>
      </c>
      <c r="C2964" s="29">
        <v>8</v>
      </c>
      <c r="D2964" s="682"/>
      <c r="E2964" s="683"/>
      <c r="F2964" s="682"/>
      <c r="G2964" s="703"/>
      <c r="H2964" s="694"/>
      <c r="I2964" s="347"/>
      <c r="J2964" s="694"/>
      <c r="K2964" s="232"/>
      <c r="L2964" s="698"/>
      <c r="M2964" s="185"/>
      <c r="N2964" s="717"/>
      <c r="O2964" s="232"/>
      <c r="P2964" s="232"/>
      <c r="Q2964" s="347"/>
      <c r="R2964" s="695"/>
      <c r="S2964" s="695"/>
      <c r="T2964" s="695"/>
      <c r="U2964" s="695"/>
      <c r="V2964" s="695"/>
      <c r="W2964" s="695"/>
      <c r="X2964" s="232"/>
      <c r="Y2964" s="695"/>
      <c r="Z2964" s="232"/>
      <c r="AA2964" s="696"/>
      <c r="AB2964" s="696"/>
      <c r="AC2964" s="697"/>
      <c r="AD2964" s="698"/>
      <c r="AE2964" s="699"/>
      <c r="AF2964" s="699"/>
      <c r="AG2964" s="699"/>
      <c r="AH2964" s="699"/>
      <c r="AI2964" s="232"/>
      <c r="AJ2964" s="694"/>
      <c r="AK2964" s="694"/>
      <c r="AL2964" s="700"/>
      <c r="AM2964" s="694"/>
      <c r="AN2964" s="694"/>
      <c r="AO2964" s="232"/>
      <c r="AP2964" s="232"/>
      <c r="AQ2964" s="232"/>
      <c r="AR2964" s="232"/>
      <c r="AS2964" s="232"/>
      <c r="AT2964" s="243" t="str">
        <f t="shared" si="235"/>
        <v/>
      </c>
      <c r="AU2964" s="243" t="str">
        <f t="shared" si="236"/>
        <v/>
      </c>
    </row>
    <row r="2965" spans="2:47" ht="14.25">
      <c r="B2965" s="682">
        <v>2025</v>
      </c>
      <c r="C2965" s="29">
        <v>8</v>
      </c>
      <c r="D2965" s="682"/>
      <c r="E2965" s="683"/>
      <c r="F2965" s="682"/>
      <c r="G2965" s="703"/>
      <c r="H2965" s="694"/>
      <c r="I2965" s="347"/>
      <c r="J2965" s="694"/>
      <c r="K2965" s="232"/>
      <c r="L2965" s="698"/>
      <c r="M2965" s="185"/>
      <c r="N2965" s="717"/>
      <c r="O2965" s="232"/>
      <c r="P2965" s="232"/>
      <c r="Q2965" s="347"/>
      <c r="R2965" s="695"/>
      <c r="S2965" s="695"/>
      <c r="T2965" s="695"/>
      <c r="U2965" s="695"/>
      <c r="V2965" s="695"/>
      <c r="W2965" s="695"/>
      <c r="X2965" s="232"/>
      <c r="Y2965" s="695"/>
      <c r="Z2965" s="232"/>
      <c r="AA2965" s="696"/>
      <c r="AB2965" s="696"/>
      <c r="AC2965" s="697"/>
      <c r="AD2965" s="698"/>
      <c r="AE2965" s="699"/>
      <c r="AF2965" s="699"/>
      <c r="AG2965" s="699"/>
      <c r="AH2965" s="699"/>
      <c r="AI2965" s="232"/>
      <c r="AJ2965" s="694"/>
      <c r="AK2965" s="694"/>
      <c r="AL2965" s="700"/>
      <c r="AM2965" s="694"/>
      <c r="AN2965" s="694"/>
      <c r="AO2965" s="232"/>
      <c r="AP2965" s="232"/>
      <c r="AQ2965" s="232"/>
      <c r="AR2965" s="232"/>
      <c r="AS2965" s="232"/>
      <c r="AT2965" s="243" t="str">
        <f t="shared" si="235"/>
        <v/>
      </c>
      <c r="AU2965" s="243" t="str">
        <f t="shared" si="236"/>
        <v/>
      </c>
    </row>
    <row r="2966" spans="2:47" ht="14.25">
      <c r="B2966" s="682">
        <v>2025</v>
      </c>
      <c r="C2966" s="29">
        <v>8</v>
      </c>
      <c r="D2966" s="682"/>
      <c r="E2966" s="683"/>
      <c r="F2966" s="682"/>
      <c r="G2966" s="703"/>
      <c r="H2966" s="694"/>
      <c r="I2966" s="347"/>
      <c r="J2966" s="694"/>
      <c r="K2966" s="232"/>
      <c r="L2966" s="698"/>
      <c r="M2966" s="185"/>
      <c r="N2966" s="717"/>
      <c r="O2966" s="232"/>
      <c r="P2966" s="232"/>
      <c r="Q2966" s="347"/>
      <c r="R2966" s="695"/>
      <c r="S2966" s="695"/>
      <c r="T2966" s="695"/>
      <c r="U2966" s="695"/>
      <c r="V2966" s="695"/>
      <c r="W2966" s="695"/>
      <c r="X2966" s="232"/>
      <c r="Y2966" s="695"/>
      <c r="Z2966" s="232"/>
      <c r="AA2966" s="696"/>
      <c r="AB2966" s="696"/>
      <c r="AC2966" s="697"/>
      <c r="AD2966" s="698"/>
      <c r="AE2966" s="699"/>
      <c r="AF2966" s="699"/>
      <c r="AG2966" s="699"/>
      <c r="AH2966" s="699"/>
      <c r="AI2966" s="232"/>
      <c r="AJ2966" s="694"/>
      <c r="AK2966" s="694"/>
      <c r="AL2966" s="700"/>
      <c r="AM2966" s="694"/>
      <c r="AN2966" s="694"/>
      <c r="AO2966" s="232"/>
      <c r="AP2966" s="232"/>
      <c r="AQ2966" s="232"/>
      <c r="AR2966" s="232"/>
      <c r="AS2966" s="232"/>
      <c r="AT2966" s="243" t="str">
        <f t="shared" si="235"/>
        <v/>
      </c>
      <c r="AU2966" s="243" t="str">
        <f t="shared" si="236"/>
        <v/>
      </c>
    </row>
    <row r="2967" spans="2:47" ht="14.25">
      <c r="B2967" s="682">
        <v>2025</v>
      </c>
      <c r="C2967" s="29">
        <v>8</v>
      </c>
      <c r="D2967" s="682"/>
      <c r="E2967" s="683"/>
      <c r="F2967" s="682"/>
      <c r="G2967" s="703"/>
      <c r="H2967" s="694"/>
      <c r="I2967" s="347"/>
      <c r="J2967" s="694"/>
      <c r="K2967" s="232"/>
      <c r="L2967" s="698"/>
      <c r="M2967" s="185"/>
      <c r="N2967" s="717"/>
      <c r="O2967" s="232"/>
      <c r="P2967" s="232"/>
      <c r="Q2967" s="347"/>
      <c r="R2967" s="695"/>
      <c r="S2967" s="695"/>
      <c r="T2967" s="695"/>
      <c r="U2967" s="695"/>
      <c r="V2967" s="695"/>
      <c r="W2967" s="695"/>
      <c r="X2967" s="232"/>
      <c r="Y2967" s="695"/>
      <c r="Z2967" s="232"/>
      <c r="AA2967" s="696"/>
      <c r="AB2967" s="696"/>
      <c r="AC2967" s="697"/>
      <c r="AD2967" s="698"/>
      <c r="AE2967" s="699"/>
      <c r="AF2967" s="699"/>
      <c r="AG2967" s="699"/>
      <c r="AH2967" s="699"/>
      <c r="AI2967" s="232"/>
      <c r="AJ2967" s="694"/>
      <c r="AK2967" s="694"/>
      <c r="AL2967" s="700"/>
      <c r="AM2967" s="694"/>
      <c r="AN2967" s="694"/>
      <c r="AO2967" s="232"/>
      <c r="AP2967" s="232"/>
      <c r="AQ2967" s="232"/>
      <c r="AR2967" s="232"/>
      <c r="AS2967" s="232"/>
      <c r="AT2967" s="243" t="str">
        <f t="shared" si="235"/>
        <v/>
      </c>
      <c r="AU2967" s="243" t="str">
        <f t="shared" si="236"/>
        <v/>
      </c>
    </row>
    <row r="2968" spans="2:47" ht="14.25">
      <c r="B2968" s="682">
        <v>2025</v>
      </c>
      <c r="C2968" s="29">
        <v>8</v>
      </c>
      <c r="D2968" s="682"/>
      <c r="E2968" s="683"/>
      <c r="F2968" s="682"/>
      <c r="G2968" s="703"/>
      <c r="H2968" s="694"/>
      <c r="I2968" s="347"/>
      <c r="J2968" s="694"/>
      <c r="K2968" s="232"/>
      <c r="L2968" s="698"/>
      <c r="M2968" s="185"/>
      <c r="N2968" s="717"/>
      <c r="O2968" s="232"/>
      <c r="P2968" s="232"/>
      <c r="Q2968" s="347"/>
      <c r="R2968" s="695"/>
      <c r="S2968" s="695"/>
      <c r="T2968" s="695"/>
      <c r="U2968" s="695"/>
      <c r="V2968" s="695"/>
      <c r="W2968" s="695"/>
      <c r="X2968" s="232"/>
      <c r="Y2968" s="695"/>
      <c r="Z2968" s="232"/>
      <c r="AA2968" s="696"/>
      <c r="AB2968" s="696"/>
      <c r="AC2968" s="697"/>
      <c r="AD2968" s="698"/>
      <c r="AE2968" s="699"/>
      <c r="AF2968" s="699"/>
      <c r="AG2968" s="699"/>
      <c r="AH2968" s="699"/>
      <c r="AI2968" s="232"/>
      <c r="AJ2968" s="694"/>
      <c r="AK2968" s="694"/>
      <c r="AL2968" s="700"/>
      <c r="AM2968" s="694"/>
      <c r="AN2968" s="694"/>
      <c r="AO2968" s="232"/>
      <c r="AP2968" s="232"/>
      <c r="AQ2968" s="232"/>
      <c r="AR2968" s="232"/>
      <c r="AS2968" s="232"/>
      <c r="AT2968" s="243" t="str">
        <f t="shared" si="235"/>
        <v/>
      </c>
      <c r="AU2968" s="243" t="str">
        <f t="shared" si="236"/>
        <v/>
      </c>
    </row>
    <row r="2969" spans="2:47" ht="14.25">
      <c r="B2969" s="682">
        <v>2025</v>
      </c>
      <c r="C2969" s="29">
        <v>8</v>
      </c>
      <c r="D2969" s="682"/>
      <c r="E2969" s="683"/>
      <c r="F2969" s="682"/>
      <c r="G2969" s="703"/>
      <c r="H2969" s="694"/>
      <c r="I2969" s="347"/>
      <c r="J2969" s="694"/>
      <c r="K2969" s="232"/>
      <c r="L2969" s="698"/>
      <c r="M2969" s="185"/>
      <c r="N2969" s="717"/>
      <c r="O2969" s="232"/>
      <c r="P2969" s="232"/>
      <c r="Q2969" s="347"/>
      <c r="R2969" s="695"/>
      <c r="S2969" s="695"/>
      <c r="T2969" s="695"/>
      <c r="U2969" s="695"/>
      <c r="V2969" s="695"/>
      <c r="W2969" s="695"/>
      <c r="X2969" s="232"/>
      <c r="Y2969" s="695"/>
      <c r="Z2969" s="232"/>
      <c r="AA2969" s="696"/>
      <c r="AB2969" s="696"/>
      <c r="AC2969" s="697"/>
      <c r="AD2969" s="698"/>
      <c r="AE2969" s="699"/>
      <c r="AF2969" s="699"/>
      <c r="AG2969" s="699"/>
      <c r="AH2969" s="699"/>
      <c r="AI2969" s="232"/>
      <c r="AJ2969" s="694"/>
      <c r="AK2969" s="694"/>
      <c r="AL2969" s="700"/>
      <c r="AM2969" s="694"/>
      <c r="AN2969" s="694"/>
      <c r="AO2969" s="232"/>
      <c r="AP2969" s="232"/>
      <c r="AQ2969" s="232"/>
      <c r="AR2969" s="232"/>
      <c r="AS2969" s="232"/>
      <c r="AT2969" s="243" t="str">
        <f t="shared" si="235"/>
        <v/>
      </c>
      <c r="AU2969" s="243" t="str">
        <f t="shared" si="236"/>
        <v/>
      </c>
    </row>
    <row r="2970" spans="2:47" ht="14.25">
      <c r="B2970" s="682">
        <v>2025</v>
      </c>
      <c r="C2970" s="29">
        <v>8</v>
      </c>
      <c r="D2970" s="682"/>
      <c r="E2970" s="683"/>
      <c r="F2970" s="682"/>
      <c r="G2970" s="703"/>
      <c r="H2970" s="694"/>
      <c r="I2970" s="347"/>
      <c r="J2970" s="694"/>
      <c r="K2970" s="232"/>
      <c r="L2970" s="698"/>
      <c r="M2970" s="185"/>
      <c r="N2970" s="717"/>
      <c r="O2970" s="232"/>
      <c r="P2970" s="232"/>
      <c r="Q2970" s="347"/>
      <c r="R2970" s="695"/>
      <c r="S2970" s="695"/>
      <c r="T2970" s="695"/>
      <c r="U2970" s="695"/>
      <c r="V2970" s="695"/>
      <c r="W2970" s="695"/>
      <c r="X2970" s="232"/>
      <c r="Y2970" s="695"/>
      <c r="Z2970" s="232"/>
      <c r="AA2970" s="696"/>
      <c r="AB2970" s="696"/>
      <c r="AC2970" s="697"/>
      <c r="AD2970" s="698"/>
      <c r="AE2970" s="699"/>
      <c r="AF2970" s="699"/>
      <c r="AG2970" s="699"/>
      <c r="AH2970" s="699"/>
      <c r="AI2970" s="232"/>
      <c r="AJ2970" s="694"/>
      <c r="AK2970" s="694"/>
      <c r="AL2970" s="700"/>
      <c r="AM2970" s="694"/>
      <c r="AN2970" s="694"/>
      <c r="AO2970" s="232"/>
      <c r="AP2970" s="232"/>
      <c r="AQ2970" s="232"/>
      <c r="AR2970" s="232"/>
      <c r="AS2970" s="232"/>
      <c r="AT2970" s="243" t="str">
        <f t="shared" si="235"/>
        <v/>
      </c>
      <c r="AU2970" s="243" t="str">
        <f t="shared" si="236"/>
        <v/>
      </c>
    </row>
    <row r="2971" spans="2:47" ht="14.25">
      <c r="B2971" s="682">
        <v>2025</v>
      </c>
      <c r="C2971" s="29">
        <v>8</v>
      </c>
      <c r="D2971" s="682"/>
      <c r="E2971" s="683"/>
      <c r="F2971" s="682"/>
      <c r="G2971" s="703"/>
      <c r="H2971" s="694"/>
      <c r="I2971" s="347"/>
      <c r="J2971" s="694"/>
      <c r="K2971" s="232"/>
      <c r="L2971" s="698"/>
      <c r="M2971" s="185"/>
      <c r="N2971" s="717"/>
      <c r="O2971" s="232"/>
      <c r="P2971" s="232"/>
      <c r="Q2971" s="347"/>
      <c r="R2971" s="695"/>
      <c r="S2971" s="695"/>
      <c r="T2971" s="695"/>
      <c r="U2971" s="695"/>
      <c r="V2971" s="695"/>
      <c r="W2971" s="695"/>
      <c r="X2971" s="232"/>
      <c r="Y2971" s="695"/>
      <c r="Z2971" s="232"/>
      <c r="AA2971" s="696"/>
      <c r="AB2971" s="696"/>
      <c r="AC2971" s="697"/>
      <c r="AD2971" s="698"/>
      <c r="AE2971" s="699"/>
      <c r="AF2971" s="699"/>
      <c r="AG2971" s="699"/>
      <c r="AH2971" s="699"/>
      <c r="AI2971" s="232"/>
      <c r="AJ2971" s="694"/>
      <c r="AK2971" s="694"/>
      <c r="AL2971" s="700"/>
      <c r="AM2971" s="694"/>
      <c r="AN2971" s="694"/>
      <c r="AO2971" s="232"/>
      <c r="AP2971" s="232"/>
      <c r="AQ2971" s="232"/>
      <c r="AR2971" s="232"/>
      <c r="AS2971" s="232"/>
      <c r="AT2971" s="243" t="str">
        <f t="shared" si="235"/>
        <v/>
      </c>
      <c r="AU2971" s="243" t="str">
        <f t="shared" si="236"/>
        <v/>
      </c>
    </row>
    <row r="2972" spans="2:47" ht="14.25">
      <c r="B2972" s="682">
        <v>2025</v>
      </c>
      <c r="C2972" s="29">
        <v>8</v>
      </c>
      <c r="D2972" s="682"/>
      <c r="E2972" s="683"/>
      <c r="F2972" s="682"/>
      <c r="G2972" s="703"/>
      <c r="H2972" s="694"/>
      <c r="I2972" s="347"/>
      <c r="J2972" s="694"/>
      <c r="K2972" s="232"/>
      <c r="L2972" s="698"/>
      <c r="M2972" s="185"/>
      <c r="N2972" s="717"/>
      <c r="O2972" s="232"/>
      <c r="P2972" s="232"/>
      <c r="Q2972" s="347"/>
      <c r="R2972" s="695"/>
      <c r="S2972" s="695"/>
      <c r="T2972" s="695"/>
      <c r="U2972" s="695"/>
      <c r="V2972" s="695"/>
      <c r="W2972" s="695"/>
      <c r="X2972" s="232"/>
      <c r="Y2972" s="695"/>
      <c r="Z2972" s="232"/>
      <c r="AA2972" s="696"/>
      <c r="AB2972" s="696"/>
      <c r="AC2972" s="697"/>
      <c r="AD2972" s="698"/>
      <c r="AE2972" s="699"/>
      <c r="AF2972" s="699"/>
      <c r="AG2972" s="699"/>
      <c r="AH2972" s="699"/>
      <c r="AI2972" s="232"/>
      <c r="AJ2972" s="694"/>
      <c r="AK2972" s="694"/>
      <c r="AL2972" s="700"/>
      <c r="AM2972" s="694"/>
      <c r="AN2972" s="694"/>
      <c r="AO2972" s="232"/>
      <c r="AP2972" s="232"/>
      <c r="AQ2972" s="232"/>
      <c r="AR2972" s="232"/>
      <c r="AS2972" s="232"/>
      <c r="AT2972" s="243" t="str">
        <f t="shared" si="235"/>
        <v/>
      </c>
      <c r="AU2972" s="243" t="str">
        <f t="shared" si="236"/>
        <v/>
      </c>
    </row>
    <row r="2973" spans="2:47" ht="14.25">
      <c r="B2973" s="682">
        <v>2025</v>
      </c>
      <c r="C2973" s="29">
        <v>8</v>
      </c>
      <c r="D2973" s="682"/>
      <c r="E2973" s="683"/>
      <c r="F2973" s="682"/>
      <c r="G2973" s="703"/>
      <c r="H2973" s="694"/>
      <c r="I2973" s="347"/>
      <c r="J2973" s="694"/>
      <c r="K2973" s="232"/>
      <c r="L2973" s="698"/>
      <c r="M2973" s="185"/>
      <c r="N2973" s="717"/>
      <c r="O2973" s="232"/>
      <c r="P2973" s="232"/>
      <c r="Q2973" s="347"/>
      <c r="R2973" s="695"/>
      <c r="S2973" s="695"/>
      <c r="T2973" s="695"/>
      <c r="U2973" s="695"/>
      <c r="V2973" s="695"/>
      <c r="W2973" s="695"/>
      <c r="X2973" s="232"/>
      <c r="Y2973" s="695"/>
      <c r="Z2973" s="232"/>
      <c r="AA2973" s="696"/>
      <c r="AB2973" s="696"/>
      <c r="AC2973" s="697"/>
      <c r="AD2973" s="698"/>
      <c r="AE2973" s="699"/>
      <c r="AF2973" s="699"/>
      <c r="AG2973" s="699"/>
      <c r="AH2973" s="699"/>
      <c r="AI2973" s="232"/>
      <c r="AJ2973" s="694"/>
      <c r="AK2973" s="694"/>
      <c r="AL2973" s="700"/>
      <c r="AM2973" s="694"/>
      <c r="AN2973" s="694"/>
      <c r="AO2973" s="232"/>
      <c r="AP2973" s="232"/>
      <c r="AQ2973" s="232"/>
      <c r="AR2973" s="232"/>
      <c r="AS2973" s="232"/>
      <c r="AT2973" s="243" t="str">
        <f t="shared" si="235"/>
        <v/>
      </c>
      <c r="AU2973" s="243" t="str">
        <f t="shared" si="236"/>
        <v/>
      </c>
    </row>
    <row r="2974" spans="2:47" ht="14.25">
      <c r="B2974" s="682">
        <v>2025</v>
      </c>
      <c r="C2974" s="29">
        <v>8</v>
      </c>
      <c r="D2974" s="682"/>
      <c r="E2974" s="683"/>
      <c r="F2974" s="682"/>
      <c r="G2974" s="703"/>
      <c r="H2974" s="694"/>
      <c r="I2974" s="347"/>
      <c r="J2974" s="694"/>
      <c r="K2974" s="232"/>
      <c r="L2974" s="698"/>
      <c r="M2974" s="185"/>
      <c r="N2974" s="717"/>
      <c r="O2974" s="232"/>
      <c r="P2974" s="232"/>
      <c r="Q2974" s="347"/>
      <c r="R2974" s="695"/>
      <c r="S2974" s="695"/>
      <c r="T2974" s="695"/>
      <c r="U2974" s="695"/>
      <c r="V2974" s="695"/>
      <c r="W2974" s="695"/>
      <c r="X2974" s="232"/>
      <c r="Y2974" s="695"/>
      <c r="Z2974" s="232"/>
      <c r="AA2974" s="696"/>
      <c r="AB2974" s="696"/>
      <c r="AC2974" s="697"/>
      <c r="AD2974" s="698"/>
      <c r="AE2974" s="699"/>
      <c r="AF2974" s="699"/>
      <c r="AG2974" s="699"/>
      <c r="AH2974" s="699"/>
      <c r="AI2974" s="232"/>
      <c r="AJ2974" s="694"/>
      <c r="AK2974" s="694"/>
      <c r="AL2974" s="700"/>
      <c r="AM2974" s="694"/>
      <c r="AN2974" s="694"/>
      <c r="AO2974" s="232"/>
      <c r="AP2974" s="232"/>
      <c r="AQ2974" s="232"/>
      <c r="AR2974" s="232"/>
      <c r="AS2974" s="232"/>
      <c r="AT2974" s="243" t="str">
        <f t="shared" si="235"/>
        <v/>
      </c>
      <c r="AU2974" s="243" t="str">
        <f t="shared" si="236"/>
        <v/>
      </c>
    </row>
    <row r="2975" spans="2:47" ht="14.25">
      <c r="B2975" s="682">
        <v>2025</v>
      </c>
      <c r="C2975" s="29">
        <v>8</v>
      </c>
      <c r="D2975" s="682"/>
      <c r="E2975" s="683"/>
      <c r="F2975" s="682"/>
      <c r="G2975" s="703"/>
      <c r="H2975" s="694"/>
      <c r="I2975" s="347"/>
      <c r="J2975" s="694"/>
      <c r="K2975" s="232"/>
      <c r="L2975" s="698"/>
      <c r="M2975" s="185"/>
      <c r="N2975" s="717"/>
      <c r="O2975" s="232"/>
      <c r="P2975" s="232"/>
      <c r="Q2975" s="347"/>
      <c r="R2975" s="695"/>
      <c r="S2975" s="695"/>
      <c r="T2975" s="695"/>
      <c r="U2975" s="695"/>
      <c r="V2975" s="695"/>
      <c r="W2975" s="695"/>
      <c r="X2975" s="232"/>
      <c r="Y2975" s="695"/>
      <c r="Z2975" s="232"/>
      <c r="AA2975" s="696"/>
      <c r="AB2975" s="696"/>
      <c r="AC2975" s="697"/>
      <c r="AD2975" s="698"/>
      <c r="AE2975" s="699"/>
      <c r="AF2975" s="699"/>
      <c r="AG2975" s="699"/>
      <c r="AH2975" s="699"/>
      <c r="AI2975" s="232"/>
      <c r="AJ2975" s="694"/>
      <c r="AK2975" s="694"/>
      <c r="AL2975" s="700"/>
      <c r="AM2975" s="694"/>
      <c r="AN2975" s="694"/>
      <c r="AO2975" s="232"/>
      <c r="AP2975" s="232"/>
      <c r="AQ2975" s="232"/>
      <c r="AR2975" s="232"/>
      <c r="AS2975" s="232"/>
      <c r="AT2975" s="243" t="str">
        <f t="shared" si="235"/>
        <v/>
      </c>
      <c r="AU2975" s="243" t="str">
        <f t="shared" si="236"/>
        <v/>
      </c>
    </row>
    <row r="2976" spans="2:47" ht="14.25">
      <c r="B2976" s="682">
        <v>2025</v>
      </c>
      <c r="C2976" s="29">
        <v>8</v>
      </c>
      <c r="D2976" s="682"/>
      <c r="E2976" s="683"/>
      <c r="F2976" s="682"/>
      <c r="G2976" s="703"/>
      <c r="H2976" s="694"/>
      <c r="I2976" s="347"/>
      <c r="J2976" s="694"/>
      <c r="K2976" s="232"/>
      <c r="L2976" s="698"/>
      <c r="M2976" s="185"/>
      <c r="N2976" s="717"/>
      <c r="O2976" s="232"/>
      <c r="P2976" s="232"/>
      <c r="Q2976" s="347"/>
      <c r="R2976" s="695"/>
      <c r="S2976" s="695"/>
      <c r="T2976" s="695"/>
      <c r="U2976" s="695"/>
      <c r="V2976" s="695"/>
      <c r="W2976" s="695"/>
      <c r="X2976" s="232"/>
      <c r="Y2976" s="695"/>
      <c r="Z2976" s="232"/>
      <c r="AA2976" s="696"/>
      <c r="AB2976" s="696"/>
      <c r="AC2976" s="697"/>
      <c r="AD2976" s="698"/>
      <c r="AE2976" s="699"/>
      <c r="AF2976" s="699"/>
      <c r="AG2976" s="699"/>
      <c r="AH2976" s="699"/>
      <c r="AI2976" s="232"/>
      <c r="AJ2976" s="694"/>
      <c r="AK2976" s="694"/>
      <c r="AL2976" s="700"/>
      <c r="AM2976" s="694"/>
      <c r="AN2976" s="694"/>
      <c r="AO2976" s="232"/>
      <c r="AP2976" s="232"/>
      <c r="AQ2976" s="232"/>
      <c r="AR2976" s="232"/>
      <c r="AS2976" s="232"/>
      <c r="AT2976" s="243" t="str">
        <f t="shared" si="235"/>
        <v/>
      </c>
      <c r="AU2976" s="243" t="str">
        <f t="shared" si="236"/>
        <v/>
      </c>
    </row>
    <row r="2977" spans="2:47" ht="14.25">
      <c r="B2977" s="682">
        <v>2025</v>
      </c>
      <c r="C2977" s="29">
        <v>8</v>
      </c>
      <c r="D2977" s="682"/>
      <c r="E2977" s="683"/>
      <c r="F2977" s="682"/>
      <c r="G2977" s="703"/>
      <c r="H2977" s="694"/>
      <c r="I2977" s="347"/>
      <c r="J2977" s="694"/>
      <c r="K2977" s="232"/>
      <c r="L2977" s="698"/>
      <c r="M2977" s="185"/>
      <c r="N2977" s="717"/>
      <c r="O2977" s="232"/>
      <c r="P2977" s="232"/>
      <c r="Q2977" s="347"/>
      <c r="R2977" s="695"/>
      <c r="S2977" s="695"/>
      <c r="T2977" s="695"/>
      <c r="U2977" s="695"/>
      <c r="V2977" s="695"/>
      <c r="W2977" s="695"/>
      <c r="X2977" s="232"/>
      <c r="Y2977" s="695"/>
      <c r="Z2977" s="232"/>
      <c r="AA2977" s="696"/>
      <c r="AB2977" s="696"/>
      <c r="AC2977" s="697"/>
      <c r="AD2977" s="698"/>
      <c r="AE2977" s="699"/>
      <c r="AF2977" s="699"/>
      <c r="AG2977" s="699"/>
      <c r="AH2977" s="699"/>
      <c r="AI2977" s="232"/>
      <c r="AJ2977" s="694"/>
      <c r="AK2977" s="694"/>
      <c r="AL2977" s="700"/>
      <c r="AM2977" s="694"/>
      <c r="AN2977" s="694"/>
      <c r="AO2977" s="232"/>
      <c r="AP2977" s="232"/>
      <c r="AQ2977" s="232"/>
      <c r="AR2977" s="232"/>
      <c r="AS2977" s="232"/>
      <c r="AT2977" s="243" t="str">
        <f t="shared" si="235"/>
        <v/>
      </c>
      <c r="AU2977" s="243" t="str">
        <f t="shared" si="236"/>
        <v/>
      </c>
    </row>
    <row r="2978" spans="2:47" ht="14.25">
      <c r="B2978" s="682">
        <v>2025</v>
      </c>
      <c r="C2978" s="29">
        <v>8</v>
      </c>
      <c r="D2978" s="682"/>
      <c r="E2978" s="683"/>
      <c r="F2978" s="682"/>
      <c r="G2978" s="703"/>
      <c r="H2978" s="694"/>
      <c r="I2978" s="347"/>
      <c r="J2978" s="694"/>
      <c r="K2978" s="232"/>
      <c r="L2978" s="698"/>
      <c r="M2978" s="185"/>
      <c r="N2978" s="717"/>
      <c r="O2978" s="232"/>
      <c r="P2978" s="232"/>
      <c r="Q2978" s="347"/>
      <c r="R2978" s="695"/>
      <c r="S2978" s="695"/>
      <c r="T2978" s="695"/>
      <c r="U2978" s="695"/>
      <c r="V2978" s="695"/>
      <c r="W2978" s="695"/>
      <c r="X2978" s="232"/>
      <c r="Y2978" s="695"/>
      <c r="Z2978" s="232"/>
      <c r="AA2978" s="696"/>
      <c r="AB2978" s="696"/>
      <c r="AC2978" s="697"/>
      <c r="AD2978" s="698"/>
      <c r="AE2978" s="699"/>
      <c r="AF2978" s="699"/>
      <c r="AG2978" s="699"/>
      <c r="AH2978" s="699"/>
      <c r="AI2978" s="232"/>
      <c r="AJ2978" s="694"/>
      <c r="AK2978" s="694"/>
      <c r="AL2978" s="700"/>
      <c r="AM2978" s="694"/>
      <c r="AN2978" s="694"/>
      <c r="AO2978" s="232"/>
      <c r="AP2978" s="232"/>
      <c r="AQ2978" s="232"/>
      <c r="AR2978" s="232"/>
      <c r="AS2978" s="232"/>
      <c r="AT2978" s="243" t="str">
        <f t="shared" si="235"/>
        <v/>
      </c>
      <c r="AU2978" s="243" t="str">
        <f t="shared" si="236"/>
        <v/>
      </c>
    </row>
    <row r="2979" spans="2:47" ht="14.25">
      <c r="B2979" s="682">
        <v>2025</v>
      </c>
      <c r="C2979" s="29">
        <v>8</v>
      </c>
      <c r="D2979" s="682"/>
      <c r="E2979" s="683"/>
      <c r="F2979" s="682"/>
      <c r="G2979" s="703"/>
      <c r="H2979" s="694"/>
      <c r="I2979" s="347"/>
      <c r="J2979" s="694"/>
      <c r="K2979" s="232"/>
      <c r="L2979" s="698"/>
      <c r="M2979" s="185"/>
      <c r="N2979" s="717"/>
      <c r="O2979" s="232"/>
      <c r="P2979" s="232"/>
      <c r="Q2979" s="347"/>
      <c r="R2979" s="695"/>
      <c r="S2979" s="695"/>
      <c r="T2979" s="695"/>
      <c r="U2979" s="695"/>
      <c r="V2979" s="695"/>
      <c r="W2979" s="695"/>
      <c r="X2979" s="232"/>
      <c r="Y2979" s="695"/>
      <c r="Z2979" s="232"/>
      <c r="AA2979" s="696"/>
      <c r="AB2979" s="696"/>
      <c r="AC2979" s="697"/>
      <c r="AD2979" s="698"/>
      <c r="AE2979" s="699"/>
      <c r="AF2979" s="699"/>
      <c r="AG2979" s="699"/>
      <c r="AH2979" s="699"/>
      <c r="AI2979" s="232"/>
      <c r="AJ2979" s="694"/>
      <c r="AK2979" s="694"/>
      <c r="AL2979" s="700"/>
      <c r="AM2979" s="694"/>
      <c r="AN2979" s="694"/>
      <c r="AO2979" s="232"/>
      <c r="AP2979" s="232"/>
      <c r="AQ2979" s="232"/>
      <c r="AR2979" s="232"/>
      <c r="AS2979" s="232"/>
      <c r="AT2979" s="243" t="str">
        <f t="shared" si="235"/>
        <v/>
      </c>
      <c r="AU2979" s="243" t="str">
        <f t="shared" si="236"/>
        <v/>
      </c>
    </row>
    <row r="2980" spans="2:47" ht="14.25">
      <c r="B2980" s="682">
        <v>2025</v>
      </c>
      <c r="C2980" s="29">
        <v>8</v>
      </c>
      <c r="D2980" s="682"/>
      <c r="E2980" s="683"/>
      <c r="F2980" s="682"/>
      <c r="G2980" s="703"/>
      <c r="H2980" s="694"/>
      <c r="I2980" s="347"/>
      <c r="J2980" s="694"/>
      <c r="K2980" s="232"/>
      <c r="L2980" s="698"/>
      <c r="M2980" s="185"/>
      <c r="N2980" s="717"/>
      <c r="O2980" s="232"/>
      <c r="P2980" s="232"/>
      <c r="Q2980" s="347"/>
      <c r="R2980" s="695"/>
      <c r="S2980" s="695"/>
      <c r="T2980" s="695"/>
      <c r="U2980" s="695"/>
      <c r="V2980" s="695"/>
      <c r="W2980" s="695"/>
      <c r="X2980" s="232"/>
      <c r="Y2980" s="695"/>
      <c r="Z2980" s="232"/>
      <c r="AA2980" s="696"/>
      <c r="AB2980" s="696"/>
      <c r="AC2980" s="697"/>
      <c r="AD2980" s="698"/>
      <c r="AE2980" s="699"/>
      <c r="AF2980" s="699"/>
      <c r="AG2980" s="699"/>
      <c r="AH2980" s="699"/>
      <c r="AI2980" s="232"/>
      <c r="AJ2980" s="694"/>
      <c r="AK2980" s="694"/>
      <c r="AL2980" s="700"/>
      <c r="AM2980" s="694"/>
      <c r="AN2980" s="694"/>
      <c r="AO2980" s="232"/>
      <c r="AP2980" s="232"/>
      <c r="AQ2980" s="232"/>
      <c r="AR2980" s="232"/>
      <c r="AS2980" s="232"/>
      <c r="AT2980" s="243" t="str">
        <f t="shared" si="235"/>
        <v/>
      </c>
      <c r="AU2980" s="243" t="str">
        <f t="shared" si="236"/>
        <v/>
      </c>
    </row>
    <row r="2981" spans="2:47" ht="14.25">
      <c r="B2981" s="682">
        <v>2025</v>
      </c>
      <c r="C2981" s="29">
        <v>8</v>
      </c>
      <c r="D2981" s="682"/>
      <c r="E2981" s="683"/>
      <c r="F2981" s="682"/>
      <c r="G2981" s="703"/>
      <c r="H2981" s="694"/>
      <c r="I2981" s="347"/>
      <c r="J2981" s="694"/>
      <c r="K2981" s="232"/>
      <c r="L2981" s="698"/>
      <c r="M2981" s="185"/>
      <c r="N2981" s="717"/>
      <c r="O2981" s="232"/>
      <c r="P2981" s="232"/>
      <c r="Q2981" s="347"/>
      <c r="R2981" s="695"/>
      <c r="S2981" s="695"/>
      <c r="T2981" s="695"/>
      <c r="U2981" s="695"/>
      <c r="V2981" s="695"/>
      <c r="W2981" s="695"/>
      <c r="X2981" s="232"/>
      <c r="Y2981" s="695"/>
      <c r="Z2981" s="232"/>
      <c r="AA2981" s="696"/>
      <c r="AB2981" s="696"/>
      <c r="AC2981" s="697"/>
      <c r="AD2981" s="698"/>
      <c r="AE2981" s="699"/>
      <c r="AF2981" s="699"/>
      <c r="AG2981" s="699"/>
      <c r="AH2981" s="699"/>
      <c r="AI2981" s="232"/>
      <c r="AJ2981" s="694"/>
      <c r="AK2981" s="694"/>
      <c r="AL2981" s="700"/>
      <c r="AM2981" s="694"/>
      <c r="AN2981" s="694"/>
      <c r="AO2981" s="232"/>
      <c r="AP2981" s="232"/>
      <c r="AQ2981" s="232"/>
      <c r="AR2981" s="232"/>
      <c r="AS2981" s="232"/>
      <c r="AT2981" s="243" t="str">
        <f t="shared" si="235"/>
        <v/>
      </c>
      <c r="AU2981" s="243" t="str">
        <f t="shared" si="236"/>
        <v/>
      </c>
    </row>
    <row r="2982" spans="2:47" ht="14.25">
      <c r="B2982" s="682">
        <v>2025</v>
      </c>
      <c r="C2982" s="29">
        <v>8</v>
      </c>
      <c r="D2982" s="682"/>
      <c r="E2982" s="683"/>
      <c r="F2982" s="682"/>
      <c r="G2982" s="703"/>
      <c r="H2982" s="694"/>
      <c r="I2982" s="347"/>
      <c r="J2982" s="694"/>
      <c r="K2982" s="232"/>
      <c r="L2982" s="698"/>
      <c r="M2982" s="185"/>
      <c r="N2982" s="717"/>
      <c r="O2982" s="232"/>
      <c r="P2982" s="232"/>
      <c r="Q2982" s="347"/>
      <c r="R2982" s="695"/>
      <c r="S2982" s="695"/>
      <c r="T2982" s="695"/>
      <c r="U2982" s="695"/>
      <c r="V2982" s="695"/>
      <c r="W2982" s="695"/>
      <c r="X2982" s="232"/>
      <c r="Y2982" s="695"/>
      <c r="Z2982" s="232"/>
      <c r="AA2982" s="696"/>
      <c r="AB2982" s="696"/>
      <c r="AC2982" s="697"/>
      <c r="AD2982" s="698"/>
      <c r="AE2982" s="699"/>
      <c r="AF2982" s="699"/>
      <c r="AG2982" s="699"/>
      <c r="AH2982" s="699"/>
      <c r="AI2982" s="232"/>
      <c r="AJ2982" s="694"/>
      <c r="AK2982" s="694"/>
      <c r="AL2982" s="700"/>
      <c r="AM2982" s="694"/>
      <c r="AN2982" s="694"/>
      <c r="AO2982" s="232"/>
      <c r="AP2982" s="232"/>
      <c r="AQ2982" s="232"/>
      <c r="AR2982" s="232"/>
      <c r="AS2982" s="232"/>
      <c r="AT2982" s="243" t="str">
        <f t="shared" si="235"/>
        <v/>
      </c>
      <c r="AU2982" s="243" t="str">
        <f t="shared" si="236"/>
        <v/>
      </c>
    </row>
    <row r="2983" spans="2:47" ht="14.25">
      <c r="B2983" s="682">
        <v>2025</v>
      </c>
      <c r="C2983" s="29">
        <v>8</v>
      </c>
      <c r="D2983" s="682"/>
      <c r="E2983" s="683"/>
      <c r="F2983" s="682"/>
      <c r="G2983" s="703"/>
      <c r="H2983" s="694"/>
      <c r="I2983" s="347"/>
      <c r="J2983" s="694"/>
      <c r="K2983" s="232"/>
      <c r="L2983" s="698"/>
      <c r="M2983" s="185"/>
      <c r="N2983" s="717"/>
      <c r="O2983" s="232"/>
      <c r="P2983" s="232"/>
      <c r="Q2983" s="347"/>
      <c r="R2983" s="695"/>
      <c r="S2983" s="695"/>
      <c r="T2983" s="695"/>
      <c r="U2983" s="695"/>
      <c r="V2983" s="695"/>
      <c r="W2983" s="695"/>
      <c r="X2983" s="232"/>
      <c r="Y2983" s="695"/>
      <c r="Z2983" s="232"/>
      <c r="AA2983" s="696"/>
      <c r="AB2983" s="696"/>
      <c r="AC2983" s="697"/>
      <c r="AD2983" s="698"/>
      <c r="AE2983" s="699"/>
      <c r="AF2983" s="699"/>
      <c r="AG2983" s="699"/>
      <c r="AH2983" s="699"/>
      <c r="AI2983" s="232"/>
      <c r="AJ2983" s="694"/>
      <c r="AK2983" s="694"/>
      <c r="AL2983" s="700"/>
      <c r="AM2983" s="694"/>
      <c r="AN2983" s="694"/>
      <c r="AO2983" s="232"/>
      <c r="AP2983" s="232"/>
      <c r="AQ2983" s="232"/>
      <c r="AR2983" s="232"/>
      <c r="AS2983" s="232"/>
      <c r="AT2983" s="243" t="str">
        <f t="shared" si="235"/>
        <v/>
      </c>
      <c r="AU2983" s="243" t="str">
        <f t="shared" si="236"/>
        <v/>
      </c>
    </row>
    <row r="2984" spans="2:47" ht="14.25">
      <c r="B2984" s="682">
        <v>2025</v>
      </c>
      <c r="C2984" s="29">
        <v>8</v>
      </c>
      <c r="D2984" s="682"/>
      <c r="E2984" s="683"/>
      <c r="F2984" s="682"/>
      <c r="G2984" s="703"/>
      <c r="H2984" s="694"/>
      <c r="I2984" s="347"/>
      <c r="J2984" s="694"/>
      <c r="K2984" s="232"/>
      <c r="L2984" s="698"/>
      <c r="M2984" s="185"/>
      <c r="N2984" s="717"/>
      <c r="O2984" s="232"/>
      <c r="P2984" s="232"/>
      <c r="Q2984" s="347"/>
      <c r="R2984" s="695"/>
      <c r="S2984" s="695"/>
      <c r="T2984" s="695"/>
      <c r="U2984" s="695"/>
      <c r="V2984" s="695"/>
      <c r="W2984" s="695"/>
      <c r="X2984" s="232"/>
      <c r="Y2984" s="695"/>
      <c r="Z2984" s="232"/>
      <c r="AA2984" s="696"/>
      <c r="AB2984" s="696"/>
      <c r="AC2984" s="697"/>
      <c r="AD2984" s="698"/>
      <c r="AE2984" s="699"/>
      <c r="AF2984" s="699"/>
      <c r="AG2984" s="699"/>
      <c r="AH2984" s="699"/>
      <c r="AI2984" s="232"/>
      <c r="AJ2984" s="694"/>
      <c r="AK2984" s="694"/>
      <c r="AL2984" s="700"/>
      <c r="AM2984" s="694"/>
      <c r="AN2984" s="694"/>
      <c r="AO2984" s="232"/>
      <c r="AP2984" s="232"/>
      <c r="AQ2984" s="232"/>
      <c r="AR2984" s="232"/>
      <c r="AS2984" s="232"/>
      <c r="AT2984" s="243" t="str">
        <f t="shared" si="235"/>
        <v/>
      </c>
      <c r="AU2984" s="243" t="str">
        <f t="shared" si="236"/>
        <v/>
      </c>
    </row>
    <row r="2985" spans="2:47" ht="14.25">
      <c r="B2985" s="682">
        <v>2025</v>
      </c>
      <c r="C2985" s="29">
        <v>8</v>
      </c>
      <c r="D2985" s="682"/>
      <c r="E2985" s="683"/>
      <c r="F2985" s="682"/>
      <c r="G2985" s="703"/>
      <c r="H2985" s="694"/>
      <c r="I2985" s="347"/>
      <c r="J2985" s="694"/>
      <c r="K2985" s="232"/>
      <c r="L2985" s="698"/>
      <c r="M2985" s="185"/>
      <c r="N2985" s="717"/>
      <c r="O2985" s="232"/>
      <c r="P2985" s="232"/>
      <c r="Q2985" s="347"/>
      <c r="R2985" s="695"/>
      <c r="S2985" s="695"/>
      <c r="T2985" s="695"/>
      <c r="U2985" s="695"/>
      <c r="V2985" s="695"/>
      <c r="W2985" s="695"/>
      <c r="X2985" s="232"/>
      <c r="Y2985" s="695"/>
      <c r="Z2985" s="232"/>
      <c r="AA2985" s="696"/>
      <c r="AB2985" s="696"/>
      <c r="AC2985" s="697"/>
      <c r="AD2985" s="698"/>
      <c r="AE2985" s="699"/>
      <c r="AF2985" s="699"/>
      <c r="AG2985" s="699"/>
      <c r="AH2985" s="699"/>
      <c r="AI2985" s="232"/>
      <c r="AJ2985" s="694"/>
      <c r="AK2985" s="694"/>
      <c r="AL2985" s="700"/>
      <c r="AM2985" s="694"/>
      <c r="AN2985" s="694"/>
      <c r="AO2985" s="232"/>
      <c r="AP2985" s="232"/>
      <c r="AQ2985" s="232"/>
      <c r="AR2985" s="232"/>
      <c r="AS2985" s="232"/>
      <c r="AT2985" s="243" t="str">
        <f t="shared" si="235"/>
        <v/>
      </c>
      <c r="AU2985" s="243" t="str">
        <f t="shared" si="236"/>
        <v/>
      </c>
    </row>
    <row r="2986" spans="2:47" ht="14.25">
      <c r="B2986" s="682">
        <v>2025</v>
      </c>
      <c r="C2986" s="29">
        <v>8</v>
      </c>
      <c r="D2986" s="682"/>
      <c r="E2986" s="683"/>
      <c r="F2986" s="682"/>
      <c r="G2986" s="703"/>
      <c r="H2986" s="694"/>
      <c r="I2986" s="347"/>
      <c r="J2986" s="694"/>
      <c r="K2986" s="232"/>
      <c r="L2986" s="698"/>
      <c r="M2986" s="185"/>
      <c r="N2986" s="717"/>
      <c r="O2986" s="232"/>
      <c r="P2986" s="232"/>
      <c r="Q2986" s="347"/>
      <c r="R2986" s="695"/>
      <c r="S2986" s="695"/>
      <c r="T2986" s="695"/>
      <c r="U2986" s="695"/>
      <c r="V2986" s="695"/>
      <c r="W2986" s="695"/>
      <c r="X2986" s="232"/>
      <c r="Y2986" s="695"/>
      <c r="Z2986" s="232"/>
      <c r="AA2986" s="696"/>
      <c r="AB2986" s="696"/>
      <c r="AC2986" s="697"/>
      <c r="AD2986" s="698"/>
      <c r="AE2986" s="699"/>
      <c r="AF2986" s="699"/>
      <c r="AG2986" s="699"/>
      <c r="AH2986" s="699"/>
      <c r="AI2986" s="232"/>
      <c r="AJ2986" s="694"/>
      <c r="AK2986" s="694"/>
      <c r="AL2986" s="700"/>
      <c r="AM2986" s="694"/>
      <c r="AN2986" s="694"/>
      <c r="AO2986" s="232"/>
      <c r="AP2986" s="232"/>
      <c r="AQ2986" s="232"/>
      <c r="AR2986" s="232"/>
      <c r="AS2986" s="232"/>
      <c r="AT2986" s="243" t="str">
        <f t="shared" si="235"/>
        <v/>
      </c>
      <c r="AU2986" s="243" t="str">
        <f t="shared" si="236"/>
        <v/>
      </c>
    </row>
    <row r="2987" spans="2:47" ht="14.25">
      <c r="B2987" s="682">
        <v>2025</v>
      </c>
      <c r="C2987" s="29">
        <v>8</v>
      </c>
      <c r="D2987" s="682"/>
      <c r="E2987" s="683"/>
      <c r="F2987" s="682"/>
      <c r="G2987" s="703"/>
      <c r="H2987" s="694"/>
      <c r="I2987" s="347"/>
      <c r="J2987" s="694"/>
      <c r="K2987" s="232"/>
      <c r="L2987" s="698"/>
      <c r="M2987" s="185"/>
      <c r="N2987" s="717"/>
      <c r="O2987" s="232"/>
      <c r="P2987" s="232"/>
      <c r="Q2987" s="347"/>
      <c r="R2987" s="695"/>
      <c r="S2987" s="695"/>
      <c r="T2987" s="695"/>
      <c r="U2987" s="695"/>
      <c r="V2987" s="695"/>
      <c r="W2987" s="695"/>
      <c r="X2987" s="232"/>
      <c r="Y2987" s="695"/>
      <c r="Z2987" s="232"/>
      <c r="AA2987" s="696"/>
      <c r="AB2987" s="696"/>
      <c r="AC2987" s="697"/>
      <c r="AD2987" s="698"/>
      <c r="AE2987" s="699"/>
      <c r="AF2987" s="699"/>
      <c r="AG2987" s="699"/>
      <c r="AH2987" s="699"/>
      <c r="AI2987" s="232"/>
      <c r="AJ2987" s="694"/>
      <c r="AK2987" s="694"/>
      <c r="AL2987" s="700"/>
      <c r="AM2987" s="694"/>
      <c r="AN2987" s="694"/>
      <c r="AO2987" s="232"/>
      <c r="AP2987" s="232"/>
      <c r="AQ2987" s="232"/>
      <c r="AR2987" s="232"/>
      <c r="AS2987" s="232"/>
      <c r="AT2987" s="243" t="str">
        <f t="shared" si="235"/>
        <v/>
      </c>
      <c r="AU2987" s="243" t="str">
        <f t="shared" si="236"/>
        <v/>
      </c>
    </row>
    <row r="2988" spans="2:47" ht="14.25">
      <c r="B2988" s="682">
        <v>2025</v>
      </c>
      <c r="C2988" s="29">
        <v>8</v>
      </c>
      <c r="D2988" s="682"/>
      <c r="E2988" s="683"/>
      <c r="F2988" s="682"/>
      <c r="G2988" s="703"/>
      <c r="H2988" s="694"/>
      <c r="I2988" s="347"/>
      <c r="J2988" s="694"/>
      <c r="K2988" s="232"/>
      <c r="L2988" s="698"/>
      <c r="M2988" s="185"/>
      <c r="N2988" s="717"/>
      <c r="O2988" s="232"/>
      <c r="P2988" s="232"/>
      <c r="Q2988" s="347"/>
      <c r="R2988" s="695"/>
      <c r="S2988" s="695"/>
      <c r="T2988" s="695"/>
      <c r="U2988" s="695"/>
      <c r="V2988" s="695"/>
      <c r="W2988" s="695"/>
      <c r="X2988" s="232"/>
      <c r="Y2988" s="695"/>
      <c r="Z2988" s="232"/>
      <c r="AA2988" s="696"/>
      <c r="AB2988" s="696"/>
      <c r="AC2988" s="697"/>
      <c r="AD2988" s="698"/>
      <c r="AE2988" s="699"/>
      <c r="AF2988" s="699"/>
      <c r="AG2988" s="699"/>
      <c r="AH2988" s="699"/>
      <c r="AI2988" s="232"/>
      <c r="AJ2988" s="694"/>
      <c r="AK2988" s="694"/>
      <c r="AL2988" s="700"/>
      <c r="AM2988" s="694"/>
      <c r="AN2988" s="694"/>
      <c r="AO2988" s="232"/>
      <c r="AP2988" s="232"/>
      <c r="AQ2988" s="232"/>
      <c r="AR2988" s="232"/>
      <c r="AS2988" s="232"/>
      <c r="AT2988" s="243" t="str">
        <f t="shared" si="235"/>
        <v/>
      </c>
      <c r="AU2988" s="243" t="str">
        <f t="shared" si="236"/>
        <v/>
      </c>
    </row>
    <row r="2989" spans="2:47" ht="14.25">
      <c r="B2989" s="682">
        <v>2025</v>
      </c>
      <c r="C2989" s="29">
        <v>8</v>
      </c>
      <c r="D2989" s="682"/>
      <c r="E2989" s="683"/>
      <c r="F2989" s="682"/>
      <c r="G2989" s="703"/>
      <c r="H2989" s="694"/>
      <c r="I2989" s="347"/>
      <c r="J2989" s="694"/>
      <c r="K2989" s="232"/>
      <c r="L2989" s="698"/>
      <c r="M2989" s="185"/>
      <c r="N2989" s="717"/>
      <c r="O2989" s="232"/>
      <c r="P2989" s="232"/>
      <c r="Q2989" s="347"/>
      <c r="R2989" s="695"/>
      <c r="S2989" s="695"/>
      <c r="T2989" s="695"/>
      <c r="U2989" s="695"/>
      <c r="V2989" s="695"/>
      <c r="W2989" s="695"/>
      <c r="X2989" s="232"/>
      <c r="Y2989" s="695"/>
      <c r="Z2989" s="232"/>
      <c r="AA2989" s="696"/>
      <c r="AB2989" s="696"/>
      <c r="AC2989" s="697"/>
      <c r="AD2989" s="698"/>
      <c r="AE2989" s="699"/>
      <c r="AF2989" s="699"/>
      <c r="AG2989" s="699"/>
      <c r="AH2989" s="699"/>
      <c r="AI2989" s="232"/>
      <c r="AJ2989" s="694"/>
      <c r="AK2989" s="694"/>
      <c r="AL2989" s="700"/>
      <c r="AM2989" s="694"/>
      <c r="AN2989" s="694"/>
      <c r="AO2989" s="232"/>
      <c r="AP2989" s="232"/>
      <c r="AQ2989" s="232"/>
      <c r="AR2989" s="232"/>
      <c r="AS2989" s="232"/>
      <c r="AT2989" s="243" t="str">
        <f t="shared" si="235"/>
        <v/>
      </c>
      <c r="AU2989" s="243" t="str">
        <f t="shared" si="236"/>
        <v/>
      </c>
    </row>
    <row r="2990" spans="2:47" ht="14.25">
      <c r="B2990" s="682">
        <v>2025</v>
      </c>
      <c r="C2990" s="29">
        <v>8</v>
      </c>
      <c r="D2990" s="682"/>
      <c r="E2990" s="683"/>
      <c r="F2990" s="682"/>
      <c r="G2990" s="703"/>
      <c r="H2990" s="694"/>
      <c r="I2990" s="347"/>
      <c r="J2990" s="694"/>
      <c r="K2990" s="232"/>
      <c r="L2990" s="698"/>
      <c r="M2990" s="185"/>
      <c r="N2990" s="717"/>
      <c r="O2990" s="232"/>
      <c r="P2990" s="232"/>
      <c r="Q2990" s="347"/>
      <c r="R2990" s="695"/>
      <c r="S2990" s="695"/>
      <c r="T2990" s="695"/>
      <c r="U2990" s="695"/>
      <c r="V2990" s="695"/>
      <c r="W2990" s="695"/>
      <c r="X2990" s="232"/>
      <c r="Y2990" s="695"/>
      <c r="Z2990" s="232"/>
      <c r="AA2990" s="696"/>
      <c r="AB2990" s="696"/>
      <c r="AC2990" s="697"/>
      <c r="AD2990" s="698"/>
      <c r="AE2990" s="699"/>
      <c r="AF2990" s="699"/>
      <c r="AG2990" s="699"/>
      <c r="AH2990" s="699"/>
      <c r="AI2990" s="232"/>
      <c r="AJ2990" s="694"/>
      <c r="AK2990" s="694"/>
      <c r="AL2990" s="700"/>
      <c r="AM2990" s="694"/>
      <c r="AN2990" s="694"/>
      <c r="AO2990" s="232"/>
      <c r="AP2990" s="232"/>
      <c r="AQ2990" s="232"/>
      <c r="AR2990" s="232"/>
      <c r="AS2990" s="232"/>
      <c r="AT2990" s="243" t="str">
        <f t="shared" si="235"/>
        <v/>
      </c>
      <c r="AU2990" s="243" t="str">
        <f t="shared" si="236"/>
        <v/>
      </c>
    </row>
    <row r="2991" spans="2:47" ht="14.25">
      <c r="B2991" s="682">
        <v>2025</v>
      </c>
      <c r="C2991" s="29">
        <v>8</v>
      </c>
      <c r="D2991" s="682"/>
      <c r="E2991" s="683"/>
      <c r="F2991" s="682"/>
      <c r="G2991" s="703"/>
      <c r="H2991" s="694"/>
      <c r="I2991" s="347"/>
      <c r="J2991" s="694"/>
      <c r="K2991" s="232"/>
      <c r="L2991" s="698"/>
      <c r="M2991" s="185"/>
      <c r="N2991" s="717"/>
      <c r="O2991" s="232"/>
      <c r="P2991" s="232"/>
      <c r="Q2991" s="347"/>
      <c r="R2991" s="695"/>
      <c r="S2991" s="695"/>
      <c r="T2991" s="695"/>
      <c r="U2991" s="695"/>
      <c r="V2991" s="695"/>
      <c r="W2991" s="695"/>
      <c r="X2991" s="232"/>
      <c r="Y2991" s="695"/>
      <c r="Z2991" s="232"/>
      <c r="AA2991" s="696"/>
      <c r="AB2991" s="696"/>
      <c r="AC2991" s="697"/>
      <c r="AD2991" s="698"/>
      <c r="AE2991" s="699"/>
      <c r="AF2991" s="699"/>
      <c r="AG2991" s="699"/>
      <c r="AH2991" s="699"/>
      <c r="AI2991" s="232"/>
      <c r="AJ2991" s="694"/>
      <c r="AK2991" s="694"/>
      <c r="AL2991" s="700"/>
      <c r="AM2991" s="694"/>
      <c r="AN2991" s="694"/>
      <c r="AO2991" s="232"/>
      <c r="AP2991" s="232"/>
      <c r="AQ2991" s="232"/>
      <c r="AR2991" s="232"/>
      <c r="AS2991" s="232"/>
      <c r="AT2991" s="243" t="str">
        <f t="shared" si="235"/>
        <v/>
      </c>
      <c r="AU2991" s="243" t="str">
        <f t="shared" si="236"/>
        <v/>
      </c>
    </row>
    <row r="2992" spans="2:47" ht="14.25">
      <c r="B2992" s="682">
        <v>2025</v>
      </c>
      <c r="C2992" s="29">
        <v>8</v>
      </c>
      <c r="D2992" s="682"/>
      <c r="E2992" s="683"/>
      <c r="F2992" s="682"/>
      <c r="G2992" s="703"/>
      <c r="H2992" s="694"/>
      <c r="I2992" s="347"/>
      <c r="J2992" s="694"/>
      <c r="K2992" s="232"/>
      <c r="L2992" s="698"/>
      <c r="M2992" s="185"/>
      <c r="N2992" s="717"/>
      <c r="O2992" s="232"/>
      <c r="P2992" s="232"/>
      <c r="Q2992" s="347"/>
      <c r="R2992" s="695"/>
      <c r="S2992" s="695"/>
      <c r="T2992" s="695"/>
      <c r="U2992" s="695"/>
      <c r="V2992" s="695"/>
      <c r="W2992" s="695"/>
      <c r="X2992" s="232"/>
      <c r="Y2992" s="695"/>
      <c r="Z2992" s="232"/>
      <c r="AA2992" s="696"/>
      <c r="AB2992" s="696"/>
      <c r="AC2992" s="697"/>
      <c r="AD2992" s="698"/>
      <c r="AE2992" s="699"/>
      <c r="AF2992" s="699"/>
      <c r="AG2992" s="699"/>
      <c r="AH2992" s="699"/>
      <c r="AI2992" s="232"/>
      <c r="AJ2992" s="694"/>
      <c r="AK2992" s="694"/>
      <c r="AL2992" s="700"/>
      <c r="AM2992" s="694"/>
      <c r="AN2992" s="694"/>
      <c r="AO2992" s="232"/>
      <c r="AP2992" s="232"/>
      <c r="AQ2992" s="232"/>
      <c r="AR2992" s="232"/>
      <c r="AS2992" s="232"/>
      <c r="AT2992" s="243" t="str">
        <f t="shared" si="235"/>
        <v/>
      </c>
      <c r="AU2992" s="243" t="str">
        <f t="shared" si="236"/>
        <v/>
      </c>
    </row>
    <row r="2993" spans="2:47" ht="14.25">
      <c r="B2993" s="682">
        <v>2025</v>
      </c>
      <c r="C2993" s="29">
        <v>8</v>
      </c>
      <c r="D2993" s="682"/>
      <c r="E2993" s="683"/>
      <c r="F2993" s="682"/>
      <c r="G2993" s="703"/>
      <c r="H2993" s="694"/>
      <c r="I2993" s="347"/>
      <c r="J2993" s="694"/>
      <c r="K2993" s="232"/>
      <c r="L2993" s="698"/>
      <c r="M2993" s="185"/>
      <c r="N2993" s="717"/>
      <c r="O2993" s="232"/>
      <c r="P2993" s="232"/>
      <c r="Q2993" s="347"/>
      <c r="R2993" s="695"/>
      <c r="S2993" s="695"/>
      <c r="T2993" s="695"/>
      <c r="U2993" s="695"/>
      <c r="V2993" s="695"/>
      <c r="W2993" s="695"/>
      <c r="X2993" s="232"/>
      <c r="Y2993" s="695"/>
      <c r="Z2993" s="232"/>
      <c r="AA2993" s="696"/>
      <c r="AB2993" s="696"/>
      <c r="AC2993" s="697"/>
      <c r="AD2993" s="698"/>
      <c r="AE2993" s="699"/>
      <c r="AF2993" s="699"/>
      <c r="AG2993" s="699"/>
      <c r="AH2993" s="699"/>
      <c r="AI2993" s="232"/>
      <c r="AJ2993" s="694"/>
      <c r="AK2993" s="694"/>
      <c r="AL2993" s="700"/>
      <c r="AM2993" s="694"/>
      <c r="AN2993" s="694"/>
      <c r="AO2993" s="232"/>
      <c r="AP2993" s="232"/>
      <c r="AQ2993" s="232"/>
      <c r="AR2993" s="232"/>
      <c r="AS2993" s="232"/>
      <c r="AT2993" s="243" t="str">
        <f t="shared" si="235"/>
        <v/>
      </c>
      <c r="AU2993" s="243" t="str">
        <f t="shared" si="236"/>
        <v/>
      </c>
    </row>
    <row r="2994" spans="2:47" ht="14.25">
      <c r="B2994" s="682">
        <v>2025</v>
      </c>
      <c r="C2994" s="29">
        <v>8</v>
      </c>
      <c r="D2994" s="682"/>
      <c r="E2994" s="683"/>
      <c r="F2994" s="682"/>
      <c r="G2994" s="703"/>
      <c r="H2994" s="694"/>
      <c r="I2994" s="347"/>
      <c r="J2994" s="694"/>
      <c r="K2994" s="232"/>
      <c r="L2994" s="698"/>
      <c r="M2994" s="185"/>
      <c r="N2994" s="717"/>
      <c r="O2994" s="232"/>
      <c r="P2994" s="232"/>
      <c r="Q2994" s="347"/>
      <c r="R2994" s="695"/>
      <c r="S2994" s="695"/>
      <c r="T2994" s="695"/>
      <c r="U2994" s="695"/>
      <c r="V2994" s="695"/>
      <c r="W2994" s="695"/>
      <c r="X2994" s="232"/>
      <c r="Y2994" s="695"/>
      <c r="Z2994" s="232"/>
      <c r="AA2994" s="696"/>
      <c r="AB2994" s="696"/>
      <c r="AC2994" s="697"/>
      <c r="AD2994" s="698"/>
      <c r="AE2994" s="699"/>
      <c r="AF2994" s="699"/>
      <c r="AG2994" s="699"/>
      <c r="AH2994" s="699"/>
      <c r="AI2994" s="232"/>
      <c r="AJ2994" s="694"/>
      <c r="AK2994" s="694"/>
      <c r="AL2994" s="700"/>
      <c r="AM2994" s="694"/>
      <c r="AN2994" s="694"/>
      <c r="AO2994" s="232"/>
      <c r="AP2994" s="232"/>
      <c r="AQ2994" s="232"/>
      <c r="AR2994" s="232"/>
      <c r="AS2994" s="232"/>
      <c r="AT2994" s="243" t="str">
        <f t="shared" si="235"/>
        <v/>
      </c>
      <c r="AU2994" s="243" t="str">
        <f t="shared" si="236"/>
        <v/>
      </c>
    </row>
    <row r="2995" spans="2:47" ht="14.25">
      <c r="B2995" s="682">
        <v>2025</v>
      </c>
      <c r="C2995" s="29">
        <v>8</v>
      </c>
      <c r="D2995" s="682"/>
      <c r="E2995" s="683"/>
      <c r="F2995" s="682"/>
      <c r="G2995" s="703"/>
      <c r="H2995" s="694"/>
      <c r="I2995" s="347"/>
      <c r="J2995" s="694"/>
      <c r="K2995" s="232"/>
      <c r="L2995" s="698"/>
      <c r="M2995" s="185"/>
      <c r="N2995" s="717"/>
      <c r="O2995" s="232"/>
      <c r="P2995" s="232"/>
      <c r="Q2995" s="347"/>
      <c r="R2995" s="695"/>
      <c r="S2995" s="695"/>
      <c r="T2995" s="695"/>
      <c r="U2995" s="695"/>
      <c r="V2995" s="695"/>
      <c r="W2995" s="695"/>
      <c r="X2995" s="232"/>
      <c r="Y2995" s="695"/>
      <c r="Z2995" s="232"/>
      <c r="AA2995" s="696"/>
      <c r="AB2995" s="696"/>
      <c r="AC2995" s="697"/>
      <c r="AD2995" s="698"/>
      <c r="AE2995" s="699"/>
      <c r="AF2995" s="699"/>
      <c r="AG2995" s="699"/>
      <c r="AH2995" s="699"/>
      <c r="AI2995" s="232"/>
      <c r="AJ2995" s="694"/>
      <c r="AK2995" s="694"/>
      <c r="AL2995" s="700"/>
      <c r="AM2995" s="694"/>
      <c r="AN2995" s="694"/>
      <c r="AO2995" s="232"/>
      <c r="AP2995" s="232"/>
      <c r="AQ2995" s="232"/>
      <c r="AR2995" s="232"/>
      <c r="AS2995" s="232"/>
      <c r="AT2995" s="243" t="str">
        <f t="shared" si="235"/>
        <v/>
      </c>
      <c r="AU2995" s="243" t="str">
        <f t="shared" si="236"/>
        <v/>
      </c>
    </row>
    <row r="2996" spans="2:47" ht="14.25">
      <c r="B2996" s="682">
        <v>2025</v>
      </c>
      <c r="C2996" s="29">
        <v>8</v>
      </c>
      <c r="D2996" s="682"/>
      <c r="E2996" s="683"/>
      <c r="F2996" s="682"/>
      <c r="G2996" s="703"/>
      <c r="H2996" s="694"/>
      <c r="I2996" s="347"/>
      <c r="J2996" s="694"/>
      <c r="K2996" s="232"/>
      <c r="L2996" s="698"/>
      <c r="M2996" s="185"/>
      <c r="N2996" s="717"/>
      <c r="O2996" s="232"/>
      <c r="P2996" s="232"/>
      <c r="Q2996" s="347"/>
      <c r="R2996" s="695"/>
      <c r="S2996" s="695"/>
      <c r="T2996" s="695"/>
      <c r="U2996" s="695"/>
      <c r="V2996" s="695"/>
      <c r="W2996" s="695"/>
      <c r="X2996" s="232"/>
      <c r="Y2996" s="695"/>
      <c r="Z2996" s="232"/>
      <c r="AA2996" s="696"/>
      <c r="AB2996" s="696"/>
      <c r="AC2996" s="697"/>
      <c r="AD2996" s="698"/>
      <c r="AE2996" s="699"/>
      <c r="AF2996" s="699"/>
      <c r="AG2996" s="699"/>
      <c r="AH2996" s="699"/>
      <c r="AI2996" s="232"/>
      <c r="AJ2996" s="694"/>
      <c r="AK2996" s="694"/>
      <c r="AL2996" s="700"/>
      <c r="AM2996" s="694"/>
      <c r="AN2996" s="694"/>
      <c r="AO2996" s="232"/>
      <c r="AP2996" s="232"/>
      <c r="AQ2996" s="232"/>
      <c r="AR2996" s="232"/>
      <c r="AS2996" s="232"/>
      <c r="AT2996" s="243" t="str">
        <f t="shared" si="235"/>
        <v/>
      </c>
      <c r="AU2996" s="243" t="str">
        <f t="shared" si="236"/>
        <v/>
      </c>
    </row>
    <row r="2997" spans="2:47" ht="14.25">
      <c r="B2997" s="682">
        <v>2025</v>
      </c>
      <c r="C2997" s="29">
        <v>8</v>
      </c>
      <c r="D2997" s="682"/>
      <c r="E2997" s="683"/>
      <c r="F2997" s="682"/>
      <c r="G2997" s="703"/>
      <c r="H2997" s="694"/>
      <c r="I2997" s="347"/>
      <c r="J2997" s="694"/>
      <c r="K2997" s="232"/>
      <c r="L2997" s="698"/>
      <c r="M2997" s="185"/>
      <c r="N2997" s="717"/>
      <c r="O2997" s="232"/>
      <c r="P2997" s="232"/>
      <c r="Q2997" s="347"/>
      <c r="R2997" s="695"/>
      <c r="S2997" s="695"/>
      <c r="T2997" s="695"/>
      <c r="U2997" s="695"/>
      <c r="V2997" s="695"/>
      <c r="W2997" s="695"/>
      <c r="X2997" s="232"/>
      <c r="Y2997" s="695"/>
      <c r="Z2997" s="232"/>
      <c r="AA2997" s="696"/>
      <c r="AB2997" s="696"/>
      <c r="AC2997" s="697"/>
      <c r="AD2997" s="698"/>
      <c r="AE2997" s="699"/>
      <c r="AF2997" s="699"/>
      <c r="AG2997" s="699"/>
      <c r="AH2997" s="699"/>
      <c r="AI2997" s="232"/>
      <c r="AJ2997" s="694"/>
      <c r="AK2997" s="694"/>
      <c r="AL2997" s="700"/>
      <c r="AM2997" s="694"/>
      <c r="AN2997" s="694"/>
      <c r="AO2997" s="232"/>
      <c r="AP2997" s="232"/>
      <c r="AQ2997" s="232"/>
      <c r="AR2997" s="232"/>
      <c r="AS2997" s="232"/>
      <c r="AT2997" s="243" t="str">
        <f t="shared" si="235"/>
        <v/>
      </c>
      <c r="AU2997" s="243" t="str">
        <f t="shared" si="236"/>
        <v/>
      </c>
    </row>
    <row r="2998" spans="2:47" ht="14.25">
      <c r="B2998" s="682">
        <v>2025</v>
      </c>
      <c r="C2998" s="29">
        <v>8</v>
      </c>
      <c r="D2998" s="682"/>
      <c r="E2998" s="683"/>
      <c r="F2998" s="682"/>
      <c r="G2998" s="703"/>
      <c r="H2998" s="694"/>
      <c r="I2998" s="347"/>
      <c r="J2998" s="694"/>
      <c r="K2998" s="232"/>
      <c r="L2998" s="698"/>
      <c r="M2998" s="185"/>
      <c r="N2998" s="717"/>
      <c r="O2998" s="232"/>
      <c r="P2998" s="232"/>
      <c r="Q2998" s="347"/>
      <c r="R2998" s="695"/>
      <c r="S2998" s="695"/>
      <c r="T2998" s="695"/>
      <c r="U2998" s="695"/>
      <c r="V2998" s="695"/>
      <c r="W2998" s="695"/>
      <c r="X2998" s="232"/>
      <c r="Y2998" s="695"/>
      <c r="Z2998" s="232"/>
      <c r="AA2998" s="696"/>
      <c r="AB2998" s="696"/>
      <c r="AC2998" s="697"/>
      <c r="AD2998" s="698"/>
      <c r="AE2998" s="699"/>
      <c r="AF2998" s="699"/>
      <c r="AG2998" s="699"/>
      <c r="AH2998" s="699"/>
      <c r="AI2998" s="232"/>
      <c r="AJ2998" s="694"/>
      <c r="AK2998" s="694"/>
      <c r="AL2998" s="700"/>
      <c r="AM2998" s="694"/>
      <c r="AN2998" s="694"/>
      <c r="AO2998" s="232"/>
      <c r="AP2998" s="232"/>
      <c r="AQ2998" s="232"/>
      <c r="AR2998" s="232"/>
      <c r="AS2998" s="232"/>
      <c r="AT2998" s="243" t="str">
        <f t="shared" si="235"/>
        <v/>
      </c>
      <c r="AU2998" s="243" t="str">
        <f t="shared" si="236"/>
        <v/>
      </c>
    </row>
    <row r="2999" spans="2:47" ht="14.25">
      <c r="B2999" s="682">
        <v>2025</v>
      </c>
      <c r="C2999" s="29">
        <v>8</v>
      </c>
      <c r="D2999" s="682"/>
      <c r="E2999" s="683"/>
      <c r="F2999" s="682"/>
      <c r="G2999" s="703"/>
      <c r="H2999" s="694"/>
      <c r="I2999" s="347"/>
      <c r="J2999" s="694"/>
      <c r="K2999" s="232"/>
      <c r="L2999" s="698"/>
      <c r="M2999" s="185"/>
      <c r="N2999" s="717"/>
      <c r="O2999" s="232"/>
      <c r="P2999" s="232"/>
      <c r="Q2999" s="347"/>
      <c r="R2999" s="695"/>
      <c r="S2999" s="695"/>
      <c r="T2999" s="695"/>
      <c r="U2999" s="695"/>
      <c r="V2999" s="695"/>
      <c r="W2999" s="695"/>
      <c r="X2999" s="232"/>
      <c r="Y2999" s="695"/>
      <c r="Z2999" s="232"/>
      <c r="AA2999" s="696"/>
      <c r="AB2999" s="696"/>
      <c r="AC2999" s="697"/>
      <c r="AD2999" s="698"/>
      <c r="AE2999" s="699"/>
      <c r="AF2999" s="699"/>
      <c r="AG2999" s="699"/>
      <c r="AH2999" s="699"/>
      <c r="AI2999" s="232"/>
      <c r="AJ2999" s="694"/>
      <c r="AK2999" s="694"/>
      <c r="AL2999" s="700"/>
      <c r="AM2999" s="694"/>
      <c r="AN2999" s="694"/>
      <c r="AO2999" s="232"/>
      <c r="AP2999" s="232"/>
      <c r="AQ2999" s="232"/>
      <c r="AR2999" s="232"/>
      <c r="AS2999" s="232"/>
      <c r="AT2999" s="243" t="str">
        <f t="shared" si="235"/>
        <v/>
      </c>
      <c r="AU2999" s="243" t="str">
        <f t="shared" si="236"/>
        <v/>
      </c>
    </row>
    <row r="3000" spans="2:47" ht="14.25">
      <c r="B3000" s="682">
        <v>2025</v>
      </c>
      <c r="C3000" s="29">
        <v>8</v>
      </c>
      <c r="D3000" s="682"/>
      <c r="E3000" s="683"/>
      <c r="F3000" s="682"/>
      <c r="G3000" s="703"/>
      <c r="H3000" s="694"/>
      <c r="I3000" s="347"/>
      <c r="J3000" s="694"/>
      <c r="K3000" s="232"/>
      <c r="L3000" s="698"/>
      <c r="M3000" s="185"/>
      <c r="N3000" s="717"/>
      <c r="O3000" s="232"/>
      <c r="P3000" s="232"/>
      <c r="Q3000" s="347"/>
      <c r="R3000" s="695"/>
      <c r="S3000" s="695"/>
      <c r="T3000" s="695"/>
      <c r="U3000" s="695"/>
      <c r="V3000" s="695"/>
      <c r="W3000" s="695"/>
      <c r="X3000" s="232"/>
      <c r="Y3000" s="695"/>
      <c r="Z3000" s="232"/>
      <c r="AA3000" s="696"/>
      <c r="AB3000" s="696"/>
      <c r="AC3000" s="697"/>
      <c r="AD3000" s="698"/>
      <c r="AE3000" s="699"/>
      <c r="AF3000" s="699"/>
      <c r="AG3000" s="699"/>
      <c r="AH3000" s="699"/>
      <c r="AI3000" s="232"/>
      <c r="AJ3000" s="694"/>
      <c r="AK3000" s="694"/>
      <c r="AL3000" s="700"/>
      <c r="AM3000" s="694"/>
      <c r="AN3000" s="694"/>
      <c r="AO3000" s="232"/>
      <c r="AP3000" s="232"/>
      <c r="AQ3000" s="232"/>
      <c r="AR3000" s="232"/>
      <c r="AS3000" s="232"/>
      <c r="AT3000" s="243" t="str">
        <f t="shared" si="235"/>
        <v/>
      </c>
      <c r="AU3000" s="243" t="str">
        <f t="shared" si="236"/>
        <v/>
      </c>
    </row>
    <row r="3001" spans="2:47" ht="14.25">
      <c r="B3001" s="682">
        <v>2025</v>
      </c>
      <c r="C3001" s="29">
        <v>8</v>
      </c>
      <c r="D3001" s="682"/>
      <c r="E3001" s="683"/>
      <c r="F3001" s="682"/>
      <c r="G3001" s="703"/>
      <c r="H3001" s="694"/>
      <c r="I3001" s="347"/>
      <c r="J3001" s="694"/>
      <c r="K3001" s="232"/>
      <c r="L3001" s="698"/>
      <c r="M3001" s="185"/>
      <c r="N3001" s="717"/>
      <c r="O3001" s="232"/>
      <c r="P3001" s="232"/>
      <c r="Q3001" s="347"/>
      <c r="R3001" s="695"/>
      <c r="S3001" s="695"/>
      <c r="T3001" s="695"/>
      <c r="U3001" s="695"/>
      <c r="V3001" s="695"/>
      <c r="W3001" s="695"/>
      <c r="X3001" s="232"/>
      <c r="Y3001" s="695"/>
      <c r="Z3001" s="232"/>
      <c r="AA3001" s="696"/>
      <c r="AB3001" s="696"/>
      <c r="AC3001" s="697"/>
      <c r="AD3001" s="698"/>
      <c r="AE3001" s="699"/>
      <c r="AF3001" s="699"/>
      <c r="AG3001" s="699"/>
      <c r="AH3001" s="699"/>
      <c r="AI3001" s="232"/>
      <c r="AJ3001" s="694"/>
      <c r="AK3001" s="694"/>
      <c r="AL3001" s="700"/>
      <c r="AM3001" s="694"/>
      <c r="AN3001" s="694"/>
      <c r="AO3001" s="232"/>
      <c r="AP3001" s="232"/>
      <c r="AQ3001" s="232"/>
      <c r="AR3001" s="232"/>
      <c r="AS3001" s="232"/>
      <c r="AT3001" s="243" t="str">
        <f t="shared" si="235"/>
        <v/>
      </c>
      <c r="AU3001" s="243" t="str">
        <f t="shared" si="236"/>
        <v/>
      </c>
    </row>
    <row r="3002" spans="2:47" ht="14.25">
      <c r="B3002" s="682">
        <v>2025</v>
      </c>
      <c r="C3002" s="29">
        <v>8</v>
      </c>
      <c r="D3002" s="682"/>
      <c r="E3002" s="683"/>
      <c r="F3002" s="682"/>
      <c r="G3002" s="703"/>
      <c r="H3002" s="694"/>
      <c r="I3002" s="347"/>
      <c r="J3002" s="694"/>
      <c r="K3002" s="232"/>
      <c r="L3002" s="698"/>
      <c r="M3002" s="185"/>
      <c r="N3002" s="717"/>
      <c r="O3002" s="232"/>
      <c r="P3002" s="232"/>
      <c r="Q3002" s="347"/>
      <c r="R3002" s="695"/>
      <c r="S3002" s="695"/>
      <c r="T3002" s="695"/>
      <c r="U3002" s="695"/>
      <c r="V3002" s="695"/>
      <c r="W3002" s="695"/>
      <c r="X3002" s="232"/>
      <c r="Y3002" s="695"/>
      <c r="Z3002" s="232"/>
      <c r="AA3002" s="696"/>
      <c r="AB3002" s="696"/>
      <c r="AC3002" s="697"/>
      <c r="AD3002" s="698"/>
      <c r="AE3002" s="699"/>
      <c r="AF3002" s="699"/>
      <c r="AG3002" s="699"/>
      <c r="AH3002" s="699"/>
      <c r="AI3002" s="232"/>
      <c r="AJ3002" s="694"/>
      <c r="AK3002" s="694"/>
      <c r="AL3002" s="700"/>
      <c r="AM3002" s="694"/>
      <c r="AN3002" s="694"/>
      <c r="AO3002" s="232"/>
      <c r="AP3002" s="232"/>
      <c r="AQ3002" s="232"/>
      <c r="AR3002" s="232"/>
      <c r="AS3002" s="232"/>
      <c r="AT3002" s="243" t="str">
        <f t="shared" si="235"/>
        <v/>
      </c>
      <c r="AU3002" s="243" t="str">
        <f t="shared" si="236"/>
        <v/>
      </c>
    </row>
    <row r="3003" spans="2:47" ht="14.25">
      <c r="B3003" s="682">
        <v>2025</v>
      </c>
      <c r="C3003" s="29">
        <v>8</v>
      </c>
      <c r="D3003" s="682"/>
      <c r="E3003" s="683"/>
      <c r="F3003" s="682"/>
      <c r="G3003" s="703"/>
      <c r="H3003" s="694"/>
      <c r="I3003" s="347"/>
      <c r="J3003" s="694"/>
      <c r="K3003" s="232"/>
      <c r="L3003" s="698"/>
      <c r="M3003" s="185"/>
      <c r="N3003" s="717"/>
      <c r="O3003" s="232"/>
      <c r="P3003" s="232"/>
      <c r="Q3003" s="347"/>
      <c r="R3003" s="695"/>
      <c r="S3003" s="695"/>
      <c r="T3003" s="695"/>
      <c r="U3003" s="695"/>
      <c r="V3003" s="695"/>
      <c r="W3003" s="695"/>
      <c r="X3003" s="232"/>
      <c r="Y3003" s="695"/>
      <c r="Z3003" s="232"/>
      <c r="AA3003" s="696"/>
      <c r="AB3003" s="696"/>
      <c r="AC3003" s="697"/>
      <c r="AD3003" s="698"/>
      <c r="AE3003" s="699"/>
      <c r="AF3003" s="699"/>
      <c r="AG3003" s="699"/>
      <c r="AH3003" s="699"/>
      <c r="AI3003" s="232"/>
      <c r="AJ3003" s="694"/>
      <c r="AK3003" s="694"/>
      <c r="AL3003" s="700"/>
      <c r="AM3003" s="694"/>
      <c r="AN3003" s="694"/>
      <c r="AO3003" s="232"/>
      <c r="AP3003" s="232"/>
      <c r="AQ3003" s="232"/>
      <c r="AR3003" s="232"/>
      <c r="AS3003" s="232"/>
      <c r="AT3003" s="243" t="str">
        <f t="shared" si="235"/>
        <v/>
      </c>
      <c r="AU3003" s="243" t="str">
        <f t="shared" si="236"/>
        <v/>
      </c>
    </row>
    <row r="3004" spans="2:47" ht="14.25">
      <c r="B3004" s="682">
        <v>2025</v>
      </c>
      <c r="C3004" s="29">
        <v>8</v>
      </c>
      <c r="D3004" s="682"/>
      <c r="E3004" s="683"/>
      <c r="F3004" s="682"/>
      <c r="G3004" s="703"/>
      <c r="H3004" s="694"/>
      <c r="I3004" s="347"/>
      <c r="J3004" s="694"/>
      <c r="K3004" s="232"/>
      <c r="L3004" s="698"/>
      <c r="M3004" s="185"/>
      <c r="N3004" s="717"/>
      <c r="O3004" s="232"/>
      <c r="P3004" s="232"/>
      <c r="Q3004" s="347"/>
      <c r="R3004" s="695"/>
      <c r="S3004" s="695"/>
      <c r="T3004" s="695"/>
      <c r="U3004" s="695"/>
      <c r="V3004" s="695"/>
      <c r="W3004" s="695"/>
      <c r="X3004" s="232"/>
      <c r="Y3004" s="695"/>
      <c r="Z3004" s="232"/>
      <c r="AA3004" s="696"/>
      <c r="AB3004" s="696"/>
      <c r="AC3004" s="697"/>
      <c r="AD3004" s="698"/>
      <c r="AE3004" s="699"/>
      <c r="AF3004" s="699"/>
      <c r="AG3004" s="699"/>
      <c r="AH3004" s="699"/>
      <c r="AI3004" s="232"/>
      <c r="AJ3004" s="694"/>
      <c r="AK3004" s="694"/>
      <c r="AL3004" s="700"/>
      <c r="AM3004" s="694"/>
      <c r="AN3004" s="694"/>
      <c r="AO3004" s="232"/>
      <c r="AP3004" s="232"/>
      <c r="AQ3004" s="232"/>
      <c r="AR3004" s="232"/>
      <c r="AS3004" s="232"/>
      <c r="AT3004" s="243" t="str">
        <f t="shared" si="235"/>
        <v/>
      </c>
      <c r="AU3004" s="243" t="str">
        <f t="shared" si="236"/>
        <v/>
      </c>
    </row>
    <row r="3005" spans="2:47" ht="14.25">
      <c r="B3005" s="682">
        <v>2025</v>
      </c>
      <c r="C3005" s="29">
        <v>8</v>
      </c>
      <c r="D3005" s="682"/>
      <c r="E3005" s="683"/>
      <c r="F3005" s="682"/>
      <c r="G3005" s="703"/>
      <c r="H3005" s="694"/>
      <c r="I3005" s="347"/>
      <c r="J3005" s="694"/>
      <c r="K3005" s="232"/>
      <c r="L3005" s="698"/>
      <c r="M3005" s="185"/>
      <c r="N3005" s="717"/>
      <c r="O3005" s="232"/>
      <c r="P3005" s="232"/>
      <c r="Q3005" s="347"/>
      <c r="R3005" s="695"/>
      <c r="S3005" s="695"/>
      <c r="T3005" s="695"/>
      <c r="U3005" s="695"/>
      <c r="V3005" s="695"/>
      <c r="W3005" s="695"/>
      <c r="X3005" s="232"/>
      <c r="Y3005" s="695"/>
      <c r="Z3005" s="232"/>
      <c r="AA3005" s="696"/>
      <c r="AB3005" s="696"/>
      <c r="AC3005" s="697"/>
      <c r="AD3005" s="698"/>
      <c r="AE3005" s="699"/>
      <c r="AF3005" s="699"/>
      <c r="AG3005" s="699"/>
      <c r="AH3005" s="699"/>
      <c r="AI3005" s="232"/>
      <c r="AJ3005" s="694"/>
      <c r="AK3005" s="694"/>
      <c r="AL3005" s="700"/>
      <c r="AM3005" s="694"/>
      <c r="AN3005" s="694"/>
      <c r="AO3005" s="232"/>
      <c r="AP3005" s="232"/>
      <c r="AQ3005" s="232"/>
      <c r="AR3005" s="232"/>
      <c r="AS3005" s="232"/>
      <c r="AT3005" s="243" t="str">
        <f t="shared" si="235"/>
        <v/>
      </c>
      <c r="AU3005" s="243" t="str">
        <f t="shared" si="236"/>
        <v/>
      </c>
    </row>
    <row r="3006" spans="2:47" ht="14.25">
      <c r="B3006" s="682">
        <v>2025</v>
      </c>
      <c r="C3006" s="29">
        <v>8</v>
      </c>
      <c r="D3006" s="682"/>
      <c r="E3006" s="683"/>
      <c r="F3006" s="682"/>
      <c r="G3006" s="703"/>
      <c r="H3006" s="694"/>
      <c r="I3006" s="347"/>
      <c r="J3006" s="694"/>
      <c r="K3006" s="232"/>
      <c r="L3006" s="698"/>
      <c r="M3006" s="185"/>
      <c r="N3006" s="717"/>
      <c r="O3006" s="232"/>
      <c r="P3006" s="232"/>
      <c r="Q3006" s="347"/>
      <c r="R3006" s="695"/>
      <c r="S3006" s="695"/>
      <c r="T3006" s="695"/>
      <c r="U3006" s="695"/>
      <c r="V3006" s="695"/>
      <c r="W3006" s="695"/>
      <c r="X3006" s="232"/>
      <c r="Y3006" s="695"/>
      <c r="Z3006" s="232"/>
      <c r="AA3006" s="696"/>
      <c r="AB3006" s="696"/>
      <c r="AC3006" s="697"/>
      <c r="AD3006" s="698"/>
      <c r="AE3006" s="699"/>
      <c r="AF3006" s="699"/>
      <c r="AG3006" s="699"/>
      <c r="AH3006" s="699"/>
      <c r="AI3006" s="232"/>
      <c r="AJ3006" s="694"/>
      <c r="AK3006" s="694"/>
      <c r="AL3006" s="700"/>
      <c r="AM3006" s="694"/>
      <c r="AN3006" s="694"/>
      <c r="AO3006" s="232"/>
      <c r="AP3006" s="232"/>
      <c r="AQ3006" s="232"/>
      <c r="AR3006" s="232"/>
      <c r="AS3006" s="232"/>
      <c r="AT3006" s="243" t="str">
        <f t="shared" ref="AT3006:AT3069" si="237">IF(IF(AE3006&gt;AF3006,1-AE3006+AF3006,AF3006-AE3006)=0,"",IF(AE3006&gt;AF3006,1-AE3006+AF3006,AF3006-AE3006))</f>
        <v/>
      </c>
      <c r="AU3006" s="243" t="str">
        <f t="shared" ref="AU3006:AU3069" si="238">IF(IF(AG3006&gt;AH3006,1-AG3006+AH3006,AH3006-AG3006)=0,"",IF(AG3006&gt;AH3006,1-AG3006+AH3006,AH3006-AG3006))</f>
        <v/>
      </c>
    </row>
    <row r="3007" spans="2:47" ht="14.25">
      <c r="B3007" s="682">
        <v>2025</v>
      </c>
      <c r="C3007" s="29">
        <v>8</v>
      </c>
      <c r="D3007" s="682"/>
      <c r="E3007" s="683"/>
      <c r="F3007" s="682"/>
      <c r="G3007" s="703"/>
      <c r="H3007" s="694"/>
      <c r="I3007" s="347"/>
      <c r="J3007" s="694"/>
      <c r="K3007" s="232"/>
      <c r="L3007" s="698"/>
      <c r="M3007" s="185"/>
      <c r="N3007" s="717"/>
      <c r="O3007" s="232"/>
      <c r="P3007" s="232"/>
      <c r="Q3007" s="347"/>
      <c r="R3007" s="695"/>
      <c r="S3007" s="695"/>
      <c r="T3007" s="695"/>
      <c r="U3007" s="695"/>
      <c r="V3007" s="695"/>
      <c r="W3007" s="695"/>
      <c r="X3007" s="232"/>
      <c r="Y3007" s="695"/>
      <c r="Z3007" s="232"/>
      <c r="AA3007" s="696"/>
      <c r="AB3007" s="696"/>
      <c r="AC3007" s="697"/>
      <c r="AD3007" s="698"/>
      <c r="AE3007" s="699"/>
      <c r="AF3007" s="699"/>
      <c r="AG3007" s="699"/>
      <c r="AH3007" s="699"/>
      <c r="AI3007" s="232"/>
      <c r="AJ3007" s="694"/>
      <c r="AK3007" s="694"/>
      <c r="AL3007" s="700"/>
      <c r="AM3007" s="694"/>
      <c r="AN3007" s="694"/>
      <c r="AO3007" s="232"/>
      <c r="AP3007" s="232"/>
      <c r="AQ3007" s="232"/>
      <c r="AR3007" s="232"/>
      <c r="AS3007" s="232"/>
      <c r="AT3007" s="243" t="str">
        <f t="shared" si="237"/>
        <v/>
      </c>
      <c r="AU3007" s="243" t="str">
        <f t="shared" si="238"/>
        <v/>
      </c>
    </row>
    <row r="3008" spans="2:47" ht="14.25">
      <c r="B3008" s="682">
        <v>2025</v>
      </c>
      <c r="C3008" s="29">
        <v>8</v>
      </c>
      <c r="D3008" s="682"/>
      <c r="E3008" s="683"/>
      <c r="F3008" s="682"/>
      <c r="G3008" s="703"/>
      <c r="H3008" s="694"/>
      <c r="I3008" s="347"/>
      <c r="J3008" s="694"/>
      <c r="K3008" s="232"/>
      <c r="L3008" s="698"/>
      <c r="M3008" s="185"/>
      <c r="N3008" s="717"/>
      <c r="O3008" s="232"/>
      <c r="P3008" s="232"/>
      <c r="Q3008" s="347"/>
      <c r="R3008" s="695"/>
      <c r="S3008" s="695"/>
      <c r="T3008" s="695"/>
      <c r="U3008" s="695"/>
      <c r="V3008" s="695"/>
      <c r="W3008" s="695"/>
      <c r="X3008" s="232"/>
      <c r="Y3008" s="695"/>
      <c r="Z3008" s="232"/>
      <c r="AA3008" s="696"/>
      <c r="AB3008" s="696"/>
      <c r="AC3008" s="697"/>
      <c r="AD3008" s="698"/>
      <c r="AE3008" s="699"/>
      <c r="AF3008" s="699"/>
      <c r="AG3008" s="699"/>
      <c r="AH3008" s="699"/>
      <c r="AI3008" s="232"/>
      <c r="AJ3008" s="694"/>
      <c r="AK3008" s="694"/>
      <c r="AL3008" s="700"/>
      <c r="AM3008" s="694"/>
      <c r="AN3008" s="694"/>
      <c r="AO3008" s="232"/>
      <c r="AP3008" s="232"/>
      <c r="AQ3008" s="232"/>
      <c r="AR3008" s="232"/>
      <c r="AS3008" s="232"/>
      <c r="AT3008" s="243" t="str">
        <f t="shared" si="237"/>
        <v/>
      </c>
      <c r="AU3008" s="243" t="str">
        <f t="shared" si="238"/>
        <v/>
      </c>
    </row>
    <row r="3009" spans="2:47" ht="14.25">
      <c r="B3009" s="682">
        <v>2025</v>
      </c>
      <c r="C3009" s="29">
        <v>8</v>
      </c>
      <c r="D3009" s="682"/>
      <c r="E3009" s="683"/>
      <c r="F3009" s="682"/>
      <c r="G3009" s="703"/>
      <c r="H3009" s="694"/>
      <c r="I3009" s="347"/>
      <c r="J3009" s="694"/>
      <c r="K3009" s="232"/>
      <c r="L3009" s="698"/>
      <c r="M3009" s="185"/>
      <c r="N3009" s="717"/>
      <c r="O3009" s="232"/>
      <c r="P3009" s="232"/>
      <c r="Q3009" s="347"/>
      <c r="R3009" s="695"/>
      <c r="S3009" s="695"/>
      <c r="T3009" s="695"/>
      <c r="U3009" s="695"/>
      <c r="V3009" s="695"/>
      <c r="W3009" s="695"/>
      <c r="X3009" s="232"/>
      <c r="Y3009" s="695"/>
      <c r="Z3009" s="232"/>
      <c r="AA3009" s="696"/>
      <c r="AB3009" s="696"/>
      <c r="AC3009" s="697"/>
      <c r="AD3009" s="698"/>
      <c r="AE3009" s="699"/>
      <c r="AF3009" s="699"/>
      <c r="AG3009" s="699"/>
      <c r="AH3009" s="699"/>
      <c r="AI3009" s="232"/>
      <c r="AJ3009" s="694"/>
      <c r="AK3009" s="694"/>
      <c r="AL3009" s="700"/>
      <c r="AM3009" s="694"/>
      <c r="AN3009" s="694"/>
      <c r="AO3009" s="232"/>
      <c r="AP3009" s="232"/>
      <c r="AQ3009" s="232"/>
      <c r="AR3009" s="232"/>
      <c r="AS3009" s="232"/>
      <c r="AT3009" s="243" t="str">
        <f t="shared" si="237"/>
        <v/>
      </c>
      <c r="AU3009" s="243" t="str">
        <f t="shared" si="238"/>
        <v/>
      </c>
    </row>
    <row r="3010" spans="2:47" ht="14.25">
      <c r="B3010" s="682">
        <v>2025</v>
      </c>
      <c r="C3010" s="29">
        <v>8</v>
      </c>
      <c r="D3010" s="682"/>
      <c r="E3010" s="683"/>
      <c r="F3010" s="682"/>
      <c r="G3010" s="703"/>
      <c r="H3010" s="694"/>
      <c r="I3010" s="347"/>
      <c r="J3010" s="694"/>
      <c r="K3010" s="232"/>
      <c r="L3010" s="698"/>
      <c r="M3010" s="185"/>
      <c r="N3010" s="717"/>
      <c r="O3010" s="232"/>
      <c r="P3010" s="232"/>
      <c r="Q3010" s="347"/>
      <c r="R3010" s="695"/>
      <c r="S3010" s="695"/>
      <c r="T3010" s="695"/>
      <c r="U3010" s="695"/>
      <c r="V3010" s="695"/>
      <c r="W3010" s="695"/>
      <c r="X3010" s="232"/>
      <c r="Y3010" s="695"/>
      <c r="Z3010" s="232"/>
      <c r="AA3010" s="696"/>
      <c r="AB3010" s="696"/>
      <c r="AC3010" s="697"/>
      <c r="AD3010" s="698"/>
      <c r="AE3010" s="699"/>
      <c r="AF3010" s="699"/>
      <c r="AG3010" s="699"/>
      <c r="AH3010" s="699"/>
      <c r="AI3010" s="232"/>
      <c r="AJ3010" s="694"/>
      <c r="AK3010" s="694"/>
      <c r="AL3010" s="700"/>
      <c r="AM3010" s="694"/>
      <c r="AN3010" s="694"/>
      <c r="AO3010" s="232"/>
      <c r="AP3010" s="232"/>
      <c r="AQ3010" s="232"/>
      <c r="AR3010" s="232"/>
      <c r="AS3010" s="232"/>
      <c r="AT3010" s="243" t="str">
        <f t="shared" si="237"/>
        <v/>
      </c>
      <c r="AU3010" s="243" t="str">
        <f t="shared" si="238"/>
        <v/>
      </c>
    </row>
    <row r="3011" spans="2:47" ht="14.25">
      <c r="B3011" s="682">
        <v>2025</v>
      </c>
      <c r="C3011" s="29">
        <v>8</v>
      </c>
      <c r="D3011" s="682"/>
      <c r="E3011" s="683"/>
      <c r="F3011" s="682"/>
      <c r="G3011" s="703"/>
      <c r="H3011" s="694"/>
      <c r="I3011" s="347"/>
      <c r="J3011" s="694"/>
      <c r="K3011" s="232"/>
      <c r="L3011" s="698"/>
      <c r="M3011" s="185"/>
      <c r="N3011" s="717"/>
      <c r="O3011" s="232"/>
      <c r="P3011" s="232"/>
      <c r="Q3011" s="347"/>
      <c r="R3011" s="695"/>
      <c r="S3011" s="695"/>
      <c r="T3011" s="695"/>
      <c r="U3011" s="695"/>
      <c r="V3011" s="695"/>
      <c r="W3011" s="695"/>
      <c r="X3011" s="232"/>
      <c r="Y3011" s="695"/>
      <c r="Z3011" s="232"/>
      <c r="AA3011" s="696"/>
      <c r="AB3011" s="696"/>
      <c r="AC3011" s="697"/>
      <c r="AD3011" s="698"/>
      <c r="AE3011" s="699"/>
      <c r="AF3011" s="699"/>
      <c r="AG3011" s="699"/>
      <c r="AH3011" s="699"/>
      <c r="AI3011" s="232"/>
      <c r="AJ3011" s="694"/>
      <c r="AK3011" s="694"/>
      <c r="AL3011" s="700"/>
      <c r="AM3011" s="694"/>
      <c r="AN3011" s="694"/>
      <c r="AO3011" s="232"/>
      <c r="AP3011" s="232"/>
      <c r="AQ3011" s="232"/>
      <c r="AR3011" s="232"/>
      <c r="AS3011" s="232"/>
      <c r="AT3011" s="243" t="str">
        <f t="shared" si="237"/>
        <v/>
      </c>
      <c r="AU3011" s="243" t="str">
        <f t="shared" si="238"/>
        <v/>
      </c>
    </row>
    <row r="3012" spans="2:47" ht="14.25">
      <c r="B3012" s="682">
        <v>2025</v>
      </c>
      <c r="C3012" s="29">
        <v>8</v>
      </c>
      <c r="D3012" s="682"/>
      <c r="E3012" s="683"/>
      <c r="F3012" s="682"/>
      <c r="G3012" s="703"/>
      <c r="H3012" s="694"/>
      <c r="I3012" s="347"/>
      <c r="J3012" s="694"/>
      <c r="K3012" s="232"/>
      <c r="L3012" s="698"/>
      <c r="M3012" s="185"/>
      <c r="N3012" s="717"/>
      <c r="O3012" s="232"/>
      <c r="P3012" s="232"/>
      <c r="Q3012" s="347"/>
      <c r="R3012" s="695"/>
      <c r="S3012" s="695"/>
      <c r="T3012" s="695"/>
      <c r="U3012" s="695"/>
      <c r="V3012" s="695"/>
      <c r="W3012" s="695"/>
      <c r="X3012" s="232"/>
      <c r="Y3012" s="695"/>
      <c r="Z3012" s="232"/>
      <c r="AA3012" s="696"/>
      <c r="AB3012" s="696"/>
      <c r="AC3012" s="697"/>
      <c r="AD3012" s="698"/>
      <c r="AE3012" s="699"/>
      <c r="AF3012" s="699"/>
      <c r="AG3012" s="699"/>
      <c r="AH3012" s="699"/>
      <c r="AI3012" s="232"/>
      <c r="AJ3012" s="694"/>
      <c r="AK3012" s="694"/>
      <c r="AL3012" s="700"/>
      <c r="AM3012" s="694"/>
      <c r="AN3012" s="694"/>
      <c r="AO3012" s="232"/>
      <c r="AP3012" s="232"/>
      <c r="AQ3012" s="232"/>
      <c r="AR3012" s="232"/>
      <c r="AS3012" s="232"/>
      <c r="AT3012" s="243" t="str">
        <f t="shared" si="237"/>
        <v/>
      </c>
      <c r="AU3012" s="243" t="str">
        <f t="shared" si="238"/>
        <v/>
      </c>
    </row>
    <row r="3013" spans="2:47" ht="14.25">
      <c r="B3013" s="682">
        <v>2025</v>
      </c>
      <c r="C3013" s="29">
        <v>8</v>
      </c>
      <c r="D3013" s="682"/>
      <c r="E3013" s="683"/>
      <c r="F3013" s="682"/>
      <c r="G3013" s="703"/>
      <c r="H3013" s="694"/>
      <c r="I3013" s="347"/>
      <c r="J3013" s="694"/>
      <c r="K3013" s="232"/>
      <c r="L3013" s="698"/>
      <c r="M3013" s="185"/>
      <c r="N3013" s="717"/>
      <c r="O3013" s="232"/>
      <c r="P3013" s="232"/>
      <c r="Q3013" s="347"/>
      <c r="R3013" s="695"/>
      <c r="S3013" s="695"/>
      <c r="T3013" s="695"/>
      <c r="U3013" s="695"/>
      <c r="V3013" s="695"/>
      <c r="W3013" s="695"/>
      <c r="X3013" s="232"/>
      <c r="Y3013" s="695"/>
      <c r="Z3013" s="232"/>
      <c r="AA3013" s="696"/>
      <c r="AB3013" s="696"/>
      <c r="AC3013" s="697"/>
      <c r="AD3013" s="698"/>
      <c r="AE3013" s="699"/>
      <c r="AF3013" s="699"/>
      <c r="AG3013" s="699"/>
      <c r="AH3013" s="699"/>
      <c r="AI3013" s="232"/>
      <c r="AJ3013" s="694"/>
      <c r="AK3013" s="694"/>
      <c r="AL3013" s="700"/>
      <c r="AM3013" s="694"/>
      <c r="AN3013" s="694"/>
      <c r="AO3013" s="232"/>
      <c r="AP3013" s="232"/>
      <c r="AQ3013" s="232"/>
      <c r="AR3013" s="232"/>
      <c r="AS3013" s="232"/>
      <c r="AT3013" s="243" t="str">
        <f t="shared" si="237"/>
        <v/>
      </c>
      <c r="AU3013" s="243" t="str">
        <f t="shared" si="238"/>
        <v/>
      </c>
    </row>
    <row r="3014" spans="2:47" ht="14.25">
      <c r="B3014" s="682">
        <v>2025</v>
      </c>
      <c r="C3014" s="29">
        <v>8</v>
      </c>
      <c r="D3014" s="682"/>
      <c r="E3014" s="683"/>
      <c r="F3014" s="682"/>
      <c r="G3014" s="703"/>
      <c r="H3014" s="694"/>
      <c r="I3014" s="347"/>
      <c r="J3014" s="694"/>
      <c r="K3014" s="232"/>
      <c r="L3014" s="698"/>
      <c r="M3014" s="185"/>
      <c r="N3014" s="717"/>
      <c r="O3014" s="232"/>
      <c r="P3014" s="232"/>
      <c r="Q3014" s="347"/>
      <c r="R3014" s="695"/>
      <c r="S3014" s="695"/>
      <c r="T3014" s="695"/>
      <c r="U3014" s="695"/>
      <c r="V3014" s="695"/>
      <c r="W3014" s="695"/>
      <c r="X3014" s="232"/>
      <c r="Y3014" s="695"/>
      <c r="Z3014" s="232"/>
      <c r="AA3014" s="696"/>
      <c r="AB3014" s="696"/>
      <c r="AC3014" s="697"/>
      <c r="AD3014" s="698"/>
      <c r="AE3014" s="699"/>
      <c r="AF3014" s="699"/>
      <c r="AG3014" s="699"/>
      <c r="AH3014" s="699"/>
      <c r="AI3014" s="232"/>
      <c r="AJ3014" s="694"/>
      <c r="AK3014" s="694"/>
      <c r="AL3014" s="700"/>
      <c r="AM3014" s="694"/>
      <c r="AN3014" s="694"/>
      <c r="AO3014" s="232"/>
      <c r="AP3014" s="232"/>
      <c r="AQ3014" s="232"/>
      <c r="AR3014" s="232"/>
      <c r="AS3014" s="232"/>
      <c r="AT3014" s="243" t="str">
        <f t="shared" si="237"/>
        <v/>
      </c>
      <c r="AU3014" s="243" t="str">
        <f t="shared" si="238"/>
        <v/>
      </c>
    </row>
    <row r="3015" spans="2:47" ht="14.25">
      <c r="B3015" s="682">
        <v>2025</v>
      </c>
      <c r="C3015" s="29">
        <v>8</v>
      </c>
      <c r="D3015" s="682"/>
      <c r="E3015" s="683"/>
      <c r="F3015" s="682"/>
      <c r="G3015" s="703"/>
      <c r="H3015" s="694"/>
      <c r="I3015" s="347"/>
      <c r="J3015" s="694"/>
      <c r="K3015" s="232"/>
      <c r="L3015" s="698"/>
      <c r="M3015" s="185"/>
      <c r="N3015" s="717"/>
      <c r="O3015" s="232"/>
      <c r="P3015" s="232"/>
      <c r="Q3015" s="347"/>
      <c r="R3015" s="695"/>
      <c r="S3015" s="695"/>
      <c r="T3015" s="695"/>
      <c r="U3015" s="695"/>
      <c r="V3015" s="695"/>
      <c r="W3015" s="695"/>
      <c r="X3015" s="232"/>
      <c r="Y3015" s="695"/>
      <c r="Z3015" s="232"/>
      <c r="AA3015" s="696"/>
      <c r="AB3015" s="696"/>
      <c r="AC3015" s="697"/>
      <c r="AD3015" s="698"/>
      <c r="AE3015" s="699"/>
      <c r="AF3015" s="699"/>
      <c r="AG3015" s="699"/>
      <c r="AH3015" s="699"/>
      <c r="AI3015" s="232"/>
      <c r="AJ3015" s="694"/>
      <c r="AK3015" s="694"/>
      <c r="AL3015" s="700"/>
      <c r="AM3015" s="694"/>
      <c r="AN3015" s="694"/>
      <c r="AO3015" s="232"/>
      <c r="AP3015" s="232"/>
      <c r="AQ3015" s="232"/>
      <c r="AR3015" s="232"/>
      <c r="AS3015" s="232"/>
      <c r="AT3015" s="243" t="str">
        <f t="shared" si="237"/>
        <v/>
      </c>
      <c r="AU3015" s="243" t="str">
        <f t="shared" si="238"/>
        <v/>
      </c>
    </row>
    <row r="3016" spans="2:47" ht="14.25">
      <c r="B3016" s="682">
        <v>2025</v>
      </c>
      <c r="C3016" s="29">
        <v>8</v>
      </c>
      <c r="D3016" s="682"/>
      <c r="E3016" s="683"/>
      <c r="F3016" s="682"/>
      <c r="G3016" s="703"/>
      <c r="H3016" s="694"/>
      <c r="I3016" s="347"/>
      <c r="J3016" s="694"/>
      <c r="K3016" s="232"/>
      <c r="L3016" s="698"/>
      <c r="M3016" s="185"/>
      <c r="N3016" s="717"/>
      <c r="O3016" s="232"/>
      <c r="P3016" s="232"/>
      <c r="Q3016" s="347"/>
      <c r="R3016" s="695"/>
      <c r="S3016" s="695"/>
      <c r="T3016" s="695"/>
      <c r="U3016" s="695"/>
      <c r="V3016" s="695"/>
      <c r="W3016" s="695"/>
      <c r="X3016" s="232"/>
      <c r="Y3016" s="695"/>
      <c r="Z3016" s="232"/>
      <c r="AA3016" s="696"/>
      <c r="AB3016" s="696"/>
      <c r="AC3016" s="697"/>
      <c r="AD3016" s="698"/>
      <c r="AE3016" s="699"/>
      <c r="AF3016" s="699"/>
      <c r="AG3016" s="699"/>
      <c r="AH3016" s="699"/>
      <c r="AI3016" s="232"/>
      <c r="AJ3016" s="694"/>
      <c r="AK3016" s="694"/>
      <c r="AL3016" s="700"/>
      <c r="AM3016" s="694"/>
      <c r="AN3016" s="694"/>
      <c r="AO3016" s="232"/>
      <c r="AP3016" s="232"/>
      <c r="AQ3016" s="232"/>
      <c r="AR3016" s="232"/>
      <c r="AS3016" s="232"/>
      <c r="AT3016" s="243" t="str">
        <f t="shared" si="237"/>
        <v/>
      </c>
      <c r="AU3016" s="243" t="str">
        <f t="shared" si="238"/>
        <v/>
      </c>
    </row>
    <row r="3017" spans="2:47" ht="14.25">
      <c r="B3017" s="682">
        <v>2025</v>
      </c>
      <c r="C3017" s="29">
        <v>8</v>
      </c>
      <c r="D3017" s="682"/>
      <c r="E3017" s="683"/>
      <c r="F3017" s="682"/>
      <c r="G3017" s="703"/>
      <c r="H3017" s="694"/>
      <c r="I3017" s="347"/>
      <c r="J3017" s="694"/>
      <c r="K3017" s="232"/>
      <c r="L3017" s="698"/>
      <c r="M3017" s="185"/>
      <c r="N3017" s="717"/>
      <c r="O3017" s="232"/>
      <c r="P3017" s="232"/>
      <c r="Q3017" s="347"/>
      <c r="R3017" s="695"/>
      <c r="S3017" s="695"/>
      <c r="T3017" s="695"/>
      <c r="U3017" s="695"/>
      <c r="V3017" s="695"/>
      <c r="W3017" s="695"/>
      <c r="X3017" s="232"/>
      <c r="Y3017" s="695"/>
      <c r="Z3017" s="232"/>
      <c r="AA3017" s="696"/>
      <c r="AB3017" s="696"/>
      <c r="AC3017" s="697"/>
      <c r="AD3017" s="698"/>
      <c r="AE3017" s="699"/>
      <c r="AF3017" s="699"/>
      <c r="AG3017" s="699"/>
      <c r="AH3017" s="699"/>
      <c r="AI3017" s="232"/>
      <c r="AJ3017" s="694"/>
      <c r="AK3017" s="694"/>
      <c r="AL3017" s="700"/>
      <c r="AM3017" s="694"/>
      <c r="AN3017" s="694"/>
      <c r="AO3017" s="232"/>
      <c r="AP3017" s="232"/>
      <c r="AQ3017" s="232"/>
      <c r="AR3017" s="232"/>
      <c r="AS3017" s="232"/>
      <c r="AT3017" s="243" t="str">
        <f t="shared" si="237"/>
        <v/>
      </c>
      <c r="AU3017" s="243" t="str">
        <f t="shared" si="238"/>
        <v/>
      </c>
    </row>
    <row r="3018" spans="2:47" ht="14.25">
      <c r="B3018" s="682">
        <v>2025</v>
      </c>
      <c r="C3018" s="29">
        <v>8</v>
      </c>
      <c r="D3018" s="682"/>
      <c r="E3018" s="683"/>
      <c r="F3018" s="682"/>
      <c r="G3018" s="703"/>
      <c r="H3018" s="694"/>
      <c r="I3018" s="347"/>
      <c r="J3018" s="694"/>
      <c r="K3018" s="232"/>
      <c r="L3018" s="698"/>
      <c r="M3018" s="185"/>
      <c r="N3018" s="717"/>
      <c r="O3018" s="232"/>
      <c r="P3018" s="232"/>
      <c r="Q3018" s="347"/>
      <c r="R3018" s="695"/>
      <c r="S3018" s="695"/>
      <c r="T3018" s="695"/>
      <c r="U3018" s="695"/>
      <c r="V3018" s="695"/>
      <c r="W3018" s="695"/>
      <c r="X3018" s="232"/>
      <c r="Y3018" s="695"/>
      <c r="Z3018" s="232"/>
      <c r="AA3018" s="696"/>
      <c r="AB3018" s="696"/>
      <c r="AC3018" s="697"/>
      <c r="AD3018" s="698"/>
      <c r="AE3018" s="699"/>
      <c r="AF3018" s="699"/>
      <c r="AG3018" s="699"/>
      <c r="AH3018" s="699"/>
      <c r="AI3018" s="232"/>
      <c r="AJ3018" s="694"/>
      <c r="AK3018" s="694"/>
      <c r="AL3018" s="700"/>
      <c r="AM3018" s="694"/>
      <c r="AN3018" s="694"/>
      <c r="AO3018" s="232"/>
      <c r="AP3018" s="232"/>
      <c r="AQ3018" s="232"/>
      <c r="AR3018" s="232"/>
      <c r="AS3018" s="232"/>
      <c r="AT3018" s="243" t="str">
        <f t="shared" si="237"/>
        <v/>
      </c>
      <c r="AU3018" s="243" t="str">
        <f t="shared" si="238"/>
        <v/>
      </c>
    </row>
    <row r="3019" spans="2:47" ht="14.25">
      <c r="B3019" s="682">
        <v>2025</v>
      </c>
      <c r="C3019" s="29">
        <v>8</v>
      </c>
      <c r="D3019" s="682"/>
      <c r="E3019" s="683"/>
      <c r="F3019" s="682"/>
      <c r="G3019" s="703"/>
      <c r="H3019" s="694"/>
      <c r="I3019" s="347"/>
      <c r="J3019" s="694"/>
      <c r="K3019" s="232"/>
      <c r="L3019" s="698"/>
      <c r="M3019" s="185"/>
      <c r="N3019" s="717"/>
      <c r="O3019" s="232"/>
      <c r="P3019" s="232"/>
      <c r="Q3019" s="347"/>
      <c r="R3019" s="695"/>
      <c r="S3019" s="695"/>
      <c r="T3019" s="695"/>
      <c r="U3019" s="695"/>
      <c r="V3019" s="695"/>
      <c r="W3019" s="695"/>
      <c r="X3019" s="232"/>
      <c r="Y3019" s="695"/>
      <c r="Z3019" s="232"/>
      <c r="AA3019" s="696"/>
      <c r="AB3019" s="696"/>
      <c r="AC3019" s="697"/>
      <c r="AD3019" s="698"/>
      <c r="AE3019" s="699"/>
      <c r="AF3019" s="699"/>
      <c r="AG3019" s="699"/>
      <c r="AH3019" s="699"/>
      <c r="AI3019" s="232"/>
      <c r="AJ3019" s="694"/>
      <c r="AK3019" s="694"/>
      <c r="AL3019" s="700"/>
      <c r="AM3019" s="694"/>
      <c r="AN3019" s="694"/>
      <c r="AO3019" s="232"/>
      <c r="AP3019" s="232"/>
      <c r="AQ3019" s="232"/>
      <c r="AR3019" s="232"/>
      <c r="AS3019" s="232"/>
      <c r="AT3019" s="243" t="str">
        <f t="shared" si="237"/>
        <v/>
      </c>
      <c r="AU3019" s="243" t="str">
        <f t="shared" si="238"/>
        <v/>
      </c>
    </row>
    <row r="3020" spans="2:47" ht="14.25">
      <c r="B3020" s="682">
        <v>2025</v>
      </c>
      <c r="C3020" s="29">
        <v>8</v>
      </c>
      <c r="D3020" s="682"/>
      <c r="E3020" s="683"/>
      <c r="F3020" s="682"/>
      <c r="G3020" s="703"/>
      <c r="H3020" s="694"/>
      <c r="I3020" s="347"/>
      <c r="J3020" s="694"/>
      <c r="K3020" s="232"/>
      <c r="L3020" s="698"/>
      <c r="M3020" s="185"/>
      <c r="N3020" s="717"/>
      <c r="O3020" s="232"/>
      <c r="P3020" s="232"/>
      <c r="Q3020" s="347"/>
      <c r="R3020" s="695"/>
      <c r="S3020" s="695"/>
      <c r="T3020" s="695"/>
      <c r="U3020" s="695"/>
      <c r="V3020" s="695"/>
      <c r="W3020" s="695"/>
      <c r="X3020" s="232"/>
      <c r="Y3020" s="695"/>
      <c r="Z3020" s="232"/>
      <c r="AA3020" s="696"/>
      <c r="AB3020" s="696"/>
      <c r="AC3020" s="697"/>
      <c r="AD3020" s="698"/>
      <c r="AE3020" s="699"/>
      <c r="AF3020" s="699"/>
      <c r="AG3020" s="699"/>
      <c r="AH3020" s="699"/>
      <c r="AI3020" s="232"/>
      <c r="AJ3020" s="694"/>
      <c r="AK3020" s="694"/>
      <c r="AL3020" s="700"/>
      <c r="AM3020" s="694"/>
      <c r="AN3020" s="694"/>
      <c r="AO3020" s="232"/>
      <c r="AP3020" s="232"/>
      <c r="AQ3020" s="232"/>
      <c r="AR3020" s="232"/>
      <c r="AS3020" s="232"/>
      <c r="AT3020" s="243" t="str">
        <f t="shared" si="237"/>
        <v/>
      </c>
      <c r="AU3020" s="243" t="str">
        <f t="shared" si="238"/>
        <v/>
      </c>
    </row>
    <row r="3021" spans="2:47" ht="14.25">
      <c r="B3021" s="682">
        <v>2025</v>
      </c>
      <c r="C3021" s="29">
        <v>8</v>
      </c>
      <c r="D3021" s="682"/>
      <c r="E3021" s="683"/>
      <c r="F3021" s="682"/>
      <c r="G3021" s="703"/>
      <c r="H3021" s="694"/>
      <c r="I3021" s="347"/>
      <c r="J3021" s="694"/>
      <c r="K3021" s="232"/>
      <c r="L3021" s="698"/>
      <c r="M3021" s="185"/>
      <c r="N3021" s="717"/>
      <c r="O3021" s="232"/>
      <c r="P3021" s="232"/>
      <c r="Q3021" s="347"/>
      <c r="R3021" s="695"/>
      <c r="S3021" s="695"/>
      <c r="T3021" s="695"/>
      <c r="U3021" s="695"/>
      <c r="V3021" s="695"/>
      <c r="W3021" s="695"/>
      <c r="X3021" s="232"/>
      <c r="Y3021" s="695"/>
      <c r="Z3021" s="232"/>
      <c r="AA3021" s="696"/>
      <c r="AB3021" s="696"/>
      <c r="AC3021" s="697"/>
      <c r="AD3021" s="698"/>
      <c r="AE3021" s="699"/>
      <c r="AF3021" s="699"/>
      <c r="AG3021" s="699"/>
      <c r="AH3021" s="699"/>
      <c r="AI3021" s="232"/>
      <c r="AJ3021" s="694"/>
      <c r="AK3021" s="694"/>
      <c r="AL3021" s="700"/>
      <c r="AM3021" s="694"/>
      <c r="AN3021" s="694"/>
      <c r="AO3021" s="232"/>
      <c r="AP3021" s="232"/>
      <c r="AQ3021" s="232"/>
      <c r="AR3021" s="232"/>
      <c r="AS3021" s="232"/>
      <c r="AT3021" s="243" t="str">
        <f t="shared" si="237"/>
        <v/>
      </c>
      <c r="AU3021" s="243" t="str">
        <f t="shared" si="238"/>
        <v/>
      </c>
    </row>
    <row r="3022" spans="2:47" ht="14.25">
      <c r="B3022" s="682">
        <v>2025</v>
      </c>
      <c r="C3022" s="29">
        <v>8</v>
      </c>
      <c r="D3022" s="682"/>
      <c r="E3022" s="683"/>
      <c r="F3022" s="682"/>
      <c r="G3022" s="703"/>
      <c r="H3022" s="694"/>
      <c r="I3022" s="347"/>
      <c r="J3022" s="694"/>
      <c r="K3022" s="232"/>
      <c r="L3022" s="698"/>
      <c r="M3022" s="185"/>
      <c r="N3022" s="717"/>
      <c r="O3022" s="232"/>
      <c r="P3022" s="232"/>
      <c r="Q3022" s="347"/>
      <c r="R3022" s="695"/>
      <c r="S3022" s="695"/>
      <c r="T3022" s="695"/>
      <c r="U3022" s="695"/>
      <c r="V3022" s="695"/>
      <c r="W3022" s="695"/>
      <c r="X3022" s="232"/>
      <c r="Y3022" s="695"/>
      <c r="Z3022" s="232"/>
      <c r="AA3022" s="696"/>
      <c r="AB3022" s="696"/>
      <c r="AC3022" s="697"/>
      <c r="AD3022" s="698"/>
      <c r="AE3022" s="699"/>
      <c r="AF3022" s="699"/>
      <c r="AG3022" s="699"/>
      <c r="AH3022" s="699"/>
      <c r="AI3022" s="232"/>
      <c r="AJ3022" s="694"/>
      <c r="AK3022" s="694"/>
      <c r="AL3022" s="700"/>
      <c r="AM3022" s="694"/>
      <c r="AN3022" s="694"/>
      <c r="AO3022" s="232"/>
      <c r="AP3022" s="232"/>
      <c r="AQ3022" s="232"/>
      <c r="AR3022" s="232"/>
      <c r="AS3022" s="232"/>
      <c r="AT3022" s="243" t="str">
        <f t="shared" si="237"/>
        <v/>
      </c>
      <c r="AU3022" s="243" t="str">
        <f t="shared" si="238"/>
        <v/>
      </c>
    </row>
    <row r="3023" spans="2:47" ht="14.25">
      <c r="B3023" s="682">
        <v>2025</v>
      </c>
      <c r="C3023" s="29">
        <v>8</v>
      </c>
      <c r="D3023" s="682"/>
      <c r="E3023" s="683"/>
      <c r="F3023" s="682"/>
      <c r="G3023" s="703"/>
      <c r="H3023" s="694"/>
      <c r="I3023" s="347"/>
      <c r="J3023" s="694"/>
      <c r="K3023" s="232"/>
      <c r="L3023" s="698"/>
      <c r="M3023" s="185"/>
      <c r="N3023" s="717"/>
      <c r="O3023" s="232"/>
      <c r="P3023" s="232"/>
      <c r="Q3023" s="347"/>
      <c r="R3023" s="695"/>
      <c r="S3023" s="695"/>
      <c r="T3023" s="695"/>
      <c r="U3023" s="695"/>
      <c r="V3023" s="695"/>
      <c r="W3023" s="695"/>
      <c r="X3023" s="232"/>
      <c r="Y3023" s="695"/>
      <c r="Z3023" s="232"/>
      <c r="AA3023" s="696"/>
      <c r="AB3023" s="696"/>
      <c r="AC3023" s="697"/>
      <c r="AD3023" s="698"/>
      <c r="AE3023" s="699"/>
      <c r="AF3023" s="699"/>
      <c r="AG3023" s="699"/>
      <c r="AH3023" s="699"/>
      <c r="AI3023" s="232"/>
      <c r="AJ3023" s="694"/>
      <c r="AK3023" s="694"/>
      <c r="AL3023" s="700"/>
      <c r="AM3023" s="694"/>
      <c r="AN3023" s="694"/>
      <c r="AO3023" s="232"/>
      <c r="AP3023" s="232"/>
      <c r="AQ3023" s="232"/>
      <c r="AR3023" s="232"/>
      <c r="AS3023" s="232"/>
      <c r="AT3023" s="243" t="str">
        <f t="shared" si="237"/>
        <v/>
      </c>
      <c r="AU3023" s="243" t="str">
        <f t="shared" si="238"/>
        <v/>
      </c>
    </row>
    <row r="3024" spans="2:47" ht="14.25">
      <c r="B3024" s="682">
        <v>2025</v>
      </c>
      <c r="C3024" s="29">
        <v>8</v>
      </c>
      <c r="D3024" s="682"/>
      <c r="E3024" s="683"/>
      <c r="F3024" s="682"/>
      <c r="G3024" s="703"/>
      <c r="H3024" s="694"/>
      <c r="I3024" s="347"/>
      <c r="J3024" s="694"/>
      <c r="K3024" s="232"/>
      <c r="L3024" s="698"/>
      <c r="M3024" s="185"/>
      <c r="N3024" s="717"/>
      <c r="O3024" s="232"/>
      <c r="P3024" s="232"/>
      <c r="Q3024" s="347"/>
      <c r="R3024" s="695"/>
      <c r="S3024" s="695"/>
      <c r="T3024" s="695"/>
      <c r="U3024" s="695"/>
      <c r="V3024" s="695"/>
      <c r="W3024" s="695"/>
      <c r="X3024" s="232"/>
      <c r="Y3024" s="695"/>
      <c r="Z3024" s="232"/>
      <c r="AA3024" s="696"/>
      <c r="AB3024" s="696"/>
      <c r="AC3024" s="697"/>
      <c r="AD3024" s="698"/>
      <c r="AE3024" s="699"/>
      <c r="AF3024" s="699"/>
      <c r="AG3024" s="699"/>
      <c r="AH3024" s="699"/>
      <c r="AI3024" s="232"/>
      <c r="AJ3024" s="694"/>
      <c r="AK3024" s="694"/>
      <c r="AL3024" s="700"/>
      <c r="AM3024" s="694"/>
      <c r="AN3024" s="694"/>
      <c r="AO3024" s="232"/>
      <c r="AP3024" s="232"/>
      <c r="AQ3024" s="232"/>
      <c r="AR3024" s="232"/>
      <c r="AS3024" s="232"/>
      <c r="AT3024" s="243" t="str">
        <f t="shared" si="237"/>
        <v/>
      </c>
      <c r="AU3024" s="243" t="str">
        <f t="shared" si="238"/>
        <v/>
      </c>
    </row>
    <row r="3025" spans="2:47" ht="14.25">
      <c r="B3025" s="682">
        <v>2025</v>
      </c>
      <c r="C3025" s="29">
        <v>8</v>
      </c>
      <c r="D3025" s="682"/>
      <c r="E3025" s="683"/>
      <c r="F3025" s="682"/>
      <c r="G3025" s="703"/>
      <c r="H3025" s="694"/>
      <c r="I3025" s="347"/>
      <c r="J3025" s="694"/>
      <c r="K3025" s="232"/>
      <c r="L3025" s="698"/>
      <c r="M3025" s="185"/>
      <c r="N3025" s="717"/>
      <c r="O3025" s="232"/>
      <c r="P3025" s="232"/>
      <c r="Q3025" s="347"/>
      <c r="R3025" s="695"/>
      <c r="S3025" s="695"/>
      <c r="T3025" s="695"/>
      <c r="U3025" s="695"/>
      <c r="V3025" s="695"/>
      <c r="W3025" s="695"/>
      <c r="X3025" s="232"/>
      <c r="Y3025" s="695"/>
      <c r="Z3025" s="232"/>
      <c r="AA3025" s="696"/>
      <c r="AB3025" s="696"/>
      <c r="AC3025" s="697"/>
      <c r="AD3025" s="698"/>
      <c r="AE3025" s="699"/>
      <c r="AF3025" s="699"/>
      <c r="AG3025" s="699"/>
      <c r="AH3025" s="699"/>
      <c r="AI3025" s="232"/>
      <c r="AJ3025" s="694"/>
      <c r="AK3025" s="694"/>
      <c r="AL3025" s="700"/>
      <c r="AM3025" s="694"/>
      <c r="AN3025" s="694"/>
      <c r="AO3025" s="232"/>
      <c r="AP3025" s="232"/>
      <c r="AQ3025" s="232"/>
      <c r="AR3025" s="232"/>
      <c r="AS3025" s="232"/>
      <c r="AT3025" s="243" t="str">
        <f t="shared" si="237"/>
        <v/>
      </c>
      <c r="AU3025" s="243" t="str">
        <f t="shared" si="238"/>
        <v/>
      </c>
    </row>
    <row r="3026" spans="2:47" ht="14.25">
      <c r="B3026" s="682">
        <v>2025</v>
      </c>
      <c r="C3026" s="29">
        <v>8</v>
      </c>
      <c r="D3026" s="682"/>
      <c r="E3026" s="683"/>
      <c r="F3026" s="682"/>
      <c r="G3026" s="703"/>
      <c r="H3026" s="694"/>
      <c r="I3026" s="347"/>
      <c r="J3026" s="694"/>
      <c r="K3026" s="232"/>
      <c r="L3026" s="698"/>
      <c r="M3026" s="185"/>
      <c r="N3026" s="717"/>
      <c r="O3026" s="232"/>
      <c r="P3026" s="232"/>
      <c r="Q3026" s="347"/>
      <c r="R3026" s="695"/>
      <c r="S3026" s="695"/>
      <c r="T3026" s="695"/>
      <c r="U3026" s="695"/>
      <c r="V3026" s="695"/>
      <c r="W3026" s="695"/>
      <c r="X3026" s="232"/>
      <c r="Y3026" s="695"/>
      <c r="Z3026" s="232"/>
      <c r="AA3026" s="696"/>
      <c r="AB3026" s="696"/>
      <c r="AC3026" s="697"/>
      <c r="AD3026" s="698"/>
      <c r="AE3026" s="699"/>
      <c r="AF3026" s="699"/>
      <c r="AG3026" s="699"/>
      <c r="AH3026" s="699"/>
      <c r="AI3026" s="232"/>
      <c r="AJ3026" s="694"/>
      <c r="AK3026" s="694"/>
      <c r="AL3026" s="700"/>
      <c r="AM3026" s="694"/>
      <c r="AN3026" s="694"/>
      <c r="AO3026" s="232"/>
      <c r="AP3026" s="232"/>
      <c r="AQ3026" s="232"/>
      <c r="AR3026" s="232"/>
      <c r="AS3026" s="232"/>
      <c r="AT3026" s="243" t="str">
        <f t="shared" si="237"/>
        <v/>
      </c>
      <c r="AU3026" s="243" t="str">
        <f t="shared" si="238"/>
        <v/>
      </c>
    </row>
    <row r="3027" spans="2:47" ht="14.25">
      <c r="B3027" s="682">
        <v>2025</v>
      </c>
      <c r="C3027" s="29">
        <v>8</v>
      </c>
      <c r="D3027" s="682"/>
      <c r="E3027" s="683"/>
      <c r="F3027" s="682"/>
      <c r="G3027" s="703"/>
      <c r="H3027" s="694"/>
      <c r="I3027" s="347"/>
      <c r="J3027" s="694"/>
      <c r="K3027" s="232"/>
      <c r="L3027" s="698"/>
      <c r="M3027" s="185"/>
      <c r="N3027" s="717"/>
      <c r="O3027" s="232"/>
      <c r="P3027" s="232"/>
      <c r="Q3027" s="347"/>
      <c r="R3027" s="695"/>
      <c r="S3027" s="695"/>
      <c r="T3027" s="695"/>
      <c r="U3027" s="695"/>
      <c r="V3027" s="695"/>
      <c r="W3027" s="695"/>
      <c r="X3027" s="232"/>
      <c r="Y3027" s="695"/>
      <c r="Z3027" s="232"/>
      <c r="AA3027" s="696"/>
      <c r="AB3027" s="696"/>
      <c r="AC3027" s="697"/>
      <c r="AD3027" s="698"/>
      <c r="AE3027" s="699"/>
      <c r="AF3027" s="699"/>
      <c r="AG3027" s="699"/>
      <c r="AH3027" s="699"/>
      <c r="AI3027" s="232"/>
      <c r="AJ3027" s="694"/>
      <c r="AK3027" s="694"/>
      <c r="AL3027" s="700"/>
      <c r="AM3027" s="694"/>
      <c r="AN3027" s="694"/>
      <c r="AO3027" s="232"/>
      <c r="AP3027" s="232"/>
      <c r="AQ3027" s="232"/>
      <c r="AR3027" s="232"/>
      <c r="AS3027" s="232"/>
      <c r="AT3027" s="243" t="str">
        <f t="shared" si="237"/>
        <v/>
      </c>
      <c r="AU3027" s="243" t="str">
        <f t="shared" si="238"/>
        <v/>
      </c>
    </row>
    <row r="3028" spans="2:47" ht="14.25">
      <c r="B3028" s="682">
        <v>2025</v>
      </c>
      <c r="C3028" s="29">
        <v>8</v>
      </c>
      <c r="D3028" s="682"/>
      <c r="E3028" s="683"/>
      <c r="F3028" s="682"/>
      <c r="G3028" s="703"/>
      <c r="H3028" s="694"/>
      <c r="I3028" s="347"/>
      <c r="J3028" s="694"/>
      <c r="K3028" s="232"/>
      <c r="L3028" s="698"/>
      <c r="M3028" s="185"/>
      <c r="N3028" s="717"/>
      <c r="O3028" s="232"/>
      <c r="P3028" s="232"/>
      <c r="Q3028" s="347"/>
      <c r="R3028" s="695"/>
      <c r="S3028" s="695"/>
      <c r="T3028" s="695"/>
      <c r="U3028" s="695"/>
      <c r="V3028" s="695"/>
      <c r="W3028" s="695"/>
      <c r="X3028" s="232"/>
      <c r="Y3028" s="695"/>
      <c r="Z3028" s="232"/>
      <c r="AA3028" s="696"/>
      <c r="AB3028" s="696"/>
      <c r="AC3028" s="697"/>
      <c r="AD3028" s="698"/>
      <c r="AE3028" s="699"/>
      <c r="AF3028" s="699"/>
      <c r="AG3028" s="699"/>
      <c r="AH3028" s="699"/>
      <c r="AI3028" s="232"/>
      <c r="AJ3028" s="694"/>
      <c r="AK3028" s="694"/>
      <c r="AL3028" s="700"/>
      <c r="AM3028" s="694"/>
      <c r="AN3028" s="694"/>
      <c r="AO3028" s="232"/>
      <c r="AP3028" s="232"/>
      <c r="AQ3028" s="232"/>
      <c r="AR3028" s="232"/>
      <c r="AS3028" s="232"/>
      <c r="AT3028" s="243" t="str">
        <f t="shared" si="237"/>
        <v/>
      </c>
      <c r="AU3028" s="243" t="str">
        <f t="shared" si="238"/>
        <v/>
      </c>
    </row>
    <row r="3029" spans="2:47" ht="14.25">
      <c r="B3029" s="682">
        <v>2025</v>
      </c>
      <c r="C3029" s="29">
        <v>8</v>
      </c>
      <c r="D3029" s="682"/>
      <c r="E3029" s="683"/>
      <c r="F3029" s="682"/>
      <c r="G3029" s="703"/>
      <c r="H3029" s="694"/>
      <c r="I3029" s="347"/>
      <c r="J3029" s="694"/>
      <c r="K3029" s="232"/>
      <c r="L3029" s="698"/>
      <c r="M3029" s="185"/>
      <c r="N3029" s="717"/>
      <c r="O3029" s="232"/>
      <c r="P3029" s="232"/>
      <c r="Q3029" s="347"/>
      <c r="R3029" s="695"/>
      <c r="S3029" s="695"/>
      <c r="T3029" s="695"/>
      <c r="U3029" s="695"/>
      <c r="V3029" s="695"/>
      <c r="W3029" s="695"/>
      <c r="X3029" s="232"/>
      <c r="Y3029" s="695"/>
      <c r="Z3029" s="232"/>
      <c r="AA3029" s="696"/>
      <c r="AB3029" s="696"/>
      <c r="AC3029" s="697"/>
      <c r="AD3029" s="698"/>
      <c r="AE3029" s="699"/>
      <c r="AF3029" s="699"/>
      <c r="AG3029" s="699"/>
      <c r="AH3029" s="699"/>
      <c r="AI3029" s="232"/>
      <c r="AJ3029" s="694"/>
      <c r="AK3029" s="694"/>
      <c r="AL3029" s="700"/>
      <c r="AM3029" s="694"/>
      <c r="AN3029" s="694"/>
      <c r="AO3029" s="232"/>
      <c r="AP3029" s="232"/>
      <c r="AQ3029" s="232"/>
      <c r="AR3029" s="232"/>
      <c r="AS3029" s="232"/>
      <c r="AT3029" s="243" t="str">
        <f t="shared" si="237"/>
        <v/>
      </c>
      <c r="AU3029" s="243" t="str">
        <f t="shared" si="238"/>
        <v/>
      </c>
    </row>
    <row r="3030" spans="2:47" ht="14.25">
      <c r="B3030" s="682">
        <v>2025</v>
      </c>
      <c r="C3030" s="29">
        <v>8</v>
      </c>
      <c r="D3030" s="682"/>
      <c r="E3030" s="683"/>
      <c r="F3030" s="682"/>
      <c r="G3030" s="703"/>
      <c r="H3030" s="694"/>
      <c r="I3030" s="347"/>
      <c r="J3030" s="694"/>
      <c r="K3030" s="232"/>
      <c r="L3030" s="698"/>
      <c r="M3030" s="185"/>
      <c r="N3030" s="717"/>
      <c r="O3030" s="232"/>
      <c r="P3030" s="232"/>
      <c r="Q3030" s="347"/>
      <c r="R3030" s="695"/>
      <c r="S3030" s="695"/>
      <c r="T3030" s="695"/>
      <c r="U3030" s="695"/>
      <c r="V3030" s="695"/>
      <c r="W3030" s="695"/>
      <c r="X3030" s="232"/>
      <c r="Y3030" s="695"/>
      <c r="Z3030" s="232"/>
      <c r="AA3030" s="696"/>
      <c r="AB3030" s="696"/>
      <c r="AC3030" s="697"/>
      <c r="AD3030" s="698"/>
      <c r="AE3030" s="699"/>
      <c r="AF3030" s="699"/>
      <c r="AG3030" s="699"/>
      <c r="AH3030" s="699"/>
      <c r="AI3030" s="232"/>
      <c r="AJ3030" s="694"/>
      <c r="AK3030" s="694"/>
      <c r="AL3030" s="700"/>
      <c r="AM3030" s="694"/>
      <c r="AN3030" s="694"/>
      <c r="AO3030" s="232"/>
      <c r="AP3030" s="232"/>
      <c r="AQ3030" s="232"/>
      <c r="AR3030" s="232"/>
      <c r="AS3030" s="232"/>
      <c r="AT3030" s="243" t="str">
        <f t="shared" si="237"/>
        <v/>
      </c>
      <c r="AU3030" s="243" t="str">
        <f t="shared" si="238"/>
        <v/>
      </c>
    </row>
    <row r="3031" spans="2:47" ht="14.25">
      <c r="B3031" s="682">
        <v>2025</v>
      </c>
      <c r="C3031" s="29">
        <v>8</v>
      </c>
      <c r="D3031" s="682"/>
      <c r="E3031" s="683"/>
      <c r="F3031" s="682"/>
      <c r="G3031" s="703"/>
      <c r="H3031" s="694"/>
      <c r="I3031" s="347"/>
      <c r="J3031" s="694"/>
      <c r="K3031" s="232"/>
      <c r="L3031" s="698"/>
      <c r="M3031" s="185"/>
      <c r="N3031" s="717"/>
      <c r="O3031" s="232"/>
      <c r="P3031" s="232"/>
      <c r="Q3031" s="347"/>
      <c r="R3031" s="695"/>
      <c r="S3031" s="695"/>
      <c r="T3031" s="695"/>
      <c r="U3031" s="695"/>
      <c r="V3031" s="695"/>
      <c r="W3031" s="695"/>
      <c r="X3031" s="232"/>
      <c r="Y3031" s="695"/>
      <c r="Z3031" s="232"/>
      <c r="AA3031" s="696"/>
      <c r="AB3031" s="696"/>
      <c r="AC3031" s="697"/>
      <c r="AD3031" s="698"/>
      <c r="AE3031" s="699"/>
      <c r="AF3031" s="699"/>
      <c r="AG3031" s="699"/>
      <c r="AH3031" s="699"/>
      <c r="AI3031" s="232"/>
      <c r="AJ3031" s="694"/>
      <c r="AK3031" s="694"/>
      <c r="AL3031" s="700"/>
      <c r="AM3031" s="694"/>
      <c r="AN3031" s="694"/>
      <c r="AO3031" s="232"/>
      <c r="AP3031" s="232"/>
      <c r="AQ3031" s="232"/>
      <c r="AR3031" s="232"/>
      <c r="AS3031" s="232"/>
      <c r="AT3031" s="243" t="str">
        <f t="shared" si="237"/>
        <v/>
      </c>
      <c r="AU3031" s="243" t="str">
        <f t="shared" si="238"/>
        <v/>
      </c>
    </row>
    <row r="3032" spans="2:47" ht="14.25">
      <c r="B3032" s="682">
        <v>2025</v>
      </c>
      <c r="C3032" s="29">
        <v>8</v>
      </c>
      <c r="D3032" s="682"/>
      <c r="E3032" s="683"/>
      <c r="F3032" s="682"/>
      <c r="G3032" s="703"/>
      <c r="H3032" s="694"/>
      <c r="I3032" s="347"/>
      <c r="J3032" s="694"/>
      <c r="K3032" s="232"/>
      <c r="L3032" s="698"/>
      <c r="M3032" s="185"/>
      <c r="N3032" s="717"/>
      <c r="O3032" s="232"/>
      <c r="P3032" s="232"/>
      <c r="Q3032" s="347"/>
      <c r="R3032" s="695"/>
      <c r="S3032" s="695"/>
      <c r="T3032" s="695"/>
      <c r="U3032" s="695"/>
      <c r="V3032" s="695"/>
      <c r="W3032" s="695"/>
      <c r="X3032" s="232"/>
      <c r="Y3032" s="695"/>
      <c r="Z3032" s="232"/>
      <c r="AA3032" s="696"/>
      <c r="AB3032" s="696"/>
      <c r="AC3032" s="697"/>
      <c r="AD3032" s="698"/>
      <c r="AE3032" s="699"/>
      <c r="AF3032" s="699"/>
      <c r="AG3032" s="699"/>
      <c r="AH3032" s="699"/>
      <c r="AI3032" s="232"/>
      <c r="AJ3032" s="694"/>
      <c r="AK3032" s="694"/>
      <c r="AL3032" s="700"/>
      <c r="AM3032" s="694"/>
      <c r="AN3032" s="694"/>
      <c r="AO3032" s="232"/>
      <c r="AP3032" s="232"/>
      <c r="AQ3032" s="232"/>
      <c r="AR3032" s="232"/>
      <c r="AS3032" s="232"/>
      <c r="AT3032" s="243" t="str">
        <f t="shared" si="237"/>
        <v/>
      </c>
      <c r="AU3032" s="243" t="str">
        <f t="shared" si="238"/>
        <v/>
      </c>
    </row>
    <row r="3033" spans="2:47" ht="14.25">
      <c r="B3033" s="682">
        <v>2025</v>
      </c>
      <c r="C3033" s="29">
        <v>8</v>
      </c>
      <c r="D3033" s="682"/>
      <c r="E3033" s="683"/>
      <c r="F3033" s="682"/>
      <c r="G3033" s="703"/>
      <c r="H3033" s="694"/>
      <c r="I3033" s="347"/>
      <c r="J3033" s="694"/>
      <c r="K3033" s="232"/>
      <c r="L3033" s="698"/>
      <c r="M3033" s="185"/>
      <c r="N3033" s="717"/>
      <c r="O3033" s="232"/>
      <c r="P3033" s="232"/>
      <c r="Q3033" s="347"/>
      <c r="R3033" s="695"/>
      <c r="S3033" s="695"/>
      <c r="T3033" s="695"/>
      <c r="U3033" s="695"/>
      <c r="V3033" s="695"/>
      <c r="W3033" s="695"/>
      <c r="X3033" s="232"/>
      <c r="Y3033" s="695"/>
      <c r="Z3033" s="232"/>
      <c r="AA3033" s="696"/>
      <c r="AB3033" s="696"/>
      <c r="AC3033" s="697"/>
      <c r="AD3033" s="698"/>
      <c r="AE3033" s="699"/>
      <c r="AF3033" s="699"/>
      <c r="AG3033" s="699"/>
      <c r="AH3033" s="699"/>
      <c r="AI3033" s="232"/>
      <c r="AJ3033" s="694"/>
      <c r="AK3033" s="694"/>
      <c r="AL3033" s="700"/>
      <c r="AM3033" s="694"/>
      <c r="AN3033" s="694"/>
      <c r="AO3033" s="232"/>
      <c r="AP3033" s="232"/>
      <c r="AQ3033" s="232"/>
      <c r="AR3033" s="232"/>
      <c r="AS3033" s="232"/>
      <c r="AT3033" s="243" t="str">
        <f t="shared" si="237"/>
        <v/>
      </c>
      <c r="AU3033" s="243" t="str">
        <f t="shared" si="238"/>
        <v/>
      </c>
    </row>
    <row r="3034" spans="2:47" ht="14.25">
      <c r="B3034" s="682">
        <v>2025</v>
      </c>
      <c r="C3034" s="29">
        <v>8</v>
      </c>
      <c r="D3034" s="682"/>
      <c r="E3034" s="683"/>
      <c r="F3034" s="682"/>
      <c r="G3034" s="703"/>
      <c r="H3034" s="694"/>
      <c r="I3034" s="347"/>
      <c r="J3034" s="694"/>
      <c r="K3034" s="232"/>
      <c r="L3034" s="698"/>
      <c r="M3034" s="185"/>
      <c r="N3034" s="717"/>
      <c r="O3034" s="232"/>
      <c r="P3034" s="232"/>
      <c r="Q3034" s="347"/>
      <c r="R3034" s="695"/>
      <c r="S3034" s="695"/>
      <c r="T3034" s="695"/>
      <c r="U3034" s="695"/>
      <c r="V3034" s="695"/>
      <c r="W3034" s="695"/>
      <c r="X3034" s="232"/>
      <c r="Y3034" s="695"/>
      <c r="Z3034" s="232"/>
      <c r="AA3034" s="696"/>
      <c r="AB3034" s="696"/>
      <c r="AC3034" s="697"/>
      <c r="AD3034" s="698"/>
      <c r="AE3034" s="699"/>
      <c r="AF3034" s="699"/>
      <c r="AG3034" s="699"/>
      <c r="AH3034" s="699"/>
      <c r="AI3034" s="232"/>
      <c r="AJ3034" s="694"/>
      <c r="AK3034" s="694"/>
      <c r="AL3034" s="700"/>
      <c r="AM3034" s="694"/>
      <c r="AN3034" s="694"/>
      <c r="AO3034" s="232"/>
      <c r="AP3034" s="232"/>
      <c r="AQ3034" s="232"/>
      <c r="AR3034" s="232"/>
      <c r="AS3034" s="232"/>
      <c r="AT3034" s="243" t="str">
        <f t="shared" si="237"/>
        <v/>
      </c>
      <c r="AU3034" s="243" t="str">
        <f t="shared" si="238"/>
        <v/>
      </c>
    </row>
    <row r="3035" spans="2:47" ht="14.25">
      <c r="B3035" s="682">
        <v>2025</v>
      </c>
      <c r="C3035" s="29">
        <v>8</v>
      </c>
      <c r="D3035" s="682"/>
      <c r="E3035" s="683"/>
      <c r="F3035" s="682"/>
      <c r="G3035" s="703"/>
      <c r="H3035" s="694"/>
      <c r="I3035" s="347"/>
      <c r="J3035" s="694"/>
      <c r="K3035" s="232"/>
      <c r="L3035" s="698"/>
      <c r="M3035" s="185"/>
      <c r="N3035" s="717"/>
      <c r="O3035" s="232"/>
      <c r="P3035" s="232"/>
      <c r="Q3035" s="347"/>
      <c r="R3035" s="695"/>
      <c r="S3035" s="695"/>
      <c r="T3035" s="695"/>
      <c r="U3035" s="695"/>
      <c r="V3035" s="695"/>
      <c r="W3035" s="695"/>
      <c r="X3035" s="232"/>
      <c r="Y3035" s="695"/>
      <c r="Z3035" s="232"/>
      <c r="AA3035" s="696"/>
      <c r="AB3035" s="696"/>
      <c r="AC3035" s="697"/>
      <c r="AD3035" s="698"/>
      <c r="AE3035" s="699"/>
      <c r="AF3035" s="699"/>
      <c r="AG3035" s="699"/>
      <c r="AH3035" s="699"/>
      <c r="AI3035" s="232"/>
      <c r="AJ3035" s="694"/>
      <c r="AK3035" s="694"/>
      <c r="AL3035" s="700"/>
      <c r="AM3035" s="694"/>
      <c r="AN3035" s="694"/>
      <c r="AO3035" s="232"/>
      <c r="AP3035" s="232"/>
      <c r="AQ3035" s="232"/>
      <c r="AR3035" s="232"/>
      <c r="AS3035" s="232"/>
      <c r="AT3035" s="243" t="str">
        <f t="shared" si="237"/>
        <v/>
      </c>
      <c r="AU3035" s="243" t="str">
        <f t="shared" si="238"/>
        <v/>
      </c>
    </row>
    <row r="3036" spans="2:47" ht="14.25">
      <c r="B3036" s="682">
        <v>2025</v>
      </c>
      <c r="C3036" s="29">
        <v>8</v>
      </c>
      <c r="D3036" s="682"/>
      <c r="E3036" s="683"/>
      <c r="F3036" s="682"/>
      <c r="G3036" s="703"/>
      <c r="H3036" s="694"/>
      <c r="I3036" s="347"/>
      <c r="J3036" s="694"/>
      <c r="K3036" s="232"/>
      <c r="L3036" s="698"/>
      <c r="M3036" s="185"/>
      <c r="N3036" s="717"/>
      <c r="O3036" s="232"/>
      <c r="P3036" s="232"/>
      <c r="Q3036" s="347"/>
      <c r="R3036" s="695"/>
      <c r="S3036" s="695"/>
      <c r="T3036" s="695"/>
      <c r="U3036" s="695"/>
      <c r="V3036" s="695"/>
      <c r="W3036" s="695"/>
      <c r="X3036" s="232"/>
      <c r="Y3036" s="695"/>
      <c r="Z3036" s="232"/>
      <c r="AA3036" s="696"/>
      <c r="AB3036" s="696"/>
      <c r="AC3036" s="697"/>
      <c r="AD3036" s="698"/>
      <c r="AE3036" s="699"/>
      <c r="AF3036" s="699"/>
      <c r="AG3036" s="699"/>
      <c r="AH3036" s="699"/>
      <c r="AI3036" s="232"/>
      <c r="AJ3036" s="694"/>
      <c r="AK3036" s="694"/>
      <c r="AL3036" s="700"/>
      <c r="AM3036" s="694"/>
      <c r="AN3036" s="694"/>
      <c r="AO3036" s="232"/>
      <c r="AP3036" s="232"/>
      <c r="AQ3036" s="232"/>
      <c r="AR3036" s="232"/>
      <c r="AS3036" s="232"/>
      <c r="AT3036" s="243" t="str">
        <f t="shared" si="237"/>
        <v/>
      </c>
      <c r="AU3036" s="243" t="str">
        <f t="shared" si="238"/>
        <v/>
      </c>
    </row>
    <row r="3037" spans="2:47" ht="14.25">
      <c r="B3037" s="682">
        <v>2025</v>
      </c>
      <c r="C3037" s="29">
        <v>8</v>
      </c>
      <c r="D3037" s="682"/>
      <c r="E3037" s="683"/>
      <c r="F3037" s="682"/>
      <c r="G3037" s="703"/>
      <c r="H3037" s="694"/>
      <c r="I3037" s="347"/>
      <c r="J3037" s="694"/>
      <c r="K3037" s="232"/>
      <c r="L3037" s="698"/>
      <c r="M3037" s="185"/>
      <c r="N3037" s="717"/>
      <c r="O3037" s="232"/>
      <c r="P3037" s="232"/>
      <c r="Q3037" s="347"/>
      <c r="R3037" s="695"/>
      <c r="S3037" s="695"/>
      <c r="T3037" s="695"/>
      <c r="U3037" s="695"/>
      <c r="V3037" s="695"/>
      <c r="W3037" s="695"/>
      <c r="X3037" s="232"/>
      <c r="Y3037" s="695"/>
      <c r="Z3037" s="232"/>
      <c r="AA3037" s="696"/>
      <c r="AB3037" s="696"/>
      <c r="AC3037" s="697"/>
      <c r="AD3037" s="698"/>
      <c r="AE3037" s="699"/>
      <c r="AF3037" s="699"/>
      <c r="AG3037" s="699"/>
      <c r="AH3037" s="699"/>
      <c r="AI3037" s="232"/>
      <c r="AJ3037" s="694"/>
      <c r="AK3037" s="694"/>
      <c r="AL3037" s="700"/>
      <c r="AM3037" s="694"/>
      <c r="AN3037" s="694"/>
      <c r="AO3037" s="232"/>
      <c r="AP3037" s="232"/>
      <c r="AQ3037" s="232"/>
      <c r="AR3037" s="232"/>
      <c r="AS3037" s="232"/>
      <c r="AT3037" s="243" t="str">
        <f t="shared" si="237"/>
        <v/>
      </c>
      <c r="AU3037" s="243" t="str">
        <f t="shared" si="238"/>
        <v/>
      </c>
    </row>
    <row r="3038" spans="2:47" ht="14.25">
      <c r="B3038" s="682">
        <v>2025</v>
      </c>
      <c r="C3038" s="29">
        <v>8</v>
      </c>
      <c r="D3038" s="682"/>
      <c r="E3038" s="683"/>
      <c r="F3038" s="682"/>
      <c r="G3038" s="703"/>
      <c r="H3038" s="694"/>
      <c r="I3038" s="347"/>
      <c r="J3038" s="694"/>
      <c r="K3038" s="232"/>
      <c r="L3038" s="698"/>
      <c r="M3038" s="185"/>
      <c r="N3038" s="717"/>
      <c r="O3038" s="232"/>
      <c r="P3038" s="232"/>
      <c r="Q3038" s="347"/>
      <c r="R3038" s="695"/>
      <c r="S3038" s="695"/>
      <c r="T3038" s="695"/>
      <c r="U3038" s="695"/>
      <c r="V3038" s="695"/>
      <c r="W3038" s="695"/>
      <c r="X3038" s="232"/>
      <c r="Y3038" s="695"/>
      <c r="Z3038" s="232"/>
      <c r="AA3038" s="696"/>
      <c r="AB3038" s="696"/>
      <c r="AC3038" s="697"/>
      <c r="AD3038" s="698"/>
      <c r="AE3038" s="699"/>
      <c r="AF3038" s="699"/>
      <c r="AG3038" s="699"/>
      <c r="AH3038" s="699"/>
      <c r="AI3038" s="232"/>
      <c r="AJ3038" s="694"/>
      <c r="AK3038" s="694"/>
      <c r="AL3038" s="700"/>
      <c r="AM3038" s="694"/>
      <c r="AN3038" s="694"/>
      <c r="AO3038" s="232"/>
      <c r="AP3038" s="232"/>
      <c r="AQ3038" s="232"/>
      <c r="AR3038" s="232"/>
      <c r="AS3038" s="232"/>
      <c r="AT3038" s="243" t="str">
        <f t="shared" si="237"/>
        <v/>
      </c>
      <c r="AU3038" s="243" t="str">
        <f t="shared" si="238"/>
        <v/>
      </c>
    </row>
    <row r="3039" spans="2:47" ht="14.25">
      <c r="B3039" s="682">
        <v>2025</v>
      </c>
      <c r="C3039" s="29">
        <v>8</v>
      </c>
      <c r="D3039" s="682"/>
      <c r="E3039" s="683"/>
      <c r="F3039" s="682"/>
      <c r="G3039" s="703"/>
      <c r="H3039" s="694"/>
      <c r="I3039" s="347"/>
      <c r="J3039" s="694"/>
      <c r="K3039" s="232"/>
      <c r="L3039" s="698"/>
      <c r="M3039" s="185"/>
      <c r="N3039" s="717"/>
      <c r="O3039" s="232"/>
      <c r="P3039" s="232"/>
      <c r="Q3039" s="347"/>
      <c r="R3039" s="695"/>
      <c r="S3039" s="695"/>
      <c r="T3039" s="695"/>
      <c r="U3039" s="695"/>
      <c r="V3039" s="695"/>
      <c r="W3039" s="695"/>
      <c r="X3039" s="232"/>
      <c r="Y3039" s="695"/>
      <c r="Z3039" s="232"/>
      <c r="AA3039" s="696"/>
      <c r="AB3039" s="696"/>
      <c r="AC3039" s="697"/>
      <c r="AD3039" s="698"/>
      <c r="AE3039" s="699"/>
      <c r="AF3039" s="699"/>
      <c r="AG3039" s="699"/>
      <c r="AH3039" s="699"/>
      <c r="AI3039" s="232"/>
      <c r="AJ3039" s="694"/>
      <c r="AK3039" s="694"/>
      <c r="AL3039" s="700"/>
      <c r="AM3039" s="694"/>
      <c r="AN3039" s="694"/>
      <c r="AO3039" s="232"/>
      <c r="AP3039" s="232"/>
      <c r="AQ3039" s="232"/>
      <c r="AR3039" s="232"/>
      <c r="AS3039" s="232"/>
      <c r="AT3039" s="243" t="str">
        <f t="shared" si="237"/>
        <v/>
      </c>
      <c r="AU3039" s="243" t="str">
        <f t="shared" si="238"/>
        <v/>
      </c>
    </row>
    <row r="3040" spans="2:47" ht="14.25">
      <c r="B3040" s="682">
        <v>2025</v>
      </c>
      <c r="C3040" s="29">
        <v>8</v>
      </c>
      <c r="D3040" s="682"/>
      <c r="E3040" s="683"/>
      <c r="F3040" s="682"/>
      <c r="G3040" s="703"/>
      <c r="H3040" s="694"/>
      <c r="I3040" s="347"/>
      <c r="J3040" s="694"/>
      <c r="K3040" s="232"/>
      <c r="L3040" s="698"/>
      <c r="M3040" s="185"/>
      <c r="N3040" s="717"/>
      <c r="O3040" s="232"/>
      <c r="P3040" s="232"/>
      <c r="Q3040" s="347"/>
      <c r="R3040" s="695"/>
      <c r="S3040" s="695"/>
      <c r="T3040" s="695"/>
      <c r="U3040" s="695"/>
      <c r="V3040" s="695"/>
      <c r="W3040" s="695"/>
      <c r="X3040" s="232"/>
      <c r="Y3040" s="695"/>
      <c r="Z3040" s="232"/>
      <c r="AA3040" s="696"/>
      <c r="AB3040" s="696"/>
      <c r="AC3040" s="697"/>
      <c r="AD3040" s="698"/>
      <c r="AE3040" s="699"/>
      <c r="AF3040" s="699"/>
      <c r="AG3040" s="699"/>
      <c r="AH3040" s="699"/>
      <c r="AI3040" s="232"/>
      <c r="AJ3040" s="694"/>
      <c r="AK3040" s="694"/>
      <c r="AL3040" s="700"/>
      <c r="AM3040" s="694"/>
      <c r="AN3040" s="694"/>
      <c r="AO3040" s="232"/>
      <c r="AP3040" s="232"/>
      <c r="AQ3040" s="232"/>
      <c r="AR3040" s="232"/>
      <c r="AS3040" s="232"/>
      <c r="AT3040" s="243" t="str">
        <f t="shared" si="237"/>
        <v/>
      </c>
      <c r="AU3040" s="243" t="str">
        <f t="shared" si="238"/>
        <v/>
      </c>
    </row>
    <row r="3041" spans="2:47" ht="14.25">
      <c r="B3041" s="682">
        <v>2025</v>
      </c>
      <c r="C3041" s="29">
        <v>8</v>
      </c>
      <c r="D3041" s="682"/>
      <c r="E3041" s="683"/>
      <c r="F3041" s="682"/>
      <c r="G3041" s="703"/>
      <c r="H3041" s="694"/>
      <c r="I3041" s="347"/>
      <c r="J3041" s="694"/>
      <c r="K3041" s="232"/>
      <c r="L3041" s="698"/>
      <c r="M3041" s="185"/>
      <c r="N3041" s="717"/>
      <c r="O3041" s="232"/>
      <c r="P3041" s="232"/>
      <c r="Q3041" s="347"/>
      <c r="R3041" s="695"/>
      <c r="S3041" s="695"/>
      <c r="T3041" s="695"/>
      <c r="U3041" s="695"/>
      <c r="V3041" s="695"/>
      <c r="W3041" s="695"/>
      <c r="X3041" s="232"/>
      <c r="Y3041" s="695"/>
      <c r="Z3041" s="232"/>
      <c r="AA3041" s="696"/>
      <c r="AB3041" s="696"/>
      <c r="AC3041" s="697"/>
      <c r="AD3041" s="698"/>
      <c r="AE3041" s="699"/>
      <c r="AF3041" s="699"/>
      <c r="AG3041" s="699"/>
      <c r="AH3041" s="699"/>
      <c r="AI3041" s="232"/>
      <c r="AJ3041" s="694"/>
      <c r="AK3041" s="694"/>
      <c r="AL3041" s="700"/>
      <c r="AM3041" s="694"/>
      <c r="AN3041" s="694"/>
      <c r="AO3041" s="232"/>
      <c r="AP3041" s="232"/>
      <c r="AQ3041" s="232"/>
      <c r="AR3041" s="232"/>
      <c r="AS3041" s="232"/>
      <c r="AT3041" s="243" t="str">
        <f t="shared" si="237"/>
        <v/>
      </c>
      <c r="AU3041" s="243" t="str">
        <f t="shared" si="238"/>
        <v/>
      </c>
    </row>
    <row r="3042" spans="2:47" ht="14.25">
      <c r="B3042" s="682">
        <v>2025</v>
      </c>
      <c r="C3042" s="29">
        <v>8</v>
      </c>
      <c r="D3042" s="682"/>
      <c r="E3042" s="683"/>
      <c r="F3042" s="682"/>
      <c r="G3042" s="703"/>
      <c r="H3042" s="694"/>
      <c r="I3042" s="347"/>
      <c r="J3042" s="694"/>
      <c r="K3042" s="232"/>
      <c r="L3042" s="698"/>
      <c r="M3042" s="185"/>
      <c r="N3042" s="717"/>
      <c r="O3042" s="232"/>
      <c r="P3042" s="232"/>
      <c r="Q3042" s="347"/>
      <c r="R3042" s="695"/>
      <c r="S3042" s="695"/>
      <c r="T3042" s="695"/>
      <c r="U3042" s="695"/>
      <c r="V3042" s="695"/>
      <c r="W3042" s="695"/>
      <c r="X3042" s="232"/>
      <c r="Y3042" s="695"/>
      <c r="Z3042" s="232"/>
      <c r="AA3042" s="696"/>
      <c r="AB3042" s="696"/>
      <c r="AC3042" s="697"/>
      <c r="AD3042" s="698"/>
      <c r="AE3042" s="699"/>
      <c r="AF3042" s="699"/>
      <c r="AG3042" s="699"/>
      <c r="AH3042" s="699"/>
      <c r="AI3042" s="232"/>
      <c r="AJ3042" s="694"/>
      <c r="AK3042" s="694"/>
      <c r="AL3042" s="700"/>
      <c r="AM3042" s="694"/>
      <c r="AN3042" s="694"/>
      <c r="AO3042" s="232"/>
      <c r="AP3042" s="232"/>
      <c r="AQ3042" s="232"/>
      <c r="AR3042" s="232"/>
      <c r="AS3042" s="232"/>
      <c r="AT3042" s="243" t="str">
        <f t="shared" si="237"/>
        <v/>
      </c>
      <c r="AU3042" s="243" t="str">
        <f t="shared" si="238"/>
        <v/>
      </c>
    </row>
    <row r="3043" spans="2:47" ht="14.25">
      <c r="B3043" s="682">
        <v>2025</v>
      </c>
      <c r="C3043" s="29">
        <v>8</v>
      </c>
      <c r="D3043" s="682"/>
      <c r="E3043" s="683"/>
      <c r="F3043" s="682"/>
      <c r="G3043" s="703"/>
      <c r="H3043" s="694"/>
      <c r="I3043" s="347"/>
      <c r="J3043" s="694"/>
      <c r="K3043" s="232"/>
      <c r="L3043" s="698"/>
      <c r="M3043" s="185"/>
      <c r="N3043" s="717"/>
      <c r="O3043" s="232"/>
      <c r="P3043" s="232"/>
      <c r="Q3043" s="347"/>
      <c r="R3043" s="695"/>
      <c r="S3043" s="695"/>
      <c r="T3043" s="695"/>
      <c r="U3043" s="695"/>
      <c r="V3043" s="695"/>
      <c r="W3043" s="695"/>
      <c r="X3043" s="232"/>
      <c r="Y3043" s="695"/>
      <c r="Z3043" s="232"/>
      <c r="AA3043" s="696"/>
      <c r="AB3043" s="696"/>
      <c r="AC3043" s="697"/>
      <c r="AD3043" s="698"/>
      <c r="AE3043" s="699"/>
      <c r="AF3043" s="699"/>
      <c r="AG3043" s="699"/>
      <c r="AH3043" s="699"/>
      <c r="AI3043" s="232"/>
      <c r="AJ3043" s="694"/>
      <c r="AK3043" s="694"/>
      <c r="AL3043" s="700"/>
      <c r="AM3043" s="694"/>
      <c r="AN3043" s="694"/>
      <c r="AO3043" s="232"/>
      <c r="AP3043" s="232"/>
      <c r="AQ3043" s="232"/>
      <c r="AR3043" s="232"/>
      <c r="AS3043" s="232"/>
      <c r="AT3043" s="243" t="str">
        <f t="shared" si="237"/>
        <v/>
      </c>
      <c r="AU3043" s="243" t="str">
        <f t="shared" si="238"/>
        <v/>
      </c>
    </row>
    <row r="3044" spans="2:47" ht="14.25">
      <c r="B3044" s="682">
        <v>2025</v>
      </c>
      <c r="C3044" s="29">
        <v>8</v>
      </c>
      <c r="D3044" s="682"/>
      <c r="E3044" s="683"/>
      <c r="F3044" s="682"/>
      <c r="G3044" s="703"/>
      <c r="H3044" s="694"/>
      <c r="I3044" s="347"/>
      <c r="J3044" s="694"/>
      <c r="K3044" s="232"/>
      <c r="L3044" s="698"/>
      <c r="M3044" s="185"/>
      <c r="N3044" s="717"/>
      <c r="O3044" s="232"/>
      <c r="P3044" s="232"/>
      <c r="Q3044" s="347"/>
      <c r="R3044" s="695"/>
      <c r="S3044" s="695"/>
      <c r="T3044" s="695"/>
      <c r="U3044" s="695"/>
      <c r="V3044" s="695"/>
      <c r="W3044" s="695"/>
      <c r="X3044" s="232"/>
      <c r="Y3044" s="695"/>
      <c r="Z3044" s="232"/>
      <c r="AA3044" s="696"/>
      <c r="AB3044" s="696"/>
      <c r="AC3044" s="697"/>
      <c r="AD3044" s="698"/>
      <c r="AE3044" s="699"/>
      <c r="AF3044" s="699"/>
      <c r="AG3044" s="699"/>
      <c r="AH3044" s="699"/>
      <c r="AI3044" s="232"/>
      <c r="AJ3044" s="694"/>
      <c r="AK3044" s="694"/>
      <c r="AL3044" s="700"/>
      <c r="AM3044" s="694"/>
      <c r="AN3044" s="694"/>
      <c r="AO3044" s="232"/>
      <c r="AP3044" s="232"/>
      <c r="AQ3044" s="232"/>
      <c r="AR3044" s="232"/>
      <c r="AS3044" s="232"/>
      <c r="AT3044" s="243" t="str">
        <f t="shared" si="237"/>
        <v/>
      </c>
      <c r="AU3044" s="243" t="str">
        <f t="shared" si="238"/>
        <v/>
      </c>
    </row>
    <row r="3045" spans="2:47" ht="14.25">
      <c r="B3045" s="682">
        <v>2025</v>
      </c>
      <c r="C3045" s="29">
        <v>8</v>
      </c>
      <c r="D3045" s="682"/>
      <c r="E3045" s="683"/>
      <c r="F3045" s="682"/>
      <c r="G3045" s="703"/>
      <c r="H3045" s="694"/>
      <c r="I3045" s="347"/>
      <c r="J3045" s="694"/>
      <c r="K3045" s="232"/>
      <c r="L3045" s="698"/>
      <c r="M3045" s="185"/>
      <c r="N3045" s="717"/>
      <c r="O3045" s="232"/>
      <c r="P3045" s="232"/>
      <c r="Q3045" s="347"/>
      <c r="R3045" s="695"/>
      <c r="S3045" s="695"/>
      <c r="T3045" s="695"/>
      <c r="U3045" s="695"/>
      <c r="V3045" s="695"/>
      <c r="W3045" s="695"/>
      <c r="X3045" s="232"/>
      <c r="Y3045" s="695"/>
      <c r="Z3045" s="232"/>
      <c r="AA3045" s="696"/>
      <c r="AB3045" s="696"/>
      <c r="AC3045" s="697"/>
      <c r="AD3045" s="698"/>
      <c r="AE3045" s="699"/>
      <c r="AF3045" s="699"/>
      <c r="AG3045" s="699"/>
      <c r="AH3045" s="699"/>
      <c r="AI3045" s="232"/>
      <c r="AJ3045" s="694"/>
      <c r="AK3045" s="694"/>
      <c r="AL3045" s="700"/>
      <c r="AM3045" s="694"/>
      <c r="AN3045" s="694"/>
      <c r="AO3045" s="232"/>
      <c r="AP3045" s="232"/>
      <c r="AQ3045" s="232"/>
      <c r="AR3045" s="232"/>
      <c r="AS3045" s="232"/>
      <c r="AT3045" s="243" t="str">
        <f t="shared" si="237"/>
        <v/>
      </c>
      <c r="AU3045" s="243" t="str">
        <f t="shared" si="238"/>
        <v/>
      </c>
    </row>
    <row r="3046" spans="2:47" ht="14.25">
      <c r="B3046" s="682">
        <v>2025</v>
      </c>
      <c r="C3046" s="29">
        <v>8</v>
      </c>
      <c r="D3046" s="682"/>
      <c r="E3046" s="683"/>
      <c r="F3046" s="682"/>
      <c r="G3046" s="703"/>
      <c r="H3046" s="694"/>
      <c r="I3046" s="347"/>
      <c r="J3046" s="694"/>
      <c r="K3046" s="232"/>
      <c r="L3046" s="698"/>
      <c r="M3046" s="185"/>
      <c r="N3046" s="717"/>
      <c r="O3046" s="232"/>
      <c r="P3046" s="232"/>
      <c r="Q3046" s="347"/>
      <c r="R3046" s="695"/>
      <c r="S3046" s="695"/>
      <c r="T3046" s="695"/>
      <c r="U3046" s="695"/>
      <c r="V3046" s="695"/>
      <c r="W3046" s="695"/>
      <c r="X3046" s="232"/>
      <c r="Y3046" s="695"/>
      <c r="Z3046" s="232"/>
      <c r="AA3046" s="696"/>
      <c r="AB3046" s="696"/>
      <c r="AC3046" s="697"/>
      <c r="AD3046" s="698"/>
      <c r="AE3046" s="699"/>
      <c r="AF3046" s="699"/>
      <c r="AG3046" s="699"/>
      <c r="AH3046" s="699"/>
      <c r="AI3046" s="232"/>
      <c r="AJ3046" s="694"/>
      <c r="AK3046" s="694"/>
      <c r="AL3046" s="700"/>
      <c r="AM3046" s="694"/>
      <c r="AN3046" s="694"/>
      <c r="AO3046" s="232"/>
      <c r="AP3046" s="232"/>
      <c r="AQ3046" s="232"/>
      <c r="AR3046" s="232"/>
      <c r="AS3046" s="232"/>
      <c r="AT3046" s="243" t="str">
        <f t="shared" si="237"/>
        <v/>
      </c>
      <c r="AU3046" s="243" t="str">
        <f t="shared" si="238"/>
        <v/>
      </c>
    </row>
    <row r="3047" spans="2:47" ht="14.25">
      <c r="B3047" s="682">
        <v>2025</v>
      </c>
      <c r="C3047" s="29">
        <v>8</v>
      </c>
      <c r="D3047" s="682"/>
      <c r="E3047" s="683"/>
      <c r="F3047" s="682"/>
      <c r="G3047" s="703"/>
      <c r="H3047" s="694"/>
      <c r="I3047" s="347"/>
      <c r="J3047" s="694"/>
      <c r="K3047" s="232"/>
      <c r="L3047" s="698"/>
      <c r="M3047" s="185"/>
      <c r="N3047" s="717"/>
      <c r="O3047" s="232"/>
      <c r="P3047" s="232"/>
      <c r="Q3047" s="347"/>
      <c r="R3047" s="695"/>
      <c r="S3047" s="695"/>
      <c r="T3047" s="695"/>
      <c r="U3047" s="695"/>
      <c r="V3047" s="695"/>
      <c r="W3047" s="695"/>
      <c r="X3047" s="232"/>
      <c r="Y3047" s="695"/>
      <c r="Z3047" s="232"/>
      <c r="AA3047" s="696"/>
      <c r="AB3047" s="696"/>
      <c r="AC3047" s="697"/>
      <c r="AD3047" s="698"/>
      <c r="AE3047" s="699"/>
      <c r="AF3047" s="699"/>
      <c r="AG3047" s="699"/>
      <c r="AH3047" s="699"/>
      <c r="AI3047" s="232"/>
      <c r="AJ3047" s="694"/>
      <c r="AK3047" s="694"/>
      <c r="AL3047" s="700"/>
      <c r="AM3047" s="694"/>
      <c r="AN3047" s="694"/>
      <c r="AO3047" s="232"/>
      <c r="AP3047" s="232"/>
      <c r="AQ3047" s="232"/>
      <c r="AR3047" s="232"/>
      <c r="AS3047" s="232"/>
      <c r="AT3047" s="243" t="str">
        <f t="shared" si="237"/>
        <v/>
      </c>
      <c r="AU3047" s="243" t="str">
        <f t="shared" si="238"/>
        <v/>
      </c>
    </row>
    <row r="3048" spans="2:47" ht="14.25">
      <c r="B3048" s="682">
        <v>2025</v>
      </c>
      <c r="C3048" s="29">
        <v>8</v>
      </c>
      <c r="D3048" s="682"/>
      <c r="E3048" s="683"/>
      <c r="F3048" s="682"/>
      <c r="G3048" s="703"/>
      <c r="H3048" s="694"/>
      <c r="I3048" s="347"/>
      <c r="J3048" s="694"/>
      <c r="K3048" s="232"/>
      <c r="L3048" s="698"/>
      <c r="M3048" s="185"/>
      <c r="N3048" s="717"/>
      <c r="O3048" s="232"/>
      <c r="P3048" s="232"/>
      <c r="Q3048" s="347"/>
      <c r="R3048" s="695"/>
      <c r="S3048" s="695"/>
      <c r="T3048" s="695"/>
      <c r="U3048" s="695"/>
      <c r="V3048" s="695"/>
      <c r="W3048" s="695"/>
      <c r="X3048" s="232"/>
      <c r="Y3048" s="695"/>
      <c r="Z3048" s="232"/>
      <c r="AA3048" s="696"/>
      <c r="AB3048" s="696"/>
      <c r="AC3048" s="697"/>
      <c r="AD3048" s="698"/>
      <c r="AE3048" s="699"/>
      <c r="AF3048" s="699"/>
      <c r="AG3048" s="699"/>
      <c r="AH3048" s="699"/>
      <c r="AI3048" s="232"/>
      <c r="AJ3048" s="694"/>
      <c r="AK3048" s="694"/>
      <c r="AL3048" s="700"/>
      <c r="AM3048" s="694"/>
      <c r="AN3048" s="694"/>
      <c r="AO3048" s="232"/>
      <c r="AP3048" s="232"/>
      <c r="AQ3048" s="232"/>
      <c r="AR3048" s="232"/>
      <c r="AS3048" s="232"/>
      <c r="AT3048" s="243" t="str">
        <f t="shared" si="237"/>
        <v/>
      </c>
      <c r="AU3048" s="243" t="str">
        <f t="shared" si="238"/>
        <v/>
      </c>
    </row>
    <row r="3049" spans="2:47" ht="14.25">
      <c r="B3049" s="682">
        <v>2025</v>
      </c>
      <c r="C3049" s="29">
        <v>8</v>
      </c>
      <c r="D3049" s="682"/>
      <c r="E3049" s="683"/>
      <c r="F3049" s="682"/>
      <c r="G3049" s="703"/>
      <c r="H3049" s="694"/>
      <c r="I3049" s="347"/>
      <c r="J3049" s="694"/>
      <c r="K3049" s="232"/>
      <c r="L3049" s="698"/>
      <c r="M3049" s="185"/>
      <c r="N3049" s="717"/>
      <c r="O3049" s="232"/>
      <c r="P3049" s="232"/>
      <c r="Q3049" s="347"/>
      <c r="R3049" s="695"/>
      <c r="S3049" s="695"/>
      <c r="T3049" s="695"/>
      <c r="U3049" s="695"/>
      <c r="V3049" s="695"/>
      <c r="W3049" s="695"/>
      <c r="X3049" s="232"/>
      <c r="Y3049" s="695"/>
      <c r="Z3049" s="232"/>
      <c r="AA3049" s="696"/>
      <c r="AB3049" s="696"/>
      <c r="AC3049" s="697"/>
      <c r="AD3049" s="698"/>
      <c r="AE3049" s="699"/>
      <c r="AF3049" s="699"/>
      <c r="AG3049" s="699"/>
      <c r="AH3049" s="699"/>
      <c r="AI3049" s="232"/>
      <c r="AJ3049" s="694"/>
      <c r="AK3049" s="694"/>
      <c r="AL3049" s="700"/>
      <c r="AM3049" s="694"/>
      <c r="AN3049" s="694"/>
      <c r="AO3049" s="232"/>
      <c r="AP3049" s="232"/>
      <c r="AQ3049" s="232"/>
      <c r="AR3049" s="232"/>
      <c r="AS3049" s="232"/>
      <c r="AT3049" s="243" t="str">
        <f t="shared" si="237"/>
        <v/>
      </c>
      <c r="AU3049" s="243" t="str">
        <f t="shared" si="238"/>
        <v/>
      </c>
    </row>
    <row r="3050" spans="2:47" ht="14.25">
      <c r="B3050" s="682">
        <v>2025</v>
      </c>
      <c r="C3050" s="29">
        <v>8</v>
      </c>
      <c r="D3050" s="682"/>
      <c r="E3050" s="683"/>
      <c r="F3050" s="682"/>
      <c r="G3050" s="703"/>
      <c r="H3050" s="694"/>
      <c r="I3050" s="347"/>
      <c r="J3050" s="694"/>
      <c r="K3050" s="232"/>
      <c r="L3050" s="698"/>
      <c r="M3050" s="185"/>
      <c r="N3050" s="717"/>
      <c r="O3050" s="232"/>
      <c r="P3050" s="232"/>
      <c r="Q3050" s="347"/>
      <c r="R3050" s="695"/>
      <c r="S3050" s="695"/>
      <c r="T3050" s="695"/>
      <c r="U3050" s="695"/>
      <c r="V3050" s="695"/>
      <c r="W3050" s="695"/>
      <c r="X3050" s="232"/>
      <c r="Y3050" s="695"/>
      <c r="Z3050" s="232"/>
      <c r="AA3050" s="696"/>
      <c r="AB3050" s="696"/>
      <c r="AC3050" s="697"/>
      <c r="AD3050" s="698"/>
      <c r="AE3050" s="699"/>
      <c r="AF3050" s="699"/>
      <c r="AG3050" s="699"/>
      <c r="AH3050" s="699"/>
      <c r="AI3050" s="232"/>
      <c r="AJ3050" s="694"/>
      <c r="AK3050" s="694"/>
      <c r="AL3050" s="700"/>
      <c r="AM3050" s="694"/>
      <c r="AN3050" s="694"/>
      <c r="AO3050" s="232"/>
      <c r="AP3050" s="232"/>
      <c r="AQ3050" s="232"/>
      <c r="AR3050" s="232"/>
      <c r="AS3050" s="232"/>
      <c r="AT3050" s="243" t="str">
        <f t="shared" si="237"/>
        <v/>
      </c>
      <c r="AU3050" s="243" t="str">
        <f t="shared" si="238"/>
        <v/>
      </c>
    </row>
    <row r="3051" spans="2:47" ht="14.25">
      <c r="B3051" s="682">
        <v>2025</v>
      </c>
      <c r="C3051" s="29">
        <v>8</v>
      </c>
      <c r="D3051" s="682"/>
      <c r="E3051" s="683"/>
      <c r="F3051" s="682"/>
      <c r="G3051" s="703"/>
      <c r="H3051" s="694"/>
      <c r="I3051" s="347"/>
      <c r="J3051" s="694"/>
      <c r="K3051" s="232"/>
      <c r="L3051" s="698"/>
      <c r="M3051" s="185"/>
      <c r="N3051" s="717"/>
      <c r="O3051" s="232"/>
      <c r="P3051" s="232"/>
      <c r="Q3051" s="347"/>
      <c r="R3051" s="695"/>
      <c r="S3051" s="695"/>
      <c r="T3051" s="695"/>
      <c r="U3051" s="695"/>
      <c r="V3051" s="695"/>
      <c r="W3051" s="695"/>
      <c r="X3051" s="232"/>
      <c r="Y3051" s="695"/>
      <c r="Z3051" s="232"/>
      <c r="AA3051" s="696"/>
      <c r="AB3051" s="696"/>
      <c r="AC3051" s="697"/>
      <c r="AD3051" s="698"/>
      <c r="AE3051" s="699"/>
      <c r="AF3051" s="699"/>
      <c r="AG3051" s="699"/>
      <c r="AH3051" s="699"/>
      <c r="AI3051" s="232"/>
      <c r="AJ3051" s="694"/>
      <c r="AK3051" s="694"/>
      <c r="AL3051" s="700"/>
      <c r="AM3051" s="694"/>
      <c r="AN3051" s="694"/>
      <c r="AO3051" s="232"/>
      <c r="AP3051" s="232"/>
      <c r="AQ3051" s="232"/>
      <c r="AR3051" s="232"/>
      <c r="AS3051" s="232"/>
      <c r="AT3051" s="243" t="str">
        <f t="shared" si="237"/>
        <v/>
      </c>
      <c r="AU3051" s="243" t="str">
        <f t="shared" si="238"/>
        <v/>
      </c>
    </row>
    <row r="3052" spans="2:47" ht="14.25">
      <c r="B3052" s="682">
        <v>2025</v>
      </c>
      <c r="C3052" s="29">
        <v>8</v>
      </c>
      <c r="D3052" s="682"/>
      <c r="E3052" s="683"/>
      <c r="F3052" s="682"/>
      <c r="G3052" s="703"/>
      <c r="H3052" s="694"/>
      <c r="I3052" s="347"/>
      <c r="J3052" s="694"/>
      <c r="K3052" s="232"/>
      <c r="L3052" s="698"/>
      <c r="M3052" s="185"/>
      <c r="N3052" s="717"/>
      <c r="O3052" s="232"/>
      <c r="P3052" s="232"/>
      <c r="Q3052" s="347"/>
      <c r="R3052" s="695"/>
      <c r="S3052" s="695"/>
      <c r="T3052" s="695"/>
      <c r="U3052" s="695"/>
      <c r="V3052" s="695"/>
      <c r="W3052" s="695"/>
      <c r="X3052" s="232"/>
      <c r="Y3052" s="695"/>
      <c r="Z3052" s="232"/>
      <c r="AA3052" s="696"/>
      <c r="AB3052" s="696"/>
      <c r="AC3052" s="697"/>
      <c r="AD3052" s="698"/>
      <c r="AE3052" s="699"/>
      <c r="AF3052" s="699"/>
      <c r="AG3052" s="699"/>
      <c r="AH3052" s="699"/>
      <c r="AI3052" s="232"/>
      <c r="AJ3052" s="694"/>
      <c r="AK3052" s="694"/>
      <c r="AL3052" s="700"/>
      <c r="AM3052" s="694"/>
      <c r="AN3052" s="694"/>
      <c r="AO3052" s="232"/>
      <c r="AP3052" s="232"/>
      <c r="AQ3052" s="232"/>
      <c r="AR3052" s="232"/>
      <c r="AS3052" s="232"/>
      <c r="AT3052" s="243" t="str">
        <f t="shared" si="237"/>
        <v/>
      </c>
      <c r="AU3052" s="243" t="str">
        <f t="shared" si="238"/>
        <v/>
      </c>
    </row>
    <row r="3053" spans="2:47" ht="14.25">
      <c r="B3053" s="682">
        <v>2025</v>
      </c>
      <c r="C3053" s="29">
        <v>8</v>
      </c>
      <c r="D3053" s="682"/>
      <c r="E3053" s="683"/>
      <c r="F3053" s="682"/>
      <c r="G3053" s="703"/>
      <c r="H3053" s="694"/>
      <c r="I3053" s="347"/>
      <c r="J3053" s="694"/>
      <c r="K3053" s="232"/>
      <c r="L3053" s="698"/>
      <c r="M3053" s="185"/>
      <c r="N3053" s="717"/>
      <c r="O3053" s="232"/>
      <c r="P3053" s="232"/>
      <c r="Q3053" s="347"/>
      <c r="R3053" s="695"/>
      <c r="S3053" s="695"/>
      <c r="T3053" s="695"/>
      <c r="U3053" s="695"/>
      <c r="V3053" s="695"/>
      <c r="W3053" s="695"/>
      <c r="X3053" s="232"/>
      <c r="Y3053" s="695"/>
      <c r="Z3053" s="232"/>
      <c r="AA3053" s="696"/>
      <c r="AB3053" s="696"/>
      <c r="AC3053" s="697"/>
      <c r="AD3053" s="698"/>
      <c r="AE3053" s="699"/>
      <c r="AF3053" s="699"/>
      <c r="AG3053" s="699"/>
      <c r="AH3053" s="699"/>
      <c r="AI3053" s="232"/>
      <c r="AJ3053" s="694"/>
      <c r="AK3053" s="694"/>
      <c r="AL3053" s="700"/>
      <c r="AM3053" s="694"/>
      <c r="AN3053" s="694"/>
      <c r="AO3053" s="232"/>
      <c r="AP3053" s="232"/>
      <c r="AQ3053" s="232"/>
      <c r="AR3053" s="232"/>
      <c r="AS3053" s="232"/>
      <c r="AT3053" s="243" t="str">
        <f t="shared" si="237"/>
        <v/>
      </c>
      <c r="AU3053" s="243" t="str">
        <f t="shared" si="238"/>
        <v/>
      </c>
    </row>
    <row r="3054" spans="2:47" ht="14.25">
      <c r="B3054" s="682">
        <v>2025</v>
      </c>
      <c r="C3054" s="29">
        <v>8</v>
      </c>
      <c r="D3054" s="682"/>
      <c r="E3054" s="683"/>
      <c r="F3054" s="682"/>
      <c r="G3054" s="703"/>
      <c r="H3054" s="694"/>
      <c r="I3054" s="347"/>
      <c r="J3054" s="694"/>
      <c r="K3054" s="232"/>
      <c r="L3054" s="698"/>
      <c r="M3054" s="185"/>
      <c r="N3054" s="717"/>
      <c r="O3054" s="232"/>
      <c r="P3054" s="232"/>
      <c r="Q3054" s="347"/>
      <c r="R3054" s="695"/>
      <c r="S3054" s="695"/>
      <c r="T3054" s="695"/>
      <c r="U3054" s="695"/>
      <c r="V3054" s="695"/>
      <c r="W3054" s="695"/>
      <c r="X3054" s="232"/>
      <c r="Y3054" s="695"/>
      <c r="Z3054" s="232"/>
      <c r="AA3054" s="696"/>
      <c r="AB3054" s="696"/>
      <c r="AC3054" s="697"/>
      <c r="AD3054" s="698"/>
      <c r="AE3054" s="699"/>
      <c r="AF3054" s="699"/>
      <c r="AG3054" s="699"/>
      <c r="AH3054" s="699"/>
      <c r="AI3054" s="232"/>
      <c r="AJ3054" s="694"/>
      <c r="AK3054" s="694"/>
      <c r="AL3054" s="700"/>
      <c r="AM3054" s="694"/>
      <c r="AN3054" s="694"/>
      <c r="AO3054" s="232"/>
      <c r="AP3054" s="232"/>
      <c r="AQ3054" s="232"/>
      <c r="AR3054" s="232"/>
      <c r="AS3054" s="232"/>
      <c r="AT3054" s="243" t="str">
        <f t="shared" si="237"/>
        <v/>
      </c>
      <c r="AU3054" s="243" t="str">
        <f t="shared" si="238"/>
        <v/>
      </c>
    </row>
    <row r="3055" spans="2:47" ht="14.25">
      <c r="B3055" s="682">
        <v>2025</v>
      </c>
      <c r="C3055" s="29">
        <v>8</v>
      </c>
      <c r="D3055" s="682"/>
      <c r="E3055" s="683"/>
      <c r="F3055" s="682"/>
      <c r="G3055" s="703"/>
      <c r="H3055" s="694"/>
      <c r="I3055" s="347"/>
      <c r="J3055" s="694"/>
      <c r="K3055" s="232"/>
      <c r="L3055" s="698"/>
      <c r="M3055" s="185"/>
      <c r="N3055" s="717"/>
      <c r="O3055" s="232"/>
      <c r="P3055" s="232"/>
      <c r="Q3055" s="347"/>
      <c r="R3055" s="695"/>
      <c r="S3055" s="695"/>
      <c r="T3055" s="695"/>
      <c r="U3055" s="695"/>
      <c r="V3055" s="695"/>
      <c r="W3055" s="695"/>
      <c r="X3055" s="232"/>
      <c r="Y3055" s="695"/>
      <c r="Z3055" s="232"/>
      <c r="AA3055" s="696"/>
      <c r="AB3055" s="696"/>
      <c r="AC3055" s="697"/>
      <c r="AD3055" s="698"/>
      <c r="AE3055" s="699"/>
      <c r="AF3055" s="699"/>
      <c r="AG3055" s="699"/>
      <c r="AH3055" s="699"/>
      <c r="AI3055" s="232"/>
      <c r="AJ3055" s="694"/>
      <c r="AK3055" s="694"/>
      <c r="AL3055" s="700"/>
      <c r="AM3055" s="694"/>
      <c r="AN3055" s="694"/>
      <c r="AO3055" s="232"/>
      <c r="AP3055" s="232"/>
      <c r="AQ3055" s="232"/>
      <c r="AR3055" s="232"/>
      <c r="AS3055" s="232"/>
      <c r="AT3055" s="243" t="str">
        <f t="shared" si="237"/>
        <v/>
      </c>
      <c r="AU3055" s="243" t="str">
        <f t="shared" si="238"/>
        <v/>
      </c>
    </row>
    <row r="3056" spans="2:47" ht="14.25">
      <c r="B3056" s="682">
        <v>2025</v>
      </c>
      <c r="C3056" s="29">
        <v>8</v>
      </c>
      <c r="D3056" s="682"/>
      <c r="E3056" s="683"/>
      <c r="F3056" s="682"/>
      <c r="G3056" s="703"/>
      <c r="H3056" s="694"/>
      <c r="I3056" s="347"/>
      <c r="J3056" s="694"/>
      <c r="K3056" s="232"/>
      <c r="L3056" s="698"/>
      <c r="M3056" s="185"/>
      <c r="N3056" s="717"/>
      <c r="O3056" s="232"/>
      <c r="P3056" s="232"/>
      <c r="Q3056" s="347"/>
      <c r="R3056" s="695"/>
      <c r="S3056" s="695"/>
      <c r="T3056" s="695"/>
      <c r="U3056" s="695"/>
      <c r="V3056" s="695"/>
      <c r="W3056" s="695"/>
      <c r="X3056" s="232"/>
      <c r="Y3056" s="695"/>
      <c r="Z3056" s="232"/>
      <c r="AA3056" s="696"/>
      <c r="AB3056" s="696"/>
      <c r="AC3056" s="697"/>
      <c r="AD3056" s="698"/>
      <c r="AE3056" s="699"/>
      <c r="AF3056" s="699"/>
      <c r="AG3056" s="699"/>
      <c r="AH3056" s="699"/>
      <c r="AI3056" s="232"/>
      <c r="AJ3056" s="694"/>
      <c r="AK3056" s="694"/>
      <c r="AL3056" s="700"/>
      <c r="AM3056" s="694"/>
      <c r="AN3056" s="694"/>
      <c r="AO3056" s="232"/>
      <c r="AP3056" s="232"/>
      <c r="AQ3056" s="232"/>
      <c r="AR3056" s="232"/>
      <c r="AS3056" s="232"/>
      <c r="AT3056" s="243" t="str">
        <f t="shared" si="237"/>
        <v/>
      </c>
      <c r="AU3056" s="243" t="str">
        <f t="shared" si="238"/>
        <v/>
      </c>
    </row>
    <row r="3057" spans="2:47" ht="14.25">
      <c r="B3057" s="682">
        <v>2025</v>
      </c>
      <c r="C3057" s="29">
        <v>8</v>
      </c>
      <c r="D3057" s="682"/>
      <c r="E3057" s="683"/>
      <c r="F3057" s="682"/>
      <c r="G3057" s="703"/>
      <c r="H3057" s="694"/>
      <c r="I3057" s="347"/>
      <c r="J3057" s="694"/>
      <c r="K3057" s="232"/>
      <c r="L3057" s="698"/>
      <c r="M3057" s="185"/>
      <c r="N3057" s="717"/>
      <c r="O3057" s="232"/>
      <c r="P3057" s="232"/>
      <c r="Q3057" s="347"/>
      <c r="R3057" s="695"/>
      <c r="S3057" s="695"/>
      <c r="T3057" s="695"/>
      <c r="U3057" s="695"/>
      <c r="V3057" s="695"/>
      <c r="W3057" s="695"/>
      <c r="X3057" s="232"/>
      <c r="Y3057" s="695"/>
      <c r="Z3057" s="232"/>
      <c r="AA3057" s="696"/>
      <c r="AB3057" s="696"/>
      <c r="AC3057" s="697"/>
      <c r="AD3057" s="698"/>
      <c r="AE3057" s="699"/>
      <c r="AF3057" s="699"/>
      <c r="AG3057" s="699"/>
      <c r="AH3057" s="699"/>
      <c r="AI3057" s="232"/>
      <c r="AJ3057" s="694"/>
      <c r="AK3057" s="694"/>
      <c r="AL3057" s="700"/>
      <c r="AM3057" s="694"/>
      <c r="AN3057" s="694"/>
      <c r="AO3057" s="232"/>
      <c r="AP3057" s="232"/>
      <c r="AQ3057" s="232"/>
      <c r="AR3057" s="232"/>
      <c r="AS3057" s="232"/>
      <c r="AT3057" s="243" t="str">
        <f t="shared" si="237"/>
        <v/>
      </c>
      <c r="AU3057" s="243" t="str">
        <f t="shared" si="238"/>
        <v/>
      </c>
    </row>
    <row r="3058" spans="2:47" ht="14.25">
      <c r="B3058" s="682">
        <v>2025</v>
      </c>
      <c r="C3058" s="29">
        <v>8</v>
      </c>
      <c r="D3058" s="682"/>
      <c r="E3058" s="683"/>
      <c r="F3058" s="682"/>
      <c r="G3058" s="703"/>
      <c r="H3058" s="694"/>
      <c r="I3058" s="347"/>
      <c r="J3058" s="694"/>
      <c r="K3058" s="232"/>
      <c r="L3058" s="698"/>
      <c r="M3058" s="185"/>
      <c r="N3058" s="717"/>
      <c r="O3058" s="232"/>
      <c r="P3058" s="232"/>
      <c r="Q3058" s="347"/>
      <c r="R3058" s="695"/>
      <c r="S3058" s="695"/>
      <c r="T3058" s="695"/>
      <c r="U3058" s="695"/>
      <c r="V3058" s="695"/>
      <c r="W3058" s="695"/>
      <c r="X3058" s="232"/>
      <c r="Y3058" s="695"/>
      <c r="Z3058" s="232"/>
      <c r="AA3058" s="696"/>
      <c r="AB3058" s="696"/>
      <c r="AC3058" s="697"/>
      <c r="AD3058" s="698"/>
      <c r="AE3058" s="699"/>
      <c r="AF3058" s="699"/>
      <c r="AG3058" s="699"/>
      <c r="AH3058" s="699"/>
      <c r="AI3058" s="232"/>
      <c r="AJ3058" s="694"/>
      <c r="AK3058" s="694"/>
      <c r="AL3058" s="700"/>
      <c r="AM3058" s="694"/>
      <c r="AN3058" s="694"/>
      <c r="AO3058" s="232"/>
      <c r="AP3058" s="232"/>
      <c r="AQ3058" s="232"/>
      <c r="AR3058" s="232"/>
      <c r="AS3058" s="232"/>
      <c r="AT3058" s="243" t="str">
        <f t="shared" si="237"/>
        <v/>
      </c>
      <c r="AU3058" s="243" t="str">
        <f t="shared" si="238"/>
        <v/>
      </c>
    </row>
    <row r="3059" spans="2:47" ht="14.25">
      <c r="B3059" s="682">
        <v>2025</v>
      </c>
      <c r="C3059" s="29">
        <v>8</v>
      </c>
      <c r="D3059" s="682"/>
      <c r="E3059" s="683"/>
      <c r="F3059" s="682"/>
      <c r="G3059" s="703"/>
      <c r="H3059" s="694"/>
      <c r="I3059" s="347"/>
      <c r="J3059" s="694"/>
      <c r="K3059" s="232"/>
      <c r="L3059" s="698"/>
      <c r="M3059" s="185"/>
      <c r="N3059" s="717"/>
      <c r="O3059" s="232"/>
      <c r="P3059" s="232"/>
      <c r="Q3059" s="347"/>
      <c r="R3059" s="695"/>
      <c r="S3059" s="695"/>
      <c r="T3059" s="695"/>
      <c r="U3059" s="695"/>
      <c r="V3059" s="695"/>
      <c r="W3059" s="695"/>
      <c r="X3059" s="232"/>
      <c r="Y3059" s="695"/>
      <c r="Z3059" s="232"/>
      <c r="AA3059" s="696"/>
      <c r="AB3059" s="696"/>
      <c r="AC3059" s="697"/>
      <c r="AD3059" s="698"/>
      <c r="AE3059" s="699"/>
      <c r="AF3059" s="699"/>
      <c r="AG3059" s="699"/>
      <c r="AH3059" s="699"/>
      <c r="AI3059" s="232"/>
      <c r="AJ3059" s="694"/>
      <c r="AK3059" s="694"/>
      <c r="AL3059" s="700"/>
      <c r="AM3059" s="694"/>
      <c r="AN3059" s="694"/>
      <c r="AO3059" s="232"/>
      <c r="AP3059" s="232"/>
      <c r="AQ3059" s="232"/>
      <c r="AR3059" s="232"/>
      <c r="AS3059" s="232"/>
      <c r="AT3059" s="243" t="str">
        <f t="shared" si="237"/>
        <v/>
      </c>
      <c r="AU3059" s="243" t="str">
        <f t="shared" si="238"/>
        <v/>
      </c>
    </row>
    <row r="3060" spans="2:47" ht="14.25">
      <c r="B3060" s="682">
        <v>2025</v>
      </c>
      <c r="C3060" s="29">
        <v>8</v>
      </c>
      <c r="D3060" s="682"/>
      <c r="E3060" s="683"/>
      <c r="F3060" s="682"/>
      <c r="G3060" s="703"/>
      <c r="H3060" s="694"/>
      <c r="I3060" s="347"/>
      <c r="J3060" s="694"/>
      <c r="K3060" s="232"/>
      <c r="L3060" s="698"/>
      <c r="M3060" s="185"/>
      <c r="N3060" s="717"/>
      <c r="O3060" s="232"/>
      <c r="P3060" s="232"/>
      <c r="Q3060" s="347"/>
      <c r="R3060" s="695"/>
      <c r="S3060" s="695"/>
      <c r="T3060" s="695"/>
      <c r="U3060" s="695"/>
      <c r="V3060" s="695"/>
      <c r="W3060" s="695"/>
      <c r="X3060" s="232"/>
      <c r="Y3060" s="695"/>
      <c r="Z3060" s="232"/>
      <c r="AA3060" s="696"/>
      <c r="AB3060" s="696"/>
      <c r="AC3060" s="697"/>
      <c r="AD3060" s="698"/>
      <c r="AE3060" s="699"/>
      <c r="AF3060" s="699"/>
      <c r="AG3060" s="699"/>
      <c r="AH3060" s="699"/>
      <c r="AI3060" s="232"/>
      <c r="AJ3060" s="694"/>
      <c r="AK3060" s="694"/>
      <c r="AL3060" s="700"/>
      <c r="AM3060" s="694"/>
      <c r="AN3060" s="694"/>
      <c r="AO3060" s="232"/>
      <c r="AP3060" s="232"/>
      <c r="AQ3060" s="232"/>
      <c r="AR3060" s="232"/>
      <c r="AS3060" s="232"/>
      <c r="AT3060" s="243" t="str">
        <f t="shared" si="237"/>
        <v/>
      </c>
      <c r="AU3060" s="243" t="str">
        <f t="shared" si="238"/>
        <v/>
      </c>
    </row>
    <row r="3061" spans="2:47" ht="14.25">
      <c r="B3061" s="682">
        <v>2025</v>
      </c>
      <c r="C3061" s="29">
        <v>8</v>
      </c>
      <c r="D3061" s="682"/>
      <c r="E3061" s="683"/>
      <c r="F3061" s="682"/>
      <c r="G3061" s="703"/>
      <c r="H3061" s="694"/>
      <c r="I3061" s="347"/>
      <c r="J3061" s="694"/>
      <c r="K3061" s="232"/>
      <c r="L3061" s="698"/>
      <c r="M3061" s="185"/>
      <c r="N3061" s="717"/>
      <c r="O3061" s="232"/>
      <c r="P3061" s="232"/>
      <c r="Q3061" s="347"/>
      <c r="R3061" s="695"/>
      <c r="S3061" s="695"/>
      <c r="T3061" s="695"/>
      <c r="U3061" s="695"/>
      <c r="V3061" s="695"/>
      <c r="W3061" s="695"/>
      <c r="X3061" s="232"/>
      <c r="Y3061" s="695"/>
      <c r="Z3061" s="232"/>
      <c r="AA3061" s="696"/>
      <c r="AB3061" s="696"/>
      <c r="AC3061" s="697"/>
      <c r="AD3061" s="698"/>
      <c r="AE3061" s="699"/>
      <c r="AF3061" s="699"/>
      <c r="AG3061" s="699"/>
      <c r="AH3061" s="699"/>
      <c r="AI3061" s="232"/>
      <c r="AJ3061" s="694"/>
      <c r="AK3061" s="694"/>
      <c r="AL3061" s="700"/>
      <c r="AM3061" s="694"/>
      <c r="AN3061" s="694"/>
      <c r="AO3061" s="232"/>
      <c r="AP3061" s="232"/>
      <c r="AQ3061" s="232"/>
      <c r="AR3061" s="232"/>
      <c r="AS3061" s="232"/>
      <c r="AT3061" s="243" t="str">
        <f t="shared" si="237"/>
        <v/>
      </c>
      <c r="AU3061" s="243" t="str">
        <f t="shared" si="238"/>
        <v/>
      </c>
    </row>
    <row r="3062" spans="2:47" ht="14.25">
      <c r="B3062" s="682">
        <v>2025</v>
      </c>
      <c r="C3062" s="29">
        <v>8</v>
      </c>
      <c r="D3062" s="682"/>
      <c r="E3062" s="683"/>
      <c r="F3062" s="682"/>
      <c r="G3062" s="703"/>
      <c r="H3062" s="694"/>
      <c r="I3062" s="347"/>
      <c r="J3062" s="694"/>
      <c r="K3062" s="232"/>
      <c r="L3062" s="698"/>
      <c r="M3062" s="185"/>
      <c r="N3062" s="717"/>
      <c r="O3062" s="232"/>
      <c r="P3062" s="232"/>
      <c r="Q3062" s="347"/>
      <c r="R3062" s="695"/>
      <c r="S3062" s="695"/>
      <c r="T3062" s="695"/>
      <c r="U3062" s="695"/>
      <c r="V3062" s="695"/>
      <c r="W3062" s="695"/>
      <c r="X3062" s="232"/>
      <c r="Y3062" s="695"/>
      <c r="Z3062" s="232"/>
      <c r="AA3062" s="696"/>
      <c r="AB3062" s="696"/>
      <c r="AC3062" s="697"/>
      <c r="AD3062" s="698"/>
      <c r="AE3062" s="699"/>
      <c r="AF3062" s="699"/>
      <c r="AG3062" s="699"/>
      <c r="AH3062" s="699"/>
      <c r="AI3062" s="232"/>
      <c r="AJ3062" s="694"/>
      <c r="AK3062" s="694"/>
      <c r="AL3062" s="700"/>
      <c r="AM3062" s="694"/>
      <c r="AN3062" s="694"/>
      <c r="AO3062" s="232"/>
      <c r="AP3062" s="232"/>
      <c r="AQ3062" s="232"/>
      <c r="AR3062" s="232"/>
      <c r="AS3062" s="232"/>
      <c r="AT3062" s="243" t="str">
        <f t="shared" si="237"/>
        <v/>
      </c>
      <c r="AU3062" s="243" t="str">
        <f t="shared" si="238"/>
        <v/>
      </c>
    </row>
    <row r="3063" spans="2:47" ht="14.25">
      <c r="B3063" s="682">
        <v>2025</v>
      </c>
      <c r="C3063" s="29">
        <v>8</v>
      </c>
      <c r="D3063" s="682"/>
      <c r="E3063" s="683"/>
      <c r="F3063" s="682"/>
      <c r="G3063" s="703"/>
      <c r="H3063" s="694"/>
      <c r="I3063" s="347"/>
      <c r="J3063" s="694"/>
      <c r="K3063" s="232"/>
      <c r="L3063" s="698"/>
      <c r="M3063" s="185"/>
      <c r="N3063" s="717"/>
      <c r="O3063" s="232"/>
      <c r="P3063" s="232"/>
      <c r="Q3063" s="347"/>
      <c r="R3063" s="695"/>
      <c r="S3063" s="695"/>
      <c r="T3063" s="695"/>
      <c r="U3063" s="695"/>
      <c r="V3063" s="695"/>
      <c r="W3063" s="695"/>
      <c r="X3063" s="232"/>
      <c r="Y3063" s="695"/>
      <c r="Z3063" s="232"/>
      <c r="AA3063" s="696"/>
      <c r="AB3063" s="696"/>
      <c r="AC3063" s="697"/>
      <c r="AD3063" s="698"/>
      <c r="AE3063" s="699"/>
      <c r="AF3063" s="699"/>
      <c r="AG3063" s="699"/>
      <c r="AH3063" s="699"/>
      <c r="AI3063" s="232"/>
      <c r="AJ3063" s="694"/>
      <c r="AK3063" s="694"/>
      <c r="AL3063" s="700"/>
      <c r="AM3063" s="694"/>
      <c r="AN3063" s="694"/>
      <c r="AO3063" s="232"/>
      <c r="AP3063" s="232"/>
      <c r="AQ3063" s="232"/>
      <c r="AR3063" s="232"/>
      <c r="AS3063" s="232"/>
      <c r="AT3063" s="243" t="str">
        <f t="shared" si="237"/>
        <v/>
      </c>
      <c r="AU3063" s="243" t="str">
        <f t="shared" si="238"/>
        <v/>
      </c>
    </row>
    <row r="3064" spans="2:47" ht="14.25">
      <c r="B3064" s="682">
        <v>2025</v>
      </c>
      <c r="C3064" s="29">
        <v>8</v>
      </c>
      <c r="D3064" s="682"/>
      <c r="E3064" s="683"/>
      <c r="F3064" s="682"/>
      <c r="G3064" s="703"/>
      <c r="H3064" s="694"/>
      <c r="I3064" s="347"/>
      <c r="J3064" s="694"/>
      <c r="K3064" s="232"/>
      <c r="L3064" s="698"/>
      <c r="M3064" s="185"/>
      <c r="N3064" s="717"/>
      <c r="O3064" s="232"/>
      <c r="P3064" s="232"/>
      <c r="Q3064" s="347"/>
      <c r="R3064" s="695"/>
      <c r="S3064" s="695"/>
      <c r="T3064" s="695"/>
      <c r="U3064" s="695"/>
      <c r="V3064" s="695"/>
      <c r="W3064" s="695"/>
      <c r="X3064" s="232"/>
      <c r="Y3064" s="695"/>
      <c r="Z3064" s="232"/>
      <c r="AA3064" s="696"/>
      <c r="AB3064" s="696"/>
      <c r="AC3064" s="697"/>
      <c r="AD3064" s="698"/>
      <c r="AE3064" s="699"/>
      <c r="AF3064" s="699"/>
      <c r="AG3064" s="699"/>
      <c r="AH3064" s="699"/>
      <c r="AI3064" s="232"/>
      <c r="AJ3064" s="694"/>
      <c r="AK3064" s="694"/>
      <c r="AL3064" s="700"/>
      <c r="AM3064" s="694"/>
      <c r="AN3064" s="694"/>
      <c r="AO3064" s="232"/>
      <c r="AP3064" s="232"/>
      <c r="AQ3064" s="232"/>
      <c r="AR3064" s="232"/>
      <c r="AS3064" s="232"/>
      <c r="AT3064" s="243" t="str">
        <f t="shared" si="237"/>
        <v/>
      </c>
      <c r="AU3064" s="243" t="str">
        <f t="shared" si="238"/>
        <v/>
      </c>
    </row>
    <row r="3065" spans="2:47" ht="14.25">
      <c r="B3065" s="682">
        <v>2025</v>
      </c>
      <c r="C3065" s="29">
        <v>8</v>
      </c>
      <c r="D3065" s="682"/>
      <c r="E3065" s="683"/>
      <c r="F3065" s="682"/>
      <c r="G3065" s="703"/>
      <c r="H3065" s="694"/>
      <c r="I3065" s="347"/>
      <c r="J3065" s="694"/>
      <c r="K3065" s="232"/>
      <c r="L3065" s="698"/>
      <c r="M3065" s="185"/>
      <c r="N3065" s="717"/>
      <c r="O3065" s="232"/>
      <c r="P3065" s="232"/>
      <c r="Q3065" s="347"/>
      <c r="R3065" s="695"/>
      <c r="S3065" s="695"/>
      <c r="T3065" s="695"/>
      <c r="U3065" s="695"/>
      <c r="V3065" s="695"/>
      <c r="W3065" s="695"/>
      <c r="X3065" s="232"/>
      <c r="Y3065" s="695"/>
      <c r="Z3065" s="232"/>
      <c r="AA3065" s="696"/>
      <c r="AB3065" s="696"/>
      <c r="AC3065" s="697"/>
      <c r="AD3065" s="698"/>
      <c r="AE3065" s="699"/>
      <c r="AF3065" s="699"/>
      <c r="AG3065" s="699"/>
      <c r="AH3065" s="699"/>
      <c r="AI3065" s="232"/>
      <c r="AJ3065" s="694"/>
      <c r="AK3065" s="694"/>
      <c r="AL3065" s="700"/>
      <c r="AM3065" s="694"/>
      <c r="AN3065" s="694"/>
      <c r="AO3065" s="232"/>
      <c r="AP3065" s="232"/>
      <c r="AQ3065" s="232"/>
      <c r="AR3065" s="232"/>
      <c r="AS3065" s="232"/>
      <c r="AT3065" s="243" t="str">
        <f t="shared" si="237"/>
        <v/>
      </c>
      <c r="AU3065" s="243" t="str">
        <f t="shared" si="238"/>
        <v/>
      </c>
    </row>
    <row r="3066" spans="2:47" ht="14.25">
      <c r="B3066" s="682">
        <v>2025</v>
      </c>
      <c r="C3066" s="29">
        <v>8</v>
      </c>
      <c r="D3066" s="682"/>
      <c r="E3066" s="683"/>
      <c r="F3066" s="682"/>
      <c r="G3066" s="703"/>
      <c r="H3066" s="694"/>
      <c r="I3066" s="347"/>
      <c r="J3066" s="694"/>
      <c r="K3066" s="232"/>
      <c r="L3066" s="698"/>
      <c r="M3066" s="185"/>
      <c r="N3066" s="717"/>
      <c r="O3066" s="232"/>
      <c r="P3066" s="232"/>
      <c r="Q3066" s="347"/>
      <c r="R3066" s="695"/>
      <c r="S3066" s="695"/>
      <c r="T3066" s="695"/>
      <c r="U3066" s="695"/>
      <c r="V3066" s="695"/>
      <c r="W3066" s="695"/>
      <c r="X3066" s="232"/>
      <c r="Y3066" s="695"/>
      <c r="Z3066" s="232"/>
      <c r="AA3066" s="696"/>
      <c r="AB3066" s="696"/>
      <c r="AC3066" s="697"/>
      <c r="AD3066" s="698"/>
      <c r="AE3066" s="699"/>
      <c r="AF3066" s="699"/>
      <c r="AG3066" s="699"/>
      <c r="AH3066" s="699"/>
      <c r="AI3066" s="232"/>
      <c r="AJ3066" s="694"/>
      <c r="AK3066" s="694"/>
      <c r="AL3066" s="700"/>
      <c r="AM3066" s="694"/>
      <c r="AN3066" s="694"/>
      <c r="AO3066" s="232"/>
      <c r="AP3066" s="232"/>
      <c r="AQ3066" s="232"/>
      <c r="AR3066" s="232"/>
      <c r="AS3066" s="232"/>
      <c r="AT3066" s="243" t="str">
        <f t="shared" si="237"/>
        <v/>
      </c>
      <c r="AU3066" s="243" t="str">
        <f t="shared" si="238"/>
        <v/>
      </c>
    </row>
    <row r="3067" spans="2:47" ht="14.25">
      <c r="B3067" s="682">
        <v>2025</v>
      </c>
      <c r="C3067" s="29">
        <v>8</v>
      </c>
      <c r="D3067" s="682"/>
      <c r="E3067" s="683"/>
      <c r="F3067" s="682"/>
      <c r="G3067" s="703"/>
      <c r="H3067" s="694"/>
      <c r="I3067" s="347"/>
      <c r="J3067" s="694"/>
      <c r="K3067" s="232"/>
      <c r="L3067" s="698"/>
      <c r="M3067" s="185"/>
      <c r="N3067" s="717"/>
      <c r="O3067" s="232"/>
      <c r="P3067" s="232"/>
      <c r="Q3067" s="347"/>
      <c r="R3067" s="695"/>
      <c r="S3067" s="695"/>
      <c r="T3067" s="695"/>
      <c r="U3067" s="695"/>
      <c r="V3067" s="695"/>
      <c r="W3067" s="695"/>
      <c r="X3067" s="232"/>
      <c r="Y3067" s="695"/>
      <c r="Z3067" s="232"/>
      <c r="AA3067" s="696"/>
      <c r="AB3067" s="696"/>
      <c r="AC3067" s="697"/>
      <c r="AD3067" s="698"/>
      <c r="AE3067" s="699"/>
      <c r="AF3067" s="699"/>
      <c r="AG3067" s="699"/>
      <c r="AH3067" s="699"/>
      <c r="AI3067" s="232"/>
      <c r="AJ3067" s="694"/>
      <c r="AK3067" s="694"/>
      <c r="AL3067" s="700"/>
      <c r="AM3067" s="694"/>
      <c r="AN3067" s="694"/>
      <c r="AO3067" s="232"/>
      <c r="AP3067" s="232"/>
      <c r="AQ3067" s="232"/>
      <c r="AR3067" s="232"/>
      <c r="AS3067" s="232"/>
      <c r="AT3067" s="243" t="str">
        <f t="shared" si="237"/>
        <v/>
      </c>
      <c r="AU3067" s="243" t="str">
        <f t="shared" si="238"/>
        <v/>
      </c>
    </row>
    <row r="3068" spans="2:47" ht="14.25">
      <c r="B3068" s="682">
        <v>2025</v>
      </c>
      <c r="C3068" s="29">
        <v>8</v>
      </c>
      <c r="D3068" s="682"/>
      <c r="E3068" s="683"/>
      <c r="F3068" s="682"/>
      <c r="G3068" s="703"/>
      <c r="H3068" s="694"/>
      <c r="I3068" s="347"/>
      <c r="J3068" s="694"/>
      <c r="K3068" s="232"/>
      <c r="L3068" s="698"/>
      <c r="M3068" s="185"/>
      <c r="N3068" s="717"/>
      <c r="O3068" s="232"/>
      <c r="P3068" s="232"/>
      <c r="Q3068" s="347"/>
      <c r="R3068" s="695"/>
      <c r="S3068" s="695"/>
      <c r="T3068" s="695"/>
      <c r="U3068" s="695"/>
      <c r="V3068" s="695"/>
      <c r="W3068" s="695"/>
      <c r="X3068" s="232"/>
      <c r="Y3068" s="695"/>
      <c r="Z3068" s="232"/>
      <c r="AA3068" s="696"/>
      <c r="AB3068" s="696"/>
      <c r="AC3068" s="697"/>
      <c r="AD3068" s="698"/>
      <c r="AE3068" s="699"/>
      <c r="AF3068" s="699"/>
      <c r="AG3068" s="699"/>
      <c r="AH3068" s="699"/>
      <c r="AI3068" s="232"/>
      <c r="AJ3068" s="694"/>
      <c r="AK3068" s="694"/>
      <c r="AL3068" s="700"/>
      <c r="AM3068" s="694"/>
      <c r="AN3068" s="694"/>
      <c r="AO3068" s="232"/>
      <c r="AP3068" s="232"/>
      <c r="AQ3068" s="232"/>
      <c r="AR3068" s="232"/>
      <c r="AS3068" s="232"/>
      <c r="AT3068" s="243" t="str">
        <f t="shared" si="237"/>
        <v/>
      </c>
      <c r="AU3068" s="243" t="str">
        <f t="shared" si="238"/>
        <v/>
      </c>
    </row>
    <row r="3069" spans="2:47" ht="14.25">
      <c r="B3069" s="682">
        <v>2025</v>
      </c>
      <c r="C3069" s="29">
        <v>8</v>
      </c>
      <c r="D3069" s="682"/>
      <c r="E3069" s="683"/>
      <c r="F3069" s="682"/>
      <c r="G3069" s="703"/>
      <c r="H3069" s="694"/>
      <c r="I3069" s="347"/>
      <c r="J3069" s="694"/>
      <c r="K3069" s="232"/>
      <c r="L3069" s="698"/>
      <c r="M3069" s="185"/>
      <c r="N3069" s="717"/>
      <c r="O3069" s="232"/>
      <c r="P3069" s="232"/>
      <c r="Q3069" s="347"/>
      <c r="R3069" s="695"/>
      <c r="S3069" s="695"/>
      <c r="T3069" s="695"/>
      <c r="U3069" s="695"/>
      <c r="V3069" s="695"/>
      <c r="W3069" s="695"/>
      <c r="X3069" s="232"/>
      <c r="Y3069" s="695"/>
      <c r="Z3069" s="232"/>
      <c r="AA3069" s="696"/>
      <c r="AB3069" s="696"/>
      <c r="AC3069" s="697"/>
      <c r="AD3069" s="698"/>
      <c r="AE3069" s="699"/>
      <c r="AF3069" s="699"/>
      <c r="AG3069" s="699"/>
      <c r="AH3069" s="699"/>
      <c r="AI3069" s="232"/>
      <c r="AJ3069" s="694"/>
      <c r="AK3069" s="694"/>
      <c r="AL3069" s="700"/>
      <c r="AM3069" s="694"/>
      <c r="AN3069" s="694"/>
      <c r="AO3069" s="232"/>
      <c r="AP3069" s="232"/>
      <c r="AQ3069" s="232"/>
      <c r="AR3069" s="232"/>
      <c r="AS3069" s="232"/>
      <c r="AT3069" s="243" t="str">
        <f t="shared" si="237"/>
        <v/>
      </c>
      <c r="AU3069" s="243" t="str">
        <f t="shared" si="238"/>
        <v/>
      </c>
    </row>
    <row r="3070" spans="2:47" ht="14.25">
      <c r="B3070" s="682">
        <v>2025</v>
      </c>
      <c r="C3070" s="29">
        <v>8</v>
      </c>
      <c r="D3070" s="682"/>
      <c r="E3070" s="683"/>
      <c r="F3070" s="682"/>
      <c r="G3070" s="703"/>
      <c r="H3070" s="694"/>
      <c r="I3070" s="347"/>
      <c r="J3070" s="694"/>
      <c r="K3070" s="232"/>
      <c r="L3070" s="698"/>
      <c r="M3070" s="185"/>
      <c r="N3070" s="717"/>
      <c r="O3070" s="232"/>
      <c r="P3070" s="232"/>
      <c r="Q3070" s="347"/>
      <c r="R3070" s="695"/>
      <c r="S3070" s="695"/>
      <c r="T3070" s="695"/>
      <c r="U3070" s="695"/>
      <c r="V3070" s="695"/>
      <c r="W3070" s="695"/>
      <c r="X3070" s="232"/>
      <c r="Y3070" s="695"/>
      <c r="Z3070" s="232"/>
      <c r="AA3070" s="696"/>
      <c r="AB3070" s="696"/>
      <c r="AC3070" s="697"/>
      <c r="AD3070" s="698"/>
      <c r="AE3070" s="699"/>
      <c r="AF3070" s="699"/>
      <c r="AG3070" s="699"/>
      <c r="AH3070" s="699"/>
      <c r="AI3070" s="232"/>
      <c r="AJ3070" s="694"/>
      <c r="AK3070" s="694"/>
      <c r="AL3070" s="700"/>
      <c r="AM3070" s="694"/>
      <c r="AN3070" s="694"/>
      <c r="AO3070" s="232"/>
      <c r="AP3070" s="232"/>
      <c r="AQ3070" s="232"/>
      <c r="AR3070" s="232"/>
      <c r="AS3070" s="232"/>
      <c r="AT3070" s="243" t="str">
        <f t="shared" ref="AT3070:AT3133" si="239">IF(IF(AE3070&gt;AF3070,1-AE3070+AF3070,AF3070-AE3070)=0,"",IF(AE3070&gt;AF3070,1-AE3070+AF3070,AF3070-AE3070))</f>
        <v/>
      </c>
      <c r="AU3070" s="243" t="str">
        <f t="shared" ref="AU3070:AU3133" si="240">IF(IF(AG3070&gt;AH3070,1-AG3070+AH3070,AH3070-AG3070)=0,"",IF(AG3070&gt;AH3070,1-AG3070+AH3070,AH3070-AG3070))</f>
        <v/>
      </c>
    </row>
    <row r="3071" spans="2:47" ht="14.25">
      <c r="B3071" s="682">
        <v>2025</v>
      </c>
      <c r="C3071" s="29">
        <v>8</v>
      </c>
      <c r="D3071" s="682"/>
      <c r="E3071" s="683"/>
      <c r="F3071" s="682"/>
      <c r="G3071" s="703"/>
      <c r="H3071" s="694"/>
      <c r="I3071" s="347"/>
      <c r="J3071" s="694"/>
      <c r="K3071" s="232"/>
      <c r="L3071" s="698"/>
      <c r="M3071" s="185"/>
      <c r="N3071" s="717"/>
      <c r="O3071" s="232"/>
      <c r="P3071" s="232"/>
      <c r="Q3071" s="347"/>
      <c r="R3071" s="695"/>
      <c r="S3071" s="695"/>
      <c r="T3071" s="695"/>
      <c r="U3071" s="695"/>
      <c r="V3071" s="695"/>
      <c r="W3071" s="695"/>
      <c r="X3071" s="232"/>
      <c r="Y3071" s="695"/>
      <c r="Z3071" s="232"/>
      <c r="AA3071" s="696"/>
      <c r="AB3071" s="696"/>
      <c r="AC3071" s="697"/>
      <c r="AD3071" s="698"/>
      <c r="AE3071" s="699"/>
      <c r="AF3071" s="699"/>
      <c r="AG3071" s="699"/>
      <c r="AH3071" s="699"/>
      <c r="AI3071" s="232"/>
      <c r="AJ3071" s="694"/>
      <c r="AK3071" s="694"/>
      <c r="AL3071" s="700"/>
      <c r="AM3071" s="694"/>
      <c r="AN3071" s="694"/>
      <c r="AO3071" s="232"/>
      <c r="AP3071" s="232"/>
      <c r="AQ3071" s="232"/>
      <c r="AR3071" s="232"/>
      <c r="AS3071" s="232"/>
      <c r="AT3071" s="243" t="str">
        <f t="shared" si="239"/>
        <v/>
      </c>
      <c r="AU3071" s="243" t="str">
        <f t="shared" si="240"/>
        <v/>
      </c>
    </row>
    <row r="3072" spans="2:47" ht="14.25">
      <c r="B3072" s="682">
        <v>2025</v>
      </c>
      <c r="C3072" s="29">
        <v>8</v>
      </c>
      <c r="D3072" s="682"/>
      <c r="E3072" s="683"/>
      <c r="F3072" s="682"/>
      <c r="G3072" s="703"/>
      <c r="H3072" s="694"/>
      <c r="I3072" s="347"/>
      <c r="J3072" s="694"/>
      <c r="K3072" s="232"/>
      <c r="L3072" s="698"/>
      <c r="M3072" s="185"/>
      <c r="N3072" s="717"/>
      <c r="O3072" s="232"/>
      <c r="P3072" s="232"/>
      <c r="Q3072" s="347"/>
      <c r="R3072" s="695"/>
      <c r="S3072" s="695"/>
      <c r="T3072" s="695"/>
      <c r="U3072" s="695"/>
      <c r="V3072" s="695"/>
      <c r="W3072" s="695"/>
      <c r="X3072" s="232"/>
      <c r="Y3072" s="695"/>
      <c r="Z3072" s="232"/>
      <c r="AA3072" s="696"/>
      <c r="AB3072" s="696"/>
      <c r="AC3072" s="697"/>
      <c r="AD3072" s="698"/>
      <c r="AE3072" s="699"/>
      <c r="AF3072" s="699"/>
      <c r="AG3072" s="699"/>
      <c r="AH3072" s="699"/>
      <c r="AI3072" s="232"/>
      <c r="AJ3072" s="694"/>
      <c r="AK3072" s="694"/>
      <c r="AL3072" s="700"/>
      <c r="AM3072" s="694"/>
      <c r="AN3072" s="694"/>
      <c r="AO3072" s="232"/>
      <c r="AP3072" s="232"/>
      <c r="AQ3072" s="232"/>
      <c r="AR3072" s="232"/>
      <c r="AS3072" s="232"/>
      <c r="AT3072" s="243" t="str">
        <f t="shared" si="239"/>
        <v/>
      </c>
      <c r="AU3072" s="243" t="str">
        <f t="shared" si="240"/>
        <v/>
      </c>
    </row>
    <row r="3073" spans="2:47" ht="14.25">
      <c r="B3073" s="682">
        <v>2025</v>
      </c>
      <c r="C3073" s="29">
        <v>8</v>
      </c>
      <c r="D3073" s="682"/>
      <c r="E3073" s="683"/>
      <c r="F3073" s="682"/>
      <c r="G3073" s="703"/>
      <c r="H3073" s="694"/>
      <c r="I3073" s="347"/>
      <c r="J3073" s="694"/>
      <c r="K3073" s="232"/>
      <c r="L3073" s="698"/>
      <c r="M3073" s="185"/>
      <c r="N3073" s="717"/>
      <c r="O3073" s="232"/>
      <c r="P3073" s="232"/>
      <c r="Q3073" s="347"/>
      <c r="R3073" s="695"/>
      <c r="S3073" s="695"/>
      <c r="T3073" s="695"/>
      <c r="U3073" s="695"/>
      <c r="V3073" s="695"/>
      <c r="W3073" s="695"/>
      <c r="X3073" s="232"/>
      <c r="Y3073" s="695"/>
      <c r="Z3073" s="232"/>
      <c r="AA3073" s="696"/>
      <c r="AB3073" s="696"/>
      <c r="AC3073" s="697"/>
      <c r="AD3073" s="698"/>
      <c r="AE3073" s="699"/>
      <c r="AF3073" s="699"/>
      <c r="AG3073" s="699"/>
      <c r="AH3073" s="699"/>
      <c r="AI3073" s="232"/>
      <c r="AJ3073" s="694"/>
      <c r="AK3073" s="694"/>
      <c r="AL3073" s="700"/>
      <c r="AM3073" s="694"/>
      <c r="AN3073" s="694"/>
      <c r="AO3073" s="232"/>
      <c r="AP3073" s="232"/>
      <c r="AQ3073" s="232"/>
      <c r="AR3073" s="232"/>
      <c r="AS3073" s="232"/>
      <c r="AT3073" s="243" t="str">
        <f t="shared" si="239"/>
        <v/>
      </c>
      <c r="AU3073" s="243" t="str">
        <f t="shared" si="240"/>
        <v/>
      </c>
    </row>
    <row r="3074" spans="2:47" ht="14.25">
      <c r="B3074" s="682">
        <v>2025</v>
      </c>
      <c r="C3074" s="29">
        <v>8</v>
      </c>
      <c r="D3074" s="682"/>
      <c r="E3074" s="683"/>
      <c r="F3074" s="682"/>
      <c r="G3074" s="703"/>
      <c r="H3074" s="694"/>
      <c r="I3074" s="347"/>
      <c r="J3074" s="694"/>
      <c r="K3074" s="232"/>
      <c r="L3074" s="698"/>
      <c r="M3074" s="185"/>
      <c r="N3074" s="717"/>
      <c r="O3074" s="232"/>
      <c r="P3074" s="232"/>
      <c r="Q3074" s="347"/>
      <c r="R3074" s="695"/>
      <c r="S3074" s="695"/>
      <c r="T3074" s="695"/>
      <c r="U3074" s="695"/>
      <c r="V3074" s="695"/>
      <c r="W3074" s="695"/>
      <c r="X3074" s="232"/>
      <c r="Y3074" s="695"/>
      <c r="Z3074" s="232"/>
      <c r="AA3074" s="696"/>
      <c r="AB3074" s="696"/>
      <c r="AC3074" s="697"/>
      <c r="AD3074" s="698"/>
      <c r="AE3074" s="699"/>
      <c r="AF3074" s="699"/>
      <c r="AG3074" s="699"/>
      <c r="AH3074" s="699"/>
      <c r="AI3074" s="232"/>
      <c r="AJ3074" s="694"/>
      <c r="AK3074" s="694"/>
      <c r="AL3074" s="700"/>
      <c r="AM3074" s="694"/>
      <c r="AN3074" s="694"/>
      <c r="AO3074" s="232"/>
      <c r="AP3074" s="232"/>
      <c r="AQ3074" s="232"/>
      <c r="AR3074" s="232"/>
      <c r="AS3074" s="232"/>
      <c r="AT3074" s="243" t="str">
        <f t="shared" si="239"/>
        <v/>
      </c>
      <c r="AU3074" s="243" t="str">
        <f t="shared" si="240"/>
        <v/>
      </c>
    </row>
    <row r="3075" spans="2:47" ht="14.25">
      <c r="B3075" s="682">
        <v>2025</v>
      </c>
      <c r="C3075" s="29">
        <v>8</v>
      </c>
      <c r="D3075" s="682"/>
      <c r="E3075" s="683"/>
      <c r="F3075" s="682"/>
      <c r="G3075" s="703"/>
      <c r="H3075" s="694"/>
      <c r="I3075" s="347"/>
      <c r="J3075" s="694"/>
      <c r="K3075" s="232"/>
      <c r="L3075" s="698"/>
      <c r="M3075" s="185"/>
      <c r="N3075" s="717"/>
      <c r="O3075" s="232"/>
      <c r="P3075" s="232"/>
      <c r="Q3075" s="347"/>
      <c r="R3075" s="695"/>
      <c r="S3075" s="695"/>
      <c r="T3075" s="695"/>
      <c r="U3075" s="695"/>
      <c r="V3075" s="695"/>
      <c r="W3075" s="695"/>
      <c r="X3075" s="232"/>
      <c r="Y3075" s="695"/>
      <c r="Z3075" s="232"/>
      <c r="AA3075" s="696"/>
      <c r="AB3075" s="696"/>
      <c r="AC3075" s="697"/>
      <c r="AD3075" s="698"/>
      <c r="AE3075" s="699"/>
      <c r="AF3075" s="699"/>
      <c r="AG3075" s="699"/>
      <c r="AH3075" s="699"/>
      <c r="AI3075" s="232"/>
      <c r="AJ3075" s="694"/>
      <c r="AK3075" s="694"/>
      <c r="AL3075" s="700"/>
      <c r="AM3075" s="694"/>
      <c r="AN3075" s="694"/>
      <c r="AO3075" s="232"/>
      <c r="AP3075" s="232"/>
      <c r="AQ3075" s="232"/>
      <c r="AR3075" s="232"/>
      <c r="AS3075" s="232"/>
      <c r="AT3075" s="243" t="str">
        <f t="shared" si="239"/>
        <v/>
      </c>
      <c r="AU3075" s="243" t="str">
        <f t="shared" si="240"/>
        <v/>
      </c>
    </row>
    <row r="3076" spans="2:47" ht="14.25">
      <c r="B3076" s="682">
        <v>2025</v>
      </c>
      <c r="C3076" s="29">
        <v>8</v>
      </c>
      <c r="D3076" s="682"/>
      <c r="E3076" s="683"/>
      <c r="F3076" s="682"/>
      <c r="G3076" s="703"/>
      <c r="H3076" s="694"/>
      <c r="I3076" s="347"/>
      <c r="J3076" s="694"/>
      <c r="K3076" s="232"/>
      <c r="L3076" s="698"/>
      <c r="M3076" s="185"/>
      <c r="N3076" s="717"/>
      <c r="O3076" s="232"/>
      <c r="P3076" s="232"/>
      <c r="Q3076" s="347"/>
      <c r="R3076" s="695"/>
      <c r="S3076" s="695"/>
      <c r="T3076" s="695"/>
      <c r="U3076" s="695"/>
      <c r="V3076" s="695"/>
      <c r="W3076" s="695"/>
      <c r="X3076" s="232"/>
      <c r="Y3076" s="695"/>
      <c r="Z3076" s="232"/>
      <c r="AA3076" s="696"/>
      <c r="AB3076" s="696"/>
      <c r="AC3076" s="697"/>
      <c r="AD3076" s="698"/>
      <c r="AE3076" s="699"/>
      <c r="AF3076" s="699"/>
      <c r="AG3076" s="699"/>
      <c r="AH3076" s="699"/>
      <c r="AI3076" s="232"/>
      <c r="AJ3076" s="694"/>
      <c r="AK3076" s="694"/>
      <c r="AL3076" s="700"/>
      <c r="AM3076" s="694"/>
      <c r="AN3076" s="694"/>
      <c r="AO3076" s="232"/>
      <c r="AP3076" s="232"/>
      <c r="AQ3076" s="232"/>
      <c r="AR3076" s="232"/>
      <c r="AS3076" s="232"/>
      <c r="AT3076" s="243" t="str">
        <f t="shared" si="239"/>
        <v/>
      </c>
      <c r="AU3076" s="243" t="str">
        <f t="shared" si="240"/>
        <v/>
      </c>
    </row>
    <row r="3077" spans="2:47" ht="14.25">
      <c r="B3077" s="682">
        <v>2025</v>
      </c>
      <c r="C3077" s="29">
        <v>8</v>
      </c>
      <c r="D3077" s="682"/>
      <c r="E3077" s="683"/>
      <c r="F3077" s="682"/>
      <c r="G3077" s="703"/>
      <c r="H3077" s="694"/>
      <c r="I3077" s="347"/>
      <c r="J3077" s="694"/>
      <c r="K3077" s="232"/>
      <c r="L3077" s="698"/>
      <c r="M3077" s="185"/>
      <c r="N3077" s="717"/>
      <c r="O3077" s="232"/>
      <c r="P3077" s="232"/>
      <c r="Q3077" s="347"/>
      <c r="R3077" s="695"/>
      <c r="S3077" s="695"/>
      <c r="T3077" s="695"/>
      <c r="U3077" s="695"/>
      <c r="V3077" s="695"/>
      <c r="W3077" s="695"/>
      <c r="X3077" s="232"/>
      <c r="Y3077" s="695"/>
      <c r="Z3077" s="232"/>
      <c r="AA3077" s="696"/>
      <c r="AB3077" s="696"/>
      <c r="AC3077" s="697"/>
      <c r="AD3077" s="698"/>
      <c r="AE3077" s="699"/>
      <c r="AF3077" s="699"/>
      <c r="AG3077" s="699"/>
      <c r="AH3077" s="699"/>
      <c r="AI3077" s="232"/>
      <c r="AJ3077" s="694"/>
      <c r="AK3077" s="694"/>
      <c r="AL3077" s="700"/>
      <c r="AM3077" s="694"/>
      <c r="AN3077" s="694"/>
      <c r="AO3077" s="232"/>
      <c r="AP3077" s="232"/>
      <c r="AQ3077" s="232"/>
      <c r="AR3077" s="232"/>
      <c r="AS3077" s="232"/>
      <c r="AT3077" s="243" t="str">
        <f t="shared" si="239"/>
        <v/>
      </c>
      <c r="AU3077" s="243" t="str">
        <f t="shared" si="240"/>
        <v/>
      </c>
    </row>
    <row r="3078" spans="2:47" ht="14.25">
      <c r="B3078" s="682">
        <v>2025</v>
      </c>
      <c r="C3078" s="29">
        <v>8</v>
      </c>
      <c r="D3078" s="682"/>
      <c r="E3078" s="683"/>
      <c r="F3078" s="682"/>
      <c r="G3078" s="703"/>
      <c r="H3078" s="694"/>
      <c r="I3078" s="347"/>
      <c r="J3078" s="694"/>
      <c r="K3078" s="232"/>
      <c r="L3078" s="698"/>
      <c r="M3078" s="185"/>
      <c r="N3078" s="717"/>
      <c r="O3078" s="232"/>
      <c r="P3078" s="232"/>
      <c r="Q3078" s="347"/>
      <c r="R3078" s="695"/>
      <c r="S3078" s="695"/>
      <c r="T3078" s="695"/>
      <c r="U3078" s="695"/>
      <c r="V3078" s="695"/>
      <c r="W3078" s="695"/>
      <c r="X3078" s="232"/>
      <c r="Y3078" s="695"/>
      <c r="Z3078" s="232"/>
      <c r="AA3078" s="696"/>
      <c r="AB3078" s="696"/>
      <c r="AC3078" s="697"/>
      <c r="AD3078" s="698"/>
      <c r="AE3078" s="699"/>
      <c r="AF3078" s="699"/>
      <c r="AG3078" s="699"/>
      <c r="AH3078" s="699"/>
      <c r="AI3078" s="232"/>
      <c r="AJ3078" s="694"/>
      <c r="AK3078" s="694"/>
      <c r="AL3078" s="700"/>
      <c r="AM3078" s="694"/>
      <c r="AN3078" s="694"/>
      <c r="AO3078" s="232"/>
      <c r="AP3078" s="232"/>
      <c r="AQ3078" s="232"/>
      <c r="AR3078" s="232"/>
      <c r="AS3078" s="232"/>
      <c r="AT3078" s="243" t="str">
        <f t="shared" si="239"/>
        <v/>
      </c>
      <c r="AU3078" s="243" t="str">
        <f t="shared" si="240"/>
        <v/>
      </c>
    </row>
    <row r="3079" spans="2:47" ht="14.25">
      <c r="B3079" s="682">
        <v>2025</v>
      </c>
      <c r="C3079" s="29">
        <v>8</v>
      </c>
      <c r="D3079" s="682"/>
      <c r="E3079" s="683"/>
      <c r="F3079" s="682"/>
      <c r="G3079" s="703"/>
      <c r="H3079" s="694"/>
      <c r="I3079" s="347"/>
      <c r="J3079" s="694"/>
      <c r="K3079" s="232"/>
      <c r="L3079" s="698"/>
      <c r="M3079" s="185"/>
      <c r="N3079" s="717"/>
      <c r="O3079" s="232"/>
      <c r="P3079" s="232"/>
      <c r="Q3079" s="347"/>
      <c r="R3079" s="695"/>
      <c r="S3079" s="695"/>
      <c r="T3079" s="695"/>
      <c r="U3079" s="695"/>
      <c r="V3079" s="695"/>
      <c r="W3079" s="695"/>
      <c r="X3079" s="232"/>
      <c r="Y3079" s="695"/>
      <c r="Z3079" s="232"/>
      <c r="AA3079" s="696"/>
      <c r="AB3079" s="696"/>
      <c r="AC3079" s="697"/>
      <c r="AD3079" s="698"/>
      <c r="AE3079" s="699"/>
      <c r="AF3079" s="699"/>
      <c r="AG3079" s="699"/>
      <c r="AH3079" s="699"/>
      <c r="AI3079" s="232"/>
      <c r="AJ3079" s="694"/>
      <c r="AK3079" s="694"/>
      <c r="AL3079" s="700"/>
      <c r="AM3079" s="694"/>
      <c r="AN3079" s="694"/>
      <c r="AO3079" s="232"/>
      <c r="AP3079" s="232"/>
      <c r="AQ3079" s="232"/>
      <c r="AR3079" s="232"/>
      <c r="AS3079" s="232"/>
      <c r="AT3079" s="243" t="str">
        <f t="shared" si="239"/>
        <v/>
      </c>
      <c r="AU3079" s="243" t="str">
        <f t="shared" si="240"/>
        <v/>
      </c>
    </row>
    <row r="3080" spans="2:47" ht="14.25">
      <c r="B3080" s="682">
        <v>2025</v>
      </c>
      <c r="C3080" s="29">
        <v>8</v>
      </c>
      <c r="D3080" s="682"/>
      <c r="E3080" s="683"/>
      <c r="F3080" s="682"/>
      <c r="G3080" s="703"/>
      <c r="H3080" s="694"/>
      <c r="I3080" s="347"/>
      <c r="J3080" s="694"/>
      <c r="K3080" s="232"/>
      <c r="L3080" s="698"/>
      <c r="M3080" s="185"/>
      <c r="N3080" s="717"/>
      <c r="O3080" s="232"/>
      <c r="P3080" s="232"/>
      <c r="Q3080" s="347"/>
      <c r="R3080" s="695"/>
      <c r="S3080" s="695"/>
      <c r="T3080" s="695"/>
      <c r="U3080" s="695"/>
      <c r="V3080" s="695"/>
      <c r="W3080" s="695"/>
      <c r="X3080" s="232"/>
      <c r="Y3080" s="695"/>
      <c r="Z3080" s="232"/>
      <c r="AA3080" s="696"/>
      <c r="AB3080" s="696"/>
      <c r="AC3080" s="697"/>
      <c r="AD3080" s="698"/>
      <c r="AE3080" s="699"/>
      <c r="AF3080" s="699"/>
      <c r="AG3080" s="699"/>
      <c r="AH3080" s="699"/>
      <c r="AI3080" s="232"/>
      <c r="AJ3080" s="694"/>
      <c r="AK3080" s="694"/>
      <c r="AL3080" s="700"/>
      <c r="AM3080" s="694"/>
      <c r="AN3080" s="694"/>
      <c r="AO3080" s="232"/>
      <c r="AP3080" s="232"/>
      <c r="AQ3080" s="232"/>
      <c r="AR3080" s="232"/>
      <c r="AS3080" s="232"/>
      <c r="AT3080" s="243" t="str">
        <f t="shared" si="239"/>
        <v/>
      </c>
      <c r="AU3080" s="243" t="str">
        <f t="shared" si="240"/>
        <v/>
      </c>
    </row>
    <row r="3081" spans="2:47" ht="14.25">
      <c r="B3081" s="682">
        <v>2025</v>
      </c>
      <c r="C3081" s="29">
        <v>8</v>
      </c>
      <c r="D3081" s="682"/>
      <c r="E3081" s="683"/>
      <c r="F3081" s="682"/>
      <c r="G3081" s="703"/>
      <c r="H3081" s="694"/>
      <c r="I3081" s="347"/>
      <c r="J3081" s="694"/>
      <c r="K3081" s="232"/>
      <c r="L3081" s="698"/>
      <c r="M3081" s="185"/>
      <c r="N3081" s="717"/>
      <c r="O3081" s="232"/>
      <c r="P3081" s="232"/>
      <c r="Q3081" s="347"/>
      <c r="R3081" s="695"/>
      <c r="S3081" s="695"/>
      <c r="T3081" s="695"/>
      <c r="U3081" s="695"/>
      <c r="V3081" s="695"/>
      <c r="W3081" s="695"/>
      <c r="X3081" s="232"/>
      <c r="Y3081" s="695"/>
      <c r="Z3081" s="232"/>
      <c r="AA3081" s="696"/>
      <c r="AB3081" s="696"/>
      <c r="AC3081" s="697"/>
      <c r="AD3081" s="698"/>
      <c r="AE3081" s="699"/>
      <c r="AF3081" s="699"/>
      <c r="AG3081" s="699"/>
      <c r="AH3081" s="699"/>
      <c r="AI3081" s="232"/>
      <c r="AJ3081" s="694"/>
      <c r="AK3081" s="694"/>
      <c r="AL3081" s="700"/>
      <c r="AM3081" s="694"/>
      <c r="AN3081" s="694"/>
      <c r="AO3081" s="232"/>
      <c r="AP3081" s="232"/>
      <c r="AQ3081" s="232"/>
      <c r="AR3081" s="232"/>
      <c r="AS3081" s="232"/>
      <c r="AT3081" s="243" t="str">
        <f t="shared" si="239"/>
        <v/>
      </c>
      <c r="AU3081" s="243" t="str">
        <f t="shared" si="240"/>
        <v/>
      </c>
    </row>
    <row r="3082" spans="2:47" ht="14.25">
      <c r="B3082" s="682">
        <v>2025</v>
      </c>
      <c r="C3082" s="29">
        <v>8</v>
      </c>
      <c r="D3082" s="682"/>
      <c r="E3082" s="683"/>
      <c r="F3082" s="682"/>
      <c r="G3082" s="703"/>
      <c r="H3082" s="694"/>
      <c r="I3082" s="347"/>
      <c r="J3082" s="694"/>
      <c r="K3082" s="232"/>
      <c r="L3082" s="698"/>
      <c r="M3082" s="185"/>
      <c r="N3082" s="717"/>
      <c r="O3082" s="232"/>
      <c r="P3082" s="232"/>
      <c r="Q3082" s="347"/>
      <c r="R3082" s="695"/>
      <c r="S3082" s="695"/>
      <c r="T3082" s="695"/>
      <c r="U3082" s="695"/>
      <c r="V3082" s="695"/>
      <c r="W3082" s="695"/>
      <c r="X3082" s="232"/>
      <c r="Y3082" s="695"/>
      <c r="Z3082" s="232"/>
      <c r="AA3082" s="696"/>
      <c r="AB3082" s="696"/>
      <c r="AC3082" s="697"/>
      <c r="AD3082" s="698"/>
      <c r="AE3082" s="699"/>
      <c r="AF3082" s="699"/>
      <c r="AG3082" s="699"/>
      <c r="AH3082" s="699"/>
      <c r="AI3082" s="232"/>
      <c r="AJ3082" s="694"/>
      <c r="AK3082" s="694"/>
      <c r="AL3082" s="700"/>
      <c r="AM3082" s="694"/>
      <c r="AN3082" s="694"/>
      <c r="AO3082" s="232"/>
      <c r="AP3082" s="232"/>
      <c r="AQ3082" s="232"/>
      <c r="AR3082" s="232"/>
      <c r="AS3082" s="232"/>
      <c r="AT3082" s="243" t="str">
        <f t="shared" si="239"/>
        <v/>
      </c>
      <c r="AU3082" s="243" t="str">
        <f t="shared" si="240"/>
        <v/>
      </c>
    </row>
    <row r="3083" spans="2:47" ht="14.25">
      <c r="B3083" s="682">
        <v>2025</v>
      </c>
      <c r="C3083" s="29">
        <v>8</v>
      </c>
      <c r="D3083" s="682"/>
      <c r="E3083" s="683"/>
      <c r="F3083" s="682"/>
      <c r="G3083" s="703"/>
      <c r="H3083" s="694"/>
      <c r="I3083" s="347"/>
      <c r="J3083" s="694"/>
      <c r="K3083" s="232"/>
      <c r="L3083" s="698"/>
      <c r="M3083" s="185"/>
      <c r="N3083" s="717"/>
      <c r="O3083" s="232"/>
      <c r="P3083" s="232"/>
      <c r="Q3083" s="347"/>
      <c r="R3083" s="695"/>
      <c r="S3083" s="695"/>
      <c r="T3083" s="695"/>
      <c r="U3083" s="695"/>
      <c r="V3083" s="695"/>
      <c r="W3083" s="695"/>
      <c r="X3083" s="232"/>
      <c r="Y3083" s="695"/>
      <c r="Z3083" s="232"/>
      <c r="AA3083" s="696"/>
      <c r="AB3083" s="696"/>
      <c r="AC3083" s="697"/>
      <c r="AD3083" s="698"/>
      <c r="AE3083" s="699"/>
      <c r="AF3083" s="699"/>
      <c r="AG3083" s="699"/>
      <c r="AH3083" s="699"/>
      <c r="AI3083" s="232"/>
      <c r="AJ3083" s="694"/>
      <c r="AK3083" s="694"/>
      <c r="AL3083" s="700"/>
      <c r="AM3083" s="694"/>
      <c r="AN3083" s="694"/>
      <c r="AO3083" s="232"/>
      <c r="AP3083" s="232"/>
      <c r="AQ3083" s="232"/>
      <c r="AR3083" s="232"/>
      <c r="AS3083" s="232"/>
      <c r="AT3083" s="243" t="str">
        <f t="shared" si="239"/>
        <v/>
      </c>
      <c r="AU3083" s="243" t="str">
        <f t="shared" si="240"/>
        <v/>
      </c>
    </row>
    <row r="3084" spans="2:47" ht="14.25">
      <c r="B3084" s="682">
        <v>2025</v>
      </c>
      <c r="C3084" s="29">
        <v>8</v>
      </c>
      <c r="D3084" s="682"/>
      <c r="E3084" s="683"/>
      <c r="F3084" s="682"/>
      <c r="G3084" s="703"/>
      <c r="H3084" s="694"/>
      <c r="I3084" s="347"/>
      <c r="J3084" s="694"/>
      <c r="K3084" s="232"/>
      <c r="L3084" s="698"/>
      <c r="M3084" s="185"/>
      <c r="N3084" s="717"/>
      <c r="O3084" s="232"/>
      <c r="P3084" s="232"/>
      <c r="Q3084" s="347"/>
      <c r="R3084" s="695"/>
      <c r="S3084" s="695"/>
      <c r="T3084" s="695"/>
      <c r="U3084" s="695"/>
      <c r="V3084" s="695"/>
      <c r="W3084" s="695"/>
      <c r="X3084" s="232"/>
      <c r="Y3084" s="695"/>
      <c r="Z3084" s="232"/>
      <c r="AA3084" s="696"/>
      <c r="AB3084" s="696"/>
      <c r="AC3084" s="697"/>
      <c r="AD3084" s="698"/>
      <c r="AE3084" s="699"/>
      <c r="AF3084" s="699"/>
      <c r="AG3084" s="699"/>
      <c r="AH3084" s="699"/>
      <c r="AI3084" s="232"/>
      <c r="AJ3084" s="694"/>
      <c r="AK3084" s="694"/>
      <c r="AL3084" s="700"/>
      <c r="AM3084" s="694"/>
      <c r="AN3084" s="694"/>
      <c r="AO3084" s="232"/>
      <c r="AP3084" s="232"/>
      <c r="AQ3084" s="232"/>
      <c r="AR3084" s="232"/>
      <c r="AS3084" s="232"/>
      <c r="AT3084" s="243" t="str">
        <f t="shared" si="239"/>
        <v/>
      </c>
      <c r="AU3084" s="243" t="str">
        <f t="shared" si="240"/>
        <v/>
      </c>
    </row>
    <row r="3085" spans="2:47" ht="14.25">
      <c r="B3085" s="682">
        <v>2025</v>
      </c>
      <c r="C3085" s="29">
        <v>8</v>
      </c>
      <c r="D3085" s="682"/>
      <c r="E3085" s="683"/>
      <c r="F3085" s="682"/>
      <c r="G3085" s="703"/>
      <c r="H3085" s="694"/>
      <c r="I3085" s="347"/>
      <c r="J3085" s="694"/>
      <c r="K3085" s="232"/>
      <c r="L3085" s="698"/>
      <c r="M3085" s="185"/>
      <c r="N3085" s="717"/>
      <c r="O3085" s="232"/>
      <c r="P3085" s="232"/>
      <c r="Q3085" s="347"/>
      <c r="R3085" s="695"/>
      <c r="S3085" s="695"/>
      <c r="T3085" s="695"/>
      <c r="U3085" s="695"/>
      <c r="V3085" s="695"/>
      <c r="W3085" s="695"/>
      <c r="X3085" s="232"/>
      <c r="Y3085" s="695"/>
      <c r="Z3085" s="232"/>
      <c r="AA3085" s="696"/>
      <c r="AB3085" s="696"/>
      <c r="AC3085" s="697"/>
      <c r="AD3085" s="698"/>
      <c r="AE3085" s="699"/>
      <c r="AF3085" s="699"/>
      <c r="AG3085" s="699"/>
      <c r="AH3085" s="699"/>
      <c r="AI3085" s="232"/>
      <c r="AJ3085" s="694"/>
      <c r="AK3085" s="694"/>
      <c r="AL3085" s="700"/>
      <c r="AM3085" s="694"/>
      <c r="AN3085" s="694"/>
      <c r="AO3085" s="232"/>
      <c r="AP3085" s="232"/>
      <c r="AQ3085" s="232"/>
      <c r="AR3085" s="232"/>
      <c r="AS3085" s="232"/>
      <c r="AT3085" s="243" t="str">
        <f t="shared" si="239"/>
        <v/>
      </c>
      <c r="AU3085" s="243" t="str">
        <f t="shared" si="240"/>
        <v/>
      </c>
    </row>
    <row r="3086" spans="2:47" ht="14.25">
      <c r="B3086" s="682">
        <v>2025</v>
      </c>
      <c r="C3086" s="29">
        <v>8</v>
      </c>
      <c r="D3086" s="682"/>
      <c r="E3086" s="683"/>
      <c r="F3086" s="682"/>
      <c r="G3086" s="703"/>
      <c r="H3086" s="694"/>
      <c r="I3086" s="347"/>
      <c r="J3086" s="694"/>
      <c r="K3086" s="232"/>
      <c r="L3086" s="698"/>
      <c r="M3086" s="185"/>
      <c r="N3086" s="717"/>
      <c r="O3086" s="232"/>
      <c r="P3086" s="232"/>
      <c r="Q3086" s="347"/>
      <c r="R3086" s="695"/>
      <c r="S3086" s="695"/>
      <c r="T3086" s="695"/>
      <c r="U3086" s="695"/>
      <c r="V3086" s="695"/>
      <c r="W3086" s="695"/>
      <c r="X3086" s="232"/>
      <c r="Y3086" s="695"/>
      <c r="Z3086" s="232"/>
      <c r="AA3086" s="696"/>
      <c r="AB3086" s="696"/>
      <c r="AC3086" s="697"/>
      <c r="AD3086" s="698"/>
      <c r="AE3086" s="699"/>
      <c r="AF3086" s="699"/>
      <c r="AG3086" s="699"/>
      <c r="AH3086" s="699"/>
      <c r="AI3086" s="232"/>
      <c r="AJ3086" s="694"/>
      <c r="AK3086" s="694"/>
      <c r="AL3086" s="700"/>
      <c r="AM3086" s="694"/>
      <c r="AN3086" s="694"/>
      <c r="AO3086" s="232"/>
      <c r="AP3086" s="232"/>
      <c r="AQ3086" s="232"/>
      <c r="AR3086" s="232"/>
      <c r="AS3086" s="232"/>
      <c r="AT3086" s="243" t="str">
        <f t="shared" si="239"/>
        <v/>
      </c>
      <c r="AU3086" s="243" t="str">
        <f t="shared" si="240"/>
        <v/>
      </c>
    </row>
    <row r="3087" spans="2:47" ht="14.25">
      <c r="B3087" s="682">
        <v>2025</v>
      </c>
      <c r="C3087" s="29">
        <v>8</v>
      </c>
      <c r="D3087" s="682"/>
      <c r="E3087" s="683"/>
      <c r="F3087" s="682"/>
      <c r="G3087" s="703"/>
      <c r="H3087" s="694"/>
      <c r="I3087" s="347"/>
      <c r="J3087" s="694"/>
      <c r="K3087" s="232"/>
      <c r="L3087" s="698"/>
      <c r="M3087" s="185"/>
      <c r="N3087" s="717"/>
      <c r="O3087" s="232"/>
      <c r="P3087" s="232"/>
      <c r="Q3087" s="347"/>
      <c r="R3087" s="695"/>
      <c r="S3087" s="695"/>
      <c r="T3087" s="695"/>
      <c r="U3087" s="695"/>
      <c r="V3087" s="695"/>
      <c r="W3087" s="695"/>
      <c r="X3087" s="232"/>
      <c r="Y3087" s="695"/>
      <c r="Z3087" s="232"/>
      <c r="AA3087" s="696"/>
      <c r="AB3087" s="696"/>
      <c r="AC3087" s="697"/>
      <c r="AD3087" s="698"/>
      <c r="AE3087" s="699"/>
      <c r="AF3087" s="699"/>
      <c r="AG3087" s="699"/>
      <c r="AH3087" s="699"/>
      <c r="AI3087" s="232"/>
      <c r="AJ3087" s="694"/>
      <c r="AK3087" s="694"/>
      <c r="AL3087" s="700"/>
      <c r="AM3087" s="694"/>
      <c r="AN3087" s="694"/>
      <c r="AO3087" s="232"/>
      <c r="AP3087" s="232"/>
      <c r="AQ3087" s="232"/>
      <c r="AR3087" s="232"/>
      <c r="AS3087" s="232"/>
      <c r="AT3087" s="243" t="str">
        <f t="shared" si="239"/>
        <v/>
      </c>
      <c r="AU3087" s="243" t="str">
        <f t="shared" si="240"/>
        <v/>
      </c>
    </row>
    <row r="3088" spans="2:47" ht="14.25">
      <c r="B3088" s="682">
        <v>2025</v>
      </c>
      <c r="C3088" s="29">
        <v>8</v>
      </c>
      <c r="D3088" s="682"/>
      <c r="E3088" s="683"/>
      <c r="F3088" s="682"/>
      <c r="G3088" s="703"/>
      <c r="H3088" s="694"/>
      <c r="I3088" s="347"/>
      <c r="J3088" s="694"/>
      <c r="K3088" s="232"/>
      <c r="L3088" s="698"/>
      <c r="M3088" s="185"/>
      <c r="N3088" s="717"/>
      <c r="O3088" s="232"/>
      <c r="P3088" s="232"/>
      <c r="Q3088" s="347"/>
      <c r="R3088" s="695"/>
      <c r="S3088" s="695"/>
      <c r="T3088" s="695"/>
      <c r="U3088" s="695"/>
      <c r="V3088" s="695"/>
      <c r="W3088" s="695"/>
      <c r="X3088" s="232"/>
      <c r="Y3088" s="695"/>
      <c r="Z3088" s="232"/>
      <c r="AA3088" s="696"/>
      <c r="AB3088" s="696"/>
      <c r="AC3088" s="697"/>
      <c r="AD3088" s="698"/>
      <c r="AE3088" s="699"/>
      <c r="AF3088" s="699"/>
      <c r="AG3088" s="699"/>
      <c r="AH3088" s="699"/>
      <c r="AI3088" s="232"/>
      <c r="AJ3088" s="694"/>
      <c r="AK3088" s="694"/>
      <c r="AL3088" s="700"/>
      <c r="AM3088" s="694"/>
      <c r="AN3088" s="694"/>
      <c r="AO3088" s="232"/>
      <c r="AP3088" s="232"/>
      <c r="AQ3088" s="232"/>
      <c r="AR3088" s="232"/>
      <c r="AS3088" s="232"/>
      <c r="AT3088" s="243" t="str">
        <f t="shared" si="239"/>
        <v/>
      </c>
      <c r="AU3088" s="243" t="str">
        <f t="shared" si="240"/>
        <v/>
      </c>
    </row>
    <row r="3089" spans="2:47" ht="14.25">
      <c r="B3089" s="682">
        <v>2025</v>
      </c>
      <c r="C3089" s="29">
        <v>8</v>
      </c>
      <c r="D3089" s="682"/>
      <c r="E3089" s="683"/>
      <c r="F3089" s="682"/>
      <c r="G3089" s="703"/>
      <c r="H3089" s="694"/>
      <c r="I3089" s="347"/>
      <c r="J3089" s="694"/>
      <c r="K3089" s="232"/>
      <c r="L3089" s="698"/>
      <c r="M3089" s="185"/>
      <c r="N3089" s="717"/>
      <c r="O3089" s="232"/>
      <c r="P3089" s="232"/>
      <c r="Q3089" s="347"/>
      <c r="R3089" s="695"/>
      <c r="S3089" s="695"/>
      <c r="T3089" s="695"/>
      <c r="U3089" s="695"/>
      <c r="V3089" s="695"/>
      <c r="W3089" s="695"/>
      <c r="X3089" s="232"/>
      <c r="Y3089" s="695"/>
      <c r="Z3089" s="232"/>
      <c r="AA3089" s="696"/>
      <c r="AB3089" s="696"/>
      <c r="AC3089" s="697"/>
      <c r="AD3089" s="698"/>
      <c r="AE3089" s="699"/>
      <c r="AF3089" s="699"/>
      <c r="AG3089" s="699"/>
      <c r="AH3089" s="699"/>
      <c r="AI3089" s="232"/>
      <c r="AJ3089" s="694"/>
      <c r="AK3089" s="694"/>
      <c r="AL3089" s="700"/>
      <c r="AM3089" s="694"/>
      <c r="AN3089" s="694"/>
      <c r="AO3089" s="232"/>
      <c r="AP3089" s="232"/>
      <c r="AQ3089" s="232"/>
      <c r="AR3089" s="232"/>
      <c r="AS3089" s="232"/>
      <c r="AT3089" s="243" t="str">
        <f t="shared" si="239"/>
        <v/>
      </c>
      <c r="AU3089" s="243" t="str">
        <f t="shared" si="240"/>
        <v/>
      </c>
    </row>
    <row r="3090" spans="2:47" ht="14.25">
      <c r="B3090" s="682">
        <v>2025</v>
      </c>
      <c r="C3090" s="29">
        <v>8</v>
      </c>
      <c r="D3090" s="682"/>
      <c r="E3090" s="683"/>
      <c r="F3090" s="682"/>
      <c r="G3090" s="703"/>
      <c r="H3090" s="694"/>
      <c r="I3090" s="347"/>
      <c r="J3090" s="694"/>
      <c r="K3090" s="232"/>
      <c r="L3090" s="698"/>
      <c r="M3090" s="185"/>
      <c r="N3090" s="717"/>
      <c r="O3090" s="232"/>
      <c r="P3090" s="232"/>
      <c r="Q3090" s="347"/>
      <c r="R3090" s="695"/>
      <c r="S3090" s="695"/>
      <c r="T3090" s="695"/>
      <c r="U3090" s="695"/>
      <c r="V3090" s="695"/>
      <c r="W3090" s="695"/>
      <c r="X3090" s="232"/>
      <c r="Y3090" s="695"/>
      <c r="Z3090" s="232"/>
      <c r="AA3090" s="696"/>
      <c r="AB3090" s="696"/>
      <c r="AC3090" s="697"/>
      <c r="AD3090" s="698"/>
      <c r="AE3090" s="699"/>
      <c r="AF3090" s="699"/>
      <c r="AG3090" s="699"/>
      <c r="AH3090" s="699"/>
      <c r="AI3090" s="232"/>
      <c r="AJ3090" s="694"/>
      <c r="AK3090" s="694"/>
      <c r="AL3090" s="700"/>
      <c r="AM3090" s="694"/>
      <c r="AN3090" s="694"/>
      <c r="AO3090" s="232"/>
      <c r="AP3090" s="232"/>
      <c r="AQ3090" s="232"/>
      <c r="AR3090" s="232"/>
      <c r="AS3090" s="232"/>
      <c r="AT3090" s="243" t="str">
        <f t="shared" si="239"/>
        <v/>
      </c>
      <c r="AU3090" s="243" t="str">
        <f t="shared" si="240"/>
        <v/>
      </c>
    </row>
    <row r="3091" spans="2:47" ht="14.25">
      <c r="B3091" s="682">
        <v>2025</v>
      </c>
      <c r="C3091" s="29">
        <v>8</v>
      </c>
      <c r="D3091" s="682"/>
      <c r="E3091" s="683"/>
      <c r="F3091" s="682"/>
      <c r="G3091" s="703"/>
      <c r="H3091" s="694"/>
      <c r="I3091" s="347"/>
      <c r="J3091" s="694"/>
      <c r="K3091" s="232"/>
      <c r="L3091" s="698"/>
      <c r="M3091" s="185"/>
      <c r="N3091" s="717"/>
      <c r="O3091" s="232"/>
      <c r="P3091" s="232"/>
      <c r="Q3091" s="347"/>
      <c r="R3091" s="695"/>
      <c r="S3091" s="695"/>
      <c r="T3091" s="695"/>
      <c r="U3091" s="695"/>
      <c r="V3091" s="695"/>
      <c r="W3091" s="695"/>
      <c r="X3091" s="232"/>
      <c r="Y3091" s="695"/>
      <c r="Z3091" s="232"/>
      <c r="AA3091" s="696"/>
      <c r="AB3091" s="696"/>
      <c r="AC3091" s="697"/>
      <c r="AD3091" s="698"/>
      <c r="AE3091" s="699"/>
      <c r="AF3091" s="699"/>
      <c r="AG3091" s="699"/>
      <c r="AH3091" s="699"/>
      <c r="AI3091" s="232"/>
      <c r="AJ3091" s="694"/>
      <c r="AK3091" s="694"/>
      <c r="AL3091" s="700"/>
      <c r="AM3091" s="694"/>
      <c r="AN3091" s="694"/>
      <c r="AO3091" s="232"/>
      <c r="AP3091" s="232"/>
      <c r="AQ3091" s="232"/>
      <c r="AR3091" s="232"/>
      <c r="AS3091" s="232"/>
      <c r="AT3091" s="243" t="str">
        <f t="shared" si="239"/>
        <v/>
      </c>
      <c r="AU3091" s="243" t="str">
        <f t="shared" si="240"/>
        <v/>
      </c>
    </row>
    <row r="3092" spans="2:47" ht="14.25">
      <c r="B3092" s="682">
        <v>2025</v>
      </c>
      <c r="C3092" s="29">
        <v>8</v>
      </c>
      <c r="D3092" s="682"/>
      <c r="E3092" s="683"/>
      <c r="F3092" s="682"/>
      <c r="G3092" s="703"/>
      <c r="H3092" s="694"/>
      <c r="I3092" s="347"/>
      <c r="J3092" s="694"/>
      <c r="K3092" s="232"/>
      <c r="L3092" s="698"/>
      <c r="M3092" s="185"/>
      <c r="N3092" s="717"/>
      <c r="O3092" s="232"/>
      <c r="P3092" s="232"/>
      <c r="Q3092" s="347"/>
      <c r="R3092" s="695"/>
      <c r="S3092" s="695"/>
      <c r="T3092" s="695"/>
      <c r="U3092" s="695"/>
      <c r="V3092" s="695"/>
      <c r="W3092" s="695"/>
      <c r="X3092" s="232"/>
      <c r="Y3092" s="695"/>
      <c r="Z3092" s="232"/>
      <c r="AA3092" s="696"/>
      <c r="AB3092" s="696"/>
      <c r="AC3092" s="697"/>
      <c r="AD3092" s="698"/>
      <c r="AE3092" s="699"/>
      <c r="AF3092" s="699"/>
      <c r="AG3092" s="699"/>
      <c r="AH3092" s="699"/>
      <c r="AI3092" s="232"/>
      <c r="AJ3092" s="694"/>
      <c r="AK3092" s="694"/>
      <c r="AL3092" s="700"/>
      <c r="AM3092" s="694"/>
      <c r="AN3092" s="694"/>
      <c r="AO3092" s="232"/>
      <c r="AP3092" s="232"/>
      <c r="AQ3092" s="232"/>
      <c r="AR3092" s="232"/>
      <c r="AS3092" s="232"/>
      <c r="AT3092" s="243" t="str">
        <f t="shared" si="239"/>
        <v/>
      </c>
      <c r="AU3092" s="243" t="str">
        <f t="shared" si="240"/>
        <v/>
      </c>
    </row>
    <row r="3093" spans="2:47" ht="14.25">
      <c r="B3093" s="682">
        <v>2025</v>
      </c>
      <c r="C3093" s="29">
        <v>8</v>
      </c>
      <c r="D3093" s="682"/>
      <c r="E3093" s="683"/>
      <c r="F3093" s="682"/>
      <c r="G3093" s="703"/>
      <c r="H3093" s="694"/>
      <c r="I3093" s="347"/>
      <c r="J3093" s="694"/>
      <c r="K3093" s="232"/>
      <c r="L3093" s="698"/>
      <c r="M3093" s="185"/>
      <c r="N3093" s="717"/>
      <c r="O3093" s="232"/>
      <c r="P3093" s="232"/>
      <c r="Q3093" s="347"/>
      <c r="R3093" s="695"/>
      <c r="S3093" s="695"/>
      <c r="T3093" s="695"/>
      <c r="U3093" s="695"/>
      <c r="V3093" s="695"/>
      <c r="W3093" s="695"/>
      <c r="X3093" s="232"/>
      <c r="Y3093" s="695"/>
      <c r="Z3093" s="232"/>
      <c r="AA3093" s="696"/>
      <c r="AB3093" s="696"/>
      <c r="AC3093" s="697"/>
      <c r="AD3093" s="698"/>
      <c r="AE3093" s="699"/>
      <c r="AF3093" s="699"/>
      <c r="AG3093" s="699"/>
      <c r="AH3093" s="699"/>
      <c r="AI3093" s="232"/>
      <c r="AJ3093" s="694"/>
      <c r="AK3093" s="694"/>
      <c r="AL3093" s="700"/>
      <c r="AM3093" s="694"/>
      <c r="AN3093" s="694"/>
      <c r="AO3093" s="232"/>
      <c r="AP3093" s="232"/>
      <c r="AQ3093" s="232"/>
      <c r="AR3093" s="232"/>
      <c r="AS3093" s="232"/>
      <c r="AT3093" s="243" t="str">
        <f t="shared" si="239"/>
        <v/>
      </c>
      <c r="AU3093" s="243" t="str">
        <f t="shared" si="240"/>
        <v/>
      </c>
    </row>
    <row r="3094" spans="2:47" ht="14.25">
      <c r="B3094" s="682">
        <v>2025</v>
      </c>
      <c r="C3094" s="29">
        <v>8</v>
      </c>
      <c r="D3094" s="682"/>
      <c r="E3094" s="683"/>
      <c r="F3094" s="682"/>
      <c r="G3094" s="703"/>
      <c r="H3094" s="694"/>
      <c r="I3094" s="347"/>
      <c r="J3094" s="694"/>
      <c r="K3094" s="232"/>
      <c r="L3094" s="698"/>
      <c r="M3094" s="185"/>
      <c r="N3094" s="717"/>
      <c r="O3094" s="232"/>
      <c r="P3094" s="232"/>
      <c r="Q3094" s="347"/>
      <c r="R3094" s="695"/>
      <c r="S3094" s="695"/>
      <c r="T3094" s="695"/>
      <c r="U3094" s="695"/>
      <c r="V3094" s="695"/>
      <c r="W3094" s="695"/>
      <c r="X3094" s="232"/>
      <c r="Y3094" s="695"/>
      <c r="Z3094" s="232"/>
      <c r="AA3094" s="696"/>
      <c r="AB3094" s="696"/>
      <c r="AC3094" s="697"/>
      <c r="AD3094" s="698"/>
      <c r="AE3094" s="699"/>
      <c r="AF3094" s="699"/>
      <c r="AG3094" s="699"/>
      <c r="AH3094" s="699"/>
      <c r="AI3094" s="232"/>
      <c r="AJ3094" s="694"/>
      <c r="AK3094" s="694"/>
      <c r="AL3094" s="700"/>
      <c r="AM3094" s="694"/>
      <c r="AN3094" s="694"/>
      <c r="AO3094" s="232"/>
      <c r="AP3094" s="232"/>
      <c r="AQ3094" s="232"/>
      <c r="AR3094" s="232"/>
      <c r="AS3094" s="232"/>
      <c r="AT3094" s="243" t="str">
        <f t="shared" si="239"/>
        <v/>
      </c>
      <c r="AU3094" s="243" t="str">
        <f t="shared" si="240"/>
        <v/>
      </c>
    </row>
    <row r="3095" spans="2:47" ht="14.25">
      <c r="B3095" s="682">
        <v>2025</v>
      </c>
      <c r="C3095" s="29">
        <v>8</v>
      </c>
      <c r="D3095" s="682"/>
      <c r="E3095" s="683"/>
      <c r="F3095" s="682"/>
      <c r="G3095" s="703"/>
      <c r="H3095" s="694"/>
      <c r="I3095" s="347"/>
      <c r="J3095" s="694"/>
      <c r="K3095" s="232"/>
      <c r="L3095" s="698"/>
      <c r="M3095" s="185"/>
      <c r="N3095" s="717"/>
      <c r="O3095" s="232"/>
      <c r="P3095" s="232"/>
      <c r="Q3095" s="347"/>
      <c r="R3095" s="695"/>
      <c r="S3095" s="695"/>
      <c r="T3095" s="695"/>
      <c r="U3095" s="695"/>
      <c r="V3095" s="695"/>
      <c r="W3095" s="695"/>
      <c r="X3095" s="232"/>
      <c r="Y3095" s="695"/>
      <c r="Z3095" s="232"/>
      <c r="AA3095" s="696"/>
      <c r="AB3095" s="696"/>
      <c r="AC3095" s="697"/>
      <c r="AD3095" s="698"/>
      <c r="AE3095" s="699"/>
      <c r="AF3095" s="699"/>
      <c r="AG3095" s="699"/>
      <c r="AH3095" s="699"/>
      <c r="AI3095" s="232"/>
      <c r="AJ3095" s="694"/>
      <c r="AK3095" s="694"/>
      <c r="AL3095" s="700"/>
      <c r="AM3095" s="694"/>
      <c r="AN3095" s="694"/>
      <c r="AO3095" s="232"/>
      <c r="AP3095" s="232"/>
      <c r="AQ3095" s="232"/>
      <c r="AR3095" s="232"/>
      <c r="AS3095" s="232"/>
      <c r="AT3095" s="243" t="str">
        <f t="shared" si="239"/>
        <v/>
      </c>
      <c r="AU3095" s="243" t="str">
        <f t="shared" si="240"/>
        <v/>
      </c>
    </row>
    <row r="3096" spans="2:47" ht="14.25">
      <c r="B3096" s="682">
        <v>2025</v>
      </c>
      <c r="C3096" s="29">
        <v>8</v>
      </c>
      <c r="D3096" s="682"/>
      <c r="E3096" s="683"/>
      <c r="F3096" s="682"/>
      <c r="G3096" s="703"/>
      <c r="H3096" s="694"/>
      <c r="I3096" s="347"/>
      <c r="J3096" s="694"/>
      <c r="K3096" s="232"/>
      <c r="L3096" s="698"/>
      <c r="M3096" s="185"/>
      <c r="N3096" s="717"/>
      <c r="O3096" s="232"/>
      <c r="P3096" s="232"/>
      <c r="Q3096" s="347"/>
      <c r="R3096" s="695"/>
      <c r="S3096" s="695"/>
      <c r="T3096" s="695"/>
      <c r="U3096" s="695"/>
      <c r="V3096" s="695"/>
      <c r="W3096" s="695"/>
      <c r="X3096" s="232"/>
      <c r="Y3096" s="695"/>
      <c r="Z3096" s="232"/>
      <c r="AA3096" s="696"/>
      <c r="AB3096" s="696"/>
      <c r="AC3096" s="697"/>
      <c r="AD3096" s="698"/>
      <c r="AE3096" s="699"/>
      <c r="AF3096" s="699"/>
      <c r="AG3096" s="699"/>
      <c r="AH3096" s="699"/>
      <c r="AI3096" s="232"/>
      <c r="AJ3096" s="694"/>
      <c r="AK3096" s="694"/>
      <c r="AL3096" s="700"/>
      <c r="AM3096" s="694"/>
      <c r="AN3096" s="694"/>
      <c r="AO3096" s="232"/>
      <c r="AP3096" s="232"/>
      <c r="AQ3096" s="232"/>
      <c r="AR3096" s="232"/>
      <c r="AS3096" s="232"/>
      <c r="AT3096" s="243" t="str">
        <f t="shared" si="239"/>
        <v/>
      </c>
      <c r="AU3096" s="243" t="str">
        <f t="shared" si="240"/>
        <v/>
      </c>
    </row>
    <row r="3097" spans="2:47" ht="14.25">
      <c r="B3097" s="682">
        <v>2025</v>
      </c>
      <c r="C3097" s="29">
        <v>8</v>
      </c>
      <c r="D3097" s="682"/>
      <c r="E3097" s="683"/>
      <c r="F3097" s="682"/>
      <c r="G3097" s="703"/>
      <c r="H3097" s="694"/>
      <c r="I3097" s="347"/>
      <c r="J3097" s="694"/>
      <c r="K3097" s="232"/>
      <c r="L3097" s="698"/>
      <c r="M3097" s="185"/>
      <c r="N3097" s="717"/>
      <c r="O3097" s="232"/>
      <c r="P3097" s="232"/>
      <c r="Q3097" s="347"/>
      <c r="R3097" s="695"/>
      <c r="S3097" s="695"/>
      <c r="T3097" s="695"/>
      <c r="U3097" s="695"/>
      <c r="V3097" s="695"/>
      <c r="W3097" s="695"/>
      <c r="X3097" s="232"/>
      <c r="Y3097" s="695"/>
      <c r="Z3097" s="232"/>
      <c r="AA3097" s="696"/>
      <c r="AB3097" s="696"/>
      <c r="AC3097" s="697"/>
      <c r="AD3097" s="698"/>
      <c r="AE3097" s="699"/>
      <c r="AF3097" s="699"/>
      <c r="AG3097" s="699"/>
      <c r="AH3097" s="699"/>
      <c r="AI3097" s="232"/>
      <c r="AJ3097" s="694"/>
      <c r="AK3097" s="694"/>
      <c r="AL3097" s="700"/>
      <c r="AM3097" s="694"/>
      <c r="AN3097" s="694"/>
      <c r="AO3097" s="232"/>
      <c r="AP3097" s="232"/>
      <c r="AQ3097" s="232"/>
      <c r="AR3097" s="232"/>
      <c r="AS3097" s="232"/>
      <c r="AT3097" s="243" t="str">
        <f t="shared" si="239"/>
        <v/>
      </c>
      <c r="AU3097" s="243" t="str">
        <f t="shared" si="240"/>
        <v/>
      </c>
    </row>
    <row r="3098" spans="2:47" ht="14.25">
      <c r="B3098" s="682">
        <v>2025</v>
      </c>
      <c r="C3098" s="29">
        <v>8</v>
      </c>
      <c r="D3098" s="682"/>
      <c r="E3098" s="683"/>
      <c r="F3098" s="682"/>
      <c r="G3098" s="703"/>
      <c r="H3098" s="694"/>
      <c r="I3098" s="347"/>
      <c r="J3098" s="694"/>
      <c r="K3098" s="232"/>
      <c r="L3098" s="698"/>
      <c r="M3098" s="185"/>
      <c r="N3098" s="717"/>
      <c r="O3098" s="232"/>
      <c r="P3098" s="232"/>
      <c r="Q3098" s="347"/>
      <c r="R3098" s="695"/>
      <c r="S3098" s="695"/>
      <c r="T3098" s="695"/>
      <c r="U3098" s="695"/>
      <c r="V3098" s="695"/>
      <c r="W3098" s="695"/>
      <c r="X3098" s="232"/>
      <c r="Y3098" s="695"/>
      <c r="Z3098" s="232"/>
      <c r="AA3098" s="696"/>
      <c r="AB3098" s="696"/>
      <c r="AC3098" s="697"/>
      <c r="AD3098" s="698"/>
      <c r="AE3098" s="699"/>
      <c r="AF3098" s="699"/>
      <c r="AG3098" s="699"/>
      <c r="AH3098" s="699"/>
      <c r="AI3098" s="232"/>
      <c r="AJ3098" s="694"/>
      <c r="AK3098" s="694"/>
      <c r="AL3098" s="700"/>
      <c r="AM3098" s="694"/>
      <c r="AN3098" s="694"/>
      <c r="AO3098" s="232"/>
      <c r="AP3098" s="232"/>
      <c r="AQ3098" s="232"/>
      <c r="AR3098" s="232"/>
      <c r="AS3098" s="232"/>
      <c r="AT3098" s="243" t="str">
        <f t="shared" si="239"/>
        <v/>
      </c>
      <c r="AU3098" s="243" t="str">
        <f t="shared" si="240"/>
        <v/>
      </c>
    </row>
    <row r="3099" spans="2:47" ht="14.25">
      <c r="B3099" s="682">
        <v>2025</v>
      </c>
      <c r="C3099" s="29">
        <v>8</v>
      </c>
      <c r="D3099" s="682"/>
      <c r="E3099" s="683"/>
      <c r="F3099" s="682"/>
      <c r="G3099" s="703"/>
      <c r="H3099" s="694"/>
      <c r="I3099" s="347"/>
      <c r="J3099" s="694"/>
      <c r="K3099" s="232"/>
      <c r="L3099" s="698"/>
      <c r="M3099" s="185"/>
      <c r="N3099" s="717"/>
      <c r="O3099" s="232"/>
      <c r="P3099" s="232"/>
      <c r="Q3099" s="347"/>
      <c r="R3099" s="695"/>
      <c r="S3099" s="695"/>
      <c r="T3099" s="695"/>
      <c r="U3099" s="695"/>
      <c r="V3099" s="695"/>
      <c r="W3099" s="695"/>
      <c r="X3099" s="232"/>
      <c r="Y3099" s="695"/>
      <c r="Z3099" s="232"/>
      <c r="AA3099" s="696"/>
      <c r="AB3099" s="696"/>
      <c r="AC3099" s="697"/>
      <c r="AD3099" s="698"/>
      <c r="AE3099" s="699"/>
      <c r="AF3099" s="699"/>
      <c r="AG3099" s="699"/>
      <c r="AH3099" s="699"/>
      <c r="AI3099" s="232"/>
      <c r="AJ3099" s="694"/>
      <c r="AK3099" s="694"/>
      <c r="AL3099" s="700"/>
      <c r="AM3099" s="694"/>
      <c r="AN3099" s="694"/>
      <c r="AO3099" s="232"/>
      <c r="AP3099" s="232"/>
      <c r="AQ3099" s="232"/>
      <c r="AR3099" s="232"/>
      <c r="AS3099" s="232"/>
      <c r="AT3099" s="243" t="str">
        <f t="shared" si="239"/>
        <v/>
      </c>
      <c r="AU3099" s="243" t="str">
        <f t="shared" si="240"/>
        <v/>
      </c>
    </row>
    <row r="3100" spans="2:47" ht="14.25">
      <c r="B3100" s="682">
        <v>2025</v>
      </c>
      <c r="C3100" s="29">
        <v>8</v>
      </c>
      <c r="D3100" s="682"/>
      <c r="E3100" s="683"/>
      <c r="F3100" s="682"/>
      <c r="G3100" s="703"/>
      <c r="H3100" s="694"/>
      <c r="I3100" s="347"/>
      <c r="J3100" s="694"/>
      <c r="K3100" s="232"/>
      <c r="L3100" s="698"/>
      <c r="M3100" s="185"/>
      <c r="N3100" s="717"/>
      <c r="O3100" s="232"/>
      <c r="P3100" s="232"/>
      <c r="Q3100" s="347"/>
      <c r="R3100" s="695"/>
      <c r="S3100" s="695"/>
      <c r="T3100" s="695"/>
      <c r="U3100" s="695"/>
      <c r="V3100" s="695"/>
      <c r="W3100" s="695"/>
      <c r="X3100" s="232"/>
      <c r="Y3100" s="695"/>
      <c r="Z3100" s="232"/>
      <c r="AA3100" s="696"/>
      <c r="AB3100" s="696"/>
      <c r="AC3100" s="697"/>
      <c r="AD3100" s="698"/>
      <c r="AE3100" s="699"/>
      <c r="AF3100" s="699"/>
      <c r="AG3100" s="699"/>
      <c r="AH3100" s="699"/>
      <c r="AI3100" s="232"/>
      <c r="AJ3100" s="694"/>
      <c r="AK3100" s="694"/>
      <c r="AL3100" s="700"/>
      <c r="AM3100" s="694"/>
      <c r="AN3100" s="694"/>
      <c r="AO3100" s="232"/>
      <c r="AP3100" s="232"/>
      <c r="AQ3100" s="232"/>
      <c r="AR3100" s="232"/>
      <c r="AS3100" s="232"/>
      <c r="AT3100" s="243" t="str">
        <f t="shared" si="239"/>
        <v/>
      </c>
      <c r="AU3100" s="243" t="str">
        <f t="shared" si="240"/>
        <v/>
      </c>
    </row>
    <row r="3101" spans="2:47" ht="14.25">
      <c r="B3101" s="682">
        <v>2025</v>
      </c>
      <c r="C3101" s="29">
        <v>8</v>
      </c>
      <c r="D3101" s="682"/>
      <c r="E3101" s="683"/>
      <c r="F3101" s="682"/>
      <c r="G3101" s="703"/>
      <c r="H3101" s="694"/>
      <c r="I3101" s="347"/>
      <c r="J3101" s="694"/>
      <c r="K3101" s="232"/>
      <c r="L3101" s="698"/>
      <c r="M3101" s="185"/>
      <c r="N3101" s="717"/>
      <c r="O3101" s="232"/>
      <c r="P3101" s="232"/>
      <c r="Q3101" s="347"/>
      <c r="R3101" s="695"/>
      <c r="S3101" s="695"/>
      <c r="T3101" s="695"/>
      <c r="U3101" s="695"/>
      <c r="V3101" s="695"/>
      <c r="W3101" s="695"/>
      <c r="X3101" s="232"/>
      <c r="Y3101" s="695"/>
      <c r="Z3101" s="232"/>
      <c r="AA3101" s="696"/>
      <c r="AB3101" s="696"/>
      <c r="AC3101" s="697"/>
      <c r="AD3101" s="698"/>
      <c r="AE3101" s="699"/>
      <c r="AF3101" s="699"/>
      <c r="AG3101" s="699"/>
      <c r="AH3101" s="699"/>
      <c r="AI3101" s="232"/>
      <c r="AJ3101" s="694"/>
      <c r="AK3101" s="694"/>
      <c r="AL3101" s="700"/>
      <c r="AM3101" s="694"/>
      <c r="AN3101" s="694"/>
      <c r="AO3101" s="232"/>
      <c r="AP3101" s="232"/>
      <c r="AQ3101" s="232"/>
      <c r="AR3101" s="232"/>
      <c r="AS3101" s="232"/>
      <c r="AT3101" s="243" t="str">
        <f t="shared" si="239"/>
        <v/>
      </c>
      <c r="AU3101" s="243" t="str">
        <f t="shared" si="240"/>
        <v/>
      </c>
    </row>
    <row r="3102" spans="2:47" ht="14.25">
      <c r="B3102" s="682">
        <v>2025</v>
      </c>
      <c r="C3102" s="29">
        <v>8</v>
      </c>
      <c r="D3102" s="682"/>
      <c r="E3102" s="683"/>
      <c r="F3102" s="682"/>
      <c r="G3102" s="703"/>
      <c r="H3102" s="694"/>
      <c r="I3102" s="347"/>
      <c r="J3102" s="694"/>
      <c r="K3102" s="232"/>
      <c r="L3102" s="698"/>
      <c r="M3102" s="185"/>
      <c r="N3102" s="717"/>
      <c r="O3102" s="232"/>
      <c r="P3102" s="232"/>
      <c r="Q3102" s="347"/>
      <c r="R3102" s="695"/>
      <c r="S3102" s="695"/>
      <c r="T3102" s="695"/>
      <c r="U3102" s="695"/>
      <c r="V3102" s="695"/>
      <c r="W3102" s="695"/>
      <c r="X3102" s="232"/>
      <c r="Y3102" s="695"/>
      <c r="Z3102" s="232"/>
      <c r="AA3102" s="696"/>
      <c r="AB3102" s="696"/>
      <c r="AC3102" s="697"/>
      <c r="AD3102" s="698"/>
      <c r="AE3102" s="699"/>
      <c r="AF3102" s="699"/>
      <c r="AG3102" s="699"/>
      <c r="AH3102" s="699"/>
      <c r="AI3102" s="232"/>
      <c r="AJ3102" s="694"/>
      <c r="AK3102" s="694"/>
      <c r="AL3102" s="700"/>
      <c r="AM3102" s="694"/>
      <c r="AN3102" s="694"/>
      <c r="AO3102" s="232"/>
      <c r="AP3102" s="232"/>
      <c r="AQ3102" s="232"/>
      <c r="AR3102" s="232"/>
      <c r="AS3102" s="232"/>
      <c r="AT3102" s="243" t="str">
        <f t="shared" si="239"/>
        <v/>
      </c>
      <c r="AU3102" s="243" t="str">
        <f t="shared" si="240"/>
        <v/>
      </c>
    </row>
    <row r="3103" spans="2:47" ht="14.25">
      <c r="B3103" s="682">
        <v>2025</v>
      </c>
      <c r="C3103" s="29">
        <v>8</v>
      </c>
      <c r="D3103" s="682"/>
      <c r="E3103" s="683"/>
      <c r="F3103" s="682"/>
      <c r="G3103" s="703"/>
      <c r="H3103" s="694"/>
      <c r="I3103" s="347"/>
      <c r="J3103" s="694"/>
      <c r="K3103" s="232"/>
      <c r="L3103" s="698"/>
      <c r="M3103" s="185"/>
      <c r="N3103" s="717"/>
      <c r="O3103" s="232"/>
      <c r="P3103" s="232"/>
      <c r="Q3103" s="347"/>
      <c r="R3103" s="695"/>
      <c r="S3103" s="695"/>
      <c r="T3103" s="695"/>
      <c r="U3103" s="695"/>
      <c r="V3103" s="695"/>
      <c r="W3103" s="695"/>
      <c r="X3103" s="232"/>
      <c r="Y3103" s="695"/>
      <c r="Z3103" s="232"/>
      <c r="AA3103" s="696"/>
      <c r="AB3103" s="696"/>
      <c r="AC3103" s="697"/>
      <c r="AD3103" s="698"/>
      <c r="AE3103" s="699"/>
      <c r="AF3103" s="699"/>
      <c r="AG3103" s="699"/>
      <c r="AH3103" s="699"/>
      <c r="AI3103" s="232"/>
      <c r="AJ3103" s="694"/>
      <c r="AK3103" s="694"/>
      <c r="AL3103" s="700"/>
      <c r="AM3103" s="694"/>
      <c r="AN3103" s="694"/>
      <c r="AO3103" s="232"/>
      <c r="AP3103" s="232"/>
      <c r="AQ3103" s="232"/>
      <c r="AR3103" s="232"/>
      <c r="AS3103" s="232"/>
      <c r="AT3103" s="243" t="str">
        <f t="shared" si="239"/>
        <v/>
      </c>
      <c r="AU3103" s="243" t="str">
        <f t="shared" si="240"/>
        <v/>
      </c>
    </row>
    <row r="3104" spans="2:47" ht="14.25">
      <c r="B3104" s="682">
        <v>2025</v>
      </c>
      <c r="C3104" s="29">
        <v>8</v>
      </c>
      <c r="D3104" s="682"/>
      <c r="E3104" s="683"/>
      <c r="F3104" s="682"/>
      <c r="G3104" s="703"/>
      <c r="H3104" s="694"/>
      <c r="I3104" s="347"/>
      <c r="J3104" s="694"/>
      <c r="K3104" s="232"/>
      <c r="L3104" s="698"/>
      <c r="M3104" s="185"/>
      <c r="N3104" s="717"/>
      <c r="O3104" s="232"/>
      <c r="P3104" s="232"/>
      <c r="Q3104" s="347"/>
      <c r="R3104" s="695"/>
      <c r="S3104" s="695"/>
      <c r="T3104" s="695"/>
      <c r="U3104" s="695"/>
      <c r="V3104" s="695"/>
      <c r="W3104" s="695"/>
      <c r="X3104" s="232"/>
      <c r="Y3104" s="695"/>
      <c r="Z3104" s="232"/>
      <c r="AA3104" s="696"/>
      <c r="AB3104" s="696"/>
      <c r="AC3104" s="697"/>
      <c r="AD3104" s="698"/>
      <c r="AE3104" s="699"/>
      <c r="AF3104" s="699"/>
      <c r="AG3104" s="699"/>
      <c r="AH3104" s="699"/>
      <c r="AI3104" s="232"/>
      <c r="AJ3104" s="694"/>
      <c r="AK3104" s="694"/>
      <c r="AL3104" s="700"/>
      <c r="AM3104" s="694"/>
      <c r="AN3104" s="694"/>
      <c r="AO3104" s="232"/>
      <c r="AP3104" s="232"/>
      <c r="AQ3104" s="232"/>
      <c r="AR3104" s="232"/>
      <c r="AS3104" s="232"/>
      <c r="AT3104" s="243" t="str">
        <f t="shared" si="239"/>
        <v/>
      </c>
      <c r="AU3104" s="243" t="str">
        <f t="shared" si="240"/>
        <v/>
      </c>
    </row>
    <row r="3105" spans="2:47" ht="14.25">
      <c r="B3105" s="682">
        <v>2025</v>
      </c>
      <c r="C3105" s="29">
        <v>8</v>
      </c>
      <c r="D3105" s="682"/>
      <c r="E3105" s="683"/>
      <c r="F3105" s="682"/>
      <c r="G3105" s="703"/>
      <c r="H3105" s="694"/>
      <c r="I3105" s="347"/>
      <c r="J3105" s="694"/>
      <c r="K3105" s="232"/>
      <c r="L3105" s="698"/>
      <c r="M3105" s="185"/>
      <c r="N3105" s="717"/>
      <c r="O3105" s="232"/>
      <c r="P3105" s="232"/>
      <c r="Q3105" s="347"/>
      <c r="R3105" s="695"/>
      <c r="S3105" s="695"/>
      <c r="T3105" s="695"/>
      <c r="U3105" s="695"/>
      <c r="V3105" s="695"/>
      <c r="W3105" s="695"/>
      <c r="X3105" s="232"/>
      <c r="Y3105" s="695"/>
      <c r="Z3105" s="232"/>
      <c r="AA3105" s="696"/>
      <c r="AB3105" s="696"/>
      <c r="AC3105" s="697"/>
      <c r="AD3105" s="698"/>
      <c r="AE3105" s="699"/>
      <c r="AF3105" s="699"/>
      <c r="AG3105" s="699"/>
      <c r="AH3105" s="699"/>
      <c r="AI3105" s="232"/>
      <c r="AJ3105" s="694"/>
      <c r="AK3105" s="694"/>
      <c r="AL3105" s="700"/>
      <c r="AM3105" s="694"/>
      <c r="AN3105" s="694"/>
      <c r="AO3105" s="232"/>
      <c r="AP3105" s="232"/>
      <c r="AQ3105" s="232"/>
      <c r="AR3105" s="232"/>
      <c r="AS3105" s="232"/>
      <c r="AT3105" s="243" t="str">
        <f t="shared" si="239"/>
        <v/>
      </c>
      <c r="AU3105" s="243" t="str">
        <f t="shared" si="240"/>
        <v/>
      </c>
    </row>
    <row r="3106" spans="2:47" ht="14.25">
      <c r="B3106" s="682">
        <v>2025</v>
      </c>
      <c r="C3106" s="29">
        <v>8</v>
      </c>
      <c r="D3106" s="682"/>
      <c r="E3106" s="683"/>
      <c r="F3106" s="682"/>
      <c r="G3106" s="703"/>
      <c r="H3106" s="694"/>
      <c r="I3106" s="347"/>
      <c r="J3106" s="694"/>
      <c r="K3106" s="232"/>
      <c r="L3106" s="698"/>
      <c r="M3106" s="185"/>
      <c r="N3106" s="717"/>
      <c r="O3106" s="232"/>
      <c r="P3106" s="232"/>
      <c r="Q3106" s="347"/>
      <c r="R3106" s="695"/>
      <c r="S3106" s="695"/>
      <c r="T3106" s="695"/>
      <c r="U3106" s="695"/>
      <c r="V3106" s="695"/>
      <c r="W3106" s="695"/>
      <c r="X3106" s="232"/>
      <c r="Y3106" s="695"/>
      <c r="Z3106" s="232"/>
      <c r="AA3106" s="696"/>
      <c r="AB3106" s="696"/>
      <c r="AC3106" s="697"/>
      <c r="AD3106" s="698"/>
      <c r="AE3106" s="699"/>
      <c r="AF3106" s="699"/>
      <c r="AG3106" s="699"/>
      <c r="AH3106" s="699"/>
      <c r="AI3106" s="232"/>
      <c r="AJ3106" s="694"/>
      <c r="AK3106" s="694"/>
      <c r="AL3106" s="700"/>
      <c r="AM3106" s="694"/>
      <c r="AN3106" s="694"/>
      <c r="AO3106" s="232"/>
      <c r="AP3106" s="232"/>
      <c r="AQ3106" s="232"/>
      <c r="AR3106" s="232"/>
      <c r="AS3106" s="232"/>
      <c r="AT3106" s="243" t="str">
        <f t="shared" si="239"/>
        <v/>
      </c>
      <c r="AU3106" s="243" t="str">
        <f t="shared" si="240"/>
        <v/>
      </c>
    </row>
    <row r="3107" spans="2:47" ht="14.25">
      <c r="B3107" s="682">
        <v>2025</v>
      </c>
      <c r="C3107" s="29">
        <v>8</v>
      </c>
      <c r="D3107" s="682"/>
      <c r="E3107" s="683"/>
      <c r="F3107" s="682"/>
      <c r="G3107" s="703"/>
      <c r="H3107" s="694"/>
      <c r="I3107" s="347"/>
      <c r="J3107" s="694"/>
      <c r="K3107" s="232"/>
      <c r="L3107" s="698"/>
      <c r="M3107" s="185"/>
      <c r="N3107" s="717"/>
      <c r="O3107" s="232"/>
      <c r="P3107" s="232"/>
      <c r="Q3107" s="347"/>
      <c r="R3107" s="695"/>
      <c r="S3107" s="695"/>
      <c r="T3107" s="695"/>
      <c r="U3107" s="695"/>
      <c r="V3107" s="695"/>
      <c r="W3107" s="695"/>
      <c r="X3107" s="232"/>
      <c r="Y3107" s="695"/>
      <c r="Z3107" s="232"/>
      <c r="AA3107" s="696"/>
      <c r="AB3107" s="696"/>
      <c r="AC3107" s="697"/>
      <c r="AD3107" s="698"/>
      <c r="AE3107" s="699"/>
      <c r="AF3107" s="699"/>
      <c r="AG3107" s="699"/>
      <c r="AH3107" s="699"/>
      <c r="AI3107" s="232"/>
      <c r="AJ3107" s="694"/>
      <c r="AK3107" s="694"/>
      <c r="AL3107" s="700"/>
      <c r="AM3107" s="694"/>
      <c r="AN3107" s="694"/>
      <c r="AO3107" s="232"/>
      <c r="AP3107" s="232"/>
      <c r="AQ3107" s="232"/>
      <c r="AR3107" s="232"/>
      <c r="AS3107" s="232"/>
      <c r="AT3107" s="243" t="str">
        <f t="shared" si="239"/>
        <v/>
      </c>
      <c r="AU3107" s="243" t="str">
        <f t="shared" si="240"/>
        <v/>
      </c>
    </row>
    <row r="3108" spans="2:47" ht="14.25">
      <c r="B3108" s="682">
        <v>2025</v>
      </c>
      <c r="C3108" s="29">
        <v>8</v>
      </c>
      <c r="D3108" s="682"/>
      <c r="E3108" s="683"/>
      <c r="F3108" s="682"/>
      <c r="G3108" s="703"/>
      <c r="H3108" s="694"/>
      <c r="I3108" s="347"/>
      <c r="J3108" s="694"/>
      <c r="K3108" s="232"/>
      <c r="L3108" s="698"/>
      <c r="M3108" s="185"/>
      <c r="N3108" s="717"/>
      <c r="O3108" s="232"/>
      <c r="P3108" s="232"/>
      <c r="Q3108" s="347"/>
      <c r="R3108" s="695"/>
      <c r="S3108" s="695"/>
      <c r="T3108" s="695"/>
      <c r="U3108" s="695"/>
      <c r="V3108" s="695"/>
      <c r="W3108" s="695"/>
      <c r="X3108" s="232"/>
      <c r="Y3108" s="695"/>
      <c r="Z3108" s="232"/>
      <c r="AA3108" s="696"/>
      <c r="AB3108" s="696"/>
      <c r="AC3108" s="697"/>
      <c r="AD3108" s="698"/>
      <c r="AE3108" s="699"/>
      <c r="AF3108" s="699"/>
      <c r="AG3108" s="699"/>
      <c r="AH3108" s="699"/>
      <c r="AI3108" s="232"/>
      <c r="AJ3108" s="694"/>
      <c r="AK3108" s="694"/>
      <c r="AL3108" s="700"/>
      <c r="AM3108" s="694"/>
      <c r="AN3108" s="694"/>
      <c r="AO3108" s="232"/>
      <c r="AP3108" s="232"/>
      <c r="AQ3108" s="232"/>
      <c r="AR3108" s="232"/>
      <c r="AS3108" s="232"/>
      <c r="AT3108" s="243" t="str">
        <f t="shared" si="239"/>
        <v/>
      </c>
      <c r="AU3108" s="243" t="str">
        <f t="shared" si="240"/>
        <v/>
      </c>
    </row>
    <row r="3109" spans="2:47" ht="14.25">
      <c r="B3109" s="682">
        <v>2025</v>
      </c>
      <c r="C3109" s="29">
        <v>8</v>
      </c>
      <c r="D3109" s="682"/>
      <c r="E3109" s="683"/>
      <c r="F3109" s="682"/>
      <c r="G3109" s="703"/>
      <c r="H3109" s="694"/>
      <c r="I3109" s="347"/>
      <c r="J3109" s="694"/>
      <c r="K3109" s="232"/>
      <c r="L3109" s="698"/>
      <c r="M3109" s="185"/>
      <c r="N3109" s="717"/>
      <c r="O3109" s="232"/>
      <c r="P3109" s="232"/>
      <c r="Q3109" s="347"/>
      <c r="R3109" s="695"/>
      <c r="S3109" s="695"/>
      <c r="T3109" s="695"/>
      <c r="U3109" s="695"/>
      <c r="V3109" s="695"/>
      <c r="W3109" s="695"/>
      <c r="X3109" s="232"/>
      <c r="Y3109" s="695"/>
      <c r="Z3109" s="232"/>
      <c r="AA3109" s="696"/>
      <c r="AB3109" s="696"/>
      <c r="AC3109" s="697"/>
      <c r="AD3109" s="698"/>
      <c r="AE3109" s="699"/>
      <c r="AF3109" s="699"/>
      <c r="AG3109" s="699"/>
      <c r="AH3109" s="699"/>
      <c r="AI3109" s="232"/>
      <c r="AJ3109" s="694"/>
      <c r="AK3109" s="694"/>
      <c r="AL3109" s="700"/>
      <c r="AM3109" s="694"/>
      <c r="AN3109" s="694"/>
      <c r="AO3109" s="232"/>
      <c r="AP3109" s="232"/>
      <c r="AQ3109" s="232"/>
      <c r="AR3109" s="232"/>
      <c r="AS3109" s="232"/>
      <c r="AT3109" s="243" t="str">
        <f t="shared" si="239"/>
        <v/>
      </c>
      <c r="AU3109" s="243" t="str">
        <f t="shared" si="240"/>
        <v/>
      </c>
    </row>
    <row r="3110" spans="2:47" ht="14.25">
      <c r="B3110" s="682">
        <v>2025</v>
      </c>
      <c r="C3110" s="29">
        <v>8</v>
      </c>
      <c r="D3110" s="682"/>
      <c r="E3110" s="683"/>
      <c r="F3110" s="682"/>
      <c r="G3110" s="703"/>
      <c r="H3110" s="694"/>
      <c r="I3110" s="347"/>
      <c r="J3110" s="694"/>
      <c r="K3110" s="232"/>
      <c r="L3110" s="698"/>
      <c r="M3110" s="185"/>
      <c r="N3110" s="717"/>
      <c r="O3110" s="232"/>
      <c r="P3110" s="232"/>
      <c r="Q3110" s="347"/>
      <c r="R3110" s="695"/>
      <c r="S3110" s="695"/>
      <c r="T3110" s="695"/>
      <c r="U3110" s="695"/>
      <c r="V3110" s="695"/>
      <c r="W3110" s="695"/>
      <c r="X3110" s="232"/>
      <c r="Y3110" s="695"/>
      <c r="Z3110" s="232"/>
      <c r="AA3110" s="696"/>
      <c r="AB3110" s="696"/>
      <c r="AC3110" s="697"/>
      <c r="AD3110" s="698"/>
      <c r="AE3110" s="699"/>
      <c r="AF3110" s="699"/>
      <c r="AG3110" s="699"/>
      <c r="AH3110" s="699"/>
      <c r="AI3110" s="232"/>
      <c r="AJ3110" s="694"/>
      <c r="AK3110" s="694"/>
      <c r="AL3110" s="700"/>
      <c r="AM3110" s="694"/>
      <c r="AN3110" s="694"/>
      <c r="AO3110" s="232"/>
      <c r="AP3110" s="232"/>
      <c r="AQ3110" s="232"/>
      <c r="AR3110" s="232"/>
      <c r="AS3110" s="232"/>
      <c r="AT3110" s="243" t="str">
        <f t="shared" si="239"/>
        <v/>
      </c>
      <c r="AU3110" s="243" t="str">
        <f t="shared" si="240"/>
        <v/>
      </c>
    </row>
    <row r="3111" spans="2:47" ht="14.25">
      <c r="B3111" s="682">
        <v>2025</v>
      </c>
      <c r="C3111" s="29">
        <v>8</v>
      </c>
      <c r="D3111" s="682"/>
      <c r="E3111" s="683"/>
      <c r="F3111" s="682"/>
      <c r="G3111" s="703"/>
      <c r="H3111" s="694"/>
      <c r="I3111" s="347"/>
      <c r="J3111" s="694"/>
      <c r="K3111" s="232"/>
      <c r="L3111" s="698"/>
      <c r="M3111" s="185"/>
      <c r="N3111" s="717"/>
      <c r="O3111" s="232"/>
      <c r="P3111" s="232"/>
      <c r="Q3111" s="347"/>
      <c r="R3111" s="695"/>
      <c r="S3111" s="695"/>
      <c r="T3111" s="695"/>
      <c r="U3111" s="695"/>
      <c r="V3111" s="695"/>
      <c r="W3111" s="695"/>
      <c r="X3111" s="232"/>
      <c r="Y3111" s="695"/>
      <c r="Z3111" s="232"/>
      <c r="AA3111" s="696"/>
      <c r="AB3111" s="696"/>
      <c r="AC3111" s="697"/>
      <c r="AD3111" s="698"/>
      <c r="AE3111" s="699"/>
      <c r="AF3111" s="699"/>
      <c r="AG3111" s="699"/>
      <c r="AH3111" s="699"/>
      <c r="AI3111" s="232"/>
      <c r="AJ3111" s="694"/>
      <c r="AK3111" s="694"/>
      <c r="AL3111" s="700"/>
      <c r="AM3111" s="694"/>
      <c r="AN3111" s="694"/>
      <c r="AO3111" s="232"/>
      <c r="AP3111" s="232"/>
      <c r="AQ3111" s="232"/>
      <c r="AR3111" s="232"/>
      <c r="AS3111" s="232"/>
      <c r="AT3111" s="243" t="str">
        <f t="shared" si="239"/>
        <v/>
      </c>
      <c r="AU3111" s="243" t="str">
        <f t="shared" si="240"/>
        <v/>
      </c>
    </row>
    <row r="3112" spans="2:47" ht="14.25">
      <c r="B3112" s="682">
        <v>2025</v>
      </c>
      <c r="C3112" s="29">
        <v>8</v>
      </c>
      <c r="D3112" s="682"/>
      <c r="E3112" s="683"/>
      <c r="F3112" s="682"/>
      <c r="G3112" s="703"/>
      <c r="H3112" s="694"/>
      <c r="I3112" s="347"/>
      <c r="J3112" s="694"/>
      <c r="K3112" s="232"/>
      <c r="L3112" s="698"/>
      <c r="M3112" s="185"/>
      <c r="N3112" s="717"/>
      <c r="O3112" s="232"/>
      <c r="P3112" s="232"/>
      <c r="Q3112" s="347"/>
      <c r="R3112" s="695"/>
      <c r="S3112" s="695"/>
      <c r="T3112" s="695"/>
      <c r="U3112" s="695"/>
      <c r="V3112" s="695"/>
      <c r="W3112" s="695"/>
      <c r="X3112" s="232"/>
      <c r="Y3112" s="695"/>
      <c r="Z3112" s="232"/>
      <c r="AA3112" s="696"/>
      <c r="AB3112" s="696"/>
      <c r="AC3112" s="697"/>
      <c r="AD3112" s="698"/>
      <c r="AE3112" s="699"/>
      <c r="AF3112" s="699"/>
      <c r="AG3112" s="699"/>
      <c r="AH3112" s="699"/>
      <c r="AI3112" s="232"/>
      <c r="AJ3112" s="694"/>
      <c r="AK3112" s="694"/>
      <c r="AL3112" s="700"/>
      <c r="AM3112" s="694"/>
      <c r="AN3112" s="694"/>
      <c r="AO3112" s="232"/>
      <c r="AP3112" s="232"/>
      <c r="AQ3112" s="232"/>
      <c r="AR3112" s="232"/>
      <c r="AS3112" s="232"/>
      <c r="AT3112" s="243" t="str">
        <f t="shared" si="239"/>
        <v/>
      </c>
      <c r="AU3112" s="243" t="str">
        <f t="shared" si="240"/>
        <v/>
      </c>
    </row>
    <row r="3113" spans="2:47" ht="14.25">
      <c r="B3113" s="682">
        <v>2025</v>
      </c>
      <c r="C3113" s="29">
        <v>8</v>
      </c>
      <c r="D3113" s="682"/>
      <c r="E3113" s="683"/>
      <c r="F3113" s="682"/>
      <c r="G3113" s="703"/>
      <c r="H3113" s="694"/>
      <c r="I3113" s="347"/>
      <c r="J3113" s="694"/>
      <c r="K3113" s="232"/>
      <c r="L3113" s="698"/>
      <c r="M3113" s="185"/>
      <c r="N3113" s="717"/>
      <c r="O3113" s="232"/>
      <c r="P3113" s="232"/>
      <c r="Q3113" s="347"/>
      <c r="R3113" s="695"/>
      <c r="S3113" s="695"/>
      <c r="T3113" s="695"/>
      <c r="U3113" s="695"/>
      <c r="V3113" s="695"/>
      <c r="W3113" s="695"/>
      <c r="X3113" s="232"/>
      <c r="Y3113" s="695"/>
      <c r="Z3113" s="232"/>
      <c r="AA3113" s="696"/>
      <c r="AB3113" s="696"/>
      <c r="AC3113" s="697"/>
      <c r="AD3113" s="698"/>
      <c r="AE3113" s="699"/>
      <c r="AF3113" s="699"/>
      <c r="AG3113" s="699"/>
      <c r="AH3113" s="699"/>
      <c r="AI3113" s="232"/>
      <c r="AJ3113" s="694"/>
      <c r="AK3113" s="694"/>
      <c r="AL3113" s="700"/>
      <c r="AM3113" s="694"/>
      <c r="AN3113" s="694"/>
      <c r="AO3113" s="232"/>
      <c r="AP3113" s="232"/>
      <c r="AQ3113" s="232"/>
      <c r="AR3113" s="232"/>
      <c r="AS3113" s="232"/>
      <c r="AT3113" s="243" t="str">
        <f t="shared" si="239"/>
        <v/>
      </c>
      <c r="AU3113" s="243" t="str">
        <f t="shared" si="240"/>
        <v/>
      </c>
    </row>
    <row r="3114" spans="2:47" ht="14.25">
      <c r="B3114" s="682">
        <v>2025</v>
      </c>
      <c r="C3114" s="29">
        <v>8</v>
      </c>
      <c r="D3114" s="682"/>
      <c r="E3114" s="683"/>
      <c r="F3114" s="682"/>
      <c r="G3114" s="703"/>
      <c r="H3114" s="694"/>
      <c r="I3114" s="347"/>
      <c r="J3114" s="694"/>
      <c r="K3114" s="232"/>
      <c r="L3114" s="698"/>
      <c r="M3114" s="185"/>
      <c r="N3114" s="717"/>
      <c r="O3114" s="232"/>
      <c r="P3114" s="232"/>
      <c r="Q3114" s="347"/>
      <c r="R3114" s="695"/>
      <c r="S3114" s="695"/>
      <c r="T3114" s="695"/>
      <c r="U3114" s="695"/>
      <c r="V3114" s="695"/>
      <c r="W3114" s="695"/>
      <c r="X3114" s="232"/>
      <c r="Y3114" s="695"/>
      <c r="Z3114" s="232"/>
      <c r="AA3114" s="696"/>
      <c r="AB3114" s="696"/>
      <c r="AC3114" s="697"/>
      <c r="AD3114" s="698"/>
      <c r="AE3114" s="699"/>
      <c r="AF3114" s="699"/>
      <c r="AG3114" s="699"/>
      <c r="AH3114" s="699"/>
      <c r="AI3114" s="232"/>
      <c r="AJ3114" s="694"/>
      <c r="AK3114" s="694"/>
      <c r="AL3114" s="700"/>
      <c r="AM3114" s="694"/>
      <c r="AN3114" s="694"/>
      <c r="AO3114" s="232"/>
      <c r="AP3114" s="232"/>
      <c r="AQ3114" s="232"/>
      <c r="AR3114" s="232"/>
      <c r="AS3114" s="232"/>
      <c r="AT3114" s="243" t="str">
        <f t="shared" si="239"/>
        <v/>
      </c>
      <c r="AU3114" s="243" t="str">
        <f t="shared" si="240"/>
        <v/>
      </c>
    </row>
    <row r="3115" spans="2:47" ht="14.25">
      <c r="B3115" s="682">
        <v>2025</v>
      </c>
      <c r="C3115" s="29">
        <v>8</v>
      </c>
      <c r="D3115" s="682"/>
      <c r="E3115" s="683"/>
      <c r="F3115" s="682"/>
      <c r="G3115" s="703"/>
      <c r="H3115" s="694"/>
      <c r="I3115" s="347"/>
      <c r="J3115" s="694"/>
      <c r="K3115" s="232"/>
      <c r="L3115" s="698"/>
      <c r="M3115" s="185"/>
      <c r="N3115" s="717"/>
      <c r="O3115" s="232"/>
      <c r="P3115" s="232"/>
      <c r="Q3115" s="347"/>
      <c r="R3115" s="695"/>
      <c r="S3115" s="695"/>
      <c r="T3115" s="695"/>
      <c r="U3115" s="695"/>
      <c r="V3115" s="695"/>
      <c r="W3115" s="695"/>
      <c r="X3115" s="232"/>
      <c r="Y3115" s="695"/>
      <c r="Z3115" s="232"/>
      <c r="AA3115" s="696"/>
      <c r="AB3115" s="696"/>
      <c r="AC3115" s="697"/>
      <c r="AD3115" s="698"/>
      <c r="AE3115" s="699"/>
      <c r="AF3115" s="699"/>
      <c r="AG3115" s="699"/>
      <c r="AH3115" s="699"/>
      <c r="AI3115" s="232"/>
      <c r="AJ3115" s="694"/>
      <c r="AK3115" s="694"/>
      <c r="AL3115" s="700"/>
      <c r="AM3115" s="694"/>
      <c r="AN3115" s="694"/>
      <c r="AO3115" s="232"/>
      <c r="AP3115" s="232"/>
      <c r="AQ3115" s="232"/>
      <c r="AR3115" s="232"/>
      <c r="AS3115" s="232"/>
      <c r="AT3115" s="243" t="str">
        <f t="shared" si="239"/>
        <v/>
      </c>
      <c r="AU3115" s="243" t="str">
        <f t="shared" si="240"/>
        <v/>
      </c>
    </row>
    <row r="3116" spans="2:47" ht="14.25">
      <c r="B3116" s="682">
        <v>2025</v>
      </c>
      <c r="C3116" s="29">
        <v>8</v>
      </c>
      <c r="D3116" s="682"/>
      <c r="E3116" s="683"/>
      <c r="F3116" s="682"/>
      <c r="G3116" s="703"/>
      <c r="H3116" s="694"/>
      <c r="I3116" s="347"/>
      <c r="J3116" s="694"/>
      <c r="K3116" s="232"/>
      <c r="L3116" s="698"/>
      <c r="M3116" s="185"/>
      <c r="N3116" s="717"/>
      <c r="O3116" s="232"/>
      <c r="P3116" s="232"/>
      <c r="Q3116" s="347"/>
      <c r="R3116" s="695"/>
      <c r="S3116" s="695"/>
      <c r="T3116" s="695"/>
      <c r="U3116" s="695"/>
      <c r="V3116" s="695"/>
      <c r="W3116" s="695"/>
      <c r="X3116" s="232"/>
      <c r="Y3116" s="695"/>
      <c r="Z3116" s="232"/>
      <c r="AA3116" s="696"/>
      <c r="AB3116" s="696"/>
      <c r="AC3116" s="697"/>
      <c r="AD3116" s="698"/>
      <c r="AE3116" s="699"/>
      <c r="AF3116" s="699"/>
      <c r="AG3116" s="699"/>
      <c r="AH3116" s="699"/>
      <c r="AI3116" s="232"/>
      <c r="AJ3116" s="694"/>
      <c r="AK3116" s="694"/>
      <c r="AL3116" s="700"/>
      <c r="AM3116" s="694"/>
      <c r="AN3116" s="694"/>
      <c r="AO3116" s="232"/>
      <c r="AP3116" s="232"/>
      <c r="AQ3116" s="232"/>
      <c r="AR3116" s="232"/>
      <c r="AS3116" s="232"/>
      <c r="AT3116" s="243" t="str">
        <f t="shared" si="239"/>
        <v/>
      </c>
      <c r="AU3116" s="243" t="str">
        <f t="shared" si="240"/>
        <v/>
      </c>
    </row>
    <row r="3117" spans="2:47" ht="14.25">
      <c r="B3117" s="682">
        <v>2025</v>
      </c>
      <c r="C3117" s="29">
        <v>8</v>
      </c>
      <c r="D3117" s="682"/>
      <c r="E3117" s="683"/>
      <c r="F3117" s="682"/>
      <c r="G3117" s="703"/>
      <c r="H3117" s="694"/>
      <c r="I3117" s="347"/>
      <c r="J3117" s="694"/>
      <c r="K3117" s="232"/>
      <c r="L3117" s="698"/>
      <c r="M3117" s="185"/>
      <c r="N3117" s="717"/>
      <c r="O3117" s="232"/>
      <c r="P3117" s="232"/>
      <c r="Q3117" s="347"/>
      <c r="R3117" s="695"/>
      <c r="S3117" s="695"/>
      <c r="T3117" s="695"/>
      <c r="U3117" s="695"/>
      <c r="V3117" s="695"/>
      <c r="W3117" s="695"/>
      <c r="X3117" s="232"/>
      <c r="Y3117" s="695"/>
      <c r="Z3117" s="232"/>
      <c r="AA3117" s="696"/>
      <c r="AB3117" s="696"/>
      <c r="AC3117" s="697"/>
      <c r="AD3117" s="698"/>
      <c r="AE3117" s="699"/>
      <c r="AF3117" s="699"/>
      <c r="AG3117" s="699"/>
      <c r="AH3117" s="699"/>
      <c r="AI3117" s="232"/>
      <c r="AJ3117" s="694"/>
      <c r="AK3117" s="694"/>
      <c r="AL3117" s="700"/>
      <c r="AM3117" s="694"/>
      <c r="AN3117" s="694"/>
      <c r="AO3117" s="232"/>
      <c r="AP3117" s="232"/>
      <c r="AQ3117" s="232"/>
      <c r="AR3117" s="232"/>
      <c r="AS3117" s="232"/>
      <c r="AT3117" s="243" t="str">
        <f t="shared" si="239"/>
        <v/>
      </c>
      <c r="AU3117" s="243" t="str">
        <f t="shared" si="240"/>
        <v/>
      </c>
    </row>
    <row r="3118" spans="2:47" ht="14.25">
      <c r="B3118" s="682">
        <v>2025</v>
      </c>
      <c r="C3118" s="29">
        <v>8</v>
      </c>
      <c r="D3118" s="682"/>
      <c r="E3118" s="683"/>
      <c r="F3118" s="682"/>
      <c r="G3118" s="703"/>
      <c r="H3118" s="694"/>
      <c r="I3118" s="347"/>
      <c r="J3118" s="694"/>
      <c r="K3118" s="232"/>
      <c r="L3118" s="698"/>
      <c r="M3118" s="185"/>
      <c r="N3118" s="717"/>
      <c r="O3118" s="232"/>
      <c r="P3118" s="232"/>
      <c r="Q3118" s="347"/>
      <c r="R3118" s="695"/>
      <c r="S3118" s="695"/>
      <c r="T3118" s="695"/>
      <c r="U3118" s="695"/>
      <c r="V3118" s="695"/>
      <c r="W3118" s="695"/>
      <c r="X3118" s="232"/>
      <c r="Y3118" s="695"/>
      <c r="Z3118" s="232"/>
      <c r="AA3118" s="696"/>
      <c r="AB3118" s="696"/>
      <c r="AC3118" s="697"/>
      <c r="AD3118" s="698"/>
      <c r="AE3118" s="699"/>
      <c r="AF3118" s="699"/>
      <c r="AG3118" s="699"/>
      <c r="AH3118" s="699"/>
      <c r="AI3118" s="232"/>
      <c r="AJ3118" s="694"/>
      <c r="AK3118" s="694"/>
      <c r="AL3118" s="700"/>
      <c r="AM3118" s="694"/>
      <c r="AN3118" s="694"/>
      <c r="AO3118" s="232"/>
      <c r="AP3118" s="232"/>
      <c r="AQ3118" s="232"/>
      <c r="AR3118" s="232"/>
      <c r="AS3118" s="232"/>
      <c r="AT3118" s="243" t="str">
        <f t="shared" si="239"/>
        <v/>
      </c>
      <c r="AU3118" s="243" t="str">
        <f t="shared" si="240"/>
        <v/>
      </c>
    </row>
    <row r="3119" spans="2:47" ht="14.25">
      <c r="B3119" s="682">
        <v>2025</v>
      </c>
      <c r="C3119" s="29">
        <v>8</v>
      </c>
      <c r="D3119" s="682"/>
      <c r="E3119" s="683"/>
      <c r="F3119" s="682"/>
      <c r="G3119" s="703"/>
      <c r="H3119" s="694"/>
      <c r="I3119" s="347"/>
      <c r="J3119" s="694"/>
      <c r="K3119" s="232"/>
      <c r="L3119" s="698"/>
      <c r="M3119" s="185"/>
      <c r="N3119" s="717"/>
      <c r="O3119" s="232"/>
      <c r="P3119" s="232"/>
      <c r="Q3119" s="347"/>
      <c r="R3119" s="695"/>
      <c r="S3119" s="695"/>
      <c r="T3119" s="695"/>
      <c r="U3119" s="695"/>
      <c r="V3119" s="695"/>
      <c r="W3119" s="695"/>
      <c r="X3119" s="232"/>
      <c r="Y3119" s="695"/>
      <c r="Z3119" s="232"/>
      <c r="AA3119" s="696"/>
      <c r="AB3119" s="696"/>
      <c r="AC3119" s="697"/>
      <c r="AD3119" s="698"/>
      <c r="AE3119" s="699"/>
      <c r="AF3119" s="699"/>
      <c r="AG3119" s="699"/>
      <c r="AH3119" s="699"/>
      <c r="AI3119" s="232"/>
      <c r="AJ3119" s="694"/>
      <c r="AK3119" s="694"/>
      <c r="AL3119" s="700"/>
      <c r="AM3119" s="694"/>
      <c r="AN3119" s="694"/>
      <c r="AO3119" s="232"/>
      <c r="AP3119" s="232"/>
      <c r="AQ3119" s="232"/>
      <c r="AR3119" s="232"/>
      <c r="AS3119" s="232"/>
      <c r="AT3119" s="243" t="str">
        <f t="shared" si="239"/>
        <v/>
      </c>
      <c r="AU3119" s="243" t="str">
        <f t="shared" si="240"/>
        <v/>
      </c>
    </row>
    <row r="3120" spans="2:47" ht="14.25">
      <c r="B3120" s="682">
        <v>2025</v>
      </c>
      <c r="C3120" s="29">
        <v>8</v>
      </c>
      <c r="D3120" s="682"/>
      <c r="E3120" s="683"/>
      <c r="F3120" s="682"/>
      <c r="G3120" s="703"/>
      <c r="H3120" s="694"/>
      <c r="I3120" s="347"/>
      <c r="J3120" s="694"/>
      <c r="K3120" s="232"/>
      <c r="L3120" s="698"/>
      <c r="M3120" s="185"/>
      <c r="N3120" s="717"/>
      <c r="O3120" s="232"/>
      <c r="P3120" s="232"/>
      <c r="Q3120" s="347"/>
      <c r="R3120" s="695"/>
      <c r="S3120" s="695"/>
      <c r="T3120" s="695"/>
      <c r="U3120" s="695"/>
      <c r="V3120" s="695"/>
      <c r="W3120" s="695"/>
      <c r="X3120" s="232"/>
      <c r="Y3120" s="695"/>
      <c r="Z3120" s="232"/>
      <c r="AA3120" s="696"/>
      <c r="AB3120" s="696"/>
      <c r="AC3120" s="697"/>
      <c r="AD3120" s="698"/>
      <c r="AE3120" s="699"/>
      <c r="AF3120" s="699"/>
      <c r="AG3120" s="699"/>
      <c r="AH3120" s="699"/>
      <c r="AI3120" s="232"/>
      <c r="AJ3120" s="694"/>
      <c r="AK3120" s="694"/>
      <c r="AL3120" s="700"/>
      <c r="AM3120" s="694"/>
      <c r="AN3120" s="694"/>
      <c r="AO3120" s="232"/>
      <c r="AP3120" s="232"/>
      <c r="AQ3120" s="232"/>
      <c r="AR3120" s="232"/>
      <c r="AS3120" s="232"/>
      <c r="AT3120" s="243" t="str">
        <f t="shared" si="239"/>
        <v/>
      </c>
      <c r="AU3120" s="243" t="str">
        <f t="shared" si="240"/>
        <v/>
      </c>
    </row>
    <row r="3121" spans="2:47" ht="14.25">
      <c r="B3121" s="682">
        <v>2025</v>
      </c>
      <c r="C3121" s="29">
        <v>8</v>
      </c>
      <c r="D3121" s="682"/>
      <c r="E3121" s="683"/>
      <c r="F3121" s="682"/>
      <c r="G3121" s="703"/>
      <c r="H3121" s="694"/>
      <c r="I3121" s="347"/>
      <c r="J3121" s="694"/>
      <c r="K3121" s="232"/>
      <c r="L3121" s="698"/>
      <c r="M3121" s="185"/>
      <c r="N3121" s="717"/>
      <c r="O3121" s="232"/>
      <c r="P3121" s="232"/>
      <c r="Q3121" s="347"/>
      <c r="R3121" s="695"/>
      <c r="S3121" s="695"/>
      <c r="T3121" s="695"/>
      <c r="U3121" s="695"/>
      <c r="V3121" s="695"/>
      <c r="W3121" s="695"/>
      <c r="X3121" s="232"/>
      <c r="Y3121" s="695"/>
      <c r="Z3121" s="232"/>
      <c r="AA3121" s="696"/>
      <c r="AB3121" s="696"/>
      <c r="AC3121" s="697"/>
      <c r="AD3121" s="698"/>
      <c r="AE3121" s="699"/>
      <c r="AF3121" s="699"/>
      <c r="AG3121" s="699"/>
      <c r="AH3121" s="699"/>
      <c r="AI3121" s="232"/>
      <c r="AJ3121" s="694"/>
      <c r="AK3121" s="694"/>
      <c r="AL3121" s="700"/>
      <c r="AM3121" s="694"/>
      <c r="AN3121" s="694"/>
      <c r="AO3121" s="232"/>
      <c r="AP3121" s="232"/>
      <c r="AQ3121" s="232"/>
      <c r="AR3121" s="232"/>
      <c r="AS3121" s="232"/>
      <c r="AT3121" s="243" t="str">
        <f t="shared" si="239"/>
        <v/>
      </c>
      <c r="AU3121" s="243" t="str">
        <f t="shared" si="240"/>
        <v/>
      </c>
    </row>
    <row r="3122" spans="2:47" ht="14.25">
      <c r="B3122" s="682">
        <v>2025</v>
      </c>
      <c r="C3122" s="29">
        <v>8</v>
      </c>
      <c r="D3122" s="682"/>
      <c r="E3122" s="683"/>
      <c r="F3122" s="682"/>
      <c r="G3122" s="703"/>
      <c r="H3122" s="694"/>
      <c r="I3122" s="347"/>
      <c r="J3122" s="694"/>
      <c r="K3122" s="232"/>
      <c r="L3122" s="698"/>
      <c r="M3122" s="185"/>
      <c r="N3122" s="717"/>
      <c r="O3122" s="232"/>
      <c r="P3122" s="232"/>
      <c r="Q3122" s="347"/>
      <c r="R3122" s="695"/>
      <c r="S3122" s="695"/>
      <c r="T3122" s="695"/>
      <c r="U3122" s="695"/>
      <c r="V3122" s="695"/>
      <c r="W3122" s="695"/>
      <c r="X3122" s="232"/>
      <c r="Y3122" s="695"/>
      <c r="Z3122" s="232"/>
      <c r="AA3122" s="696"/>
      <c r="AB3122" s="696"/>
      <c r="AC3122" s="697"/>
      <c r="AD3122" s="698"/>
      <c r="AE3122" s="699"/>
      <c r="AF3122" s="699"/>
      <c r="AG3122" s="699"/>
      <c r="AH3122" s="699"/>
      <c r="AI3122" s="232"/>
      <c r="AJ3122" s="694"/>
      <c r="AK3122" s="694"/>
      <c r="AL3122" s="700"/>
      <c r="AM3122" s="694"/>
      <c r="AN3122" s="694"/>
      <c r="AO3122" s="232"/>
      <c r="AP3122" s="232"/>
      <c r="AQ3122" s="232"/>
      <c r="AR3122" s="232"/>
      <c r="AS3122" s="232"/>
      <c r="AT3122" s="243" t="str">
        <f t="shared" si="239"/>
        <v/>
      </c>
      <c r="AU3122" s="243" t="str">
        <f t="shared" si="240"/>
        <v/>
      </c>
    </row>
    <row r="3123" spans="2:47" ht="14.25">
      <c r="B3123" s="682">
        <v>2025</v>
      </c>
      <c r="C3123" s="29">
        <v>8</v>
      </c>
      <c r="D3123" s="682"/>
      <c r="E3123" s="683"/>
      <c r="F3123" s="682"/>
      <c r="G3123" s="703"/>
      <c r="H3123" s="694"/>
      <c r="I3123" s="347"/>
      <c r="J3123" s="694"/>
      <c r="K3123" s="232"/>
      <c r="L3123" s="698"/>
      <c r="M3123" s="185"/>
      <c r="N3123" s="717"/>
      <c r="O3123" s="232"/>
      <c r="P3123" s="232"/>
      <c r="Q3123" s="347"/>
      <c r="R3123" s="695"/>
      <c r="S3123" s="695"/>
      <c r="T3123" s="695"/>
      <c r="U3123" s="695"/>
      <c r="V3123" s="695"/>
      <c r="W3123" s="695"/>
      <c r="X3123" s="232"/>
      <c r="Y3123" s="695"/>
      <c r="Z3123" s="232"/>
      <c r="AA3123" s="696"/>
      <c r="AB3123" s="696"/>
      <c r="AC3123" s="697"/>
      <c r="AD3123" s="698"/>
      <c r="AE3123" s="699"/>
      <c r="AF3123" s="699"/>
      <c r="AG3123" s="699"/>
      <c r="AH3123" s="699"/>
      <c r="AI3123" s="232"/>
      <c r="AJ3123" s="694"/>
      <c r="AK3123" s="694"/>
      <c r="AL3123" s="700"/>
      <c r="AM3123" s="694"/>
      <c r="AN3123" s="694"/>
      <c r="AO3123" s="232"/>
      <c r="AP3123" s="232"/>
      <c r="AQ3123" s="232"/>
      <c r="AR3123" s="232"/>
      <c r="AS3123" s="232"/>
      <c r="AT3123" s="243" t="str">
        <f t="shared" si="239"/>
        <v/>
      </c>
      <c r="AU3123" s="243" t="str">
        <f t="shared" si="240"/>
        <v/>
      </c>
    </row>
    <row r="3124" spans="2:47" ht="14.25">
      <c r="B3124" s="682">
        <v>2025</v>
      </c>
      <c r="C3124" s="29">
        <v>8</v>
      </c>
      <c r="D3124" s="682"/>
      <c r="E3124" s="683"/>
      <c r="F3124" s="682"/>
      <c r="G3124" s="703"/>
      <c r="H3124" s="694"/>
      <c r="I3124" s="347"/>
      <c r="J3124" s="694"/>
      <c r="K3124" s="232"/>
      <c r="L3124" s="698"/>
      <c r="M3124" s="185"/>
      <c r="N3124" s="717"/>
      <c r="O3124" s="232"/>
      <c r="P3124" s="232"/>
      <c r="Q3124" s="347"/>
      <c r="R3124" s="695"/>
      <c r="S3124" s="695"/>
      <c r="T3124" s="695"/>
      <c r="U3124" s="695"/>
      <c r="V3124" s="695"/>
      <c r="W3124" s="695"/>
      <c r="X3124" s="232"/>
      <c r="Y3124" s="695"/>
      <c r="Z3124" s="232"/>
      <c r="AA3124" s="696"/>
      <c r="AB3124" s="696"/>
      <c r="AC3124" s="697"/>
      <c r="AD3124" s="698"/>
      <c r="AE3124" s="699"/>
      <c r="AF3124" s="699"/>
      <c r="AG3124" s="699"/>
      <c r="AH3124" s="699"/>
      <c r="AI3124" s="232"/>
      <c r="AJ3124" s="694"/>
      <c r="AK3124" s="694"/>
      <c r="AL3124" s="700"/>
      <c r="AM3124" s="694"/>
      <c r="AN3124" s="694"/>
      <c r="AO3124" s="232"/>
      <c r="AP3124" s="232"/>
      <c r="AQ3124" s="232"/>
      <c r="AR3124" s="232"/>
      <c r="AS3124" s="232"/>
      <c r="AT3124" s="243" t="str">
        <f t="shared" si="239"/>
        <v/>
      </c>
      <c r="AU3124" s="243" t="str">
        <f t="shared" si="240"/>
        <v/>
      </c>
    </row>
    <row r="3125" spans="2:47" ht="14.25">
      <c r="B3125" s="682">
        <v>2025</v>
      </c>
      <c r="C3125" s="29">
        <v>8</v>
      </c>
      <c r="D3125" s="682"/>
      <c r="E3125" s="683"/>
      <c r="F3125" s="682"/>
      <c r="G3125" s="703"/>
      <c r="H3125" s="694"/>
      <c r="I3125" s="347"/>
      <c r="J3125" s="694"/>
      <c r="K3125" s="232"/>
      <c r="L3125" s="698"/>
      <c r="M3125" s="185"/>
      <c r="N3125" s="717"/>
      <c r="O3125" s="232"/>
      <c r="P3125" s="232"/>
      <c r="Q3125" s="347"/>
      <c r="R3125" s="695"/>
      <c r="S3125" s="695"/>
      <c r="T3125" s="695"/>
      <c r="U3125" s="695"/>
      <c r="V3125" s="695"/>
      <c r="W3125" s="695"/>
      <c r="X3125" s="232"/>
      <c r="Y3125" s="695"/>
      <c r="Z3125" s="232"/>
      <c r="AA3125" s="696"/>
      <c r="AB3125" s="696"/>
      <c r="AC3125" s="697"/>
      <c r="AD3125" s="698"/>
      <c r="AE3125" s="699"/>
      <c r="AF3125" s="699"/>
      <c r="AG3125" s="699"/>
      <c r="AH3125" s="699"/>
      <c r="AI3125" s="232"/>
      <c r="AJ3125" s="694"/>
      <c r="AK3125" s="694"/>
      <c r="AL3125" s="700"/>
      <c r="AM3125" s="694"/>
      <c r="AN3125" s="694"/>
      <c r="AO3125" s="232"/>
      <c r="AP3125" s="232"/>
      <c r="AQ3125" s="232"/>
      <c r="AR3125" s="232"/>
      <c r="AS3125" s="232"/>
      <c r="AT3125" s="243" t="str">
        <f t="shared" si="239"/>
        <v/>
      </c>
      <c r="AU3125" s="243" t="str">
        <f t="shared" si="240"/>
        <v/>
      </c>
    </row>
    <row r="3126" spans="2:47" ht="14.25">
      <c r="B3126" s="682">
        <v>2025</v>
      </c>
      <c r="C3126" s="29">
        <v>8</v>
      </c>
      <c r="D3126" s="682"/>
      <c r="E3126" s="683"/>
      <c r="F3126" s="682"/>
      <c r="G3126" s="703"/>
      <c r="H3126" s="694"/>
      <c r="I3126" s="347"/>
      <c r="J3126" s="694"/>
      <c r="K3126" s="232"/>
      <c r="L3126" s="698"/>
      <c r="M3126" s="185"/>
      <c r="N3126" s="717"/>
      <c r="O3126" s="232"/>
      <c r="P3126" s="232"/>
      <c r="Q3126" s="347"/>
      <c r="R3126" s="695"/>
      <c r="S3126" s="695"/>
      <c r="T3126" s="695"/>
      <c r="U3126" s="695"/>
      <c r="V3126" s="695"/>
      <c r="W3126" s="695"/>
      <c r="X3126" s="232"/>
      <c r="Y3126" s="695"/>
      <c r="Z3126" s="232"/>
      <c r="AA3126" s="696"/>
      <c r="AB3126" s="696"/>
      <c r="AC3126" s="697"/>
      <c r="AD3126" s="698"/>
      <c r="AE3126" s="699"/>
      <c r="AF3126" s="699"/>
      <c r="AG3126" s="699"/>
      <c r="AH3126" s="699"/>
      <c r="AI3126" s="232"/>
      <c r="AJ3126" s="694"/>
      <c r="AK3126" s="694"/>
      <c r="AL3126" s="700"/>
      <c r="AM3126" s="694"/>
      <c r="AN3126" s="694"/>
      <c r="AO3126" s="232"/>
      <c r="AP3126" s="232"/>
      <c r="AQ3126" s="232"/>
      <c r="AR3126" s="232"/>
      <c r="AS3126" s="232"/>
      <c r="AT3126" s="243" t="str">
        <f t="shared" si="239"/>
        <v/>
      </c>
      <c r="AU3126" s="243" t="str">
        <f t="shared" si="240"/>
        <v/>
      </c>
    </row>
    <row r="3127" spans="2:47" ht="14.25">
      <c r="B3127" s="682">
        <v>2025</v>
      </c>
      <c r="C3127" s="29">
        <v>8</v>
      </c>
      <c r="D3127" s="682"/>
      <c r="E3127" s="683"/>
      <c r="F3127" s="682"/>
      <c r="G3127" s="703"/>
      <c r="H3127" s="694"/>
      <c r="I3127" s="347"/>
      <c r="J3127" s="694"/>
      <c r="K3127" s="232"/>
      <c r="L3127" s="698"/>
      <c r="M3127" s="185"/>
      <c r="N3127" s="717"/>
      <c r="O3127" s="232"/>
      <c r="P3127" s="232"/>
      <c r="Q3127" s="347"/>
      <c r="R3127" s="695"/>
      <c r="S3127" s="695"/>
      <c r="T3127" s="695"/>
      <c r="U3127" s="695"/>
      <c r="V3127" s="695"/>
      <c r="W3127" s="695"/>
      <c r="X3127" s="232"/>
      <c r="Y3127" s="695"/>
      <c r="Z3127" s="232"/>
      <c r="AA3127" s="696"/>
      <c r="AB3127" s="696"/>
      <c r="AC3127" s="697"/>
      <c r="AD3127" s="698"/>
      <c r="AE3127" s="699"/>
      <c r="AF3127" s="699"/>
      <c r="AG3127" s="699"/>
      <c r="AH3127" s="699"/>
      <c r="AI3127" s="232"/>
      <c r="AJ3127" s="694"/>
      <c r="AK3127" s="694"/>
      <c r="AL3127" s="700"/>
      <c r="AM3127" s="694"/>
      <c r="AN3127" s="694"/>
      <c r="AO3127" s="232"/>
      <c r="AP3127" s="232"/>
      <c r="AQ3127" s="232"/>
      <c r="AR3127" s="232"/>
      <c r="AS3127" s="232"/>
      <c r="AT3127" s="243" t="str">
        <f t="shared" si="239"/>
        <v/>
      </c>
      <c r="AU3127" s="243" t="str">
        <f t="shared" si="240"/>
        <v/>
      </c>
    </row>
    <row r="3128" spans="2:47" ht="14.25">
      <c r="B3128" s="682">
        <v>2025</v>
      </c>
      <c r="C3128" s="29">
        <v>8</v>
      </c>
      <c r="D3128" s="682"/>
      <c r="E3128" s="683"/>
      <c r="F3128" s="682"/>
      <c r="G3128" s="703"/>
      <c r="H3128" s="694"/>
      <c r="I3128" s="347"/>
      <c r="J3128" s="694"/>
      <c r="K3128" s="232"/>
      <c r="L3128" s="698"/>
      <c r="M3128" s="185"/>
      <c r="N3128" s="717"/>
      <c r="O3128" s="232"/>
      <c r="P3128" s="232"/>
      <c r="Q3128" s="347"/>
      <c r="R3128" s="695"/>
      <c r="S3128" s="695"/>
      <c r="T3128" s="695"/>
      <c r="U3128" s="695"/>
      <c r="V3128" s="695"/>
      <c r="W3128" s="695"/>
      <c r="X3128" s="232"/>
      <c r="Y3128" s="695"/>
      <c r="Z3128" s="232"/>
      <c r="AA3128" s="696"/>
      <c r="AB3128" s="696"/>
      <c r="AC3128" s="697"/>
      <c r="AD3128" s="698"/>
      <c r="AE3128" s="699"/>
      <c r="AF3128" s="699"/>
      <c r="AG3128" s="699"/>
      <c r="AH3128" s="699"/>
      <c r="AI3128" s="232"/>
      <c r="AJ3128" s="694"/>
      <c r="AK3128" s="694"/>
      <c r="AL3128" s="700"/>
      <c r="AM3128" s="694"/>
      <c r="AN3128" s="694"/>
      <c r="AO3128" s="232"/>
      <c r="AP3128" s="232"/>
      <c r="AQ3128" s="232"/>
      <c r="AR3128" s="232"/>
      <c r="AS3128" s="232"/>
      <c r="AT3128" s="243" t="str">
        <f t="shared" si="239"/>
        <v/>
      </c>
      <c r="AU3128" s="243" t="str">
        <f t="shared" si="240"/>
        <v/>
      </c>
    </row>
    <row r="3129" spans="2:47" ht="14.25">
      <c r="B3129" s="682">
        <v>2025</v>
      </c>
      <c r="C3129" s="29">
        <v>8</v>
      </c>
      <c r="D3129" s="682"/>
      <c r="E3129" s="683"/>
      <c r="F3129" s="682"/>
      <c r="G3129" s="703"/>
      <c r="H3129" s="694"/>
      <c r="I3129" s="347"/>
      <c r="J3129" s="694"/>
      <c r="K3129" s="232"/>
      <c r="L3129" s="698"/>
      <c r="M3129" s="185"/>
      <c r="N3129" s="717"/>
      <c r="O3129" s="232"/>
      <c r="P3129" s="232"/>
      <c r="Q3129" s="347"/>
      <c r="R3129" s="695"/>
      <c r="S3129" s="695"/>
      <c r="T3129" s="695"/>
      <c r="U3129" s="695"/>
      <c r="V3129" s="695"/>
      <c r="W3129" s="695"/>
      <c r="X3129" s="232"/>
      <c r="Y3129" s="695"/>
      <c r="Z3129" s="232"/>
      <c r="AA3129" s="696"/>
      <c r="AB3129" s="696"/>
      <c r="AC3129" s="697"/>
      <c r="AD3129" s="698"/>
      <c r="AE3129" s="699"/>
      <c r="AF3129" s="699"/>
      <c r="AG3129" s="699"/>
      <c r="AH3129" s="699"/>
      <c r="AI3129" s="232"/>
      <c r="AJ3129" s="694"/>
      <c r="AK3129" s="694"/>
      <c r="AL3129" s="700"/>
      <c r="AM3129" s="694"/>
      <c r="AN3129" s="694"/>
      <c r="AO3129" s="232"/>
      <c r="AP3129" s="232"/>
      <c r="AQ3129" s="232"/>
      <c r="AR3129" s="232"/>
      <c r="AS3129" s="232"/>
      <c r="AT3129" s="243" t="str">
        <f t="shared" si="239"/>
        <v/>
      </c>
      <c r="AU3129" s="243" t="str">
        <f t="shared" si="240"/>
        <v/>
      </c>
    </row>
    <row r="3130" spans="2:47" ht="14.25">
      <c r="B3130" s="682">
        <v>2025</v>
      </c>
      <c r="C3130" s="29">
        <v>8</v>
      </c>
      <c r="D3130" s="682"/>
      <c r="E3130" s="683"/>
      <c r="F3130" s="682"/>
      <c r="G3130" s="703"/>
      <c r="H3130" s="694"/>
      <c r="I3130" s="347"/>
      <c r="J3130" s="694"/>
      <c r="K3130" s="232"/>
      <c r="L3130" s="698"/>
      <c r="M3130" s="185"/>
      <c r="N3130" s="717"/>
      <c r="O3130" s="232"/>
      <c r="P3130" s="232"/>
      <c r="Q3130" s="347"/>
      <c r="R3130" s="695"/>
      <c r="S3130" s="695"/>
      <c r="T3130" s="695"/>
      <c r="U3130" s="695"/>
      <c r="V3130" s="695"/>
      <c r="W3130" s="695"/>
      <c r="X3130" s="232"/>
      <c r="Y3130" s="695"/>
      <c r="Z3130" s="232"/>
      <c r="AA3130" s="696"/>
      <c r="AB3130" s="696"/>
      <c r="AC3130" s="697"/>
      <c r="AD3130" s="698"/>
      <c r="AE3130" s="699"/>
      <c r="AF3130" s="699"/>
      <c r="AG3130" s="699"/>
      <c r="AH3130" s="699"/>
      <c r="AI3130" s="232"/>
      <c r="AJ3130" s="694"/>
      <c r="AK3130" s="694"/>
      <c r="AL3130" s="700"/>
      <c r="AM3130" s="694"/>
      <c r="AN3130" s="694"/>
      <c r="AO3130" s="232"/>
      <c r="AP3130" s="232"/>
      <c r="AQ3130" s="232"/>
      <c r="AR3130" s="232"/>
      <c r="AS3130" s="232"/>
      <c r="AT3130" s="243" t="str">
        <f t="shared" si="239"/>
        <v/>
      </c>
      <c r="AU3130" s="243" t="str">
        <f t="shared" si="240"/>
        <v/>
      </c>
    </row>
    <row r="3131" spans="2:47" ht="14.25">
      <c r="B3131" s="682">
        <v>2025</v>
      </c>
      <c r="C3131" s="29">
        <v>8</v>
      </c>
      <c r="D3131" s="682"/>
      <c r="E3131" s="683"/>
      <c r="F3131" s="682"/>
      <c r="G3131" s="703"/>
      <c r="H3131" s="694"/>
      <c r="I3131" s="347"/>
      <c r="J3131" s="694"/>
      <c r="K3131" s="232"/>
      <c r="L3131" s="698"/>
      <c r="M3131" s="185"/>
      <c r="N3131" s="717"/>
      <c r="O3131" s="232"/>
      <c r="P3131" s="232"/>
      <c r="Q3131" s="347"/>
      <c r="R3131" s="695"/>
      <c r="S3131" s="695"/>
      <c r="T3131" s="695"/>
      <c r="U3131" s="695"/>
      <c r="V3131" s="695"/>
      <c r="W3131" s="695"/>
      <c r="X3131" s="232"/>
      <c r="Y3131" s="695"/>
      <c r="Z3131" s="232"/>
      <c r="AA3131" s="696"/>
      <c r="AB3131" s="696"/>
      <c r="AC3131" s="697"/>
      <c r="AD3131" s="698"/>
      <c r="AE3131" s="699"/>
      <c r="AF3131" s="699"/>
      <c r="AG3131" s="699"/>
      <c r="AH3131" s="699"/>
      <c r="AI3131" s="232"/>
      <c r="AJ3131" s="694"/>
      <c r="AK3131" s="694"/>
      <c r="AL3131" s="700"/>
      <c r="AM3131" s="694"/>
      <c r="AN3131" s="694"/>
      <c r="AO3131" s="232"/>
      <c r="AP3131" s="232"/>
      <c r="AQ3131" s="232"/>
      <c r="AR3131" s="232"/>
      <c r="AS3131" s="232"/>
      <c r="AT3131" s="243" t="str">
        <f t="shared" si="239"/>
        <v/>
      </c>
      <c r="AU3131" s="243" t="str">
        <f t="shared" si="240"/>
        <v/>
      </c>
    </row>
    <row r="3132" spans="2:47" ht="14.25">
      <c r="B3132" s="682">
        <v>2025</v>
      </c>
      <c r="C3132" s="29">
        <v>8</v>
      </c>
      <c r="D3132" s="682"/>
      <c r="E3132" s="683"/>
      <c r="F3132" s="682"/>
      <c r="G3132" s="703"/>
      <c r="H3132" s="694"/>
      <c r="I3132" s="347"/>
      <c r="J3132" s="694"/>
      <c r="K3132" s="232"/>
      <c r="L3132" s="698"/>
      <c r="M3132" s="185"/>
      <c r="N3132" s="717"/>
      <c r="O3132" s="232"/>
      <c r="P3132" s="232"/>
      <c r="Q3132" s="347"/>
      <c r="R3132" s="695"/>
      <c r="S3132" s="695"/>
      <c r="T3132" s="695"/>
      <c r="U3132" s="695"/>
      <c r="V3132" s="695"/>
      <c r="W3132" s="695"/>
      <c r="X3132" s="232"/>
      <c r="Y3132" s="695"/>
      <c r="Z3132" s="232"/>
      <c r="AA3132" s="696"/>
      <c r="AB3132" s="696"/>
      <c r="AC3132" s="697"/>
      <c r="AD3132" s="698"/>
      <c r="AE3132" s="699"/>
      <c r="AF3132" s="699"/>
      <c r="AG3132" s="699"/>
      <c r="AH3132" s="699"/>
      <c r="AI3132" s="232"/>
      <c r="AJ3132" s="694"/>
      <c r="AK3132" s="694"/>
      <c r="AL3132" s="700"/>
      <c r="AM3132" s="694"/>
      <c r="AN3132" s="694"/>
      <c r="AO3132" s="232"/>
      <c r="AP3132" s="232"/>
      <c r="AQ3132" s="232"/>
      <c r="AR3132" s="232"/>
      <c r="AS3132" s="232"/>
      <c r="AT3132" s="243" t="str">
        <f t="shared" si="239"/>
        <v/>
      </c>
      <c r="AU3132" s="243" t="str">
        <f t="shared" si="240"/>
        <v/>
      </c>
    </row>
    <row r="3133" spans="2:47" ht="14.25">
      <c r="B3133" s="682">
        <v>2025</v>
      </c>
      <c r="C3133" s="29">
        <v>8</v>
      </c>
      <c r="D3133" s="682"/>
      <c r="E3133" s="683"/>
      <c r="F3133" s="682"/>
      <c r="G3133" s="703"/>
      <c r="H3133" s="694"/>
      <c r="I3133" s="347"/>
      <c r="J3133" s="694"/>
      <c r="K3133" s="232"/>
      <c r="L3133" s="698"/>
      <c r="M3133" s="185"/>
      <c r="N3133" s="717"/>
      <c r="O3133" s="232"/>
      <c r="P3133" s="232"/>
      <c r="Q3133" s="347"/>
      <c r="R3133" s="695"/>
      <c r="S3133" s="695"/>
      <c r="T3133" s="695"/>
      <c r="U3133" s="695"/>
      <c r="V3133" s="695"/>
      <c r="W3133" s="695"/>
      <c r="X3133" s="232"/>
      <c r="Y3133" s="695"/>
      <c r="Z3133" s="232"/>
      <c r="AA3133" s="696"/>
      <c r="AB3133" s="696"/>
      <c r="AC3133" s="697"/>
      <c r="AD3133" s="698"/>
      <c r="AE3133" s="699"/>
      <c r="AF3133" s="699"/>
      <c r="AG3133" s="699"/>
      <c r="AH3133" s="699"/>
      <c r="AI3133" s="232"/>
      <c r="AJ3133" s="694"/>
      <c r="AK3133" s="694"/>
      <c r="AL3133" s="700"/>
      <c r="AM3133" s="694"/>
      <c r="AN3133" s="694"/>
      <c r="AO3133" s="232"/>
      <c r="AP3133" s="232"/>
      <c r="AQ3133" s="232"/>
      <c r="AR3133" s="232"/>
      <c r="AS3133" s="232"/>
      <c r="AT3133" s="243" t="str">
        <f t="shared" si="239"/>
        <v/>
      </c>
      <c r="AU3133" s="243" t="str">
        <f t="shared" si="240"/>
        <v/>
      </c>
    </row>
    <row r="3134" spans="2:47" ht="14.25">
      <c r="B3134" s="682">
        <v>2025</v>
      </c>
      <c r="C3134" s="29">
        <v>8</v>
      </c>
      <c r="D3134" s="682"/>
      <c r="E3134" s="683"/>
      <c r="F3134" s="682"/>
      <c r="G3134" s="703"/>
      <c r="H3134" s="694"/>
      <c r="I3134" s="347"/>
      <c r="J3134" s="694"/>
      <c r="K3134" s="232"/>
      <c r="L3134" s="698"/>
      <c r="M3134" s="185"/>
      <c r="N3134" s="717"/>
      <c r="O3134" s="232"/>
      <c r="P3134" s="232"/>
      <c r="Q3134" s="347"/>
      <c r="R3134" s="695"/>
      <c r="S3134" s="695"/>
      <c r="T3134" s="695"/>
      <c r="U3134" s="695"/>
      <c r="V3134" s="695"/>
      <c r="W3134" s="695"/>
      <c r="X3134" s="232"/>
      <c r="Y3134" s="695"/>
      <c r="Z3134" s="232"/>
      <c r="AA3134" s="696"/>
      <c r="AB3134" s="696"/>
      <c r="AC3134" s="697"/>
      <c r="AD3134" s="698"/>
      <c r="AE3134" s="699"/>
      <c r="AF3134" s="699"/>
      <c r="AG3134" s="699"/>
      <c r="AH3134" s="699"/>
      <c r="AI3134" s="232"/>
      <c r="AJ3134" s="694"/>
      <c r="AK3134" s="694"/>
      <c r="AL3134" s="700"/>
      <c r="AM3134" s="694"/>
      <c r="AN3134" s="694"/>
      <c r="AO3134" s="232"/>
      <c r="AP3134" s="232"/>
      <c r="AQ3134" s="232"/>
      <c r="AR3134" s="232"/>
      <c r="AS3134" s="232"/>
      <c r="AT3134" s="243" t="str">
        <f t="shared" ref="AT3134:AT3197" si="241">IF(IF(AE3134&gt;AF3134,1-AE3134+AF3134,AF3134-AE3134)=0,"",IF(AE3134&gt;AF3134,1-AE3134+AF3134,AF3134-AE3134))</f>
        <v/>
      </c>
      <c r="AU3134" s="243" t="str">
        <f t="shared" ref="AU3134:AU3197" si="242">IF(IF(AG3134&gt;AH3134,1-AG3134+AH3134,AH3134-AG3134)=0,"",IF(AG3134&gt;AH3134,1-AG3134+AH3134,AH3134-AG3134))</f>
        <v/>
      </c>
    </row>
    <row r="3135" spans="2:47" ht="14.25">
      <c r="B3135" s="682">
        <v>2025</v>
      </c>
      <c r="C3135" s="29">
        <v>8</v>
      </c>
      <c r="D3135" s="682"/>
      <c r="E3135" s="683"/>
      <c r="F3135" s="682"/>
      <c r="G3135" s="703"/>
      <c r="H3135" s="694"/>
      <c r="I3135" s="347"/>
      <c r="J3135" s="694"/>
      <c r="K3135" s="232"/>
      <c r="L3135" s="698"/>
      <c r="M3135" s="185"/>
      <c r="N3135" s="717"/>
      <c r="O3135" s="232"/>
      <c r="P3135" s="232"/>
      <c r="Q3135" s="347"/>
      <c r="R3135" s="695"/>
      <c r="S3135" s="695"/>
      <c r="T3135" s="695"/>
      <c r="U3135" s="695"/>
      <c r="V3135" s="695"/>
      <c r="W3135" s="695"/>
      <c r="X3135" s="232"/>
      <c r="Y3135" s="695"/>
      <c r="Z3135" s="232"/>
      <c r="AA3135" s="696"/>
      <c r="AB3135" s="696"/>
      <c r="AC3135" s="697"/>
      <c r="AD3135" s="698"/>
      <c r="AE3135" s="699"/>
      <c r="AF3135" s="699"/>
      <c r="AG3135" s="699"/>
      <c r="AH3135" s="699"/>
      <c r="AI3135" s="232"/>
      <c r="AJ3135" s="694"/>
      <c r="AK3135" s="694"/>
      <c r="AL3135" s="700"/>
      <c r="AM3135" s="694"/>
      <c r="AN3135" s="694"/>
      <c r="AO3135" s="232"/>
      <c r="AP3135" s="232"/>
      <c r="AQ3135" s="232"/>
      <c r="AR3135" s="232"/>
      <c r="AS3135" s="232"/>
      <c r="AT3135" s="243" t="str">
        <f t="shared" si="241"/>
        <v/>
      </c>
      <c r="AU3135" s="243" t="str">
        <f t="shared" si="242"/>
        <v/>
      </c>
    </row>
    <row r="3136" spans="2:47" ht="14.25">
      <c r="B3136" s="682">
        <v>2025</v>
      </c>
      <c r="C3136" s="29">
        <v>8</v>
      </c>
      <c r="D3136" s="682"/>
      <c r="E3136" s="683"/>
      <c r="F3136" s="682"/>
      <c r="G3136" s="703"/>
      <c r="H3136" s="694"/>
      <c r="I3136" s="347"/>
      <c r="J3136" s="694"/>
      <c r="K3136" s="232"/>
      <c r="L3136" s="698"/>
      <c r="M3136" s="185"/>
      <c r="N3136" s="717"/>
      <c r="O3136" s="232"/>
      <c r="P3136" s="232"/>
      <c r="Q3136" s="347"/>
      <c r="R3136" s="695"/>
      <c r="S3136" s="695"/>
      <c r="T3136" s="695"/>
      <c r="U3136" s="695"/>
      <c r="V3136" s="695"/>
      <c r="W3136" s="695"/>
      <c r="X3136" s="232"/>
      <c r="Y3136" s="695"/>
      <c r="Z3136" s="232"/>
      <c r="AA3136" s="696"/>
      <c r="AB3136" s="696"/>
      <c r="AC3136" s="697"/>
      <c r="AD3136" s="698"/>
      <c r="AE3136" s="699"/>
      <c r="AF3136" s="699"/>
      <c r="AG3136" s="699"/>
      <c r="AH3136" s="699"/>
      <c r="AI3136" s="232"/>
      <c r="AJ3136" s="694"/>
      <c r="AK3136" s="694"/>
      <c r="AL3136" s="700"/>
      <c r="AM3136" s="694"/>
      <c r="AN3136" s="694"/>
      <c r="AO3136" s="232"/>
      <c r="AP3136" s="232"/>
      <c r="AQ3136" s="232"/>
      <c r="AR3136" s="232"/>
      <c r="AS3136" s="232"/>
      <c r="AT3136" s="243" t="str">
        <f t="shared" si="241"/>
        <v/>
      </c>
      <c r="AU3136" s="243" t="str">
        <f t="shared" si="242"/>
        <v/>
      </c>
    </row>
    <row r="3137" spans="2:47" ht="14.25">
      <c r="B3137" s="682">
        <v>2025</v>
      </c>
      <c r="C3137" s="29">
        <v>8</v>
      </c>
      <c r="D3137" s="682"/>
      <c r="E3137" s="683"/>
      <c r="F3137" s="682"/>
      <c r="G3137" s="703"/>
      <c r="H3137" s="694"/>
      <c r="I3137" s="347"/>
      <c r="J3137" s="694"/>
      <c r="K3137" s="232"/>
      <c r="L3137" s="698"/>
      <c r="M3137" s="185"/>
      <c r="N3137" s="717"/>
      <c r="O3137" s="232"/>
      <c r="P3137" s="232"/>
      <c r="Q3137" s="347"/>
      <c r="R3137" s="695"/>
      <c r="S3137" s="695"/>
      <c r="T3137" s="695"/>
      <c r="U3137" s="695"/>
      <c r="V3137" s="695"/>
      <c r="W3137" s="695"/>
      <c r="X3137" s="232"/>
      <c r="Y3137" s="695"/>
      <c r="Z3137" s="232"/>
      <c r="AA3137" s="696"/>
      <c r="AB3137" s="696"/>
      <c r="AC3137" s="697"/>
      <c r="AD3137" s="698"/>
      <c r="AE3137" s="699"/>
      <c r="AF3137" s="699"/>
      <c r="AG3137" s="699"/>
      <c r="AH3137" s="699"/>
      <c r="AI3137" s="232"/>
      <c r="AJ3137" s="694"/>
      <c r="AK3137" s="694"/>
      <c r="AL3137" s="700"/>
      <c r="AM3137" s="694"/>
      <c r="AN3137" s="694"/>
      <c r="AO3137" s="232"/>
      <c r="AP3137" s="232"/>
      <c r="AQ3137" s="232"/>
      <c r="AR3137" s="232"/>
      <c r="AS3137" s="232"/>
      <c r="AT3137" s="243" t="str">
        <f t="shared" si="241"/>
        <v/>
      </c>
      <c r="AU3137" s="243" t="str">
        <f t="shared" si="242"/>
        <v/>
      </c>
    </row>
    <row r="3138" spans="2:47" ht="14.25">
      <c r="B3138" s="682">
        <v>2025</v>
      </c>
      <c r="C3138" s="29">
        <v>8</v>
      </c>
      <c r="D3138" s="682"/>
      <c r="E3138" s="683"/>
      <c r="F3138" s="682"/>
      <c r="G3138" s="703"/>
      <c r="H3138" s="694"/>
      <c r="I3138" s="347"/>
      <c r="J3138" s="694"/>
      <c r="K3138" s="232"/>
      <c r="L3138" s="698"/>
      <c r="M3138" s="185"/>
      <c r="N3138" s="717"/>
      <c r="O3138" s="232"/>
      <c r="P3138" s="232"/>
      <c r="Q3138" s="347"/>
      <c r="R3138" s="695"/>
      <c r="S3138" s="695"/>
      <c r="T3138" s="695"/>
      <c r="U3138" s="695"/>
      <c r="V3138" s="695"/>
      <c r="W3138" s="695"/>
      <c r="X3138" s="232"/>
      <c r="Y3138" s="695"/>
      <c r="Z3138" s="232"/>
      <c r="AA3138" s="696"/>
      <c r="AB3138" s="696"/>
      <c r="AC3138" s="697"/>
      <c r="AD3138" s="698"/>
      <c r="AE3138" s="699"/>
      <c r="AF3138" s="699"/>
      <c r="AG3138" s="699"/>
      <c r="AH3138" s="699"/>
      <c r="AI3138" s="232"/>
      <c r="AJ3138" s="694"/>
      <c r="AK3138" s="694"/>
      <c r="AL3138" s="700"/>
      <c r="AM3138" s="694"/>
      <c r="AN3138" s="694"/>
      <c r="AO3138" s="232"/>
      <c r="AP3138" s="232"/>
      <c r="AQ3138" s="232"/>
      <c r="AR3138" s="232"/>
      <c r="AS3138" s="232"/>
      <c r="AT3138" s="243" t="str">
        <f t="shared" si="241"/>
        <v/>
      </c>
      <c r="AU3138" s="243" t="str">
        <f t="shared" si="242"/>
        <v/>
      </c>
    </row>
    <row r="3139" spans="2:47" ht="14.25">
      <c r="B3139" s="682">
        <v>2025</v>
      </c>
      <c r="C3139" s="29">
        <v>8</v>
      </c>
      <c r="D3139" s="682"/>
      <c r="E3139" s="683"/>
      <c r="F3139" s="682"/>
      <c r="G3139" s="703"/>
      <c r="H3139" s="694"/>
      <c r="I3139" s="347"/>
      <c r="J3139" s="694"/>
      <c r="K3139" s="232"/>
      <c r="L3139" s="698"/>
      <c r="M3139" s="185"/>
      <c r="N3139" s="717"/>
      <c r="O3139" s="232"/>
      <c r="P3139" s="232"/>
      <c r="Q3139" s="347"/>
      <c r="R3139" s="695"/>
      <c r="S3139" s="695"/>
      <c r="T3139" s="695"/>
      <c r="U3139" s="695"/>
      <c r="V3139" s="695"/>
      <c r="W3139" s="695"/>
      <c r="X3139" s="232"/>
      <c r="Y3139" s="695"/>
      <c r="Z3139" s="232"/>
      <c r="AA3139" s="696"/>
      <c r="AB3139" s="696"/>
      <c r="AC3139" s="697"/>
      <c r="AD3139" s="698"/>
      <c r="AE3139" s="699"/>
      <c r="AF3139" s="699"/>
      <c r="AG3139" s="699"/>
      <c r="AH3139" s="699"/>
      <c r="AI3139" s="232"/>
      <c r="AJ3139" s="694"/>
      <c r="AK3139" s="694"/>
      <c r="AL3139" s="700"/>
      <c r="AM3139" s="694"/>
      <c r="AN3139" s="694"/>
      <c r="AO3139" s="232"/>
      <c r="AP3139" s="232"/>
      <c r="AQ3139" s="232"/>
      <c r="AR3139" s="232"/>
      <c r="AS3139" s="232"/>
      <c r="AT3139" s="243" t="str">
        <f t="shared" si="241"/>
        <v/>
      </c>
      <c r="AU3139" s="243" t="str">
        <f t="shared" si="242"/>
        <v/>
      </c>
    </row>
    <row r="3140" spans="2:47" ht="14.25">
      <c r="B3140" s="682">
        <v>2025</v>
      </c>
      <c r="C3140" s="29">
        <v>8</v>
      </c>
      <c r="D3140" s="682"/>
      <c r="E3140" s="683"/>
      <c r="F3140" s="682"/>
      <c r="G3140" s="703"/>
      <c r="H3140" s="694"/>
      <c r="I3140" s="347"/>
      <c r="J3140" s="694"/>
      <c r="K3140" s="232"/>
      <c r="L3140" s="698"/>
      <c r="M3140" s="185"/>
      <c r="N3140" s="717"/>
      <c r="O3140" s="232"/>
      <c r="P3140" s="232"/>
      <c r="Q3140" s="347"/>
      <c r="R3140" s="695"/>
      <c r="S3140" s="695"/>
      <c r="T3140" s="695"/>
      <c r="U3140" s="695"/>
      <c r="V3140" s="695"/>
      <c r="W3140" s="695"/>
      <c r="X3140" s="232"/>
      <c r="Y3140" s="695"/>
      <c r="Z3140" s="232"/>
      <c r="AA3140" s="696"/>
      <c r="AB3140" s="696"/>
      <c r="AC3140" s="697"/>
      <c r="AD3140" s="698"/>
      <c r="AE3140" s="699"/>
      <c r="AF3140" s="699"/>
      <c r="AG3140" s="699"/>
      <c r="AH3140" s="699"/>
      <c r="AI3140" s="232"/>
      <c r="AJ3140" s="694"/>
      <c r="AK3140" s="694"/>
      <c r="AL3140" s="700"/>
      <c r="AM3140" s="694"/>
      <c r="AN3140" s="694"/>
      <c r="AO3140" s="232"/>
      <c r="AP3140" s="232"/>
      <c r="AQ3140" s="232"/>
      <c r="AR3140" s="232"/>
      <c r="AS3140" s="232"/>
      <c r="AT3140" s="243" t="str">
        <f t="shared" si="241"/>
        <v/>
      </c>
      <c r="AU3140" s="243" t="str">
        <f t="shared" si="242"/>
        <v/>
      </c>
    </row>
    <row r="3141" spans="2:47" ht="14.25">
      <c r="B3141" s="682">
        <v>2025</v>
      </c>
      <c r="C3141" s="29">
        <v>8</v>
      </c>
      <c r="D3141" s="682"/>
      <c r="E3141" s="683"/>
      <c r="F3141" s="682"/>
      <c r="G3141" s="703"/>
      <c r="H3141" s="694"/>
      <c r="I3141" s="347"/>
      <c r="J3141" s="694"/>
      <c r="K3141" s="232"/>
      <c r="L3141" s="698"/>
      <c r="M3141" s="185"/>
      <c r="N3141" s="717"/>
      <c r="O3141" s="232"/>
      <c r="P3141" s="232"/>
      <c r="Q3141" s="347"/>
      <c r="R3141" s="695"/>
      <c r="S3141" s="695"/>
      <c r="T3141" s="695"/>
      <c r="U3141" s="695"/>
      <c r="V3141" s="695"/>
      <c r="W3141" s="695"/>
      <c r="X3141" s="232"/>
      <c r="Y3141" s="695"/>
      <c r="Z3141" s="232"/>
      <c r="AA3141" s="696"/>
      <c r="AB3141" s="696"/>
      <c r="AC3141" s="697"/>
      <c r="AD3141" s="698"/>
      <c r="AE3141" s="699"/>
      <c r="AF3141" s="699"/>
      <c r="AG3141" s="699"/>
      <c r="AH3141" s="699"/>
      <c r="AI3141" s="232"/>
      <c r="AJ3141" s="694"/>
      <c r="AK3141" s="694"/>
      <c r="AL3141" s="700"/>
      <c r="AM3141" s="694"/>
      <c r="AN3141" s="694"/>
      <c r="AO3141" s="232"/>
      <c r="AP3141" s="232"/>
      <c r="AQ3141" s="232"/>
      <c r="AR3141" s="232"/>
      <c r="AS3141" s="232"/>
      <c r="AT3141" s="243" t="str">
        <f t="shared" si="241"/>
        <v/>
      </c>
      <c r="AU3141" s="243" t="str">
        <f t="shared" si="242"/>
        <v/>
      </c>
    </row>
    <row r="3142" spans="2:47" ht="14.25">
      <c r="B3142" s="682">
        <v>2025</v>
      </c>
      <c r="C3142" s="29">
        <v>8</v>
      </c>
      <c r="D3142" s="682"/>
      <c r="E3142" s="683"/>
      <c r="F3142" s="682"/>
      <c r="G3142" s="703"/>
      <c r="H3142" s="694"/>
      <c r="I3142" s="347"/>
      <c r="J3142" s="694"/>
      <c r="K3142" s="232"/>
      <c r="L3142" s="698"/>
      <c r="M3142" s="185"/>
      <c r="N3142" s="717"/>
      <c r="O3142" s="232"/>
      <c r="P3142" s="232"/>
      <c r="Q3142" s="347"/>
      <c r="R3142" s="695"/>
      <c r="S3142" s="695"/>
      <c r="T3142" s="695"/>
      <c r="U3142" s="695"/>
      <c r="V3142" s="695"/>
      <c r="W3142" s="695"/>
      <c r="X3142" s="232"/>
      <c r="Y3142" s="695"/>
      <c r="Z3142" s="232"/>
      <c r="AA3142" s="696"/>
      <c r="AB3142" s="696"/>
      <c r="AC3142" s="697"/>
      <c r="AD3142" s="698"/>
      <c r="AE3142" s="699"/>
      <c r="AF3142" s="699"/>
      <c r="AG3142" s="699"/>
      <c r="AH3142" s="699"/>
      <c r="AI3142" s="232"/>
      <c r="AJ3142" s="694"/>
      <c r="AK3142" s="694"/>
      <c r="AL3142" s="700"/>
      <c r="AM3142" s="694"/>
      <c r="AN3142" s="694"/>
      <c r="AO3142" s="232"/>
      <c r="AP3142" s="232"/>
      <c r="AQ3142" s="232"/>
      <c r="AR3142" s="232"/>
      <c r="AS3142" s="232"/>
      <c r="AT3142" s="243" t="str">
        <f t="shared" si="241"/>
        <v/>
      </c>
      <c r="AU3142" s="243" t="str">
        <f t="shared" si="242"/>
        <v/>
      </c>
    </row>
    <row r="3143" spans="2:47" ht="14.25">
      <c r="B3143" s="682">
        <v>2025</v>
      </c>
      <c r="C3143" s="29">
        <v>8</v>
      </c>
      <c r="D3143" s="682"/>
      <c r="E3143" s="683"/>
      <c r="F3143" s="682"/>
      <c r="G3143" s="703"/>
      <c r="H3143" s="694"/>
      <c r="I3143" s="347"/>
      <c r="J3143" s="694"/>
      <c r="K3143" s="232"/>
      <c r="L3143" s="698"/>
      <c r="M3143" s="185"/>
      <c r="N3143" s="717"/>
      <c r="O3143" s="232"/>
      <c r="P3143" s="232"/>
      <c r="Q3143" s="347"/>
      <c r="R3143" s="695"/>
      <c r="S3143" s="695"/>
      <c r="T3143" s="695"/>
      <c r="U3143" s="695"/>
      <c r="V3143" s="695"/>
      <c r="W3143" s="695"/>
      <c r="X3143" s="232"/>
      <c r="Y3143" s="695"/>
      <c r="Z3143" s="232"/>
      <c r="AA3143" s="696"/>
      <c r="AB3143" s="696"/>
      <c r="AC3143" s="697"/>
      <c r="AD3143" s="698"/>
      <c r="AE3143" s="699"/>
      <c r="AF3143" s="699"/>
      <c r="AG3143" s="699"/>
      <c r="AH3143" s="699"/>
      <c r="AI3143" s="232"/>
      <c r="AJ3143" s="694"/>
      <c r="AK3143" s="694"/>
      <c r="AL3143" s="700"/>
      <c r="AM3143" s="694"/>
      <c r="AN3143" s="694"/>
      <c r="AO3143" s="232"/>
      <c r="AP3143" s="232"/>
      <c r="AQ3143" s="232"/>
      <c r="AR3143" s="232"/>
      <c r="AS3143" s="232"/>
      <c r="AT3143" s="243" t="str">
        <f t="shared" si="241"/>
        <v/>
      </c>
      <c r="AU3143" s="243" t="str">
        <f t="shared" si="242"/>
        <v/>
      </c>
    </row>
    <row r="3144" spans="2:47" ht="14.25">
      <c r="B3144" s="682">
        <v>2025</v>
      </c>
      <c r="C3144" s="29">
        <v>8</v>
      </c>
      <c r="D3144" s="682"/>
      <c r="E3144" s="683"/>
      <c r="F3144" s="682"/>
      <c r="G3144" s="703"/>
      <c r="H3144" s="694"/>
      <c r="I3144" s="347"/>
      <c r="J3144" s="694"/>
      <c r="K3144" s="232"/>
      <c r="L3144" s="698"/>
      <c r="M3144" s="185"/>
      <c r="N3144" s="717"/>
      <c r="O3144" s="232"/>
      <c r="P3144" s="232"/>
      <c r="Q3144" s="347"/>
      <c r="R3144" s="695"/>
      <c r="S3144" s="695"/>
      <c r="T3144" s="695"/>
      <c r="U3144" s="695"/>
      <c r="V3144" s="695"/>
      <c r="W3144" s="695"/>
      <c r="X3144" s="232"/>
      <c r="Y3144" s="695"/>
      <c r="Z3144" s="232"/>
      <c r="AA3144" s="696"/>
      <c r="AB3144" s="696"/>
      <c r="AC3144" s="697"/>
      <c r="AD3144" s="698"/>
      <c r="AE3144" s="699"/>
      <c r="AF3144" s="699"/>
      <c r="AG3144" s="699"/>
      <c r="AH3144" s="699"/>
      <c r="AI3144" s="232"/>
      <c r="AJ3144" s="694"/>
      <c r="AK3144" s="694"/>
      <c r="AL3144" s="700"/>
      <c r="AM3144" s="694"/>
      <c r="AN3144" s="694"/>
      <c r="AO3144" s="232"/>
      <c r="AP3144" s="232"/>
      <c r="AQ3144" s="232"/>
      <c r="AR3144" s="232"/>
      <c r="AS3144" s="232"/>
      <c r="AT3144" s="243" t="str">
        <f t="shared" si="241"/>
        <v/>
      </c>
      <c r="AU3144" s="243" t="str">
        <f t="shared" si="242"/>
        <v/>
      </c>
    </row>
    <row r="3145" spans="2:47" ht="14.25">
      <c r="B3145" s="682">
        <v>2025</v>
      </c>
      <c r="C3145" s="29">
        <v>8</v>
      </c>
      <c r="D3145" s="682"/>
      <c r="E3145" s="683"/>
      <c r="F3145" s="682"/>
      <c r="G3145" s="703"/>
      <c r="H3145" s="694"/>
      <c r="I3145" s="347"/>
      <c r="J3145" s="694"/>
      <c r="K3145" s="232"/>
      <c r="L3145" s="698"/>
      <c r="M3145" s="185"/>
      <c r="N3145" s="717"/>
      <c r="O3145" s="232"/>
      <c r="P3145" s="232"/>
      <c r="Q3145" s="347"/>
      <c r="R3145" s="695"/>
      <c r="S3145" s="695"/>
      <c r="T3145" s="695"/>
      <c r="U3145" s="695"/>
      <c r="V3145" s="695"/>
      <c r="W3145" s="695"/>
      <c r="X3145" s="232"/>
      <c r="Y3145" s="695"/>
      <c r="Z3145" s="232"/>
      <c r="AA3145" s="696"/>
      <c r="AB3145" s="696"/>
      <c r="AC3145" s="697"/>
      <c r="AD3145" s="698"/>
      <c r="AE3145" s="699"/>
      <c r="AF3145" s="699"/>
      <c r="AG3145" s="699"/>
      <c r="AH3145" s="699"/>
      <c r="AI3145" s="232"/>
      <c r="AJ3145" s="694"/>
      <c r="AK3145" s="694"/>
      <c r="AL3145" s="700"/>
      <c r="AM3145" s="694"/>
      <c r="AN3145" s="694"/>
      <c r="AO3145" s="232"/>
      <c r="AP3145" s="232"/>
      <c r="AQ3145" s="232"/>
      <c r="AR3145" s="232"/>
      <c r="AS3145" s="232"/>
      <c r="AT3145" s="243" t="str">
        <f t="shared" si="241"/>
        <v/>
      </c>
      <c r="AU3145" s="243" t="str">
        <f t="shared" si="242"/>
        <v/>
      </c>
    </row>
    <row r="3146" spans="2:47" ht="14.25">
      <c r="B3146" s="682">
        <v>2025</v>
      </c>
      <c r="C3146" s="29">
        <v>8</v>
      </c>
      <c r="D3146" s="682"/>
      <c r="E3146" s="683"/>
      <c r="F3146" s="682"/>
      <c r="G3146" s="703"/>
      <c r="H3146" s="694"/>
      <c r="I3146" s="347"/>
      <c r="J3146" s="694"/>
      <c r="K3146" s="232"/>
      <c r="L3146" s="698"/>
      <c r="M3146" s="185"/>
      <c r="N3146" s="717"/>
      <c r="O3146" s="232"/>
      <c r="P3146" s="232"/>
      <c r="Q3146" s="347"/>
      <c r="R3146" s="695"/>
      <c r="S3146" s="695"/>
      <c r="T3146" s="695"/>
      <c r="U3146" s="695"/>
      <c r="V3146" s="695"/>
      <c r="W3146" s="695"/>
      <c r="X3146" s="232"/>
      <c r="Y3146" s="695"/>
      <c r="Z3146" s="232"/>
      <c r="AA3146" s="696"/>
      <c r="AB3146" s="696"/>
      <c r="AC3146" s="697"/>
      <c r="AD3146" s="698"/>
      <c r="AE3146" s="699"/>
      <c r="AF3146" s="699"/>
      <c r="AG3146" s="699"/>
      <c r="AH3146" s="699"/>
      <c r="AI3146" s="232"/>
      <c r="AJ3146" s="694"/>
      <c r="AK3146" s="694"/>
      <c r="AL3146" s="700"/>
      <c r="AM3146" s="694"/>
      <c r="AN3146" s="694"/>
      <c r="AO3146" s="232"/>
      <c r="AP3146" s="232"/>
      <c r="AQ3146" s="232"/>
      <c r="AR3146" s="232"/>
      <c r="AS3146" s="232"/>
      <c r="AT3146" s="243" t="str">
        <f t="shared" si="241"/>
        <v/>
      </c>
      <c r="AU3146" s="243" t="str">
        <f t="shared" si="242"/>
        <v/>
      </c>
    </row>
    <row r="3147" spans="2:47" ht="14.25">
      <c r="B3147" s="682">
        <v>2025</v>
      </c>
      <c r="C3147" s="29">
        <v>8</v>
      </c>
      <c r="D3147" s="682"/>
      <c r="E3147" s="683"/>
      <c r="F3147" s="682"/>
      <c r="G3147" s="703"/>
      <c r="H3147" s="694"/>
      <c r="I3147" s="347"/>
      <c r="J3147" s="694"/>
      <c r="K3147" s="232"/>
      <c r="L3147" s="698"/>
      <c r="M3147" s="185"/>
      <c r="N3147" s="717"/>
      <c r="O3147" s="232"/>
      <c r="P3147" s="232"/>
      <c r="Q3147" s="347"/>
      <c r="R3147" s="695"/>
      <c r="S3147" s="695"/>
      <c r="T3147" s="695"/>
      <c r="U3147" s="695"/>
      <c r="V3147" s="695"/>
      <c r="W3147" s="695"/>
      <c r="X3147" s="232"/>
      <c r="Y3147" s="695"/>
      <c r="Z3147" s="232"/>
      <c r="AA3147" s="696"/>
      <c r="AB3147" s="696"/>
      <c r="AC3147" s="697"/>
      <c r="AD3147" s="698"/>
      <c r="AE3147" s="699"/>
      <c r="AF3147" s="699"/>
      <c r="AG3147" s="699"/>
      <c r="AH3147" s="699"/>
      <c r="AI3147" s="232"/>
      <c r="AJ3147" s="694"/>
      <c r="AK3147" s="694"/>
      <c r="AL3147" s="700"/>
      <c r="AM3147" s="694"/>
      <c r="AN3147" s="694"/>
      <c r="AO3147" s="232"/>
      <c r="AP3147" s="232"/>
      <c r="AQ3147" s="232"/>
      <c r="AR3147" s="232"/>
      <c r="AS3147" s="232"/>
      <c r="AT3147" s="243" t="str">
        <f t="shared" si="241"/>
        <v/>
      </c>
      <c r="AU3147" s="243" t="str">
        <f t="shared" si="242"/>
        <v/>
      </c>
    </row>
    <row r="3148" spans="2:47" ht="14.25">
      <c r="B3148" s="682">
        <v>2025</v>
      </c>
      <c r="C3148" s="29">
        <v>8</v>
      </c>
      <c r="D3148" s="682"/>
      <c r="E3148" s="683"/>
      <c r="F3148" s="682"/>
      <c r="G3148" s="703"/>
      <c r="H3148" s="694"/>
      <c r="I3148" s="347"/>
      <c r="J3148" s="694"/>
      <c r="K3148" s="232"/>
      <c r="L3148" s="698"/>
      <c r="M3148" s="185"/>
      <c r="N3148" s="717"/>
      <c r="O3148" s="232"/>
      <c r="P3148" s="232"/>
      <c r="Q3148" s="347"/>
      <c r="R3148" s="695"/>
      <c r="S3148" s="695"/>
      <c r="T3148" s="695"/>
      <c r="U3148" s="695"/>
      <c r="V3148" s="695"/>
      <c r="W3148" s="695"/>
      <c r="X3148" s="232"/>
      <c r="Y3148" s="695"/>
      <c r="Z3148" s="232"/>
      <c r="AA3148" s="696"/>
      <c r="AB3148" s="696"/>
      <c r="AC3148" s="697"/>
      <c r="AD3148" s="698"/>
      <c r="AE3148" s="699"/>
      <c r="AF3148" s="699"/>
      <c r="AG3148" s="699"/>
      <c r="AH3148" s="699"/>
      <c r="AI3148" s="232"/>
      <c r="AJ3148" s="694"/>
      <c r="AK3148" s="694"/>
      <c r="AL3148" s="700"/>
      <c r="AM3148" s="694"/>
      <c r="AN3148" s="694"/>
      <c r="AO3148" s="232"/>
      <c r="AP3148" s="232"/>
      <c r="AQ3148" s="232"/>
      <c r="AR3148" s="232"/>
      <c r="AS3148" s="232"/>
      <c r="AT3148" s="243" t="str">
        <f t="shared" si="241"/>
        <v/>
      </c>
      <c r="AU3148" s="243" t="str">
        <f t="shared" si="242"/>
        <v/>
      </c>
    </row>
    <row r="3149" spans="2:47" ht="14.25">
      <c r="B3149" s="682">
        <v>2025</v>
      </c>
      <c r="C3149" s="29">
        <v>8</v>
      </c>
      <c r="D3149" s="682"/>
      <c r="E3149" s="683"/>
      <c r="F3149" s="682"/>
      <c r="G3149" s="703"/>
      <c r="H3149" s="694"/>
      <c r="I3149" s="347"/>
      <c r="J3149" s="694"/>
      <c r="K3149" s="232"/>
      <c r="L3149" s="698"/>
      <c r="M3149" s="185"/>
      <c r="N3149" s="717"/>
      <c r="O3149" s="232"/>
      <c r="P3149" s="232"/>
      <c r="Q3149" s="347"/>
      <c r="R3149" s="695"/>
      <c r="S3149" s="695"/>
      <c r="T3149" s="695"/>
      <c r="U3149" s="695"/>
      <c r="V3149" s="695"/>
      <c r="W3149" s="695"/>
      <c r="X3149" s="232"/>
      <c r="Y3149" s="695"/>
      <c r="Z3149" s="232"/>
      <c r="AA3149" s="696"/>
      <c r="AB3149" s="696"/>
      <c r="AC3149" s="697"/>
      <c r="AD3149" s="698"/>
      <c r="AE3149" s="699"/>
      <c r="AF3149" s="699"/>
      <c r="AG3149" s="699"/>
      <c r="AH3149" s="699"/>
      <c r="AI3149" s="232"/>
      <c r="AJ3149" s="694"/>
      <c r="AK3149" s="694"/>
      <c r="AL3149" s="700"/>
      <c r="AM3149" s="694"/>
      <c r="AN3149" s="694"/>
      <c r="AO3149" s="232"/>
      <c r="AP3149" s="232"/>
      <c r="AQ3149" s="232"/>
      <c r="AR3149" s="232"/>
      <c r="AS3149" s="232"/>
      <c r="AT3149" s="243" t="str">
        <f t="shared" si="241"/>
        <v/>
      </c>
      <c r="AU3149" s="243" t="str">
        <f t="shared" si="242"/>
        <v/>
      </c>
    </row>
    <row r="3150" spans="2:47" ht="14.25">
      <c r="B3150" s="682">
        <v>2025</v>
      </c>
      <c r="C3150" s="29">
        <v>8</v>
      </c>
      <c r="D3150" s="682"/>
      <c r="E3150" s="683"/>
      <c r="F3150" s="682"/>
      <c r="G3150" s="703"/>
      <c r="H3150" s="694"/>
      <c r="I3150" s="347"/>
      <c r="J3150" s="694"/>
      <c r="K3150" s="232"/>
      <c r="L3150" s="698"/>
      <c r="M3150" s="185"/>
      <c r="N3150" s="717"/>
      <c r="O3150" s="232"/>
      <c r="P3150" s="232"/>
      <c r="Q3150" s="347"/>
      <c r="R3150" s="695"/>
      <c r="S3150" s="695"/>
      <c r="T3150" s="695"/>
      <c r="U3150" s="695"/>
      <c r="V3150" s="695"/>
      <c r="W3150" s="695"/>
      <c r="X3150" s="232"/>
      <c r="Y3150" s="695"/>
      <c r="Z3150" s="232"/>
      <c r="AA3150" s="696"/>
      <c r="AB3150" s="696"/>
      <c r="AC3150" s="697"/>
      <c r="AD3150" s="698"/>
      <c r="AE3150" s="699"/>
      <c r="AF3150" s="699"/>
      <c r="AG3150" s="699"/>
      <c r="AH3150" s="699"/>
      <c r="AI3150" s="232"/>
      <c r="AJ3150" s="694"/>
      <c r="AK3150" s="694"/>
      <c r="AL3150" s="700"/>
      <c r="AM3150" s="694"/>
      <c r="AN3150" s="694"/>
      <c r="AO3150" s="232"/>
      <c r="AP3150" s="232"/>
      <c r="AQ3150" s="232"/>
      <c r="AR3150" s="232"/>
      <c r="AS3150" s="232"/>
      <c r="AT3150" s="243" t="str">
        <f t="shared" si="241"/>
        <v/>
      </c>
      <c r="AU3150" s="243" t="str">
        <f t="shared" si="242"/>
        <v/>
      </c>
    </row>
    <row r="3151" spans="2:47" ht="14.25">
      <c r="B3151" s="682">
        <v>2025</v>
      </c>
      <c r="C3151" s="29">
        <v>8</v>
      </c>
      <c r="D3151" s="682"/>
      <c r="E3151" s="683"/>
      <c r="F3151" s="682"/>
      <c r="G3151" s="703"/>
      <c r="H3151" s="694"/>
      <c r="I3151" s="347"/>
      <c r="J3151" s="694"/>
      <c r="K3151" s="232"/>
      <c r="L3151" s="698"/>
      <c r="M3151" s="185"/>
      <c r="N3151" s="717"/>
      <c r="O3151" s="232"/>
      <c r="P3151" s="232"/>
      <c r="Q3151" s="347"/>
      <c r="R3151" s="695"/>
      <c r="S3151" s="695"/>
      <c r="T3151" s="695"/>
      <c r="U3151" s="695"/>
      <c r="V3151" s="695"/>
      <c r="W3151" s="695"/>
      <c r="X3151" s="232"/>
      <c r="Y3151" s="695"/>
      <c r="Z3151" s="232"/>
      <c r="AA3151" s="696"/>
      <c r="AB3151" s="696"/>
      <c r="AC3151" s="697"/>
      <c r="AD3151" s="698"/>
      <c r="AE3151" s="699"/>
      <c r="AF3151" s="699"/>
      <c r="AG3151" s="699"/>
      <c r="AH3151" s="699"/>
      <c r="AI3151" s="232"/>
      <c r="AJ3151" s="694"/>
      <c r="AK3151" s="694"/>
      <c r="AL3151" s="700"/>
      <c r="AM3151" s="694"/>
      <c r="AN3151" s="694"/>
      <c r="AO3151" s="232"/>
      <c r="AP3151" s="232"/>
      <c r="AQ3151" s="232"/>
      <c r="AR3151" s="232"/>
      <c r="AS3151" s="232"/>
      <c r="AT3151" s="243" t="str">
        <f t="shared" si="241"/>
        <v/>
      </c>
      <c r="AU3151" s="243" t="str">
        <f t="shared" si="242"/>
        <v/>
      </c>
    </row>
    <row r="3152" spans="2:47" ht="14.25">
      <c r="B3152" s="682">
        <v>2025</v>
      </c>
      <c r="C3152" s="29">
        <v>8</v>
      </c>
      <c r="D3152" s="682"/>
      <c r="E3152" s="683"/>
      <c r="F3152" s="682"/>
      <c r="G3152" s="703"/>
      <c r="H3152" s="694"/>
      <c r="I3152" s="347"/>
      <c r="J3152" s="694"/>
      <c r="K3152" s="232"/>
      <c r="L3152" s="698"/>
      <c r="M3152" s="185"/>
      <c r="N3152" s="717"/>
      <c r="O3152" s="232"/>
      <c r="P3152" s="232"/>
      <c r="Q3152" s="347"/>
      <c r="R3152" s="695"/>
      <c r="S3152" s="695"/>
      <c r="T3152" s="695"/>
      <c r="U3152" s="695"/>
      <c r="V3152" s="695"/>
      <c r="W3152" s="695"/>
      <c r="X3152" s="232"/>
      <c r="Y3152" s="695"/>
      <c r="Z3152" s="232"/>
      <c r="AA3152" s="696"/>
      <c r="AB3152" s="696"/>
      <c r="AC3152" s="697"/>
      <c r="AD3152" s="698"/>
      <c r="AE3152" s="699"/>
      <c r="AF3152" s="699"/>
      <c r="AG3152" s="699"/>
      <c r="AH3152" s="699"/>
      <c r="AI3152" s="232"/>
      <c r="AJ3152" s="694"/>
      <c r="AK3152" s="694"/>
      <c r="AL3152" s="700"/>
      <c r="AM3152" s="694"/>
      <c r="AN3152" s="694"/>
      <c r="AO3152" s="232"/>
      <c r="AP3152" s="232"/>
      <c r="AQ3152" s="232"/>
      <c r="AR3152" s="232"/>
      <c r="AS3152" s="232"/>
      <c r="AT3152" s="243" t="str">
        <f t="shared" si="241"/>
        <v/>
      </c>
      <c r="AU3152" s="243" t="str">
        <f t="shared" si="242"/>
        <v/>
      </c>
    </row>
    <row r="3153" spans="2:47" ht="14.25">
      <c r="B3153" s="682">
        <v>2025</v>
      </c>
      <c r="C3153" s="29">
        <v>8</v>
      </c>
      <c r="D3153" s="682"/>
      <c r="E3153" s="683"/>
      <c r="F3153" s="682"/>
      <c r="G3153" s="703"/>
      <c r="H3153" s="694"/>
      <c r="I3153" s="347"/>
      <c r="J3153" s="694"/>
      <c r="K3153" s="232"/>
      <c r="L3153" s="698"/>
      <c r="M3153" s="185"/>
      <c r="N3153" s="717"/>
      <c r="O3153" s="232"/>
      <c r="P3153" s="232"/>
      <c r="Q3153" s="347"/>
      <c r="R3153" s="695"/>
      <c r="S3153" s="695"/>
      <c r="T3153" s="695"/>
      <c r="U3153" s="695"/>
      <c r="V3153" s="695"/>
      <c r="W3153" s="695"/>
      <c r="X3153" s="232"/>
      <c r="Y3153" s="695"/>
      <c r="Z3153" s="232"/>
      <c r="AA3153" s="696"/>
      <c r="AB3153" s="696"/>
      <c r="AC3153" s="697"/>
      <c r="AD3153" s="698"/>
      <c r="AE3153" s="699"/>
      <c r="AF3153" s="699"/>
      <c r="AG3153" s="699"/>
      <c r="AH3153" s="699"/>
      <c r="AI3153" s="232"/>
      <c r="AJ3153" s="694"/>
      <c r="AK3153" s="694"/>
      <c r="AL3153" s="700"/>
      <c r="AM3153" s="694"/>
      <c r="AN3153" s="694"/>
      <c r="AO3153" s="232"/>
      <c r="AP3153" s="232"/>
      <c r="AQ3153" s="232"/>
      <c r="AR3153" s="232"/>
      <c r="AS3153" s="232"/>
      <c r="AT3153" s="243" t="str">
        <f t="shared" si="241"/>
        <v/>
      </c>
      <c r="AU3153" s="243" t="str">
        <f t="shared" si="242"/>
        <v/>
      </c>
    </row>
    <row r="3154" spans="2:47" ht="14.25">
      <c r="B3154" s="682">
        <v>2025</v>
      </c>
      <c r="C3154" s="29">
        <v>8</v>
      </c>
      <c r="D3154" s="682"/>
      <c r="E3154" s="683"/>
      <c r="F3154" s="682"/>
      <c r="G3154" s="703"/>
      <c r="H3154" s="694"/>
      <c r="I3154" s="347"/>
      <c r="J3154" s="694"/>
      <c r="K3154" s="232"/>
      <c r="L3154" s="698"/>
      <c r="M3154" s="185"/>
      <c r="N3154" s="717"/>
      <c r="O3154" s="232"/>
      <c r="P3154" s="232"/>
      <c r="Q3154" s="347"/>
      <c r="R3154" s="695"/>
      <c r="S3154" s="695"/>
      <c r="T3154" s="695"/>
      <c r="U3154" s="695"/>
      <c r="V3154" s="695"/>
      <c r="W3154" s="695"/>
      <c r="X3154" s="232"/>
      <c r="Y3154" s="695"/>
      <c r="Z3154" s="232"/>
      <c r="AA3154" s="696"/>
      <c r="AB3154" s="696"/>
      <c r="AC3154" s="697"/>
      <c r="AD3154" s="698"/>
      <c r="AE3154" s="699"/>
      <c r="AF3154" s="699"/>
      <c r="AG3154" s="699"/>
      <c r="AH3154" s="699"/>
      <c r="AI3154" s="232"/>
      <c r="AJ3154" s="694"/>
      <c r="AK3154" s="694"/>
      <c r="AL3154" s="700"/>
      <c r="AM3154" s="694"/>
      <c r="AN3154" s="694"/>
      <c r="AO3154" s="232"/>
      <c r="AP3154" s="232"/>
      <c r="AQ3154" s="232"/>
      <c r="AR3154" s="232"/>
      <c r="AS3154" s="232"/>
      <c r="AT3154" s="243" t="str">
        <f t="shared" si="241"/>
        <v/>
      </c>
      <c r="AU3154" s="243" t="str">
        <f t="shared" si="242"/>
        <v/>
      </c>
    </row>
    <row r="3155" spans="2:47" ht="14.25">
      <c r="B3155" s="682">
        <v>2025</v>
      </c>
      <c r="C3155" s="29">
        <v>8</v>
      </c>
      <c r="D3155" s="682"/>
      <c r="E3155" s="683"/>
      <c r="F3155" s="682"/>
      <c r="G3155" s="703"/>
      <c r="H3155" s="694"/>
      <c r="I3155" s="347"/>
      <c r="J3155" s="694"/>
      <c r="K3155" s="232"/>
      <c r="L3155" s="698"/>
      <c r="M3155" s="185"/>
      <c r="N3155" s="717"/>
      <c r="O3155" s="232"/>
      <c r="P3155" s="232"/>
      <c r="Q3155" s="347"/>
      <c r="R3155" s="695"/>
      <c r="S3155" s="695"/>
      <c r="T3155" s="695"/>
      <c r="U3155" s="695"/>
      <c r="V3155" s="695"/>
      <c r="W3155" s="695"/>
      <c r="X3155" s="232"/>
      <c r="Y3155" s="695"/>
      <c r="Z3155" s="232"/>
      <c r="AA3155" s="696"/>
      <c r="AB3155" s="696"/>
      <c r="AC3155" s="697"/>
      <c r="AD3155" s="698"/>
      <c r="AE3155" s="699"/>
      <c r="AF3155" s="699"/>
      <c r="AG3155" s="699"/>
      <c r="AH3155" s="699"/>
      <c r="AI3155" s="232"/>
      <c r="AJ3155" s="694"/>
      <c r="AK3155" s="694"/>
      <c r="AL3155" s="700"/>
      <c r="AM3155" s="694"/>
      <c r="AN3155" s="694"/>
      <c r="AO3155" s="232"/>
      <c r="AP3155" s="232"/>
      <c r="AQ3155" s="232"/>
      <c r="AR3155" s="232"/>
      <c r="AS3155" s="232"/>
      <c r="AT3155" s="243" t="str">
        <f t="shared" si="241"/>
        <v/>
      </c>
      <c r="AU3155" s="243" t="str">
        <f t="shared" si="242"/>
        <v/>
      </c>
    </row>
    <row r="3156" spans="2:47" ht="14.25">
      <c r="B3156" s="682">
        <v>2025</v>
      </c>
      <c r="C3156" s="29">
        <v>8</v>
      </c>
      <c r="D3156" s="682"/>
      <c r="E3156" s="683"/>
      <c r="F3156" s="682"/>
      <c r="G3156" s="703"/>
      <c r="H3156" s="694"/>
      <c r="I3156" s="347"/>
      <c r="J3156" s="694"/>
      <c r="K3156" s="232"/>
      <c r="L3156" s="698"/>
      <c r="M3156" s="185"/>
      <c r="N3156" s="717"/>
      <c r="O3156" s="232"/>
      <c r="P3156" s="232"/>
      <c r="Q3156" s="347"/>
      <c r="R3156" s="695"/>
      <c r="S3156" s="695"/>
      <c r="T3156" s="695"/>
      <c r="U3156" s="695"/>
      <c r="V3156" s="695"/>
      <c r="W3156" s="695"/>
      <c r="X3156" s="232"/>
      <c r="Y3156" s="695"/>
      <c r="Z3156" s="232"/>
      <c r="AA3156" s="696"/>
      <c r="AB3156" s="696"/>
      <c r="AC3156" s="697"/>
      <c r="AD3156" s="698"/>
      <c r="AE3156" s="699"/>
      <c r="AF3156" s="699"/>
      <c r="AG3156" s="699"/>
      <c r="AH3156" s="699"/>
      <c r="AI3156" s="232"/>
      <c r="AJ3156" s="694"/>
      <c r="AK3156" s="694"/>
      <c r="AL3156" s="700"/>
      <c r="AM3156" s="694"/>
      <c r="AN3156" s="694"/>
      <c r="AO3156" s="232"/>
      <c r="AP3156" s="232"/>
      <c r="AQ3156" s="232"/>
      <c r="AR3156" s="232"/>
      <c r="AS3156" s="232"/>
      <c r="AT3156" s="243" t="str">
        <f t="shared" si="241"/>
        <v/>
      </c>
      <c r="AU3156" s="243" t="str">
        <f t="shared" si="242"/>
        <v/>
      </c>
    </row>
    <row r="3157" spans="2:47" ht="14.25">
      <c r="B3157" s="682">
        <v>2025</v>
      </c>
      <c r="C3157" s="29">
        <v>8</v>
      </c>
      <c r="D3157" s="682"/>
      <c r="E3157" s="683"/>
      <c r="F3157" s="682"/>
      <c r="G3157" s="703"/>
      <c r="H3157" s="694"/>
      <c r="I3157" s="347"/>
      <c r="J3157" s="694"/>
      <c r="K3157" s="232"/>
      <c r="L3157" s="698"/>
      <c r="M3157" s="185"/>
      <c r="N3157" s="717"/>
      <c r="O3157" s="232"/>
      <c r="P3157" s="232"/>
      <c r="Q3157" s="347"/>
      <c r="R3157" s="695"/>
      <c r="S3157" s="695"/>
      <c r="T3157" s="695"/>
      <c r="U3157" s="695"/>
      <c r="V3157" s="695"/>
      <c r="W3157" s="695"/>
      <c r="X3157" s="232"/>
      <c r="Y3157" s="695"/>
      <c r="Z3157" s="232"/>
      <c r="AA3157" s="696"/>
      <c r="AB3157" s="696"/>
      <c r="AC3157" s="697"/>
      <c r="AD3157" s="698"/>
      <c r="AE3157" s="699"/>
      <c r="AF3157" s="699"/>
      <c r="AG3157" s="699"/>
      <c r="AH3157" s="699"/>
      <c r="AI3157" s="232"/>
      <c r="AJ3157" s="694"/>
      <c r="AK3157" s="694"/>
      <c r="AL3157" s="700"/>
      <c r="AM3157" s="694"/>
      <c r="AN3157" s="694"/>
      <c r="AO3157" s="232"/>
      <c r="AP3157" s="232"/>
      <c r="AQ3157" s="232"/>
      <c r="AR3157" s="232"/>
      <c r="AS3157" s="232"/>
      <c r="AT3157" s="243" t="str">
        <f t="shared" si="241"/>
        <v/>
      </c>
      <c r="AU3157" s="243" t="str">
        <f t="shared" si="242"/>
        <v/>
      </c>
    </row>
    <row r="3158" spans="2:47" ht="14.25">
      <c r="B3158" s="682">
        <v>2025</v>
      </c>
      <c r="C3158" s="29">
        <v>8</v>
      </c>
      <c r="D3158" s="682"/>
      <c r="E3158" s="683"/>
      <c r="F3158" s="682"/>
      <c r="G3158" s="703"/>
      <c r="H3158" s="694"/>
      <c r="I3158" s="347"/>
      <c r="J3158" s="694"/>
      <c r="K3158" s="232"/>
      <c r="L3158" s="698"/>
      <c r="M3158" s="185"/>
      <c r="N3158" s="717"/>
      <c r="O3158" s="232"/>
      <c r="P3158" s="232"/>
      <c r="Q3158" s="347"/>
      <c r="R3158" s="695"/>
      <c r="S3158" s="695"/>
      <c r="T3158" s="695"/>
      <c r="U3158" s="695"/>
      <c r="V3158" s="695"/>
      <c r="W3158" s="695"/>
      <c r="X3158" s="232"/>
      <c r="Y3158" s="695"/>
      <c r="Z3158" s="232"/>
      <c r="AA3158" s="696"/>
      <c r="AB3158" s="696"/>
      <c r="AC3158" s="697"/>
      <c r="AD3158" s="698"/>
      <c r="AE3158" s="699"/>
      <c r="AF3158" s="699"/>
      <c r="AG3158" s="699"/>
      <c r="AH3158" s="699"/>
      <c r="AI3158" s="232"/>
      <c r="AJ3158" s="694"/>
      <c r="AK3158" s="694"/>
      <c r="AL3158" s="700"/>
      <c r="AM3158" s="694"/>
      <c r="AN3158" s="694"/>
      <c r="AO3158" s="232"/>
      <c r="AP3158" s="232"/>
      <c r="AQ3158" s="232"/>
      <c r="AR3158" s="232"/>
      <c r="AS3158" s="232"/>
      <c r="AT3158" s="243" t="str">
        <f t="shared" si="241"/>
        <v/>
      </c>
      <c r="AU3158" s="243" t="str">
        <f t="shared" si="242"/>
        <v/>
      </c>
    </row>
    <row r="3159" spans="2:47" ht="14.25">
      <c r="B3159" s="682">
        <v>2025</v>
      </c>
      <c r="C3159" s="29">
        <v>8</v>
      </c>
      <c r="D3159" s="682"/>
      <c r="E3159" s="683"/>
      <c r="F3159" s="682"/>
      <c r="G3159" s="703"/>
      <c r="H3159" s="694"/>
      <c r="I3159" s="347"/>
      <c r="J3159" s="694"/>
      <c r="K3159" s="232"/>
      <c r="L3159" s="698"/>
      <c r="M3159" s="185"/>
      <c r="N3159" s="717"/>
      <c r="O3159" s="232"/>
      <c r="P3159" s="232"/>
      <c r="Q3159" s="347"/>
      <c r="R3159" s="695"/>
      <c r="S3159" s="695"/>
      <c r="T3159" s="695"/>
      <c r="U3159" s="695"/>
      <c r="V3159" s="695"/>
      <c r="W3159" s="695"/>
      <c r="X3159" s="232"/>
      <c r="Y3159" s="695"/>
      <c r="Z3159" s="232"/>
      <c r="AA3159" s="696"/>
      <c r="AB3159" s="696"/>
      <c r="AC3159" s="697"/>
      <c r="AD3159" s="698"/>
      <c r="AE3159" s="699"/>
      <c r="AF3159" s="699"/>
      <c r="AG3159" s="699"/>
      <c r="AH3159" s="699"/>
      <c r="AI3159" s="232"/>
      <c r="AJ3159" s="694"/>
      <c r="AK3159" s="694"/>
      <c r="AL3159" s="700"/>
      <c r="AM3159" s="694"/>
      <c r="AN3159" s="694"/>
      <c r="AO3159" s="232"/>
      <c r="AP3159" s="232"/>
      <c r="AQ3159" s="232"/>
      <c r="AR3159" s="232"/>
      <c r="AS3159" s="232"/>
      <c r="AT3159" s="243" t="str">
        <f t="shared" si="241"/>
        <v/>
      </c>
      <c r="AU3159" s="243" t="str">
        <f t="shared" si="242"/>
        <v/>
      </c>
    </row>
    <row r="3160" spans="2:47" ht="14.25">
      <c r="B3160" s="682">
        <v>2025</v>
      </c>
      <c r="C3160" s="29">
        <v>8</v>
      </c>
      <c r="D3160" s="682"/>
      <c r="E3160" s="683"/>
      <c r="F3160" s="682"/>
      <c r="G3160" s="703"/>
      <c r="H3160" s="694"/>
      <c r="I3160" s="347"/>
      <c r="J3160" s="694"/>
      <c r="K3160" s="232"/>
      <c r="L3160" s="698"/>
      <c r="M3160" s="185"/>
      <c r="N3160" s="717"/>
      <c r="O3160" s="232"/>
      <c r="P3160" s="232"/>
      <c r="Q3160" s="347"/>
      <c r="R3160" s="695"/>
      <c r="S3160" s="695"/>
      <c r="T3160" s="695"/>
      <c r="U3160" s="695"/>
      <c r="V3160" s="695"/>
      <c r="W3160" s="695"/>
      <c r="X3160" s="232"/>
      <c r="Y3160" s="695"/>
      <c r="Z3160" s="232"/>
      <c r="AA3160" s="696"/>
      <c r="AB3160" s="696"/>
      <c r="AC3160" s="697"/>
      <c r="AD3160" s="698"/>
      <c r="AE3160" s="699"/>
      <c r="AF3160" s="699"/>
      <c r="AG3160" s="699"/>
      <c r="AH3160" s="699"/>
      <c r="AI3160" s="232"/>
      <c r="AJ3160" s="694"/>
      <c r="AK3160" s="694"/>
      <c r="AL3160" s="700"/>
      <c r="AM3160" s="694"/>
      <c r="AN3160" s="694"/>
      <c r="AO3160" s="232"/>
      <c r="AP3160" s="232"/>
      <c r="AQ3160" s="232"/>
      <c r="AR3160" s="232"/>
      <c r="AS3160" s="232"/>
      <c r="AT3160" s="243" t="str">
        <f t="shared" si="241"/>
        <v/>
      </c>
      <c r="AU3160" s="243" t="str">
        <f t="shared" si="242"/>
        <v/>
      </c>
    </row>
    <row r="3161" spans="2:47" ht="14.25">
      <c r="B3161" s="682">
        <v>2025</v>
      </c>
      <c r="C3161" s="29">
        <v>8</v>
      </c>
      <c r="D3161" s="682"/>
      <c r="E3161" s="683"/>
      <c r="F3161" s="682"/>
      <c r="G3161" s="703"/>
      <c r="H3161" s="694"/>
      <c r="I3161" s="347"/>
      <c r="J3161" s="694"/>
      <c r="K3161" s="232"/>
      <c r="L3161" s="698"/>
      <c r="M3161" s="185"/>
      <c r="N3161" s="717"/>
      <c r="O3161" s="232"/>
      <c r="P3161" s="232"/>
      <c r="Q3161" s="347"/>
      <c r="R3161" s="695"/>
      <c r="S3161" s="695"/>
      <c r="T3161" s="695"/>
      <c r="U3161" s="695"/>
      <c r="V3161" s="695"/>
      <c r="W3161" s="695"/>
      <c r="X3161" s="232"/>
      <c r="Y3161" s="695"/>
      <c r="Z3161" s="232"/>
      <c r="AA3161" s="696"/>
      <c r="AB3161" s="696"/>
      <c r="AC3161" s="697"/>
      <c r="AD3161" s="698"/>
      <c r="AE3161" s="699"/>
      <c r="AF3161" s="699"/>
      <c r="AG3161" s="699"/>
      <c r="AH3161" s="699"/>
      <c r="AI3161" s="232"/>
      <c r="AJ3161" s="694"/>
      <c r="AK3161" s="694"/>
      <c r="AL3161" s="700"/>
      <c r="AM3161" s="694"/>
      <c r="AN3161" s="694"/>
      <c r="AO3161" s="232"/>
      <c r="AP3161" s="232"/>
      <c r="AQ3161" s="232"/>
      <c r="AR3161" s="232"/>
      <c r="AS3161" s="232"/>
      <c r="AT3161" s="243" t="str">
        <f t="shared" si="241"/>
        <v/>
      </c>
      <c r="AU3161" s="243" t="str">
        <f t="shared" si="242"/>
        <v/>
      </c>
    </row>
    <row r="3162" spans="2:47" ht="14.25">
      <c r="B3162" s="682">
        <v>2025</v>
      </c>
      <c r="C3162" s="29">
        <v>8</v>
      </c>
      <c r="D3162" s="682"/>
      <c r="E3162" s="683"/>
      <c r="F3162" s="682"/>
      <c r="G3162" s="703"/>
      <c r="H3162" s="694"/>
      <c r="I3162" s="347"/>
      <c r="J3162" s="694"/>
      <c r="K3162" s="232"/>
      <c r="L3162" s="698"/>
      <c r="M3162" s="185"/>
      <c r="N3162" s="717"/>
      <c r="O3162" s="232"/>
      <c r="P3162" s="232"/>
      <c r="Q3162" s="347"/>
      <c r="R3162" s="695"/>
      <c r="S3162" s="695"/>
      <c r="T3162" s="695"/>
      <c r="U3162" s="695"/>
      <c r="V3162" s="695"/>
      <c r="W3162" s="695"/>
      <c r="X3162" s="232"/>
      <c r="Y3162" s="695"/>
      <c r="Z3162" s="232"/>
      <c r="AA3162" s="696"/>
      <c r="AB3162" s="696"/>
      <c r="AC3162" s="697"/>
      <c r="AD3162" s="698"/>
      <c r="AE3162" s="699"/>
      <c r="AF3162" s="699"/>
      <c r="AG3162" s="699"/>
      <c r="AH3162" s="699"/>
      <c r="AI3162" s="232"/>
      <c r="AJ3162" s="694"/>
      <c r="AK3162" s="694"/>
      <c r="AL3162" s="700"/>
      <c r="AM3162" s="694"/>
      <c r="AN3162" s="694"/>
      <c r="AO3162" s="232"/>
      <c r="AP3162" s="232"/>
      <c r="AQ3162" s="232"/>
      <c r="AR3162" s="232"/>
      <c r="AS3162" s="232"/>
      <c r="AT3162" s="243" t="str">
        <f t="shared" si="241"/>
        <v/>
      </c>
      <c r="AU3162" s="243" t="str">
        <f t="shared" si="242"/>
        <v/>
      </c>
    </row>
    <row r="3163" spans="2:47" ht="14.25">
      <c r="B3163" s="682">
        <v>2025</v>
      </c>
      <c r="C3163" s="29">
        <v>8</v>
      </c>
      <c r="D3163" s="682"/>
      <c r="E3163" s="683"/>
      <c r="F3163" s="682"/>
      <c r="G3163" s="703"/>
      <c r="H3163" s="694"/>
      <c r="I3163" s="347"/>
      <c r="J3163" s="694"/>
      <c r="K3163" s="232"/>
      <c r="L3163" s="698"/>
      <c r="M3163" s="185"/>
      <c r="N3163" s="717"/>
      <c r="O3163" s="232"/>
      <c r="P3163" s="232"/>
      <c r="Q3163" s="347"/>
      <c r="R3163" s="695"/>
      <c r="S3163" s="695"/>
      <c r="T3163" s="695"/>
      <c r="U3163" s="695"/>
      <c r="V3163" s="695"/>
      <c r="W3163" s="695"/>
      <c r="X3163" s="232"/>
      <c r="Y3163" s="695"/>
      <c r="Z3163" s="232"/>
      <c r="AA3163" s="696"/>
      <c r="AB3163" s="696"/>
      <c r="AC3163" s="697"/>
      <c r="AD3163" s="698"/>
      <c r="AE3163" s="699"/>
      <c r="AF3163" s="699"/>
      <c r="AG3163" s="699"/>
      <c r="AH3163" s="699"/>
      <c r="AI3163" s="232"/>
      <c r="AJ3163" s="694"/>
      <c r="AK3163" s="694"/>
      <c r="AL3163" s="700"/>
      <c r="AM3163" s="694"/>
      <c r="AN3163" s="694"/>
      <c r="AO3163" s="232"/>
      <c r="AP3163" s="232"/>
      <c r="AQ3163" s="232"/>
      <c r="AR3163" s="232"/>
      <c r="AS3163" s="232"/>
      <c r="AT3163" s="243" t="str">
        <f t="shared" si="241"/>
        <v/>
      </c>
      <c r="AU3163" s="243" t="str">
        <f t="shared" si="242"/>
        <v/>
      </c>
    </row>
    <row r="3164" spans="2:47" ht="14.25">
      <c r="B3164" s="682">
        <v>2025</v>
      </c>
      <c r="C3164" s="29">
        <v>8</v>
      </c>
      <c r="D3164" s="682"/>
      <c r="E3164" s="683"/>
      <c r="F3164" s="682"/>
      <c r="G3164" s="703"/>
      <c r="H3164" s="694"/>
      <c r="I3164" s="347"/>
      <c r="J3164" s="694"/>
      <c r="K3164" s="232"/>
      <c r="L3164" s="698"/>
      <c r="M3164" s="185"/>
      <c r="N3164" s="717"/>
      <c r="O3164" s="232"/>
      <c r="P3164" s="232"/>
      <c r="Q3164" s="347"/>
      <c r="R3164" s="695"/>
      <c r="S3164" s="695"/>
      <c r="T3164" s="695"/>
      <c r="U3164" s="695"/>
      <c r="V3164" s="695"/>
      <c r="W3164" s="695"/>
      <c r="X3164" s="232"/>
      <c r="Y3164" s="695"/>
      <c r="Z3164" s="232"/>
      <c r="AA3164" s="696"/>
      <c r="AB3164" s="696"/>
      <c r="AC3164" s="697"/>
      <c r="AD3164" s="698"/>
      <c r="AE3164" s="699"/>
      <c r="AF3164" s="699"/>
      <c r="AG3164" s="699"/>
      <c r="AH3164" s="699"/>
      <c r="AI3164" s="232"/>
      <c r="AJ3164" s="694"/>
      <c r="AK3164" s="694"/>
      <c r="AL3164" s="700"/>
      <c r="AM3164" s="694"/>
      <c r="AN3164" s="694"/>
      <c r="AO3164" s="232"/>
      <c r="AP3164" s="232"/>
      <c r="AQ3164" s="232"/>
      <c r="AR3164" s="232"/>
      <c r="AS3164" s="232"/>
      <c r="AT3164" s="243" t="str">
        <f t="shared" si="241"/>
        <v/>
      </c>
      <c r="AU3164" s="243" t="str">
        <f t="shared" si="242"/>
        <v/>
      </c>
    </row>
    <row r="3165" spans="2:47" ht="14.25">
      <c r="B3165" s="682">
        <v>2025</v>
      </c>
      <c r="C3165" s="29">
        <v>8</v>
      </c>
      <c r="D3165" s="682"/>
      <c r="E3165" s="683"/>
      <c r="F3165" s="682"/>
      <c r="G3165" s="703"/>
      <c r="H3165" s="694"/>
      <c r="I3165" s="347"/>
      <c r="J3165" s="694"/>
      <c r="K3165" s="232"/>
      <c r="L3165" s="698"/>
      <c r="M3165" s="185"/>
      <c r="N3165" s="717"/>
      <c r="O3165" s="232"/>
      <c r="P3165" s="232"/>
      <c r="Q3165" s="347"/>
      <c r="R3165" s="695"/>
      <c r="S3165" s="695"/>
      <c r="T3165" s="695"/>
      <c r="U3165" s="695"/>
      <c r="V3165" s="695"/>
      <c r="W3165" s="695"/>
      <c r="X3165" s="232"/>
      <c r="Y3165" s="695"/>
      <c r="Z3165" s="232"/>
      <c r="AA3165" s="696"/>
      <c r="AB3165" s="696"/>
      <c r="AC3165" s="697"/>
      <c r="AD3165" s="698"/>
      <c r="AE3165" s="699"/>
      <c r="AF3165" s="699"/>
      <c r="AG3165" s="699"/>
      <c r="AH3165" s="699"/>
      <c r="AI3165" s="232"/>
      <c r="AJ3165" s="694"/>
      <c r="AK3165" s="694"/>
      <c r="AL3165" s="700"/>
      <c r="AM3165" s="694"/>
      <c r="AN3165" s="694"/>
      <c r="AO3165" s="232"/>
      <c r="AP3165" s="232"/>
      <c r="AQ3165" s="232"/>
      <c r="AR3165" s="232"/>
      <c r="AS3165" s="232"/>
      <c r="AT3165" s="243" t="str">
        <f t="shared" si="241"/>
        <v/>
      </c>
      <c r="AU3165" s="243" t="str">
        <f t="shared" si="242"/>
        <v/>
      </c>
    </row>
    <row r="3166" spans="2:47" ht="14.25">
      <c r="B3166" s="682">
        <v>2025</v>
      </c>
      <c r="C3166" s="29">
        <v>8</v>
      </c>
      <c r="D3166" s="682"/>
      <c r="E3166" s="683"/>
      <c r="F3166" s="682"/>
      <c r="G3166" s="703"/>
      <c r="H3166" s="694"/>
      <c r="I3166" s="347"/>
      <c r="J3166" s="694"/>
      <c r="K3166" s="232"/>
      <c r="L3166" s="698"/>
      <c r="M3166" s="185"/>
      <c r="N3166" s="717"/>
      <c r="O3166" s="232"/>
      <c r="P3166" s="232"/>
      <c r="Q3166" s="347"/>
      <c r="R3166" s="695"/>
      <c r="S3166" s="695"/>
      <c r="T3166" s="695"/>
      <c r="U3166" s="695"/>
      <c r="V3166" s="695"/>
      <c r="W3166" s="695"/>
      <c r="X3166" s="232"/>
      <c r="Y3166" s="695"/>
      <c r="Z3166" s="232"/>
      <c r="AA3166" s="696"/>
      <c r="AB3166" s="696"/>
      <c r="AC3166" s="697"/>
      <c r="AD3166" s="698"/>
      <c r="AE3166" s="699"/>
      <c r="AF3166" s="699"/>
      <c r="AG3166" s="699"/>
      <c r="AH3166" s="699"/>
      <c r="AI3166" s="232"/>
      <c r="AJ3166" s="694"/>
      <c r="AK3166" s="694"/>
      <c r="AL3166" s="700"/>
      <c r="AM3166" s="694"/>
      <c r="AN3166" s="694"/>
      <c r="AO3166" s="232"/>
      <c r="AP3166" s="232"/>
      <c r="AQ3166" s="232"/>
      <c r="AR3166" s="232"/>
      <c r="AS3166" s="232"/>
      <c r="AT3166" s="243" t="str">
        <f t="shared" si="241"/>
        <v/>
      </c>
      <c r="AU3166" s="243" t="str">
        <f t="shared" si="242"/>
        <v/>
      </c>
    </row>
    <row r="3167" spans="2:47" ht="14.25">
      <c r="B3167" s="682">
        <v>2025</v>
      </c>
      <c r="C3167" s="29">
        <v>8</v>
      </c>
      <c r="D3167" s="682"/>
      <c r="E3167" s="683"/>
      <c r="F3167" s="682"/>
      <c r="G3167" s="703"/>
      <c r="H3167" s="694"/>
      <c r="I3167" s="347"/>
      <c r="J3167" s="694"/>
      <c r="K3167" s="232"/>
      <c r="L3167" s="698"/>
      <c r="M3167" s="185"/>
      <c r="N3167" s="717"/>
      <c r="O3167" s="232"/>
      <c r="P3167" s="232"/>
      <c r="Q3167" s="347"/>
      <c r="R3167" s="695"/>
      <c r="S3167" s="695"/>
      <c r="T3167" s="695"/>
      <c r="U3167" s="695"/>
      <c r="V3167" s="695"/>
      <c r="W3167" s="695"/>
      <c r="X3167" s="232"/>
      <c r="Y3167" s="695"/>
      <c r="Z3167" s="232"/>
      <c r="AA3167" s="696"/>
      <c r="AB3167" s="696"/>
      <c r="AC3167" s="697"/>
      <c r="AD3167" s="698"/>
      <c r="AE3167" s="699"/>
      <c r="AF3167" s="699"/>
      <c r="AG3167" s="699"/>
      <c r="AH3167" s="699"/>
      <c r="AI3167" s="232"/>
      <c r="AJ3167" s="694"/>
      <c r="AK3167" s="694"/>
      <c r="AL3167" s="700"/>
      <c r="AM3167" s="694"/>
      <c r="AN3167" s="694"/>
      <c r="AO3167" s="232"/>
      <c r="AP3167" s="232"/>
      <c r="AQ3167" s="232"/>
      <c r="AR3167" s="232"/>
      <c r="AS3167" s="232"/>
      <c r="AT3167" s="243" t="str">
        <f t="shared" si="241"/>
        <v/>
      </c>
      <c r="AU3167" s="243" t="str">
        <f t="shared" si="242"/>
        <v/>
      </c>
    </row>
    <row r="3168" spans="2:47" ht="14.25">
      <c r="B3168" s="682">
        <v>2025</v>
      </c>
      <c r="C3168" s="29">
        <v>8</v>
      </c>
      <c r="D3168" s="682"/>
      <c r="E3168" s="683"/>
      <c r="F3168" s="682"/>
      <c r="G3168" s="703"/>
      <c r="H3168" s="694"/>
      <c r="I3168" s="347"/>
      <c r="J3168" s="694"/>
      <c r="K3168" s="232"/>
      <c r="L3168" s="698"/>
      <c r="M3168" s="185"/>
      <c r="N3168" s="717"/>
      <c r="O3168" s="232"/>
      <c r="P3168" s="232"/>
      <c r="Q3168" s="347"/>
      <c r="R3168" s="695"/>
      <c r="S3168" s="695"/>
      <c r="T3168" s="695"/>
      <c r="U3168" s="695"/>
      <c r="V3168" s="695"/>
      <c r="W3168" s="695"/>
      <c r="X3168" s="232"/>
      <c r="Y3168" s="695"/>
      <c r="Z3168" s="232"/>
      <c r="AA3168" s="696"/>
      <c r="AB3168" s="696"/>
      <c r="AC3168" s="697"/>
      <c r="AD3168" s="698"/>
      <c r="AE3168" s="699"/>
      <c r="AF3168" s="699"/>
      <c r="AG3168" s="699"/>
      <c r="AH3168" s="699"/>
      <c r="AI3168" s="232"/>
      <c r="AJ3168" s="694"/>
      <c r="AK3168" s="694"/>
      <c r="AL3168" s="700"/>
      <c r="AM3168" s="694"/>
      <c r="AN3168" s="694"/>
      <c r="AO3168" s="232"/>
      <c r="AP3168" s="232"/>
      <c r="AQ3168" s="232"/>
      <c r="AR3168" s="232"/>
      <c r="AS3168" s="232"/>
      <c r="AT3168" s="243" t="str">
        <f t="shared" si="241"/>
        <v/>
      </c>
      <c r="AU3168" s="243" t="str">
        <f t="shared" si="242"/>
        <v/>
      </c>
    </row>
    <row r="3169" spans="2:47" ht="14.25">
      <c r="B3169" s="682">
        <v>2025</v>
      </c>
      <c r="C3169" s="29">
        <v>8</v>
      </c>
      <c r="D3169" s="682"/>
      <c r="E3169" s="683"/>
      <c r="F3169" s="682"/>
      <c r="G3169" s="703"/>
      <c r="H3169" s="694"/>
      <c r="I3169" s="347"/>
      <c r="J3169" s="694"/>
      <c r="K3169" s="232"/>
      <c r="L3169" s="698"/>
      <c r="M3169" s="185"/>
      <c r="N3169" s="717"/>
      <c r="O3169" s="232"/>
      <c r="P3169" s="232"/>
      <c r="Q3169" s="347"/>
      <c r="R3169" s="695"/>
      <c r="S3169" s="695"/>
      <c r="T3169" s="695"/>
      <c r="U3169" s="695"/>
      <c r="V3169" s="695"/>
      <c r="W3169" s="695"/>
      <c r="X3169" s="232"/>
      <c r="Y3169" s="695"/>
      <c r="Z3169" s="232"/>
      <c r="AA3169" s="696"/>
      <c r="AB3169" s="696"/>
      <c r="AC3169" s="697"/>
      <c r="AD3169" s="698"/>
      <c r="AE3169" s="699"/>
      <c r="AF3169" s="699"/>
      <c r="AG3169" s="699"/>
      <c r="AH3169" s="699"/>
      <c r="AI3169" s="232"/>
      <c r="AJ3169" s="694"/>
      <c r="AK3169" s="694"/>
      <c r="AL3169" s="700"/>
      <c r="AM3169" s="694"/>
      <c r="AN3169" s="694"/>
      <c r="AO3169" s="232"/>
      <c r="AP3169" s="232"/>
      <c r="AQ3169" s="232"/>
      <c r="AR3169" s="232"/>
      <c r="AS3169" s="232"/>
      <c r="AT3169" s="243" t="str">
        <f t="shared" si="241"/>
        <v/>
      </c>
      <c r="AU3169" s="243" t="str">
        <f t="shared" si="242"/>
        <v/>
      </c>
    </row>
    <row r="3170" spans="2:47" ht="14.25">
      <c r="B3170" s="682">
        <v>2025</v>
      </c>
      <c r="C3170" s="29">
        <v>8</v>
      </c>
      <c r="D3170" s="682"/>
      <c r="E3170" s="683"/>
      <c r="F3170" s="682"/>
      <c r="G3170" s="703"/>
      <c r="H3170" s="694"/>
      <c r="I3170" s="347"/>
      <c r="J3170" s="694"/>
      <c r="K3170" s="232"/>
      <c r="L3170" s="698"/>
      <c r="M3170" s="185"/>
      <c r="N3170" s="717"/>
      <c r="O3170" s="232"/>
      <c r="P3170" s="232"/>
      <c r="Q3170" s="347"/>
      <c r="R3170" s="695"/>
      <c r="S3170" s="695"/>
      <c r="T3170" s="695"/>
      <c r="U3170" s="695"/>
      <c r="V3170" s="695"/>
      <c r="W3170" s="695"/>
      <c r="X3170" s="232"/>
      <c r="Y3170" s="695"/>
      <c r="Z3170" s="232"/>
      <c r="AA3170" s="696"/>
      <c r="AB3170" s="696"/>
      <c r="AC3170" s="697"/>
      <c r="AD3170" s="698"/>
      <c r="AE3170" s="699"/>
      <c r="AF3170" s="699"/>
      <c r="AG3170" s="699"/>
      <c r="AH3170" s="699"/>
      <c r="AI3170" s="232"/>
      <c r="AJ3170" s="694"/>
      <c r="AK3170" s="694"/>
      <c r="AL3170" s="700"/>
      <c r="AM3170" s="694"/>
      <c r="AN3170" s="694"/>
      <c r="AO3170" s="232"/>
      <c r="AP3170" s="232"/>
      <c r="AQ3170" s="232"/>
      <c r="AR3170" s="232"/>
      <c r="AS3170" s="232"/>
      <c r="AT3170" s="243" t="str">
        <f t="shared" si="241"/>
        <v/>
      </c>
      <c r="AU3170" s="243" t="str">
        <f t="shared" si="242"/>
        <v/>
      </c>
    </row>
    <row r="3171" spans="2:47" ht="14.25">
      <c r="B3171" s="682">
        <v>2025</v>
      </c>
      <c r="C3171" s="29">
        <v>8</v>
      </c>
      <c r="D3171" s="682"/>
      <c r="E3171" s="683"/>
      <c r="F3171" s="682"/>
      <c r="G3171" s="703"/>
      <c r="H3171" s="694"/>
      <c r="I3171" s="347"/>
      <c r="J3171" s="694"/>
      <c r="K3171" s="232"/>
      <c r="L3171" s="698"/>
      <c r="M3171" s="185"/>
      <c r="N3171" s="717"/>
      <c r="O3171" s="232"/>
      <c r="P3171" s="232"/>
      <c r="Q3171" s="347"/>
      <c r="R3171" s="695"/>
      <c r="S3171" s="695"/>
      <c r="T3171" s="695"/>
      <c r="U3171" s="695"/>
      <c r="V3171" s="695"/>
      <c r="W3171" s="695"/>
      <c r="X3171" s="232"/>
      <c r="Y3171" s="695"/>
      <c r="Z3171" s="232"/>
      <c r="AA3171" s="696"/>
      <c r="AB3171" s="696"/>
      <c r="AC3171" s="697"/>
      <c r="AD3171" s="698"/>
      <c r="AE3171" s="699"/>
      <c r="AF3171" s="699"/>
      <c r="AG3171" s="699"/>
      <c r="AH3171" s="699"/>
      <c r="AI3171" s="232"/>
      <c r="AJ3171" s="694"/>
      <c r="AK3171" s="694"/>
      <c r="AL3171" s="700"/>
      <c r="AM3171" s="694"/>
      <c r="AN3171" s="694"/>
      <c r="AO3171" s="232"/>
      <c r="AP3171" s="232"/>
      <c r="AQ3171" s="232"/>
      <c r="AR3171" s="232"/>
      <c r="AS3171" s="232"/>
      <c r="AT3171" s="243" t="str">
        <f t="shared" si="241"/>
        <v/>
      </c>
      <c r="AU3171" s="243" t="str">
        <f t="shared" si="242"/>
        <v/>
      </c>
    </row>
    <row r="3172" spans="2:47" ht="14.25">
      <c r="B3172" s="682">
        <v>2025</v>
      </c>
      <c r="C3172" s="29">
        <v>8</v>
      </c>
      <c r="D3172" s="682"/>
      <c r="E3172" s="683"/>
      <c r="F3172" s="682"/>
      <c r="G3172" s="703"/>
      <c r="H3172" s="694"/>
      <c r="I3172" s="347"/>
      <c r="J3172" s="694"/>
      <c r="K3172" s="232"/>
      <c r="L3172" s="698"/>
      <c r="M3172" s="185"/>
      <c r="N3172" s="717"/>
      <c r="O3172" s="232"/>
      <c r="P3172" s="232"/>
      <c r="Q3172" s="347"/>
      <c r="R3172" s="695"/>
      <c r="S3172" s="695"/>
      <c r="T3172" s="695"/>
      <c r="U3172" s="695"/>
      <c r="V3172" s="695"/>
      <c r="W3172" s="695"/>
      <c r="X3172" s="232"/>
      <c r="Y3172" s="695"/>
      <c r="Z3172" s="232"/>
      <c r="AA3172" s="696"/>
      <c r="AB3172" s="696"/>
      <c r="AC3172" s="697"/>
      <c r="AD3172" s="698"/>
      <c r="AE3172" s="699"/>
      <c r="AF3172" s="699"/>
      <c r="AG3172" s="699"/>
      <c r="AH3172" s="699"/>
      <c r="AI3172" s="232"/>
      <c r="AJ3172" s="694"/>
      <c r="AK3172" s="694"/>
      <c r="AL3172" s="700"/>
      <c r="AM3172" s="694"/>
      <c r="AN3172" s="694"/>
      <c r="AO3172" s="232"/>
      <c r="AP3172" s="232"/>
      <c r="AQ3172" s="232"/>
      <c r="AR3172" s="232"/>
      <c r="AS3172" s="232"/>
      <c r="AT3172" s="243" t="str">
        <f t="shared" si="241"/>
        <v/>
      </c>
      <c r="AU3172" s="243" t="str">
        <f t="shared" si="242"/>
        <v/>
      </c>
    </row>
    <row r="3173" spans="2:47" ht="14.25">
      <c r="B3173" s="682">
        <v>2025</v>
      </c>
      <c r="C3173" s="29">
        <v>8</v>
      </c>
      <c r="D3173" s="682"/>
      <c r="E3173" s="683"/>
      <c r="F3173" s="682"/>
      <c r="G3173" s="703"/>
      <c r="H3173" s="694"/>
      <c r="I3173" s="347"/>
      <c r="J3173" s="694"/>
      <c r="K3173" s="232"/>
      <c r="L3173" s="698"/>
      <c r="M3173" s="185"/>
      <c r="N3173" s="717"/>
      <c r="O3173" s="232"/>
      <c r="P3173" s="232"/>
      <c r="Q3173" s="347"/>
      <c r="R3173" s="695"/>
      <c r="S3173" s="695"/>
      <c r="T3173" s="695"/>
      <c r="U3173" s="695"/>
      <c r="V3173" s="695"/>
      <c r="W3173" s="695"/>
      <c r="X3173" s="232"/>
      <c r="Y3173" s="695"/>
      <c r="Z3173" s="232"/>
      <c r="AA3173" s="696"/>
      <c r="AB3173" s="696"/>
      <c r="AC3173" s="697"/>
      <c r="AD3173" s="698"/>
      <c r="AE3173" s="699"/>
      <c r="AF3173" s="699"/>
      <c r="AG3173" s="699"/>
      <c r="AH3173" s="699"/>
      <c r="AI3173" s="232"/>
      <c r="AJ3173" s="694"/>
      <c r="AK3173" s="694"/>
      <c r="AL3173" s="700"/>
      <c r="AM3173" s="694"/>
      <c r="AN3173" s="694"/>
      <c r="AO3173" s="232"/>
      <c r="AP3173" s="232"/>
      <c r="AQ3173" s="232"/>
      <c r="AR3173" s="232"/>
      <c r="AS3173" s="232"/>
      <c r="AT3173" s="243" t="str">
        <f t="shared" si="241"/>
        <v/>
      </c>
      <c r="AU3173" s="243" t="str">
        <f t="shared" si="242"/>
        <v/>
      </c>
    </row>
    <row r="3174" spans="2:47" ht="14.25">
      <c r="B3174" s="682">
        <v>2025</v>
      </c>
      <c r="C3174" s="29">
        <v>8</v>
      </c>
      <c r="D3174" s="682"/>
      <c r="E3174" s="683"/>
      <c r="F3174" s="682"/>
      <c r="G3174" s="703"/>
      <c r="H3174" s="694"/>
      <c r="I3174" s="347"/>
      <c r="J3174" s="694"/>
      <c r="K3174" s="232"/>
      <c r="L3174" s="698"/>
      <c r="M3174" s="185"/>
      <c r="N3174" s="717"/>
      <c r="O3174" s="232"/>
      <c r="P3174" s="232"/>
      <c r="Q3174" s="347"/>
      <c r="R3174" s="695"/>
      <c r="S3174" s="695"/>
      <c r="T3174" s="695"/>
      <c r="U3174" s="695"/>
      <c r="V3174" s="695"/>
      <c r="W3174" s="695"/>
      <c r="X3174" s="232"/>
      <c r="Y3174" s="695"/>
      <c r="Z3174" s="232"/>
      <c r="AA3174" s="696"/>
      <c r="AB3174" s="696"/>
      <c r="AC3174" s="697"/>
      <c r="AD3174" s="698"/>
      <c r="AE3174" s="699"/>
      <c r="AF3174" s="699"/>
      <c r="AG3174" s="699"/>
      <c r="AH3174" s="699"/>
      <c r="AI3174" s="232"/>
      <c r="AJ3174" s="694"/>
      <c r="AK3174" s="694"/>
      <c r="AL3174" s="700"/>
      <c r="AM3174" s="694"/>
      <c r="AN3174" s="694"/>
      <c r="AO3174" s="232"/>
      <c r="AP3174" s="232"/>
      <c r="AQ3174" s="232"/>
      <c r="AR3174" s="232"/>
      <c r="AS3174" s="232"/>
      <c r="AT3174" s="243" t="str">
        <f t="shared" si="241"/>
        <v/>
      </c>
      <c r="AU3174" s="243" t="str">
        <f t="shared" si="242"/>
        <v/>
      </c>
    </row>
    <row r="3175" spans="2:47" ht="14.25">
      <c r="B3175" s="682">
        <v>2025</v>
      </c>
      <c r="C3175" s="29">
        <v>8</v>
      </c>
      <c r="D3175" s="682"/>
      <c r="E3175" s="683"/>
      <c r="F3175" s="682"/>
      <c r="G3175" s="703"/>
      <c r="H3175" s="694"/>
      <c r="I3175" s="347"/>
      <c r="J3175" s="694"/>
      <c r="K3175" s="232"/>
      <c r="L3175" s="698"/>
      <c r="M3175" s="185"/>
      <c r="N3175" s="717"/>
      <c r="O3175" s="232"/>
      <c r="P3175" s="232"/>
      <c r="Q3175" s="347"/>
      <c r="R3175" s="695"/>
      <c r="S3175" s="695"/>
      <c r="T3175" s="695"/>
      <c r="U3175" s="695"/>
      <c r="V3175" s="695"/>
      <c r="W3175" s="695"/>
      <c r="X3175" s="232"/>
      <c r="Y3175" s="695"/>
      <c r="Z3175" s="232"/>
      <c r="AA3175" s="696"/>
      <c r="AB3175" s="696"/>
      <c r="AC3175" s="697"/>
      <c r="AD3175" s="698"/>
      <c r="AE3175" s="699"/>
      <c r="AF3175" s="699"/>
      <c r="AG3175" s="699"/>
      <c r="AH3175" s="699"/>
      <c r="AI3175" s="232"/>
      <c r="AJ3175" s="694"/>
      <c r="AK3175" s="694"/>
      <c r="AL3175" s="700"/>
      <c r="AM3175" s="694"/>
      <c r="AN3175" s="694"/>
      <c r="AO3175" s="232"/>
      <c r="AP3175" s="232"/>
      <c r="AQ3175" s="232"/>
      <c r="AR3175" s="232"/>
      <c r="AS3175" s="232"/>
      <c r="AT3175" s="243" t="str">
        <f t="shared" si="241"/>
        <v/>
      </c>
      <c r="AU3175" s="243" t="str">
        <f t="shared" si="242"/>
        <v/>
      </c>
    </row>
    <row r="3176" spans="2:47" ht="14.25">
      <c r="B3176" s="682">
        <v>2025</v>
      </c>
      <c r="C3176" s="29">
        <v>8</v>
      </c>
      <c r="D3176" s="682"/>
      <c r="E3176" s="683"/>
      <c r="F3176" s="682"/>
      <c r="G3176" s="703"/>
      <c r="H3176" s="694"/>
      <c r="I3176" s="347"/>
      <c r="J3176" s="694"/>
      <c r="K3176" s="232"/>
      <c r="L3176" s="698"/>
      <c r="M3176" s="185"/>
      <c r="N3176" s="717"/>
      <c r="O3176" s="232"/>
      <c r="P3176" s="232"/>
      <c r="Q3176" s="347"/>
      <c r="R3176" s="695"/>
      <c r="S3176" s="695"/>
      <c r="T3176" s="695"/>
      <c r="U3176" s="695"/>
      <c r="V3176" s="695"/>
      <c r="W3176" s="695"/>
      <c r="X3176" s="232"/>
      <c r="Y3176" s="695"/>
      <c r="Z3176" s="232"/>
      <c r="AA3176" s="696"/>
      <c r="AB3176" s="696"/>
      <c r="AC3176" s="697"/>
      <c r="AD3176" s="698"/>
      <c r="AE3176" s="699"/>
      <c r="AF3176" s="699"/>
      <c r="AG3176" s="699"/>
      <c r="AH3176" s="699"/>
      <c r="AI3176" s="232"/>
      <c r="AJ3176" s="694"/>
      <c r="AK3176" s="694"/>
      <c r="AL3176" s="700"/>
      <c r="AM3176" s="694"/>
      <c r="AN3176" s="694"/>
      <c r="AO3176" s="232"/>
      <c r="AP3176" s="232"/>
      <c r="AQ3176" s="232"/>
      <c r="AR3176" s="232"/>
      <c r="AS3176" s="232"/>
      <c r="AT3176" s="243" t="str">
        <f t="shared" si="241"/>
        <v/>
      </c>
      <c r="AU3176" s="243" t="str">
        <f t="shared" si="242"/>
        <v/>
      </c>
    </row>
    <row r="3177" spans="2:47" ht="14.25">
      <c r="B3177" s="682">
        <v>2025</v>
      </c>
      <c r="C3177" s="29">
        <v>8</v>
      </c>
      <c r="D3177" s="682"/>
      <c r="E3177" s="683"/>
      <c r="F3177" s="682"/>
      <c r="G3177" s="703"/>
      <c r="H3177" s="694"/>
      <c r="I3177" s="347"/>
      <c r="J3177" s="694"/>
      <c r="K3177" s="232"/>
      <c r="L3177" s="698"/>
      <c r="M3177" s="185"/>
      <c r="N3177" s="717"/>
      <c r="O3177" s="232"/>
      <c r="P3177" s="232"/>
      <c r="Q3177" s="347"/>
      <c r="R3177" s="695"/>
      <c r="S3177" s="695"/>
      <c r="T3177" s="695"/>
      <c r="U3177" s="695"/>
      <c r="V3177" s="695"/>
      <c r="W3177" s="695"/>
      <c r="X3177" s="232"/>
      <c r="Y3177" s="695"/>
      <c r="Z3177" s="232"/>
      <c r="AA3177" s="696"/>
      <c r="AB3177" s="696"/>
      <c r="AC3177" s="697"/>
      <c r="AD3177" s="698"/>
      <c r="AE3177" s="699"/>
      <c r="AF3177" s="699"/>
      <c r="AG3177" s="699"/>
      <c r="AH3177" s="699"/>
      <c r="AI3177" s="232"/>
      <c r="AJ3177" s="694"/>
      <c r="AK3177" s="694"/>
      <c r="AL3177" s="700"/>
      <c r="AM3177" s="694"/>
      <c r="AN3177" s="694"/>
      <c r="AO3177" s="232"/>
      <c r="AP3177" s="232"/>
      <c r="AQ3177" s="232"/>
      <c r="AR3177" s="232"/>
      <c r="AS3177" s="232"/>
      <c r="AT3177" s="243" t="str">
        <f t="shared" si="241"/>
        <v/>
      </c>
      <c r="AU3177" s="243" t="str">
        <f t="shared" si="242"/>
        <v/>
      </c>
    </row>
    <row r="3178" spans="2:47" ht="14.25">
      <c r="B3178" s="682">
        <v>2025</v>
      </c>
      <c r="C3178" s="29">
        <v>8</v>
      </c>
      <c r="D3178" s="682"/>
      <c r="E3178" s="683"/>
      <c r="F3178" s="682"/>
      <c r="G3178" s="703"/>
      <c r="H3178" s="694"/>
      <c r="I3178" s="347"/>
      <c r="J3178" s="694"/>
      <c r="K3178" s="232"/>
      <c r="L3178" s="698"/>
      <c r="M3178" s="185"/>
      <c r="N3178" s="717"/>
      <c r="O3178" s="232"/>
      <c r="P3178" s="232"/>
      <c r="Q3178" s="347"/>
      <c r="R3178" s="695"/>
      <c r="S3178" s="695"/>
      <c r="T3178" s="695"/>
      <c r="U3178" s="695"/>
      <c r="V3178" s="695"/>
      <c r="W3178" s="695"/>
      <c r="X3178" s="232"/>
      <c r="Y3178" s="695"/>
      <c r="Z3178" s="232"/>
      <c r="AA3178" s="696"/>
      <c r="AB3178" s="696"/>
      <c r="AC3178" s="697"/>
      <c r="AD3178" s="698"/>
      <c r="AE3178" s="699"/>
      <c r="AF3178" s="699"/>
      <c r="AG3178" s="699"/>
      <c r="AH3178" s="699"/>
      <c r="AI3178" s="232"/>
      <c r="AJ3178" s="694"/>
      <c r="AK3178" s="694"/>
      <c r="AL3178" s="700"/>
      <c r="AM3178" s="694"/>
      <c r="AN3178" s="694"/>
      <c r="AO3178" s="232"/>
      <c r="AP3178" s="232"/>
      <c r="AQ3178" s="232"/>
      <c r="AR3178" s="232"/>
      <c r="AS3178" s="232"/>
      <c r="AT3178" s="243" t="str">
        <f t="shared" si="241"/>
        <v/>
      </c>
      <c r="AU3178" s="243" t="str">
        <f t="shared" si="242"/>
        <v/>
      </c>
    </row>
    <row r="3179" spans="2:47" ht="14.25">
      <c r="B3179" s="682">
        <v>2025</v>
      </c>
      <c r="C3179" s="29">
        <v>8</v>
      </c>
      <c r="D3179" s="682"/>
      <c r="E3179" s="683"/>
      <c r="F3179" s="682"/>
      <c r="G3179" s="703"/>
      <c r="H3179" s="694"/>
      <c r="I3179" s="347"/>
      <c r="J3179" s="694"/>
      <c r="K3179" s="232"/>
      <c r="L3179" s="698"/>
      <c r="M3179" s="185"/>
      <c r="N3179" s="717"/>
      <c r="O3179" s="232"/>
      <c r="P3179" s="232"/>
      <c r="Q3179" s="347"/>
      <c r="R3179" s="695"/>
      <c r="S3179" s="695"/>
      <c r="T3179" s="695"/>
      <c r="U3179" s="695"/>
      <c r="V3179" s="695"/>
      <c r="W3179" s="695"/>
      <c r="X3179" s="232"/>
      <c r="Y3179" s="695"/>
      <c r="Z3179" s="232"/>
      <c r="AA3179" s="696"/>
      <c r="AB3179" s="696"/>
      <c r="AC3179" s="697"/>
      <c r="AD3179" s="698"/>
      <c r="AE3179" s="699"/>
      <c r="AF3179" s="699"/>
      <c r="AG3179" s="699"/>
      <c r="AH3179" s="699"/>
      <c r="AI3179" s="232"/>
      <c r="AJ3179" s="694"/>
      <c r="AK3179" s="694"/>
      <c r="AL3179" s="700"/>
      <c r="AM3179" s="694"/>
      <c r="AN3179" s="694"/>
      <c r="AO3179" s="232"/>
      <c r="AP3179" s="232"/>
      <c r="AQ3179" s="232"/>
      <c r="AR3179" s="232"/>
      <c r="AS3179" s="232"/>
      <c r="AT3179" s="243" t="str">
        <f t="shared" si="241"/>
        <v/>
      </c>
      <c r="AU3179" s="243" t="str">
        <f t="shared" si="242"/>
        <v/>
      </c>
    </row>
    <row r="3180" spans="2:47" ht="14.25">
      <c r="B3180" s="682">
        <v>2025</v>
      </c>
      <c r="C3180" s="29">
        <v>8</v>
      </c>
      <c r="D3180" s="682"/>
      <c r="E3180" s="683"/>
      <c r="F3180" s="682"/>
      <c r="G3180" s="703"/>
      <c r="H3180" s="694"/>
      <c r="I3180" s="347"/>
      <c r="J3180" s="694"/>
      <c r="K3180" s="232"/>
      <c r="L3180" s="698"/>
      <c r="M3180" s="185"/>
      <c r="N3180" s="717"/>
      <c r="O3180" s="232"/>
      <c r="P3180" s="232"/>
      <c r="Q3180" s="347"/>
      <c r="R3180" s="695"/>
      <c r="S3180" s="695"/>
      <c r="T3180" s="695"/>
      <c r="U3180" s="695"/>
      <c r="V3180" s="695"/>
      <c r="W3180" s="695"/>
      <c r="X3180" s="232"/>
      <c r="Y3180" s="695"/>
      <c r="Z3180" s="232"/>
      <c r="AA3180" s="696"/>
      <c r="AB3180" s="696"/>
      <c r="AC3180" s="697"/>
      <c r="AD3180" s="698"/>
      <c r="AE3180" s="699"/>
      <c r="AF3180" s="699"/>
      <c r="AG3180" s="699"/>
      <c r="AH3180" s="699"/>
      <c r="AI3180" s="232"/>
      <c r="AJ3180" s="694"/>
      <c r="AK3180" s="694"/>
      <c r="AL3180" s="700"/>
      <c r="AM3180" s="694"/>
      <c r="AN3180" s="694"/>
      <c r="AO3180" s="232"/>
      <c r="AP3180" s="232"/>
      <c r="AQ3180" s="232"/>
      <c r="AR3180" s="232"/>
      <c r="AS3180" s="232"/>
      <c r="AT3180" s="243" t="str">
        <f t="shared" si="241"/>
        <v/>
      </c>
      <c r="AU3180" s="243" t="str">
        <f t="shared" si="242"/>
        <v/>
      </c>
    </row>
    <row r="3181" spans="2:47" ht="14.25">
      <c r="B3181" s="682">
        <v>2025</v>
      </c>
      <c r="C3181" s="29">
        <v>8</v>
      </c>
      <c r="D3181" s="682"/>
      <c r="E3181" s="683"/>
      <c r="F3181" s="682"/>
      <c r="G3181" s="703"/>
      <c r="H3181" s="694"/>
      <c r="I3181" s="347"/>
      <c r="J3181" s="694"/>
      <c r="K3181" s="232"/>
      <c r="L3181" s="698"/>
      <c r="M3181" s="185"/>
      <c r="N3181" s="717"/>
      <c r="O3181" s="232"/>
      <c r="P3181" s="232"/>
      <c r="Q3181" s="347"/>
      <c r="R3181" s="695"/>
      <c r="S3181" s="695"/>
      <c r="T3181" s="695"/>
      <c r="U3181" s="695"/>
      <c r="V3181" s="695"/>
      <c r="W3181" s="695"/>
      <c r="X3181" s="232"/>
      <c r="Y3181" s="695"/>
      <c r="Z3181" s="232"/>
      <c r="AA3181" s="696"/>
      <c r="AB3181" s="696"/>
      <c r="AC3181" s="697"/>
      <c r="AD3181" s="698"/>
      <c r="AE3181" s="699"/>
      <c r="AF3181" s="699"/>
      <c r="AG3181" s="699"/>
      <c r="AH3181" s="699"/>
      <c r="AI3181" s="232"/>
      <c r="AJ3181" s="694"/>
      <c r="AK3181" s="694"/>
      <c r="AL3181" s="700"/>
      <c r="AM3181" s="694"/>
      <c r="AN3181" s="694"/>
      <c r="AO3181" s="232"/>
      <c r="AP3181" s="232"/>
      <c r="AQ3181" s="232"/>
      <c r="AR3181" s="232"/>
      <c r="AS3181" s="232"/>
      <c r="AT3181" s="243" t="str">
        <f t="shared" si="241"/>
        <v/>
      </c>
      <c r="AU3181" s="243" t="str">
        <f t="shared" si="242"/>
        <v/>
      </c>
    </row>
    <row r="3182" spans="2:47" ht="14.25">
      <c r="B3182" s="682">
        <v>2025</v>
      </c>
      <c r="C3182" s="29">
        <v>8</v>
      </c>
      <c r="D3182" s="682"/>
      <c r="E3182" s="683"/>
      <c r="F3182" s="682"/>
      <c r="G3182" s="703"/>
      <c r="H3182" s="694"/>
      <c r="I3182" s="347"/>
      <c r="J3182" s="694"/>
      <c r="K3182" s="232"/>
      <c r="L3182" s="698"/>
      <c r="M3182" s="185"/>
      <c r="N3182" s="717"/>
      <c r="O3182" s="232"/>
      <c r="P3182" s="232"/>
      <c r="Q3182" s="347"/>
      <c r="R3182" s="695"/>
      <c r="S3182" s="695"/>
      <c r="T3182" s="695"/>
      <c r="U3182" s="695"/>
      <c r="V3182" s="695"/>
      <c r="W3182" s="695"/>
      <c r="X3182" s="232"/>
      <c r="Y3182" s="695"/>
      <c r="Z3182" s="232"/>
      <c r="AA3182" s="696"/>
      <c r="AB3182" s="696"/>
      <c r="AC3182" s="697"/>
      <c r="AD3182" s="698"/>
      <c r="AE3182" s="699"/>
      <c r="AF3182" s="699"/>
      <c r="AG3182" s="699"/>
      <c r="AH3182" s="699"/>
      <c r="AI3182" s="232"/>
      <c r="AJ3182" s="694"/>
      <c r="AK3182" s="694"/>
      <c r="AL3182" s="700"/>
      <c r="AM3182" s="694"/>
      <c r="AN3182" s="694"/>
      <c r="AO3182" s="232"/>
      <c r="AP3182" s="232"/>
      <c r="AQ3182" s="232"/>
      <c r="AR3182" s="232"/>
      <c r="AS3182" s="232"/>
      <c r="AT3182" s="243" t="str">
        <f t="shared" si="241"/>
        <v/>
      </c>
      <c r="AU3182" s="243" t="str">
        <f t="shared" si="242"/>
        <v/>
      </c>
    </row>
    <row r="3183" spans="2:47" ht="14.25">
      <c r="B3183" s="682">
        <v>2025</v>
      </c>
      <c r="C3183" s="29">
        <v>8</v>
      </c>
      <c r="D3183" s="682"/>
      <c r="E3183" s="683"/>
      <c r="F3183" s="682"/>
      <c r="G3183" s="703"/>
      <c r="H3183" s="694"/>
      <c r="I3183" s="347"/>
      <c r="J3183" s="694"/>
      <c r="K3183" s="232"/>
      <c r="L3183" s="698"/>
      <c r="M3183" s="185"/>
      <c r="N3183" s="717"/>
      <c r="O3183" s="232"/>
      <c r="P3183" s="232"/>
      <c r="Q3183" s="347"/>
      <c r="R3183" s="695"/>
      <c r="S3183" s="695"/>
      <c r="T3183" s="695"/>
      <c r="U3183" s="695"/>
      <c r="V3183" s="695"/>
      <c r="W3183" s="695"/>
      <c r="X3183" s="232"/>
      <c r="Y3183" s="695"/>
      <c r="Z3183" s="232"/>
      <c r="AA3183" s="696"/>
      <c r="AB3183" s="696"/>
      <c r="AC3183" s="697"/>
      <c r="AD3183" s="698"/>
      <c r="AE3183" s="699"/>
      <c r="AF3183" s="699"/>
      <c r="AG3183" s="699"/>
      <c r="AH3183" s="699"/>
      <c r="AI3183" s="232"/>
      <c r="AJ3183" s="694"/>
      <c r="AK3183" s="694"/>
      <c r="AL3183" s="700"/>
      <c r="AM3183" s="694"/>
      <c r="AN3183" s="694"/>
      <c r="AO3183" s="232"/>
      <c r="AP3183" s="232"/>
      <c r="AQ3183" s="232"/>
      <c r="AR3183" s="232"/>
      <c r="AS3183" s="232"/>
      <c r="AT3183" s="243" t="str">
        <f t="shared" si="241"/>
        <v/>
      </c>
      <c r="AU3183" s="243" t="str">
        <f t="shared" si="242"/>
        <v/>
      </c>
    </row>
    <row r="3184" spans="2:47" ht="14.25">
      <c r="B3184" s="682">
        <v>2025</v>
      </c>
      <c r="C3184" s="29">
        <v>8</v>
      </c>
      <c r="D3184" s="682"/>
      <c r="E3184" s="683"/>
      <c r="F3184" s="682"/>
      <c r="G3184" s="703"/>
      <c r="H3184" s="694"/>
      <c r="I3184" s="347"/>
      <c r="J3184" s="694"/>
      <c r="K3184" s="232"/>
      <c r="L3184" s="698"/>
      <c r="M3184" s="185"/>
      <c r="N3184" s="717"/>
      <c r="O3184" s="232"/>
      <c r="P3184" s="232"/>
      <c r="Q3184" s="347"/>
      <c r="R3184" s="695"/>
      <c r="S3184" s="695"/>
      <c r="T3184" s="695"/>
      <c r="U3184" s="695"/>
      <c r="V3184" s="695"/>
      <c r="W3184" s="695"/>
      <c r="X3184" s="232"/>
      <c r="Y3184" s="695"/>
      <c r="Z3184" s="232"/>
      <c r="AA3184" s="696"/>
      <c r="AB3184" s="696"/>
      <c r="AC3184" s="697"/>
      <c r="AD3184" s="698"/>
      <c r="AE3184" s="699"/>
      <c r="AF3184" s="699"/>
      <c r="AG3184" s="699"/>
      <c r="AH3184" s="699"/>
      <c r="AI3184" s="232"/>
      <c r="AJ3184" s="694"/>
      <c r="AK3184" s="694"/>
      <c r="AL3184" s="700"/>
      <c r="AM3184" s="694"/>
      <c r="AN3184" s="694"/>
      <c r="AO3184" s="232"/>
      <c r="AP3184" s="232"/>
      <c r="AQ3184" s="232"/>
      <c r="AR3184" s="232"/>
      <c r="AS3184" s="232"/>
      <c r="AT3184" s="243" t="str">
        <f t="shared" si="241"/>
        <v/>
      </c>
      <c r="AU3184" s="243" t="str">
        <f t="shared" si="242"/>
        <v/>
      </c>
    </row>
    <row r="3185" spans="2:47" ht="14.25">
      <c r="B3185" s="682">
        <v>2025</v>
      </c>
      <c r="C3185" s="29">
        <v>8</v>
      </c>
      <c r="D3185" s="682"/>
      <c r="E3185" s="683"/>
      <c r="F3185" s="682"/>
      <c r="G3185" s="703"/>
      <c r="H3185" s="694"/>
      <c r="I3185" s="347"/>
      <c r="J3185" s="694"/>
      <c r="K3185" s="232"/>
      <c r="L3185" s="698"/>
      <c r="M3185" s="185"/>
      <c r="N3185" s="717"/>
      <c r="O3185" s="232"/>
      <c r="P3185" s="232"/>
      <c r="Q3185" s="347"/>
      <c r="R3185" s="695"/>
      <c r="S3185" s="695"/>
      <c r="T3185" s="695"/>
      <c r="U3185" s="695"/>
      <c r="V3185" s="695"/>
      <c r="W3185" s="695"/>
      <c r="X3185" s="232"/>
      <c r="Y3185" s="695"/>
      <c r="Z3185" s="232"/>
      <c r="AA3185" s="696"/>
      <c r="AB3185" s="696"/>
      <c r="AC3185" s="697"/>
      <c r="AD3185" s="698"/>
      <c r="AE3185" s="699"/>
      <c r="AF3185" s="699"/>
      <c r="AG3185" s="699"/>
      <c r="AH3185" s="699"/>
      <c r="AI3185" s="232"/>
      <c r="AJ3185" s="694"/>
      <c r="AK3185" s="694"/>
      <c r="AL3185" s="700"/>
      <c r="AM3185" s="694"/>
      <c r="AN3185" s="694"/>
      <c r="AO3185" s="232"/>
      <c r="AP3185" s="232"/>
      <c r="AQ3185" s="232"/>
      <c r="AR3185" s="232"/>
      <c r="AS3185" s="232"/>
      <c r="AT3185" s="243" t="str">
        <f t="shared" si="241"/>
        <v/>
      </c>
      <c r="AU3185" s="243" t="str">
        <f t="shared" si="242"/>
        <v/>
      </c>
    </row>
    <row r="3186" spans="2:47" ht="14.25">
      <c r="B3186" s="682">
        <v>2025</v>
      </c>
      <c r="C3186" s="29">
        <v>8</v>
      </c>
      <c r="D3186" s="682"/>
      <c r="E3186" s="683"/>
      <c r="F3186" s="682"/>
      <c r="G3186" s="703"/>
      <c r="H3186" s="694"/>
      <c r="I3186" s="347"/>
      <c r="J3186" s="694"/>
      <c r="K3186" s="232"/>
      <c r="L3186" s="698"/>
      <c r="M3186" s="185"/>
      <c r="N3186" s="717"/>
      <c r="O3186" s="232"/>
      <c r="P3186" s="232"/>
      <c r="Q3186" s="347"/>
      <c r="R3186" s="695"/>
      <c r="S3186" s="695"/>
      <c r="T3186" s="695"/>
      <c r="U3186" s="695"/>
      <c r="V3186" s="695"/>
      <c r="W3186" s="695"/>
      <c r="X3186" s="232"/>
      <c r="Y3186" s="695"/>
      <c r="Z3186" s="232"/>
      <c r="AA3186" s="696"/>
      <c r="AB3186" s="696"/>
      <c r="AC3186" s="697"/>
      <c r="AD3186" s="698"/>
      <c r="AE3186" s="699"/>
      <c r="AF3186" s="699"/>
      <c r="AG3186" s="699"/>
      <c r="AH3186" s="699"/>
      <c r="AI3186" s="232"/>
      <c r="AJ3186" s="694"/>
      <c r="AK3186" s="694"/>
      <c r="AL3186" s="700"/>
      <c r="AM3186" s="694"/>
      <c r="AN3186" s="694"/>
      <c r="AO3186" s="232"/>
      <c r="AP3186" s="232"/>
      <c r="AQ3186" s="232"/>
      <c r="AR3186" s="232"/>
      <c r="AS3186" s="232"/>
      <c r="AT3186" s="243" t="str">
        <f t="shared" si="241"/>
        <v/>
      </c>
      <c r="AU3186" s="243" t="str">
        <f t="shared" si="242"/>
        <v/>
      </c>
    </row>
    <row r="3187" spans="2:47" ht="14.25">
      <c r="B3187" s="682">
        <v>2025</v>
      </c>
      <c r="C3187" s="29">
        <v>8</v>
      </c>
      <c r="D3187" s="682"/>
      <c r="E3187" s="683"/>
      <c r="F3187" s="682"/>
      <c r="G3187" s="703"/>
      <c r="H3187" s="694"/>
      <c r="I3187" s="347"/>
      <c r="J3187" s="694"/>
      <c r="K3187" s="232"/>
      <c r="L3187" s="698"/>
      <c r="M3187" s="185"/>
      <c r="N3187" s="717"/>
      <c r="O3187" s="232"/>
      <c r="P3187" s="232"/>
      <c r="Q3187" s="347"/>
      <c r="R3187" s="695"/>
      <c r="S3187" s="695"/>
      <c r="T3187" s="695"/>
      <c r="U3187" s="695"/>
      <c r="V3187" s="695"/>
      <c r="W3187" s="695"/>
      <c r="X3187" s="232"/>
      <c r="Y3187" s="695"/>
      <c r="Z3187" s="232"/>
      <c r="AA3187" s="696"/>
      <c r="AB3187" s="696"/>
      <c r="AC3187" s="697"/>
      <c r="AD3187" s="698"/>
      <c r="AE3187" s="699"/>
      <c r="AF3187" s="699"/>
      <c r="AG3187" s="699"/>
      <c r="AH3187" s="699"/>
      <c r="AI3187" s="232"/>
      <c r="AJ3187" s="694"/>
      <c r="AK3187" s="694"/>
      <c r="AL3187" s="700"/>
      <c r="AM3187" s="694"/>
      <c r="AN3187" s="694"/>
      <c r="AO3187" s="232"/>
      <c r="AP3187" s="232"/>
      <c r="AQ3187" s="232"/>
      <c r="AR3187" s="232"/>
      <c r="AS3187" s="232"/>
      <c r="AT3187" s="243" t="str">
        <f t="shared" si="241"/>
        <v/>
      </c>
      <c r="AU3187" s="243" t="str">
        <f t="shared" si="242"/>
        <v/>
      </c>
    </row>
    <row r="3188" spans="2:47" ht="14.25">
      <c r="B3188" s="682">
        <v>2025</v>
      </c>
      <c r="C3188" s="29">
        <v>8</v>
      </c>
      <c r="D3188" s="682"/>
      <c r="E3188" s="683"/>
      <c r="F3188" s="682"/>
      <c r="G3188" s="703"/>
      <c r="H3188" s="694"/>
      <c r="I3188" s="347"/>
      <c r="J3188" s="694"/>
      <c r="K3188" s="232"/>
      <c r="L3188" s="698"/>
      <c r="M3188" s="185"/>
      <c r="N3188" s="717"/>
      <c r="O3188" s="232"/>
      <c r="P3188" s="232"/>
      <c r="Q3188" s="347"/>
      <c r="R3188" s="695"/>
      <c r="S3188" s="695"/>
      <c r="T3188" s="695"/>
      <c r="U3188" s="695"/>
      <c r="V3188" s="695"/>
      <c r="W3188" s="695"/>
      <c r="X3188" s="232"/>
      <c r="Y3188" s="695"/>
      <c r="Z3188" s="232"/>
      <c r="AA3188" s="696"/>
      <c r="AB3188" s="696"/>
      <c r="AC3188" s="697"/>
      <c r="AD3188" s="698"/>
      <c r="AE3188" s="699"/>
      <c r="AF3188" s="699"/>
      <c r="AG3188" s="699"/>
      <c r="AH3188" s="699"/>
      <c r="AI3188" s="232"/>
      <c r="AJ3188" s="694"/>
      <c r="AK3188" s="694"/>
      <c r="AL3188" s="700"/>
      <c r="AM3188" s="694"/>
      <c r="AN3188" s="694"/>
      <c r="AO3188" s="232"/>
      <c r="AP3188" s="232"/>
      <c r="AQ3188" s="232"/>
      <c r="AR3188" s="232"/>
      <c r="AS3188" s="232"/>
      <c r="AT3188" s="243" t="str">
        <f t="shared" si="241"/>
        <v/>
      </c>
      <c r="AU3188" s="243" t="str">
        <f t="shared" si="242"/>
        <v/>
      </c>
    </row>
    <row r="3189" spans="2:47" ht="14.25">
      <c r="B3189" s="682">
        <v>2025</v>
      </c>
      <c r="C3189" s="29">
        <v>8</v>
      </c>
      <c r="D3189" s="682"/>
      <c r="E3189" s="683"/>
      <c r="F3189" s="682"/>
      <c r="G3189" s="703"/>
      <c r="H3189" s="694"/>
      <c r="I3189" s="347"/>
      <c r="J3189" s="694"/>
      <c r="K3189" s="232"/>
      <c r="L3189" s="698"/>
      <c r="M3189" s="185"/>
      <c r="N3189" s="717"/>
      <c r="O3189" s="232"/>
      <c r="P3189" s="232"/>
      <c r="Q3189" s="347"/>
      <c r="R3189" s="695"/>
      <c r="S3189" s="695"/>
      <c r="T3189" s="695"/>
      <c r="U3189" s="695"/>
      <c r="V3189" s="695"/>
      <c r="W3189" s="695"/>
      <c r="X3189" s="232"/>
      <c r="Y3189" s="695"/>
      <c r="Z3189" s="232"/>
      <c r="AA3189" s="696"/>
      <c r="AB3189" s="696"/>
      <c r="AC3189" s="697"/>
      <c r="AD3189" s="698"/>
      <c r="AE3189" s="699"/>
      <c r="AF3189" s="699"/>
      <c r="AG3189" s="699"/>
      <c r="AH3189" s="699"/>
      <c r="AI3189" s="232"/>
      <c r="AJ3189" s="694"/>
      <c r="AK3189" s="694"/>
      <c r="AL3189" s="700"/>
      <c r="AM3189" s="694"/>
      <c r="AN3189" s="694"/>
      <c r="AO3189" s="232"/>
      <c r="AP3189" s="232"/>
      <c r="AQ3189" s="232"/>
      <c r="AR3189" s="232"/>
      <c r="AS3189" s="232"/>
      <c r="AT3189" s="243" t="str">
        <f t="shared" si="241"/>
        <v/>
      </c>
      <c r="AU3189" s="243" t="str">
        <f t="shared" si="242"/>
        <v/>
      </c>
    </row>
    <row r="3190" spans="2:47" ht="14.25">
      <c r="B3190" s="682">
        <v>2025</v>
      </c>
      <c r="C3190" s="29">
        <v>8</v>
      </c>
      <c r="D3190" s="682"/>
      <c r="E3190" s="683"/>
      <c r="F3190" s="682"/>
      <c r="G3190" s="703"/>
      <c r="H3190" s="694"/>
      <c r="I3190" s="347"/>
      <c r="J3190" s="694"/>
      <c r="K3190" s="232"/>
      <c r="L3190" s="698"/>
      <c r="M3190" s="185"/>
      <c r="N3190" s="717"/>
      <c r="O3190" s="232"/>
      <c r="P3190" s="232"/>
      <c r="Q3190" s="347"/>
      <c r="R3190" s="695"/>
      <c r="S3190" s="695"/>
      <c r="T3190" s="695"/>
      <c r="U3190" s="695"/>
      <c r="V3190" s="695"/>
      <c r="W3190" s="695"/>
      <c r="X3190" s="232"/>
      <c r="Y3190" s="695"/>
      <c r="Z3190" s="232"/>
      <c r="AA3190" s="696"/>
      <c r="AB3190" s="696"/>
      <c r="AC3190" s="697"/>
      <c r="AD3190" s="698"/>
      <c r="AE3190" s="699"/>
      <c r="AF3190" s="699"/>
      <c r="AG3190" s="699"/>
      <c r="AH3190" s="699"/>
      <c r="AI3190" s="232"/>
      <c r="AJ3190" s="694"/>
      <c r="AK3190" s="694"/>
      <c r="AL3190" s="700"/>
      <c r="AM3190" s="694"/>
      <c r="AN3190" s="694"/>
      <c r="AO3190" s="232"/>
      <c r="AP3190" s="232"/>
      <c r="AQ3190" s="232"/>
      <c r="AR3190" s="232"/>
      <c r="AS3190" s="232"/>
      <c r="AT3190" s="243" t="str">
        <f t="shared" si="241"/>
        <v/>
      </c>
      <c r="AU3190" s="243" t="str">
        <f t="shared" si="242"/>
        <v/>
      </c>
    </row>
    <row r="3191" spans="2:47" ht="14.25">
      <c r="B3191" s="682">
        <v>2025</v>
      </c>
      <c r="C3191" s="29">
        <v>8</v>
      </c>
      <c r="D3191" s="682"/>
      <c r="E3191" s="683"/>
      <c r="F3191" s="682"/>
      <c r="G3191" s="703"/>
      <c r="H3191" s="694"/>
      <c r="I3191" s="347"/>
      <c r="J3191" s="694"/>
      <c r="K3191" s="232"/>
      <c r="L3191" s="698"/>
      <c r="M3191" s="185"/>
      <c r="N3191" s="717"/>
      <c r="O3191" s="232"/>
      <c r="P3191" s="232"/>
      <c r="Q3191" s="347"/>
      <c r="R3191" s="695"/>
      <c r="S3191" s="695"/>
      <c r="T3191" s="695"/>
      <c r="U3191" s="695"/>
      <c r="V3191" s="695"/>
      <c r="W3191" s="695"/>
      <c r="X3191" s="232"/>
      <c r="Y3191" s="695"/>
      <c r="Z3191" s="232"/>
      <c r="AA3191" s="696"/>
      <c r="AB3191" s="696"/>
      <c r="AC3191" s="697"/>
      <c r="AD3191" s="698"/>
      <c r="AE3191" s="699"/>
      <c r="AF3191" s="699"/>
      <c r="AG3191" s="699"/>
      <c r="AH3191" s="699"/>
      <c r="AI3191" s="232"/>
      <c r="AJ3191" s="694"/>
      <c r="AK3191" s="694"/>
      <c r="AL3191" s="700"/>
      <c r="AM3191" s="694"/>
      <c r="AN3191" s="694"/>
      <c r="AO3191" s="232"/>
      <c r="AP3191" s="232"/>
      <c r="AQ3191" s="232"/>
      <c r="AR3191" s="232"/>
      <c r="AS3191" s="232"/>
      <c r="AT3191" s="243" t="str">
        <f t="shared" si="241"/>
        <v/>
      </c>
      <c r="AU3191" s="243" t="str">
        <f t="shared" si="242"/>
        <v/>
      </c>
    </row>
    <row r="3192" spans="2:47" ht="14.25">
      <c r="B3192" s="682">
        <v>2025</v>
      </c>
      <c r="C3192" s="29">
        <v>8</v>
      </c>
      <c r="D3192" s="682"/>
      <c r="E3192" s="683"/>
      <c r="F3192" s="682"/>
      <c r="G3192" s="703"/>
      <c r="H3192" s="694"/>
      <c r="I3192" s="347"/>
      <c r="J3192" s="694"/>
      <c r="K3192" s="232"/>
      <c r="L3192" s="698"/>
      <c r="M3192" s="185"/>
      <c r="N3192" s="717"/>
      <c r="O3192" s="232"/>
      <c r="P3192" s="232"/>
      <c r="Q3192" s="347"/>
      <c r="R3192" s="695"/>
      <c r="S3192" s="695"/>
      <c r="T3192" s="695"/>
      <c r="U3192" s="695"/>
      <c r="V3192" s="695"/>
      <c r="W3192" s="695"/>
      <c r="X3192" s="232"/>
      <c r="Y3192" s="695"/>
      <c r="Z3192" s="232"/>
      <c r="AA3192" s="696"/>
      <c r="AB3192" s="696"/>
      <c r="AC3192" s="697"/>
      <c r="AD3192" s="698"/>
      <c r="AE3192" s="699"/>
      <c r="AF3192" s="699"/>
      <c r="AG3192" s="699"/>
      <c r="AH3192" s="699"/>
      <c r="AI3192" s="232"/>
      <c r="AJ3192" s="694"/>
      <c r="AK3192" s="694"/>
      <c r="AL3192" s="700"/>
      <c r="AM3192" s="694"/>
      <c r="AN3192" s="694"/>
      <c r="AO3192" s="232"/>
      <c r="AP3192" s="232"/>
      <c r="AQ3192" s="232"/>
      <c r="AR3192" s="232"/>
      <c r="AS3192" s="232"/>
      <c r="AT3192" s="243" t="str">
        <f t="shared" si="241"/>
        <v/>
      </c>
      <c r="AU3192" s="243" t="str">
        <f t="shared" si="242"/>
        <v/>
      </c>
    </row>
    <row r="3193" spans="2:47" ht="14.25">
      <c r="B3193" s="682">
        <v>2025</v>
      </c>
      <c r="C3193" s="29">
        <v>8</v>
      </c>
      <c r="D3193" s="682"/>
      <c r="E3193" s="683"/>
      <c r="F3193" s="682"/>
      <c r="G3193" s="703"/>
      <c r="H3193" s="694"/>
      <c r="I3193" s="347"/>
      <c r="J3193" s="694"/>
      <c r="K3193" s="232"/>
      <c r="L3193" s="698"/>
      <c r="M3193" s="185"/>
      <c r="N3193" s="717"/>
      <c r="O3193" s="232"/>
      <c r="P3193" s="232"/>
      <c r="Q3193" s="347"/>
      <c r="R3193" s="695"/>
      <c r="S3193" s="695"/>
      <c r="T3193" s="695"/>
      <c r="U3193" s="695"/>
      <c r="V3193" s="695"/>
      <c r="W3193" s="695"/>
      <c r="X3193" s="232"/>
      <c r="Y3193" s="695"/>
      <c r="Z3193" s="232"/>
      <c r="AA3193" s="696"/>
      <c r="AB3193" s="696"/>
      <c r="AC3193" s="697"/>
      <c r="AD3193" s="698"/>
      <c r="AE3193" s="699"/>
      <c r="AF3193" s="699"/>
      <c r="AG3193" s="699"/>
      <c r="AH3193" s="699"/>
      <c r="AI3193" s="232"/>
      <c r="AJ3193" s="694"/>
      <c r="AK3193" s="694"/>
      <c r="AL3193" s="700"/>
      <c r="AM3193" s="694"/>
      <c r="AN3193" s="694"/>
      <c r="AO3193" s="232"/>
      <c r="AP3193" s="232"/>
      <c r="AQ3193" s="232"/>
      <c r="AR3193" s="232"/>
      <c r="AS3193" s="232"/>
      <c r="AT3193" s="243" t="str">
        <f t="shared" si="241"/>
        <v/>
      </c>
      <c r="AU3193" s="243" t="str">
        <f t="shared" si="242"/>
        <v/>
      </c>
    </row>
    <row r="3194" spans="2:47" ht="14.25">
      <c r="B3194" s="682">
        <v>2025</v>
      </c>
      <c r="C3194" s="29">
        <v>8</v>
      </c>
      <c r="D3194" s="682"/>
      <c r="E3194" s="683"/>
      <c r="F3194" s="682"/>
      <c r="G3194" s="703"/>
      <c r="H3194" s="694"/>
      <c r="I3194" s="347"/>
      <c r="J3194" s="694"/>
      <c r="K3194" s="232"/>
      <c r="L3194" s="698"/>
      <c r="M3194" s="185"/>
      <c r="N3194" s="717"/>
      <c r="O3194" s="232"/>
      <c r="P3194" s="232"/>
      <c r="Q3194" s="347"/>
      <c r="R3194" s="695"/>
      <c r="S3194" s="695"/>
      <c r="T3194" s="695"/>
      <c r="U3194" s="695"/>
      <c r="V3194" s="695"/>
      <c r="W3194" s="695"/>
      <c r="X3194" s="232"/>
      <c r="Y3194" s="695"/>
      <c r="Z3194" s="232"/>
      <c r="AA3194" s="696"/>
      <c r="AB3194" s="696"/>
      <c r="AC3194" s="697"/>
      <c r="AD3194" s="698"/>
      <c r="AE3194" s="699"/>
      <c r="AF3194" s="699"/>
      <c r="AG3194" s="699"/>
      <c r="AH3194" s="699"/>
      <c r="AI3194" s="232"/>
      <c r="AJ3194" s="694"/>
      <c r="AK3194" s="694"/>
      <c r="AL3194" s="700"/>
      <c r="AM3194" s="694"/>
      <c r="AN3194" s="694"/>
      <c r="AO3194" s="232"/>
      <c r="AP3194" s="232"/>
      <c r="AQ3194" s="232"/>
      <c r="AR3194" s="232"/>
      <c r="AS3194" s="232"/>
      <c r="AT3194" s="243" t="str">
        <f t="shared" si="241"/>
        <v/>
      </c>
      <c r="AU3194" s="243" t="str">
        <f t="shared" si="242"/>
        <v/>
      </c>
    </row>
    <row r="3195" spans="2:47" ht="14.25">
      <c r="B3195" s="682">
        <v>2025</v>
      </c>
      <c r="C3195" s="29">
        <v>8</v>
      </c>
      <c r="D3195" s="682"/>
      <c r="E3195" s="683"/>
      <c r="F3195" s="682"/>
      <c r="G3195" s="703"/>
      <c r="H3195" s="694"/>
      <c r="I3195" s="347"/>
      <c r="J3195" s="694"/>
      <c r="K3195" s="232"/>
      <c r="L3195" s="698"/>
      <c r="M3195" s="185"/>
      <c r="N3195" s="717"/>
      <c r="O3195" s="232"/>
      <c r="P3195" s="232"/>
      <c r="Q3195" s="347"/>
      <c r="R3195" s="695"/>
      <c r="S3195" s="695"/>
      <c r="T3195" s="695"/>
      <c r="U3195" s="695"/>
      <c r="V3195" s="695"/>
      <c r="W3195" s="695"/>
      <c r="X3195" s="232"/>
      <c r="Y3195" s="695"/>
      <c r="Z3195" s="232"/>
      <c r="AA3195" s="696"/>
      <c r="AB3195" s="696"/>
      <c r="AC3195" s="697"/>
      <c r="AD3195" s="698"/>
      <c r="AE3195" s="699"/>
      <c r="AF3195" s="699"/>
      <c r="AG3195" s="699"/>
      <c r="AH3195" s="699"/>
      <c r="AI3195" s="232"/>
      <c r="AJ3195" s="694"/>
      <c r="AK3195" s="694"/>
      <c r="AL3195" s="700"/>
      <c r="AM3195" s="694"/>
      <c r="AN3195" s="694"/>
      <c r="AO3195" s="232"/>
      <c r="AP3195" s="232"/>
      <c r="AQ3195" s="232"/>
      <c r="AR3195" s="232"/>
      <c r="AS3195" s="232"/>
      <c r="AT3195" s="243" t="str">
        <f t="shared" si="241"/>
        <v/>
      </c>
      <c r="AU3195" s="243" t="str">
        <f t="shared" si="242"/>
        <v/>
      </c>
    </row>
    <row r="3196" spans="2:47" ht="14.25">
      <c r="B3196" s="682">
        <v>2025</v>
      </c>
      <c r="C3196" s="29">
        <v>8</v>
      </c>
      <c r="D3196" s="682"/>
      <c r="E3196" s="683"/>
      <c r="F3196" s="682"/>
      <c r="G3196" s="703"/>
      <c r="H3196" s="694"/>
      <c r="I3196" s="347"/>
      <c r="J3196" s="694"/>
      <c r="K3196" s="232"/>
      <c r="L3196" s="698"/>
      <c r="M3196" s="185"/>
      <c r="N3196" s="717"/>
      <c r="O3196" s="232"/>
      <c r="P3196" s="232"/>
      <c r="Q3196" s="347"/>
      <c r="R3196" s="695"/>
      <c r="S3196" s="695"/>
      <c r="T3196" s="695"/>
      <c r="U3196" s="695"/>
      <c r="V3196" s="695"/>
      <c r="W3196" s="695"/>
      <c r="X3196" s="232"/>
      <c r="Y3196" s="695"/>
      <c r="Z3196" s="232"/>
      <c r="AA3196" s="696"/>
      <c r="AB3196" s="696"/>
      <c r="AC3196" s="697"/>
      <c r="AD3196" s="698"/>
      <c r="AE3196" s="699"/>
      <c r="AF3196" s="699"/>
      <c r="AG3196" s="699"/>
      <c r="AH3196" s="699"/>
      <c r="AI3196" s="232"/>
      <c r="AJ3196" s="694"/>
      <c r="AK3196" s="694"/>
      <c r="AL3196" s="700"/>
      <c r="AM3196" s="694"/>
      <c r="AN3196" s="694"/>
      <c r="AO3196" s="232"/>
      <c r="AP3196" s="232"/>
      <c r="AQ3196" s="232"/>
      <c r="AR3196" s="232"/>
      <c r="AS3196" s="232"/>
      <c r="AT3196" s="243" t="str">
        <f t="shared" si="241"/>
        <v/>
      </c>
      <c r="AU3196" s="243" t="str">
        <f t="shared" si="242"/>
        <v/>
      </c>
    </row>
    <row r="3197" spans="2:47" ht="14.25">
      <c r="B3197" s="682">
        <v>2025</v>
      </c>
      <c r="C3197" s="29">
        <v>8</v>
      </c>
      <c r="D3197" s="682"/>
      <c r="E3197" s="683"/>
      <c r="F3197" s="682"/>
      <c r="G3197" s="703"/>
      <c r="H3197" s="694"/>
      <c r="I3197" s="347"/>
      <c r="J3197" s="694"/>
      <c r="K3197" s="232"/>
      <c r="L3197" s="698"/>
      <c r="M3197" s="185"/>
      <c r="N3197" s="717"/>
      <c r="O3197" s="232"/>
      <c r="P3197" s="232"/>
      <c r="Q3197" s="347"/>
      <c r="R3197" s="695"/>
      <c r="S3197" s="695"/>
      <c r="T3197" s="695"/>
      <c r="U3197" s="695"/>
      <c r="V3197" s="695"/>
      <c r="W3197" s="695"/>
      <c r="X3197" s="232"/>
      <c r="Y3197" s="695"/>
      <c r="Z3197" s="232"/>
      <c r="AA3197" s="696"/>
      <c r="AB3197" s="696"/>
      <c r="AC3197" s="697"/>
      <c r="AD3197" s="698"/>
      <c r="AE3197" s="699"/>
      <c r="AF3197" s="699"/>
      <c r="AG3197" s="699"/>
      <c r="AH3197" s="699"/>
      <c r="AI3197" s="232"/>
      <c r="AJ3197" s="694"/>
      <c r="AK3197" s="694"/>
      <c r="AL3197" s="700"/>
      <c r="AM3197" s="694"/>
      <c r="AN3197" s="694"/>
      <c r="AO3197" s="232"/>
      <c r="AP3197" s="232"/>
      <c r="AQ3197" s="232"/>
      <c r="AR3197" s="232"/>
      <c r="AS3197" s="232"/>
      <c r="AT3197" s="243" t="str">
        <f t="shared" si="241"/>
        <v/>
      </c>
      <c r="AU3197" s="243" t="str">
        <f t="shared" si="242"/>
        <v/>
      </c>
    </row>
    <row r="3198" spans="2:47" ht="14.25">
      <c r="B3198" s="682">
        <v>2025</v>
      </c>
      <c r="C3198" s="29">
        <v>8</v>
      </c>
      <c r="D3198" s="682"/>
      <c r="E3198" s="683"/>
      <c r="F3198" s="682"/>
      <c r="G3198" s="703"/>
      <c r="H3198" s="694"/>
      <c r="I3198" s="347"/>
      <c r="J3198" s="694"/>
      <c r="K3198" s="232"/>
      <c r="L3198" s="698"/>
      <c r="M3198" s="185"/>
      <c r="N3198" s="717"/>
      <c r="O3198" s="232"/>
      <c r="P3198" s="232"/>
      <c r="Q3198" s="347"/>
      <c r="R3198" s="695"/>
      <c r="S3198" s="695"/>
      <c r="T3198" s="695"/>
      <c r="U3198" s="695"/>
      <c r="V3198" s="695"/>
      <c r="W3198" s="695"/>
      <c r="X3198" s="232"/>
      <c r="Y3198" s="695"/>
      <c r="Z3198" s="232"/>
      <c r="AA3198" s="696"/>
      <c r="AB3198" s="696"/>
      <c r="AC3198" s="697"/>
      <c r="AD3198" s="698"/>
      <c r="AE3198" s="699"/>
      <c r="AF3198" s="699"/>
      <c r="AG3198" s="699"/>
      <c r="AH3198" s="699"/>
      <c r="AI3198" s="232"/>
      <c r="AJ3198" s="694"/>
      <c r="AK3198" s="694"/>
      <c r="AL3198" s="700"/>
      <c r="AM3198" s="694"/>
      <c r="AN3198" s="694"/>
      <c r="AO3198" s="232"/>
      <c r="AP3198" s="232"/>
      <c r="AQ3198" s="232"/>
      <c r="AR3198" s="232"/>
      <c r="AS3198" s="232"/>
      <c r="AT3198" s="243" t="str">
        <f t="shared" ref="AT3198:AT3261" si="243">IF(IF(AE3198&gt;AF3198,1-AE3198+AF3198,AF3198-AE3198)=0,"",IF(AE3198&gt;AF3198,1-AE3198+AF3198,AF3198-AE3198))</f>
        <v/>
      </c>
      <c r="AU3198" s="243" t="str">
        <f t="shared" ref="AU3198:AU3261" si="244">IF(IF(AG3198&gt;AH3198,1-AG3198+AH3198,AH3198-AG3198)=0,"",IF(AG3198&gt;AH3198,1-AG3198+AH3198,AH3198-AG3198))</f>
        <v/>
      </c>
    </row>
    <row r="3199" spans="2:47" ht="14.25">
      <c r="B3199" s="682">
        <v>2025</v>
      </c>
      <c r="C3199" s="29">
        <v>8</v>
      </c>
      <c r="D3199" s="682"/>
      <c r="E3199" s="683"/>
      <c r="F3199" s="682"/>
      <c r="G3199" s="703"/>
      <c r="H3199" s="694"/>
      <c r="I3199" s="347"/>
      <c r="J3199" s="694"/>
      <c r="K3199" s="232"/>
      <c r="L3199" s="698"/>
      <c r="M3199" s="185"/>
      <c r="N3199" s="717"/>
      <c r="O3199" s="232"/>
      <c r="P3199" s="232"/>
      <c r="Q3199" s="347"/>
      <c r="R3199" s="695"/>
      <c r="S3199" s="695"/>
      <c r="T3199" s="695"/>
      <c r="U3199" s="695"/>
      <c r="V3199" s="695"/>
      <c r="W3199" s="695"/>
      <c r="X3199" s="232"/>
      <c r="Y3199" s="695"/>
      <c r="Z3199" s="232"/>
      <c r="AA3199" s="696"/>
      <c r="AB3199" s="696"/>
      <c r="AC3199" s="697"/>
      <c r="AD3199" s="698"/>
      <c r="AE3199" s="699"/>
      <c r="AF3199" s="699"/>
      <c r="AG3199" s="699"/>
      <c r="AH3199" s="699"/>
      <c r="AI3199" s="232"/>
      <c r="AJ3199" s="694"/>
      <c r="AK3199" s="694"/>
      <c r="AL3199" s="700"/>
      <c r="AM3199" s="694"/>
      <c r="AN3199" s="694"/>
      <c r="AO3199" s="232"/>
      <c r="AP3199" s="232"/>
      <c r="AQ3199" s="232"/>
      <c r="AR3199" s="232"/>
      <c r="AS3199" s="232"/>
      <c r="AT3199" s="243" t="str">
        <f t="shared" si="243"/>
        <v/>
      </c>
      <c r="AU3199" s="243" t="str">
        <f t="shared" si="244"/>
        <v/>
      </c>
    </row>
    <row r="3200" spans="2:47" ht="14.25">
      <c r="B3200" s="682">
        <v>2025</v>
      </c>
      <c r="C3200" s="29">
        <v>8</v>
      </c>
      <c r="D3200" s="682"/>
      <c r="E3200" s="683"/>
      <c r="F3200" s="682"/>
      <c r="G3200" s="703"/>
      <c r="H3200" s="694"/>
      <c r="I3200" s="347"/>
      <c r="J3200" s="694"/>
      <c r="K3200" s="232"/>
      <c r="L3200" s="698"/>
      <c r="M3200" s="185"/>
      <c r="N3200" s="717"/>
      <c r="O3200" s="232"/>
      <c r="P3200" s="232"/>
      <c r="Q3200" s="347"/>
      <c r="R3200" s="695"/>
      <c r="S3200" s="695"/>
      <c r="T3200" s="695"/>
      <c r="U3200" s="695"/>
      <c r="V3200" s="695"/>
      <c r="W3200" s="695"/>
      <c r="X3200" s="232"/>
      <c r="Y3200" s="695"/>
      <c r="Z3200" s="232"/>
      <c r="AA3200" s="696"/>
      <c r="AB3200" s="696"/>
      <c r="AC3200" s="697"/>
      <c r="AD3200" s="698"/>
      <c r="AE3200" s="699"/>
      <c r="AF3200" s="699"/>
      <c r="AG3200" s="699"/>
      <c r="AH3200" s="699"/>
      <c r="AI3200" s="232"/>
      <c r="AJ3200" s="694"/>
      <c r="AK3200" s="694"/>
      <c r="AL3200" s="700"/>
      <c r="AM3200" s="694"/>
      <c r="AN3200" s="694"/>
      <c r="AO3200" s="232"/>
      <c r="AP3200" s="232"/>
      <c r="AQ3200" s="232"/>
      <c r="AR3200" s="232"/>
      <c r="AS3200" s="232"/>
      <c r="AT3200" s="243" t="str">
        <f t="shared" si="243"/>
        <v/>
      </c>
      <c r="AU3200" s="243" t="str">
        <f t="shared" si="244"/>
        <v/>
      </c>
    </row>
    <row r="3201" spans="2:47" ht="14.25">
      <c r="B3201" s="682">
        <v>2025</v>
      </c>
      <c r="C3201" s="29">
        <v>8</v>
      </c>
      <c r="D3201" s="682"/>
      <c r="E3201" s="683"/>
      <c r="F3201" s="682"/>
      <c r="G3201" s="703"/>
      <c r="H3201" s="694"/>
      <c r="I3201" s="347"/>
      <c r="J3201" s="694"/>
      <c r="K3201" s="232"/>
      <c r="L3201" s="698"/>
      <c r="M3201" s="185"/>
      <c r="N3201" s="717"/>
      <c r="O3201" s="232"/>
      <c r="P3201" s="232"/>
      <c r="Q3201" s="347"/>
      <c r="R3201" s="695"/>
      <c r="S3201" s="695"/>
      <c r="T3201" s="695"/>
      <c r="U3201" s="695"/>
      <c r="V3201" s="695"/>
      <c r="W3201" s="695"/>
      <c r="X3201" s="232"/>
      <c r="Y3201" s="695"/>
      <c r="Z3201" s="232"/>
      <c r="AA3201" s="696"/>
      <c r="AB3201" s="696"/>
      <c r="AC3201" s="697"/>
      <c r="AD3201" s="698"/>
      <c r="AE3201" s="699"/>
      <c r="AF3201" s="699"/>
      <c r="AG3201" s="699"/>
      <c r="AH3201" s="699"/>
      <c r="AI3201" s="232"/>
      <c r="AJ3201" s="694"/>
      <c r="AK3201" s="694"/>
      <c r="AL3201" s="700"/>
      <c r="AM3201" s="694"/>
      <c r="AN3201" s="694"/>
      <c r="AO3201" s="232"/>
      <c r="AP3201" s="232"/>
      <c r="AQ3201" s="232"/>
      <c r="AR3201" s="232"/>
      <c r="AS3201" s="232"/>
      <c r="AT3201" s="243" t="str">
        <f t="shared" si="243"/>
        <v/>
      </c>
      <c r="AU3201" s="243" t="str">
        <f t="shared" si="244"/>
        <v/>
      </c>
    </row>
    <row r="3202" spans="2:47" ht="14.25">
      <c r="B3202" s="682">
        <v>2025</v>
      </c>
      <c r="C3202" s="29">
        <v>8</v>
      </c>
      <c r="D3202" s="682"/>
      <c r="E3202" s="683"/>
      <c r="F3202" s="682"/>
      <c r="G3202" s="703"/>
      <c r="H3202" s="694"/>
      <c r="I3202" s="347"/>
      <c r="J3202" s="694"/>
      <c r="K3202" s="232"/>
      <c r="L3202" s="698"/>
      <c r="M3202" s="185"/>
      <c r="N3202" s="717"/>
      <c r="O3202" s="232"/>
      <c r="P3202" s="232"/>
      <c r="Q3202" s="347"/>
      <c r="R3202" s="695"/>
      <c r="S3202" s="695"/>
      <c r="T3202" s="695"/>
      <c r="U3202" s="695"/>
      <c r="V3202" s="695"/>
      <c r="W3202" s="695"/>
      <c r="X3202" s="232"/>
      <c r="Y3202" s="695"/>
      <c r="Z3202" s="232"/>
      <c r="AA3202" s="696"/>
      <c r="AB3202" s="696"/>
      <c r="AC3202" s="697"/>
      <c r="AD3202" s="698"/>
      <c r="AE3202" s="699"/>
      <c r="AF3202" s="699"/>
      <c r="AG3202" s="699"/>
      <c r="AH3202" s="699"/>
      <c r="AI3202" s="232"/>
      <c r="AJ3202" s="694"/>
      <c r="AK3202" s="694"/>
      <c r="AL3202" s="700"/>
      <c r="AM3202" s="694"/>
      <c r="AN3202" s="694"/>
      <c r="AO3202" s="232"/>
      <c r="AP3202" s="232"/>
      <c r="AQ3202" s="232"/>
      <c r="AR3202" s="232"/>
      <c r="AS3202" s="232"/>
      <c r="AT3202" s="243" t="str">
        <f t="shared" si="243"/>
        <v/>
      </c>
      <c r="AU3202" s="243" t="str">
        <f t="shared" si="244"/>
        <v/>
      </c>
    </row>
    <row r="3203" spans="2:47" ht="14.25">
      <c r="B3203" s="682">
        <v>2025</v>
      </c>
      <c r="C3203" s="29">
        <v>8</v>
      </c>
      <c r="D3203" s="682"/>
      <c r="E3203" s="683"/>
      <c r="F3203" s="682"/>
      <c r="G3203" s="703"/>
      <c r="H3203" s="694"/>
      <c r="I3203" s="347"/>
      <c r="J3203" s="694"/>
      <c r="K3203" s="232"/>
      <c r="L3203" s="698"/>
      <c r="M3203" s="185"/>
      <c r="N3203" s="717"/>
      <c r="O3203" s="232"/>
      <c r="P3203" s="232"/>
      <c r="Q3203" s="347"/>
      <c r="R3203" s="695"/>
      <c r="S3203" s="695"/>
      <c r="T3203" s="695"/>
      <c r="U3203" s="695"/>
      <c r="V3203" s="695"/>
      <c r="W3203" s="695"/>
      <c r="X3203" s="232"/>
      <c r="Y3203" s="695"/>
      <c r="Z3203" s="232"/>
      <c r="AA3203" s="696"/>
      <c r="AB3203" s="696"/>
      <c r="AC3203" s="697"/>
      <c r="AD3203" s="698"/>
      <c r="AE3203" s="699"/>
      <c r="AF3203" s="699"/>
      <c r="AG3203" s="699"/>
      <c r="AH3203" s="699"/>
      <c r="AI3203" s="232"/>
      <c r="AJ3203" s="694"/>
      <c r="AK3203" s="694"/>
      <c r="AL3203" s="700"/>
      <c r="AM3203" s="694"/>
      <c r="AN3203" s="694"/>
      <c r="AO3203" s="232"/>
      <c r="AP3203" s="232"/>
      <c r="AQ3203" s="232"/>
      <c r="AR3203" s="232"/>
      <c r="AS3203" s="232"/>
      <c r="AT3203" s="243" t="str">
        <f t="shared" si="243"/>
        <v/>
      </c>
      <c r="AU3203" s="243" t="str">
        <f t="shared" si="244"/>
        <v/>
      </c>
    </row>
    <row r="3204" spans="2:47" ht="14.25">
      <c r="B3204" s="682">
        <v>2025</v>
      </c>
      <c r="C3204" s="29">
        <v>8</v>
      </c>
      <c r="D3204" s="682"/>
      <c r="E3204" s="683"/>
      <c r="F3204" s="682"/>
      <c r="G3204" s="703"/>
      <c r="H3204" s="694"/>
      <c r="I3204" s="347"/>
      <c r="J3204" s="694"/>
      <c r="K3204" s="232"/>
      <c r="L3204" s="698"/>
      <c r="M3204" s="185"/>
      <c r="N3204" s="717"/>
      <c r="O3204" s="232"/>
      <c r="P3204" s="232"/>
      <c r="Q3204" s="347"/>
      <c r="R3204" s="695"/>
      <c r="S3204" s="695"/>
      <c r="T3204" s="695"/>
      <c r="U3204" s="695"/>
      <c r="V3204" s="695"/>
      <c r="W3204" s="695"/>
      <c r="X3204" s="232"/>
      <c r="Y3204" s="695"/>
      <c r="Z3204" s="232"/>
      <c r="AA3204" s="696"/>
      <c r="AB3204" s="696"/>
      <c r="AC3204" s="697"/>
      <c r="AD3204" s="698"/>
      <c r="AE3204" s="699"/>
      <c r="AF3204" s="699"/>
      <c r="AG3204" s="699"/>
      <c r="AH3204" s="699"/>
      <c r="AI3204" s="232"/>
      <c r="AJ3204" s="694"/>
      <c r="AK3204" s="694"/>
      <c r="AL3204" s="700"/>
      <c r="AM3204" s="694"/>
      <c r="AN3204" s="694"/>
      <c r="AO3204" s="232"/>
      <c r="AP3204" s="232"/>
      <c r="AQ3204" s="232"/>
      <c r="AR3204" s="232"/>
      <c r="AS3204" s="232"/>
      <c r="AT3204" s="243" t="str">
        <f t="shared" si="243"/>
        <v/>
      </c>
      <c r="AU3204" s="243" t="str">
        <f t="shared" si="244"/>
        <v/>
      </c>
    </row>
    <row r="3205" spans="2:47" ht="14.25">
      <c r="B3205" s="682">
        <v>2025</v>
      </c>
      <c r="C3205" s="29">
        <v>8</v>
      </c>
      <c r="D3205" s="682"/>
      <c r="E3205" s="683"/>
      <c r="F3205" s="682"/>
      <c r="G3205" s="703"/>
      <c r="H3205" s="694"/>
      <c r="I3205" s="347"/>
      <c r="J3205" s="694"/>
      <c r="K3205" s="232"/>
      <c r="L3205" s="698"/>
      <c r="M3205" s="185"/>
      <c r="N3205" s="717"/>
      <c r="O3205" s="232"/>
      <c r="P3205" s="232"/>
      <c r="Q3205" s="347"/>
      <c r="R3205" s="695"/>
      <c r="S3205" s="695"/>
      <c r="T3205" s="695"/>
      <c r="U3205" s="695"/>
      <c r="V3205" s="695"/>
      <c r="W3205" s="695"/>
      <c r="X3205" s="232"/>
      <c r="Y3205" s="695"/>
      <c r="Z3205" s="232"/>
      <c r="AA3205" s="696"/>
      <c r="AB3205" s="696"/>
      <c r="AC3205" s="697"/>
      <c r="AD3205" s="698"/>
      <c r="AE3205" s="699"/>
      <c r="AF3205" s="699"/>
      <c r="AG3205" s="699"/>
      <c r="AH3205" s="699"/>
      <c r="AI3205" s="232"/>
      <c r="AJ3205" s="694"/>
      <c r="AK3205" s="694"/>
      <c r="AL3205" s="700"/>
      <c r="AM3205" s="694"/>
      <c r="AN3205" s="694"/>
      <c r="AO3205" s="232"/>
      <c r="AP3205" s="232"/>
      <c r="AQ3205" s="232"/>
      <c r="AR3205" s="232"/>
      <c r="AS3205" s="232"/>
      <c r="AT3205" s="243" t="str">
        <f t="shared" si="243"/>
        <v/>
      </c>
      <c r="AU3205" s="243" t="str">
        <f t="shared" si="244"/>
        <v/>
      </c>
    </row>
    <row r="3206" spans="2:47" ht="14.25">
      <c r="B3206" s="682">
        <v>2025</v>
      </c>
      <c r="C3206" s="29">
        <v>8</v>
      </c>
      <c r="D3206" s="682"/>
      <c r="E3206" s="683"/>
      <c r="F3206" s="682"/>
      <c r="G3206" s="703"/>
      <c r="H3206" s="694"/>
      <c r="I3206" s="347"/>
      <c r="J3206" s="694"/>
      <c r="K3206" s="232"/>
      <c r="L3206" s="698"/>
      <c r="M3206" s="185"/>
      <c r="N3206" s="717"/>
      <c r="O3206" s="232"/>
      <c r="P3206" s="232"/>
      <c r="Q3206" s="347"/>
      <c r="R3206" s="695"/>
      <c r="S3206" s="695"/>
      <c r="T3206" s="695"/>
      <c r="U3206" s="695"/>
      <c r="V3206" s="695"/>
      <c r="W3206" s="695"/>
      <c r="X3206" s="232"/>
      <c r="Y3206" s="695"/>
      <c r="Z3206" s="232"/>
      <c r="AA3206" s="696"/>
      <c r="AB3206" s="696"/>
      <c r="AC3206" s="697"/>
      <c r="AD3206" s="698"/>
      <c r="AE3206" s="699"/>
      <c r="AF3206" s="699"/>
      <c r="AG3206" s="699"/>
      <c r="AH3206" s="699"/>
      <c r="AI3206" s="232"/>
      <c r="AJ3206" s="694"/>
      <c r="AK3206" s="694"/>
      <c r="AL3206" s="700"/>
      <c r="AM3206" s="694"/>
      <c r="AN3206" s="694"/>
      <c r="AO3206" s="232"/>
      <c r="AP3206" s="232"/>
      <c r="AQ3206" s="232"/>
      <c r="AR3206" s="232"/>
      <c r="AS3206" s="232"/>
      <c r="AT3206" s="243" t="str">
        <f t="shared" si="243"/>
        <v/>
      </c>
      <c r="AU3206" s="243" t="str">
        <f t="shared" si="244"/>
        <v/>
      </c>
    </row>
    <row r="3207" spans="2:47" ht="14.25">
      <c r="B3207" s="682">
        <v>2025</v>
      </c>
      <c r="C3207" s="29">
        <v>8</v>
      </c>
      <c r="D3207" s="682"/>
      <c r="E3207" s="683"/>
      <c r="F3207" s="682"/>
      <c r="G3207" s="703"/>
      <c r="H3207" s="694"/>
      <c r="I3207" s="347"/>
      <c r="J3207" s="694"/>
      <c r="K3207" s="232"/>
      <c r="L3207" s="698"/>
      <c r="M3207" s="185"/>
      <c r="N3207" s="717"/>
      <c r="O3207" s="232"/>
      <c r="P3207" s="232"/>
      <c r="Q3207" s="347"/>
      <c r="R3207" s="695"/>
      <c r="S3207" s="695"/>
      <c r="T3207" s="695"/>
      <c r="U3207" s="695"/>
      <c r="V3207" s="695"/>
      <c r="W3207" s="695"/>
      <c r="X3207" s="232"/>
      <c r="Y3207" s="695"/>
      <c r="Z3207" s="232"/>
      <c r="AA3207" s="696"/>
      <c r="AB3207" s="696"/>
      <c r="AC3207" s="697"/>
      <c r="AD3207" s="698"/>
      <c r="AE3207" s="699"/>
      <c r="AF3207" s="699"/>
      <c r="AG3207" s="699"/>
      <c r="AH3207" s="699"/>
      <c r="AI3207" s="232"/>
      <c r="AJ3207" s="694"/>
      <c r="AK3207" s="694"/>
      <c r="AL3207" s="700"/>
      <c r="AM3207" s="694"/>
      <c r="AN3207" s="694"/>
      <c r="AO3207" s="232"/>
      <c r="AP3207" s="232"/>
      <c r="AQ3207" s="232"/>
      <c r="AR3207" s="232"/>
      <c r="AS3207" s="232"/>
      <c r="AT3207" s="243" t="str">
        <f t="shared" si="243"/>
        <v/>
      </c>
      <c r="AU3207" s="243" t="str">
        <f t="shared" si="244"/>
        <v/>
      </c>
    </row>
    <row r="3208" spans="2:47" ht="14.25">
      <c r="B3208" s="682">
        <v>2025</v>
      </c>
      <c r="C3208" s="29">
        <v>8</v>
      </c>
      <c r="D3208" s="682"/>
      <c r="E3208" s="683"/>
      <c r="F3208" s="682"/>
      <c r="G3208" s="703"/>
      <c r="H3208" s="694"/>
      <c r="I3208" s="347"/>
      <c r="J3208" s="694"/>
      <c r="K3208" s="232"/>
      <c r="L3208" s="698"/>
      <c r="M3208" s="185"/>
      <c r="N3208" s="717"/>
      <c r="O3208" s="232"/>
      <c r="P3208" s="232"/>
      <c r="Q3208" s="347"/>
      <c r="R3208" s="695"/>
      <c r="S3208" s="695"/>
      <c r="T3208" s="695"/>
      <c r="U3208" s="695"/>
      <c r="V3208" s="695"/>
      <c r="W3208" s="695"/>
      <c r="X3208" s="232"/>
      <c r="Y3208" s="695"/>
      <c r="Z3208" s="232"/>
      <c r="AA3208" s="696"/>
      <c r="AB3208" s="696"/>
      <c r="AC3208" s="697"/>
      <c r="AD3208" s="698"/>
      <c r="AE3208" s="699"/>
      <c r="AF3208" s="699"/>
      <c r="AG3208" s="699"/>
      <c r="AH3208" s="699"/>
      <c r="AI3208" s="232"/>
      <c r="AJ3208" s="694"/>
      <c r="AK3208" s="694"/>
      <c r="AL3208" s="700"/>
      <c r="AM3208" s="694"/>
      <c r="AN3208" s="694"/>
      <c r="AO3208" s="232"/>
      <c r="AP3208" s="232"/>
      <c r="AQ3208" s="232"/>
      <c r="AR3208" s="232"/>
      <c r="AS3208" s="232"/>
      <c r="AT3208" s="243" t="str">
        <f t="shared" si="243"/>
        <v/>
      </c>
      <c r="AU3208" s="243" t="str">
        <f t="shared" si="244"/>
        <v/>
      </c>
    </row>
    <row r="3209" spans="2:47" ht="14.25">
      <c r="B3209" s="682">
        <v>2025</v>
      </c>
      <c r="C3209" s="29">
        <v>8</v>
      </c>
      <c r="D3209" s="682"/>
      <c r="E3209" s="683"/>
      <c r="F3209" s="682"/>
      <c r="G3209" s="703"/>
      <c r="H3209" s="694"/>
      <c r="I3209" s="347"/>
      <c r="J3209" s="694"/>
      <c r="K3209" s="232"/>
      <c r="L3209" s="698"/>
      <c r="M3209" s="185"/>
      <c r="N3209" s="717"/>
      <c r="O3209" s="232"/>
      <c r="P3209" s="232"/>
      <c r="Q3209" s="347"/>
      <c r="R3209" s="695"/>
      <c r="S3209" s="695"/>
      <c r="T3209" s="695"/>
      <c r="U3209" s="695"/>
      <c r="V3209" s="695"/>
      <c r="W3209" s="695"/>
      <c r="X3209" s="232"/>
      <c r="Y3209" s="695"/>
      <c r="Z3209" s="232"/>
      <c r="AA3209" s="696"/>
      <c r="AB3209" s="696"/>
      <c r="AC3209" s="697"/>
      <c r="AD3209" s="698"/>
      <c r="AE3209" s="699"/>
      <c r="AF3209" s="699"/>
      <c r="AG3209" s="699"/>
      <c r="AH3209" s="699"/>
      <c r="AI3209" s="232"/>
      <c r="AJ3209" s="694"/>
      <c r="AK3209" s="694"/>
      <c r="AL3209" s="700"/>
      <c r="AM3209" s="694"/>
      <c r="AN3209" s="694"/>
      <c r="AO3209" s="232"/>
      <c r="AP3209" s="232"/>
      <c r="AQ3209" s="232"/>
      <c r="AR3209" s="232"/>
      <c r="AS3209" s="232"/>
      <c r="AT3209" s="243" t="str">
        <f t="shared" si="243"/>
        <v/>
      </c>
      <c r="AU3209" s="243" t="str">
        <f t="shared" si="244"/>
        <v/>
      </c>
    </row>
    <row r="3210" spans="2:47" ht="14.25">
      <c r="B3210" s="682">
        <v>2025</v>
      </c>
      <c r="C3210" s="29">
        <v>8</v>
      </c>
      <c r="D3210" s="682"/>
      <c r="E3210" s="683"/>
      <c r="F3210" s="682"/>
      <c r="G3210" s="703"/>
      <c r="H3210" s="694"/>
      <c r="I3210" s="347"/>
      <c r="J3210" s="694"/>
      <c r="K3210" s="232"/>
      <c r="L3210" s="698"/>
      <c r="M3210" s="185"/>
      <c r="N3210" s="717"/>
      <c r="O3210" s="232"/>
      <c r="P3210" s="232"/>
      <c r="Q3210" s="347"/>
      <c r="R3210" s="695"/>
      <c r="S3210" s="695"/>
      <c r="T3210" s="695"/>
      <c r="U3210" s="695"/>
      <c r="V3210" s="695"/>
      <c r="W3210" s="695"/>
      <c r="X3210" s="232"/>
      <c r="Y3210" s="695"/>
      <c r="Z3210" s="232"/>
      <c r="AA3210" s="696"/>
      <c r="AB3210" s="696"/>
      <c r="AC3210" s="697"/>
      <c r="AD3210" s="698"/>
      <c r="AE3210" s="699"/>
      <c r="AF3210" s="699"/>
      <c r="AG3210" s="699"/>
      <c r="AH3210" s="699"/>
      <c r="AI3210" s="232"/>
      <c r="AJ3210" s="694"/>
      <c r="AK3210" s="694"/>
      <c r="AL3210" s="700"/>
      <c r="AM3210" s="694"/>
      <c r="AN3210" s="694"/>
      <c r="AO3210" s="232"/>
      <c r="AP3210" s="232"/>
      <c r="AQ3210" s="232"/>
      <c r="AR3210" s="232"/>
      <c r="AS3210" s="232"/>
      <c r="AT3210" s="243" t="str">
        <f t="shared" si="243"/>
        <v/>
      </c>
      <c r="AU3210" s="243" t="str">
        <f t="shared" si="244"/>
        <v/>
      </c>
    </row>
    <row r="3211" spans="2:47" ht="14.25">
      <c r="B3211" s="682">
        <v>2025</v>
      </c>
      <c r="C3211" s="29">
        <v>8</v>
      </c>
      <c r="D3211" s="682"/>
      <c r="E3211" s="683"/>
      <c r="F3211" s="682"/>
      <c r="G3211" s="703"/>
      <c r="H3211" s="694"/>
      <c r="I3211" s="347"/>
      <c r="J3211" s="694"/>
      <c r="K3211" s="232"/>
      <c r="L3211" s="698"/>
      <c r="M3211" s="185"/>
      <c r="N3211" s="717"/>
      <c r="O3211" s="232"/>
      <c r="P3211" s="232"/>
      <c r="Q3211" s="347"/>
      <c r="R3211" s="695"/>
      <c r="S3211" s="695"/>
      <c r="T3211" s="695"/>
      <c r="U3211" s="695"/>
      <c r="V3211" s="695"/>
      <c r="W3211" s="695"/>
      <c r="X3211" s="232"/>
      <c r="Y3211" s="695"/>
      <c r="Z3211" s="232"/>
      <c r="AA3211" s="696"/>
      <c r="AB3211" s="696"/>
      <c r="AC3211" s="697"/>
      <c r="AD3211" s="698"/>
      <c r="AE3211" s="699"/>
      <c r="AF3211" s="699"/>
      <c r="AG3211" s="699"/>
      <c r="AH3211" s="699"/>
      <c r="AI3211" s="232"/>
      <c r="AJ3211" s="694"/>
      <c r="AK3211" s="694"/>
      <c r="AL3211" s="700"/>
      <c r="AM3211" s="694"/>
      <c r="AN3211" s="694"/>
      <c r="AO3211" s="232"/>
      <c r="AP3211" s="232"/>
      <c r="AQ3211" s="232"/>
      <c r="AR3211" s="232"/>
      <c r="AS3211" s="232"/>
      <c r="AT3211" s="243" t="str">
        <f t="shared" si="243"/>
        <v/>
      </c>
      <c r="AU3211" s="243" t="str">
        <f t="shared" si="244"/>
        <v/>
      </c>
    </row>
    <row r="3212" spans="2:47" ht="14.25">
      <c r="B3212" s="682">
        <v>2025</v>
      </c>
      <c r="C3212" s="29">
        <v>8</v>
      </c>
      <c r="D3212" s="682"/>
      <c r="E3212" s="683"/>
      <c r="F3212" s="682"/>
      <c r="G3212" s="703"/>
      <c r="H3212" s="694"/>
      <c r="I3212" s="347"/>
      <c r="J3212" s="694"/>
      <c r="K3212" s="232"/>
      <c r="L3212" s="698"/>
      <c r="M3212" s="185"/>
      <c r="N3212" s="717"/>
      <c r="O3212" s="232"/>
      <c r="P3212" s="232"/>
      <c r="Q3212" s="347"/>
      <c r="R3212" s="695"/>
      <c r="S3212" s="695"/>
      <c r="T3212" s="695"/>
      <c r="U3212" s="695"/>
      <c r="V3212" s="695"/>
      <c r="W3212" s="695"/>
      <c r="X3212" s="232"/>
      <c r="Y3212" s="695"/>
      <c r="Z3212" s="232"/>
      <c r="AA3212" s="696"/>
      <c r="AB3212" s="696"/>
      <c r="AC3212" s="697"/>
      <c r="AD3212" s="698"/>
      <c r="AE3212" s="699"/>
      <c r="AF3212" s="699"/>
      <c r="AG3212" s="699"/>
      <c r="AH3212" s="699"/>
      <c r="AI3212" s="232"/>
      <c r="AJ3212" s="694"/>
      <c r="AK3212" s="694"/>
      <c r="AL3212" s="700"/>
      <c r="AM3212" s="694"/>
      <c r="AN3212" s="694"/>
      <c r="AO3212" s="232"/>
      <c r="AP3212" s="232"/>
      <c r="AQ3212" s="232"/>
      <c r="AR3212" s="232"/>
      <c r="AS3212" s="232"/>
      <c r="AT3212" s="243" t="str">
        <f t="shared" si="243"/>
        <v/>
      </c>
      <c r="AU3212" s="243" t="str">
        <f t="shared" si="244"/>
        <v/>
      </c>
    </row>
    <row r="3213" spans="2:47" ht="14.25">
      <c r="B3213" s="682">
        <v>2025</v>
      </c>
      <c r="C3213" s="29">
        <v>8</v>
      </c>
      <c r="D3213" s="682"/>
      <c r="E3213" s="683"/>
      <c r="F3213" s="682"/>
      <c r="G3213" s="703"/>
      <c r="H3213" s="694"/>
      <c r="I3213" s="347"/>
      <c r="J3213" s="694"/>
      <c r="K3213" s="232"/>
      <c r="L3213" s="698"/>
      <c r="M3213" s="185"/>
      <c r="N3213" s="717"/>
      <c r="O3213" s="232"/>
      <c r="P3213" s="232"/>
      <c r="Q3213" s="347"/>
      <c r="R3213" s="695"/>
      <c r="S3213" s="695"/>
      <c r="T3213" s="695"/>
      <c r="U3213" s="695"/>
      <c r="V3213" s="695"/>
      <c r="W3213" s="695"/>
      <c r="X3213" s="232"/>
      <c r="Y3213" s="695"/>
      <c r="Z3213" s="232"/>
      <c r="AA3213" s="696"/>
      <c r="AB3213" s="696"/>
      <c r="AC3213" s="697"/>
      <c r="AD3213" s="698"/>
      <c r="AE3213" s="699"/>
      <c r="AF3213" s="699"/>
      <c r="AG3213" s="699"/>
      <c r="AH3213" s="699"/>
      <c r="AI3213" s="232"/>
      <c r="AJ3213" s="694"/>
      <c r="AK3213" s="694"/>
      <c r="AL3213" s="700"/>
      <c r="AM3213" s="694"/>
      <c r="AN3213" s="694"/>
      <c r="AO3213" s="232"/>
      <c r="AP3213" s="232"/>
      <c r="AQ3213" s="232"/>
      <c r="AR3213" s="232"/>
      <c r="AS3213" s="232"/>
      <c r="AT3213" s="243" t="str">
        <f t="shared" si="243"/>
        <v/>
      </c>
      <c r="AU3213" s="243" t="str">
        <f t="shared" si="244"/>
        <v/>
      </c>
    </row>
    <row r="3214" spans="2:47" ht="14.25">
      <c r="B3214" s="682">
        <v>2025</v>
      </c>
      <c r="C3214" s="29">
        <v>8</v>
      </c>
      <c r="D3214" s="682"/>
      <c r="E3214" s="683"/>
      <c r="F3214" s="682"/>
      <c r="G3214" s="703"/>
      <c r="H3214" s="694"/>
      <c r="I3214" s="347"/>
      <c r="J3214" s="694"/>
      <c r="K3214" s="232"/>
      <c r="L3214" s="698"/>
      <c r="M3214" s="185"/>
      <c r="N3214" s="717"/>
      <c r="O3214" s="232"/>
      <c r="P3214" s="232"/>
      <c r="Q3214" s="347"/>
      <c r="R3214" s="695"/>
      <c r="S3214" s="695"/>
      <c r="T3214" s="695"/>
      <c r="U3214" s="695"/>
      <c r="V3214" s="695"/>
      <c r="W3214" s="695"/>
      <c r="X3214" s="232"/>
      <c r="Y3214" s="695"/>
      <c r="Z3214" s="232"/>
      <c r="AA3214" s="696"/>
      <c r="AB3214" s="696"/>
      <c r="AC3214" s="697"/>
      <c r="AD3214" s="698"/>
      <c r="AE3214" s="699"/>
      <c r="AF3214" s="699"/>
      <c r="AG3214" s="699"/>
      <c r="AH3214" s="699"/>
      <c r="AI3214" s="232"/>
      <c r="AJ3214" s="694"/>
      <c r="AK3214" s="694"/>
      <c r="AL3214" s="700"/>
      <c r="AM3214" s="694"/>
      <c r="AN3214" s="694"/>
      <c r="AO3214" s="232"/>
      <c r="AP3214" s="232"/>
      <c r="AQ3214" s="232"/>
      <c r="AR3214" s="232"/>
      <c r="AS3214" s="232"/>
      <c r="AT3214" s="243" t="str">
        <f t="shared" si="243"/>
        <v/>
      </c>
      <c r="AU3214" s="243" t="str">
        <f t="shared" si="244"/>
        <v/>
      </c>
    </row>
    <row r="3215" spans="2:47" ht="14.25">
      <c r="B3215" s="682">
        <v>2025</v>
      </c>
      <c r="C3215" s="29">
        <v>8</v>
      </c>
      <c r="D3215" s="682"/>
      <c r="E3215" s="683"/>
      <c r="F3215" s="682"/>
      <c r="G3215" s="703"/>
      <c r="H3215" s="694"/>
      <c r="I3215" s="347"/>
      <c r="J3215" s="694"/>
      <c r="K3215" s="232"/>
      <c r="L3215" s="698"/>
      <c r="M3215" s="185"/>
      <c r="N3215" s="717"/>
      <c r="O3215" s="232"/>
      <c r="P3215" s="232"/>
      <c r="Q3215" s="347"/>
      <c r="R3215" s="695"/>
      <c r="S3215" s="695"/>
      <c r="T3215" s="695"/>
      <c r="U3215" s="695"/>
      <c r="V3215" s="695"/>
      <c r="W3215" s="695"/>
      <c r="X3215" s="232"/>
      <c r="Y3215" s="695"/>
      <c r="Z3215" s="232"/>
      <c r="AA3215" s="696"/>
      <c r="AB3215" s="696"/>
      <c r="AC3215" s="697"/>
      <c r="AD3215" s="698"/>
      <c r="AE3215" s="699"/>
      <c r="AF3215" s="699"/>
      <c r="AG3215" s="699"/>
      <c r="AH3215" s="699"/>
      <c r="AI3215" s="232"/>
      <c r="AJ3215" s="694"/>
      <c r="AK3215" s="694"/>
      <c r="AL3215" s="700"/>
      <c r="AM3215" s="694"/>
      <c r="AN3215" s="694"/>
      <c r="AO3215" s="232"/>
      <c r="AP3215" s="232"/>
      <c r="AQ3215" s="232"/>
      <c r="AR3215" s="232"/>
      <c r="AS3215" s="232"/>
      <c r="AT3215" s="243" t="str">
        <f t="shared" si="243"/>
        <v/>
      </c>
      <c r="AU3215" s="243" t="str">
        <f t="shared" si="244"/>
        <v/>
      </c>
    </row>
    <row r="3216" spans="2:47" ht="14.25">
      <c r="B3216" s="682">
        <v>2025</v>
      </c>
      <c r="C3216" s="29">
        <v>8</v>
      </c>
      <c r="D3216" s="682"/>
      <c r="E3216" s="683"/>
      <c r="F3216" s="682"/>
      <c r="G3216" s="703"/>
      <c r="H3216" s="694"/>
      <c r="I3216" s="347"/>
      <c r="J3216" s="694"/>
      <c r="K3216" s="232"/>
      <c r="L3216" s="698"/>
      <c r="M3216" s="185"/>
      <c r="N3216" s="717"/>
      <c r="O3216" s="232"/>
      <c r="P3216" s="232"/>
      <c r="Q3216" s="347"/>
      <c r="R3216" s="695"/>
      <c r="S3216" s="695"/>
      <c r="T3216" s="695"/>
      <c r="U3216" s="695"/>
      <c r="V3216" s="695"/>
      <c r="W3216" s="695"/>
      <c r="X3216" s="232"/>
      <c r="Y3216" s="695"/>
      <c r="Z3216" s="232"/>
      <c r="AA3216" s="696"/>
      <c r="AB3216" s="696"/>
      <c r="AC3216" s="697"/>
      <c r="AD3216" s="698"/>
      <c r="AE3216" s="699"/>
      <c r="AF3216" s="699"/>
      <c r="AG3216" s="699"/>
      <c r="AH3216" s="699"/>
      <c r="AI3216" s="232"/>
      <c r="AJ3216" s="694"/>
      <c r="AK3216" s="694"/>
      <c r="AL3216" s="700"/>
      <c r="AM3216" s="694"/>
      <c r="AN3216" s="694"/>
      <c r="AO3216" s="232"/>
      <c r="AP3216" s="232"/>
      <c r="AQ3216" s="232"/>
      <c r="AR3216" s="232"/>
      <c r="AS3216" s="232"/>
      <c r="AT3216" s="243" t="str">
        <f t="shared" si="243"/>
        <v/>
      </c>
      <c r="AU3216" s="243" t="str">
        <f t="shared" si="244"/>
        <v/>
      </c>
    </row>
    <row r="3217" spans="2:47" ht="14.25">
      <c r="B3217" s="682">
        <v>2025</v>
      </c>
      <c r="C3217" s="29">
        <v>8</v>
      </c>
      <c r="D3217" s="682"/>
      <c r="E3217" s="683"/>
      <c r="F3217" s="682"/>
      <c r="G3217" s="703"/>
      <c r="H3217" s="694"/>
      <c r="I3217" s="347"/>
      <c r="J3217" s="694"/>
      <c r="K3217" s="232"/>
      <c r="L3217" s="698"/>
      <c r="M3217" s="185"/>
      <c r="N3217" s="717"/>
      <c r="O3217" s="232"/>
      <c r="P3217" s="232"/>
      <c r="Q3217" s="347"/>
      <c r="R3217" s="695"/>
      <c r="S3217" s="695"/>
      <c r="T3217" s="695"/>
      <c r="U3217" s="695"/>
      <c r="V3217" s="695"/>
      <c r="W3217" s="695"/>
      <c r="X3217" s="232"/>
      <c r="Y3217" s="695"/>
      <c r="Z3217" s="232"/>
      <c r="AA3217" s="696"/>
      <c r="AB3217" s="696"/>
      <c r="AC3217" s="697"/>
      <c r="AD3217" s="698"/>
      <c r="AE3217" s="699"/>
      <c r="AF3217" s="699"/>
      <c r="AG3217" s="699"/>
      <c r="AH3217" s="699"/>
      <c r="AI3217" s="232"/>
      <c r="AJ3217" s="694"/>
      <c r="AK3217" s="694"/>
      <c r="AL3217" s="700"/>
      <c r="AM3217" s="694"/>
      <c r="AN3217" s="694"/>
      <c r="AO3217" s="232"/>
      <c r="AP3217" s="232"/>
      <c r="AQ3217" s="232"/>
      <c r="AR3217" s="232"/>
      <c r="AS3217" s="232"/>
      <c r="AT3217" s="243" t="str">
        <f t="shared" si="243"/>
        <v/>
      </c>
      <c r="AU3217" s="243" t="str">
        <f t="shared" si="244"/>
        <v/>
      </c>
    </row>
    <row r="3218" spans="2:47" ht="14.25">
      <c r="B3218" s="682">
        <v>2025</v>
      </c>
      <c r="C3218" s="29">
        <v>8</v>
      </c>
      <c r="D3218" s="682"/>
      <c r="E3218" s="683"/>
      <c r="F3218" s="682"/>
      <c r="G3218" s="703"/>
      <c r="H3218" s="694"/>
      <c r="I3218" s="347"/>
      <c r="J3218" s="694"/>
      <c r="K3218" s="232"/>
      <c r="L3218" s="698"/>
      <c r="M3218" s="185"/>
      <c r="N3218" s="717"/>
      <c r="O3218" s="232"/>
      <c r="P3218" s="232"/>
      <c r="Q3218" s="347"/>
      <c r="R3218" s="695"/>
      <c r="S3218" s="695"/>
      <c r="T3218" s="695"/>
      <c r="U3218" s="695"/>
      <c r="V3218" s="695"/>
      <c r="W3218" s="695"/>
      <c r="X3218" s="232"/>
      <c r="Y3218" s="695"/>
      <c r="Z3218" s="232"/>
      <c r="AA3218" s="696"/>
      <c r="AB3218" s="696"/>
      <c r="AC3218" s="697"/>
      <c r="AD3218" s="698"/>
      <c r="AE3218" s="699"/>
      <c r="AF3218" s="699"/>
      <c r="AG3218" s="699"/>
      <c r="AH3218" s="699"/>
      <c r="AI3218" s="232"/>
      <c r="AJ3218" s="694"/>
      <c r="AK3218" s="694"/>
      <c r="AL3218" s="700"/>
      <c r="AM3218" s="694"/>
      <c r="AN3218" s="694"/>
      <c r="AO3218" s="232"/>
      <c r="AP3218" s="232"/>
      <c r="AQ3218" s="232"/>
      <c r="AR3218" s="232"/>
      <c r="AS3218" s="232"/>
      <c r="AT3218" s="243" t="str">
        <f t="shared" si="243"/>
        <v/>
      </c>
      <c r="AU3218" s="243" t="str">
        <f t="shared" si="244"/>
        <v/>
      </c>
    </row>
    <row r="3219" spans="2:47" ht="14.25">
      <c r="B3219" s="682">
        <v>2025</v>
      </c>
      <c r="C3219" s="29">
        <v>8</v>
      </c>
      <c r="D3219" s="682"/>
      <c r="E3219" s="683"/>
      <c r="F3219" s="682"/>
      <c r="G3219" s="703"/>
      <c r="H3219" s="694"/>
      <c r="I3219" s="347"/>
      <c r="J3219" s="694"/>
      <c r="K3219" s="232"/>
      <c r="L3219" s="698"/>
      <c r="M3219" s="185"/>
      <c r="N3219" s="717"/>
      <c r="O3219" s="232"/>
      <c r="P3219" s="232"/>
      <c r="Q3219" s="347"/>
      <c r="R3219" s="695"/>
      <c r="S3219" s="695"/>
      <c r="T3219" s="695"/>
      <c r="U3219" s="695"/>
      <c r="V3219" s="695"/>
      <c r="W3219" s="695"/>
      <c r="X3219" s="232"/>
      <c r="Y3219" s="695"/>
      <c r="Z3219" s="232"/>
      <c r="AA3219" s="696"/>
      <c r="AB3219" s="696"/>
      <c r="AC3219" s="697"/>
      <c r="AD3219" s="698"/>
      <c r="AE3219" s="699"/>
      <c r="AF3219" s="699"/>
      <c r="AG3219" s="699"/>
      <c r="AH3219" s="699"/>
      <c r="AI3219" s="232"/>
      <c r="AJ3219" s="694"/>
      <c r="AK3219" s="694"/>
      <c r="AL3219" s="700"/>
      <c r="AM3219" s="694"/>
      <c r="AN3219" s="694"/>
      <c r="AO3219" s="232"/>
      <c r="AP3219" s="232"/>
      <c r="AQ3219" s="232"/>
      <c r="AR3219" s="232"/>
      <c r="AS3219" s="232"/>
      <c r="AT3219" s="243" t="str">
        <f t="shared" si="243"/>
        <v/>
      </c>
      <c r="AU3219" s="243" t="str">
        <f t="shared" si="244"/>
        <v/>
      </c>
    </row>
    <row r="3220" spans="2:47" ht="14.25">
      <c r="B3220" s="682">
        <v>2025</v>
      </c>
      <c r="C3220" s="29">
        <v>8</v>
      </c>
      <c r="D3220" s="682"/>
      <c r="E3220" s="683"/>
      <c r="F3220" s="682"/>
      <c r="G3220" s="703"/>
      <c r="H3220" s="694"/>
      <c r="I3220" s="347"/>
      <c r="J3220" s="694"/>
      <c r="K3220" s="232"/>
      <c r="L3220" s="698"/>
      <c r="M3220" s="185"/>
      <c r="N3220" s="717"/>
      <c r="O3220" s="232"/>
      <c r="P3220" s="232"/>
      <c r="Q3220" s="347"/>
      <c r="R3220" s="695"/>
      <c r="S3220" s="695"/>
      <c r="T3220" s="695"/>
      <c r="U3220" s="695"/>
      <c r="V3220" s="695"/>
      <c r="W3220" s="695"/>
      <c r="X3220" s="232"/>
      <c r="Y3220" s="695"/>
      <c r="Z3220" s="232"/>
      <c r="AA3220" s="696"/>
      <c r="AB3220" s="696"/>
      <c r="AC3220" s="697"/>
      <c r="AD3220" s="698"/>
      <c r="AE3220" s="699"/>
      <c r="AF3220" s="699"/>
      <c r="AG3220" s="699"/>
      <c r="AH3220" s="699"/>
      <c r="AI3220" s="232"/>
      <c r="AJ3220" s="694"/>
      <c r="AK3220" s="694"/>
      <c r="AL3220" s="700"/>
      <c r="AM3220" s="694"/>
      <c r="AN3220" s="694"/>
      <c r="AO3220" s="232"/>
      <c r="AP3220" s="232"/>
      <c r="AQ3220" s="232"/>
      <c r="AR3220" s="232"/>
      <c r="AS3220" s="232"/>
      <c r="AT3220" s="243" t="str">
        <f t="shared" si="243"/>
        <v/>
      </c>
      <c r="AU3220" s="243" t="str">
        <f t="shared" si="244"/>
        <v/>
      </c>
    </row>
    <row r="3221" spans="2:47" ht="14.25">
      <c r="B3221" s="682">
        <v>2025</v>
      </c>
      <c r="C3221" s="29">
        <v>8</v>
      </c>
      <c r="D3221" s="682"/>
      <c r="E3221" s="683"/>
      <c r="F3221" s="682"/>
      <c r="G3221" s="703"/>
      <c r="H3221" s="694"/>
      <c r="I3221" s="347"/>
      <c r="J3221" s="694"/>
      <c r="K3221" s="232"/>
      <c r="L3221" s="698"/>
      <c r="M3221" s="185"/>
      <c r="N3221" s="717"/>
      <c r="O3221" s="232"/>
      <c r="P3221" s="232"/>
      <c r="Q3221" s="347"/>
      <c r="R3221" s="695"/>
      <c r="S3221" s="695"/>
      <c r="T3221" s="695"/>
      <c r="U3221" s="695"/>
      <c r="V3221" s="695"/>
      <c r="W3221" s="695"/>
      <c r="X3221" s="232"/>
      <c r="Y3221" s="695"/>
      <c r="Z3221" s="232"/>
      <c r="AA3221" s="696"/>
      <c r="AB3221" s="696"/>
      <c r="AC3221" s="697"/>
      <c r="AD3221" s="698"/>
      <c r="AE3221" s="699"/>
      <c r="AF3221" s="699"/>
      <c r="AG3221" s="699"/>
      <c r="AH3221" s="699"/>
      <c r="AI3221" s="232"/>
      <c r="AJ3221" s="694"/>
      <c r="AK3221" s="694"/>
      <c r="AL3221" s="700"/>
      <c r="AM3221" s="694"/>
      <c r="AN3221" s="694"/>
      <c r="AO3221" s="232"/>
      <c r="AP3221" s="232"/>
      <c r="AQ3221" s="232"/>
      <c r="AR3221" s="232"/>
      <c r="AS3221" s="232"/>
      <c r="AT3221" s="243" t="str">
        <f t="shared" si="243"/>
        <v/>
      </c>
      <c r="AU3221" s="243" t="str">
        <f t="shared" si="244"/>
        <v/>
      </c>
    </row>
    <row r="3222" spans="2:47" ht="14.25">
      <c r="B3222" s="682">
        <v>2025</v>
      </c>
      <c r="C3222" s="29">
        <v>8</v>
      </c>
      <c r="D3222" s="682"/>
      <c r="E3222" s="683"/>
      <c r="F3222" s="682"/>
      <c r="G3222" s="703"/>
      <c r="H3222" s="694"/>
      <c r="I3222" s="347"/>
      <c r="J3222" s="694"/>
      <c r="K3222" s="232"/>
      <c r="L3222" s="698"/>
      <c r="M3222" s="185"/>
      <c r="N3222" s="717"/>
      <c r="O3222" s="232"/>
      <c r="P3222" s="232"/>
      <c r="Q3222" s="347"/>
      <c r="R3222" s="695"/>
      <c r="S3222" s="695"/>
      <c r="T3222" s="695"/>
      <c r="U3222" s="695"/>
      <c r="V3222" s="695"/>
      <c r="W3222" s="695"/>
      <c r="X3222" s="232"/>
      <c r="Y3222" s="695"/>
      <c r="Z3222" s="232"/>
      <c r="AA3222" s="696"/>
      <c r="AB3222" s="696"/>
      <c r="AC3222" s="697"/>
      <c r="AD3222" s="698"/>
      <c r="AE3222" s="699"/>
      <c r="AF3222" s="699"/>
      <c r="AG3222" s="699"/>
      <c r="AH3222" s="699"/>
      <c r="AI3222" s="232"/>
      <c r="AJ3222" s="694"/>
      <c r="AK3222" s="694"/>
      <c r="AL3222" s="700"/>
      <c r="AM3222" s="694"/>
      <c r="AN3222" s="694"/>
      <c r="AO3222" s="232"/>
      <c r="AP3222" s="232"/>
      <c r="AQ3222" s="232"/>
      <c r="AR3222" s="232"/>
      <c r="AS3222" s="232"/>
      <c r="AT3222" s="243" t="str">
        <f t="shared" si="243"/>
        <v/>
      </c>
      <c r="AU3222" s="243" t="str">
        <f t="shared" si="244"/>
        <v/>
      </c>
    </row>
    <row r="3223" spans="2:47" ht="14.25">
      <c r="B3223" s="682">
        <v>2025</v>
      </c>
      <c r="C3223" s="29">
        <v>8</v>
      </c>
      <c r="D3223" s="682"/>
      <c r="E3223" s="683"/>
      <c r="F3223" s="682"/>
      <c r="G3223" s="703"/>
      <c r="H3223" s="694"/>
      <c r="I3223" s="347"/>
      <c r="J3223" s="694"/>
      <c r="K3223" s="232"/>
      <c r="L3223" s="698"/>
      <c r="M3223" s="185"/>
      <c r="N3223" s="717"/>
      <c r="O3223" s="232"/>
      <c r="P3223" s="232"/>
      <c r="Q3223" s="347"/>
      <c r="R3223" s="695"/>
      <c r="S3223" s="695"/>
      <c r="T3223" s="695"/>
      <c r="U3223" s="695"/>
      <c r="V3223" s="695"/>
      <c r="W3223" s="695"/>
      <c r="X3223" s="232"/>
      <c r="Y3223" s="695"/>
      <c r="Z3223" s="232"/>
      <c r="AA3223" s="696"/>
      <c r="AB3223" s="696"/>
      <c r="AC3223" s="697"/>
      <c r="AD3223" s="698"/>
      <c r="AE3223" s="699"/>
      <c r="AF3223" s="699"/>
      <c r="AG3223" s="699"/>
      <c r="AH3223" s="699"/>
      <c r="AI3223" s="232"/>
      <c r="AJ3223" s="694"/>
      <c r="AK3223" s="694"/>
      <c r="AL3223" s="700"/>
      <c r="AM3223" s="694"/>
      <c r="AN3223" s="694"/>
      <c r="AO3223" s="232"/>
      <c r="AP3223" s="232"/>
      <c r="AQ3223" s="232"/>
      <c r="AR3223" s="232"/>
      <c r="AS3223" s="232"/>
      <c r="AT3223" s="243" t="str">
        <f t="shared" si="243"/>
        <v/>
      </c>
      <c r="AU3223" s="243" t="str">
        <f t="shared" si="244"/>
        <v/>
      </c>
    </row>
    <row r="3224" spans="2:47" ht="14.25">
      <c r="B3224" s="682">
        <v>2025</v>
      </c>
      <c r="C3224" s="29">
        <v>8</v>
      </c>
      <c r="D3224" s="682"/>
      <c r="E3224" s="683"/>
      <c r="F3224" s="682"/>
      <c r="G3224" s="703"/>
      <c r="H3224" s="694"/>
      <c r="I3224" s="347"/>
      <c r="J3224" s="694"/>
      <c r="K3224" s="232"/>
      <c r="L3224" s="698"/>
      <c r="M3224" s="185"/>
      <c r="N3224" s="717"/>
      <c r="O3224" s="232"/>
      <c r="P3224" s="232"/>
      <c r="Q3224" s="347"/>
      <c r="R3224" s="695"/>
      <c r="S3224" s="695"/>
      <c r="T3224" s="695"/>
      <c r="U3224" s="695"/>
      <c r="V3224" s="695"/>
      <c r="W3224" s="695"/>
      <c r="X3224" s="232"/>
      <c r="Y3224" s="695"/>
      <c r="Z3224" s="232"/>
      <c r="AA3224" s="696"/>
      <c r="AB3224" s="696"/>
      <c r="AC3224" s="697"/>
      <c r="AD3224" s="698"/>
      <c r="AE3224" s="699"/>
      <c r="AF3224" s="699"/>
      <c r="AG3224" s="699"/>
      <c r="AH3224" s="699"/>
      <c r="AI3224" s="232"/>
      <c r="AJ3224" s="694"/>
      <c r="AK3224" s="694"/>
      <c r="AL3224" s="700"/>
      <c r="AM3224" s="694"/>
      <c r="AN3224" s="694"/>
      <c r="AO3224" s="232"/>
      <c r="AP3224" s="232"/>
      <c r="AQ3224" s="232"/>
      <c r="AR3224" s="232"/>
      <c r="AS3224" s="232"/>
      <c r="AT3224" s="243" t="str">
        <f t="shared" si="243"/>
        <v/>
      </c>
      <c r="AU3224" s="243" t="str">
        <f t="shared" si="244"/>
        <v/>
      </c>
    </row>
    <row r="3225" spans="2:47" ht="14.25">
      <c r="B3225" s="682">
        <v>2025</v>
      </c>
      <c r="C3225" s="29">
        <v>8</v>
      </c>
      <c r="D3225" s="682"/>
      <c r="E3225" s="683"/>
      <c r="F3225" s="682"/>
      <c r="G3225" s="703"/>
      <c r="H3225" s="694"/>
      <c r="I3225" s="347"/>
      <c r="J3225" s="694"/>
      <c r="K3225" s="232"/>
      <c r="L3225" s="698"/>
      <c r="M3225" s="185"/>
      <c r="N3225" s="717"/>
      <c r="O3225" s="232"/>
      <c r="P3225" s="232"/>
      <c r="Q3225" s="347"/>
      <c r="R3225" s="695"/>
      <c r="S3225" s="695"/>
      <c r="T3225" s="695"/>
      <c r="U3225" s="695"/>
      <c r="V3225" s="695"/>
      <c r="W3225" s="695"/>
      <c r="X3225" s="232"/>
      <c r="Y3225" s="695"/>
      <c r="Z3225" s="232"/>
      <c r="AA3225" s="696"/>
      <c r="AB3225" s="696"/>
      <c r="AC3225" s="697"/>
      <c r="AD3225" s="698"/>
      <c r="AE3225" s="699"/>
      <c r="AF3225" s="699"/>
      <c r="AG3225" s="699"/>
      <c r="AH3225" s="699"/>
      <c r="AI3225" s="232"/>
      <c r="AJ3225" s="694"/>
      <c r="AK3225" s="694"/>
      <c r="AL3225" s="700"/>
      <c r="AM3225" s="694"/>
      <c r="AN3225" s="694"/>
      <c r="AO3225" s="232"/>
      <c r="AP3225" s="232"/>
      <c r="AQ3225" s="232"/>
      <c r="AR3225" s="232"/>
      <c r="AS3225" s="232"/>
      <c r="AT3225" s="243" t="str">
        <f t="shared" si="243"/>
        <v/>
      </c>
      <c r="AU3225" s="243" t="str">
        <f t="shared" si="244"/>
        <v/>
      </c>
    </row>
    <row r="3226" spans="2:47" ht="14.25">
      <c r="B3226" s="682">
        <v>2025</v>
      </c>
      <c r="C3226" s="29">
        <v>8</v>
      </c>
      <c r="D3226" s="682"/>
      <c r="E3226" s="683"/>
      <c r="F3226" s="682"/>
      <c r="G3226" s="703"/>
      <c r="H3226" s="694"/>
      <c r="I3226" s="347"/>
      <c r="J3226" s="694"/>
      <c r="K3226" s="232"/>
      <c r="L3226" s="698"/>
      <c r="M3226" s="185"/>
      <c r="N3226" s="717"/>
      <c r="O3226" s="232"/>
      <c r="P3226" s="232"/>
      <c r="Q3226" s="347"/>
      <c r="R3226" s="695"/>
      <c r="S3226" s="695"/>
      <c r="T3226" s="695"/>
      <c r="U3226" s="695"/>
      <c r="V3226" s="695"/>
      <c r="W3226" s="695"/>
      <c r="X3226" s="232"/>
      <c r="Y3226" s="695"/>
      <c r="Z3226" s="232"/>
      <c r="AA3226" s="696"/>
      <c r="AB3226" s="696"/>
      <c r="AC3226" s="697"/>
      <c r="AD3226" s="698"/>
      <c r="AE3226" s="699"/>
      <c r="AF3226" s="699"/>
      <c r="AG3226" s="699"/>
      <c r="AH3226" s="699"/>
      <c r="AI3226" s="232"/>
      <c r="AJ3226" s="694"/>
      <c r="AK3226" s="694"/>
      <c r="AL3226" s="700"/>
      <c r="AM3226" s="694"/>
      <c r="AN3226" s="694"/>
      <c r="AO3226" s="232"/>
      <c r="AP3226" s="232"/>
      <c r="AQ3226" s="232"/>
      <c r="AR3226" s="232"/>
      <c r="AS3226" s="232"/>
      <c r="AT3226" s="243" t="str">
        <f t="shared" si="243"/>
        <v/>
      </c>
      <c r="AU3226" s="243" t="str">
        <f t="shared" si="244"/>
        <v/>
      </c>
    </row>
    <row r="3227" spans="2:47" ht="14.25">
      <c r="B3227" s="682">
        <v>2025</v>
      </c>
      <c r="C3227" s="29">
        <v>8</v>
      </c>
      <c r="D3227" s="682"/>
      <c r="E3227" s="683"/>
      <c r="F3227" s="682"/>
      <c r="G3227" s="703"/>
      <c r="H3227" s="694"/>
      <c r="I3227" s="347"/>
      <c r="J3227" s="694"/>
      <c r="K3227" s="232"/>
      <c r="L3227" s="698"/>
      <c r="M3227" s="185"/>
      <c r="N3227" s="717"/>
      <c r="O3227" s="232"/>
      <c r="P3227" s="232"/>
      <c r="Q3227" s="347"/>
      <c r="R3227" s="695"/>
      <c r="S3227" s="695"/>
      <c r="T3227" s="695"/>
      <c r="U3227" s="695"/>
      <c r="V3227" s="695"/>
      <c r="W3227" s="695"/>
      <c r="X3227" s="232"/>
      <c r="Y3227" s="695"/>
      <c r="Z3227" s="232"/>
      <c r="AA3227" s="696"/>
      <c r="AB3227" s="696"/>
      <c r="AC3227" s="697"/>
      <c r="AD3227" s="698"/>
      <c r="AE3227" s="699"/>
      <c r="AF3227" s="699"/>
      <c r="AG3227" s="699"/>
      <c r="AH3227" s="699"/>
      <c r="AI3227" s="232"/>
      <c r="AJ3227" s="694"/>
      <c r="AK3227" s="694"/>
      <c r="AL3227" s="700"/>
      <c r="AM3227" s="694"/>
      <c r="AN3227" s="694"/>
      <c r="AO3227" s="232"/>
      <c r="AP3227" s="232"/>
      <c r="AQ3227" s="232"/>
      <c r="AR3227" s="232"/>
      <c r="AS3227" s="232"/>
      <c r="AT3227" s="243" t="str">
        <f t="shared" si="243"/>
        <v/>
      </c>
      <c r="AU3227" s="243" t="str">
        <f t="shared" si="244"/>
        <v/>
      </c>
    </row>
    <row r="3228" spans="2:47" ht="14.25">
      <c r="B3228" s="682">
        <v>2025</v>
      </c>
      <c r="C3228" s="29">
        <v>8</v>
      </c>
      <c r="D3228" s="682"/>
      <c r="E3228" s="683"/>
      <c r="F3228" s="682"/>
      <c r="G3228" s="703"/>
      <c r="H3228" s="694"/>
      <c r="I3228" s="347"/>
      <c r="J3228" s="694"/>
      <c r="K3228" s="232"/>
      <c r="L3228" s="698"/>
      <c r="M3228" s="185"/>
      <c r="N3228" s="717"/>
      <c r="O3228" s="232"/>
      <c r="P3228" s="232"/>
      <c r="Q3228" s="347"/>
      <c r="R3228" s="695"/>
      <c r="S3228" s="695"/>
      <c r="T3228" s="695"/>
      <c r="U3228" s="695"/>
      <c r="V3228" s="695"/>
      <c r="W3228" s="695"/>
      <c r="X3228" s="232"/>
      <c r="Y3228" s="695"/>
      <c r="Z3228" s="232"/>
      <c r="AA3228" s="696"/>
      <c r="AB3228" s="696"/>
      <c r="AC3228" s="697"/>
      <c r="AD3228" s="698"/>
      <c r="AE3228" s="699"/>
      <c r="AF3228" s="699"/>
      <c r="AG3228" s="699"/>
      <c r="AH3228" s="699"/>
      <c r="AI3228" s="232"/>
      <c r="AJ3228" s="694"/>
      <c r="AK3228" s="694"/>
      <c r="AL3228" s="700"/>
      <c r="AM3228" s="694"/>
      <c r="AN3228" s="694"/>
      <c r="AO3228" s="232"/>
      <c r="AP3228" s="232"/>
      <c r="AQ3228" s="232"/>
      <c r="AR3228" s="232"/>
      <c r="AS3228" s="232"/>
      <c r="AT3228" s="243" t="str">
        <f t="shared" si="243"/>
        <v/>
      </c>
      <c r="AU3228" s="243" t="str">
        <f t="shared" si="244"/>
        <v/>
      </c>
    </row>
    <row r="3229" spans="2:47" ht="14.25">
      <c r="B3229" s="682">
        <v>2025</v>
      </c>
      <c r="C3229" s="29">
        <v>8</v>
      </c>
      <c r="D3229" s="682"/>
      <c r="E3229" s="683"/>
      <c r="F3229" s="682"/>
      <c r="G3229" s="703"/>
      <c r="H3229" s="694"/>
      <c r="I3229" s="347"/>
      <c r="J3229" s="694"/>
      <c r="K3229" s="232"/>
      <c r="L3229" s="698"/>
      <c r="M3229" s="185"/>
      <c r="N3229" s="717"/>
      <c r="O3229" s="232"/>
      <c r="P3229" s="232"/>
      <c r="Q3229" s="347"/>
      <c r="R3229" s="695"/>
      <c r="S3229" s="695"/>
      <c r="T3229" s="695"/>
      <c r="U3229" s="695"/>
      <c r="V3229" s="695"/>
      <c r="W3229" s="695"/>
      <c r="X3229" s="232"/>
      <c r="Y3229" s="695"/>
      <c r="Z3229" s="232"/>
      <c r="AA3229" s="696"/>
      <c r="AB3229" s="696"/>
      <c r="AC3229" s="697"/>
      <c r="AD3229" s="698"/>
      <c r="AE3229" s="699"/>
      <c r="AF3229" s="699"/>
      <c r="AG3229" s="699"/>
      <c r="AH3229" s="699"/>
      <c r="AI3229" s="232"/>
      <c r="AJ3229" s="694"/>
      <c r="AK3229" s="694"/>
      <c r="AL3229" s="700"/>
      <c r="AM3229" s="694"/>
      <c r="AN3229" s="694"/>
      <c r="AO3229" s="232"/>
      <c r="AP3229" s="232"/>
      <c r="AQ3229" s="232"/>
      <c r="AR3229" s="232"/>
      <c r="AS3229" s="232"/>
      <c r="AT3229" s="243" t="str">
        <f t="shared" si="243"/>
        <v/>
      </c>
      <c r="AU3229" s="243" t="str">
        <f t="shared" si="244"/>
        <v/>
      </c>
    </row>
    <row r="3230" spans="2:47" ht="14.25">
      <c r="B3230" s="682">
        <v>2025</v>
      </c>
      <c r="C3230" s="29">
        <v>8</v>
      </c>
      <c r="D3230" s="682"/>
      <c r="E3230" s="683"/>
      <c r="F3230" s="682"/>
      <c r="G3230" s="703"/>
      <c r="H3230" s="694"/>
      <c r="I3230" s="347"/>
      <c r="J3230" s="694"/>
      <c r="K3230" s="232"/>
      <c r="L3230" s="698"/>
      <c r="M3230" s="185"/>
      <c r="N3230" s="717"/>
      <c r="O3230" s="232"/>
      <c r="P3230" s="232"/>
      <c r="Q3230" s="347"/>
      <c r="R3230" s="695"/>
      <c r="S3230" s="695"/>
      <c r="T3230" s="695"/>
      <c r="U3230" s="695"/>
      <c r="V3230" s="695"/>
      <c r="W3230" s="695"/>
      <c r="X3230" s="232"/>
      <c r="Y3230" s="695"/>
      <c r="Z3230" s="232"/>
      <c r="AA3230" s="696"/>
      <c r="AB3230" s="696"/>
      <c r="AC3230" s="697"/>
      <c r="AD3230" s="698"/>
      <c r="AE3230" s="699"/>
      <c r="AF3230" s="699"/>
      <c r="AG3230" s="699"/>
      <c r="AH3230" s="699"/>
      <c r="AI3230" s="232"/>
      <c r="AJ3230" s="694"/>
      <c r="AK3230" s="694"/>
      <c r="AL3230" s="700"/>
      <c r="AM3230" s="694"/>
      <c r="AN3230" s="694"/>
      <c r="AO3230" s="232"/>
      <c r="AP3230" s="232"/>
      <c r="AQ3230" s="232"/>
      <c r="AR3230" s="232"/>
      <c r="AS3230" s="232"/>
      <c r="AT3230" s="243" t="str">
        <f t="shared" si="243"/>
        <v/>
      </c>
      <c r="AU3230" s="243" t="str">
        <f t="shared" si="244"/>
        <v/>
      </c>
    </row>
    <row r="3231" spans="2:47" ht="14.25">
      <c r="B3231" s="682">
        <v>2025</v>
      </c>
      <c r="C3231" s="29">
        <v>8</v>
      </c>
      <c r="D3231" s="682"/>
      <c r="E3231" s="683"/>
      <c r="F3231" s="682"/>
      <c r="G3231" s="703"/>
      <c r="H3231" s="694"/>
      <c r="I3231" s="347"/>
      <c r="J3231" s="694"/>
      <c r="K3231" s="232"/>
      <c r="L3231" s="698"/>
      <c r="M3231" s="185"/>
      <c r="N3231" s="717"/>
      <c r="O3231" s="232"/>
      <c r="P3231" s="232"/>
      <c r="Q3231" s="347"/>
      <c r="R3231" s="695"/>
      <c r="S3231" s="695"/>
      <c r="T3231" s="695"/>
      <c r="U3231" s="695"/>
      <c r="V3231" s="695"/>
      <c r="W3231" s="695"/>
      <c r="X3231" s="232"/>
      <c r="Y3231" s="695"/>
      <c r="Z3231" s="232"/>
      <c r="AA3231" s="696"/>
      <c r="AB3231" s="696"/>
      <c r="AC3231" s="697"/>
      <c r="AD3231" s="698"/>
      <c r="AE3231" s="699"/>
      <c r="AF3231" s="699"/>
      <c r="AG3231" s="699"/>
      <c r="AH3231" s="699"/>
      <c r="AI3231" s="232"/>
      <c r="AJ3231" s="694"/>
      <c r="AK3231" s="694"/>
      <c r="AL3231" s="700"/>
      <c r="AM3231" s="694"/>
      <c r="AN3231" s="694"/>
      <c r="AO3231" s="232"/>
      <c r="AP3231" s="232"/>
      <c r="AQ3231" s="232"/>
      <c r="AR3231" s="232"/>
      <c r="AS3231" s="232"/>
      <c r="AT3231" s="243" t="str">
        <f t="shared" si="243"/>
        <v/>
      </c>
      <c r="AU3231" s="243" t="str">
        <f t="shared" si="244"/>
        <v/>
      </c>
    </row>
    <row r="3232" spans="2:47" ht="14.25">
      <c r="B3232" s="682">
        <v>2025</v>
      </c>
      <c r="C3232" s="29">
        <v>8</v>
      </c>
      <c r="D3232" s="682"/>
      <c r="E3232" s="683"/>
      <c r="F3232" s="682"/>
      <c r="G3232" s="703"/>
      <c r="H3232" s="694"/>
      <c r="I3232" s="347"/>
      <c r="J3232" s="694"/>
      <c r="K3232" s="232"/>
      <c r="L3232" s="698"/>
      <c r="M3232" s="185"/>
      <c r="N3232" s="717"/>
      <c r="O3232" s="232"/>
      <c r="P3232" s="232"/>
      <c r="Q3232" s="347"/>
      <c r="R3232" s="695"/>
      <c r="S3232" s="695"/>
      <c r="T3232" s="695"/>
      <c r="U3232" s="695"/>
      <c r="V3232" s="695"/>
      <c r="W3232" s="695"/>
      <c r="X3232" s="232"/>
      <c r="Y3232" s="695"/>
      <c r="Z3232" s="232"/>
      <c r="AA3232" s="696"/>
      <c r="AB3232" s="696"/>
      <c r="AC3232" s="697"/>
      <c r="AD3232" s="698"/>
      <c r="AE3232" s="699"/>
      <c r="AF3232" s="699"/>
      <c r="AG3232" s="699"/>
      <c r="AH3232" s="699"/>
      <c r="AI3232" s="232"/>
      <c r="AJ3232" s="694"/>
      <c r="AK3232" s="694"/>
      <c r="AL3232" s="700"/>
      <c r="AM3232" s="694"/>
      <c r="AN3232" s="694"/>
      <c r="AO3232" s="232"/>
      <c r="AP3232" s="232"/>
      <c r="AQ3232" s="232"/>
      <c r="AR3232" s="232"/>
      <c r="AS3232" s="232"/>
      <c r="AT3232" s="243" t="str">
        <f t="shared" si="243"/>
        <v/>
      </c>
      <c r="AU3232" s="243" t="str">
        <f t="shared" si="244"/>
        <v/>
      </c>
    </row>
    <row r="3233" spans="2:47" ht="14.25">
      <c r="B3233" s="682">
        <v>2025</v>
      </c>
      <c r="C3233" s="29">
        <v>8</v>
      </c>
      <c r="D3233" s="682"/>
      <c r="E3233" s="683"/>
      <c r="F3233" s="682"/>
      <c r="G3233" s="703"/>
      <c r="H3233" s="694"/>
      <c r="I3233" s="347"/>
      <c r="J3233" s="694"/>
      <c r="K3233" s="232"/>
      <c r="L3233" s="698"/>
      <c r="M3233" s="185"/>
      <c r="N3233" s="717"/>
      <c r="O3233" s="232"/>
      <c r="P3233" s="232"/>
      <c r="Q3233" s="347"/>
      <c r="R3233" s="695"/>
      <c r="S3233" s="695"/>
      <c r="T3233" s="695"/>
      <c r="U3233" s="695"/>
      <c r="V3233" s="695"/>
      <c r="W3233" s="695"/>
      <c r="X3233" s="232"/>
      <c r="Y3233" s="695"/>
      <c r="Z3233" s="232"/>
      <c r="AA3233" s="696"/>
      <c r="AB3233" s="696"/>
      <c r="AC3233" s="697"/>
      <c r="AD3233" s="698"/>
      <c r="AE3233" s="699"/>
      <c r="AF3233" s="699"/>
      <c r="AG3233" s="699"/>
      <c r="AH3233" s="699"/>
      <c r="AI3233" s="232"/>
      <c r="AJ3233" s="694"/>
      <c r="AK3233" s="694"/>
      <c r="AL3233" s="700"/>
      <c r="AM3233" s="694"/>
      <c r="AN3233" s="694"/>
      <c r="AO3233" s="232"/>
      <c r="AP3233" s="232"/>
      <c r="AQ3233" s="232"/>
      <c r="AR3233" s="232"/>
      <c r="AS3233" s="232"/>
      <c r="AT3233" s="243" t="str">
        <f t="shared" si="243"/>
        <v/>
      </c>
      <c r="AU3233" s="243" t="str">
        <f t="shared" si="244"/>
        <v/>
      </c>
    </row>
    <row r="3234" spans="2:47" ht="14.25">
      <c r="B3234" s="682">
        <v>2025</v>
      </c>
      <c r="C3234" s="29">
        <v>8</v>
      </c>
      <c r="D3234" s="682"/>
      <c r="E3234" s="683"/>
      <c r="F3234" s="682"/>
      <c r="G3234" s="703"/>
      <c r="H3234" s="694"/>
      <c r="I3234" s="347"/>
      <c r="J3234" s="694"/>
      <c r="K3234" s="232"/>
      <c r="L3234" s="698"/>
      <c r="M3234" s="185"/>
      <c r="N3234" s="717"/>
      <c r="O3234" s="232"/>
      <c r="P3234" s="232"/>
      <c r="Q3234" s="347"/>
      <c r="R3234" s="695"/>
      <c r="S3234" s="695"/>
      <c r="T3234" s="695"/>
      <c r="U3234" s="695"/>
      <c r="V3234" s="695"/>
      <c r="W3234" s="695"/>
      <c r="X3234" s="232"/>
      <c r="Y3234" s="695"/>
      <c r="Z3234" s="232"/>
      <c r="AA3234" s="696"/>
      <c r="AB3234" s="696"/>
      <c r="AC3234" s="697"/>
      <c r="AD3234" s="698"/>
      <c r="AE3234" s="699"/>
      <c r="AF3234" s="699"/>
      <c r="AG3234" s="699"/>
      <c r="AH3234" s="699"/>
      <c r="AI3234" s="232"/>
      <c r="AJ3234" s="694"/>
      <c r="AK3234" s="694"/>
      <c r="AL3234" s="700"/>
      <c r="AM3234" s="694"/>
      <c r="AN3234" s="694"/>
      <c r="AO3234" s="232"/>
      <c r="AP3234" s="232"/>
      <c r="AQ3234" s="232"/>
      <c r="AR3234" s="232"/>
      <c r="AS3234" s="232"/>
      <c r="AT3234" s="243" t="str">
        <f t="shared" si="243"/>
        <v/>
      </c>
      <c r="AU3234" s="243" t="str">
        <f t="shared" si="244"/>
        <v/>
      </c>
    </row>
    <row r="3235" spans="2:47" ht="14.25">
      <c r="B3235" s="682">
        <v>2025</v>
      </c>
      <c r="C3235" s="29">
        <v>8</v>
      </c>
      <c r="D3235" s="682"/>
      <c r="E3235" s="683"/>
      <c r="F3235" s="682"/>
      <c r="G3235" s="703"/>
      <c r="H3235" s="694"/>
      <c r="I3235" s="347"/>
      <c r="J3235" s="694"/>
      <c r="K3235" s="232"/>
      <c r="L3235" s="698"/>
      <c r="M3235" s="185"/>
      <c r="N3235" s="717"/>
      <c r="O3235" s="232"/>
      <c r="P3235" s="232"/>
      <c r="Q3235" s="347"/>
      <c r="R3235" s="695"/>
      <c r="S3235" s="695"/>
      <c r="T3235" s="695"/>
      <c r="U3235" s="695"/>
      <c r="V3235" s="695"/>
      <c r="W3235" s="695"/>
      <c r="X3235" s="232"/>
      <c r="Y3235" s="695"/>
      <c r="Z3235" s="232"/>
      <c r="AA3235" s="696"/>
      <c r="AB3235" s="696"/>
      <c r="AC3235" s="697"/>
      <c r="AD3235" s="698"/>
      <c r="AE3235" s="699"/>
      <c r="AF3235" s="699"/>
      <c r="AG3235" s="699"/>
      <c r="AH3235" s="699"/>
      <c r="AI3235" s="232"/>
      <c r="AJ3235" s="694"/>
      <c r="AK3235" s="694"/>
      <c r="AL3235" s="700"/>
      <c r="AM3235" s="694"/>
      <c r="AN3235" s="694"/>
      <c r="AO3235" s="232"/>
      <c r="AP3235" s="232"/>
      <c r="AQ3235" s="232"/>
      <c r="AR3235" s="232"/>
      <c r="AS3235" s="232"/>
      <c r="AT3235" s="243" t="str">
        <f t="shared" si="243"/>
        <v/>
      </c>
      <c r="AU3235" s="243" t="str">
        <f t="shared" si="244"/>
        <v/>
      </c>
    </row>
    <row r="3236" spans="2:47" ht="14.25">
      <c r="B3236" s="682">
        <v>2025</v>
      </c>
      <c r="C3236" s="29">
        <v>8</v>
      </c>
      <c r="D3236" s="682"/>
      <c r="E3236" s="683"/>
      <c r="F3236" s="682"/>
      <c r="G3236" s="703"/>
      <c r="H3236" s="694"/>
      <c r="I3236" s="347"/>
      <c r="J3236" s="694"/>
      <c r="K3236" s="232"/>
      <c r="L3236" s="698"/>
      <c r="M3236" s="185"/>
      <c r="N3236" s="717"/>
      <c r="O3236" s="232"/>
      <c r="P3236" s="232"/>
      <c r="Q3236" s="347"/>
      <c r="R3236" s="695"/>
      <c r="S3236" s="695"/>
      <c r="T3236" s="695"/>
      <c r="U3236" s="695"/>
      <c r="V3236" s="695"/>
      <c r="W3236" s="695"/>
      <c r="X3236" s="232"/>
      <c r="Y3236" s="695"/>
      <c r="Z3236" s="232"/>
      <c r="AA3236" s="696"/>
      <c r="AB3236" s="696"/>
      <c r="AC3236" s="697"/>
      <c r="AD3236" s="698"/>
      <c r="AE3236" s="699"/>
      <c r="AF3236" s="699"/>
      <c r="AG3236" s="699"/>
      <c r="AH3236" s="699"/>
      <c r="AI3236" s="232"/>
      <c r="AJ3236" s="694"/>
      <c r="AK3236" s="694"/>
      <c r="AL3236" s="700"/>
      <c r="AM3236" s="694"/>
      <c r="AN3236" s="694"/>
      <c r="AO3236" s="232"/>
      <c r="AP3236" s="232"/>
      <c r="AQ3236" s="232"/>
      <c r="AR3236" s="232"/>
      <c r="AS3236" s="232"/>
      <c r="AT3236" s="243" t="str">
        <f t="shared" si="243"/>
        <v/>
      </c>
      <c r="AU3236" s="243" t="str">
        <f t="shared" si="244"/>
        <v/>
      </c>
    </row>
    <row r="3237" spans="2:47" ht="14.25">
      <c r="B3237" s="682">
        <v>2025</v>
      </c>
      <c r="C3237" s="29">
        <v>8</v>
      </c>
      <c r="D3237" s="682"/>
      <c r="E3237" s="683"/>
      <c r="F3237" s="682"/>
      <c r="G3237" s="703"/>
      <c r="H3237" s="694"/>
      <c r="I3237" s="347"/>
      <c r="J3237" s="694"/>
      <c r="K3237" s="232"/>
      <c r="L3237" s="698"/>
      <c r="M3237" s="185"/>
      <c r="N3237" s="717"/>
      <c r="O3237" s="232"/>
      <c r="P3237" s="232"/>
      <c r="Q3237" s="347"/>
      <c r="R3237" s="695"/>
      <c r="S3237" s="695"/>
      <c r="T3237" s="695"/>
      <c r="U3237" s="695"/>
      <c r="V3237" s="695"/>
      <c r="W3237" s="695"/>
      <c r="X3237" s="232"/>
      <c r="Y3237" s="695"/>
      <c r="Z3237" s="232"/>
      <c r="AA3237" s="696"/>
      <c r="AB3237" s="696"/>
      <c r="AC3237" s="697"/>
      <c r="AD3237" s="698"/>
      <c r="AE3237" s="699"/>
      <c r="AF3237" s="699"/>
      <c r="AG3237" s="699"/>
      <c r="AH3237" s="699"/>
      <c r="AI3237" s="232"/>
      <c r="AJ3237" s="694"/>
      <c r="AK3237" s="694"/>
      <c r="AL3237" s="700"/>
      <c r="AM3237" s="694"/>
      <c r="AN3237" s="694"/>
      <c r="AO3237" s="232"/>
      <c r="AP3237" s="232"/>
      <c r="AQ3237" s="232"/>
      <c r="AR3237" s="232"/>
      <c r="AS3237" s="232"/>
      <c r="AT3237" s="243" t="str">
        <f t="shared" si="243"/>
        <v/>
      </c>
      <c r="AU3237" s="243" t="str">
        <f t="shared" si="244"/>
        <v/>
      </c>
    </row>
    <row r="3238" spans="2:47" ht="14.25">
      <c r="B3238" s="682">
        <v>2025</v>
      </c>
      <c r="C3238" s="29">
        <v>8</v>
      </c>
      <c r="D3238" s="682"/>
      <c r="E3238" s="683"/>
      <c r="F3238" s="682"/>
      <c r="G3238" s="703"/>
      <c r="H3238" s="694"/>
      <c r="I3238" s="347"/>
      <c r="J3238" s="694"/>
      <c r="K3238" s="232"/>
      <c r="L3238" s="698"/>
      <c r="M3238" s="185"/>
      <c r="N3238" s="717"/>
      <c r="O3238" s="232"/>
      <c r="P3238" s="232"/>
      <c r="Q3238" s="347"/>
      <c r="R3238" s="695"/>
      <c r="S3238" s="695"/>
      <c r="T3238" s="695"/>
      <c r="U3238" s="695"/>
      <c r="V3238" s="695"/>
      <c r="W3238" s="695"/>
      <c r="X3238" s="232"/>
      <c r="Y3238" s="695"/>
      <c r="Z3238" s="232"/>
      <c r="AA3238" s="696"/>
      <c r="AB3238" s="696"/>
      <c r="AC3238" s="697"/>
      <c r="AD3238" s="698"/>
      <c r="AE3238" s="699"/>
      <c r="AF3238" s="699"/>
      <c r="AG3238" s="699"/>
      <c r="AH3238" s="699"/>
      <c r="AI3238" s="232"/>
      <c r="AJ3238" s="694"/>
      <c r="AK3238" s="694"/>
      <c r="AL3238" s="700"/>
      <c r="AM3238" s="694"/>
      <c r="AN3238" s="694"/>
      <c r="AO3238" s="232"/>
      <c r="AP3238" s="232"/>
      <c r="AQ3238" s="232"/>
      <c r="AR3238" s="232"/>
      <c r="AS3238" s="232"/>
      <c r="AT3238" s="243" t="str">
        <f t="shared" si="243"/>
        <v/>
      </c>
      <c r="AU3238" s="243" t="str">
        <f t="shared" si="244"/>
        <v/>
      </c>
    </row>
    <row r="3239" spans="2:47" ht="14.25">
      <c r="B3239" s="682">
        <v>2025</v>
      </c>
      <c r="C3239" s="29">
        <v>8</v>
      </c>
      <c r="D3239" s="682"/>
      <c r="E3239" s="683"/>
      <c r="F3239" s="682"/>
      <c r="G3239" s="703"/>
      <c r="H3239" s="694"/>
      <c r="I3239" s="347"/>
      <c r="J3239" s="694"/>
      <c r="K3239" s="232"/>
      <c r="L3239" s="698"/>
      <c r="M3239" s="185"/>
      <c r="N3239" s="717"/>
      <c r="O3239" s="232"/>
      <c r="P3239" s="232"/>
      <c r="Q3239" s="347"/>
      <c r="R3239" s="695"/>
      <c r="S3239" s="695"/>
      <c r="T3239" s="695"/>
      <c r="U3239" s="695"/>
      <c r="V3239" s="695"/>
      <c r="W3239" s="695"/>
      <c r="X3239" s="232"/>
      <c r="Y3239" s="695"/>
      <c r="Z3239" s="232"/>
      <c r="AA3239" s="696"/>
      <c r="AB3239" s="696"/>
      <c r="AC3239" s="697"/>
      <c r="AD3239" s="698"/>
      <c r="AE3239" s="699"/>
      <c r="AF3239" s="699"/>
      <c r="AG3239" s="699"/>
      <c r="AH3239" s="699"/>
      <c r="AI3239" s="232"/>
      <c r="AJ3239" s="694"/>
      <c r="AK3239" s="694"/>
      <c r="AL3239" s="700"/>
      <c r="AM3239" s="694"/>
      <c r="AN3239" s="694"/>
      <c r="AO3239" s="232"/>
      <c r="AP3239" s="232"/>
      <c r="AQ3239" s="232"/>
      <c r="AR3239" s="232"/>
      <c r="AS3239" s="232"/>
      <c r="AT3239" s="243" t="str">
        <f t="shared" si="243"/>
        <v/>
      </c>
      <c r="AU3239" s="243" t="str">
        <f t="shared" si="244"/>
        <v/>
      </c>
    </row>
    <row r="3240" spans="2:47" ht="14.25">
      <c r="B3240" s="682">
        <v>2025</v>
      </c>
      <c r="C3240" s="29">
        <v>8</v>
      </c>
      <c r="D3240" s="682"/>
      <c r="E3240" s="683"/>
      <c r="F3240" s="682"/>
      <c r="G3240" s="703"/>
      <c r="H3240" s="694"/>
      <c r="I3240" s="347"/>
      <c r="J3240" s="694"/>
      <c r="K3240" s="232"/>
      <c r="L3240" s="698"/>
      <c r="M3240" s="185"/>
      <c r="N3240" s="717"/>
      <c r="O3240" s="232"/>
      <c r="P3240" s="232"/>
      <c r="Q3240" s="347"/>
      <c r="R3240" s="695"/>
      <c r="S3240" s="695"/>
      <c r="T3240" s="695"/>
      <c r="U3240" s="695"/>
      <c r="V3240" s="695"/>
      <c r="W3240" s="695"/>
      <c r="X3240" s="232"/>
      <c r="Y3240" s="695"/>
      <c r="Z3240" s="232"/>
      <c r="AA3240" s="696"/>
      <c r="AB3240" s="696"/>
      <c r="AC3240" s="697"/>
      <c r="AD3240" s="698"/>
      <c r="AE3240" s="699"/>
      <c r="AF3240" s="699"/>
      <c r="AG3240" s="699"/>
      <c r="AH3240" s="699"/>
      <c r="AI3240" s="232"/>
      <c r="AJ3240" s="694"/>
      <c r="AK3240" s="694"/>
      <c r="AL3240" s="700"/>
      <c r="AM3240" s="694"/>
      <c r="AN3240" s="694"/>
      <c r="AO3240" s="232"/>
      <c r="AP3240" s="232"/>
      <c r="AQ3240" s="232"/>
      <c r="AR3240" s="232"/>
      <c r="AS3240" s="232"/>
      <c r="AT3240" s="243" t="str">
        <f t="shared" si="243"/>
        <v/>
      </c>
      <c r="AU3240" s="243" t="str">
        <f t="shared" si="244"/>
        <v/>
      </c>
    </row>
    <row r="3241" spans="2:47" ht="14.25">
      <c r="B3241" s="682">
        <v>2025</v>
      </c>
      <c r="C3241" s="29">
        <v>8</v>
      </c>
      <c r="D3241" s="682"/>
      <c r="E3241" s="683"/>
      <c r="F3241" s="682"/>
      <c r="G3241" s="703"/>
      <c r="H3241" s="694"/>
      <c r="I3241" s="347"/>
      <c r="J3241" s="694"/>
      <c r="K3241" s="232"/>
      <c r="L3241" s="698"/>
      <c r="M3241" s="185"/>
      <c r="N3241" s="717"/>
      <c r="O3241" s="232"/>
      <c r="P3241" s="232"/>
      <c r="Q3241" s="347"/>
      <c r="R3241" s="695"/>
      <c r="S3241" s="695"/>
      <c r="T3241" s="695"/>
      <c r="U3241" s="695"/>
      <c r="V3241" s="695"/>
      <c r="W3241" s="695"/>
      <c r="X3241" s="232"/>
      <c r="Y3241" s="695"/>
      <c r="Z3241" s="232"/>
      <c r="AA3241" s="696"/>
      <c r="AB3241" s="696"/>
      <c r="AC3241" s="697"/>
      <c r="AD3241" s="698"/>
      <c r="AE3241" s="699"/>
      <c r="AF3241" s="699"/>
      <c r="AG3241" s="699"/>
      <c r="AH3241" s="699"/>
      <c r="AI3241" s="232"/>
      <c r="AJ3241" s="694"/>
      <c r="AK3241" s="694"/>
      <c r="AL3241" s="700"/>
      <c r="AM3241" s="694"/>
      <c r="AN3241" s="694"/>
      <c r="AO3241" s="232"/>
      <c r="AP3241" s="232"/>
      <c r="AQ3241" s="232"/>
      <c r="AR3241" s="232"/>
      <c r="AS3241" s="232"/>
      <c r="AT3241" s="243" t="str">
        <f t="shared" si="243"/>
        <v/>
      </c>
      <c r="AU3241" s="243" t="str">
        <f t="shared" si="244"/>
        <v/>
      </c>
    </row>
    <row r="3242" spans="2:47" ht="14.25">
      <c r="B3242" s="682">
        <v>2025</v>
      </c>
      <c r="C3242" s="29">
        <v>8</v>
      </c>
      <c r="D3242" s="682"/>
      <c r="E3242" s="683"/>
      <c r="F3242" s="682"/>
      <c r="G3242" s="703"/>
      <c r="H3242" s="694"/>
      <c r="I3242" s="347"/>
      <c r="J3242" s="694"/>
      <c r="K3242" s="232"/>
      <c r="L3242" s="698"/>
      <c r="M3242" s="185"/>
      <c r="N3242" s="717"/>
      <c r="O3242" s="232"/>
      <c r="P3242" s="232"/>
      <c r="Q3242" s="347"/>
      <c r="R3242" s="695"/>
      <c r="S3242" s="695"/>
      <c r="T3242" s="695"/>
      <c r="U3242" s="695"/>
      <c r="V3242" s="695"/>
      <c r="W3242" s="695"/>
      <c r="X3242" s="232"/>
      <c r="Y3242" s="695"/>
      <c r="Z3242" s="232"/>
      <c r="AA3242" s="696"/>
      <c r="AB3242" s="696"/>
      <c r="AC3242" s="697"/>
      <c r="AD3242" s="698"/>
      <c r="AE3242" s="699"/>
      <c r="AF3242" s="699"/>
      <c r="AG3242" s="699"/>
      <c r="AH3242" s="699"/>
      <c r="AI3242" s="232"/>
      <c r="AJ3242" s="694"/>
      <c r="AK3242" s="694"/>
      <c r="AL3242" s="700"/>
      <c r="AM3242" s="694"/>
      <c r="AN3242" s="694"/>
      <c r="AO3242" s="232"/>
      <c r="AP3242" s="232"/>
      <c r="AQ3242" s="232"/>
      <c r="AR3242" s="232"/>
      <c r="AS3242" s="232"/>
      <c r="AT3242" s="243" t="str">
        <f t="shared" si="243"/>
        <v/>
      </c>
      <c r="AU3242" s="243" t="str">
        <f t="shared" si="244"/>
        <v/>
      </c>
    </row>
    <row r="3243" spans="2:47" ht="14.25">
      <c r="B3243" s="682">
        <v>2025</v>
      </c>
      <c r="C3243" s="29">
        <v>8</v>
      </c>
      <c r="D3243" s="682"/>
      <c r="E3243" s="683"/>
      <c r="F3243" s="682"/>
      <c r="G3243" s="703"/>
      <c r="H3243" s="694"/>
      <c r="I3243" s="347"/>
      <c r="J3243" s="694"/>
      <c r="K3243" s="232"/>
      <c r="L3243" s="698"/>
      <c r="M3243" s="185"/>
      <c r="N3243" s="717"/>
      <c r="O3243" s="232"/>
      <c r="P3243" s="232"/>
      <c r="Q3243" s="347"/>
      <c r="R3243" s="695"/>
      <c r="S3243" s="695"/>
      <c r="T3243" s="695"/>
      <c r="U3243" s="695"/>
      <c r="V3243" s="695"/>
      <c r="W3243" s="695"/>
      <c r="X3243" s="232"/>
      <c r="Y3243" s="695"/>
      <c r="Z3243" s="232"/>
      <c r="AA3243" s="696"/>
      <c r="AB3243" s="696"/>
      <c r="AC3243" s="697"/>
      <c r="AD3243" s="698"/>
      <c r="AE3243" s="699"/>
      <c r="AF3243" s="699"/>
      <c r="AG3243" s="699"/>
      <c r="AH3243" s="699"/>
      <c r="AI3243" s="232"/>
      <c r="AJ3243" s="694"/>
      <c r="AK3243" s="694"/>
      <c r="AL3243" s="700"/>
      <c r="AM3243" s="694"/>
      <c r="AN3243" s="694"/>
      <c r="AO3243" s="232"/>
      <c r="AP3243" s="232"/>
      <c r="AQ3243" s="232"/>
      <c r="AR3243" s="232"/>
      <c r="AS3243" s="232"/>
      <c r="AT3243" s="243" t="str">
        <f t="shared" si="243"/>
        <v/>
      </c>
      <c r="AU3243" s="243" t="str">
        <f t="shared" si="244"/>
        <v/>
      </c>
    </row>
    <row r="3244" spans="2:47" ht="14.25">
      <c r="B3244" s="682">
        <v>2025</v>
      </c>
      <c r="C3244" s="29">
        <v>8</v>
      </c>
      <c r="D3244" s="682"/>
      <c r="E3244" s="683"/>
      <c r="F3244" s="682"/>
      <c r="G3244" s="703"/>
      <c r="H3244" s="694"/>
      <c r="I3244" s="347"/>
      <c r="J3244" s="694"/>
      <c r="K3244" s="232"/>
      <c r="L3244" s="698"/>
      <c r="M3244" s="185"/>
      <c r="N3244" s="717"/>
      <c r="O3244" s="232"/>
      <c r="P3244" s="232"/>
      <c r="Q3244" s="347"/>
      <c r="R3244" s="695"/>
      <c r="S3244" s="695"/>
      <c r="T3244" s="695"/>
      <c r="U3244" s="695"/>
      <c r="V3244" s="695"/>
      <c r="W3244" s="695"/>
      <c r="X3244" s="232"/>
      <c r="Y3244" s="695"/>
      <c r="Z3244" s="232"/>
      <c r="AA3244" s="696"/>
      <c r="AB3244" s="696"/>
      <c r="AC3244" s="697"/>
      <c r="AD3244" s="698"/>
      <c r="AE3244" s="699"/>
      <c r="AF3244" s="699"/>
      <c r="AG3244" s="699"/>
      <c r="AH3244" s="699"/>
      <c r="AI3244" s="232"/>
      <c r="AJ3244" s="694"/>
      <c r="AK3244" s="694"/>
      <c r="AL3244" s="700"/>
      <c r="AM3244" s="694"/>
      <c r="AN3244" s="694"/>
      <c r="AO3244" s="232"/>
      <c r="AP3244" s="232"/>
      <c r="AQ3244" s="232"/>
      <c r="AR3244" s="232"/>
      <c r="AS3244" s="232"/>
      <c r="AT3244" s="243" t="str">
        <f t="shared" si="243"/>
        <v/>
      </c>
      <c r="AU3244" s="243" t="str">
        <f t="shared" si="244"/>
        <v/>
      </c>
    </row>
    <row r="3245" spans="2:47" ht="14.25">
      <c r="B3245" s="682">
        <v>2025</v>
      </c>
      <c r="C3245" s="29">
        <v>8</v>
      </c>
      <c r="D3245" s="682"/>
      <c r="E3245" s="683"/>
      <c r="F3245" s="682"/>
      <c r="G3245" s="703"/>
      <c r="H3245" s="694"/>
      <c r="I3245" s="347"/>
      <c r="J3245" s="694"/>
      <c r="K3245" s="232"/>
      <c r="L3245" s="698"/>
      <c r="M3245" s="185"/>
      <c r="N3245" s="717"/>
      <c r="O3245" s="232"/>
      <c r="P3245" s="232"/>
      <c r="Q3245" s="347"/>
      <c r="R3245" s="695"/>
      <c r="S3245" s="695"/>
      <c r="T3245" s="695"/>
      <c r="U3245" s="695"/>
      <c r="V3245" s="695"/>
      <c r="W3245" s="695"/>
      <c r="X3245" s="232"/>
      <c r="Y3245" s="695"/>
      <c r="Z3245" s="232"/>
      <c r="AA3245" s="696"/>
      <c r="AB3245" s="696"/>
      <c r="AC3245" s="697"/>
      <c r="AD3245" s="698"/>
      <c r="AE3245" s="699"/>
      <c r="AF3245" s="699"/>
      <c r="AG3245" s="699"/>
      <c r="AH3245" s="699"/>
      <c r="AI3245" s="232"/>
      <c r="AJ3245" s="694"/>
      <c r="AK3245" s="694"/>
      <c r="AL3245" s="700"/>
      <c r="AM3245" s="694"/>
      <c r="AN3245" s="694"/>
      <c r="AO3245" s="232"/>
      <c r="AP3245" s="232"/>
      <c r="AQ3245" s="232"/>
      <c r="AR3245" s="232"/>
      <c r="AS3245" s="232"/>
      <c r="AT3245" s="243" t="str">
        <f t="shared" si="243"/>
        <v/>
      </c>
      <c r="AU3245" s="243" t="str">
        <f t="shared" si="244"/>
        <v/>
      </c>
    </row>
    <row r="3246" spans="2:47" ht="14.25">
      <c r="B3246" s="682">
        <v>2025</v>
      </c>
      <c r="C3246" s="29">
        <v>8</v>
      </c>
      <c r="D3246" s="682"/>
      <c r="E3246" s="683"/>
      <c r="F3246" s="682"/>
      <c r="G3246" s="703"/>
      <c r="H3246" s="694"/>
      <c r="I3246" s="347"/>
      <c r="J3246" s="694"/>
      <c r="K3246" s="232"/>
      <c r="L3246" s="698"/>
      <c r="M3246" s="185"/>
      <c r="N3246" s="717"/>
      <c r="O3246" s="232"/>
      <c r="P3246" s="232"/>
      <c r="Q3246" s="347"/>
      <c r="R3246" s="695"/>
      <c r="S3246" s="695"/>
      <c r="T3246" s="695"/>
      <c r="U3246" s="695"/>
      <c r="V3246" s="695"/>
      <c r="W3246" s="695"/>
      <c r="X3246" s="232"/>
      <c r="Y3246" s="695"/>
      <c r="Z3246" s="232"/>
      <c r="AA3246" s="696"/>
      <c r="AB3246" s="696"/>
      <c r="AC3246" s="697"/>
      <c r="AD3246" s="698"/>
      <c r="AE3246" s="699"/>
      <c r="AF3246" s="699"/>
      <c r="AG3246" s="699"/>
      <c r="AH3246" s="699"/>
      <c r="AI3246" s="232"/>
      <c r="AJ3246" s="694"/>
      <c r="AK3246" s="694"/>
      <c r="AL3246" s="700"/>
      <c r="AM3246" s="694"/>
      <c r="AN3246" s="694"/>
      <c r="AO3246" s="232"/>
      <c r="AP3246" s="232"/>
      <c r="AQ3246" s="232"/>
      <c r="AR3246" s="232"/>
      <c r="AS3246" s="232"/>
      <c r="AT3246" s="243" t="str">
        <f t="shared" si="243"/>
        <v/>
      </c>
      <c r="AU3246" s="243" t="str">
        <f t="shared" si="244"/>
        <v/>
      </c>
    </row>
    <row r="3247" spans="2:47" ht="14.25">
      <c r="B3247" s="682">
        <v>2025</v>
      </c>
      <c r="C3247" s="29">
        <v>8</v>
      </c>
      <c r="D3247" s="682"/>
      <c r="E3247" s="683"/>
      <c r="F3247" s="682"/>
      <c r="G3247" s="703"/>
      <c r="H3247" s="694"/>
      <c r="I3247" s="347"/>
      <c r="J3247" s="694"/>
      <c r="K3247" s="232"/>
      <c r="L3247" s="698"/>
      <c r="M3247" s="185"/>
      <c r="N3247" s="717"/>
      <c r="O3247" s="232"/>
      <c r="P3247" s="232"/>
      <c r="Q3247" s="347"/>
      <c r="R3247" s="695"/>
      <c r="S3247" s="695"/>
      <c r="T3247" s="695"/>
      <c r="U3247" s="695"/>
      <c r="V3247" s="695"/>
      <c r="W3247" s="695"/>
      <c r="X3247" s="232"/>
      <c r="Y3247" s="695"/>
      <c r="Z3247" s="232"/>
      <c r="AA3247" s="696"/>
      <c r="AB3247" s="696"/>
      <c r="AC3247" s="697"/>
      <c r="AD3247" s="698"/>
      <c r="AE3247" s="699"/>
      <c r="AF3247" s="699"/>
      <c r="AG3247" s="699"/>
      <c r="AH3247" s="699"/>
      <c r="AI3247" s="232"/>
      <c r="AJ3247" s="694"/>
      <c r="AK3247" s="694"/>
      <c r="AL3247" s="700"/>
      <c r="AM3247" s="694"/>
      <c r="AN3247" s="694"/>
      <c r="AO3247" s="232"/>
      <c r="AP3247" s="232"/>
      <c r="AQ3247" s="232"/>
      <c r="AR3247" s="232"/>
      <c r="AS3247" s="232"/>
      <c r="AT3247" s="243" t="str">
        <f t="shared" si="243"/>
        <v/>
      </c>
      <c r="AU3247" s="243" t="str">
        <f t="shared" si="244"/>
        <v/>
      </c>
    </row>
    <row r="3248" spans="2:47" ht="14.25">
      <c r="B3248" s="682">
        <v>2025</v>
      </c>
      <c r="C3248" s="29">
        <v>8</v>
      </c>
      <c r="D3248" s="682"/>
      <c r="E3248" s="683"/>
      <c r="F3248" s="682"/>
      <c r="G3248" s="703"/>
      <c r="H3248" s="694"/>
      <c r="I3248" s="347"/>
      <c r="J3248" s="694"/>
      <c r="K3248" s="232"/>
      <c r="L3248" s="698"/>
      <c r="M3248" s="185"/>
      <c r="N3248" s="717"/>
      <c r="O3248" s="232"/>
      <c r="P3248" s="232"/>
      <c r="Q3248" s="347"/>
      <c r="R3248" s="695"/>
      <c r="S3248" s="695"/>
      <c r="T3248" s="695"/>
      <c r="U3248" s="695"/>
      <c r="V3248" s="695"/>
      <c r="W3248" s="695"/>
      <c r="X3248" s="232"/>
      <c r="Y3248" s="695"/>
      <c r="Z3248" s="232"/>
      <c r="AA3248" s="696"/>
      <c r="AB3248" s="696"/>
      <c r="AC3248" s="697"/>
      <c r="AD3248" s="698"/>
      <c r="AE3248" s="699"/>
      <c r="AF3248" s="699"/>
      <c r="AG3248" s="699"/>
      <c r="AH3248" s="699"/>
      <c r="AI3248" s="232"/>
      <c r="AJ3248" s="694"/>
      <c r="AK3248" s="694"/>
      <c r="AL3248" s="700"/>
      <c r="AM3248" s="694"/>
      <c r="AN3248" s="694"/>
      <c r="AO3248" s="232"/>
      <c r="AP3248" s="232"/>
      <c r="AQ3248" s="232"/>
      <c r="AR3248" s="232"/>
      <c r="AS3248" s="232"/>
      <c r="AT3248" s="243" t="str">
        <f t="shared" si="243"/>
        <v/>
      </c>
      <c r="AU3248" s="243" t="str">
        <f t="shared" si="244"/>
        <v/>
      </c>
    </row>
    <row r="3249" spans="2:47" ht="14.25">
      <c r="B3249" s="682">
        <v>2025</v>
      </c>
      <c r="C3249" s="29">
        <v>8</v>
      </c>
      <c r="D3249" s="682"/>
      <c r="E3249" s="683"/>
      <c r="F3249" s="682"/>
      <c r="G3249" s="703"/>
      <c r="H3249" s="694"/>
      <c r="I3249" s="347"/>
      <c r="J3249" s="694"/>
      <c r="K3249" s="232"/>
      <c r="L3249" s="698"/>
      <c r="M3249" s="185"/>
      <c r="N3249" s="717"/>
      <c r="O3249" s="232"/>
      <c r="P3249" s="232"/>
      <c r="Q3249" s="347"/>
      <c r="R3249" s="695"/>
      <c r="S3249" s="695"/>
      <c r="T3249" s="695"/>
      <c r="U3249" s="695"/>
      <c r="V3249" s="695"/>
      <c r="W3249" s="695"/>
      <c r="X3249" s="232"/>
      <c r="Y3249" s="695"/>
      <c r="Z3249" s="232"/>
      <c r="AA3249" s="696"/>
      <c r="AB3249" s="696"/>
      <c r="AC3249" s="697"/>
      <c r="AD3249" s="698"/>
      <c r="AE3249" s="699"/>
      <c r="AF3249" s="699"/>
      <c r="AG3249" s="699"/>
      <c r="AH3249" s="699"/>
      <c r="AI3249" s="232"/>
      <c r="AJ3249" s="694"/>
      <c r="AK3249" s="694"/>
      <c r="AL3249" s="700"/>
      <c r="AM3249" s="694"/>
      <c r="AN3249" s="694"/>
      <c r="AO3249" s="232"/>
      <c r="AP3249" s="232"/>
      <c r="AQ3249" s="232"/>
      <c r="AR3249" s="232"/>
      <c r="AS3249" s="232"/>
      <c r="AT3249" s="243" t="str">
        <f t="shared" si="243"/>
        <v/>
      </c>
      <c r="AU3249" s="243" t="str">
        <f t="shared" si="244"/>
        <v/>
      </c>
    </row>
    <row r="3250" spans="2:47" ht="14.25">
      <c r="B3250" s="682">
        <v>2025</v>
      </c>
      <c r="C3250" s="29">
        <v>8</v>
      </c>
      <c r="D3250" s="682"/>
      <c r="E3250" s="683"/>
      <c r="F3250" s="682"/>
      <c r="G3250" s="703"/>
      <c r="H3250" s="694"/>
      <c r="I3250" s="347"/>
      <c r="J3250" s="694"/>
      <c r="K3250" s="232"/>
      <c r="L3250" s="698"/>
      <c r="M3250" s="185"/>
      <c r="N3250" s="717"/>
      <c r="O3250" s="232"/>
      <c r="P3250" s="232"/>
      <c r="Q3250" s="347"/>
      <c r="R3250" s="695"/>
      <c r="S3250" s="695"/>
      <c r="T3250" s="695"/>
      <c r="U3250" s="695"/>
      <c r="V3250" s="695"/>
      <c r="W3250" s="695"/>
      <c r="X3250" s="232"/>
      <c r="Y3250" s="695"/>
      <c r="Z3250" s="232"/>
      <c r="AA3250" s="696"/>
      <c r="AB3250" s="696"/>
      <c r="AC3250" s="697"/>
      <c r="AD3250" s="698"/>
      <c r="AE3250" s="699"/>
      <c r="AF3250" s="699"/>
      <c r="AG3250" s="699"/>
      <c r="AH3250" s="699"/>
      <c r="AI3250" s="232"/>
      <c r="AJ3250" s="694"/>
      <c r="AK3250" s="694"/>
      <c r="AL3250" s="700"/>
      <c r="AM3250" s="694"/>
      <c r="AN3250" s="694"/>
      <c r="AO3250" s="232"/>
      <c r="AP3250" s="232"/>
      <c r="AQ3250" s="232"/>
      <c r="AR3250" s="232"/>
      <c r="AS3250" s="232"/>
      <c r="AT3250" s="243" t="str">
        <f t="shared" si="243"/>
        <v/>
      </c>
      <c r="AU3250" s="243" t="str">
        <f t="shared" si="244"/>
        <v/>
      </c>
    </row>
    <row r="3251" spans="2:47" ht="14.25">
      <c r="B3251" s="682">
        <v>2025</v>
      </c>
      <c r="C3251" s="29">
        <v>8</v>
      </c>
      <c r="D3251" s="682"/>
      <c r="E3251" s="683"/>
      <c r="F3251" s="682"/>
      <c r="G3251" s="703"/>
      <c r="H3251" s="694"/>
      <c r="I3251" s="347"/>
      <c r="J3251" s="694"/>
      <c r="K3251" s="232"/>
      <c r="L3251" s="698"/>
      <c r="M3251" s="185"/>
      <c r="N3251" s="717"/>
      <c r="O3251" s="232"/>
      <c r="P3251" s="232"/>
      <c r="Q3251" s="347"/>
      <c r="R3251" s="695"/>
      <c r="S3251" s="695"/>
      <c r="T3251" s="695"/>
      <c r="U3251" s="695"/>
      <c r="V3251" s="695"/>
      <c r="W3251" s="695"/>
      <c r="X3251" s="232"/>
      <c r="Y3251" s="695"/>
      <c r="Z3251" s="232"/>
      <c r="AA3251" s="696"/>
      <c r="AB3251" s="696"/>
      <c r="AC3251" s="697"/>
      <c r="AD3251" s="698"/>
      <c r="AE3251" s="699"/>
      <c r="AF3251" s="699"/>
      <c r="AG3251" s="699"/>
      <c r="AH3251" s="699"/>
      <c r="AI3251" s="232"/>
      <c r="AJ3251" s="694"/>
      <c r="AK3251" s="694"/>
      <c r="AL3251" s="700"/>
      <c r="AM3251" s="694"/>
      <c r="AN3251" s="694"/>
      <c r="AO3251" s="232"/>
      <c r="AP3251" s="232"/>
      <c r="AQ3251" s="232"/>
      <c r="AR3251" s="232"/>
      <c r="AS3251" s="232"/>
      <c r="AT3251" s="243" t="str">
        <f t="shared" si="243"/>
        <v/>
      </c>
      <c r="AU3251" s="243" t="str">
        <f t="shared" si="244"/>
        <v/>
      </c>
    </row>
    <row r="3252" spans="2:47" ht="14.25">
      <c r="B3252" s="682">
        <v>2025</v>
      </c>
      <c r="C3252" s="29">
        <v>8</v>
      </c>
      <c r="D3252" s="682"/>
      <c r="E3252" s="683"/>
      <c r="F3252" s="682"/>
      <c r="G3252" s="703"/>
      <c r="H3252" s="694"/>
      <c r="I3252" s="347"/>
      <c r="J3252" s="694"/>
      <c r="K3252" s="232"/>
      <c r="L3252" s="698"/>
      <c r="M3252" s="185"/>
      <c r="N3252" s="717"/>
      <c r="O3252" s="232"/>
      <c r="P3252" s="232"/>
      <c r="Q3252" s="347"/>
      <c r="R3252" s="695"/>
      <c r="S3252" s="695"/>
      <c r="T3252" s="695"/>
      <c r="U3252" s="695"/>
      <c r="V3252" s="695"/>
      <c r="W3252" s="695"/>
      <c r="X3252" s="232"/>
      <c r="Y3252" s="695"/>
      <c r="Z3252" s="232"/>
      <c r="AA3252" s="696"/>
      <c r="AB3252" s="696"/>
      <c r="AC3252" s="697"/>
      <c r="AD3252" s="698"/>
      <c r="AE3252" s="699"/>
      <c r="AF3252" s="699"/>
      <c r="AG3252" s="699"/>
      <c r="AH3252" s="699"/>
      <c r="AI3252" s="232"/>
      <c r="AJ3252" s="694"/>
      <c r="AK3252" s="694"/>
      <c r="AL3252" s="700"/>
      <c r="AM3252" s="694"/>
      <c r="AN3252" s="694"/>
      <c r="AO3252" s="232"/>
      <c r="AP3252" s="232"/>
      <c r="AQ3252" s="232"/>
      <c r="AR3252" s="232"/>
      <c r="AS3252" s="232"/>
      <c r="AT3252" s="243" t="str">
        <f t="shared" si="243"/>
        <v/>
      </c>
      <c r="AU3252" s="243" t="str">
        <f t="shared" si="244"/>
        <v/>
      </c>
    </row>
    <row r="3253" spans="2:47" ht="14.25">
      <c r="B3253" s="682">
        <v>2025</v>
      </c>
      <c r="C3253" s="29">
        <v>8</v>
      </c>
      <c r="D3253" s="682"/>
      <c r="E3253" s="683"/>
      <c r="F3253" s="682"/>
      <c r="G3253" s="703"/>
      <c r="H3253" s="694"/>
      <c r="I3253" s="347"/>
      <c r="J3253" s="694"/>
      <c r="K3253" s="232"/>
      <c r="L3253" s="698"/>
      <c r="M3253" s="185"/>
      <c r="N3253" s="717"/>
      <c r="O3253" s="232"/>
      <c r="P3253" s="232"/>
      <c r="Q3253" s="347"/>
      <c r="R3253" s="695"/>
      <c r="S3253" s="695"/>
      <c r="T3253" s="695"/>
      <c r="U3253" s="695"/>
      <c r="V3253" s="695"/>
      <c r="W3253" s="695"/>
      <c r="X3253" s="232"/>
      <c r="Y3253" s="695"/>
      <c r="Z3253" s="232"/>
      <c r="AA3253" s="696"/>
      <c r="AB3253" s="696"/>
      <c r="AC3253" s="697"/>
      <c r="AD3253" s="698"/>
      <c r="AE3253" s="699"/>
      <c r="AF3253" s="699"/>
      <c r="AG3253" s="699"/>
      <c r="AH3253" s="699"/>
      <c r="AI3253" s="232"/>
      <c r="AJ3253" s="694"/>
      <c r="AK3253" s="694"/>
      <c r="AL3253" s="700"/>
      <c r="AM3253" s="694"/>
      <c r="AN3253" s="694"/>
      <c r="AO3253" s="232"/>
      <c r="AP3253" s="232"/>
      <c r="AQ3253" s="232"/>
      <c r="AR3253" s="232"/>
      <c r="AS3253" s="232"/>
      <c r="AT3253" s="243" t="str">
        <f t="shared" si="243"/>
        <v/>
      </c>
      <c r="AU3253" s="243" t="str">
        <f t="shared" si="244"/>
        <v/>
      </c>
    </row>
    <row r="3254" spans="2:47" ht="14.25">
      <c r="B3254" s="682">
        <v>2025</v>
      </c>
      <c r="C3254" s="29">
        <v>8</v>
      </c>
      <c r="D3254" s="682"/>
      <c r="E3254" s="683"/>
      <c r="F3254" s="682"/>
      <c r="G3254" s="703"/>
      <c r="H3254" s="694"/>
      <c r="I3254" s="347"/>
      <c r="J3254" s="694"/>
      <c r="K3254" s="232"/>
      <c r="L3254" s="698"/>
      <c r="M3254" s="185"/>
      <c r="N3254" s="717"/>
      <c r="O3254" s="232"/>
      <c r="P3254" s="232"/>
      <c r="Q3254" s="347"/>
      <c r="R3254" s="695"/>
      <c r="S3254" s="695"/>
      <c r="T3254" s="695"/>
      <c r="U3254" s="695"/>
      <c r="V3254" s="695"/>
      <c r="W3254" s="695"/>
      <c r="X3254" s="232"/>
      <c r="Y3254" s="695"/>
      <c r="Z3254" s="232"/>
      <c r="AA3254" s="696"/>
      <c r="AB3254" s="696"/>
      <c r="AC3254" s="697"/>
      <c r="AD3254" s="698"/>
      <c r="AE3254" s="699"/>
      <c r="AF3254" s="699"/>
      <c r="AG3254" s="699"/>
      <c r="AH3254" s="699"/>
      <c r="AI3254" s="232"/>
      <c r="AJ3254" s="694"/>
      <c r="AK3254" s="694"/>
      <c r="AL3254" s="700"/>
      <c r="AM3254" s="694"/>
      <c r="AN3254" s="694"/>
      <c r="AO3254" s="232"/>
      <c r="AP3254" s="232"/>
      <c r="AQ3254" s="232"/>
      <c r="AR3254" s="232"/>
      <c r="AS3254" s="232"/>
      <c r="AT3254" s="243" t="str">
        <f t="shared" si="243"/>
        <v/>
      </c>
      <c r="AU3254" s="243" t="str">
        <f t="shared" si="244"/>
        <v/>
      </c>
    </row>
    <row r="3255" spans="2:47" ht="14.25">
      <c r="B3255" s="682">
        <v>2025</v>
      </c>
      <c r="C3255" s="29">
        <v>8</v>
      </c>
      <c r="D3255" s="682"/>
      <c r="E3255" s="683"/>
      <c r="F3255" s="682"/>
      <c r="G3255" s="703"/>
      <c r="H3255" s="694"/>
      <c r="I3255" s="347"/>
      <c r="J3255" s="694"/>
      <c r="K3255" s="232"/>
      <c r="L3255" s="698"/>
      <c r="M3255" s="185"/>
      <c r="N3255" s="717"/>
      <c r="O3255" s="232"/>
      <c r="P3255" s="232"/>
      <c r="Q3255" s="347"/>
      <c r="R3255" s="695"/>
      <c r="S3255" s="695"/>
      <c r="T3255" s="695"/>
      <c r="U3255" s="695"/>
      <c r="V3255" s="695"/>
      <c r="W3255" s="695"/>
      <c r="X3255" s="232"/>
      <c r="Y3255" s="695"/>
      <c r="Z3255" s="232"/>
      <c r="AA3255" s="696"/>
      <c r="AB3255" s="696"/>
      <c r="AC3255" s="697"/>
      <c r="AD3255" s="698"/>
      <c r="AE3255" s="699"/>
      <c r="AF3255" s="699"/>
      <c r="AG3255" s="699"/>
      <c r="AH3255" s="699"/>
      <c r="AI3255" s="232"/>
      <c r="AJ3255" s="694"/>
      <c r="AK3255" s="694"/>
      <c r="AL3255" s="700"/>
      <c r="AM3255" s="694"/>
      <c r="AN3255" s="694"/>
      <c r="AO3255" s="232"/>
      <c r="AP3255" s="232"/>
      <c r="AQ3255" s="232"/>
      <c r="AR3255" s="232"/>
      <c r="AS3255" s="232"/>
      <c r="AT3255" s="243" t="str">
        <f t="shared" si="243"/>
        <v/>
      </c>
      <c r="AU3255" s="243" t="str">
        <f t="shared" si="244"/>
        <v/>
      </c>
    </row>
    <row r="3256" spans="2:47" ht="14.25">
      <c r="B3256" s="682">
        <v>2025</v>
      </c>
      <c r="C3256" s="29">
        <v>8</v>
      </c>
      <c r="D3256" s="682"/>
      <c r="E3256" s="683"/>
      <c r="F3256" s="682"/>
      <c r="G3256" s="703"/>
      <c r="H3256" s="694"/>
      <c r="I3256" s="347"/>
      <c r="J3256" s="694"/>
      <c r="K3256" s="232"/>
      <c r="L3256" s="698"/>
      <c r="M3256" s="185"/>
      <c r="N3256" s="717"/>
      <c r="O3256" s="232"/>
      <c r="P3256" s="232"/>
      <c r="Q3256" s="347"/>
      <c r="R3256" s="695"/>
      <c r="S3256" s="695"/>
      <c r="T3256" s="695"/>
      <c r="U3256" s="695"/>
      <c r="V3256" s="695"/>
      <c r="W3256" s="695"/>
      <c r="X3256" s="232"/>
      <c r="Y3256" s="695"/>
      <c r="Z3256" s="232"/>
      <c r="AA3256" s="696"/>
      <c r="AB3256" s="696"/>
      <c r="AC3256" s="697"/>
      <c r="AD3256" s="698"/>
      <c r="AE3256" s="699"/>
      <c r="AF3256" s="699"/>
      <c r="AG3256" s="699"/>
      <c r="AH3256" s="699"/>
      <c r="AI3256" s="232"/>
      <c r="AJ3256" s="694"/>
      <c r="AK3256" s="694"/>
      <c r="AL3256" s="700"/>
      <c r="AM3256" s="694"/>
      <c r="AN3256" s="694"/>
      <c r="AO3256" s="232"/>
      <c r="AP3256" s="232"/>
      <c r="AQ3256" s="232"/>
      <c r="AR3256" s="232"/>
      <c r="AS3256" s="232"/>
      <c r="AT3256" s="243" t="str">
        <f t="shared" si="243"/>
        <v/>
      </c>
      <c r="AU3256" s="243" t="str">
        <f t="shared" si="244"/>
        <v/>
      </c>
    </row>
    <row r="3257" spans="2:47" ht="14.25">
      <c r="B3257" s="682">
        <v>2025</v>
      </c>
      <c r="C3257" s="29">
        <v>8</v>
      </c>
      <c r="D3257" s="682"/>
      <c r="E3257" s="683"/>
      <c r="F3257" s="682"/>
      <c r="G3257" s="703"/>
      <c r="H3257" s="694"/>
      <c r="I3257" s="347"/>
      <c r="J3257" s="694"/>
      <c r="K3257" s="232"/>
      <c r="L3257" s="698"/>
      <c r="M3257" s="185"/>
      <c r="N3257" s="717"/>
      <c r="O3257" s="232"/>
      <c r="P3257" s="232"/>
      <c r="Q3257" s="347"/>
      <c r="R3257" s="695"/>
      <c r="S3257" s="695"/>
      <c r="T3257" s="695"/>
      <c r="U3257" s="695"/>
      <c r="V3257" s="695"/>
      <c r="W3257" s="695"/>
      <c r="X3257" s="232"/>
      <c r="Y3257" s="695"/>
      <c r="Z3257" s="232"/>
      <c r="AA3257" s="696"/>
      <c r="AB3257" s="696"/>
      <c r="AC3257" s="697"/>
      <c r="AD3257" s="698"/>
      <c r="AE3257" s="699"/>
      <c r="AF3257" s="699"/>
      <c r="AG3257" s="699"/>
      <c r="AH3257" s="699"/>
      <c r="AI3257" s="232"/>
      <c r="AJ3257" s="694"/>
      <c r="AK3257" s="694"/>
      <c r="AL3257" s="700"/>
      <c r="AM3257" s="694"/>
      <c r="AN3257" s="694"/>
      <c r="AO3257" s="232"/>
      <c r="AP3257" s="232"/>
      <c r="AQ3257" s="232"/>
      <c r="AR3257" s="232"/>
      <c r="AS3257" s="232"/>
      <c r="AT3257" s="243" t="str">
        <f t="shared" si="243"/>
        <v/>
      </c>
      <c r="AU3257" s="243" t="str">
        <f t="shared" si="244"/>
        <v/>
      </c>
    </row>
    <row r="3258" spans="2:47" ht="14.25">
      <c r="B3258" s="682">
        <v>2025</v>
      </c>
      <c r="C3258" s="29">
        <v>8</v>
      </c>
      <c r="D3258" s="682"/>
      <c r="E3258" s="683"/>
      <c r="F3258" s="682"/>
      <c r="G3258" s="703"/>
      <c r="H3258" s="694"/>
      <c r="I3258" s="347"/>
      <c r="J3258" s="694"/>
      <c r="K3258" s="232"/>
      <c r="L3258" s="698"/>
      <c r="M3258" s="185"/>
      <c r="N3258" s="717"/>
      <c r="O3258" s="232"/>
      <c r="P3258" s="232"/>
      <c r="Q3258" s="347"/>
      <c r="R3258" s="695"/>
      <c r="S3258" s="695"/>
      <c r="T3258" s="695"/>
      <c r="U3258" s="695"/>
      <c r="V3258" s="695"/>
      <c r="W3258" s="695"/>
      <c r="X3258" s="232"/>
      <c r="Y3258" s="695"/>
      <c r="Z3258" s="232"/>
      <c r="AA3258" s="696"/>
      <c r="AB3258" s="696"/>
      <c r="AC3258" s="697"/>
      <c r="AD3258" s="698"/>
      <c r="AE3258" s="699"/>
      <c r="AF3258" s="699"/>
      <c r="AG3258" s="699"/>
      <c r="AH3258" s="699"/>
      <c r="AI3258" s="232"/>
      <c r="AJ3258" s="694"/>
      <c r="AK3258" s="694"/>
      <c r="AL3258" s="700"/>
      <c r="AM3258" s="694"/>
      <c r="AN3258" s="694"/>
      <c r="AO3258" s="232"/>
      <c r="AP3258" s="232"/>
      <c r="AQ3258" s="232"/>
      <c r="AR3258" s="232"/>
      <c r="AS3258" s="232"/>
      <c r="AT3258" s="243" t="str">
        <f t="shared" si="243"/>
        <v/>
      </c>
      <c r="AU3258" s="243" t="str">
        <f t="shared" si="244"/>
        <v/>
      </c>
    </row>
    <row r="3259" spans="2:47" ht="14.25">
      <c r="B3259" s="682">
        <v>2025</v>
      </c>
      <c r="C3259" s="29">
        <v>8</v>
      </c>
      <c r="D3259" s="682"/>
      <c r="E3259" s="683"/>
      <c r="F3259" s="682"/>
      <c r="G3259" s="703"/>
      <c r="H3259" s="694"/>
      <c r="I3259" s="347"/>
      <c r="J3259" s="694"/>
      <c r="K3259" s="232"/>
      <c r="L3259" s="698"/>
      <c r="M3259" s="185"/>
      <c r="N3259" s="717"/>
      <c r="O3259" s="232"/>
      <c r="P3259" s="232"/>
      <c r="Q3259" s="347"/>
      <c r="R3259" s="695"/>
      <c r="S3259" s="695"/>
      <c r="T3259" s="695"/>
      <c r="U3259" s="695"/>
      <c r="V3259" s="695"/>
      <c r="W3259" s="695"/>
      <c r="X3259" s="232"/>
      <c r="Y3259" s="695"/>
      <c r="Z3259" s="232"/>
      <c r="AA3259" s="696"/>
      <c r="AB3259" s="696"/>
      <c r="AC3259" s="697"/>
      <c r="AD3259" s="698"/>
      <c r="AE3259" s="699"/>
      <c r="AF3259" s="699"/>
      <c r="AG3259" s="699"/>
      <c r="AH3259" s="699"/>
      <c r="AI3259" s="232"/>
      <c r="AJ3259" s="694"/>
      <c r="AK3259" s="694"/>
      <c r="AL3259" s="700"/>
      <c r="AM3259" s="694"/>
      <c r="AN3259" s="694"/>
      <c r="AO3259" s="232"/>
      <c r="AP3259" s="232"/>
      <c r="AQ3259" s="232"/>
      <c r="AR3259" s="232"/>
      <c r="AS3259" s="232"/>
      <c r="AT3259" s="243" t="str">
        <f t="shared" si="243"/>
        <v/>
      </c>
      <c r="AU3259" s="243" t="str">
        <f t="shared" si="244"/>
        <v/>
      </c>
    </row>
    <row r="3260" spans="2:47" ht="14.25">
      <c r="B3260" s="682">
        <v>2025</v>
      </c>
      <c r="C3260" s="29">
        <v>8</v>
      </c>
      <c r="D3260" s="682"/>
      <c r="E3260" s="683"/>
      <c r="F3260" s="682"/>
      <c r="G3260" s="703"/>
      <c r="H3260" s="694"/>
      <c r="I3260" s="347"/>
      <c r="J3260" s="694"/>
      <c r="K3260" s="232"/>
      <c r="L3260" s="698"/>
      <c r="M3260" s="185"/>
      <c r="N3260" s="717"/>
      <c r="O3260" s="232"/>
      <c r="P3260" s="232"/>
      <c r="Q3260" s="347"/>
      <c r="R3260" s="695"/>
      <c r="S3260" s="695"/>
      <c r="T3260" s="695"/>
      <c r="U3260" s="695"/>
      <c r="V3260" s="695"/>
      <c r="W3260" s="695"/>
      <c r="X3260" s="232"/>
      <c r="Y3260" s="695"/>
      <c r="Z3260" s="232"/>
      <c r="AA3260" s="696"/>
      <c r="AB3260" s="696"/>
      <c r="AC3260" s="697"/>
      <c r="AD3260" s="698"/>
      <c r="AE3260" s="699"/>
      <c r="AF3260" s="699"/>
      <c r="AG3260" s="699"/>
      <c r="AH3260" s="699"/>
      <c r="AI3260" s="232"/>
      <c r="AJ3260" s="694"/>
      <c r="AK3260" s="694"/>
      <c r="AL3260" s="700"/>
      <c r="AM3260" s="694"/>
      <c r="AN3260" s="694"/>
      <c r="AO3260" s="232"/>
      <c r="AP3260" s="232"/>
      <c r="AQ3260" s="232"/>
      <c r="AR3260" s="232"/>
      <c r="AS3260" s="232"/>
      <c r="AT3260" s="243" t="str">
        <f t="shared" si="243"/>
        <v/>
      </c>
      <c r="AU3260" s="243" t="str">
        <f t="shared" si="244"/>
        <v/>
      </c>
    </row>
    <row r="3261" spans="2:47" ht="14.25">
      <c r="B3261" s="682">
        <v>2025</v>
      </c>
      <c r="C3261" s="29">
        <v>8</v>
      </c>
      <c r="D3261" s="682"/>
      <c r="E3261" s="683"/>
      <c r="F3261" s="682"/>
      <c r="G3261" s="703"/>
      <c r="H3261" s="694"/>
      <c r="I3261" s="347"/>
      <c r="J3261" s="694"/>
      <c r="K3261" s="232"/>
      <c r="L3261" s="698"/>
      <c r="M3261" s="185"/>
      <c r="N3261" s="717"/>
      <c r="O3261" s="232"/>
      <c r="P3261" s="232"/>
      <c r="Q3261" s="347"/>
      <c r="R3261" s="695"/>
      <c r="S3261" s="695"/>
      <c r="T3261" s="695"/>
      <c r="U3261" s="695"/>
      <c r="V3261" s="695"/>
      <c r="W3261" s="695"/>
      <c r="X3261" s="232"/>
      <c r="Y3261" s="695"/>
      <c r="Z3261" s="232"/>
      <c r="AA3261" s="696"/>
      <c r="AB3261" s="696"/>
      <c r="AC3261" s="697"/>
      <c r="AD3261" s="698"/>
      <c r="AE3261" s="699"/>
      <c r="AF3261" s="699"/>
      <c r="AG3261" s="699"/>
      <c r="AH3261" s="699"/>
      <c r="AI3261" s="232"/>
      <c r="AJ3261" s="694"/>
      <c r="AK3261" s="694"/>
      <c r="AL3261" s="700"/>
      <c r="AM3261" s="694"/>
      <c r="AN3261" s="694"/>
      <c r="AO3261" s="232"/>
      <c r="AP3261" s="232"/>
      <c r="AQ3261" s="232"/>
      <c r="AR3261" s="232"/>
      <c r="AS3261" s="232"/>
      <c r="AT3261" s="243" t="str">
        <f t="shared" si="243"/>
        <v/>
      </c>
      <c r="AU3261" s="243" t="str">
        <f t="shared" si="244"/>
        <v/>
      </c>
    </row>
    <row r="3262" spans="2:47" ht="14.25">
      <c r="B3262" s="682">
        <v>2025</v>
      </c>
      <c r="C3262" s="29">
        <v>8</v>
      </c>
      <c r="D3262" s="682"/>
      <c r="E3262" s="683"/>
      <c r="F3262" s="682"/>
      <c r="G3262" s="703"/>
      <c r="H3262" s="694"/>
      <c r="I3262" s="347"/>
      <c r="J3262" s="694"/>
      <c r="K3262" s="232"/>
      <c r="L3262" s="698"/>
      <c r="M3262" s="185"/>
      <c r="N3262" s="717"/>
      <c r="O3262" s="232"/>
      <c r="P3262" s="232"/>
      <c r="Q3262" s="347"/>
      <c r="R3262" s="695"/>
      <c r="S3262" s="695"/>
      <c r="T3262" s="695"/>
      <c r="U3262" s="695"/>
      <c r="V3262" s="695"/>
      <c r="W3262" s="695"/>
      <c r="X3262" s="232"/>
      <c r="Y3262" s="695"/>
      <c r="Z3262" s="232"/>
      <c r="AA3262" s="696"/>
      <c r="AB3262" s="696"/>
      <c r="AC3262" s="697"/>
      <c r="AD3262" s="698"/>
      <c r="AE3262" s="699"/>
      <c r="AF3262" s="699"/>
      <c r="AG3262" s="699"/>
      <c r="AH3262" s="699"/>
      <c r="AI3262" s="232"/>
      <c r="AJ3262" s="694"/>
      <c r="AK3262" s="694"/>
      <c r="AL3262" s="700"/>
      <c r="AM3262" s="694"/>
      <c r="AN3262" s="694"/>
      <c r="AO3262" s="232"/>
      <c r="AP3262" s="232"/>
      <c r="AQ3262" s="232"/>
      <c r="AR3262" s="232"/>
      <c r="AS3262" s="232"/>
      <c r="AT3262" s="243" t="str">
        <f t="shared" ref="AT3262:AT3325" si="245">IF(IF(AE3262&gt;AF3262,1-AE3262+AF3262,AF3262-AE3262)=0,"",IF(AE3262&gt;AF3262,1-AE3262+AF3262,AF3262-AE3262))</f>
        <v/>
      </c>
      <c r="AU3262" s="243" t="str">
        <f t="shared" ref="AU3262:AU3325" si="246">IF(IF(AG3262&gt;AH3262,1-AG3262+AH3262,AH3262-AG3262)=0,"",IF(AG3262&gt;AH3262,1-AG3262+AH3262,AH3262-AG3262))</f>
        <v/>
      </c>
    </row>
    <row r="3263" spans="2:47" ht="14.25">
      <c r="B3263" s="682">
        <v>2025</v>
      </c>
      <c r="C3263" s="29">
        <v>8</v>
      </c>
      <c r="D3263" s="682"/>
      <c r="E3263" s="683"/>
      <c r="F3263" s="682"/>
      <c r="G3263" s="703"/>
      <c r="H3263" s="694"/>
      <c r="I3263" s="347"/>
      <c r="J3263" s="694"/>
      <c r="K3263" s="232"/>
      <c r="L3263" s="698"/>
      <c r="M3263" s="185"/>
      <c r="N3263" s="717"/>
      <c r="O3263" s="232"/>
      <c r="P3263" s="232"/>
      <c r="Q3263" s="347"/>
      <c r="R3263" s="695"/>
      <c r="S3263" s="695"/>
      <c r="T3263" s="695"/>
      <c r="U3263" s="695"/>
      <c r="V3263" s="695"/>
      <c r="W3263" s="695"/>
      <c r="X3263" s="232"/>
      <c r="Y3263" s="695"/>
      <c r="Z3263" s="232"/>
      <c r="AA3263" s="696"/>
      <c r="AB3263" s="696"/>
      <c r="AC3263" s="697"/>
      <c r="AD3263" s="698"/>
      <c r="AE3263" s="699"/>
      <c r="AF3263" s="699"/>
      <c r="AG3263" s="699"/>
      <c r="AH3263" s="699"/>
      <c r="AI3263" s="232"/>
      <c r="AJ3263" s="694"/>
      <c r="AK3263" s="694"/>
      <c r="AL3263" s="700"/>
      <c r="AM3263" s="694"/>
      <c r="AN3263" s="694"/>
      <c r="AO3263" s="232"/>
      <c r="AP3263" s="232"/>
      <c r="AQ3263" s="232"/>
      <c r="AR3263" s="232"/>
      <c r="AS3263" s="232"/>
      <c r="AT3263" s="243" t="str">
        <f t="shared" si="245"/>
        <v/>
      </c>
      <c r="AU3263" s="243" t="str">
        <f t="shared" si="246"/>
        <v/>
      </c>
    </row>
    <row r="3264" spans="2:47" ht="14.25">
      <c r="B3264" s="682">
        <v>2025</v>
      </c>
      <c r="C3264" s="29">
        <v>8</v>
      </c>
      <c r="D3264" s="682"/>
      <c r="E3264" s="683"/>
      <c r="F3264" s="682"/>
      <c r="G3264" s="703"/>
      <c r="H3264" s="694"/>
      <c r="I3264" s="347"/>
      <c r="J3264" s="694"/>
      <c r="K3264" s="232"/>
      <c r="L3264" s="698"/>
      <c r="M3264" s="185"/>
      <c r="N3264" s="717"/>
      <c r="O3264" s="232"/>
      <c r="P3264" s="232"/>
      <c r="Q3264" s="347"/>
      <c r="R3264" s="695"/>
      <c r="S3264" s="695"/>
      <c r="T3264" s="695"/>
      <c r="U3264" s="695"/>
      <c r="V3264" s="695"/>
      <c r="W3264" s="695"/>
      <c r="X3264" s="232"/>
      <c r="Y3264" s="695"/>
      <c r="Z3264" s="232"/>
      <c r="AA3264" s="696"/>
      <c r="AB3264" s="696"/>
      <c r="AC3264" s="697"/>
      <c r="AD3264" s="698"/>
      <c r="AE3264" s="699"/>
      <c r="AF3264" s="699"/>
      <c r="AG3264" s="699"/>
      <c r="AH3264" s="699"/>
      <c r="AI3264" s="232"/>
      <c r="AJ3264" s="694"/>
      <c r="AK3264" s="694"/>
      <c r="AL3264" s="700"/>
      <c r="AM3264" s="694"/>
      <c r="AN3264" s="694"/>
      <c r="AO3264" s="232"/>
      <c r="AP3264" s="232"/>
      <c r="AQ3264" s="232"/>
      <c r="AR3264" s="232"/>
      <c r="AS3264" s="232"/>
      <c r="AT3264" s="243" t="str">
        <f t="shared" si="245"/>
        <v/>
      </c>
      <c r="AU3264" s="243" t="str">
        <f t="shared" si="246"/>
        <v/>
      </c>
    </row>
    <row r="3265" spans="2:47" ht="14.25">
      <c r="B3265" s="682">
        <v>2025</v>
      </c>
      <c r="C3265" s="29">
        <v>8</v>
      </c>
      <c r="D3265" s="682"/>
      <c r="E3265" s="683"/>
      <c r="F3265" s="682"/>
      <c r="G3265" s="703"/>
      <c r="H3265" s="694"/>
      <c r="I3265" s="347"/>
      <c r="J3265" s="694"/>
      <c r="K3265" s="232"/>
      <c r="L3265" s="698"/>
      <c r="M3265" s="185"/>
      <c r="N3265" s="717"/>
      <c r="O3265" s="232"/>
      <c r="P3265" s="232"/>
      <c r="Q3265" s="347"/>
      <c r="R3265" s="695"/>
      <c r="S3265" s="695"/>
      <c r="T3265" s="695"/>
      <c r="U3265" s="695"/>
      <c r="V3265" s="695"/>
      <c r="W3265" s="695"/>
      <c r="X3265" s="232"/>
      <c r="Y3265" s="695"/>
      <c r="Z3265" s="232"/>
      <c r="AA3265" s="696"/>
      <c r="AB3265" s="696"/>
      <c r="AC3265" s="697"/>
      <c r="AD3265" s="698"/>
      <c r="AE3265" s="699"/>
      <c r="AF3265" s="699"/>
      <c r="AG3265" s="699"/>
      <c r="AH3265" s="699"/>
      <c r="AI3265" s="232"/>
      <c r="AJ3265" s="694"/>
      <c r="AK3265" s="694"/>
      <c r="AL3265" s="700"/>
      <c r="AM3265" s="694"/>
      <c r="AN3265" s="694"/>
      <c r="AO3265" s="232"/>
      <c r="AP3265" s="232"/>
      <c r="AQ3265" s="232"/>
      <c r="AR3265" s="232"/>
      <c r="AS3265" s="232"/>
      <c r="AT3265" s="243" t="str">
        <f t="shared" si="245"/>
        <v/>
      </c>
      <c r="AU3265" s="243" t="str">
        <f t="shared" si="246"/>
        <v/>
      </c>
    </row>
    <row r="3266" spans="2:47" ht="14.25">
      <c r="B3266" s="682">
        <v>2025</v>
      </c>
      <c r="C3266" s="29">
        <v>8</v>
      </c>
      <c r="D3266" s="682"/>
      <c r="E3266" s="683"/>
      <c r="F3266" s="682"/>
      <c r="G3266" s="703"/>
      <c r="H3266" s="694"/>
      <c r="I3266" s="347"/>
      <c r="J3266" s="694"/>
      <c r="K3266" s="232"/>
      <c r="L3266" s="698"/>
      <c r="M3266" s="185"/>
      <c r="N3266" s="717"/>
      <c r="O3266" s="232"/>
      <c r="P3266" s="232"/>
      <c r="Q3266" s="347"/>
      <c r="R3266" s="695"/>
      <c r="S3266" s="695"/>
      <c r="T3266" s="695"/>
      <c r="U3266" s="695"/>
      <c r="V3266" s="695"/>
      <c r="W3266" s="695"/>
      <c r="X3266" s="232"/>
      <c r="Y3266" s="695"/>
      <c r="Z3266" s="232"/>
      <c r="AA3266" s="696"/>
      <c r="AB3266" s="696"/>
      <c r="AC3266" s="697"/>
      <c r="AD3266" s="698"/>
      <c r="AE3266" s="699"/>
      <c r="AF3266" s="699"/>
      <c r="AG3266" s="699"/>
      <c r="AH3266" s="699"/>
      <c r="AI3266" s="232"/>
      <c r="AJ3266" s="694"/>
      <c r="AK3266" s="694"/>
      <c r="AL3266" s="700"/>
      <c r="AM3266" s="694"/>
      <c r="AN3266" s="694"/>
      <c r="AO3266" s="232"/>
      <c r="AP3266" s="232"/>
      <c r="AQ3266" s="232"/>
      <c r="AR3266" s="232"/>
      <c r="AS3266" s="232"/>
      <c r="AT3266" s="243" t="str">
        <f t="shared" si="245"/>
        <v/>
      </c>
      <c r="AU3266" s="243" t="str">
        <f t="shared" si="246"/>
        <v/>
      </c>
    </row>
    <row r="3267" spans="2:47" ht="14.25">
      <c r="B3267" s="682">
        <v>2025</v>
      </c>
      <c r="C3267" s="29">
        <v>8</v>
      </c>
      <c r="D3267" s="682"/>
      <c r="E3267" s="683"/>
      <c r="F3267" s="682"/>
      <c r="G3267" s="703"/>
      <c r="H3267" s="694"/>
      <c r="I3267" s="347"/>
      <c r="J3267" s="694"/>
      <c r="K3267" s="232"/>
      <c r="L3267" s="698"/>
      <c r="M3267" s="185"/>
      <c r="N3267" s="717"/>
      <c r="O3267" s="232"/>
      <c r="P3267" s="232"/>
      <c r="Q3267" s="347"/>
      <c r="R3267" s="695"/>
      <c r="S3267" s="695"/>
      <c r="T3267" s="695"/>
      <c r="U3267" s="695"/>
      <c r="V3267" s="695"/>
      <c r="W3267" s="695"/>
      <c r="X3267" s="232"/>
      <c r="Y3267" s="695"/>
      <c r="Z3267" s="232"/>
      <c r="AA3267" s="696"/>
      <c r="AB3267" s="696"/>
      <c r="AC3267" s="697"/>
      <c r="AD3267" s="698"/>
      <c r="AE3267" s="699"/>
      <c r="AF3267" s="699"/>
      <c r="AG3267" s="699"/>
      <c r="AH3267" s="699"/>
      <c r="AI3267" s="232"/>
      <c r="AJ3267" s="694"/>
      <c r="AK3267" s="694"/>
      <c r="AL3267" s="700"/>
      <c r="AM3267" s="694"/>
      <c r="AN3267" s="694"/>
      <c r="AO3267" s="232"/>
      <c r="AP3267" s="232"/>
      <c r="AQ3267" s="232"/>
      <c r="AR3267" s="232"/>
      <c r="AS3267" s="232"/>
      <c r="AT3267" s="243" t="str">
        <f t="shared" si="245"/>
        <v/>
      </c>
      <c r="AU3267" s="243" t="str">
        <f t="shared" si="246"/>
        <v/>
      </c>
    </row>
    <row r="3268" spans="2:47" ht="14.25">
      <c r="B3268" s="682">
        <v>2025</v>
      </c>
      <c r="C3268" s="29">
        <v>8</v>
      </c>
      <c r="D3268" s="682"/>
      <c r="E3268" s="683"/>
      <c r="F3268" s="682"/>
      <c r="G3268" s="703"/>
      <c r="H3268" s="694"/>
      <c r="I3268" s="347"/>
      <c r="J3268" s="694"/>
      <c r="K3268" s="232"/>
      <c r="L3268" s="698"/>
      <c r="M3268" s="185"/>
      <c r="N3268" s="717"/>
      <c r="O3268" s="232"/>
      <c r="P3268" s="232"/>
      <c r="Q3268" s="347"/>
      <c r="R3268" s="695"/>
      <c r="S3268" s="695"/>
      <c r="T3268" s="695"/>
      <c r="U3268" s="695"/>
      <c r="V3268" s="695"/>
      <c r="W3268" s="695"/>
      <c r="X3268" s="232"/>
      <c r="Y3268" s="695"/>
      <c r="Z3268" s="232"/>
      <c r="AA3268" s="696"/>
      <c r="AB3268" s="696"/>
      <c r="AC3268" s="697"/>
      <c r="AD3268" s="698"/>
      <c r="AE3268" s="699"/>
      <c r="AF3268" s="699"/>
      <c r="AG3268" s="699"/>
      <c r="AH3268" s="699"/>
      <c r="AI3268" s="232"/>
      <c r="AJ3268" s="694"/>
      <c r="AK3268" s="694"/>
      <c r="AL3268" s="700"/>
      <c r="AM3268" s="694"/>
      <c r="AN3268" s="694"/>
      <c r="AO3268" s="232"/>
      <c r="AP3268" s="232"/>
      <c r="AQ3268" s="232"/>
      <c r="AR3268" s="232"/>
      <c r="AS3268" s="232"/>
      <c r="AT3268" s="243" t="str">
        <f t="shared" si="245"/>
        <v/>
      </c>
      <c r="AU3268" s="243" t="str">
        <f t="shared" si="246"/>
        <v/>
      </c>
    </row>
    <row r="3269" spans="2:47" ht="14.25">
      <c r="B3269" s="682">
        <v>2025</v>
      </c>
      <c r="C3269" s="29">
        <v>8</v>
      </c>
      <c r="D3269" s="682"/>
      <c r="E3269" s="683"/>
      <c r="F3269" s="682"/>
      <c r="G3269" s="703"/>
      <c r="H3269" s="694"/>
      <c r="I3269" s="347"/>
      <c r="J3269" s="694"/>
      <c r="K3269" s="232"/>
      <c r="L3269" s="698"/>
      <c r="M3269" s="185"/>
      <c r="N3269" s="717"/>
      <c r="O3269" s="232"/>
      <c r="P3269" s="232"/>
      <c r="Q3269" s="347"/>
      <c r="R3269" s="695"/>
      <c r="S3269" s="695"/>
      <c r="T3269" s="695"/>
      <c r="U3269" s="695"/>
      <c r="V3269" s="695"/>
      <c r="W3269" s="695"/>
      <c r="X3269" s="232"/>
      <c r="Y3269" s="695"/>
      <c r="Z3269" s="232"/>
      <c r="AA3269" s="696"/>
      <c r="AB3269" s="696"/>
      <c r="AC3269" s="697"/>
      <c r="AD3269" s="698"/>
      <c r="AE3269" s="699"/>
      <c r="AF3269" s="699"/>
      <c r="AG3269" s="699"/>
      <c r="AH3269" s="699"/>
      <c r="AI3269" s="232"/>
      <c r="AJ3269" s="694"/>
      <c r="AK3269" s="694"/>
      <c r="AL3269" s="700"/>
      <c r="AM3269" s="694"/>
      <c r="AN3269" s="694"/>
      <c r="AO3269" s="232"/>
      <c r="AP3269" s="232"/>
      <c r="AQ3269" s="232"/>
      <c r="AR3269" s="232"/>
      <c r="AS3269" s="232"/>
      <c r="AT3269" s="243" t="str">
        <f t="shared" si="245"/>
        <v/>
      </c>
      <c r="AU3269" s="243" t="str">
        <f t="shared" si="246"/>
        <v/>
      </c>
    </row>
    <row r="3270" spans="2:47" ht="14.25">
      <c r="B3270" s="682">
        <v>2025</v>
      </c>
      <c r="C3270" s="29">
        <v>8</v>
      </c>
      <c r="D3270" s="682"/>
      <c r="E3270" s="683"/>
      <c r="F3270" s="682"/>
      <c r="G3270" s="703"/>
      <c r="H3270" s="694"/>
      <c r="I3270" s="347"/>
      <c r="J3270" s="694"/>
      <c r="K3270" s="232"/>
      <c r="L3270" s="698"/>
      <c r="M3270" s="185"/>
      <c r="N3270" s="717"/>
      <c r="O3270" s="232"/>
      <c r="P3270" s="232"/>
      <c r="Q3270" s="347"/>
      <c r="R3270" s="695"/>
      <c r="S3270" s="695"/>
      <c r="T3270" s="695"/>
      <c r="U3270" s="695"/>
      <c r="V3270" s="695"/>
      <c r="W3270" s="695"/>
      <c r="X3270" s="232"/>
      <c r="Y3270" s="695"/>
      <c r="Z3270" s="232"/>
      <c r="AA3270" s="696"/>
      <c r="AB3270" s="696"/>
      <c r="AC3270" s="697"/>
      <c r="AD3270" s="698"/>
      <c r="AE3270" s="699"/>
      <c r="AF3270" s="699"/>
      <c r="AG3270" s="699"/>
      <c r="AH3270" s="699"/>
      <c r="AI3270" s="232"/>
      <c r="AJ3270" s="694"/>
      <c r="AK3270" s="694"/>
      <c r="AL3270" s="700"/>
      <c r="AM3270" s="694"/>
      <c r="AN3270" s="694"/>
      <c r="AO3270" s="232"/>
      <c r="AP3270" s="232"/>
      <c r="AQ3270" s="232"/>
      <c r="AR3270" s="232"/>
      <c r="AS3270" s="232"/>
      <c r="AT3270" s="243" t="str">
        <f t="shared" si="245"/>
        <v/>
      </c>
      <c r="AU3270" s="243" t="str">
        <f t="shared" si="246"/>
        <v/>
      </c>
    </row>
    <row r="3271" spans="2:47" ht="14.25">
      <c r="B3271" s="682">
        <v>2025</v>
      </c>
      <c r="C3271" s="29">
        <v>8</v>
      </c>
      <c r="D3271" s="682"/>
      <c r="E3271" s="683"/>
      <c r="F3271" s="682"/>
      <c r="G3271" s="703"/>
      <c r="H3271" s="694"/>
      <c r="I3271" s="347"/>
      <c r="J3271" s="694"/>
      <c r="K3271" s="232"/>
      <c r="L3271" s="698"/>
      <c r="M3271" s="185"/>
      <c r="N3271" s="717"/>
      <c r="O3271" s="232"/>
      <c r="P3271" s="232"/>
      <c r="Q3271" s="347"/>
      <c r="R3271" s="695"/>
      <c r="S3271" s="695"/>
      <c r="T3271" s="695"/>
      <c r="U3271" s="695"/>
      <c r="V3271" s="695"/>
      <c r="W3271" s="695"/>
      <c r="X3271" s="232"/>
      <c r="Y3271" s="695"/>
      <c r="Z3271" s="232"/>
      <c r="AA3271" s="696"/>
      <c r="AB3271" s="696"/>
      <c r="AC3271" s="697"/>
      <c r="AD3271" s="698"/>
      <c r="AE3271" s="699"/>
      <c r="AF3271" s="699"/>
      <c r="AG3271" s="699"/>
      <c r="AH3271" s="699"/>
      <c r="AI3271" s="232"/>
      <c r="AJ3271" s="694"/>
      <c r="AK3271" s="694"/>
      <c r="AL3271" s="700"/>
      <c r="AM3271" s="694"/>
      <c r="AN3271" s="694"/>
      <c r="AO3271" s="232"/>
      <c r="AP3271" s="232"/>
      <c r="AQ3271" s="232"/>
      <c r="AR3271" s="232"/>
      <c r="AS3271" s="232"/>
      <c r="AT3271" s="243" t="str">
        <f t="shared" si="245"/>
        <v/>
      </c>
      <c r="AU3271" s="243" t="str">
        <f t="shared" si="246"/>
        <v/>
      </c>
    </row>
    <row r="3272" spans="2:47" ht="14.25">
      <c r="B3272" s="682">
        <v>2025</v>
      </c>
      <c r="C3272" s="29">
        <v>8</v>
      </c>
      <c r="D3272" s="682"/>
      <c r="E3272" s="683"/>
      <c r="F3272" s="682"/>
      <c r="G3272" s="703"/>
      <c r="H3272" s="694"/>
      <c r="I3272" s="347"/>
      <c r="J3272" s="694"/>
      <c r="K3272" s="232"/>
      <c r="L3272" s="698"/>
      <c r="M3272" s="185"/>
      <c r="N3272" s="717"/>
      <c r="O3272" s="232"/>
      <c r="P3272" s="232"/>
      <c r="Q3272" s="347"/>
      <c r="R3272" s="695"/>
      <c r="S3272" s="695"/>
      <c r="T3272" s="695"/>
      <c r="U3272" s="695"/>
      <c r="V3272" s="695"/>
      <c r="W3272" s="695"/>
      <c r="X3272" s="232"/>
      <c r="Y3272" s="695"/>
      <c r="Z3272" s="232"/>
      <c r="AA3272" s="696"/>
      <c r="AB3272" s="696"/>
      <c r="AC3272" s="697"/>
      <c r="AD3272" s="698"/>
      <c r="AE3272" s="699"/>
      <c r="AF3272" s="699"/>
      <c r="AG3272" s="699"/>
      <c r="AH3272" s="699"/>
      <c r="AI3272" s="232"/>
      <c r="AJ3272" s="694"/>
      <c r="AK3272" s="694"/>
      <c r="AL3272" s="700"/>
      <c r="AM3272" s="694"/>
      <c r="AN3272" s="694"/>
      <c r="AO3272" s="232"/>
      <c r="AP3272" s="232"/>
      <c r="AQ3272" s="232"/>
      <c r="AR3272" s="232"/>
      <c r="AS3272" s="232"/>
      <c r="AT3272" s="243" t="str">
        <f t="shared" si="245"/>
        <v/>
      </c>
      <c r="AU3272" s="243" t="str">
        <f t="shared" si="246"/>
        <v/>
      </c>
    </row>
    <row r="3273" spans="2:47" ht="14.25">
      <c r="B3273" s="682">
        <v>2025</v>
      </c>
      <c r="C3273" s="29">
        <v>8</v>
      </c>
      <c r="D3273" s="682"/>
      <c r="E3273" s="683"/>
      <c r="F3273" s="682"/>
      <c r="G3273" s="703"/>
      <c r="H3273" s="694"/>
      <c r="I3273" s="347"/>
      <c r="J3273" s="694"/>
      <c r="K3273" s="232"/>
      <c r="L3273" s="698"/>
      <c r="M3273" s="185"/>
      <c r="N3273" s="717"/>
      <c r="O3273" s="232"/>
      <c r="P3273" s="232"/>
      <c r="Q3273" s="347"/>
      <c r="R3273" s="695"/>
      <c r="S3273" s="695"/>
      <c r="T3273" s="695"/>
      <c r="U3273" s="695"/>
      <c r="V3273" s="695"/>
      <c r="W3273" s="695"/>
      <c r="X3273" s="232"/>
      <c r="Y3273" s="695"/>
      <c r="Z3273" s="232"/>
      <c r="AA3273" s="696"/>
      <c r="AB3273" s="696"/>
      <c r="AC3273" s="697"/>
      <c r="AD3273" s="698"/>
      <c r="AE3273" s="699"/>
      <c r="AF3273" s="699"/>
      <c r="AG3273" s="699"/>
      <c r="AH3273" s="699"/>
      <c r="AI3273" s="232"/>
      <c r="AJ3273" s="694"/>
      <c r="AK3273" s="694"/>
      <c r="AL3273" s="700"/>
      <c r="AM3273" s="694"/>
      <c r="AN3273" s="694"/>
      <c r="AO3273" s="232"/>
      <c r="AP3273" s="232"/>
      <c r="AQ3273" s="232"/>
      <c r="AR3273" s="232"/>
      <c r="AS3273" s="232"/>
      <c r="AT3273" s="243" t="str">
        <f t="shared" si="245"/>
        <v/>
      </c>
      <c r="AU3273" s="243" t="str">
        <f t="shared" si="246"/>
        <v/>
      </c>
    </row>
    <row r="3274" spans="2:47" ht="14.25">
      <c r="B3274" s="682">
        <v>2025</v>
      </c>
      <c r="C3274" s="29">
        <v>8</v>
      </c>
      <c r="D3274" s="682"/>
      <c r="E3274" s="683"/>
      <c r="F3274" s="682"/>
      <c r="G3274" s="703"/>
      <c r="H3274" s="694"/>
      <c r="I3274" s="347"/>
      <c r="J3274" s="694"/>
      <c r="K3274" s="232"/>
      <c r="L3274" s="698"/>
      <c r="M3274" s="185"/>
      <c r="N3274" s="717"/>
      <c r="O3274" s="232"/>
      <c r="P3274" s="232"/>
      <c r="Q3274" s="347"/>
      <c r="R3274" s="695"/>
      <c r="S3274" s="695"/>
      <c r="T3274" s="695"/>
      <c r="U3274" s="695"/>
      <c r="V3274" s="695"/>
      <c r="W3274" s="695"/>
      <c r="X3274" s="232"/>
      <c r="Y3274" s="695"/>
      <c r="Z3274" s="232"/>
      <c r="AA3274" s="696"/>
      <c r="AB3274" s="696"/>
      <c r="AC3274" s="697"/>
      <c r="AD3274" s="698"/>
      <c r="AE3274" s="699"/>
      <c r="AF3274" s="699"/>
      <c r="AG3274" s="699"/>
      <c r="AH3274" s="699"/>
      <c r="AI3274" s="232"/>
      <c r="AJ3274" s="694"/>
      <c r="AK3274" s="694"/>
      <c r="AL3274" s="700"/>
      <c r="AM3274" s="694"/>
      <c r="AN3274" s="694"/>
      <c r="AO3274" s="232"/>
      <c r="AP3274" s="232"/>
      <c r="AQ3274" s="232"/>
      <c r="AR3274" s="232"/>
      <c r="AS3274" s="232"/>
      <c r="AT3274" s="243" t="str">
        <f t="shared" si="245"/>
        <v/>
      </c>
      <c r="AU3274" s="243" t="str">
        <f t="shared" si="246"/>
        <v/>
      </c>
    </row>
    <row r="3275" spans="2:47" ht="14.25">
      <c r="B3275" s="682">
        <v>2025</v>
      </c>
      <c r="C3275" s="29">
        <v>8</v>
      </c>
      <c r="D3275" s="682"/>
      <c r="E3275" s="683"/>
      <c r="F3275" s="682"/>
      <c r="G3275" s="703"/>
      <c r="H3275" s="694"/>
      <c r="I3275" s="347"/>
      <c r="J3275" s="694"/>
      <c r="K3275" s="232"/>
      <c r="L3275" s="698"/>
      <c r="M3275" s="185"/>
      <c r="N3275" s="717"/>
      <c r="O3275" s="232"/>
      <c r="P3275" s="232"/>
      <c r="Q3275" s="347"/>
      <c r="R3275" s="695"/>
      <c r="S3275" s="695"/>
      <c r="T3275" s="695"/>
      <c r="U3275" s="695"/>
      <c r="V3275" s="695"/>
      <c r="W3275" s="695"/>
      <c r="X3275" s="232"/>
      <c r="Y3275" s="695"/>
      <c r="Z3275" s="232"/>
      <c r="AA3275" s="696"/>
      <c r="AB3275" s="696"/>
      <c r="AC3275" s="697"/>
      <c r="AD3275" s="698"/>
      <c r="AE3275" s="699"/>
      <c r="AF3275" s="699"/>
      <c r="AG3275" s="699"/>
      <c r="AH3275" s="699"/>
      <c r="AI3275" s="232"/>
      <c r="AJ3275" s="694"/>
      <c r="AK3275" s="694"/>
      <c r="AL3275" s="700"/>
      <c r="AM3275" s="694"/>
      <c r="AN3275" s="694"/>
      <c r="AO3275" s="232"/>
      <c r="AP3275" s="232"/>
      <c r="AQ3275" s="232"/>
      <c r="AR3275" s="232"/>
      <c r="AS3275" s="232"/>
      <c r="AT3275" s="243" t="str">
        <f t="shared" si="245"/>
        <v/>
      </c>
      <c r="AU3275" s="243" t="str">
        <f t="shared" si="246"/>
        <v/>
      </c>
    </row>
    <row r="3276" spans="2:47" ht="14.25">
      <c r="B3276" s="682">
        <v>2025</v>
      </c>
      <c r="C3276" s="29">
        <v>8</v>
      </c>
      <c r="D3276" s="682"/>
      <c r="E3276" s="683"/>
      <c r="F3276" s="682"/>
      <c r="G3276" s="703"/>
      <c r="H3276" s="694"/>
      <c r="I3276" s="347"/>
      <c r="J3276" s="694"/>
      <c r="K3276" s="232"/>
      <c r="L3276" s="698"/>
      <c r="M3276" s="185"/>
      <c r="N3276" s="717"/>
      <c r="O3276" s="232"/>
      <c r="P3276" s="232"/>
      <c r="Q3276" s="347"/>
      <c r="R3276" s="695"/>
      <c r="S3276" s="695"/>
      <c r="T3276" s="695"/>
      <c r="U3276" s="695"/>
      <c r="V3276" s="695"/>
      <c r="W3276" s="695"/>
      <c r="X3276" s="232"/>
      <c r="Y3276" s="695"/>
      <c r="Z3276" s="232"/>
      <c r="AA3276" s="696"/>
      <c r="AB3276" s="696"/>
      <c r="AC3276" s="697"/>
      <c r="AD3276" s="698"/>
      <c r="AE3276" s="699"/>
      <c r="AF3276" s="699"/>
      <c r="AG3276" s="699"/>
      <c r="AH3276" s="699"/>
      <c r="AI3276" s="232"/>
      <c r="AJ3276" s="694"/>
      <c r="AK3276" s="694"/>
      <c r="AL3276" s="700"/>
      <c r="AM3276" s="694"/>
      <c r="AN3276" s="694"/>
      <c r="AO3276" s="232"/>
      <c r="AP3276" s="232"/>
      <c r="AQ3276" s="232"/>
      <c r="AR3276" s="232"/>
      <c r="AS3276" s="232"/>
      <c r="AT3276" s="243" t="str">
        <f t="shared" si="245"/>
        <v/>
      </c>
      <c r="AU3276" s="243" t="str">
        <f t="shared" si="246"/>
        <v/>
      </c>
    </row>
    <row r="3277" spans="2:47" ht="14.25">
      <c r="B3277" s="682">
        <v>2025</v>
      </c>
      <c r="C3277" s="29">
        <v>8</v>
      </c>
      <c r="D3277" s="682"/>
      <c r="E3277" s="683"/>
      <c r="F3277" s="682"/>
      <c r="G3277" s="703"/>
      <c r="H3277" s="694"/>
      <c r="I3277" s="347"/>
      <c r="J3277" s="694"/>
      <c r="K3277" s="232"/>
      <c r="L3277" s="698"/>
      <c r="M3277" s="185"/>
      <c r="N3277" s="717"/>
      <c r="O3277" s="232"/>
      <c r="P3277" s="232"/>
      <c r="Q3277" s="347"/>
      <c r="R3277" s="695"/>
      <c r="S3277" s="695"/>
      <c r="T3277" s="695"/>
      <c r="U3277" s="695"/>
      <c r="V3277" s="695"/>
      <c r="W3277" s="695"/>
      <c r="X3277" s="232"/>
      <c r="Y3277" s="695"/>
      <c r="Z3277" s="232"/>
      <c r="AA3277" s="696"/>
      <c r="AB3277" s="696"/>
      <c r="AC3277" s="697"/>
      <c r="AD3277" s="698"/>
      <c r="AE3277" s="699"/>
      <c r="AF3277" s="699"/>
      <c r="AG3277" s="699"/>
      <c r="AH3277" s="699"/>
      <c r="AI3277" s="232"/>
      <c r="AJ3277" s="694"/>
      <c r="AK3277" s="694"/>
      <c r="AL3277" s="700"/>
      <c r="AM3277" s="694"/>
      <c r="AN3277" s="694"/>
      <c r="AO3277" s="232"/>
      <c r="AP3277" s="232"/>
      <c r="AQ3277" s="232"/>
      <c r="AR3277" s="232"/>
      <c r="AS3277" s="232"/>
      <c r="AT3277" s="243" t="str">
        <f t="shared" si="245"/>
        <v/>
      </c>
      <c r="AU3277" s="243" t="str">
        <f t="shared" si="246"/>
        <v/>
      </c>
    </row>
    <row r="3278" spans="2:47" ht="14.25">
      <c r="B3278" s="682">
        <v>2025</v>
      </c>
      <c r="C3278" s="29">
        <v>8</v>
      </c>
      <c r="D3278" s="682"/>
      <c r="E3278" s="683"/>
      <c r="F3278" s="682"/>
      <c r="G3278" s="703"/>
      <c r="H3278" s="694"/>
      <c r="I3278" s="347"/>
      <c r="J3278" s="694"/>
      <c r="K3278" s="232"/>
      <c r="L3278" s="698"/>
      <c r="M3278" s="185"/>
      <c r="N3278" s="717"/>
      <c r="O3278" s="232"/>
      <c r="P3278" s="232"/>
      <c r="Q3278" s="347"/>
      <c r="R3278" s="695"/>
      <c r="S3278" s="695"/>
      <c r="T3278" s="695"/>
      <c r="U3278" s="695"/>
      <c r="V3278" s="695"/>
      <c r="W3278" s="695"/>
      <c r="X3278" s="232"/>
      <c r="Y3278" s="695"/>
      <c r="Z3278" s="232"/>
      <c r="AA3278" s="696"/>
      <c r="AB3278" s="696"/>
      <c r="AC3278" s="697"/>
      <c r="AD3278" s="698"/>
      <c r="AE3278" s="699"/>
      <c r="AF3278" s="699"/>
      <c r="AG3278" s="699"/>
      <c r="AH3278" s="699"/>
      <c r="AI3278" s="232"/>
      <c r="AJ3278" s="694"/>
      <c r="AK3278" s="694"/>
      <c r="AL3278" s="700"/>
      <c r="AM3278" s="694"/>
      <c r="AN3278" s="694"/>
      <c r="AO3278" s="232"/>
      <c r="AP3278" s="232"/>
      <c r="AQ3278" s="232"/>
      <c r="AR3278" s="232"/>
      <c r="AS3278" s="232"/>
      <c r="AT3278" s="243" t="str">
        <f t="shared" si="245"/>
        <v/>
      </c>
      <c r="AU3278" s="243" t="str">
        <f t="shared" si="246"/>
        <v/>
      </c>
    </row>
    <row r="3279" spans="2:47" ht="14.25">
      <c r="B3279" s="682">
        <v>2025</v>
      </c>
      <c r="C3279" s="29">
        <v>8</v>
      </c>
      <c r="D3279" s="682"/>
      <c r="E3279" s="683"/>
      <c r="F3279" s="682"/>
      <c r="G3279" s="703"/>
      <c r="H3279" s="694"/>
      <c r="I3279" s="347"/>
      <c r="J3279" s="694"/>
      <c r="K3279" s="232"/>
      <c r="L3279" s="698"/>
      <c r="M3279" s="185"/>
      <c r="N3279" s="717"/>
      <c r="O3279" s="232"/>
      <c r="P3279" s="232"/>
      <c r="Q3279" s="347"/>
      <c r="R3279" s="695"/>
      <c r="S3279" s="695"/>
      <c r="T3279" s="695"/>
      <c r="U3279" s="695"/>
      <c r="V3279" s="695"/>
      <c r="W3279" s="695"/>
      <c r="X3279" s="232"/>
      <c r="Y3279" s="695"/>
      <c r="Z3279" s="232"/>
      <c r="AA3279" s="696"/>
      <c r="AB3279" s="696"/>
      <c r="AC3279" s="697"/>
      <c r="AD3279" s="698"/>
      <c r="AE3279" s="699"/>
      <c r="AF3279" s="699"/>
      <c r="AG3279" s="699"/>
      <c r="AH3279" s="699"/>
      <c r="AI3279" s="232"/>
      <c r="AJ3279" s="694"/>
      <c r="AK3279" s="694"/>
      <c r="AL3279" s="700"/>
      <c r="AM3279" s="694"/>
      <c r="AN3279" s="694"/>
      <c r="AO3279" s="232"/>
      <c r="AP3279" s="232"/>
      <c r="AQ3279" s="232"/>
      <c r="AR3279" s="232"/>
      <c r="AS3279" s="232"/>
      <c r="AT3279" s="243" t="str">
        <f t="shared" si="245"/>
        <v/>
      </c>
      <c r="AU3279" s="243" t="str">
        <f t="shared" si="246"/>
        <v/>
      </c>
    </row>
    <row r="3280" spans="2:47" ht="14.25">
      <c r="B3280" s="682">
        <v>2025</v>
      </c>
      <c r="C3280" s="29">
        <v>8</v>
      </c>
      <c r="D3280" s="682"/>
      <c r="E3280" s="683"/>
      <c r="F3280" s="682"/>
      <c r="G3280" s="703"/>
      <c r="H3280" s="694"/>
      <c r="I3280" s="347"/>
      <c r="J3280" s="694"/>
      <c r="K3280" s="232"/>
      <c r="L3280" s="698"/>
      <c r="M3280" s="185"/>
      <c r="N3280" s="717"/>
      <c r="O3280" s="232"/>
      <c r="P3280" s="232"/>
      <c r="Q3280" s="347"/>
      <c r="R3280" s="695"/>
      <c r="S3280" s="695"/>
      <c r="T3280" s="695"/>
      <c r="U3280" s="695"/>
      <c r="V3280" s="695"/>
      <c r="W3280" s="695"/>
      <c r="X3280" s="232"/>
      <c r="Y3280" s="695"/>
      <c r="Z3280" s="232"/>
      <c r="AA3280" s="696"/>
      <c r="AB3280" s="696"/>
      <c r="AC3280" s="697"/>
      <c r="AD3280" s="698"/>
      <c r="AE3280" s="699"/>
      <c r="AF3280" s="699"/>
      <c r="AG3280" s="699"/>
      <c r="AH3280" s="699"/>
      <c r="AI3280" s="232"/>
      <c r="AJ3280" s="694"/>
      <c r="AK3280" s="694"/>
      <c r="AL3280" s="700"/>
      <c r="AM3280" s="694"/>
      <c r="AN3280" s="694"/>
      <c r="AO3280" s="232"/>
      <c r="AP3280" s="232"/>
      <c r="AQ3280" s="232"/>
      <c r="AR3280" s="232"/>
      <c r="AS3280" s="232"/>
      <c r="AT3280" s="243" t="str">
        <f t="shared" si="245"/>
        <v/>
      </c>
      <c r="AU3280" s="243" t="str">
        <f t="shared" si="246"/>
        <v/>
      </c>
    </row>
    <row r="3281" spans="2:47" ht="14.25">
      <c r="B3281" s="682">
        <v>2025</v>
      </c>
      <c r="C3281" s="29">
        <v>8</v>
      </c>
      <c r="D3281" s="682"/>
      <c r="E3281" s="683"/>
      <c r="F3281" s="682"/>
      <c r="G3281" s="703"/>
      <c r="H3281" s="694"/>
      <c r="I3281" s="347"/>
      <c r="J3281" s="694"/>
      <c r="K3281" s="232"/>
      <c r="L3281" s="698"/>
      <c r="M3281" s="185"/>
      <c r="N3281" s="717"/>
      <c r="O3281" s="232"/>
      <c r="P3281" s="232"/>
      <c r="Q3281" s="347"/>
      <c r="R3281" s="695"/>
      <c r="S3281" s="695"/>
      <c r="T3281" s="695"/>
      <c r="U3281" s="695"/>
      <c r="V3281" s="695"/>
      <c r="W3281" s="695"/>
      <c r="X3281" s="232"/>
      <c r="Y3281" s="695"/>
      <c r="Z3281" s="232"/>
      <c r="AA3281" s="696"/>
      <c r="AB3281" s="696"/>
      <c r="AC3281" s="697"/>
      <c r="AD3281" s="698"/>
      <c r="AE3281" s="699"/>
      <c r="AF3281" s="699"/>
      <c r="AG3281" s="699"/>
      <c r="AH3281" s="699"/>
      <c r="AI3281" s="232"/>
      <c r="AJ3281" s="694"/>
      <c r="AK3281" s="694"/>
      <c r="AL3281" s="700"/>
      <c r="AM3281" s="694"/>
      <c r="AN3281" s="694"/>
      <c r="AO3281" s="232"/>
      <c r="AP3281" s="232"/>
      <c r="AQ3281" s="232"/>
      <c r="AR3281" s="232"/>
      <c r="AS3281" s="232"/>
      <c r="AT3281" s="243" t="str">
        <f t="shared" si="245"/>
        <v/>
      </c>
      <c r="AU3281" s="243" t="str">
        <f t="shared" si="246"/>
        <v/>
      </c>
    </row>
    <row r="3282" spans="2:47" ht="14.25">
      <c r="B3282" s="682">
        <v>2025</v>
      </c>
      <c r="C3282" s="29">
        <v>8</v>
      </c>
      <c r="D3282" s="682"/>
      <c r="E3282" s="683"/>
      <c r="F3282" s="682"/>
      <c r="G3282" s="703"/>
      <c r="H3282" s="694"/>
      <c r="I3282" s="347"/>
      <c r="J3282" s="694"/>
      <c r="K3282" s="232"/>
      <c r="L3282" s="698"/>
      <c r="M3282" s="185"/>
      <c r="N3282" s="717"/>
      <c r="O3282" s="232"/>
      <c r="P3282" s="232"/>
      <c r="Q3282" s="347"/>
      <c r="R3282" s="695"/>
      <c r="S3282" s="695"/>
      <c r="T3282" s="695"/>
      <c r="U3282" s="695"/>
      <c r="V3282" s="695"/>
      <c r="W3282" s="695"/>
      <c r="X3282" s="232"/>
      <c r="Y3282" s="695"/>
      <c r="Z3282" s="232"/>
      <c r="AA3282" s="696"/>
      <c r="AB3282" s="696"/>
      <c r="AC3282" s="697"/>
      <c r="AD3282" s="698"/>
      <c r="AE3282" s="699"/>
      <c r="AF3282" s="699"/>
      <c r="AG3282" s="699"/>
      <c r="AH3282" s="699"/>
      <c r="AI3282" s="232"/>
      <c r="AJ3282" s="694"/>
      <c r="AK3282" s="694"/>
      <c r="AL3282" s="700"/>
      <c r="AM3282" s="694"/>
      <c r="AN3282" s="694"/>
      <c r="AO3282" s="232"/>
      <c r="AP3282" s="232"/>
      <c r="AQ3282" s="232"/>
      <c r="AR3282" s="232"/>
      <c r="AS3282" s="232"/>
      <c r="AT3282" s="243" t="str">
        <f t="shared" si="245"/>
        <v/>
      </c>
      <c r="AU3282" s="243" t="str">
        <f t="shared" si="246"/>
        <v/>
      </c>
    </row>
    <row r="3283" spans="2:47" ht="14.25">
      <c r="B3283" s="682">
        <v>2025</v>
      </c>
      <c r="C3283" s="29">
        <v>8</v>
      </c>
      <c r="D3283" s="682"/>
      <c r="E3283" s="683"/>
      <c r="F3283" s="682"/>
      <c r="G3283" s="703"/>
      <c r="H3283" s="694"/>
      <c r="I3283" s="347"/>
      <c r="J3283" s="694"/>
      <c r="K3283" s="232"/>
      <c r="L3283" s="698"/>
      <c r="M3283" s="185"/>
      <c r="N3283" s="717"/>
      <c r="O3283" s="232"/>
      <c r="P3283" s="232"/>
      <c r="Q3283" s="347"/>
      <c r="R3283" s="695"/>
      <c r="S3283" s="695"/>
      <c r="T3283" s="695"/>
      <c r="U3283" s="695"/>
      <c r="V3283" s="695"/>
      <c r="W3283" s="695"/>
      <c r="X3283" s="232"/>
      <c r="Y3283" s="695"/>
      <c r="Z3283" s="232"/>
      <c r="AA3283" s="696"/>
      <c r="AB3283" s="696"/>
      <c r="AC3283" s="697"/>
      <c r="AD3283" s="698"/>
      <c r="AE3283" s="699"/>
      <c r="AF3283" s="699"/>
      <c r="AG3283" s="699"/>
      <c r="AH3283" s="699"/>
      <c r="AI3283" s="232"/>
      <c r="AJ3283" s="694"/>
      <c r="AK3283" s="694"/>
      <c r="AL3283" s="700"/>
      <c r="AM3283" s="694"/>
      <c r="AN3283" s="694"/>
      <c r="AO3283" s="232"/>
      <c r="AP3283" s="232"/>
      <c r="AQ3283" s="232"/>
      <c r="AR3283" s="232"/>
      <c r="AS3283" s="232"/>
      <c r="AT3283" s="243" t="str">
        <f t="shared" si="245"/>
        <v/>
      </c>
      <c r="AU3283" s="243" t="str">
        <f t="shared" si="246"/>
        <v/>
      </c>
    </row>
    <row r="3284" spans="2:47" ht="14.25">
      <c r="B3284" s="682">
        <v>2025</v>
      </c>
      <c r="C3284" s="29">
        <v>8</v>
      </c>
      <c r="D3284" s="682"/>
      <c r="E3284" s="683"/>
      <c r="F3284" s="682"/>
      <c r="G3284" s="703"/>
      <c r="H3284" s="694"/>
      <c r="I3284" s="347"/>
      <c r="J3284" s="694"/>
      <c r="K3284" s="232"/>
      <c r="L3284" s="698"/>
      <c r="M3284" s="185"/>
      <c r="N3284" s="717"/>
      <c r="O3284" s="232"/>
      <c r="P3284" s="232"/>
      <c r="Q3284" s="347"/>
      <c r="R3284" s="695"/>
      <c r="S3284" s="695"/>
      <c r="T3284" s="695"/>
      <c r="U3284" s="695"/>
      <c r="V3284" s="695"/>
      <c r="W3284" s="695"/>
      <c r="X3284" s="232"/>
      <c r="Y3284" s="695"/>
      <c r="Z3284" s="232"/>
      <c r="AA3284" s="696"/>
      <c r="AB3284" s="696"/>
      <c r="AC3284" s="697"/>
      <c r="AD3284" s="698"/>
      <c r="AE3284" s="699"/>
      <c r="AF3284" s="699"/>
      <c r="AG3284" s="699"/>
      <c r="AH3284" s="699"/>
      <c r="AI3284" s="232"/>
      <c r="AJ3284" s="694"/>
      <c r="AK3284" s="694"/>
      <c r="AL3284" s="700"/>
      <c r="AM3284" s="694"/>
      <c r="AN3284" s="694"/>
      <c r="AO3284" s="232"/>
      <c r="AP3284" s="232"/>
      <c r="AQ3284" s="232"/>
      <c r="AR3284" s="232"/>
      <c r="AS3284" s="232"/>
      <c r="AT3284" s="243" t="str">
        <f t="shared" si="245"/>
        <v/>
      </c>
      <c r="AU3284" s="243" t="str">
        <f t="shared" si="246"/>
        <v/>
      </c>
    </row>
    <row r="3285" spans="2:47" ht="14.25">
      <c r="B3285" s="682">
        <v>2025</v>
      </c>
      <c r="C3285" s="29">
        <v>8</v>
      </c>
      <c r="D3285" s="682"/>
      <c r="E3285" s="683"/>
      <c r="F3285" s="682"/>
      <c r="G3285" s="703"/>
      <c r="H3285" s="694"/>
      <c r="I3285" s="347"/>
      <c r="J3285" s="694"/>
      <c r="K3285" s="232"/>
      <c r="L3285" s="698"/>
      <c r="M3285" s="185"/>
      <c r="N3285" s="717"/>
      <c r="O3285" s="232"/>
      <c r="P3285" s="232"/>
      <c r="Q3285" s="347"/>
      <c r="R3285" s="695"/>
      <c r="S3285" s="695"/>
      <c r="T3285" s="695"/>
      <c r="U3285" s="695"/>
      <c r="V3285" s="695"/>
      <c r="W3285" s="695"/>
      <c r="X3285" s="232"/>
      <c r="Y3285" s="695"/>
      <c r="Z3285" s="232"/>
      <c r="AA3285" s="696"/>
      <c r="AB3285" s="696"/>
      <c r="AC3285" s="697"/>
      <c r="AD3285" s="698"/>
      <c r="AE3285" s="699"/>
      <c r="AF3285" s="699"/>
      <c r="AG3285" s="699"/>
      <c r="AH3285" s="699"/>
      <c r="AI3285" s="232"/>
      <c r="AJ3285" s="694"/>
      <c r="AK3285" s="694"/>
      <c r="AL3285" s="700"/>
      <c r="AM3285" s="694"/>
      <c r="AN3285" s="694"/>
      <c r="AO3285" s="232"/>
      <c r="AP3285" s="232"/>
      <c r="AQ3285" s="232"/>
      <c r="AR3285" s="232"/>
      <c r="AS3285" s="232"/>
      <c r="AT3285" s="243" t="str">
        <f t="shared" si="245"/>
        <v/>
      </c>
      <c r="AU3285" s="243" t="str">
        <f t="shared" si="246"/>
        <v/>
      </c>
    </row>
    <row r="3286" spans="2:47" ht="14.25">
      <c r="B3286" s="682">
        <v>2025</v>
      </c>
      <c r="C3286" s="29">
        <v>8</v>
      </c>
      <c r="D3286" s="682"/>
      <c r="E3286" s="683"/>
      <c r="F3286" s="682"/>
      <c r="G3286" s="703"/>
      <c r="H3286" s="694"/>
      <c r="I3286" s="347"/>
      <c r="J3286" s="694"/>
      <c r="K3286" s="232"/>
      <c r="L3286" s="698"/>
      <c r="M3286" s="185"/>
      <c r="N3286" s="717"/>
      <c r="O3286" s="232"/>
      <c r="P3286" s="232"/>
      <c r="Q3286" s="347"/>
      <c r="R3286" s="695"/>
      <c r="S3286" s="695"/>
      <c r="T3286" s="695"/>
      <c r="U3286" s="695"/>
      <c r="V3286" s="695"/>
      <c r="W3286" s="695"/>
      <c r="X3286" s="232"/>
      <c r="Y3286" s="695"/>
      <c r="Z3286" s="232"/>
      <c r="AA3286" s="696"/>
      <c r="AB3286" s="696"/>
      <c r="AC3286" s="697"/>
      <c r="AD3286" s="698"/>
      <c r="AE3286" s="699"/>
      <c r="AF3286" s="699"/>
      <c r="AG3286" s="699"/>
      <c r="AH3286" s="699"/>
      <c r="AI3286" s="232"/>
      <c r="AJ3286" s="694"/>
      <c r="AK3286" s="694"/>
      <c r="AL3286" s="700"/>
      <c r="AM3286" s="694"/>
      <c r="AN3286" s="694"/>
      <c r="AO3286" s="232"/>
      <c r="AP3286" s="232"/>
      <c r="AQ3286" s="232"/>
      <c r="AR3286" s="232"/>
      <c r="AS3286" s="232"/>
      <c r="AT3286" s="243" t="str">
        <f t="shared" si="245"/>
        <v/>
      </c>
      <c r="AU3286" s="243" t="str">
        <f t="shared" si="246"/>
        <v/>
      </c>
    </row>
    <row r="3287" spans="2:47" ht="14.25">
      <c r="B3287" s="682">
        <v>2025</v>
      </c>
      <c r="C3287" s="29">
        <v>8</v>
      </c>
      <c r="D3287" s="682"/>
      <c r="E3287" s="683"/>
      <c r="F3287" s="682"/>
      <c r="G3287" s="703"/>
      <c r="H3287" s="694"/>
      <c r="I3287" s="347"/>
      <c r="J3287" s="694"/>
      <c r="K3287" s="232"/>
      <c r="L3287" s="698"/>
      <c r="M3287" s="185"/>
      <c r="N3287" s="717"/>
      <c r="O3287" s="232"/>
      <c r="P3287" s="232"/>
      <c r="Q3287" s="347"/>
      <c r="R3287" s="695"/>
      <c r="S3287" s="695"/>
      <c r="T3287" s="695"/>
      <c r="U3287" s="695"/>
      <c r="V3287" s="695"/>
      <c r="W3287" s="695"/>
      <c r="X3287" s="232"/>
      <c r="Y3287" s="695"/>
      <c r="Z3287" s="232"/>
      <c r="AA3287" s="696"/>
      <c r="AB3287" s="696"/>
      <c r="AC3287" s="697"/>
      <c r="AD3287" s="698"/>
      <c r="AE3287" s="699"/>
      <c r="AF3287" s="699"/>
      <c r="AG3287" s="699"/>
      <c r="AH3287" s="699"/>
      <c r="AI3287" s="232"/>
      <c r="AJ3287" s="694"/>
      <c r="AK3287" s="694"/>
      <c r="AL3287" s="700"/>
      <c r="AM3287" s="694"/>
      <c r="AN3287" s="694"/>
      <c r="AO3287" s="232"/>
      <c r="AP3287" s="232"/>
      <c r="AQ3287" s="232"/>
      <c r="AR3287" s="232"/>
      <c r="AS3287" s="232"/>
      <c r="AT3287" s="243" t="str">
        <f t="shared" si="245"/>
        <v/>
      </c>
      <c r="AU3287" s="243" t="str">
        <f t="shared" si="246"/>
        <v/>
      </c>
    </row>
    <row r="3288" spans="2:47" ht="14.25">
      <c r="B3288" s="682">
        <v>2025</v>
      </c>
      <c r="C3288" s="29">
        <v>8</v>
      </c>
      <c r="D3288" s="682"/>
      <c r="E3288" s="683"/>
      <c r="F3288" s="682"/>
      <c r="G3288" s="703"/>
      <c r="H3288" s="694"/>
      <c r="I3288" s="347"/>
      <c r="J3288" s="694"/>
      <c r="K3288" s="232"/>
      <c r="L3288" s="698"/>
      <c r="M3288" s="185"/>
      <c r="N3288" s="717"/>
      <c r="O3288" s="232"/>
      <c r="P3288" s="232"/>
      <c r="Q3288" s="347"/>
      <c r="R3288" s="695"/>
      <c r="S3288" s="695"/>
      <c r="T3288" s="695"/>
      <c r="U3288" s="695"/>
      <c r="V3288" s="695"/>
      <c r="W3288" s="695"/>
      <c r="X3288" s="232"/>
      <c r="Y3288" s="695"/>
      <c r="Z3288" s="232"/>
      <c r="AA3288" s="696"/>
      <c r="AB3288" s="696"/>
      <c r="AC3288" s="697"/>
      <c r="AD3288" s="698"/>
      <c r="AE3288" s="699"/>
      <c r="AF3288" s="699"/>
      <c r="AG3288" s="699"/>
      <c r="AH3288" s="699"/>
      <c r="AI3288" s="232"/>
      <c r="AJ3288" s="694"/>
      <c r="AK3288" s="694"/>
      <c r="AL3288" s="700"/>
      <c r="AM3288" s="694"/>
      <c r="AN3288" s="694"/>
      <c r="AO3288" s="232"/>
      <c r="AP3288" s="232"/>
      <c r="AQ3288" s="232"/>
      <c r="AR3288" s="232"/>
      <c r="AS3288" s="232"/>
      <c r="AT3288" s="243" t="str">
        <f t="shared" si="245"/>
        <v/>
      </c>
      <c r="AU3288" s="243" t="str">
        <f t="shared" si="246"/>
        <v/>
      </c>
    </row>
    <row r="3289" spans="2:47" ht="14.25">
      <c r="B3289" s="682">
        <v>2025</v>
      </c>
      <c r="C3289" s="29">
        <v>8</v>
      </c>
      <c r="D3289" s="682"/>
      <c r="E3289" s="683"/>
      <c r="F3289" s="682"/>
      <c r="G3289" s="703"/>
      <c r="H3289" s="694"/>
      <c r="I3289" s="347"/>
      <c r="J3289" s="694"/>
      <c r="K3289" s="232"/>
      <c r="L3289" s="698"/>
      <c r="M3289" s="185"/>
      <c r="N3289" s="717"/>
      <c r="O3289" s="232"/>
      <c r="P3289" s="232"/>
      <c r="Q3289" s="347"/>
      <c r="R3289" s="695"/>
      <c r="S3289" s="695"/>
      <c r="T3289" s="695"/>
      <c r="U3289" s="695"/>
      <c r="V3289" s="695"/>
      <c r="W3289" s="695"/>
      <c r="X3289" s="232"/>
      <c r="Y3289" s="695"/>
      <c r="Z3289" s="232"/>
      <c r="AA3289" s="696"/>
      <c r="AB3289" s="696"/>
      <c r="AC3289" s="697"/>
      <c r="AD3289" s="698"/>
      <c r="AE3289" s="699"/>
      <c r="AF3289" s="699"/>
      <c r="AG3289" s="699"/>
      <c r="AH3289" s="699"/>
      <c r="AI3289" s="232"/>
      <c r="AJ3289" s="694"/>
      <c r="AK3289" s="694"/>
      <c r="AL3289" s="700"/>
      <c r="AM3289" s="694"/>
      <c r="AN3289" s="694"/>
      <c r="AO3289" s="232"/>
      <c r="AP3289" s="232"/>
      <c r="AQ3289" s="232"/>
      <c r="AR3289" s="232"/>
      <c r="AS3289" s="232"/>
      <c r="AT3289" s="243" t="str">
        <f t="shared" si="245"/>
        <v/>
      </c>
      <c r="AU3289" s="243" t="str">
        <f t="shared" si="246"/>
        <v/>
      </c>
    </row>
    <row r="3290" spans="2:47" ht="14.25">
      <c r="B3290" s="682">
        <v>2025</v>
      </c>
      <c r="C3290" s="29">
        <v>8</v>
      </c>
      <c r="D3290" s="682"/>
      <c r="E3290" s="683"/>
      <c r="F3290" s="682"/>
      <c r="G3290" s="703"/>
      <c r="H3290" s="694"/>
      <c r="I3290" s="347"/>
      <c r="J3290" s="694"/>
      <c r="K3290" s="232"/>
      <c r="L3290" s="698"/>
      <c r="M3290" s="185"/>
      <c r="N3290" s="717"/>
      <c r="O3290" s="232"/>
      <c r="P3290" s="232"/>
      <c r="Q3290" s="347"/>
      <c r="R3290" s="695"/>
      <c r="S3290" s="695"/>
      <c r="T3290" s="695"/>
      <c r="U3290" s="695"/>
      <c r="V3290" s="695"/>
      <c r="W3290" s="695"/>
      <c r="X3290" s="232"/>
      <c r="Y3290" s="695"/>
      <c r="Z3290" s="232"/>
      <c r="AA3290" s="696"/>
      <c r="AB3290" s="696"/>
      <c r="AC3290" s="697"/>
      <c r="AD3290" s="698"/>
      <c r="AE3290" s="699"/>
      <c r="AF3290" s="699"/>
      <c r="AG3290" s="699"/>
      <c r="AH3290" s="699"/>
      <c r="AI3290" s="232"/>
      <c r="AJ3290" s="694"/>
      <c r="AK3290" s="694"/>
      <c r="AL3290" s="700"/>
      <c r="AM3290" s="694"/>
      <c r="AN3290" s="694"/>
      <c r="AO3290" s="232"/>
      <c r="AP3290" s="232"/>
      <c r="AQ3290" s="232"/>
      <c r="AR3290" s="232"/>
      <c r="AS3290" s="232"/>
      <c r="AT3290" s="243" t="str">
        <f t="shared" si="245"/>
        <v/>
      </c>
      <c r="AU3290" s="243" t="str">
        <f t="shared" si="246"/>
        <v/>
      </c>
    </row>
    <row r="3291" spans="2:47" ht="14.25">
      <c r="B3291" s="682">
        <v>2025</v>
      </c>
      <c r="C3291" s="29">
        <v>8</v>
      </c>
      <c r="D3291" s="682"/>
      <c r="E3291" s="683"/>
      <c r="F3291" s="682"/>
      <c r="G3291" s="703"/>
      <c r="H3291" s="694"/>
      <c r="I3291" s="347"/>
      <c r="J3291" s="694"/>
      <c r="K3291" s="232"/>
      <c r="L3291" s="698"/>
      <c r="M3291" s="185"/>
      <c r="N3291" s="717"/>
      <c r="O3291" s="232"/>
      <c r="P3291" s="232"/>
      <c r="Q3291" s="347"/>
      <c r="R3291" s="695"/>
      <c r="S3291" s="695"/>
      <c r="T3291" s="695"/>
      <c r="U3291" s="695"/>
      <c r="V3291" s="695"/>
      <c r="W3291" s="695"/>
      <c r="X3291" s="232"/>
      <c r="Y3291" s="695"/>
      <c r="Z3291" s="232"/>
      <c r="AA3291" s="696"/>
      <c r="AB3291" s="696"/>
      <c r="AC3291" s="697"/>
      <c r="AD3291" s="698"/>
      <c r="AE3291" s="699"/>
      <c r="AF3291" s="699"/>
      <c r="AG3291" s="699"/>
      <c r="AH3291" s="699"/>
      <c r="AI3291" s="232"/>
      <c r="AJ3291" s="694"/>
      <c r="AK3291" s="694"/>
      <c r="AL3291" s="700"/>
      <c r="AM3291" s="694"/>
      <c r="AN3291" s="694"/>
      <c r="AO3291" s="232"/>
      <c r="AP3291" s="232"/>
      <c r="AQ3291" s="232"/>
      <c r="AR3291" s="232"/>
      <c r="AS3291" s="232"/>
      <c r="AT3291" s="243" t="str">
        <f t="shared" si="245"/>
        <v/>
      </c>
      <c r="AU3291" s="243" t="str">
        <f t="shared" si="246"/>
        <v/>
      </c>
    </row>
    <row r="3292" spans="2:47" ht="14.25">
      <c r="B3292" s="682">
        <v>2025</v>
      </c>
      <c r="C3292" s="29">
        <v>8</v>
      </c>
      <c r="D3292" s="682"/>
      <c r="E3292" s="683"/>
      <c r="F3292" s="682"/>
      <c r="G3292" s="703"/>
      <c r="H3292" s="694"/>
      <c r="I3292" s="347"/>
      <c r="J3292" s="694"/>
      <c r="K3292" s="232"/>
      <c r="L3292" s="698"/>
      <c r="M3292" s="185"/>
      <c r="N3292" s="717"/>
      <c r="O3292" s="232"/>
      <c r="P3292" s="232"/>
      <c r="Q3292" s="347"/>
      <c r="R3292" s="695"/>
      <c r="S3292" s="695"/>
      <c r="T3292" s="695"/>
      <c r="U3292" s="695"/>
      <c r="V3292" s="695"/>
      <c r="W3292" s="695"/>
      <c r="X3292" s="232"/>
      <c r="Y3292" s="695"/>
      <c r="Z3292" s="232"/>
      <c r="AA3292" s="696"/>
      <c r="AB3292" s="696"/>
      <c r="AC3292" s="697"/>
      <c r="AD3292" s="698"/>
      <c r="AE3292" s="699"/>
      <c r="AF3292" s="699"/>
      <c r="AG3292" s="699"/>
      <c r="AH3292" s="699"/>
      <c r="AI3292" s="232"/>
      <c r="AJ3292" s="694"/>
      <c r="AK3292" s="694"/>
      <c r="AL3292" s="700"/>
      <c r="AM3292" s="694"/>
      <c r="AN3292" s="694"/>
      <c r="AO3292" s="232"/>
      <c r="AP3292" s="232"/>
      <c r="AQ3292" s="232"/>
      <c r="AR3292" s="232"/>
      <c r="AS3292" s="232"/>
      <c r="AT3292" s="243" t="str">
        <f t="shared" si="245"/>
        <v/>
      </c>
      <c r="AU3292" s="243" t="str">
        <f t="shared" si="246"/>
        <v/>
      </c>
    </row>
    <row r="3293" spans="2:47" ht="14.25">
      <c r="B3293" s="682">
        <v>2025</v>
      </c>
      <c r="C3293" s="29">
        <v>8</v>
      </c>
      <c r="D3293" s="682"/>
      <c r="E3293" s="683"/>
      <c r="F3293" s="682"/>
      <c r="G3293" s="703"/>
      <c r="H3293" s="694"/>
      <c r="I3293" s="347"/>
      <c r="J3293" s="694"/>
      <c r="K3293" s="232"/>
      <c r="L3293" s="698"/>
      <c r="M3293" s="185"/>
      <c r="N3293" s="717"/>
      <c r="O3293" s="232"/>
      <c r="P3293" s="232"/>
      <c r="Q3293" s="347"/>
      <c r="R3293" s="695"/>
      <c r="S3293" s="695"/>
      <c r="T3293" s="695"/>
      <c r="U3293" s="695"/>
      <c r="V3293" s="695"/>
      <c r="W3293" s="695"/>
      <c r="X3293" s="232"/>
      <c r="Y3293" s="695"/>
      <c r="Z3293" s="232"/>
      <c r="AA3293" s="696"/>
      <c r="AB3293" s="696"/>
      <c r="AC3293" s="697"/>
      <c r="AD3293" s="698"/>
      <c r="AE3293" s="699"/>
      <c r="AF3293" s="699"/>
      <c r="AG3293" s="699"/>
      <c r="AH3293" s="699"/>
      <c r="AI3293" s="232"/>
      <c r="AJ3293" s="694"/>
      <c r="AK3293" s="694"/>
      <c r="AL3293" s="700"/>
      <c r="AM3293" s="694"/>
      <c r="AN3293" s="694"/>
      <c r="AO3293" s="232"/>
      <c r="AP3293" s="232"/>
      <c r="AQ3293" s="232"/>
      <c r="AR3293" s="232"/>
      <c r="AS3293" s="232"/>
      <c r="AT3293" s="243" t="str">
        <f t="shared" si="245"/>
        <v/>
      </c>
      <c r="AU3293" s="243" t="str">
        <f t="shared" si="246"/>
        <v/>
      </c>
    </row>
    <row r="3294" spans="2:47" ht="14.25">
      <c r="B3294" s="682">
        <v>2025</v>
      </c>
      <c r="C3294" s="29">
        <v>8</v>
      </c>
      <c r="D3294" s="682"/>
      <c r="E3294" s="683"/>
      <c r="F3294" s="682"/>
      <c r="G3294" s="703"/>
      <c r="H3294" s="694"/>
      <c r="I3294" s="347"/>
      <c r="J3294" s="694"/>
      <c r="K3294" s="232"/>
      <c r="L3294" s="698"/>
      <c r="M3294" s="185"/>
      <c r="N3294" s="717"/>
      <c r="O3294" s="232"/>
      <c r="P3294" s="232"/>
      <c r="Q3294" s="347"/>
      <c r="R3294" s="695"/>
      <c r="S3294" s="695"/>
      <c r="T3294" s="695"/>
      <c r="U3294" s="695"/>
      <c r="V3294" s="695"/>
      <c r="W3294" s="695"/>
      <c r="X3294" s="232"/>
      <c r="Y3294" s="695"/>
      <c r="Z3294" s="232"/>
      <c r="AA3294" s="696"/>
      <c r="AB3294" s="696"/>
      <c r="AC3294" s="697"/>
      <c r="AD3294" s="698"/>
      <c r="AE3294" s="699"/>
      <c r="AF3294" s="699"/>
      <c r="AG3294" s="699"/>
      <c r="AH3294" s="699"/>
      <c r="AI3294" s="232"/>
      <c r="AJ3294" s="694"/>
      <c r="AK3294" s="694"/>
      <c r="AL3294" s="700"/>
      <c r="AM3294" s="694"/>
      <c r="AN3294" s="694"/>
      <c r="AO3294" s="232"/>
      <c r="AP3294" s="232"/>
      <c r="AQ3294" s="232"/>
      <c r="AR3294" s="232"/>
      <c r="AS3294" s="232"/>
      <c r="AT3294" s="243" t="str">
        <f t="shared" si="245"/>
        <v/>
      </c>
      <c r="AU3294" s="243" t="str">
        <f t="shared" si="246"/>
        <v/>
      </c>
    </row>
    <row r="3295" spans="2:47" ht="14.25">
      <c r="B3295" s="682">
        <v>2025</v>
      </c>
      <c r="C3295" s="29">
        <v>8</v>
      </c>
      <c r="D3295" s="682"/>
      <c r="E3295" s="683"/>
      <c r="F3295" s="682"/>
      <c r="G3295" s="703"/>
      <c r="H3295" s="694"/>
      <c r="I3295" s="347"/>
      <c r="J3295" s="694"/>
      <c r="K3295" s="232"/>
      <c r="L3295" s="698"/>
      <c r="M3295" s="185"/>
      <c r="N3295" s="717"/>
      <c r="O3295" s="232"/>
      <c r="P3295" s="232"/>
      <c r="Q3295" s="347"/>
      <c r="R3295" s="695"/>
      <c r="S3295" s="695"/>
      <c r="T3295" s="695"/>
      <c r="U3295" s="695"/>
      <c r="V3295" s="695"/>
      <c r="W3295" s="695"/>
      <c r="X3295" s="232"/>
      <c r="Y3295" s="695"/>
      <c r="Z3295" s="232"/>
      <c r="AA3295" s="696"/>
      <c r="AB3295" s="696"/>
      <c r="AC3295" s="697"/>
      <c r="AD3295" s="698"/>
      <c r="AE3295" s="699"/>
      <c r="AF3295" s="699"/>
      <c r="AG3295" s="699"/>
      <c r="AH3295" s="699"/>
      <c r="AI3295" s="232"/>
      <c r="AJ3295" s="694"/>
      <c r="AK3295" s="694"/>
      <c r="AL3295" s="700"/>
      <c r="AM3295" s="694"/>
      <c r="AN3295" s="694"/>
      <c r="AO3295" s="232"/>
      <c r="AP3295" s="232"/>
      <c r="AQ3295" s="232"/>
      <c r="AR3295" s="232"/>
      <c r="AS3295" s="232"/>
      <c r="AT3295" s="243" t="str">
        <f t="shared" si="245"/>
        <v/>
      </c>
      <c r="AU3295" s="243" t="str">
        <f t="shared" si="246"/>
        <v/>
      </c>
    </row>
    <row r="3296" spans="2:47" ht="14.25">
      <c r="B3296" s="682">
        <v>2025</v>
      </c>
      <c r="C3296" s="29">
        <v>8</v>
      </c>
      <c r="D3296" s="682"/>
      <c r="E3296" s="683"/>
      <c r="F3296" s="682"/>
      <c r="G3296" s="703"/>
      <c r="H3296" s="694"/>
      <c r="I3296" s="347"/>
      <c r="J3296" s="694"/>
      <c r="K3296" s="232"/>
      <c r="L3296" s="698"/>
      <c r="M3296" s="185"/>
      <c r="N3296" s="717"/>
      <c r="O3296" s="232"/>
      <c r="P3296" s="232"/>
      <c r="Q3296" s="347"/>
      <c r="R3296" s="695"/>
      <c r="S3296" s="695"/>
      <c r="T3296" s="695"/>
      <c r="U3296" s="695"/>
      <c r="V3296" s="695"/>
      <c r="W3296" s="695"/>
      <c r="X3296" s="232"/>
      <c r="Y3296" s="695"/>
      <c r="Z3296" s="232"/>
      <c r="AA3296" s="696"/>
      <c r="AB3296" s="696"/>
      <c r="AC3296" s="697"/>
      <c r="AD3296" s="698"/>
      <c r="AE3296" s="699"/>
      <c r="AF3296" s="699"/>
      <c r="AG3296" s="699"/>
      <c r="AH3296" s="699"/>
      <c r="AI3296" s="232"/>
      <c r="AJ3296" s="694"/>
      <c r="AK3296" s="694"/>
      <c r="AL3296" s="700"/>
      <c r="AM3296" s="694"/>
      <c r="AN3296" s="694"/>
      <c r="AO3296" s="232"/>
      <c r="AP3296" s="232"/>
      <c r="AQ3296" s="232"/>
      <c r="AR3296" s="232"/>
      <c r="AS3296" s="232"/>
      <c r="AT3296" s="243" t="str">
        <f t="shared" si="245"/>
        <v/>
      </c>
      <c r="AU3296" s="243" t="str">
        <f t="shared" si="246"/>
        <v/>
      </c>
    </row>
    <row r="3297" spans="2:47" ht="14.25">
      <c r="B3297" s="682">
        <v>2025</v>
      </c>
      <c r="C3297" s="29">
        <v>8</v>
      </c>
      <c r="D3297" s="682"/>
      <c r="E3297" s="683"/>
      <c r="F3297" s="682"/>
      <c r="G3297" s="703"/>
      <c r="H3297" s="694"/>
      <c r="I3297" s="347"/>
      <c r="J3297" s="694"/>
      <c r="K3297" s="232"/>
      <c r="L3297" s="698"/>
      <c r="M3297" s="185"/>
      <c r="N3297" s="717"/>
      <c r="O3297" s="232"/>
      <c r="P3297" s="232"/>
      <c r="Q3297" s="347"/>
      <c r="R3297" s="695"/>
      <c r="S3297" s="695"/>
      <c r="T3297" s="695"/>
      <c r="U3297" s="695"/>
      <c r="V3297" s="695"/>
      <c r="W3297" s="695"/>
      <c r="X3297" s="232"/>
      <c r="Y3297" s="695"/>
      <c r="Z3297" s="232"/>
      <c r="AA3297" s="696"/>
      <c r="AB3297" s="696"/>
      <c r="AC3297" s="697"/>
      <c r="AD3297" s="698"/>
      <c r="AE3297" s="699"/>
      <c r="AF3297" s="699"/>
      <c r="AG3297" s="699"/>
      <c r="AH3297" s="699"/>
      <c r="AI3297" s="232"/>
      <c r="AJ3297" s="694"/>
      <c r="AK3297" s="694"/>
      <c r="AL3297" s="700"/>
      <c r="AM3297" s="694"/>
      <c r="AN3297" s="694"/>
      <c r="AO3297" s="232"/>
      <c r="AP3297" s="232"/>
      <c r="AQ3297" s="232"/>
      <c r="AR3297" s="232"/>
      <c r="AS3297" s="232"/>
      <c r="AT3297" s="243" t="str">
        <f t="shared" si="245"/>
        <v/>
      </c>
      <c r="AU3297" s="243" t="str">
        <f t="shared" si="246"/>
        <v/>
      </c>
    </row>
    <row r="3298" spans="2:47" ht="14.25">
      <c r="B3298" s="682">
        <v>2025</v>
      </c>
      <c r="C3298" s="29">
        <v>8</v>
      </c>
      <c r="D3298" s="682"/>
      <c r="E3298" s="683"/>
      <c r="F3298" s="682"/>
      <c r="G3298" s="703"/>
      <c r="H3298" s="694"/>
      <c r="I3298" s="347"/>
      <c r="J3298" s="694"/>
      <c r="K3298" s="232"/>
      <c r="L3298" s="698"/>
      <c r="M3298" s="185"/>
      <c r="N3298" s="717"/>
      <c r="O3298" s="232"/>
      <c r="P3298" s="232"/>
      <c r="Q3298" s="347"/>
      <c r="R3298" s="695"/>
      <c r="S3298" s="695"/>
      <c r="T3298" s="695"/>
      <c r="U3298" s="695"/>
      <c r="V3298" s="695"/>
      <c r="W3298" s="695"/>
      <c r="X3298" s="232"/>
      <c r="Y3298" s="695"/>
      <c r="Z3298" s="232"/>
      <c r="AA3298" s="696"/>
      <c r="AB3298" s="696"/>
      <c r="AC3298" s="697"/>
      <c r="AD3298" s="698"/>
      <c r="AE3298" s="699"/>
      <c r="AF3298" s="699"/>
      <c r="AG3298" s="699"/>
      <c r="AH3298" s="699"/>
      <c r="AI3298" s="232"/>
      <c r="AJ3298" s="694"/>
      <c r="AK3298" s="694"/>
      <c r="AL3298" s="700"/>
      <c r="AM3298" s="694"/>
      <c r="AN3298" s="694"/>
      <c r="AO3298" s="232"/>
      <c r="AP3298" s="232"/>
      <c r="AQ3298" s="232"/>
      <c r="AR3298" s="232"/>
      <c r="AS3298" s="232"/>
      <c r="AT3298" s="243" t="str">
        <f t="shared" si="245"/>
        <v/>
      </c>
      <c r="AU3298" s="243" t="str">
        <f t="shared" si="246"/>
        <v/>
      </c>
    </row>
    <row r="3299" spans="2:47" ht="14.25">
      <c r="B3299" s="682">
        <v>2025</v>
      </c>
      <c r="C3299" s="29">
        <v>8</v>
      </c>
      <c r="D3299" s="682"/>
      <c r="E3299" s="683"/>
      <c r="F3299" s="682"/>
      <c r="G3299" s="703"/>
      <c r="H3299" s="694"/>
      <c r="I3299" s="347"/>
      <c r="J3299" s="694"/>
      <c r="K3299" s="232"/>
      <c r="L3299" s="698"/>
      <c r="M3299" s="185"/>
      <c r="N3299" s="717"/>
      <c r="O3299" s="232"/>
      <c r="P3299" s="232"/>
      <c r="Q3299" s="347"/>
      <c r="R3299" s="695"/>
      <c r="S3299" s="695"/>
      <c r="T3299" s="695"/>
      <c r="U3299" s="695"/>
      <c r="V3299" s="695"/>
      <c r="W3299" s="695"/>
      <c r="X3299" s="232"/>
      <c r="Y3299" s="695"/>
      <c r="Z3299" s="232"/>
      <c r="AA3299" s="696"/>
      <c r="AB3299" s="696"/>
      <c r="AC3299" s="697"/>
      <c r="AD3299" s="698"/>
      <c r="AE3299" s="699"/>
      <c r="AF3299" s="699"/>
      <c r="AG3299" s="699"/>
      <c r="AH3299" s="699"/>
      <c r="AI3299" s="232"/>
      <c r="AJ3299" s="694"/>
      <c r="AK3299" s="694"/>
      <c r="AL3299" s="700"/>
      <c r="AM3299" s="694"/>
      <c r="AN3299" s="694"/>
      <c r="AO3299" s="232"/>
      <c r="AP3299" s="232"/>
      <c r="AQ3299" s="232"/>
      <c r="AR3299" s="232"/>
      <c r="AS3299" s="232"/>
      <c r="AT3299" s="243" t="str">
        <f t="shared" si="245"/>
        <v/>
      </c>
      <c r="AU3299" s="243" t="str">
        <f t="shared" si="246"/>
        <v/>
      </c>
    </row>
    <row r="3300" spans="2:47" ht="14.25">
      <c r="B3300" s="682">
        <v>2025</v>
      </c>
      <c r="C3300" s="29">
        <v>8</v>
      </c>
      <c r="D3300" s="682"/>
      <c r="E3300" s="683"/>
      <c r="F3300" s="682"/>
      <c r="G3300" s="703"/>
      <c r="H3300" s="694"/>
      <c r="I3300" s="347"/>
      <c r="J3300" s="694"/>
      <c r="K3300" s="232"/>
      <c r="L3300" s="698"/>
      <c r="M3300" s="185"/>
      <c r="N3300" s="717"/>
      <c r="O3300" s="232"/>
      <c r="P3300" s="232"/>
      <c r="Q3300" s="347"/>
      <c r="R3300" s="695"/>
      <c r="S3300" s="695"/>
      <c r="T3300" s="695"/>
      <c r="U3300" s="695"/>
      <c r="V3300" s="695"/>
      <c r="W3300" s="695"/>
      <c r="X3300" s="232"/>
      <c r="Y3300" s="695"/>
      <c r="Z3300" s="232"/>
      <c r="AA3300" s="696"/>
      <c r="AB3300" s="696"/>
      <c r="AC3300" s="697"/>
      <c r="AD3300" s="698"/>
      <c r="AE3300" s="699"/>
      <c r="AF3300" s="699"/>
      <c r="AG3300" s="699"/>
      <c r="AH3300" s="699"/>
      <c r="AI3300" s="232"/>
      <c r="AJ3300" s="694"/>
      <c r="AK3300" s="694"/>
      <c r="AL3300" s="700"/>
      <c r="AM3300" s="694"/>
      <c r="AN3300" s="694"/>
      <c r="AO3300" s="232"/>
      <c r="AP3300" s="232"/>
      <c r="AQ3300" s="232"/>
      <c r="AR3300" s="232"/>
      <c r="AS3300" s="232"/>
      <c r="AT3300" s="243" t="str">
        <f t="shared" si="245"/>
        <v/>
      </c>
      <c r="AU3300" s="243" t="str">
        <f t="shared" si="246"/>
        <v/>
      </c>
    </row>
    <row r="3301" spans="2:47" ht="14.25">
      <c r="B3301" s="682">
        <v>2025</v>
      </c>
      <c r="C3301" s="29">
        <v>8</v>
      </c>
      <c r="D3301" s="682"/>
      <c r="E3301" s="683"/>
      <c r="F3301" s="682"/>
      <c r="G3301" s="703"/>
      <c r="H3301" s="694"/>
      <c r="I3301" s="347"/>
      <c r="J3301" s="694"/>
      <c r="K3301" s="232"/>
      <c r="L3301" s="698"/>
      <c r="M3301" s="185"/>
      <c r="N3301" s="717"/>
      <c r="O3301" s="232"/>
      <c r="P3301" s="232"/>
      <c r="Q3301" s="347"/>
      <c r="R3301" s="695"/>
      <c r="S3301" s="695"/>
      <c r="T3301" s="695"/>
      <c r="U3301" s="695"/>
      <c r="V3301" s="695"/>
      <c r="W3301" s="695"/>
      <c r="X3301" s="232"/>
      <c r="Y3301" s="695"/>
      <c r="Z3301" s="232"/>
      <c r="AA3301" s="696"/>
      <c r="AB3301" s="696"/>
      <c r="AC3301" s="697"/>
      <c r="AD3301" s="698"/>
      <c r="AE3301" s="699"/>
      <c r="AF3301" s="699"/>
      <c r="AG3301" s="699"/>
      <c r="AH3301" s="699"/>
      <c r="AI3301" s="232"/>
      <c r="AJ3301" s="694"/>
      <c r="AK3301" s="694"/>
      <c r="AL3301" s="700"/>
      <c r="AM3301" s="694"/>
      <c r="AN3301" s="694"/>
      <c r="AO3301" s="232"/>
      <c r="AP3301" s="232"/>
      <c r="AQ3301" s="232"/>
      <c r="AR3301" s="232"/>
      <c r="AS3301" s="232"/>
      <c r="AT3301" s="243" t="str">
        <f t="shared" si="245"/>
        <v/>
      </c>
      <c r="AU3301" s="243" t="str">
        <f t="shared" si="246"/>
        <v/>
      </c>
    </row>
    <row r="3302" spans="2:47" ht="14.25">
      <c r="B3302" s="682">
        <v>2025</v>
      </c>
      <c r="C3302" s="29">
        <v>8</v>
      </c>
      <c r="D3302" s="682"/>
      <c r="E3302" s="683"/>
      <c r="F3302" s="682"/>
      <c r="G3302" s="703"/>
      <c r="H3302" s="694"/>
      <c r="I3302" s="347"/>
      <c r="J3302" s="694"/>
      <c r="K3302" s="232"/>
      <c r="L3302" s="698"/>
      <c r="M3302" s="185"/>
      <c r="N3302" s="717"/>
      <c r="O3302" s="232"/>
      <c r="P3302" s="232"/>
      <c r="Q3302" s="347"/>
      <c r="R3302" s="695"/>
      <c r="S3302" s="695"/>
      <c r="T3302" s="695"/>
      <c r="U3302" s="695"/>
      <c r="V3302" s="695"/>
      <c r="W3302" s="695"/>
      <c r="X3302" s="232"/>
      <c r="Y3302" s="695"/>
      <c r="Z3302" s="232"/>
      <c r="AA3302" s="696"/>
      <c r="AB3302" s="696"/>
      <c r="AC3302" s="697"/>
      <c r="AD3302" s="698"/>
      <c r="AE3302" s="699"/>
      <c r="AF3302" s="699"/>
      <c r="AG3302" s="699"/>
      <c r="AH3302" s="699"/>
      <c r="AI3302" s="232"/>
      <c r="AJ3302" s="694"/>
      <c r="AK3302" s="694"/>
      <c r="AL3302" s="700"/>
      <c r="AM3302" s="694"/>
      <c r="AN3302" s="694"/>
      <c r="AO3302" s="232"/>
      <c r="AP3302" s="232"/>
      <c r="AQ3302" s="232"/>
      <c r="AR3302" s="232"/>
      <c r="AS3302" s="232"/>
      <c r="AT3302" s="243" t="str">
        <f t="shared" si="245"/>
        <v/>
      </c>
      <c r="AU3302" s="243" t="str">
        <f t="shared" si="246"/>
        <v/>
      </c>
    </row>
    <row r="3303" spans="2:47" ht="14.25">
      <c r="B3303" s="682">
        <v>2025</v>
      </c>
      <c r="C3303" s="29">
        <v>8</v>
      </c>
      <c r="D3303" s="682"/>
      <c r="E3303" s="683"/>
      <c r="F3303" s="682"/>
      <c r="G3303" s="703"/>
      <c r="H3303" s="694"/>
      <c r="I3303" s="347"/>
      <c r="J3303" s="694"/>
      <c r="K3303" s="232"/>
      <c r="L3303" s="698"/>
      <c r="M3303" s="185"/>
      <c r="N3303" s="717"/>
      <c r="O3303" s="232"/>
      <c r="P3303" s="232"/>
      <c r="Q3303" s="347"/>
      <c r="R3303" s="695"/>
      <c r="S3303" s="695"/>
      <c r="T3303" s="695"/>
      <c r="U3303" s="695"/>
      <c r="V3303" s="695"/>
      <c r="W3303" s="695"/>
      <c r="X3303" s="232"/>
      <c r="Y3303" s="695"/>
      <c r="Z3303" s="232"/>
      <c r="AA3303" s="696"/>
      <c r="AB3303" s="696"/>
      <c r="AC3303" s="697"/>
      <c r="AD3303" s="698"/>
      <c r="AE3303" s="699"/>
      <c r="AF3303" s="699"/>
      <c r="AG3303" s="699"/>
      <c r="AH3303" s="699"/>
      <c r="AI3303" s="232"/>
      <c r="AJ3303" s="694"/>
      <c r="AK3303" s="694"/>
      <c r="AL3303" s="700"/>
      <c r="AM3303" s="694"/>
      <c r="AN3303" s="694"/>
      <c r="AO3303" s="232"/>
      <c r="AP3303" s="232"/>
      <c r="AQ3303" s="232"/>
      <c r="AR3303" s="232"/>
      <c r="AS3303" s="232"/>
      <c r="AT3303" s="243" t="str">
        <f t="shared" si="245"/>
        <v/>
      </c>
      <c r="AU3303" s="243" t="str">
        <f t="shared" si="246"/>
        <v/>
      </c>
    </row>
    <row r="3304" spans="2:47" ht="14.25">
      <c r="B3304" s="682">
        <v>2025</v>
      </c>
      <c r="C3304" s="29">
        <v>8</v>
      </c>
      <c r="D3304" s="682"/>
      <c r="E3304" s="683"/>
      <c r="F3304" s="682"/>
      <c r="G3304" s="703"/>
      <c r="H3304" s="694"/>
      <c r="I3304" s="347"/>
      <c r="J3304" s="694"/>
      <c r="K3304" s="232"/>
      <c r="L3304" s="698"/>
      <c r="M3304" s="185"/>
      <c r="N3304" s="717"/>
      <c r="O3304" s="232"/>
      <c r="P3304" s="232"/>
      <c r="Q3304" s="347"/>
      <c r="R3304" s="695"/>
      <c r="S3304" s="695"/>
      <c r="T3304" s="695"/>
      <c r="U3304" s="695"/>
      <c r="V3304" s="695"/>
      <c r="W3304" s="695"/>
      <c r="X3304" s="232"/>
      <c r="Y3304" s="695"/>
      <c r="Z3304" s="232"/>
      <c r="AA3304" s="696"/>
      <c r="AB3304" s="696"/>
      <c r="AC3304" s="697"/>
      <c r="AD3304" s="698"/>
      <c r="AE3304" s="699"/>
      <c r="AF3304" s="699"/>
      <c r="AG3304" s="699"/>
      <c r="AH3304" s="699"/>
      <c r="AI3304" s="232"/>
      <c r="AJ3304" s="694"/>
      <c r="AK3304" s="694"/>
      <c r="AL3304" s="700"/>
      <c r="AM3304" s="694"/>
      <c r="AN3304" s="694"/>
      <c r="AO3304" s="232"/>
      <c r="AP3304" s="232"/>
      <c r="AQ3304" s="232"/>
      <c r="AR3304" s="232"/>
      <c r="AS3304" s="232"/>
      <c r="AT3304" s="243" t="str">
        <f t="shared" si="245"/>
        <v/>
      </c>
      <c r="AU3304" s="243" t="str">
        <f t="shared" si="246"/>
        <v/>
      </c>
    </row>
    <row r="3305" spans="2:47" ht="14.25">
      <c r="B3305" s="682">
        <v>2025</v>
      </c>
      <c r="C3305" s="29">
        <v>8</v>
      </c>
      <c r="D3305" s="682"/>
      <c r="E3305" s="683"/>
      <c r="F3305" s="682"/>
      <c r="G3305" s="703"/>
      <c r="H3305" s="694"/>
      <c r="I3305" s="347"/>
      <c r="J3305" s="694"/>
      <c r="K3305" s="232"/>
      <c r="L3305" s="698"/>
      <c r="M3305" s="185"/>
      <c r="N3305" s="717"/>
      <c r="O3305" s="232"/>
      <c r="P3305" s="232"/>
      <c r="Q3305" s="347"/>
      <c r="R3305" s="695"/>
      <c r="S3305" s="695"/>
      <c r="T3305" s="695"/>
      <c r="U3305" s="695"/>
      <c r="V3305" s="695"/>
      <c r="W3305" s="695"/>
      <c r="X3305" s="232"/>
      <c r="Y3305" s="695"/>
      <c r="Z3305" s="232"/>
      <c r="AA3305" s="696"/>
      <c r="AB3305" s="696"/>
      <c r="AC3305" s="697"/>
      <c r="AD3305" s="698"/>
      <c r="AE3305" s="699"/>
      <c r="AF3305" s="699"/>
      <c r="AG3305" s="699"/>
      <c r="AH3305" s="699"/>
      <c r="AI3305" s="232"/>
      <c r="AJ3305" s="694"/>
      <c r="AK3305" s="694"/>
      <c r="AL3305" s="700"/>
      <c r="AM3305" s="694"/>
      <c r="AN3305" s="694"/>
      <c r="AO3305" s="232"/>
      <c r="AP3305" s="232"/>
      <c r="AQ3305" s="232"/>
      <c r="AR3305" s="232"/>
      <c r="AS3305" s="232"/>
      <c r="AT3305" s="243" t="str">
        <f t="shared" si="245"/>
        <v/>
      </c>
      <c r="AU3305" s="243" t="str">
        <f t="shared" si="246"/>
        <v/>
      </c>
    </row>
    <row r="3306" spans="2:47" ht="14.25">
      <c r="B3306" s="682">
        <v>2025</v>
      </c>
      <c r="C3306" s="29">
        <v>8</v>
      </c>
      <c r="D3306" s="682"/>
      <c r="E3306" s="683"/>
      <c r="F3306" s="682"/>
      <c r="G3306" s="703"/>
      <c r="H3306" s="694"/>
      <c r="I3306" s="347"/>
      <c r="J3306" s="694"/>
      <c r="K3306" s="232"/>
      <c r="L3306" s="698"/>
      <c r="M3306" s="185"/>
      <c r="N3306" s="717"/>
      <c r="O3306" s="232"/>
      <c r="P3306" s="232"/>
      <c r="Q3306" s="347"/>
      <c r="R3306" s="695"/>
      <c r="S3306" s="695"/>
      <c r="T3306" s="695"/>
      <c r="U3306" s="695"/>
      <c r="V3306" s="695"/>
      <c r="W3306" s="695"/>
      <c r="X3306" s="232"/>
      <c r="Y3306" s="695"/>
      <c r="Z3306" s="232"/>
      <c r="AA3306" s="696"/>
      <c r="AB3306" s="696"/>
      <c r="AC3306" s="697"/>
      <c r="AD3306" s="698"/>
      <c r="AE3306" s="699"/>
      <c r="AF3306" s="699"/>
      <c r="AG3306" s="699"/>
      <c r="AH3306" s="699"/>
      <c r="AI3306" s="232"/>
      <c r="AJ3306" s="694"/>
      <c r="AK3306" s="694"/>
      <c r="AL3306" s="700"/>
      <c r="AM3306" s="694"/>
      <c r="AN3306" s="694"/>
      <c r="AO3306" s="232"/>
      <c r="AP3306" s="232"/>
      <c r="AQ3306" s="232"/>
      <c r="AR3306" s="232"/>
      <c r="AS3306" s="232"/>
      <c r="AT3306" s="243" t="str">
        <f t="shared" si="245"/>
        <v/>
      </c>
      <c r="AU3306" s="243" t="str">
        <f t="shared" si="246"/>
        <v/>
      </c>
    </row>
    <row r="3307" spans="2:47" ht="14.25">
      <c r="B3307" s="682">
        <v>2025</v>
      </c>
      <c r="C3307" s="29">
        <v>8</v>
      </c>
      <c r="D3307" s="682"/>
      <c r="E3307" s="683"/>
      <c r="F3307" s="682"/>
      <c r="G3307" s="703"/>
      <c r="H3307" s="694"/>
      <c r="I3307" s="347"/>
      <c r="J3307" s="694"/>
      <c r="K3307" s="232"/>
      <c r="L3307" s="698"/>
      <c r="M3307" s="185"/>
      <c r="N3307" s="717"/>
      <c r="O3307" s="232"/>
      <c r="P3307" s="232"/>
      <c r="Q3307" s="347"/>
      <c r="R3307" s="695"/>
      <c r="S3307" s="695"/>
      <c r="T3307" s="695"/>
      <c r="U3307" s="695"/>
      <c r="V3307" s="695"/>
      <c r="W3307" s="695"/>
      <c r="X3307" s="232"/>
      <c r="Y3307" s="695"/>
      <c r="Z3307" s="232"/>
      <c r="AA3307" s="696"/>
      <c r="AB3307" s="696"/>
      <c r="AC3307" s="697"/>
      <c r="AD3307" s="698"/>
      <c r="AE3307" s="699"/>
      <c r="AF3307" s="699"/>
      <c r="AG3307" s="699"/>
      <c r="AH3307" s="699"/>
      <c r="AI3307" s="232"/>
      <c r="AJ3307" s="694"/>
      <c r="AK3307" s="694"/>
      <c r="AL3307" s="700"/>
      <c r="AM3307" s="694"/>
      <c r="AN3307" s="694"/>
      <c r="AO3307" s="232"/>
      <c r="AP3307" s="232"/>
      <c r="AQ3307" s="232"/>
      <c r="AR3307" s="232"/>
      <c r="AS3307" s="232"/>
      <c r="AT3307" s="243" t="str">
        <f t="shared" si="245"/>
        <v/>
      </c>
      <c r="AU3307" s="243" t="str">
        <f t="shared" si="246"/>
        <v/>
      </c>
    </row>
    <row r="3308" spans="2:47" ht="14.25">
      <c r="B3308" s="682">
        <v>2025</v>
      </c>
      <c r="C3308" s="29">
        <v>8</v>
      </c>
      <c r="D3308" s="682"/>
      <c r="E3308" s="683"/>
      <c r="F3308" s="682"/>
      <c r="G3308" s="703"/>
      <c r="H3308" s="694"/>
      <c r="I3308" s="347"/>
      <c r="J3308" s="694"/>
      <c r="K3308" s="232"/>
      <c r="L3308" s="698"/>
      <c r="M3308" s="185"/>
      <c r="N3308" s="717"/>
      <c r="O3308" s="232"/>
      <c r="P3308" s="232"/>
      <c r="Q3308" s="347"/>
      <c r="R3308" s="695"/>
      <c r="S3308" s="695"/>
      <c r="T3308" s="695"/>
      <c r="U3308" s="695"/>
      <c r="V3308" s="695"/>
      <c r="W3308" s="695"/>
      <c r="X3308" s="232"/>
      <c r="Y3308" s="695"/>
      <c r="Z3308" s="232"/>
      <c r="AA3308" s="696"/>
      <c r="AB3308" s="696"/>
      <c r="AC3308" s="697"/>
      <c r="AD3308" s="698"/>
      <c r="AE3308" s="699"/>
      <c r="AF3308" s="699"/>
      <c r="AG3308" s="699"/>
      <c r="AH3308" s="699"/>
      <c r="AI3308" s="232"/>
      <c r="AJ3308" s="694"/>
      <c r="AK3308" s="694"/>
      <c r="AL3308" s="700"/>
      <c r="AM3308" s="694"/>
      <c r="AN3308" s="694"/>
      <c r="AO3308" s="232"/>
      <c r="AP3308" s="232"/>
      <c r="AQ3308" s="232"/>
      <c r="AR3308" s="232"/>
      <c r="AS3308" s="232"/>
      <c r="AT3308" s="243" t="str">
        <f t="shared" si="245"/>
        <v/>
      </c>
      <c r="AU3308" s="243" t="str">
        <f t="shared" si="246"/>
        <v/>
      </c>
    </row>
    <row r="3309" spans="2:47" ht="14.25">
      <c r="B3309" s="682">
        <v>2025</v>
      </c>
      <c r="C3309" s="29">
        <v>8</v>
      </c>
      <c r="D3309" s="682"/>
      <c r="E3309" s="683"/>
      <c r="F3309" s="682"/>
      <c r="G3309" s="703"/>
      <c r="H3309" s="694"/>
      <c r="I3309" s="347"/>
      <c r="J3309" s="694"/>
      <c r="K3309" s="232"/>
      <c r="L3309" s="698"/>
      <c r="M3309" s="185"/>
      <c r="N3309" s="717"/>
      <c r="O3309" s="232"/>
      <c r="P3309" s="232"/>
      <c r="Q3309" s="347"/>
      <c r="R3309" s="695"/>
      <c r="S3309" s="695"/>
      <c r="T3309" s="695"/>
      <c r="U3309" s="695"/>
      <c r="V3309" s="695"/>
      <c r="W3309" s="695"/>
      <c r="X3309" s="232"/>
      <c r="Y3309" s="695"/>
      <c r="Z3309" s="232"/>
      <c r="AA3309" s="696"/>
      <c r="AB3309" s="696"/>
      <c r="AC3309" s="697"/>
      <c r="AD3309" s="698"/>
      <c r="AE3309" s="699"/>
      <c r="AF3309" s="699"/>
      <c r="AG3309" s="699"/>
      <c r="AH3309" s="699"/>
      <c r="AI3309" s="232"/>
      <c r="AJ3309" s="694"/>
      <c r="AK3309" s="694"/>
      <c r="AL3309" s="700"/>
      <c r="AM3309" s="694"/>
      <c r="AN3309" s="694"/>
      <c r="AO3309" s="232"/>
      <c r="AP3309" s="232"/>
      <c r="AQ3309" s="232"/>
      <c r="AR3309" s="232"/>
      <c r="AS3309" s="232"/>
      <c r="AT3309" s="243" t="str">
        <f t="shared" si="245"/>
        <v/>
      </c>
      <c r="AU3309" s="243" t="str">
        <f t="shared" si="246"/>
        <v/>
      </c>
    </row>
    <row r="3310" spans="2:47" ht="14.25">
      <c r="B3310" s="682">
        <v>2025</v>
      </c>
      <c r="C3310" s="29">
        <v>8</v>
      </c>
      <c r="D3310" s="682"/>
      <c r="E3310" s="683"/>
      <c r="F3310" s="682"/>
      <c r="G3310" s="703"/>
      <c r="H3310" s="694"/>
      <c r="I3310" s="347"/>
      <c r="J3310" s="694"/>
      <c r="K3310" s="232"/>
      <c r="L3310" s="698"/>
      <c r="M3310" s="185"/>
      <c r="N3310" s="717"/>
      <c r="O3310" s="232"/>
      <c r="P3310" s="232"/>
      <c r="Q3310" s="347"/>
      <c r="R3310" s="695"/>
      <c r="S3310" s="695"/>
      <c r="T3310" s="695"/>
      <c r="U3310" s="695"/>
      <c r="V3310" s="695"/>
      <c r="W3310" s="695"/>
      <c r="X3310" s="232"/>
      <c r="Y3310" s="695"/>
      <c r="Z3310" s="232"/>
      <c r="AA3310" s="696"/>
      <c r="AB3310" s="696"/>
      <c r="AC3310" s="697"/>
      <c r="AD3310" s="698"/>
      <c r="AE3310" s="699"/>
      <c r="AF3310" s="699"/>
      <c r="AG3310" s="699"/>
      <c r="AH3310" s="699"/>
      <c r="AI3310" s="232"/>
      <c r="AJ3310" s="694"/>
      <c r="AK3310" s="694"/>
      <c r="AL3310" s="700"/>
      <c r="AM3310" s="694"/>
      <c r="AN3310" s="694"/>
      <c r="AO3310" s="232"/>
      <c r="AP3310" s="232"/>
      <c r="AQ3310" s="232"/>
      <c r="AR3310" s="232"/>
      <c r="AS3310" s="232"/>
      <c r="AT3310" s="243" t="str">
        <f t="shared" si="245"/>
        <v/>
      </c>
      <c r="AU3310" s="243" t="str">
        <f t="shared" si="246"/>
        <v/>
      </c>
    </row>
    <row r="3311" spans="2:47" ht="14.25">
      <c r="B3311" s="682">
        <v>2025</v>
      </c>
      <c r="C3311" s="29">
        <v>8</v>
      </c>
      <c r="D3311" s="682"/>
      <c r="E3311" s="683"/>
      <c r="F3311" s="682"/>
      <c r="G3311" s="703"/>
      <c r="H3311" s="694"/>
      <c r="I3311" s="347"/>
      <c r="J3311" s="694"/>
      <c r="K3311" s="232"/>
      <c r="L3311" s="698"/>
      <c r="M3311" s="185"/>
      <c r="N3311" s="717"/>
      <c r="O3311" s="232"/>
      <c r="P3311" s="232"/>
      <c r="Q3311" s="347"/>
      <c r="R3311" s="695"/>
      <c r="S3311" s="695"/>
      <c r="T3311" s="695"/>
      <c r="U3311" s="695"/>
      <c r="V3311" s="695"/>
      <c r="W3311" s="695"/>
      <c r="X3311" s="232"/>
      <c r="Y3311" s="695"/>
      <c r="Z3311" s="232"/>
      <c r="AA3311" s="696"/>
      <c r="AB3311" s="696"/>
      <c r="AC3311" s="697"/>
      <c r="AD3311" s="698"/>
      <c r="AE3311" s="699"/>
      <c r="AF3311" s="699"/>
      <c r="AG3311" s="699"/>
      <c r="AH3311" s="699"/>
      <c r="AI3311" s="232"/>
      <c r="AJ3311" s="694"/>
      <c r="AK3311" s="694"/>
      <c r="AL3311" s="700"/>
      <c r="AM3311" s="694"/>
      <c r="AN3311" s="694"/>
      <c r="AO3311" s="232"/>
      <c r="AP3311" s="232"/>
      <c r="AQ3311" s="232"/>
      <c r="AR3311" s="232"/>
      <c r="AS3311" s="232"/>
      <c r="AT3311" s="243" t="str">
        <f t="shared" si="245"/>
        <v/>
      </c>
      <c r="AU3311" s="243" t="str">
        <f t="shared" si="246"/>
        <v/>
      </c>
    </row>
    <row r="3312" spans="2:47" ht="14.25">
      <c r="B3312" s="682">
        <v>2025</v>
      </c>
      <c r="C3312" s="29">
        <v>8</v>
      </c>
      <c r="D3312" s="682"/>
      <c r="E3312" s="683"/>
      <c r="F3312" s="682"/>
      <c r="G3312" s="703"/>
      <c r="H3312" s="694"/>
      <c r="I3312" s="347"/>
      <c r="J3312" s="694"/>
      <c r="K3312" s="232"/>
      <c r="L3312" s="698"/>
      <c r="M3312" s="185"/>
      <c r="N3312" s="717"/>
      <c r="O3312" s="232"/>
      <c r="P3312" s="232"/>
      <c r="Q3312" s="347"/>
      <c r="R3312" s="695"/>
      <c r="S3312" s="695"/>
      <c r="T3312" s="695"/>
      <c r="U3312" s="695"/>
      <c r="V3312" s="695"/>
      <c r="W3312" s="695"/>
      <c r="X3312" s="232"/>
      <c r="Y3312" s="695"/>
      <c r="Z3312" s="232"/>
      <c r="AA3312" s="696"/>
      <c r="AB3312" s="696"/>
      <c r="AC3312" s="697"/>
      <c r="AD3312" s="698"/>
      <c r="AE3312" s="699"/>
      <c r="AF3312" s="699"/>
      <c r="AG3312" s="699"/>
      <c r="AH3312" s="699"/>
      <c r="AI3312" s="232"/>
      <c r="AJ3312" s="694"/>
      <c r="AK3312" s="694"/>
      <c r="AL3312" s="700"/>
      <c r="AM3312" s="694"/>
      <c r="AN3312" s="694"/>
      <c r="AO3312" s="232"/>
      <c r="AP3312" s="232"/>
      <c r="AQ3312" s="232"/>
      <c r="AR3312" s="232"/>
      <c r="AS3312" s="232"/>
      <c r="AT3312" s="243" t="str">
        <f t="shared" si="245"/>
        <v/>
      </c>
      <c r="AU3312" s="243" t="str">
        <f t="shared" si="246"/>
        <v/>
      </c>
    </row>
    <row r="3313" spans="2:47" ht="14.25">
      <c r="B3313" s="682">
        <v>2025</v>
      </c>
      <c r="C3313" s="29">
        <v>8</v>
      </c>
      <c r="D3313" s="682"/>
      <c r="E3313" s="683"/>
      <c r="F3313" s="682"/>
      <c r="G3313" s="703"/>
      <c r="H3313" s="694"/>
      <c r="I3313" s="347"/>
      <c r="J3313" s="694"/>
      <c r="K3313" s="232"/>
      <c r="L3313" s="698"/>
      <c r="M3313" s="185"/>
      <c r="N3313" s="717"/>
      <c r="O3313" s="232"/>
      <c r="P3313" s="232"/>
      <c r="Q3313" s="347"/>
      <c r="R3313" s="695"/>
      <c r="S3313" s="695"/>
      <c r="T3313" s="695"/>
      <c r="U3313" s="695"/>
      <c r="V3313" s="695"/>
      <c r="W3313" s="695"/>
      <c r="X3313" s="232"/>
      <c r="Y3313" s="695"/>
      <c r="Z3313" s="232"/>
      <c r="AA3313" s="696"/>
      <c r="AB3313" s="696"/>
      <c r="AC3313" s="697"/>
      <c r="AD3313" s="698"/>
      <c r="AE3313" s="699"/>
      <c r="AF3313" s="699"/>
      <c r="AG3313" s="699"/>
      <c r="AH3313" s="699"/>
      <c r="AI3313" s="232"/>
      <c r="AJ3313" s="694"/>
      <c r="AK3313" s="694"/>
      <c r="AL3313" s="700"/>
      <c r="AM3313" s="694"/>
      <c r="AN3313" s="694"/>
      <c r="AO3313" s="232"/>
      <c r="AP3313" s="232"/>
      <c r="AQ3313" s="232"/>
      <c r="AR3313" s="232"/>
      <c r="AS3313" s="232"/>
      <c r="AT3313" s="243" t="str">
        <f t="shared" si="245"/>
        <v/>
      </c>
      <c r="AU3313" s="243" t="str">
        <f t="shared" si="246"/>
        <v/>
      </c>
    </row>
    <row r="3314" spans="2:47" ht="14.25">
      <c r="B3314" s="682">
        <v>2025</v>
      </c>
      <c r="C3314" s="29">
        <v>8</v>
      </c>
      <c r="D3314" s="682"/>
      <c r="E3314" s="683"/>
      <c r="F3314" s="682"/>
      <c r="G3314" s="703"/>
      <c r="H3314" s="694"/>
      <c r="I3314" s="347"/>
      <c r="J3314" s="694"/>
      <c r="K3314" s="232"/>
      <c r="L3314" s="698"/>
      <c r="M3314" s="185"/>
      <c r="N3314" s="717"/>
      <c r="O3314" s="232"/>
      <c r="P3314" s="232"/>
      <c r="Q3314" s="347"/>
      <c r="R3314" s="695"/>
      <c r="S3314" s="695"/>
      <c r="T3314" s="695"/>
      <c r="U3314" s="695"/>
      <c r="V3314" s="695"/>
      <c r="W3314" s="695"/>
      <c r="X3314" s="232"/>
      <c r="Y3314" s="695"/>
      <c r="Z3314" s="232"/>
      <c r="AA3314" s="696"/>
      <c r="AB3314" s="696"/>
      <c r="AC3314" s="697"/>
      <c r="AD3314" s="698"/>
      <c r="AE3314" s="699"/>
      <c r="AF3314" s="699"/>
      <c r="AG3314" s="699"/>
      <c r="AH3314" s="699"/>
      <c r="AI3314" s="232"/>
      <c r="AJ3314" s="694"/>
      <c r="AK3314" s="694"/>
      <c r="AL3314" s="700"/>
      <c r="AM3314" s="694"/>
      <c r="AN3314" s="694"/>
      <c r="AO3314" s="232"/>
      <c r="AP3314" s="232"/>
      <c r="AQ3314" s="232"/>
      <c r="AR3314" s="232"/>
      <c r="AS3314" s="232"/>
      <c r="AT3314" s="243" t="str">
        <f t="shared" si="245"/>
        <v/>
      </c>
      <c r="AU3314" s="243" t="str">
        <f t="shared" si="246"/>
        <v/>
      </c>
    </row>
    <row r="3315" spans="2:47" ht="14.25">
      <c r="B3315" s="682">
        <v>2025</v>
      </c>
      <c r="C3315" s="29">
        <v>8</v>
      </c>
      <c r="D3315" s="682"/>
      <c r="E3315" s="683"/>
      <c r="F3315" s="682"/>
      <c r="G3315" s="703"/>
      <c r="H3315" s="694"/>
      <c r="I3315" s="347"/>
      <c r="J3315" s="694"/>
      <c r="K3315" s="232"/>
      <c r="L3315" s="698"/>
      <c r="M3315" s="185"/>
      <c r="N3315" s="717"/>
      <c r="O3315" s="232"/>
      <c r="P3315" s="232"/>
      <c r="Q3315" s="347"/>
      <c r="R3315" s="695"/>
      <c r="S3315" s="695"/>
      <c r="T3315" s="695"/>
      <c r="U3315" s="695"/>
      <c r="V3315" s="695"/>
      <c r="W3315" s="695"/>
      <c r="X3315" s="232"/>
      <c r="Y3315" s="695"/>
      <c r="Z3315" s="232"/>
      <c r="AA3315" s="696"/>
      <c r="AB3315" s="696"/>
      <c r="AC3315" s="697"/>
      <c r="AD3315" s="698"/>
      <c r="AE3315" s="699"/>
      <c r="AF3315" s="699"/>
      <c r="AG3315" s="699"/>
      <c r="AH3315" s="699"/>
      <c r="AI3315" s="232"/>
      <c r="AJ3315" s="694"/>
      <c r="AK3315" s="694"/>
      <c r="AL3315" s="700"/>
      <c r="AM3315" s="694"/>
      <c r="AN3315" s="694"/>
      <c r="AO3315" s="232"/>
      <c r="AP3315" s="232"/>
      <c r="AQ3315" s="232"/>
      <c r="AR3315" s="232"/>
      <c r="AS3315" s="232"/>
      <c r="AT3315" s="243" t="str">
        <f t="shared" si="245"/>
        <v/>
      </c>
      <c r="AU3315" s="243" t="str">
        <f t="shared" si="246"/>
        <v/>
      </c>
    </row>
    <row r="3316" spans="2:47" ht="14.25">
      <c r="B3316" s="682">
        <v>2025</v>
      </c>
      <c r="C3316" s="29">
        <v>8</v>
      </c>
      <c r="D3316" s="682"/>
      <c r="E3316" s="683"/>
      <c r="F3316" s="682"/>
      <c r="G3316" s="703"/>
      <c r="H3316" s="694"/>
      <c r="I3316" s="347"/>
      <c r="J3316" s="694"/>
      <c r="K3316" s="232"/>
      <c r="L3316" s="698"/>
      <c r="M3316" s="185"/>
      <c r="N3316" s="717"/>
      <c r="O3316" s="232"/>
      <c r="P3316" s="232"/>
      <c r="Q3316" s="347"/>
      <c r="R3316" s="695"/>
      <c r="S3316" s="695"/>
      <c r="T3316" s="695"/>
      <c r="U3316" s="695"/>
      <c r="V3316" s="695"/>
      <c r="W3316" s="695"/>
      <c r="X3316" s="232"/>
      <c r="Y3316" s="695"/>
      <c r="Z3316" s="232"/>
      <c r="AA3316" s="696"/>
      <c r="AB3316" s="696"/>
      <c r="AC3316" s="697"/>
      <c r="AD3316" s="698"/>
      <c r="AE3316" s="699"/>
      <c r="AF3316" s="699"/>
      <c r="AG3316" s="699"/>
      <c r="AH3316" s="699"/>
      <c r="AI3316" s="232"/>
      <c r="AJ3316" s="694"/>
      <c r="AK3316" s="694"/>
      <c r="AL3316" s="700"/>
      <c r="AM3316" s="694"/>
      <c r="AN3316" s="694"/>
      <c r="AO3316" s="232"/>
      <c r="AP3316" s="232"/>
      <c r="AQ3316" s="232"/>
      <c r="AR3316" s="232"/>
      <c r="AS3316" s="232"/>
      <c r="AT3316" s="243" t="str">
        <f t="shared" si="245"/>
        <v/>
      </c>
      <c r="AU3316" s="243" t="str">
        <f t="shared" si="246"/>
        <v/>
      </c>
    </row>
    <row r="3317" spans="2:47" ht="14.25">
      <c r="B3317" s="682">
        <v>2025</v>
      </c>
      <c r="C3317" s="29">
        <v>8</v>
      </c>
      <c r="D3317" s="682"/>
      <c r="E3317" s="683"/>
      <c r="F3317" s="682"/>
      <c r="G3317" s="703"/>
      <c r="H3317" s="694"/>
      <c r="I3317" s="347"/>
      <c r="J3317" s="694"/>
      <c r="K3317" s="232"/>
      <c r="L3317" s="698"/>
      <c r="M3317" s="185"/>
      <c r="N3317" s="717"/>
      <c r="O3317" s="232"/>
      <c r="P3317" s="232"/>
      <c r="Q3317" s="347"/>
      <c r="R3317" s="695"/>
      <c r="S3317" s="695"/>
      <c r="T3317" s="695"/>
      <c r="U3317" s="695"/>
      <c r="V3317" s="695"/>
      <c r="W3317" s="695"/>
      <c r="X3317" s="232"/>
      <c r="Y3317" s="695"/>
      <c r="Z3317" s="232"/>
      <c r="AA3317" s="696"/>
      <c r="AB3317" s="696"/>
      <c r="AC3317" s="697"/>
      <c r="AD3317" s="698"/>
      <c r="AE3317" s="699"/>
      <c r="AF3317" s="699"/>
      <c r="AG3317" s="699"/>
      <c r="AH3317" s="699"/>
      <c r="AI3317" s="232"/>
      <c r="AJ3317" s="694"/>
      <c r="AK3317" s="694"/>
      <c r="AL3317" s="700"/>
      <c r="AM3317" s="694"/>
      <c r="AN3317" s="694"/>
      <c r="AO3317" s="232"/>
      <c r="AP3317" s="232"/>
      <c r="AQ3317" s="232"/>
      <c r="AR3317" s="232"/>
      <c r="AS3317" s="232"/>
      <c r="AT3317" s="243" t="str">
        <f t="shared" si="245"/>
        <v/>
      </c>
      <c r="AU3317" s="243" t="str">
        <f t="shared" si="246"/>
        <v/>
      </c>
    </row>
    <row r="3318" spans="2:47" ht="14.25">
      <c r="B3318" s="682">
        <v>2025</v>
      </c>
      <c r="C3318" s="29">
        <v>8</v>
      </c>
      <c r="D3318" s="682"/>
      <c r="E3318" s="683"/>
      <c r="F3318" s="682"/>
      <c r="G3318" s="703"/>
      <c r="H3318" s="694"/>
      <c r="I3318" s="347"/>
      <c r="J3318" s="694"/>
      <c r="K3318" s="232"/>
      <c r="L3318" s="698"/>
      <c r="M3318" s="185"/>
      <c r="N3318" s="717"/>
      <c r="O3318" s="232"/>
      <c r="P3318" s="232"/>
      <c r="Q3318" s="347"/>
      <c r="R3318" s="695"/>
      <c r="S3318" s="695"/>
      <c r="T3318" s="695"/>
      <c r="U3318" s="695"/>
      <c r="V3318" s="695"/>
      <c r="W3318" s="695"/>
      <c r="X3318" s="232"/>
      <c r="Y3318" s="695"/>
      <c r="Z3318" s="232"/>
      <c r="AA3318" s="696"/>
      <c r="AB3318" s="696"/>
      <c r="AC3318" s="697"/>
      <c r="AD3318" s="698"/>
      <c r="AE3318" s="699"/>
      <c r="AF3318" s="699"/>
      <c r="AG3318" s="699"/>
      <c r="AH3318" s="699"/>
      <c r="AI3318" s="232"/>
      <c r="AJ3318" s="694"/>
      <c r="AK3318" s="694"/>
      <c r="AL3318" s="700"/>
      <c r="AM3318" s="694"/>
      <c r="AN3318" s="694"/>
      <c r="AO3318" s="232"/>
      <c r="AP3318" s="232"/>
      <c r="AQ3318" s="232"/>
      <c r="AR3318" s="232"/>
      <c r="AS3318" s="232"/>
      <c r="AT3318" s="243" t="str">
        <f t="shared" si="245"/>
        <v/>
      </c>
      <c r="AU3318" s="243" t="str">
        <f t="shared" si="246"/>
        <v/>
      </c>
    </row>
    <row r="3319" spans="2:47" ht="14.25">
      <c r="B3319" s="682">
        <v>2025</v>
      </c>
      <c r="C3319" s="29">
        <v>8</v>
      </c>
      <c r="D3319" s="682"/>
      <c r="E3319" s="683"/>
      <c r="F3319" s="682"/>
      <c r="G3319" s="703"/>
      <c r="H3319" s="694"/>
      <c r="I3319" s="347"/>
      <c r="J3319" s="694"/>
      <c r="K3319" s="232"/>
      <c r="L3319" s="698"/>
      <c r="M3319" s="185"/>
      <c r="N3319" s="717"/>
      <c r="O3319" s="232"/>
      <c r="P3319" s="232"/>
      <c r="Q3319" s="347"/>
      <c r="R3319" s="695"/>
      <c r="S3319" s="695"/>
      <c r="T3319" s="695"/>
      <c r="U3319" s="695"/>
      <c r="V3319" s="695"/>
      <c r="W3319" s="695"/>
      <c r="X3319" s="232"/>
      <c r="Y3319" s="695"/>
      <c r="Z3319" s="232"/>
      <c r="AA3319" s="696"/>
      <c r="AB3319" s="696"/>
      <c r="AC3319" s="697"/>
      <c r="AD3319" s="698"/>
      <c r="AE3319" s="699"/>
      <c r="AF3319" s="699"/>
      <c r="AG3319" s="699"/>
      <c r="AH3319" s="699"/>
      <c r="AI3319" s="232"/>
      <c r="AJ3319" s="694"/>
      <c r="AK3319" s="694"/>
      <c r="AL3319" s="700"/>
      <c r="AM3319" s="694"/>
      <c r="AN3319" s="694"/>
      <c r="AO3319" s="232"/>
      <c r="AP3319" s="232"/>
      <c r="AQ3319" s="232"/>
      <c r="AR3319" s="232"/>
      <c r="AS3319" s="232"/>
      <c r="AT3319" s="243" t="str">
        <f t="shared" si="245"/>
        <v/>
      </c>
      <c r="AU3319" s="243" t="str">
        <f t="shared" si="246"/>
        <v/>
      </c>
    </row>
    <row r="3320" spans="2:47" ht="14.25">
      <c r="B3320" s="682">
        <v>2025</v>
      </c>
      <c r="C3320" s="29">
        <v>8</v>
      </c>
      <c r="D3320" s="682"/>
      <c r="E3320" s="683"/>
      <c r="F3320" s="682"/>
      <c r="G3320" s="703"/>
      <c r="H3320" s="694"/>
      <c r="I3320" s="347"/>
      <c r="J3320" s="694"/>
      <c r="K3320" s="232"/>
      <c r="L3320" s="698"/>
      <c r="M3320" s="185"/>
      <c r="N3320" s="717"/>
      <c r="O3320" s="232"/>
      <c r="P3320" s="232"/>
      <c r="Q3320" s="347"/>
      <c r="R3320" s="695"/>
      <c r="S3320" s="695"/>
      <c r="T3320" s="695"/>
      <c r="U3320" s="695"/>
      <c r="V3320" s="695"/>
      <c r="W3320" s="695"/>
      <c r="X3320" s="232"/>
      <c r="Y3320" s="695"/>
      <c r="Z3320" s="232"/>
      <c r="AA3320" s="696"/>
      <c r="AB3320" s="696"/>
      <c r="AC3320" s="697"/>
      <c r="AD3320" s="698"/>
      <c r="AE3320" s="699"/>
      <c r="AF3320" s="699"/>
      <c r="AG3320" s="699"/>
      <c r="AH3320" s="699"/>
      <c r="AI3320" s="232"/>
      <c r="AJ3320" s="694"/>
      <c r="AK3320" s="694"/>
      <c r="AL3320" s="700"/>
      <c r="AM3320" s="694"/>
      <c r="AN3320" s="694"/>
      <c r="AO3320" s="232"/>
      <c r="AP3320" s="232"/>
      <c r="AQ3320" s="232"/>
      <c r="AR3320" s="232"/>
      <c r="AS3320" s="232"/>
      <c r="AT3320" s="243" t="str">
        <f t="shared" si="245"/>
        <v/>
      </c>
      <c r="AU3320" s="243" t="str">
        <f t="shared" si="246"/>
        <v/>
      </c>
    </row>
    <row r="3321" spans="2:47" ht="14.25">
      <c r="B3321" s="682">
        <v>2025</v>
      </c>
      <c r="C3321" s="29">
        <v>8</v>
      </c>
      <c r="D3321" s="682"/>
      <c r="E3321" s="683"/>
      <c r="F3321" s="682"/>
      <c r="G3321" s="703"/>
      <c r="H3321" s="694"/>
      <c r="I3321" s="347"/>
      <c r="J3321" s="694"/>
      <c r="K3321" s="232"/>
      <c r="L3321" s="698"/>
      <c r="M3321" s="185"/>
      <c r="N3321" s="717"/>
      <c r="O3321" s="232"/>
      <c r="P3321" s="232"/>
      <c r="Q3321" s="347"/>
      <c r="R3321" s="695"/>
      <c r="S3321" s="695"/>
      <c r="T3321" s="695"/>
      <c r="U3321" s="695"/>
      <c r="V3321" s="695"/>
      <c r="W3321" s="695"/>
      <c r="X3321" s="232"/>
      <c r="Y3321" s="695"/>
      <c r="Z3321" s="232"/>
      <c r="AA3321" s="696"/>
      <c r="AB3321" s="696"/>
      <c r="AC3321" s="697"/>
      <c r="AD3321" s="698"/>
      <c r="AE3321" s="699"/>
      <c r="AF3321" s="699"/>
      <c r="AG3321" s="699"/>
      <c r="AH3321" s="699"/>
      <c r="AI3321" s="232"/>
      <c r="AJ3321" s="694"/>
      <c r="AK3321" s="694"/>
      <c r="AL3321" s="700"/>
      <c r="AM3321" s="694"/>
      <c r="AN3321" s="694"/>
      <c r="AO3321" s="232"/>
      <c r="AP3321" s="232"/>
      <c r="AQ3321" s="232"/>
      <c r="AR3321" s="232"/>
      <c r="AS3321" s="232"/>
      <c r="AT3321" s="243" t="str">
        <f t="shared" si="245"/>
        <v/>
      </c>
      <c r="AU3321" s="243" t="str">
        <f t="shared" si="246"/>
        <v/>
      </c>
    </row>
    <row r="3322" spans="2:47" ht="14.25">
      <c r="B3322" s="682">
        <v>2025</v>
      </c>
      <c r="C3322" s="29">
        <v>8</v>
      </c>
      <c r="D3322" s="682"/>
      <c r="E3322" s="683"/>
      <c r="F3322" s="682"/>
      <c r="G3322" s="703"/>
      <c r="H3322" s="694"/>
      <c r="I3322" s="347"/>
      <c r="J3322" s="694"/>
      <c r="K3322" s="232"/>
      <c r="L3322" s="698"/>
      <c r="M3322" s="185"/>
      <c r="N3322" s="717"/>
      <c r="O3322" s="232"/>
      <c r="P3322" s="232"/>
      <c r="Q3322" s="347"/>
      <c r="R3322" s="695"/>
      <c r="S3322" s="695"/>
      <c r="T3322" s="695"/>
      <c r="U3322" s="695"/>
      <c r="V3322" s="695"/>
      <c r="W3322" s="695"/>
      <c r="X3322" s="232"/>
      <c r="Y3322" s="695"/>
      <c r="Z3322" s="232"/>
      <c r="AA3322" s="696"/>
      <c r="AB3322" s="696"/>
      <c r="AC3322" s="697"/>
      <c r="AD3322" s="698"/>
      <c r="AE3322" s="699"/>
      <c r="AF3322" s="699"/>
      <c r="AG3322" s="699"/>
      <c r="AH3322" s="699"/>
      <c r="AI3322" s="232"/>
      <c r="AJ3322" s="694"/>
      <c r="AK3322" s="694"/>
      <c r="AL3322" s="700"/>
      <c r="AM3322" s="694"/>
      <c r="AN3322" s="694"/>
      <c r="AO3322" s="232"/>
      <c r="AP3322" s="232"/>
      <c r="AQ3322" s="232"/>
      <c r="AR3322" s="232"/>
      <c r="AS3322" s="232"/>
      <c r="AT3322" s="243" t="str">
        <f t="shared" si="245"/>
        <v/>
      </c>
      <c r="AU3322" s="243" t="str">
        <f t="shared" si="246"/>
        <v/>
      </c>
    </row>
    <row r="3323" spans="2:47" ht="14.25">
      <c r="B3323" s="682">
        <v>2025</v>
      </c>
      <c r="C3323" s="29">
        <v>8</v>
      </c>
      <c r="D3323" s="682"/>
      <c r="E3323" s="683"/>
      <c r="F3323" s="682"/>
      <c r="G3323" s="703"/>
      <c r="H3323" s="694"/>
      <c r="I3323" s="347"/>
      <c r="J3323" s="694"/>
      <c r="K3323" s="232"/>
      <c r="L3323" s="698"/>
      <c r="M3323" s="185"/>
      <c r="N3323" s="717"/>
      <c r="O3323" s="232"/>
      <c r="P3323" s="232"/>
      <c r="Q3323" s="347"/>
      <c r="R3323" s="695"/>
      <c r="S3323" s="695"/>
      <c r="T3323" s="695"/>
      <c r="U3323" s="695"/>
      <c r="V3323" s="695"/>
      <c r="W3323" s="695"/>
      <c r="X3323" s="232"/>
      <c r="Y3323" s="695"/>
      <c r="Z3323" s="232"/>
      <c r="AA3323" s="696"/>
      <c r="AB3323" s="696"/>
      <c r="AC3323" s="697"/>
      <c r="AD3323" s="698"/>
      <c r="AE3323" s="699"/>
      <c r="AF3323" s="699"/>
      <c r="AG3323" s="699"/>
      <c r="AH3323" s="699"/>
      <c r="AI3323" s="232"/>
      <c r="AJ3323" s="694"/>
      <c r="AK3323" s="694"/>
      <c r="AL3323" s="700"/>
      <c r="AM3323" s="694"/>
      <c r="AN3323" s="694"/>
      <c r="AO3323" s="232"/>
      <c r="AP3323" s="232"/>
      <c r="AQ3323" s="232"/>
      <c r="AR3323" s="232"/>
      <c r="AS3323" s="232"/>
      <c r="AT3323" s="243" t="str">
        <f t="shared" si="245"/>
        <v/>
      </c>
      <c r="AU3323" s="243" t="str">
        <f t="shared" si="246"/>
        <v/>
      </c>
    </row>
    <row r="3324" spans="2:47" ht="14.25">
      <c r="B3324" s="682">
        <v>2025</v>
      </c>
      <c r="C3324" s="29">
        <v>8</v>
      </c>
      <c r="D3324" s="682"/>
      <c r="E3324" s="683"/>
      <c r="F3324" s="682"/>
      <c r="G3324" s="703"/>
      <c r="H3324" s="694"/>
      <c r="I3324" s="347"/>
      <c r="J3324" s="694"/>
      <c r="K3324" s="232"/>
      <c r="L3324" s="698"/>
      <c r="M3324" s="185"/>
      <c r="N3324" s="717"/>
      <c r="O3324" s="232"/>
      <c r="P3324" s="232"/>
      <c r="Q3324" s="347"/>
      <c r="R3324" s="695"/>
      <c r="S3324" s="695"/>
      <c r="T3324" s="695"/>
      <c r="U3324" s="695"/>
      <c r="V3324" s="695"/>
      <c r="W3324" s="695"/>
      <c r="X3324" s="232"/>
      <c r="Y3324" s="695"/>
      <c r="Z3324" s="232"/>
      <c r="AA3324" s="696"/>
      <c r="AB3324" s="696"/>
      <c r="AC3324" s="697"/>
      <c r="AD3324" s="698"/>
      <c r="AE3324" s="699"/>
      <c r="AF3324" s="699"/>
      <c r="AG3324" s="699"/>
      <c r="AH3324" s="699"/>
      <c r="AI3324" s="232"/>
      <c r="AJ3324" s="694"/>
      <c r="AK3324" s="694"/>
      <c r="AL3324" s="700"/>
      <c r="AM3324" s="694"/>
      <c r="AN3324" s="694"/>
      <c r="AO3324" s="232"/>
      <c r="AP3324" s="232"/>
      <c r="AQ3324" s="232"/>
      <c r="AR3324" s="232"/>
      <c r="AS3324" s="232"/>
      <c r="AT3324" s="243" t="str">
        <f t="shared" si="245"/>
        <v/>
      </c>
      <c r="AU3324" s="243" t="str">
        <f t="shared" si="246"/>
        <v/>
      </c>
    </row>
    <row r="3325" spans="2:47" ht="14.25">
      <c r="B3325" s="682">
        <v>2025</v>
      </c>
      <c r="C3325" s="29">
        <v>8</v>
      </c>
      <c r="D3325" s="682"/>
      <c r="E3325" s="683"/>
      <c r="F3325" s="682"/>
      <c r="G3325" s="703"/>
      <c r="H3325" s="694"/>
      <c r="I3325" s="347"/>
      <c r="J3325" s="694"/>
      <c r="K3325" s="232"/>
      <c r="L3325" s="698"/>
      <c r="M3325" s="185"/>
      <c r="N3325" s="717"/>
      <c r="O3325" s="232"/>
      <c r="P3325" s="232"/>
      <c r="Q3325" s="347"/>
      <c r="R3325" s="695"/>
      <c r="S3325" s="695"/>
      <c r="T3325" s="695"/>
      <c r="U3325" s="695"/>
      <c r="V3325" s="695"/>
      <c r="W3325" s="695"/>
      <c r="X3325" s="232"/>
      <c r="Y3325" s="695"/>
      <c r="Z3325" s="232"/>
      <c r="AA3325" s="696"/>
      <c r="AB3325" s="696"/>
      <c r="AC3325" s="697"/>
      <c r="AD3325" s="698"/>
      <c r="AE3325" s="699"/>
      <c r="AF3325" s="699"/>
      <c r="AG3325" s="699"/>
      <c r="AH3325" s="699"/>
      <c r="AI3325" s="232"/>
      <c r="AJ3325" s="694"/>
      <c r="AK3325" s="694"/>
      <c r="AL3325" s="700"/>
      <c r="AM3325" s="694"/>
      <c r="AN3325" s="694"/>
      <c r="AO3325" s="232"/>
      <c r="AP3325" s="232"/>
      <c r="AQ3325" s="232"/>
      <c r="AR3325" s="232"/>
      <c r="AS3325" s="232"/>
      <c r="AT3325" s="243" t="str">
        <f t="shared" si="245"/>
        <v/>
      </c>
      <c r="AU3325" s="243" t="str">
        <f t="shared" si="246"/>
        <v/>
      </c>
    </row>
    <row r="3326" spans="2:47" ht="14.25">
      <c r="B3326" s="682">
        <v>2025</v>
      </c>
      <c r="C3326" s="29">
        <v>8</v>
      </c>
      <c r="D3326" s="682"/>
      <c r="E3326" s="683"/>
      <c r="F3326" s="682"/>
      <c r="G3326" s="703"/>
      <c r="H3326" s="694"/>
      <c r="I3326" s="347"/>
      <c r="J3326" s="694"/>
      <c r="K3326" s="232"/>
      <c r="L3326" s="698"/>
      <c r="M3326" s="185"/>
      <c r="N3326" s="717"/>
      <c r="O3326" s="232"/>
      <c r="P3326" s="232"/>
      <c r="Q3326" s="347"/>
      <c r="R3326" s="695"/>
      <c r="S3326" s="695"/>
      <c r="T3326" s="695"/>
      <c r="U3326" s="695"/>
      <c r="V3326" s="695"/>
      <c r="W3326" s="695"/>
      <c r="X3326" s="232"/>
      <c r="Y3326" s="695"/>
      <c r="Z3326" s="232"/>
      <c r="AA3326" s="696"/>
      <c r="AB3326" s="696"/>
      <c r="AC3326" s="697"/>
      <c r="AD3326" s="698"/>
      <c r="AE3326" s="699"/>
      <c r="AF3326" s="699"/>
      <c r="AG3326" s="699"/>
      <c r="AH3326" s="699"/>
      <c r="AI3326" s="232"/>
      <c r="AJ3326" s="694"/>
      <c r="AK3326" s="694"/>
      <c r="AL3326" s="700"/>
      <c r="AM3326" s="694"/>
      <c r="AN3326" s="694"/>
      <c r="AO3326" s="232"/>
      <c r="AP3326" s="232"/>
      <c r="AQ3326" s="232"/>
      <c r="AR3326" s="232"/>
      <c r="AS3326" s="232"/>
      <c r="AT3326" s="243" t="str">
        <f t="shared" ref="AT3326:AT3389" si="247">IF(IF(AE3326&gt;AF3326,1-AE3326+AF3326,AF3326-AE3326)=0,"",IF(AE3326&gt;AF3326,1-AE3326+AF3326,AF3326-AE3326))</f>
        <v/>
      </c>
      <c r="AU3326" s="243" t="str">
        <f t="shared" ref="AU3326:AU3389" si="248">IF(IF(AG3326&gt;AH3326,1-AG3326+AH3326,AH3326-AG3326)=0,"",IF(AG3326&gt;AH3326,1-AG3326+AH3326,AH3326-AG3326))</f>
        <v/>
      </c>
    </row>
    <row r="3327" spans="2:47" ht="14.25">
      <c r="B3327" s="682">
        <v>2025</v>
      </c>
      <c r="C3327" s="29">
        <v>8</v>
      </c>
      <c r="D3327" s="682"/>
      <c r="E3327" s="683"/>
      <c r="F3327" s="682"/>
      <c r="G3327" s="703"/>
      <c r="H3327" s="694"/>
      <c r="I3327" s="347"/>
      <c r="J3327" s="694"/>
      <c r="K3327" s="232"/>
      <c r="L3327" s="698"/>
      <c r="M3327" s="185"/>
      <c r="N3327" s="717"/>
      <c r="O3327" s="232"/>
      <c r="P3327" s="232"/>
      <c r="Q3327" s="347"/>
      <c r="R3327" s="695"/>
      <c r="S3327" s="695"/>
      <c r="T3327" s="695"/>
      <c r="U3327" s="695"/>
      <c r="V3327" s="695"/>
      <c r="W3327" s="695"/>
      <c r="X3327" s="232"/>
      <c r="Y3327" s="695"/>
      <c r="Z3327" s="232"/>
      <c r="AA3327" s="696"/>
      <c r="AB3327" s="696"/>
      <c r="AC3327" s="697"/>
      <c r="AD3327" s="698"/>
      <c r="AE3327" s="699"/>
      <c r="AF3327" s="699"/>
      <c r="AG3327" s="699"/>
      <c r="AH3327" s="699"/>
      <c r="AI3327" s="232"/>
      <c r="AJ3327" s="694"/>
      <c r="AK3327" s="694"/>
      <c r="AL3327" s="700"/>
      <c r="AM3327" s="694"/>
      <c r="AN3327" s="694"/>
      <c r="AO3327" s="232"/>
      <c r="AP3327" s="232"/>
      <c r="AQ3327" s="232"/>
      <c r="AR3327" s="232"/>
      <c r="AS3327" s="232"/>
      <c r="AT3327" s="243" t="str">
        <f t="shared" si="247"/>
        <v/>
      </c>
      <c r="AU3327" s="243" t="str">
        <f t="shared" si="248"/>
        <v/>
      </c>
    </row>
    <row r="3328" spans="2:47" ht="14.25">
      <c r="B3328" s="682">
        <v>2025</v>
      </c>
      <c r="C3328" s="29">
        <v>8</v>
      </c>
      <c r="D3328" s="682"/>
      <c r="E3328" s="683"/>
      <c r="F3328" s="682"/>
      <c r="G3328" s="703"/>
      <c r="H3328" s="694"/>
      <c r="I3328" s="347"/>
      <c r="J3328" s="694"/>
      <c r="K3328" s="232"/>
      <c r="L3328" s="698"/>
      <c r="M3328" s="185"/>
      <c r="N3328" s="717"/>
      <c r="O3328" s="232"/>
      <c r="P3328" s="232"/>
      <c r="Q3328" s="347"/>
      <c r="R3328" s="695"/>
      <c r="S3328" s="695"/>
      <c r="T3328" s="695"/>
      <c r="U3328" s="695"/>
      <c r="V3328" s="695"/>
      <c r="W3328" s="695"/>
      <c r="X3328" s="232"/>
      <c r="Y3328" s="695"/>
      <c r="Z3328" s="232"/>
      <c r="AA3328" s="696"/>
      <c r="AB3328" s="696"/>
      <c r="AC3328" s="697"/>
      <c r="AD3328" s="698"/>
      <c r="AE3328" s="699"/>
      <c r="AF3328" s="699"/>
      <c r="AG3328" s="699"/>
      <c r="AH3328" s="699"/>
      <c r="AI3328" s="232"/>
      <c r="AJ3328" s="694"/>
      <c r="AK3328" s="694"/>
      <c r="AL3328" s="700"/>
      <c r="AM3328" s="694"/>
      <c r="AN3328" s="694"/>
      <c r="AO3328" s="232"/>
      <c r="AP3328" s="232"/>
      <c r="AQ3328" s="232"/>
      <c r="AR3328" s="232"/>
      <c r="AS3328" s="232"/>
      <c r="AT3328" s="243" t="str">
        <f t="shared" si="247"/>
        <v/>
      </c>
      <c r="AU3328" s="243" t="str">
        <f t="shared" si="248"/>
        <v/>
      </c>
    </row>
    <row r="3329" spans="2:47" ht="14.25">
      <c r="B3329" s="682">
        <v>2025</v>
      </c>
      <c r="C3329" s="29">
        <v>8</v>
      </c>
      <c r="D3329" s="682"/>
      <c r="E3329" s="683"/>
      <c r="F3329" s="682"/>
      <c r="G3329" s="703"/>
      <c r="H3329" s="694"/>
      <c r="I3329" s="347"/>
      <c r="J3329" s="694"/>
      <c r="K3329" s="232"/>
      <c r="L3329" s="698"/>
      <c r="M3329" s="185"/>
      <c r="N3329" s="717"/>
      <c r="O3329" s="232"/>
      <c r="P3329" s="232"/>
      <c r="Q3329" s="347"/>
      <c r="R3329" s="695"/>
      <c r="S3329" s="695"/>
      <c r="T3329" s="695"/>
      <c r="U3329" s="695"/>
      <c r="V3329" s="695"/>
      <c r="W3329" s="695"/>
      <c r="X3329" s="232"/>
      <c r="Y3329" s="695"/>
      <c r="Z3329" s="232"/>
      <c r="AA3329" s="696"/>
      <c r="AB3329" s="696"/>
      <c r="AC3329" s="697"/>
      <c r="AD3329" s="698"/>
      <c r="AE3329" s="699"/>
      <c r="AF3329" s="699"/>
      <c r="AG3329" s="699"/>
      <c r="AH3329" s="699"/>
      <c r="AI3329" s="232"/>
      <c r="AJ3329" s="694"/>
      <c r="AK3329" s="694"/>
      <c r="AL3329" s="700"/>
      <c r="AM3329" s="694"/>
      <c r="AN3329" s="694"/>
      <c r="AO3329" s="232"/>
      <c r="AP3329" s="232"/>
      <c r="AQ3329" s="232"/>
      <c r="AR3329" s="232"/>
      <c r="AS3329" s="232"/>
      <c r="AT3329" s="243" t="str">
        <f t="shared" si="247"/>
        <v/>
      </c>
      <c r="AU3329" s="243" t="str">
        <f t="shared" si="248"/>
        <v/>
      </c>
    </row>
    <row r="3330" spans="2:47" ht="14.25">
      <c r="B3330" s="682">
        <v>2025</v>
      </c>
      <c r="C3330" s="29">
        <v>8</v>
      </c>
      <c r="D3330" s="682"/>
      <c r="E3330" s="683"/>
      <c r="F3330" s="682"/>
      <c r="G3330" s="703"/>
      <c r="H3330" s="694"/>
      <c r="I3330" s="347"/>
      <c r="J3330" s="694"/>
      <c r="K3330" s="232"/>
      <c r="L3330" s="698"/>
      <c r="M3330" s="185"/>
      <c r="N3330" s="717"/>
      <c r="O3330" s="232"/>
      <c r="P3330" s="232"/>
      <c r="Q3330" s="347"/>
      <c r="R3330" s="695"/>
      <c r="S3330" s="695"/>
      <c r="T3330" s="695"/>
      <c r="U3330" s="695"/>
      <c r="V3330" s="695"/>
      <c r="W3330" s="695"/>
      <c r="X3330" s="232"/>
      <c r="Y3330" s="695"/>
      <c r="Z3330" s="232"/>
      <c r="AA3330" s="696"/>
      <c r="AB3330" s="696"/>
      <c r="AC3330" s="697"/>
      <c r="AD3330" s="698"/>
      <c r="AE3330" s="699"/>
      <c r="AF3330" s="699"/>
      <c r="AG3330" s="699"/>
      <c r="AH3330" s="699"/>
      <c r="AI3330" s="232"/>
      <c r="AJ3330" s="694"/>
      <c r="AK3330" s="694"/>
      <c r="AL3330" s="700"/>
      <c r="AM3330" s="694"/>
      <c r="AN3330" s="694"/>
      <c r="AO3330" s="232"/>
      <c r="AP3330" s="232"/>
      <c r="AQ3330" s="232"/>
      <c r="AR3330" s="232"/>
      <c r="AS3330" s="232"/>
      <c r="AT3330" s="243" t="str">
        <f t="shared" si="247"/>
        <v/>
      </c>
      <c r="AU3330" s="243" t="str">
        <f t="shared" si="248"/>
        <v/>
      </c>
    </row>
    <row r="3331" spans="2:47" ht="14.25">
      <c r="B3331" s="682">
        <v>2025</v>
      </c>
      <c r="C3331" s="29">
        <v>8</v>
      </c>
      <c r="D3331" s="682"/>
      <c r="E3331" s="683"/>
      <c r="F3331" s="682"/>
      <c r="G3331" s="703"/>
      <c r="H3331" s="694"/>
      <c r="I3331" s="347"/>
      <c r="J3331" s="694"/>
      <c r="K3331" s="232"/>
      <c r="L3331" s="698"/>
      <c r="M3331" s="185"/>
      <c r="N3331" s="717"/>
      <c r="O3331" s="232"/>
      <c r="P3331" s="232"/>
      <c r="Q3331" s="347"/>
      <c r="R3331" s="695"/>
      <c r="S3331" s="695"/>
      <c r="T3331" s="695"/>
      <c r="U3331" s="695"/>
      <c r="V3331" s="695"/>
      <c r="W3331" s="695"/>
      <c r="X3331" s="232"/>
      <c r="Y3331" s="695"/>
      <c r="Z3331" s="232"/>
      <c r="AA3331" s="696"/>
      <c r="AB3331" s="696"/>
      <c r="AC3331" s="697"/>
      <c r="AD3331" s="698"/>
      <c r="AE3331" s="699"/>
      <c r="AF3331" s="699"/>
      <c r="AG3331" s="699"/>
      <c r="AH3331" s="699"/>
      <c r="AI3331" s="232"/>
      <c r="AJ3331" s="694"/>
      <c r="AK3331" s="694"/>
      <c r="AL3331" s="700"/>
      <c r="AM3331" s="694"/>
      <c r="AN3331" s="694"/>
      <c r="AO3331" s="232"/>
      <c r="AP3331" s="232"/>
      <c r="AQ3331" s="232"/>
      <c r="AR3331" s="232"/>
      <c r="AS3331" s="232"/>
      <c r="AT3331" s="243" t="str">
        <f t="shared" si="247"/>
        <v/>
      </c>
      <c r="AU3331" s="243" t="str">
        <f t="shared" si="248"/>
        <v/>
      </c>
    </row>
    <row r="3332" spans="2:47" ht="14.25">
      <c r="B3332" s="682">
        <v>2025</v>
      </c>
      <c r="C3332" s="29">
        <v>8</v>
      </c>
      <c r="D3332" s="682"/>
      <c r="E3332" s="683"/>
      <c r="F3332" s="682"/>
      <c r="G3332" s="703"/>
      <c r="H3332" s="694"/>
      <c r="I3332" s="347"/>
      <c r="J3332" s="694"/>
      <c r="K3332" s="232"/>
      <c r="L3332" s="698"/>
      <c r="M3332" s="185"/>
      <c r="N3332" s="717"/>
      <c r="O3332" s="232"/>
      <c r="P3332" s="232"/>
      <c r="Q3332" s="347"/>
      <c r="R3332" s="695"/>
      <c r="S3332" s="695"/>
      <c r="T3332" s="695"/>
      <c r="U3332" s="695"/>
      <c r="V3332" s="695"/>
      <c r="W3332" s="695"/>
      <c r="X3332" s="232"/>
      <c r="Y3332" s="695"/>
      <c r="Z3332" s="232"/>
      <c r="AA3332" s="696"/>
      <c r="AB3332" s="696"/>
      <c r="AC3332" s="697"/>
      <c r="AD3332" s="698"/>
      <c r="AE3332" s="699"/>
      <c r="AF3332" s="699"/>
      <c r="AG3332" s="699"/>
      <c r="AH3332" s="699"/>
      <c r="AI3332" s="232"/>
      <c r="AJ3332" s="694"/>
      <c r="AK3332" s="694"/>
      <c r="AL3332" s="700"/>
      <c r="AM3332" s="694"/>
      <c r="AN3332" s="694"/>
      <c r="AO3332" s="232"/>
      <c r="AP3332" s="232"/>
      <c r="AQ3332" s="232"/>
      <c r="AR3332" s="232"/>
      <c r="AS3332" s="232"/>
      <c r="AT3332" s="243" t="str">
        <f t="shared" si="247"/>
        <v/>
      </c>
      <c r="AU3332" s="243" t="str">
        <f t="shared" si="248"/>
        <v/>
      </c>
    </row>
    <row r="3333" spans="2:47" ht="14.25">
      <c r="B3333" s="682">
        <v>2025</v>
      </c>
      <c r="C3333" s="29">
        <v>8</v>
      </c>
      <c r="D3333" s="682"/>
      <c r="E3333" s="683"/>
      <c r="F3333" s="682"/>
      <c r="G3333" s="703"/>
      <c r="H3333" s="694"/>
      <c r="I3333" s="347"/>
      <c r="J3333" s="694"/>
      <c r="K3333" s="232"/>
      <c r="L3333" s="698"/>
      <c r="M3333" s="185"/>
      <c r="N3333" s="717"/>
      <c r="O3333" s="232"/>
      <c r="P3333" s="232"/>
      <c r="Q3333" s="347"/>
      <c r="R3333" s="695"/>
      <c r="S3333" s="695"/>
      <c r="T3333" s="695"/>
      <c r="U3333" s="695"/>
      <c r="V3333" s="695"/>
      <c r="W3333" s="695"/>
      <c r="X3333" s="232"/>
      <c r="Y3333" s="695"/>
      <c r="Z3333" s="232"/>
      <c r="AA3333" s="696"/>
      <c r="AB3333" s="696"/>
      <c r="AC3333" s="697"/>
      <c r="AD3333" s="698"/>
      <c r="AE3333" s="699"/>
      <c r="AF3333" s="699"/>
      <c r="AG3333" s="699"/>
      <c r="AH3333" s="699"/>
      <c r="AI3333" s="232"/>
      <c r="AJ3333" s="694"/>
      <c r="AK3333" s="694"/>
      <c r="AL3333" s="700"/>
      <c r="AM3333" s="694"/>
      <c r="AN3333" s="694"/>
      <c r="AO3333" s="232"/>
      <c r="AP3333" s="232"/>
      <c r="AQ3333" s="232"/>
      <c r="AR3333" s="232"/>
      <c r="AS3333" s="232"/>
      <c r="AT3333" s="243" t="str">
        <f t="shared" si="247"/>
        <v/>
      </c>
      <c r="AU3333" s="243" t="str">
        <f t="shared" si="248"/>
        <v/>
      </c>
    </row>
    <row r="3334" spans="2:47" ht="14.25">
      <c r="B3334" s="682">
        <v>2025</v>
      </c>
      <c r="C3334" s="29">
        <v>8</v>
      </c>
      <c r="D3334" s="682"/>
      <c r="E3334" s="683"/>
      <c r="F3334" s="682"/>
      <c r="G3334" s="703"/>
      <c r="H3334" s="694"/>
      <c r="I3334" s="347"/>
      <c r="J3334" s="694"/>
      <c r="K3334" s="232"/>
      <c r="L3334" s="698"/>
      <c r="M3334" s="185"/>
      <c r="N3334" s="717"/>
      <c r="O3334" s="232"/>
      <c r="P3334" s="232"/>
      <c r="Q3334" s="347"/>
      <c r="R3334" s="695"/>
      <c r="S3334" s="695"/>
      <c r="T3334" s="695"/>
      <c r="U3334" s="695"/>
      <c r="V3334" s="695"/>
      <c r="W3334" s="695"/>
      <c r="X3334" s="232"/>
      <c r="Y3334" s="695"/>
      <c r="Z3334" s="232"/>
      <c r="AA3334" s="696"/>
      <c r="AB3334" s="696"/>
      <c r="AC3334" s="697"/>
      <c r="AD3334" s="698"/>
      <c r="AE3334" s="699"/>
      <c r="AF3334" s="699"/>
      <c r="AG3334" s="699"/>
      <c r="AH3334" s="699"/>
      <c r="AI3334" s="232"/>
      <c r="AJ3334" s="694"/>
      <c r="AK3334" s="694"/>
      <c r="AL3334" s="700"/>
      <c r="AM3334" s="694"/>
      <c r="AN3334" s="694"/>
      <c r="AO3334" s="232"/>
      <c r="AP3334" s="232"/>
      <c r="AQ3334" s="232"/>
      <c r="AR3334" s="232"/>
      <c r="AS3334" s="232"/>
      <c r="AT3334" s="243" t="str">
        <f t="shared" si="247"/>
        <v/>
      </c>
      <c r="AU3334" s="243" t="str">
        <f t="shared" si="248"/>
        <v/>
      </c>
    </row>
    <row r="3335" spans="2:47" ht="14.25">
      <c r="B3335" s="682">
        <v>2025</v>
      </c>
      <c r="C3335" s="29">
        <v>8</v>
      </c>
      <c r="D3335" s="682"/>
      <c r="E3335" s="683"/>
      <c r="F3335" s="682"/>
      <c r="G3335" s="703"/>
      <c r="H3335" s="694"/>
      <c r="I3335" s="347"/>
      <c r="J3335" s="694"/>
      <c r="K3335" s="232"/>
      <c r="L3335" s="698"/>
      <c r="M3335" s="185"/>
      <c r="N3335" s="717"/>
      <c r="O3335" s="232"/>
      <c r="P3335" s="232"/>
      <c r="Q3335" s="347"/>
      <c r="R3335" s="695"/>
      <c r="S3335" s="695"/>
      <c r="T3335" s="695"/>
      <c r="U3335" s="695"/>
      <c r="V3335" s="695"/>
      <c r="W3335" s="695"/>
      <c r="X3335" s="232"/>
      <c r="Y3335" s="695"/>
      <c r="Z3335" s="232"/>
      <c r="AA3335" s="696"/>
      <c r="AB3335" s="696"/>
      <c r="AC3335" s="697"/>
      <c r="AD3335" s="698"/>
      <c r="AE3335" s="699"/>
      <c r="AF3335" s="699"/>
      <c r="AG3335" s="699"/>
      <c r="AH3335" s="699"/>
      <c r="AI3335" s="232"/>
      <c r="AJ3335" s="694"/>
      <c r="AK3335" s="694"/>
      <c r="AL3335" s="700"/>
      <c r="AM3335" s="694"/>
      <c r="AN3335" s="694"/>
      <c r="AO3335" s="232"/>
      <c r="AP3335" s="232"/>
      <c r="AQ3335" s="232"/>
      <c r="AR3335" s="232"/>
      <c r="AS3335" s="232"/>
      <c r="AT3335" s="243" t="str">
        <f t="shared" si="247"/>
        <v/>
      </c>
      <c r="AU3335" s="243" t="str">
        <f t="shared" si="248"/>
        <v/>
      </c>
    </row>
    <row r="3336" spans="2:47" ht="14.25">
      <c r="B3336" s="682">
        <v>2025</v>
      </c>
      <c r="C3336" s="29">
        <v>8</v>
      </c>
      <c r="D3336" s="682"/>
      <c r="E3336" s="683"/>
      <c r="F3336" s="682"/>
      <c r="G3336" s="703"/>
      <c r="H3336" s="694"/>
      <c r="I3336" s="347"/>
      <c r="J3336" s="694"/>
      <c r="K3336" s="232"/>
      <c r="L3336" s="698"/>
      <c r="M3336" s="185"/>
      <c r="N3336" s="717"/>
      <c r="O3336" s="232"/>
      <c r="P3336" s="232"/>
      <c r="Q3336" s="347"/>
      <c r="R3336" s="695"/>
      <c r="S3336" s="695"/>
      <c r="T3336" s="695"/>
      <c r="U3336" s="695"/>
      <c r="V3336" s="695"/>
      <c r="W3336" s="695"/>
      <c r="X3336" s="232"/>
      <c r="Y3336" s="695"/>
      <c r="Z3336" s="232"/>
      <c r="AA3336" s="696"/>
      <c r="AB3336" s="696"/>
      <c r="AC3336" s="697"/>
      <c r="AD3336" s="698"/>
      <c r="AE3336" s="699"/>
      <c r="AF3336" s="699"/>
      <c r="AG3336" s="699"/>
      <c r="AH3336" s="699"/>
      <c r="AI3336" s="232"/>
      <c r="AJ3336" s="694"/>
      <c r="AK3336" s="694"/>
      <c r="AL3336" s="700"/>
      <c r="AM3336" s="694"/>
      <c r="AN3336" s="694"/>
      <c r="AO3336" s="232"/>
      <c r="AP3336" s="232"/>
      <c r="AQ3336" s="232"/>
      <c r="AR3336" s="232"/>
      <c r="AS3336" s="232"/>
      <c r="AT3336" s="243" t="str">
        <f t="shared" si="247"/>
        <v/>
      </c>
      <c r="AU3336" s="243" t="str">
        <f t="shared" si="248"/>
        <v/>
      </c>
    </row>
    <row r="3337" spans="2:47" ht="14.25">
      <c r="B3337" s="682">
        <v>2025</v>
      </c>
      <c r="C3337" s="29">
        <v>8</v>
      </c>
      <c r="D3337" s="682"/>
      <c r="E3337" s="683"/>
      <c r="F3337" s="682"/>
      <c r="G3337" s="703"/>
      <c r="H3337" s="694"/>
      <c r="I3337" s="347"/>
      <c r="J3337" s="694"/>
      <c r="K3337" s="232"/>
      <c r="L3337" s="698"/>
      <c r="M3337" s="185"/>
      <c r="N3337" s="717"/>
      <c r="O3337" s="232"/>
      <c r="P3337" s="232"/>
      <c r="Q3337" s="347"/>
      <c r="R3337" s="695"/>
      <c r="S3337" s="695"/>
      <c r="T3337" s="695"/>
      <c r="U3337" s="695"/>
      <c r="V3337" s="695"/>
      <c r="W3337" s="695"/>
      <c r="X3337" s="232"/>
      <c r="Y3337" s="695"/>
      <c r="Z3337" s="232"/>
      <c r="AA3337" s="696"/>
      <c r="AB3337" s="696"/>
      <c r="AC3337" s="697"/>
      <c r="AD3337" s="698"/>
      <c r="AE3337" s="699"/>
      <c r="AF3337" s="699"/>
      <c r="AG3337" s="699"/>
      <c r="AH3337" s="699"/>
      <c r="AI3337" s="232"/>
      <c r="AJ3337" s="694"/>
      <c r="AK3337" s="694"/>
      <c r="AL3337" s="700"/>
      <c r="AM3337" s="694"/>
      <c r="AN3337" s="694"/>
      <c r="AO3337" s="232"/>
      <c r="AP3337" s="232"/>
      <c r="AQ3337" s="232"/>
      <c r="AR3337" s="232"/>
      <c r="AS3337" s="232"/>
      <c r="AT3337" s="243" t="str">
        <f t="shared" si="247"/>
        <v/>
      </c>
      <c r="AU3337" s="243" t="str">
        <f t="shared" si="248"/>
        <v/>
      </c>
    </row>
    <row r="3338" spans="2:47" ht="14.25">
      <c r="B3338" s="682">
        <v>2025</v>
      </c>
      <c r="C3338" s="29">
        <v>8</v>
      </c>
      <c r="D3338" s="682"/>
      <c r="E3338" s="683"/>
      <c r="F3338" s="682"/>
      <c r="G3338" s="703"/>
      <c r="H3338" s="694"/>
      <c r="I3338" s="347"/>
      <c r="J3338" s="694"/>
      <c r="K3338" s="232"/>
      <c r="L3338" s="698"/>
      <c r="M3338" s="185"/>
      <c r="N3338" s="717"/>
      <c r="O3338" s="232"/>
      <c r="P3338" s="232"/>
      <c r="Q3338" s="347"/>
      <c r="R3338" s="695"/>
      <c r="S3338" s="695"/>
      <c r="T3338" s="695"/>
      <c r="U3338" s="695"/>
      <c r="V3338" s="695"/>
      <c r="W3338" s="695"/>
      <c r="X3338" s="232"/>
      <c r="Y3338" s="695"/>
      <c r="Z3338" s="232"/>
      <c r="AA3338" s="696"/>
      <c r="AB3338" s="696"/>
      <c r="AC3338" s="697"/>
      <c r="AD3338" s="698"/>
      <c r="AE3338" s="699"/>
      <c r="AF3338" s="699"/>
      <c r="AG3338" s="699"/>
      <c r="AH3338" s="699"/>
      <c r="AI3338" s="232"/>
      <c r="AJ3338" s="694"/>
      <c r="AK3338" s="694"/>
      <c r="AL3338" s="700"/>
      <c r="AM3338" s="694"/>
      <c r="AN3338" s="694"/>
      <c r="AO3338" s="232"/>
      <c r="AP3338" s="232"/>
      <c r="AQ3338" s="232"/>
      <c r="AR3338" s="232"/>
      <c r="AS3338" s="232"/>
      <c r="AT3338" s="243" t="str">
        <f t="shared" si="247"/>
        <v/>
      </c>
      <c r="AU3338" s="243" t="str">
        <f t="shared" si="248"/>
        <v/>
      </c>
    </row>
    <row r="3339" spans="2:47" ht="14.25">
      <c r="B3339" s="682">
        <v>2025</v>
      </c>
      <c r="C3339" s="29">
        <v>8</v>
      </c>
      <c r="D3339" s="682"/>
      <c r="E3339" s="683"/>
      <c r="F3339" s="682"/>
      <c r="G3339" s="703"/>
      <c r="H3339" s="694"/>
      <c r="I3339" s="347"/>
      <c r="J3339" s="694"/>
      <c r="K3339" s="232"/>
      <c r="L3339" s="698"/>
      <c r="M3339" s="185"/>
      <c r="N3339" s="717"/>
      <c r="O3339" s="232"/>
      <c r="P3339" s="232"/>
      <c r="Q3339" s="347"/>
      <c r="R3339" s="695"/>
      <c r="S3339" s="695"/>
      <c r="T3339" s="695"/>
      <c r="U3339" s="695"/>
      <c r="V3339" s="695"/>
      <c r="W3339" s="695"/>
      <c r="X3339" s="232"/>
      <c r="Y3339" s="695"/>
      <c r="Z3339" s="232"/>
      <c r="AA3339" s="696"/>
      <c r="AB3339" s="696"/>
      <c r="AC3339" s="697"/>
      <c r="AD3339" s="698"/>
      <c r="AE3339" s="699"/>
      <c r="AF3339" s="699"/>
      <c r="AG3339" s="699"/>
      <c r="AH3339" s="699"/>
      <c r="AI3339" s="232"/>
      <c r="AJ3339" s="694"/>
      <c r="AK3339" s="694"/>
      <c r="AL3339" s="700"/>
      <c r="AM3339" s="694"/>
      <c r="AN3339" s="694"/>
      <c r="AO3339" s="232"/>
      <c r="AP3339" s="232"/>
      <c r="AQ3339" s="232"/>
      <c r="AR3339" s="232"/>
      <c r="AS3339" s="232"/>
      <c r="AT3339" s="243" t="str">
        <f t="shared" si="247"/>
        <v/>
      </c>
      <c r="AU3339" s="243" t="str">
        <f t="shared" si="248"/>
        <v/>
      </c>
    </row>
    <row r="3340" spans="2:47" ht="14.25">
      <c r="B3340" s="682">
        <v>2025</v>
      </c>
      <c r="C3340" s="29">
        <v>8</v>
      </c>
      <c r="D3340" s="682"/>
      <c r="E3340" s="683"/>
      <c r="F3340" s="682"/>
      <c r="G3340" s="703"/>
      <c r="H3340" s="694"/>
      <c r="I3340" s="347"/>
      <c r="J3340" s="694"/>
      <c r="K3340" s="232"/>
      <c r="L3340" s="698"/>
      <c r="M3340" s="185"/>
      <c r="N3340" s="717"/>
      <c r="O3340" s="232"/>
      <c r="P3340" s="232"/>
      <c r="Q3340" s="347"/>
      <c r="R3340" s="695"/>
      <c r="S3340" s="695"/>
      <c r="T3340" s="695"/>
      <c r="U3340" s="695"/>
      <c r="V3340" s="695"/>
      <c r="W3340" s="695"/>
      <c r="X3340" s="232"/>
      <c r="Y3340" s="695"/>
      <c r="Z3340" s="232"/>
      <c r="AA3340" s="696"/>
      <c r="AB3340" s="696"/>
      <c r="AC3340" s="697"/>
      <c r="AD3340" s="698"/>
      <c r="AE3340" s="699"/>
      <c r="AF3340" s="699"/>
      <c r="AG3340" s="699"/>
      <c r="AH3340" s="699"/>
      <c r="AI3340" s="232"/>
      <c r="AJ3340" s="694"/>
      <c r="AK3340" s="694"/>
      <c r="AL3340" s="700"/>
      <c r="AM3340" s="694"/>
      <c r="AN3340" s="694"/>
      <c r="AO3340" s="232"/>
      <c r="AP3340" s="232"/>
      <c r="AQ3340" s="232"/>
      <c r="AR3340" s="232"/>
      <c r="AS3340" s="232"/>
      <c r="AT3340" s="243" t="str">
        <f t="shared" si="247"/>
        <v/>
      </c>
      <c r="AU3340" s="243" t="str">
        <f t="shared" si="248"/>
        <v/>
      </c>
    </row>
    <row r="3341" spans="2:47" ht="14.25">
      <c r="B3341" s="682">
        <v>2025</v>
      </c>
      <c r="C3341" s="29">
        <v>8</v>
      </c>
      <c r="D3341" s="682"/>
      <c r="E3341" s="683"/>
      <c r="F3341" s="682"/>
      <c r="G3341" s="703"/>
      <c r="H3341" s="694"/>
      <c r="I3341" s="347"/>
      <c r="J3341" s="694"/>
      <c r="K3341" s="232"/>
      <c r="L3341" s="698"/>
      <c r="M3341" s="185"/>
      <c r="N3341" s="717"/>
      <c r="O3341" s="232"/>
      <c r="P3341" s="232"/>
      <c r="Q3341" s="347"/>
      <c r="R3341" s="695"/>
      <c r="S3341" s="695"/>
      <c r="T3341" s="695"/>
      <c r="U3341" s="695"/>
      <c r="V3341" s="695"/>
      <c r="W3341" s="695"/>
      <c r="X3341" s="232"/>
      <c r="Y3341" s="695"/>
      <c r="Z3341" s="232"/>
      <c r="AA3341" s="696"/>
      <c r="AB3341" s="696"/>
      <c r="AC3341" s="697"/>
      <c r="AD3341" s="698"/>
      <c r="AE3341" s="699"/>
      <c r="AF3341" s="699"/>
      <c r="AG3341" s="699"/>
      <c r="AH3341" s="699"/>
      <c r="AI3341" s="232"/>
      <c r="AJ3341" s="694"/>
      <c r="AK3341" s="694"/>
      <c r="AL3341" s="700"/>
      <c r="AM3341" s="694"/>
      <c r="AN3341" s="694"/>
      <c r="AO3341" s="232"/>
      <c r="AP3341" s="232"/>
      <c r="AQ3341" s="232"/>
      <c r="AR3341" s="232"/>
      <c r="AS3341" s="232"/>
      <c r="AT3341" s="243" t="str">
        <f t="shared" si="247"/>
        <v/>
      </c>
      <c r="AU3341" s="243" t="str">
        <f t="shared" si="248"/>
        <v/>
      </c>
    </row>
    <row r="3342" spans="2:47" ht="14.25">
      <c r="B3342" s="682">
        <v>2025</v>
      </c>
      <c r="C3342" s="29">
        <v>8</v>
      </c>
      <c r="D3342" s="682"/>
      <c r="E3342" s="683"/>
      <c r="F3342" s="682"/>
      <c r="G3342" s="703"/>
      <c r="H3342" s="694"/>
      <c r="I3342" s="347"/>
      <c r="J3342" s="694"/>
      <c r="K3342" s="232"/>
      <c r="L3342" s="698"/>
      <c r="M3342" s="185"/>
      <c r="N3342" s="717"/>
      <c r="O3342" s="232"/>
      <c r="P3342" s="232"/>
      <c r="Q3342" s="347"/>
      <c r="R3342" s="695"/>
      <c r="S3342" s="695"/>
      <c r="T3342" s="695"/>
      <c r="U3342" s="695"/>
      <c r="V3342" s="695"/>
      <c r="W3342" s="695"/>
      <c r="X3342" s="232"/>
      <c r="Y3342" s="695"/>
      <c r="Z3342" s="232"/>
      <c r="AA3342" s="696"/>
      <c r="AB3342" s="696"/>
      <c r="AC3342" s="697"/>
      <c r="AD3342" s="698"/>
      <c r="AE3342" s="699"/>
      <c r="AF3342" s="699"/>
      <c r="AG3342" s="699"/>
      <c r="AH3342" s="699"/>
      <c r="AI3342" s="232"/>
      <c r="AJ3342" s="694"/>
      <c r="AK3342" s="694"/>
      <c r="AL3342" s="700"/>
      <c r="AM3342" s="694"/>
      <c r="AN3342" s="694"/>
      <c r="AO3342" s="232"/>
      <c r="AP3342" s="232"/>
      <c r="AQ3342" s="232"/>
      <c r="AR3342" s="232"/>
      <c r="AS3342" s="232"/>
      <c r="AT3342" s="243" t="str">
        <f t="shared" si="247"/>
        <v/>
      </c>
      <c r="AU3342" s="243" t="str">
        <f t="shared" si="248"/>
        <v/>
      </c>
    </row>
    <row r="3343" spans="2:47" ht="14.25">
      <c r="B3343" s="682">
        <v>2025</v>
      </c>
      <c r="C3343" s="29">
        <v>8</v>
      </c>
      <c r="D3343" s="682"/>
      <c r="E3343" s="683"/>
      <c r="F3343" s="682"/>
      <c r="G3343" s="703"/>
      <c r="H3343" s="694"/>
      <c r="I3343" s="347"/>
      <c r="J3343" s="694"/>
      <c r="K3343" s="232"/>
      <c r="L3343" s="698"/>
      <c r="M3343" s="185"/>
      <c r="N3343" s="717"/>
      <c r="O3343" s="232"/>
      <c r="P3343" s="232"/>
      <c r="Q3343" s="347"/>
      <c r="R3343" s="695"/>
      <c r="S3343" s="695"/>
      <c r="T3343" s="695"/>
      <c r="U3343" s="695"/>
      <c r="V3343" s="695"/>
      <c r="W3343" s="695"/>
      <c r="X3343" s="232"/>
      <c r="Y3343" s="695"/>
      <c r="Z3343" s="232"/>
      <c r="AA3343" s="696"/>
      <c r="AB3343" s="696"/>
      <c r="AC3343" s="697"/>
      <c r="AD3343" s="698"/>
      <c r="AE3343" s="699"/>
      <c r="AF3343" s="699"/>
      <c r="AG3343" s="699"/>
      <c r="AH3343" s="699"/>
      <c r="AI3343" s="232"/>
      <c r="AJ3343" s="694"/>
      <c r="AK3343" s="694"/>
      <c r="AL3343" s="700"/>
      <c r="AM3343" s="694"/>
      <c r="AN3343" s="694"/>
      <c r="AO3343" s="232"/>
      <c r="AP3343" s="232"/>
      <c r="AQ3343" s="232"/>
      <c r="AR3343" s="232"/>
      <c r="AS3343" s="232"/>
      <c r="AT3343" s="243" t="str">
        <f t="shared" si="247"/>
        <v/>
      </c>
      <c r="AU3343" s="243" t="str">
        <f t="shared" si="248"/>
        <v/>
      </c>
    </row>
    <row r="3344" spans="2:47" ht="14.25">
      <c r="B3344" s="682">
        <v>2025</v>
      </c>
      <c r="C3344" s="29">
        <v>8</v>
      </c>
      <c r="D3344" s="682"/>
      <c r="E3344" s="683"/>
      <c r="F3344" s="682"/>
      <c r="G3344" s="703"/>
      <c r="H3344" s="694"/>
      <c r="I3344" s="347"/>
      <c r="J3344" s="694"/>
      <c r="K3344" s="232"/>
      <c r="L3344" s="698"/>
      <c r="M3344" s="185"/>
      <c r="N3344" s="717"/>
      <c r="O3344" s="232"/>
      <c r="P3344" s="232"/>
      <c r="Q3344" s="347"/>
      <c r="R3344" s="695"/>
      <c r="S3344" s="695"/>
      <c r="T3344" s="695"/>
      <c r="U3344" s="695"/>
      <c r="V3344" s="695"/>
      <c r="W3344" s="695"/>
      <c r="X3344" s="232"/>
      <c r="Y3344" s="695"/>
      <c r="Z3344" s="232"/>
      <c r="AA3344" s="696"/>
      <c r="AB3344" s="696"/>
      <c r="AC3344" s="697"/>
      <c r="AD3344" s="698"/>
      <c r="AE3344" s="699"/>
      <c r="AF3344" s="699"/>
      <c r="AG3344" s="699"/>
      <c r="AH3344" s="699"/>
      <c r="AI3344" s="232"/>
      <c r="AJ3344" s="694"/>
      <c r="AK3344" s="694"/>
      <c r="AL3344" s="700"/>
      <c r="AM3344" s="694"/>
      <c r="AN3344" s="694"/>
      <c r="AO3344" s="232"/>
      <c r="AP3344" s="232"/>
      <c r="AQ3344" s="232"/>
      <c r="AR3344" s="232"/>
      <c r="AS3344" s="232"/>
      <c r="AT3344" s="243" t="str">
        <f t="shared" si="247"/>
        <v/>
      </c>
      <c r="AU3344" s="243" t="str">
        <f t="shared" si="248"/>
        <v/>
      </c>
    </row>
    <row r="3345" spans="2:47" ht="14.25">
      <c r="B3345" s="682">
        <v>2025</v>
      </c>
      <c r="C3345" s="29">
        <v>8</v>
      </c>
      <c r="D3345" s="682"/>
      <c r="E3345" s="683"/>
      <c r="F3345" s="682"/>
      <c r="G3345" s="703"/>
      <c r="H3345" s="694"/>
      <c r="I3345" s="347"/>
      <c r="J3345" s="694"/>
      <c r="K3345" s="232"/>
      <c r="L3345" s="698"/>
      <c r="M3345" s="185"/>
      <c r="N3345" s="717"/>
      <c r="O3345" s="232"/>
      <c r="P3345" s="232"/>
      <c r="Q3345" s="347"/>
      <c r="R3345" s="695"/>
      <c r="S3345" s="695"/>
      <c r="T3345" s="695"/>
      <c r="U3345" s="695"/>
      <c r="V3345" s="695"/>
      <c r="W3345" s="695"/>
      <c r="X3345" s="232"/>
      <c r="Y3345" s="695"/>
      <c r="Z3345" s="232"/>
      <c r="AA3345" s="696"/>
      <c r="AB3345" s="696"/>
      <c r="AC3345" s="697"/>
      <c r="AD3345" s="698"/>
      <c r="AE3345" s="699"/>
      <c r="AF3345" s="699"/>
      <c r="AG3345" s="699"/>
      <c r="AH3345" s="699"/>
      <c r="AI3345" s="232"/>
      <c r="AJ3345" s="694"/>
      <c r="AK3345" s="694"/>
      <c r="AL3345" s="700"/>
      <c r="AM3345" s="694"/>
      <c r="AN3345" s="694"/>
      <c r="AO3345" s="232"/>
      <c r="AP3345" s="232"/>
      <c r="AQ3345" s="232"/>
      <c r="AR3345" s="232"/>
      <c r="AS3345" s="232"/>
      <c r="AT3345" s="243" t="str">
        <f t="shared" si="247"/>
        <v/>
      </c>
      <c r="AU3345" s="243" t="str">
        <f t="shared" si="248"/>
        <v/>
      </c>
    </row>
    <row r="3346" spans="2:47" ht="14.25">
      <c r="B3346" s="682">
        <v>2025</v>
      </c>
      <c r="C3346" s="29">
        <v>8</v>
      </c>
      <c r="D3346" s="682"/>
      <c r="E3346" s="683"/>
      <c r="F3346" s="682"/>
      <c r="G3346" s="703"/>
      <c r="H3346" s="694"/>
      <c r="I3346" s="347"/>
      <c r="J3346" s="694"/>
      <c r="K3346" s="232"/>
      <c r="L3346" s="698"/>
      <c r="M3346" s="185"/>
      <c r="N3346" s="717"/>
      <c r="O3346" s="232"/>
      <c r="P3346" s="232"/>
      <c r="Q3346" s="347"/>
      <c r="R3346" s="695"/>
      <c r="S3346" s="695"/>
      <c r="T3346" s="695"/>
      <c r="U3346" s="695"/>
      <c r="V3346" s="695"/>
      <c r="W3346" s="695"/>
      <c r="X3346" s="232"/>
      <c r="Y3346" s="695"/>
      <c r="Z3346" s="232"/>
      <c r="AA3346" s="696"/>
      <c r="AB3346" s="696"/>
      <c r="AC3346" s="697"/>
      <c r="AD3346" s="698"/>
      <c r="AE3346" s="699"/>
      <c r="AF3346" s="699"/>
      <c r="AG3346" s="699"/>
      <c r="AH3346" s="699"/>
      <c r="AI3346" s="232"/>
      <c r="AJ3346" s="694"/>
      <c r="AK3346" s="694"/>
      <c r="AL3346" s="700"/>
      <c r="AM3346" s="694"/>
      <c r="AN3346" s="694"/>
      <c r="AO3346" s="232"/>
      <c r="AP3346" s="232"/>
      <c r="AQ3346" s="232"/>
      <c r="AR3346" s="232"/>
      <c r="AS3346" s="232"/>
      <c r="AT3346" s="243" t="str">
        <f t="shared" si="247"/>
        <v/>
      </c>
      <c r="AU3346" s="243" t="str">
        <f t="shared" si="248"/>
        <v/>
      </c>
    </row>
    <row r="3347" spans="2:47" ht="14.25">
      <c r="B3347" s="682">
        <v>2025</v>
      </c>
      <c r="C3347" s="29">
        <v>8</v>
      </c>
      <c r="D3347" s="682"/>
      <c r="E3347" s="683"/>
      <c r="F3347" s="682"/>
      <c r="G3347" s="703"/>
      <c r="H3347" s="694"/>
      <c r="I3347" s="347"/>
      <c r="J3347" s="694"/>
      <c r="K3347" s="232"/>
      <c r="L3347" s="698"/>
      <c r="M3347" s="185"/>
      <c r="N3347" s="717"/>
      <c r="O3347" s="232"/>
      <c r="P3347" s="232"/>
      <c r="Q3347" s="347"/>
      <c r="R3347" s="695"/>
      <c r="S3347" s="695"/>
      <c r="T3347" s="695"/>
      <c r="U3347" s="695"/>
      <c r="V3347" s="695"/>
      <c r="W3347" s="695"/>
      <c r="X3347" s="232"/>
      <c r="Y3347" s="695"/>
      <c r="Z3347" s="232"/>
      <c r="AA3347" s="696"/>
      <c r="AB3347" s="696"/>
      <c r="AC3347" s="697"/>
      <c r="AD3347" s="698"/>
      <c r="AE3347" s="699"/>
      <c r="AF3347" s="699"/>
      <c r="AG3347" s="699"/>
      <c r="AH3347" s="699"/>
      <c r="AI3347" s="232"/>
      <c r="AJ3347" s="694"/>
      <c r="AK3347" s="694"/>
      <c r="AL3347" s="700"/>
      <c r="AM3347" s="694"/>
      <c r="AN3347" s="694"/>
      <c r="AO3347" s="232"/>
      <c r="AP3347" s="232"/>
      <c r="AQ3347" s="232"/>
      <c r="AR3347" s="232"/>
      <c r="AS3347" s="232"/>
      <c r="AT3347" s="243" t="str">
        <f t="shared" si="247"/>
        <v/>
      </c>
      <c r="AU3347" s="243" t="str">
        <f t="shared" si="248"/>
        <v/>
      </c>
    </row>
    <row r="3348" spans="2:47" ht="14.25">
      <c r="B3348" s="682">
        <v>2025</v>
      </c>
      <c r="C3348" s="29">
        <v>8</v>
      </c>
      <c r="D3348" s="682"/>
      <c r="E3348" s="683"/>
      <c r="F3348" s="682"/>
      <c r="G3348" s="703"/>
      <c r="H3348" s="694"/>
      <c r="I3348" s="347"/>
      <c r="J3348" s="694"/>
      <c r="K3348" s="232"/>
      <c r="L3348" s="698"/>
      <c r="M3348" s="185"/>
      <c r="N3348" s="717"/>
      <c r="O3348" s="232"/>
      <c r="P3348" s="232"/>
      <c r="Q3348" s="347"/>
      <c r="R3348" s="695"/>
      <c r="S3348" s="695"/>
      <c r="T3348" s="695"/>
      <c r="U3348" s="695"/>
      <c r="V3348" s="695"/>
      <c r="W3348" s="695"/>
      <c r="X3348" s="232"/>
      <c r="Y3348" s="695"/>
      <c r="Z3348" s="232"/>
      <c r="AA3348" s="696"/>
      <c r="AB3348" s="696"/>
      <c r="AC3348" s="697"/>
      <c r="AD3348" s="698"/>
      <c r="AE3348" s="699"/>
      <c r="AF3348" s="699"/>
      <c r="AG3348" s="699"/>
      <c r="AH3348" s="699"/>
      <c r="AI3348" s="232"/>
      <c r="AJ3348" s="694"/>
      <c r="AK3348" s="694"/>
      <c r="AL3348" s="700"/>
      <c r="AM3348" s="694"/>
      <c r="AN3348" s="694"/>
      <c r="AO3348" s="232"/>
      <c r="AP3348" s="232"/>
      <c r="AQ3348" s="232"/>
      <c r="AR3348" s="232"/>
      <c r="AS3348" s="232"/>
      <c r="AT3348" s="243" t="str">
        <f t="shared" si="247"/>
        <v/>
      </c>
      <c r="AU3348" s="243" t="str">
        <f t="shared" si="248"/>
        <v/>
      </c>
    </row>
    <row r="3349" spans="2:47" ht="14.25">
      <c r="B3349" s="682">
        <v>2025</v>
      </c>
      <c r="C3349" s="29">
        <v>8</v>
      </c>
      <c r="D3349" s="682"/>
      <c r="E3349" s="683"/>
      <c r="F3349" s="682"/>
      <c r="G3349" s="703"/>
      <c r="H3349" s="694"/>
      <c r="I3349" s="347"/>
      <c r="J3349" s="694"/>
      <c r="K3349" s="232"/>
      <c r="L3349" s="698"/>
      <c r="M3349" s="185"/>
      <c r="N3349" s="717"/>
      <c r="O3349" s="232"/>
      <c r="P3349" s="232"/>
      <c r="Q3349" s="347"/>
      <c r="R3349" s="695"/>
      <c r="S3349" s="695"/>
      <c r="T3349" s="695"/>
      <c r="U3349" s="695"/>
      <c r="V3349" s="695"/>
      <c r="W3349" s="695"/>
      <c r="X3349" s="232"/>
      <c r="Y3349" s="695"/>
      <c r="Z3349" s="232"/>
      <c r="AA3349" s="696"/>
      <c r="AB3349" s="696"/>
      <c r="AC3349" s="697"/>
      <c r="AD3349" s="698"/>
      <c r="AE3349" s="699"/>
      <c r="AF3349" s="699"/>
      <c r="AG3349" s="699"/>
      <c r="AH3349" s="699"/>
      <c r="AI3349" s="232"/>
      <c r="AJ3349" s="694"/>
      <c r="AK3349" s="694"/>
      <c r="AL3349" s="700"/>
      <c r="AM3349" s="694"/>
      <c r="AN3349" s="694"/>
      <c r="AO3349" s="232"/>
      <c r="AP3349" s="232"/>
      <c r="AQ3349" s="232"/>
      <c r="AR3349" s="232"/>
      <c r="AS3349" s="232"/>
      <c r="AT3349" s="243" t="str">
        <f t="shared" si="247"/>
        <v/>
      </c>
      <c r="AU3349" s="243" t="str">
        <f t="shared" si="248"/>
        <v/>
      </c>
    </row>
    <row r="3350" spans="2:47" ht="14.25">
      <c r="B3350" s="682">
        <v>2025</v>
      </c>
      <c r="C3350" s="29">
        <v>8</v>
      </c>
      <c r="D3350" s="682"/>
      <c r="E3350" s="683"/>
      <c r="F3350" s="682"/>
      <c r="G3350" s="703"/>
      <c r="H3350" s="694"/>
      <c r="I3350" s="347"/>
      <c r="J3350" s="694"/>
      <c r="K3350" s="232"/>
      <c r="L3350" s="698"/>
      <c r="M3350" s="185"/>
      <c r="N3350" s="717"/>
      <c r="O3350" s="232"/>
      <c r="P3350" s="232"/>
      <c r="Q3350" s="347"/>
      <c r="R3350" s="695"/>
      <c r="S3350" s="695"/>
      <c r="T3350" s="695"/>
      <c r="U3350" s="695"/>
      <c r="V3350" s="695"/>
      <c r="W3350" s="695"/>
      <c r="X3350" s="232"/>
      <c r="Y3350" s="695"/>
      <c r="Z3350" s="232"/>
      <c r="AA3350" s="696"/>
      <c r="AB3350" s="696"/>
      <c r="AC3350" s="697"/>
      <c r="AD3350" s="698"/>
      <c r="AE3350" s="699"/>
      <c r="AF3350" s="699"/>
      <c r="AG3350" s="699"/>
      <c r="AH3350" s="699"/>
      <c r="AI3350" s="232"/>
      <c r="AJ3350" s="694"/>
      <c r="AK3350" s="694"/>
      <c r="AL3350" s="700"/>
      <c r="AM3350" s="694"/>
      <c r="AN3350" s="694"/>
      <c r="AO3350" s="232"/>
      <c r="AP3350" s="232"/>
      <c r="AQ3350" s="232"/>
      <c r="AR3350" s="232"/>
      <c r="AS3350" s="232"/>
      <c r="AT3350" s="243" t="str">
        <f t="shared" si="247"/>
        <v/>
      </c>
      <c r="AU3350" s="243" t="str">
        <f t="shared" si="248"/>
        <v/>
      </c>
    </row>
    <row r="3351" spans="2:47" ht="14.25">
      <c r="B3351" s="682">
        <v>2025</v>
      </c>
      <c r="C3351" s="29">
        <v>8</v>
      </c>
      <c r="D3351" s="682"/>
      <c r="E3351" s="683"/>
      <c r="F3351" s="682"/>
      <c r="G3351" s="703"/>
      <c r="H3351" s="694"/>
      <c r="I3351" s="347"/>
      <c r="J3351" s="694"/>
      <c r="K3351" s="232"/>
      <c r="L3351" s="698"/>
      <c r="M3351" s="185"/>
      <c r="N3351" s="717"/>
      <c r="O3351" s="232"/>
      <c r="P3351" s="232"/>
      <c r="Q3351" s="347"/>
      <c r="R3351" s="695"/>
      <c r="S3351" s="695"/>
      <c r="T3351" s="695"/>
      <c r="U3351" s="695"/>
      <c r="V3351" s="695"/>
      <c r="W3351" s="695"/>
      <c r="X3351" s="232"/>
      <c r="Y3351" s="695"/>
      <c r="Z3351" s="232"/>
      <c r="AA3351" s="696"/>
      <c r="AB3351" s="696"/>
      <c r="AC3351" s="697"/>
      <c r="AD3351" s="698"/>
      <c r="AE3351" s="699"/>
      <c r="AF3351" s="699"/>
      <c r="AG3351" s="699"/>
      <c r="AH3351" s="699"/>
      <c r="AI3351" s="232"/>
      <c r="AJ3351" s="694"/>
      <c r="AK3351" s="694"/>
      <c r="AL3351" s="700"/>
      <c r="AM3351" s="694"/>
      <c r="AN3351" s="694"/>
      <c r="AO3351" s="232"/>
      <c r="AP3351" s="232"/>
      <c r="AQ3351" s="232"/>
      <c r="AR3351" s="232"/>
      <c r="AS3351" s="232"/>
      <c r="AT3351" s="243" t="str">
        <f t="shared" si="247"/>
        <v/>
      </c>
      <c r="AU3351" s="243" t="str">
        <f t="shared" si="248"/>
        <v/>
      </c>
    </row>
    <row r="3352" spans="2:47" ht="14.25">
      <c r="B3352" s="682">
        <v>2025</v>
      </c>
      <c r="C3352" s="29">
        <v>8</v>
      </c>
      <c r="D3352" s="682"/>
      <c r="E3352" s="683"/>
      <c r="F3352" s="682"/>
      <c r="G3352" s="703"/>
      <c r="H3352" s="694"/>
      <c r="I3352" s="347"/>
      <c r="J3352" s="694"/>
      <c r="K3352" s="232"/>
      <c r="L3352" s="698"/>
      <c r="M3352" s="185"/>
      <c r="N3352" s="717"/>
      <c r="O3352" s="232"/>
      <c r="P3352" s="232"/>
      <c r="Q3352" s="347"/>
      <c r="R3352" s="695"/>
      <c r="S3352" s="695"/>
      <c r="T3352" s="695"/>
      <c r="U3352" s="695"/>
      <c r="V3352" s="695"/>
      <c r="W3352" s="695"/>
      <c r="X3352" s="232"/>
      <c r="Y3352" s="695"/>
      <c r="Z3352" s="232"/>
      <c r="AA3352" s="696"/>
      <c r="AB3352" s="696"/>
      <c r="AC3352" s="697"/>
      <c r="AD3352" s="698"/>
      <c r="AE3352" s="699"/>
      <c r="AF3352" s="699"/>
      <c r="AG3352" s="699"/>
      <c r="AH3352" s="699"/>
      <c r="AI3352" s="232"/>
      <c r="AJ3352" s="694"/>
      <c r="AK3352" s="694"/>
      <c r="AL3352" s="700"/>
      <c r="AM3352" s="694"/>
      <c r="AN3352" s="694"/>
      <c r="AO3352" s="232"/>
      <c r="AP3352" s="232"/>
      <c r="AQ3352" s="232"/>
      <c r="AR3352" s="232"/>
      <c r="AS3352" s="232"/>
      <c r="AT3352" s="243" t="str">
        <f t="shared" si="247"/>
        <v/>
      </c>
      <c r="AU3352" s="243" t="str">
        <f t="shared" si="248"/>
        <v/>
      </c>
    </row>
    <row r="3353" spans="2:47" ht="14.25">
      <c r="B3353" s="682">
        <v>2025</v>
      </c>
      <c r="C3353" s="29">
        <v>8</v>
      </c>
      <c r="D3353" s="682"/>
      <c r="E3353" s="683"/>
      <c r="F3353" s="682"/>
      <c r="G3353" s="703"/>
      <c r="H3353" s="694"/>
      <c r="I3353" s="347"/>
      <c r="J3353" s="694"/>
      <c r="K3353" s="232"/>
      <c r="L3353" s="698"/>
      <c r="M3353" s="185"/>
      <c r="N3353" s="717"/>
      <c r="O3353" s="232"/>
      <c r="P3353" s="232"/>
      <c r="Q3353" s="347"/>
      <c r="R3353" s="695"/>
      <c r="S3353" s="695"/>
      <c r="T3353" s="695"/>
      <c r="U3353" s="695"/>
      <c r="V3353" s="695"/>
      <c r="W3353" s="695"/>
      <c r="X3353" s="232"/>
      <c r="Y3353" s="695"/>
      <c r="Z3353" s="232"/>
      <c r="AA3353" s="696"/>
      <c r="AB3353" s="696"/>
      <c r="AC3353" s="697"/>
      <c r="AD3353" s="698"/>
      <c r="AE3353" s="699"/>
      <c r="AF3353" s="699"/>
      <c r="AG3353" s="699"/>
      <c r="AH3353" s="699"/>
      <c r="AI3353" s="232"/>
      <c r="AJ3353" s="694"/>
      <c r="AK3353" s="694"/>
      <c r="AL3353" s="700"/>
      <c r="AM3353" s="694"/>
      <c r="AN3353" s="694"/>
      <c r="AO3353" s="232"/>
      <c r="AP3353" s="232"/>
      <c r="AQ3353" s="232"/>
      <c r="AR3353" s="232"/>
      <c r="AS3353" s="232"/>
      <c r="AT3353" s="243" t="str">
        <f t="shared" si="247"/>
        <v/>
      </c>
      <c r="AU3353" s="243" t="str">
        <f t="shared" si="248"/>
        <v/>
      </c>
    </row>
    <row r="3354" spans="2:47" ht="14.25">
      <c r="B3354" s="682">
        <v>2025</v>
      </c>
      <c r="C3354" s="29">
        <v>8</v>
      </c>
      <c r="D3354" s="682"/>
      <c r="E3354" s="683"/>
      <c r="F3354" s="682"/>
      <c r="G3354" s="703"/>
      <c r="H3354" s="694"/>
      <c r="I3354" s="347"/>
      <c r="J3354" s="694"/>
      <c r="K3354" s="232"/>
      <c r="L3354" s="698"/>
      <c r="M3354" s="185"/>
      <c r="N3354" s="717"/>
      <c r="O3354" s="232"/>
      <c r="P3354" s="232"/>
      <c r="Q3354" s="347"/>
      <c r="R3354" s="695"/>
      <c r="S3354" s="695"/>
      <c r="T3354" s="695"/>
      <c r="U3354" s="695"/>
      <c r="V3354" s="695"/>
      <c r="W3354" s="695"/>
      <c r="X3354" s="232"/>
      <c r="Y3354" s="695"/>
      <c r="Z3354" s="232"/>
      <c r="AA3354" s="696"/>
      <c r="AB3354" s="696"/>
      <c r="AC3354" s="697"/>
      <c r="AD3354" s="698"/>
      <c r="AE3354" s="699"/>
      <c r="AF3354" s="699"/>
      <c r="AG3354" s="699"/>
      <c r="AH3354" s="699"/>
      <c r="AI3354" s="232"/>
      <c r="AJ3354" s="694"/>
      <c r="AK3354" s="694"/>
      <c r="AL3354" s="700"/>
      <c r="AM3354" s="694"/>
      <c r="AN3354" s="694"/>
      <c r="AO3354" s="232"/>
      <c r="AP3354" s="232"/>
      <c r="AQ3354" s="232"/>
      <c r="AR3354" s="232"/>
      <c r="AS3354" s="232"/>
      <c r="AT3354" s="243" t="str">
        <f t="shared" si="247"/>
        <v/>
      </c>
      <c r="AU3354" s="243" t="str">
        <f t="shared" si="248"/>
        <v/>
      </c>
    </row>
    <row r="3355" spans="2:47" ht="14.25">
      <c r="B3355" s="682">
        <v>2025</v>
      </c>
      <c r="C3355" s="29">
        <v>8</v>
      </c>
      <c r="D3355" s="682"/>
      <c r="E3355" s="683"/>
      <c r="F3355" s="682"/>
      <c r="G3355" s="703"/>
      <c r="H3355" s="694"/>
      <c r="I3355" s="347"/>
      <c r="J3355" s="694"/>
      <c r="K3355" s="232"/>
      <c r="L3355" s="698"/>
      <c r="M3355" s="185"/>
      <c r="N3355" s="717"/>
      <c r="O3355" s="232"/>
      <c r="P3355" s="232"/>
      <c r="Q3355" s="347"/>
      <c r="R3355" s="695"/>
      <c r="S3355" s="695"/>
      <c r="T3355" s="695"/>
      <c r="U3355" s="695"/>
      <c r="V3355" s="695"/>
      <c r="W3355" s="695"/>
      <c r="X3355" s="232"/>
      <c r="Y3355" s="695"/>
      <c r="Z3355" s="232"/>
      <c r="AA3355" s="696"/>
      <c r="AB3355" s="696"/>
      <c r="AC3355" s="697"/>
      <c r="AD3355" s="698"/>
      <c r="AE3355" s="699"/>
      <c r="AF3355" s="699"/>
      <c r="AG3355" s="699"/>
      <c r="AH3355" s="699"/>
      <c r="AI3355" s="232"/>
      <c r="AJ3355" s="694"/>
      <c r="AK3355" s="694"/>
      <c r="AL3355" s="700"/>
      <c r="AM3355" s="694"/>
      <c r="AN3355" s="694"/>
      <c r="AO3355" s="232"/>
      <c r="AP3355" s="232"/>
      <c r="AQ3355" s="232"/>
      <c r="AR3355" s="232"/>
      <c r="AS3355" s="232"/>
      <c r="AT3355" s="243" t="str">
        <f t="shared" si="247"/>
        <v/>
      </c>
      <c r="AU3355" s="243" t="str">
        <f t="shared" si="248"/>
        <v/>
      </c>
    </row>
    <row r="3356" spans="2:47" ht="14.25">
      <c r="B3356" s="682">
        <v>2025</v>
      </c>
      <c r="C3356" s="29">
        <v>8</v>
      </c>
      <c r="D3356" s="682"/>
      <c r="E3356" s="683"/>
      <c r="F3356" s="682"/>
      <c r="G3356" s="703"/>
      <c r="H3356" s="694"/>
      <c r="I3356" s="347"/>
      <c r="J3356" s="694"/>
      <c r="K3356" s="232"/>
      <c r="L3356" s="698"/>
      <c r="M3356" s="185"/>
      <c r="N3356" s="717"/>
      <c r="O3356" s="232"/>
      <c r="P3356" s="232"/>
      <c r="Q3356" s="347"/>
      <c r="R3356" s="695"/>
      <c r="S3356" s="695"/>
      <c r="T3356" s="695"/>
      <c r="U3356" s="695"/>
      <c r="V3356" s="695"/>
      <c r="W3356" s="695"/>
      <c r="X3356" s="232"/>
      <c r="Y3356" s="695"/>
      <c r="Z3356" s="232"/>
      <c r="AA3356" s="696"/>
      <c r="AB3356" s="696"/>
      <c r="AC3356" s="697"/>
      <c r="AD3356" s="698"/>
      <c r="AE3356" s="699"/>
      <c r="AF3356" s="699"/>
      <c r="AG3356" s="699"/>
      <c r="AH3356" s="699"/>
      <c r="AI3356" s="232"/>
      <c r="AJ3356" s="694"/>
      <c r="AK3356" s="694"/>
      <c r="AL3356" s="700"/>
      <c r="AM3356" s="694"/>
      <c r="AN3356" s="694"/>
      <c r="AO3356" s="232"/>
      <c r="AP3356" s="232"/>
      <c r="AQ3356" s="232"/>
      <c r="AR3356" s="232"/>
      <c r="AS3356" s="232"/>
      <c r="AT3356" s="243" t="str">
        <f t="shared" si="247"/>
        <v/>
      </c>
      <c r="AU3356" s="243" t="str">
        <f t="shared" si="248"/>
        <v/>
      </c>
    </row>
    <row r="3357" spans="2:47" ht="14.25">
      <c r="B3357" s="682">
        <v>2025</v>
      </c>
      <c r="C3357" s="29">
        <v>8</v>
      </c>
      <c r="D3357" s="682"/>
      <c r="E3357" s="683"/>
      <c r="F3357" s="682"/>
      <c r="G3357" s="703"/>
      <c r="H3357" s="694"/>
      <c r="I3357" s="347"/>
      <c r="J3357" s="694"/>
      <c r="K3357" s="232"/>
      <c r="L3357" s="698"/>
      <c r="M3357" s="185"/>
      <c r="N3357" s="717"/>
      <c r="O3357" s="232"/>
      <c r="P3357" s="232"/>
      <c r="Q3357" s="347"/>
      <c r="R3357" s="695"/>
      <c r="S3357" s="695"/>
      <c r="T3357" s="695"/>
      <c r="U3357" s="695"/>
      <c r="V3357" s="695"/>
      <c r="W3357" s="695"/>
      <c r="X3357" s="232"/>
      <c r="Y3357" s="695"/>
      <c r="Z3357" s="232"/>
      <c r="AA3357" s="696"/>
      <c r="AB3357" s="696"/>
      <c r="AC3357" s="697"/>
      <c r="AD3357" s="698"/>
      <c r="AE3357" s="699"/>
      <c r="AF3357" s="699"/>
      <c r="AG3357" s="699"/>
      <c r="AH3357" s="699"/>
      <c r="AI3357" s="232"/>
      <c r="AJ3357" s="694"/>
      <c r="AK3357" s="694"/>
      <c r="AL3357" s="700"/>
      <c r="AM3357" s="694"/>
      <c r="AN3357" s="694"/>
      <c r="AO3357" s="232"/>
      <c r="AP3357" s="232"/>
      <c r="AQ3357" s="232"/>
      <c r="AR3357" s="232"/>
      <c r="AS3357" s="232"/>
      <c r="AT3357" s="243" t="str">
        <f t="shared" si="247"/>
        <v/>
      </c>
      <c r="AU3357" s="243" t="str">
        <f t="shared" si="248"/>
        <v/>
      </c>
    </row>
    <row r="3358" spans="2:47" ht="14.25">
      <c r="B3358" s="682">
        <v>2025</v>
      </c>
      <c r="C3358" s="29">
        <v>8</v>
      </c>
      <c r="D3358" s="682"/>
      <c r="E3358" s="683"/>
      <c r="F3358" s="682"/>
      <c r="G3358" s="703"/>
      <c r="H3358" s="694"/>
      <c r="I3358" s="347"/>
      <c r="J3358" s="694"/>
      <c r="K3358" s="232"/>
      <c r="L3358" s="698"/>
      <c r="M3358" s="185"/>
      <c r="N3358" s="717"/>
      <c r="O3358" s="232"/>
      <c r="P3358" s="232"/>
      <c r="Q3358" s="347"/>
      <c r="R3358" s="695"/>
      <c r="S3358" s="695"/>
      <c r="T3358" s="695"/>
      <c r="U3358" s="695"/>
      <c r="V3358" s="695"/>
      <c r="W3358" s="695"/>
      <c r="X3358" s="232"/>
      <c r="Y3358" s="695"/>
      <c r="Z3358" s="232"/>
      <c r="AA3358" s="696"/>
      <c r="AB3358" s="696"/>
      <c r="AC3358" s="697"/>
      <c r="AD3358" s="698"/>
      <c r="AE3358" s="699"/>
      <c r="AF3358" s="699"/>
      <c r="AG3358" s="699"/>
      <c r="AH3358" s="699"/>
      <c r="AI3358" s="232"/>
      <c r="AJ3358" s="694"/>
      <c r="AK3358" s="694"/>
      <c r="AL3358" s="700"/>
      <c r="AM3358" s="694"/>
      <c r="AN3358" s="694"/>
      <c r="AO3358" s="232"/>
      <c r="AP3358" s="232"/>
      <c r="AQ3358" s="232"/>
      <c r="AR3358" s="232"/>
      <c r="AS3358" s="232"/>
      <c r="AT3358" s="243" t="str">
        <f t="shared" si="247"/>
        <v/>
      </c>
      <c r="AU3358" s="243" t="str">
        <f t="shared" si="248"/>
        <v/>
      </c>
    </row>
    <row r="3359" spans="2:47" ht="14.25">
      <c r="B3359" s="682">
        <v>2025</v>
      </c>
      <c r="C3359" s="29">
        <v>8</v>
      </c>
      <c r="D3359" s="682"/>
      <c r="E3359" s="683"/>
      <c r="F3359" s="682"/>
      <c r="G3359" s="703"/>
      <c r="H3359" s="694"/>
      <c r="I3359" s="347"/>
      <c r="J3359" s="694"/>
      <c r="K3359" s="232"/>
      <c r="L3359" s="698"/>
      <c r="M3359" s="185"/>
      <c r="N3359" s="717"/>
      <c r="O3359" s="232"/>
      <c r="P3359" s="232"/>
      <c r="Q3359" s="347"/>
      <c r="R3359" s="695"/>
      <c r="S3359" s="695"/>
      <c r="T3359" s="695"/>
      <c r="U3359" s="695"/>
      <c r="V3359" s="695"/>
      <c r="W3359" s="695"/>
      <c r="X3359" s="232"/>
      <c r="Y3359" s="695"/>
      <c r="Z3359" s="232"/>
      <c r="AA3359" s="696"/>
      <c r="AB3359" s="696"/>
      <c r="AC3359" s="697"/>
      <c r="AD3359" s="698"/>
      <c r="AE3359" s="699"/>
      <c r="AF3359" s="699"/>
      <c r="AG3359" s="699"/>
      <c r="AH3359" s="699"/>
      <c r="AI3359" s="232"/>
      <c r="AJ3359" s="694"/>
      <c r="AK3359" s="694"/>
      <c r="AL3359" s="700"/>
      <c r="AM3359" s="694"/>
      <c r="AN3359" s="694"/>
      <c r="AO3359" s="232"/>
      <c r="AP3359" s="232"/>
      <c r="AQ3359" s="232"/>
      <c r="AR3359" s="232"/>
      <c r="AS3359" s="232"/>
      <c r="AT3359" s="243" t="str">
        <f t="shared" si="247"/>
        <v/>
      </c>
      <c r="AU3359" s="243" t="str">
        <f t="shared" si="248"/>
        <v/>
      </c>
    </row>
    <row r="3360" spans="2:47" ht="14.25">
      <c r="B3360" s="682">
        <v>2025</v>
      </c>
      <c r="C3360" s="29">
        <v>8</v>
      </c>
      <c r="D3360" s="682"/>
      <c r="E3360" s="683"/>
      <c r="F3360" s="682"/>
      <c r="G3360" s="703"/>
      <c r="H3360" s="694"/>
      <c r="I3360" s="347"/>
      <c r="J3360" s="694"/>
      <c r="K3360" s="232"/>
      <c r="L3360" s="698"/>
      <c r="M3360" s="185"/>
      <c r="N3360" s="717"/>
      <c r="O3360" s="232"/>
      <c r="P3360" s="232"/>
      <c r="Q3360" s="347"/>
      <c r="R3360" s="695"/>
      <c r="S3360" s="695"/>
      <c r="T3360" s="695"/>
      <c r="U3360" s="695"/>
      <c r="V3360" s="695"/>
      <c r="W3360" s="695"/>
      <c r="X3360" s="232"/>
      <c r="Y3360" s="695"/>
      <c r="Z3360" s="232"/>
      <c r="AA3360" s="696"/>
      <c r="AB3360" s="696"/>
      <c r="AC3360" s="697"/>
      <c r="AD3360" s="698"/>
      <c r="AE3360" s="699"/>
      <c r="AF3360" s="699"/>
      <c r="AG3360" s="699"/>
      <c r="AH3360" s="699"/>
      <c r="AI3360" s="232"/>
      <c r="AJ3360" s="694"/>
      <c r="AK3360" s="694"/>
      <c r="AL3360" s="700"/>
      <c r="AM3360" s="694"/>
      <c r="AN3360" s="694"/>
      <c r="AO3360" s="232"/>
      <c r="AP3360" s="232"/>
      <c r="AQ3360" s="232"/>
      <c r="AR3360" s="232"/>
      <c r="AS3360" s="232"/>
      <c r="AT3360" s="243" t="str">
        <f t="shared" si="247"/>
        <v/>
      </c>
      <c r="AU3360" s="243" t="str">
        <f t="shared" si="248"/>
        <v/>
      </c>
    </row>
    <row r="3361" spans="2:47" ht="14.25">
      <c r="B3361" s="682">
        <v>2025</v>
      </c>
      <c r="C3361" s="29">
        <v>8</v>
      </c>
      <c r="D3361" s="682"/>
      <c r="E3361" s="683"/>
      <c r="F3361" s="682"/>
      <c r="G3361" s="703"/>
      <c r="H3361" s="694"/>
      <c r="I3361" s="347"/>
      <c r="J3361" s="694"/>
      <c r="K3361" s="232"/>
      <c r="L3361" s="698"/>
      <c r="M3361" s="185"/>
      <c r="N3361" s="717"/>
      <c r="O3361" s="232"/>
      <c r="P3361" s="232"/>
      <c r="Q3361" s="347"/>
      <c r="R3361" s="695"/>
      <c r="S3361" s="695"/>
      <c r="T3361" s="695"/>
      <c r="U3361" s="695"/>
      <c r="V3361" s="695"/>
      <c r="W3361" s="695"/>
      <c r="X3361" s="232"/>
      <c r="Y3361" s="695"/>
      <c r="Z3361" s="232"/>
      <c r="AA3361" s="696"/>
      <c r="AB3361" s="696"/>
      <c r="AC3361" s="697"/>
      <c r="AD3361" s="698"/>
      <c r="AE3361" s="699"/>
      <c r="AF3361" s="699"/>
      <c r="AG3361" s="699"/>
      <c r="AH3361" s="699"/>
      <c r="AI3361" s="232"/>
      <c r="AJ3361" s="694"/>
      <c r="AK3361" s="694"/>
      <c r="AL3361" s="700"/>
      <c r="AM3361" s="694"/>
      <c r="AN3361" s="694"/>
      <c r="AO3361" s="232"/>
      <c r="AP3361" s="232"/>
      <c r="AQ3361" s="232"/>
      <c r="AR3361" s="232"/>
      <c r="AS3361" s="232"/>
      <c r="AT3361" s="243" t="str">
        <f t="shared" si="247"/>
        <v/>
      </c>
      <c r="AU3361" s="243" t="str">
        <f t="shared" si="248"/>
        <v/>
      </c>
    </row>
    <row r="3362" spans="2:47" ht="14.25">
      <c r="B3362" s="682">
        <v>2025</v>
      </c>
      <c r="C3362" s="29">
        <v>8</v>
      </c>
      <c r="D3362" s="682"/>
      <c r="E3362" s="683"/>
      <c r="F3362" s="682"/>
      <c r="G3362" s="703"/>
      <c r="H3362" s="694"/>
      <c r="I3362" s="347"/>
      <c r="J3362" s="694"/>
      <c r="K3362" s="232"/>
      <c r="L3362" s="698"/>
      <c r="M3362" s="185"/>
      <c r="N3362" s="717"/>
      <c r="O3362" s="232"/>
      <c r="P3362" s="232"/>
      <c r="Q3362" s="347"/>
      <c r="R3362" s="695"/>
      <c r="S3362" s="695"/>
      <c r="T3362" s="695"/>
      <c r="U3362" s="695"/>
      <c r="V3362" s="695"/>
      <c r="W3362" s="695"/>
      <c r="X3362" s="232"/>
      <c r="Y3362" s="695"/>
      <c r="Z3362" s="232"/>
      <c r="AA3362" s="696"/>
      <c r="AB3362" s="696"/>
      <c r="AC3362" s="697"/>
      <c r="AD3362" s="698"/>
      <c r="AE3362" s="699"/>
      <c r="AF3362" s="699"/>
      <c r="AG3362" s="699"/>
      <c r="AH3362" s="699"/>
      <c r="AI3362" s="232"/>
      <c r="AJ3362" s="694"/>
      <c r="AK3362" s="694"/>
      <c r="AL3362" s="700"/>
      <c r="AM3362" s="694"/>
      <c r="AN3362" s="694"/>
      <c r="AO3362" s="232"/>
      <c r="AP3362" s="232"/>
      <c r="AQ3362" s="232"/>
      <c r="AR3362" s="232"/>
      <c r="AS3362" s="232"/>
      <c r="AT3362" s="243" t="str">
        <f t="shared" si="247"/>
        <v/>
      </c>
      <c r="AU3362" s="243" t="str">
        <f t="shared" si="248"/>
        <v/>
      </c>
    </row>
    <row r="3363" spans="2:47" ht="14.25">
      <c r="B3363" s="682">
        <v>2025</v>
      </c>
      <c r="C3363" s="29">
        <v>8</v>
      </c>
      <c r="D3363" s="682"/>
      <c r="E3363" s="683"/>
      <c r="F3363" s="682"/>
      <c r="G3363" s="703"/>
      <c r="H3363" s="694"/>
      <c r="I3363" s="347"/>
      <c r="J3363" s="694"/>
      <c r="K3363" s="232"/>
      <c r="L3363" s="698"/>
      <c r="M3363" s="185"/>
      <c r="N3363" s="717"/>
      <c r="O3363" s="232"/>
      <c r="P3363" s="232"/>
      <c r="Q3363" s="347"/>
      <c r="R3363" s="695"/>
      <c r="S3363" s="695"/>
      <c r="T3363" s="695"/>
      <c r="U3363" s="695"/>
      <c r="V3363" s="695"/>
      <c r="W3363" s="695"/>
      <c r="X3363" s="232"/>
      <c r="Y3363" s="695"/>
      <c r="Z3363" s="232"/>
      <c r="AA3363" s="696"/>
      <c r="AB3363" s="696"/>
      <c r="AC3363" s="697"/>
      <c r="AD3363" s="698"/>
      <c r="AE3363" s="699"/>
      <c r="AF3363" s="699"/>
      <c r="AG3363" s="699"/>
      <c r="AH3363" s="699"/>
      <c r="AI3363" s="232"/>
      <c r="AJ3363" s="694"/>
      <c r="AK3363" s="694"/>
      <c r="AL3363" s="700"/>
      <c r="AM3363" s="694"/>
      <c r="AN3363" s="694"/>
      <c r="AO3363" s="232"/>
      <c r="AP3363" s="232"/>
      <c r="AQ3363" s="232"/>
      <c r="AR3363" s="232"/>
      <c r="AS3363" s="232"/>
      <c r="AT3363" s="243" t="str">
        <f t="shared" si="247"/>
        <v/>
      </c>
      <c r="AU3363" s="243" t="str">
        <f t="shared" si="248"/>
        <v/>
      </c>
    </row>
    <row r="3364" spans="2:47" ht="14.25">
      <c r="B3364" s="682">
        <v>2025</v>
      </c>
      <c r="C3364" s="29">
        <v>8</v>
      </c>
      <c r="D3364" s="682"/>
      <c r="E3364" s="683"/>
      <c r="F3364" s="682"/>
      <c r="G3364" s="703"/>
      <c r="H3364" s="694"/>
      <c r="I3364" s="347"/>
      <c r="J3364" s="694"/>
      <c r="K3364" s="232"/>
      <c r="L3364" s="698"/>
      <c r="M3364" s="185"/>
      <c r="N3364" s="717"/>
      <c r="O3364" s="232"/>
      <c r="P3364" s="232"/>
      <c r="Q3364" s="347"/>
      <c r="R3364" s="695"/>
      <c r="S3364" s="695"/>
      <c r="T3364" s="695"/>
      <c r="U3364" s="695"/>
      <c r="V3364" s="695"/>
      <c r="W3364" s="695"/>
      <c r="X3364" s="232"/>
      <c r="Y3364" s="695"/>
      <c r="Z3364" s="232"/>
      <c r="AA3364" s="696"/>
      <c r="AB3364" s="696"/>
      <c r="AC3364" s="697"/>
      <c r="AD3364" s="698"/>
      <c r="AE3364" s="699"/>
      <c r="AF3364" s="699"/>
      <c r="AG3364" s="699"/>
      <c r="AH3364" s="699"/>
      <c r="AI3364" s="232"/>
      <c r="AJ3364" s="694"/>
      <c r="AK3364" s="694"/>
      <c r="AL3364" s="700"/>
      <c r="AM3364" s="694"/>
      <c r="AN3364" s="694"/>
      <c r="AO3364" s="232"/>
      <c r="AP3364" s="232"/>
      <c r="AQ3364" s="232"/>
      <c r="AR3364" s="232"/>
      <c r="AS3364" s="232"/>
      <c r="AT3364" s="243" t="str">
        <f t="shared" si="247"/>
        <v/>
      </c>
      <c r="AU3364" s="243" t="str">
        <f t="shared" si="248"/>
        <v/>
      </c>
    </row>
    <row r="3365" spans="2:47" ht="14.25">
      <c r="B3365" s="682">
        <v>2025</v>
      </c>
      <c r="C3365" s="29">
        <v>8</v>
      </c>
      <c r="D3365" s="682"/>
      <c r="E3365" s="683"/>
      <c r="F3365" s="682"/>
      <c r="G3365" s="703"/>
      <c r="H3365" s="694"/>
      <c r="I3365" s="347"/>
      <c r="J3365" s="694"/>
      <c r="K3365" s="232"/>
      <c r="L3365" s="698"/>
      <c r="M3365" s="185"/>
      <c r="N3365" s="717"/>
      <c r="O3365" s="232"/>
      <c r="P3365" s="232"/>
      <c r="Q3365" s="347"/>
      <c r="R3365" s="695"/>
      <c r="S3365" s="695"/>
      <c r="T3365" s="695"/>
      <c r="U3365" s="695"/>
      <c r="V3365" s="695"/>
      <c r="W3365" s="695"/>
      <c r="X3365" s="232"/>
      <c r="Y3365" s="695"/>
      <c r="Z3365" s="232"/>
      <c r="AA3365" s="696"/>
      <c r="AB3365" s="696"/>
      <c r="AC3365" s="697"/>
      <c r="AD3365" s="698"/>
      <c r="AE3365" s="699"/>
      <c r="AF3365" s="699"/>
      <c r="AG3365" s="699"/>
      <c r="AH3365" s="699"/>
      <c r="AI3365" s="232"/>
      <c r="AJ3365" s="694"/>
      <c r="AK3365" s="694"/>
      <c r="AL3365" s="700"/>
      <c r="AM3365" s="694"/>
      <c r="AN3365" s="694"/>
      <c r="AO3365" s="232"/>
      <c r="AP3365" s="232"/>
      <c r="AQ3365" s="232"/>
      <c r="AR3365" s="232"/>
      <c r="AS3365" s="232"/>
      <c r="AT3365" s="243" t="str">
        <f t="shared" si="247"/>
        <v/>
      </c>
      <c r="AU3365" s="243" t="str">
        <f t="shared" si="248"/>
        <v/>
      </c>
    </row>
    <row r="3366" spans="2:47" ht="14.25">
      <c r="B3366" s="682">
        <v>2025</v>
      </c>
      <c r="C3366" s="29">
        <v>8</v>
      </c>
      <c r="D3366" s="682"/>
      <c r="E3366" s="683"/>
      <c r="F3366" s="682"/>
      <c r="G3366" s="703"/>
      <c r="H3366" s="694"/>
      <c r="I3366" s="347"/>
      <c r="J3366" s="694"/>
      <c r="K3366" s="232"/>
      <c r="L3366" s="698"/>
      <c r="M3366" s="185"/>
      <c r="N3366" s="717"/>
      <c r="O3366" s="232"/>
      <c r="P3366" s="232"/>
      <c r="Q3366" s="347"/>
      <c r="R3366" s="695"/>
      <c r="S3366" s="695"/>
      <c r="T3366" s="695"/>
      <c r="U3366" s="695"/>
      <c r="V3366" s="695"/>
      <c r="W3366" s="695"/>
      <c r="X3366" s="232"/>
      <c r="Y3366" s="695"/>
      <c r="Z3366" s="232"/>
      <c r="AA3366" s="696"/>
      <c r="AB3366" s="696"/>
      <c r="AC3366" s="697"/>
      <c r="AD3366" s="698"/>
      <c r="AE3366" s="699"/>
      <c r="AF3366" s="699"/>
      <c r="AG3366" s="699"/>
      <c r="AH3366" s="699"/>
      <c r="AI3366" s="232"/>
      <c r="AJ3366" s="694"/>
      <c r="AK3366" s="694"/>
      <c r="AL3366" s="700"/>
      <c r="AM3366" s="694"/>
      <c r="AN3366" s="694"/>
      <c r="AO3366" s="232"/>
      <c r="AP3366" s="232"/>
      <c r="AQ3366" s="232"/>
      <c r="AR3366" s="232"/>
      <c r="AS3366" s="232"/>
      <c r="AT3366" s="243" t="str">
        <f t="shared" si="247"/>
        <v/>
      </c>
      <c r="AU3366" s="243" t="str">
        <f t="shared" si="248"/>
        <v/>
      </c>
    </row>
    <row r="3367" spans="2:47" ht="14.25">
      <c r="B3367" s="682">
        <v>2025</v>
      </c>
      <c r="C3367" s="29">
        <v>8</v>
      </c>
      <c r="D3367" s="682"/>
      <c r="E3367" s="683"/>
      <c r="F3367" s="682"/>
      <c r="G3367" s="703"/>
      <c r="H3367" s="694"/>
      <c r="I3367" s="347"/>
      <c r="J3367" s="694"/>
      <c r="K3367" s="232"/>
      <c r="L3367" s="698"/>
      <c r="M3367" s="185"/>
      <c r="N3367" s="717"/>
      <c r="O3367" s="232"/>
      <c r="P3367" s="232"/>
      <c r="Q3367" s="347"/>
      <c r="R3367" s="695"/>
      <c r="S3367" s="695"/>
      <c r="T3367" s="695"/>
      <c r="U3367" s="695"/>
      <c r="V3367" s="695"/>
      <c r="W3367" s="695"/>
      <c r="X3367" s="232"/>
      <c r="Y3367" s="695"/>
      <c r="Z3367" s="232"/>
      <c r="AA3367" s="696"/>
      <c r="AB3367" s="696"/>
      <c r="AC3367" s="697"/>
      <c r="AD3367" s="698"/>
      <c r="AE3367" s="699"/>
      <c r="AF3367" s="699"/>
      <c r="AG3367" s="699"/>
      <c r="AH3367" s="699"/>
      <c r="AI3367" s="232"/>
      <c r="AJ3367" s="694"/>
      <c r="AK3367" s="694"/>
      <c r="AL3367" s="700"/>
      <c r="AM3367" s="694"/>
      <c r="AN3367" s="694"/>
      <c r="AO3367" s="232"/>
      <c r="AP3367" s="232"/>
      <c r="AQ3367" s="232"/>
      <c r="AR3367" s="232"/>
      <c r="AS3367" s="232"/>
      <c r="AT3367" s="243" t="str">
        <f t="shared" si="247"/>
        <v/>
      </c>
      <c r="AU3367" s="243" t="str">
        <f t="shared" si="248"/>
        <v/>
      </c>
    </row>
    <row r="3368" spans="2:47" ht="14.25">
      <c r="B3368" s="682">
        <v>2025</v>
      </c>
      <c r="C3368" s="29">
        <v>8</v>
      </c>
      <c r="D3368" s="682"/>
      <c r="E3368" s="683"/>
      <c r="F3368" s="682"/>
      <c r="G3368" s="703"/>
      <c r="H3368" s="694"/>
      <c r="I3368" s="347"/>
      <c r="J3368" s="694"/>
      <c r="K3368" s="232"/>
      <c r="L3368" s="698"/>
      <c r="M3368" s="185"/>
      <c r="N3368" s="717"/>
      <c r="O3368" s="232"/>
      <c r="P3368" s="232"/>
      <c r="Q3368" s="347"/>
      <c r="R3368" s="695"/>
      <c r="S3368" s="695"/>
      <c r="T3368" s="695"/>
      <c r="U3368" s="695"/>
      <c r="V3368" s="695"/>
      <c r="W3368" s="695"/>
      <c r="X3368" s="232"/>
      <c r="Y3368" s="695"/>
      <c r="Z3368" s="232"/>
      <c r="AA3368" s="696"/>
      <c r="AB3368" s="696"/>
      <c r="AC3368" s="697"/>
      <c r="AD3368" s="698"/>
      <c r="AE3368" s="699"/>
      <c r="AF3368" s="699"/>
      <c r="AG3368" s="699"/>
      <c r="AH3368" s="699"/>
      <c r="AI3368" s="232"/>
      <c r="AJ3368" s="694"/>
      <c r="AK3368" s="694"/>
      <c r="AL3368" s="700"/>
      <c r="AM3368" s="694"/>
      <c r="AN3368" s="694"/>
      <c r="AO3368" s="232"/>
      <c r="AP3368" s="232"/>
      <c r="AQ3368" s="232"/>
      <c r="AR3368" s="232"/>
      <c r="AS3368" s="232"/>
      <c r="AT3368" s="243" t="str">
        <f t="shared" si="247"/>
        <v/>
      </c>
      <c r="AU3368" s="243" t="str">
        <f t="shared" si="248"/>
        <v/>
      </c>
    </row>
    <row r="3369" spans="2:47" ht="14.25">
      <c r="B3369" s="682">
        <v>2025</v>
      </c>
      <c r="C3369" s="29">
        <v>8</v>
      </c>
      <c r="D3369" s="682"/>
      <c r="E3369" s="683"/>
      <c r="F3369" s="682"/>
      <c r="G3369" s="703"/>
      <c r="H3369" s="694"/>
      <c r="I3369" s="347"/>
      <c r="J3369" s="694"/>
      <c r="K3369" s="232"/>
      <c r="L3369" s="698"/>
      <c r="M3369" s="185"/>
      <c r="N3369" s="717"/>
      <c r="O3369" s="232"/>
      <c r="P3369" s="232"/>
      <c r="Q3369" s="347"/>
      <c r="R3369" s="695"/>
      <c r="S3369" s="695"/>
      <c r="T3369" s="695"/>
      <c r="U3369" s="695"/>
      <c r="V3369" s="695"/>
      <c r="W3369" s="695"/>
      <c r="X3369" s="232"/>
      <c r="Y3369" s="695"/>
      <c r="Z3369" s="232"/>
      <c r="AA3369" s="696"/>
      <c r="AB3369" s="696"/>
      <c r="AC3369" s="697"/>
      <c r="AD3369" s="698"/>
      <c r="AE3369" s="699"/>
      <c r="AF3369" s="699"/>
      <c r="AG3369" s="699"/>
      <c r="AH3369" s="699"/>
      <c r="AI3369" s="232"/>
      <c r="AJ3369" s="694"/>
      <c r="AK3369" s="694"/>
      <c r="AL3369" s="700"/>
      <c r="AM3369" s="694"/>
      <c r="AN3369" s="694"/>
      <c r="AO3369" s="232"/>
      <c r="AP3369" s="232"/>
      <c r="AQ3369" s="232"/>
      <c r="AR3369" s="232"/>
      <c r="AS3369" s="232"/>
      <c r="AT3369" s="243" t="str">
        <f t="shared" si="247"/>
        <v/>
      </c>
      <c r="AU3369" s="243" t="str">
        <f t="shared" si="248"/>
        <v/>
      </c>
    </row>
    <row r="3370" spans="2:47" ht="14.25">
      <c r="B3370" s="682">
        <v>2025</v>
      </c>
      <c r="C3370" s="29">
        <v>8</v>
      </c>
      <c r="D3370" s="682"/>
      <c r="E3370" s="683"/>
      <c r="F3370" s="682"/>
      <c r="G3370" s="703"/>
      <c r="H3370" s="694"/>
      <c r="I3370" s="347"/>
      <c r="J3370" s="694"/>
      <c r="K3370" s="232"/>
      <c r="L3370" s="698"/>
      <c r="M3370" s="185"/>
      <c r="N3370" s="717"/>
      <c r="O3370" s="232"/>
      <c r="P3370" s="232"/>
      <c r="Q3370" s="347"/>
      <c r="R3370" s="695"/>
      <c r="S3370" s="695"/>
      <c r="T3370" s="695"/>
      <c r="U3370" s="695"/>
      <c r="V3370" s="695"/>
      <c r="W3370" s="695"/>
      <c r="X3370" s="232"/>
      <c r="Y3370" s="695"/>
      <c r="Z3370" s="232"/>
      <c r="AA3370" s="696"/>
      <c r="AB3370" s="696"/>
      <c r="AC3370" s="697"/>
      <c r="AD3370" s="698"/>
      <c r="AE3370" s="699"/>
      <c r="AF3370" s="699"/>
      <c r="AG3370" s="699"/>
      <c r="AH3370" s="699"/>
      <c r="AI3370" s="232"/>
      <c r="AJ3370" s="694"/>
      <c r="AK3370" s="694"/>
      <c r="AL3370" s="700"/>
      <c r="AM3370" s="694"/>
      <c r="AN3370" s="694"/>
      <c r="AO3370" s="232"/>
      <c r="AP3370" s="232"/>
      <c r="AQ3370" s="232"/>
      <c r="AR3370" s="232"/>
      <c r="AS3370" s="232"/>
      <c r="AT3370" s="243" t="str">
        <f t="shared" si="247"/>
        <v/>
      </c>
      <c r="AU3370" s="243" t="str">
        <f t="shared" si="248"/>
        <v/>
      </c>
    </row>
    <row r="3371" spans="2:47" ht="14.25">
      <c r="B3371" s="682">
        <v>2025</v>
      </c>
      <c r="C3371" s="29">
        <v>8</v>
      </c>
      <c r="D3371" s="682"/>
      <c r="E3371" s="683"/>
      <c r="F3371" s="682"/>
      <c r="G3371" s="703"/>
      <c r="H3371" s="694"/>
      <c r="I3371" s="347"/>
      <c r="J3371" s="694"/>
      <c r="K3371" s="232"/>
      <c r="L3371" s="698"/>
      <c r="M3371" s="185"/>
      <c r="N3371" s="717"/>
      <c r="O3371" s="232"/>
      <c r="P3371" s="232"/>
      <c r="Q3371" s="347"/>
      <c r="R3371" s="695"/>
      <c r="S3371" s="695"/>
      <c r="T3371" s="695"/>
      <c r="U3371" s="695"/>
      <c r="V3371" s="695"/>
      <c r="W3371" s="695"/>
      <c r="X3371" s="232"/>
      <c r="Y3371" s="695"/>
      <c r="Z3371" s="232"/>
      <c r="AA3371" s="696"/>
      <c r="AB3371" s="696"/>
      <c r="AC3371" s="697"/>
      <c r="AD3371" s="698"/>
      <c r="AE3371" s="699"/>
      <c r="AF3371" s="699"/>
      <c r="AG3371" s="699"/>
      <c r="AH3371" s="699"/>
      <c r="AI3371" s="232"/>
      <c r="AJ3371" s="694"/>
      <c r="AK3371" s="694"/>
      <c r="AL3371" s="700"/>
      <c r="AM3371" s="694"/>
      <c r="AN3371" s="694"/>
      <c r="AO3371" s="232"/>
      <c r="AP3371" s="232"/>
      <c r="AQ3371" s="232"/>
      <c r="AR3371" s="232"/>
      <c r="AS3371" s="232"/>
      <c r="AT3371" s="243" t="str">
        <f t="shared" si="247"/>
        <v/>
      </c>
      <c r="AU3371" s="243" t="str">
        <f t="shared" si="248"/>
        <v/>
      </c>
    </row>
    <row r="3372" spans="2:47" ht="14.25">
      <c r="B3372" s="682">
        <v>2025</v>
      </c>
      <c r="C3372" s="29">
        <v>8</v>
      </c>
      <c r="D3372" s="682"/>
      <c r="E3372" s="683"/>
      <c r="F3372" s="682"/>
      <c r="G3372" s="703"/>
      <c r="H3372" s="694"/>
      <c r="I3372" s="347"/>
      <c r="J3372" s="694"/>
      <c r="K3372" s="232"/>
      <c r="L3372" s="698"/>
      <c r="M3372" s="185"/>
      <c r="N3372" s="717"/>
      <c r="O3372" s="232"/>
      <c r="P3372" s="232"/>
      <c r="Q3372" s="347"/>
      <c r="R3372" s="695"/>
      <c r="S3372" s="695"/>
      <c r="T3372" s="695"/>
      <c r="U3372" s="695"/>
      <c r="V3372" s="695"/>
      <c r="W3372" s="695"/>
      <c r="X3372" s="232"/>
      <c r="Y3372" s="695"/>
      <c r="Z3372" s="232"/>
      <c r="AA3372" s="696"/>
      <c r="AB3372" s="696"/>
      <c r="AC3372" s="697"/>
      <c r="AD3372" s="698"/>
      <c r="AE3372" s="699"/>
      <c r="AF3372" s="699"/>
      <c r="AG3372" s="699"/>
      <c r="AH3372" s="699"/>
      <c r="AI3372" s="232"/>
      <c r="AJ3372" s="694"/>
      <c r="AK3372" s="694"/>
      <c r="AL3372" s="700"/>
      <c r="AM3372" s="694"/>
      <c r="AN3372" s="694"/>
      <c r="AO3372" s="232"/>
      <c r="AP3372" s="232"/>
      <c r="AQ3372" s="232"/>
      <c r="AR3372" s="232"/>
      <c r="AS3372" s="232"/>
      <c r="AT3372" s="243" t="str">
        <f t="shared" si="247"/>
        <v/>
      </c>
      <c r="AU3372" s="243" t="str">
        <f t="shared" si="248"/>
        <v/>
      </c>
    </row>
    <row r="3373" spans="2:47" ht="14.25">
      <c r="B3373" s="682">
        <v>2025</v>
      </c>
      <c r="C3373" s="29">
        <v>8</v>
      </c>
      <c r="D3373" s="682"/>
      <c r="E3373" s="683"/>
      <c r="F3373" s="682"/>
      <c r="G3373" s="703"/>
      <c r="H3373" s="694"/>
      <c r="I3373" s="347"/>
      <c r="J3373" s="694"/>
      <c r="K3373" s="232"/>
      <c r="L3373" s="698"/>
      <c r="M3373" s="185"/>
      <c r="N3373" s="717"/>
      <c r="O3373" s="232"/>
      <c r="P3373" s="232"/>
      <c r="Q3373" s="347"/>
      <c r="R3373" s="695"/>
      <c r="S3373" s="695"/>
      <c r="T3373" s="695"/>
      <c r="U3373" s="695"/>
      <c r="V3373" s="695"/>
      <c r="W3373" s="695"/>
      <c r="X3373" s="232"/>
      <c r="Y3373" s="695"/>
      <c r="Z3373" s="232"/>
      <c r="AA3373" s="696"/>
      <c r="AB3373" s="696"/>
      <c r="AC3373" s="697"/>
      <c r="AD3373" s="698"/>
      <c r="AE3373" s="699"/>
      <c r="AF3373" s="699"/>
      <c r="AG3373" s="699"/>
      <c r="AH3373" s="699"/>
      <c r="AI3373" s="232"/>
      <c r="AJ3373" s="694"/>
      <c r="AK3373" s="694"/>
      <c r="AL3373" s="700"/>
      <c r="AM3373" s="694"/>
      <c r="AN3373" s="694"/>
      <c r="AO3373" s="232"/>
      <c r="AP3373" s="232"/>
      <c r="AQ3373" s="232"/>
      <c r="AR3373" s="232"/>
      <c r="AS3373" s="232"/>
      <c r="AT3373" s="243" t="str">
        <f t="shared" si="247"/>
        <v/>
      </c>
      <c r="AU3373" s="243" t="str">
        <f t="shared" si="248"/>
        <v/>
      </c>
    </row>
    <row r="3374" spans="2:47" ht="14.25">
      <c r="B3374" s="682">
        <v>2025</v>
      </c>
      <c r="C3374" s="29">
        <v>8</v>
      </c>
      <c r="D3374" s="682"/>
      <c r="E3374" s="683"/>
      <c r="F3374" s="682"/>
      <c r="G3374" s="703"/>
      <c r="H3374" s="694"/>
      <c r="I3374" s="347"/>
      <c r="J3374" s="694"/>
      <c r="K3374" s="232"/>
      <c r="L3374" s="698"/>
      <c r="M3374" s="185"/>
      <c r="N3374" s="717"/>
      <c r="O3374" s="232"/>
      <c r="P3374" s="232"/>
      <c r="Q3374" s="347"/>
      <c r="R3374" s="695"/>
      <c r="S3374" s="695"/>
      <c r="T3374" s="695"/>
      <c r="U3374" s="695"/>
      <c r="V3374" s="695"/>
      <c r="W3374" s="695"/>
      <c r="X3374" s="232"/>
      <c r="Y3374" s="695"/>
      <c r="Z3374" s="232"/>
      <c r="AA3374" s="696"/>
      <c r="AB3374" s="696"/>
      <c r="AC3374" s="697"/>
      <c r="AD3374" s="698"/>
      <c r="AE3374" s="699"/>
      <c r="AF3374" s="699"/>
      <c r="AG3374" s="699"/>
      <c r="AH3374" s="699"/>
      <c r="AI3374" s="232"/>
      <c r="AJ3374" s="694"/>
      <c r="AK3374" s="694"/>
      <c r="AL3374" s="700"/>
      <c r="AM3374" s="694"/>
      <c r="AN3374" s="694"/>
      <c r="AO3374" s="232"/>
      <c r="AP3374" s="232"/>
      <c r="AQ3374" s="232"/>
      <c r="AR3374" s="232"/>
      <c r="AS3374" s="232"/>
      <c r="AT3374" s="243" t="str">
        <f t="shared" si="247"/>
        <v/>
      </c>
      <c r="AU3374" s="243" t="str">
        <f t="shared" si="248"/>
        <v/>
      </c>
    </row>
    <row r="3375" spans="2:47" ht="14.25">
      <c r="B3375" s="682">
        <v>2025</v>
      </c>
      <c r="C3375" s="29">
        <v>8</v>
      </c>
      <c r="D3375" s="682"/>
      <c r="E3375" s="683"/>
      <c r="F3375" s="682"/>
      <c r="G3375" s="703"/>
      <c r="H3375" s="694"/>
      <c r="I3375" s="347"/>
      <c r="J3375" s="694"/>
      <c r="K3375" s="232"/>
      <c r="L3375" s="698"/>
      <c r="M3375" s="185"/>
      <c r="N3375" s="717"/>
      <c r="O3375" s="232"/>
      <c r="P3375" s="232"/>
      <c r="Q3375" s="347"/>
      <c r="R3375" s="695"/>
      <c r="S3375" s="695"/>
      <c r="T3375" s="695"/>
      <c r="U3375" s="695"/>
      <c r="V3375" s="695"/>
      <c r="W3375" s="695"/>
      <c r="X3375" s="232"/>
      <c r="Y3375" s="695"/>
      <c r="Z3375" s="232"/>
      <c r="AA3375" s="696"/>
      <c r="AB3375" s="696"/>
      <c r="AC3375" s="697"/>
      <c r="AD3375" s="698"/>
      <c r="AE3375" s="699"/>
      <c r="AF3375" s="699"/>
      <c r="AG3375" s="699"/>
      <c r="AH3375" s="699"/>
      <c r="AI3375" s="232"/>
      <c r="AJ3375" s="694"/>
      <c r="AK3375" s="694"/>
      <c r="AL3375" s="700"/>
      <c r="AM3375" s="694"/>
      <c r="AN3375" s="694"/>
      <c r="AO3375" s="232"/>
      <c r="AP3375" s="232"/>
      <c r="AQ3375" s="232"/>
      <c r="AR3375" s="232"/>
      <c r="AS3375" s="232"/>
      <c r="AT3375" s="243" t="str">
        <f t="shared" si="247"/>
        <v/>
      </c>
      <c r="AU3375" s="243" t="str">
        <f t="shared" si="248"/>
        <v/>
      </c>
    </row>
    <row r="3376" spans="2:47" ht="14.25">
      <c r="B3376" s="682">
        <v>2025</v>
      </c>
      <c r="C3376" s="29">
        <v>8</v>
      </c>
      <c r="D3376" s="682"/>
      <c r="E3376" s="683"/>
      <c r="F3376" s="682"/>
      <c r="G3376" s="703"/>
      <c r="H3376" s="694"/>
      <c r="I3376" s="347"/>
      <c r="J3376" s="694"/>
      <c r="K3376" s="232"/>
      <c r="L3376" s="698"/>
      <c r="M3376" s="185"/>
      <c r="N3376" s="717"/>
      <c r="O3376" s="232"/>
      <c r="P3376" s="232"/>
      <c r="Q3376" s="347"/>
      <c r="R3376" s="695"/>
      <c r="S3376" s="695"/>
      <c r="T3376" s="695"/>
      <c r="U3376" s="695"/>
      <c r="V3376" s="695"/>
      <c r="W3376" s="695"/>
      <c r="X3376" s="232"/>
      <c r="Y3376" s="695"/>
      <c r="Z3376" s="232"/>
      <c r="AA3376" s="696"/>
      <c r="AB3376" s="696"/>
      <c r="AC3376" s="697"/>
      <c r="AD3376" s="698"/>
      <c r="AE3376" s="699"/>
      <c r="AF3376" s="699"/>
      <c r="AG3376" s="699"/>
      <c r="AH3376" s="699"/>
      <c r="AI3376" s="232"/>
      <c r="AJ3376" s="694"/>
      <c r="AK3376" s="694"/>
      <c r="AL3376" s="700"/>
      <c r="AM3376" s="694"/>
      <c r="AN3376" s="694"/>
      <c r="AO3376" s="232"/>
      <c r="AP3376" s="232"/>
      <c r="AQ3376" s="232"/>
      <c r="AR3376" s="232"/>
      <c r="AS3376" s="232"/>
      <c r="AT3376" s="243" t="str">
        <f t="shared" si="247"/>
        <v/>
      </c>
      <c r="AU3376" s="243" t="str">
        <f t="shared" si="248"/>
        <v/>
      </c>
    </row>
    <row r="3377" spans="2:47" ht="14.25">
      <c r="B3377" s="682">
        <v>2025</v>
      </c>
      <c r="C3377" s="29">
        <v>8</v>
      </c>
      <c r="D3377" s="682"/>
      <c r="E3377" s="683"/>
      <c r="F3377" s="682"/>
      <c r="G3377" s="703"/>
      <c r="H3377" s="694"/>
      <c r="I3377" s="347"/>
      <c r="J3377" s="694"/>
      <c r="K3377" s="232"/>
      <c r="L3377" s="698"/>
      <c r="M3377" s="185"/>
      <c r="N3377" s="717"/>
      <c r="O3377" s="232"/>
      <c r="P3377" s="232"/>
      <c r="Q3377" s="347"/>
      <c r="R3377" s="695"/>
      <c r="S3377" s="695"/>
      <c r="T3377" s="695"/>
      <c r="U3377" s="695"/>
      <c r="V3377" s="695"/>
      <c r="W3377" s="695"/>
      <c r="X3377" s="232"/>
      <c r="Y3377" s="695"/>
      <c r="Z3377" s="232"/>
      <c r="AA3377" s="696"/>
      <c r="AB3377" s="696"/>
      <c r="AC3377" s="697"/>
      <c r="AD3377" s="698"/>
      <c r="AE3377" s="699"/>
      <c r="AF3377" s="699"/>
      <c r="AG3377" s="699"/>
      <c r="AH3377" s="699"/>
      <c r="AI3377" s="232"/>
      <c r="AJ3377" s="694"/>
      <c r="AK3377" s="694"/>
      <c r="AL3377" s="700"/>
      <c r="AM3377" s="694"/>
      <c r="AN3377" s="694"/>
      <c r="AO3377" s="232"/>
      <c r="AP3377" s="232"/>
      <c r="AQ3377" s="232"/>
      <c r="AR3377" s="232"/>
      <c r="AS3377" s="232"/>
      <c r="AT3377" s="243" t="str">
        <f t="shared" si="247"/>
        <v/>
      </c>
      <c r="AU3377" s="243" t="str">
        <f t="shared" si="248"/>
        <v/>
      </c>
    </row>
    <row r="3378" spans="2:47" ht="14.25">
      <c r="B3378" s="682">
        <v>2025</v>
      </c>
      <c r="C3378" s="29">
        <v>8</v>
      </c>
      <c r="D3378" s="682"/>
      <c r="E3378" s="683"/>
      <c r="F3378" s="682"/>
      <c r="G3378" s="703"/>
      <c r="H3378" s="694"/>
      <c r="I3378" s="347"/>
      <c r="J3378" s="694"/>
      <c r="K3378" s="232"/>
      <c r="L3378" s="698"/>
      <c r="M3378" s="185"/>
      <c r="N3378" s="717"/>
      <c r="O3378" s="232"/>
      <c r="P3378" s="232"/>
      <c r="Q3378" s="347"/>
      <c r="R3378" s="695"/>
      <c r="S3378" s="695"/>
      <c r="T3378" s="695"/>
      <c r="U3378" s="695"/>
      <c r="V3378" s="695"/>
      <c r="W3378" s="695"/>
      <c r="X3378" s="232"/>
      <c r="Y3378" s="695"/>
      <c r="Z3378" s="232"/>
      <c r="AA3378" s="696"/>
      <c r="AB3378" s="696"/>
      <c r="AC3378" s="697"/>
      <c r="AD3378" s="698"/>
      <c r="AE3378" s="699"/>
      <c r="AF3378" s="699"/>
      <c r="AG3378" s="699"/>
      <c r="AH3378" s="699"/>
      <c r="AI3378" s="232"/>
      <c r="AJ3378" s="694"/>
      <c r="AK3378" s="694"/>
      <c r="AL3378" s="700"/>
      <c r="AM3378" s="694"/>
      <c r="AN3378" s="694"/>
      <c r="AO3378" s="232"/>
      <c r="AP3378" s="232"/>
      <c r="AQ3378" s="232"/>
      <c r="AR3378" s="232"/>
      <c r="AS3378" s="232"/>
      <c r="AT3378" s="243" t="str">
        <f t="shared" si="247"/>
        <v/>
      </c>
      <c r="AU3378" s="243" t="str">
        <f t="shared" si="248"/>
        <v/>
      </c>
    </row>
    <row r="3379" spans="2:47" ht="14.25">
      <c r="B3379" s="682">
        <v>2025</v>
      </c>
      <c r="C3379" s="29">
        <v>8</v>
      </c>
      <c r="D3379" s="682"/>
      <c r="E3379" s="683"/>
      <c r="F3379" s="682"/>
      <c r="G3379" s="703"/>
      <c r="H3379" s="694"/>
      <c r="I3379" s="347"/>
      <c r="J3379" s="694"/>
      <c r="K3379" s="232"/>
      <c r="L3379" s="698"/>
      <c r="M3379" s="185"/>
      <c r="N3379" s="717"/>
      <c r="O3379" s="232"/>
      <c r="P3379" s="232"/>
      <c r="Q3379" s="347"/>
      <c r="R3379" s="695"/>
      <c r="S3379" s="695"/>
      <c r="T3379" s="695"/>
      <c r="U3379" s="695"/>
      <c r="V3379" s="695"/>
      <c r="W3379" s="695"/>
      <c r="X3379" s="232"/>
      <c r="Y3379" s="695"/>
      <c r="Z3379" s="232"/>
      <c r="AA3379" s="696"/>
      <c r="AB3379" s="696"/>
      <c r="AC3379" s="697"/>
      <c r="AD3379" s="698"/>
      <c r="AE3379" s="699"/>
      <c r="AF3379" s="699"/>
      <c r="AG3379" s="699"/>
      <c r="AH3379" s="699"/>
      <c r="AI3379" s="232"/>
      <c r="AJ3379" s="694"/>
      <c r="AK3379" s="694"/>
      <c r="AL3379" s="700"/>
      <c r="AM3379" s="694"/>
      <c r="AN3379" s="694"/>
      <c r="AO3379" s="232"/>
      <c r="AP3379" s="232"/>
      <c r="AQ3379" s="232"/>
      <c r="AR3379" s="232"/>
      <c r="AS3379" s="232"/>
      <c r="AT3379" s="243" t="str">
        <f t="shared" si="247"/>
        <v/>
      </c>
      <c r="AU3379" s="243" t="str">
        <f t="shared" si="248"/>
        <v/>
      </c>
    </row>
    <row r="3380" spans="2:47" ht="14.25">
      <c r="B3380" s="682">
        <v>2025</v>
      </c>
      <c r="C3380" s="29">
        <v>8</v>
      </c>
      <c r="D3380" s="682"/>
      <c r="E3380" s="683"/>
      <c r="F3380" s="682"/>
      <c r="G3380" s="703"/>
      <c r="H3380" s="694"/>
      <c r="I3380" s="347"/>
      <c r="J3380" s="694"/>
      <c r="K3380" s="232"/>
      <c r="L3380" s="698"/>
      <c r="M3380" s="185"/>
      <c r="N3380" s="717"/>
      <c r="O3380" s="232"/>
      <c r="P3380" s="232"/>
      <c r="Q3380" s="347"/>
      <c r="R3380" s="695"/>
      <c r="S3380" s="695"/>
      <c r="T3380" s="695"/>
      <c r="U3380" s="695"/>
      <c r="V3380" s="695"/>
      <c r="W3380" s="695"/>
      <c r="X3380" s="232"/>
      <c r="Y3380" s="695"/>
      <c r="Z3380" s="232"/>
      <c r="AA3380" s="696"/>
      <c r="AB3380" s="696"/>
      <c r="AC3380" s="697"/>
      <c r="AD3380" s="698"/>
      <c r="AE3380" s="699"/>
      <c r="AF3380" s="699"/>
      <c r="AG3380" s="699"/>
      <c r="AH3380" s="699"/>
      <c r="AI3380" s="232"/>
      <c r="AJ3380" s="694"/>
      <c r="AK3380" s="694"/>
      <c r="AL3380" s="700"/>
      <c r="AM3380" s="694"/>
      <c r="AN3380" s="694"/>
      <c r="AO3380" s="232"/>
      <c r="AP3380" s="232"/>
      <c r="AQ3380" s="232"/>
      <c r="AR3380" s="232"/>
      <c r="AS3380" s="232"/>
      <c r="AT3380" s="243" t="str">
        <f t="shared" si="247"/>
        <v/>
      </c>
      <c r="AU3380" s="243" t="str">
        <f t="shared" si="248"/>
        <v/>
      </c>
    </row>
    <row r="3381" spans="2:47" ht="14.25">
      <c r="B3381" s="682">
        <v>2025</v>
      </c>
      <c r="C3381" s="29">
        <v>8</v>
      </c>
      <c r="D3381" s="682"/>
      <c r="E3381" s="683"/>
      <c r="F3381" s="682"/>
      <c r="G3381" s="703"/>
      <c r="H3381" s="694"/>
      <c r="I3381" s="347"/>
      <c r="J3381" s="694"/>
      <c r="K3381" s="232"/>
      <c r="L3381" s="698"/>
      <c r="M3381" s="185"/>
      <c r="N3381" s="717"/>
      <c r="O3381" s="232"/>
      <c r="P3381" s="232"/>
      <c r="Q3381" s="347"/>
      <c r="R3381" s="695"/>
      <c r="S3381" s="695"/>
      <c r="T3381" s="695"/>
      <c r="U3381" s="695"/>
      <c r="V3381" s="695"/>
      <c r="W3381" s="695"/>
      <c r="X3381" s="232"/>
      <c r="Y3381" s="695"/>
      <c r="Z3381" s="232"/>
      <c r="AA3381" s="696"/>
      <c r="AB3381" s="696"/>
      <c r="AC3381" s="697"/>
      <c r="AD3381" s="698"/>
      <c r="AE3381" s="699"/>
      <c r="AF3381" s="699"/>
      <c r="AG3381" s="699"/>
      <c r="AH3381" s="699"/>
      <c r="AI3381" s="232"/>
      <c r="AJ3381" s="694"/>
      <c r="AK3381" s="694"/>
      <c r="AL3381" s="700"/>
      <c r="AM3381" s="694"/>
      <c r="AN3381" s="694"/>
      <c r="AO3381" s="232"/>
      <c r="AP3381" s="232"/>
      <c r="AQ3381" s="232"/>
      <c r="AR3381" s="232"/>
      <c r="AS3381" s="232"/>
      <c r="AT3381" s="243" t="str">
        <f t="shared" si="247"/>
        <v/>
      </c>
      <c r="AU3381" s="243" t="str">
        <f t="shared" si="248"/>
        <v/>
      </c>
    </row>
    <row r="3382" spans="2:47" ht="14.25">
      <c r="B3382" s="682">
        <v>2025</v>
      </c>
      <c r="C3382" s="29">
        <v>8</v>
      </c>
      <c r="D3382" s="682"/>
      <c r="E3382" s="683"/>
      <c r="F3382" s="682"/>
      <c r="G3382" s="703"/>
      <c r="H3382" s="694"/>
      <c r="I3382" s="347"/>
      <c r="J3382" s="694"/>
      <c r="K3382" s="232"/>
      <c r="L3382" s="698"/>
      <c r="M3382" s="185"/>
      <c r="N3382" s="717"/>
      <c r="O3382" s="232"/>
      <c r="P3382" s="232"/>
      <c r="Q3382" s="347"/>
      <c r="R3382" s="695"/>
      <c r="S3382" s="695"/>
      <c r="T3382" s="695"/>
      <c r="U3382" s="695"/>
      <c r="V3382" s="695"/>
      <c r="W3382" s="695"/>
      <c r="X3382" s="232"/>
      <c r="Y3382" s="695"/>
      <c r="Z3382" s="232"/>
      <c r="AA3382" s="696"/>
      <c r="AB3382" s="696"/>
      <c r="AC3382" s="697"/>
      <c r="AD3382" s="698"/>
      <c r="AE3382" s="699"/>
      <c r="AF3382" s="699"/>
      <c r="AG3382" s="699"/>
      <c r="AH3382" s="699"/>
      <c r="AI3382" s="232"/>
      <c r="AJ3382" s="694"/>
      <c r="AK3382" s="694"/>
      <c r="AL3382" s="700"/>
      <c r="AM3382" s="694"/>
      <c r="AN3382" s="694"/>
      <c r="AO3382" s="232"/>
      <c r="AP3382" s="232"/>
      <c r="AQ3382" s="232"/>
      <c r="AR3382" s="232"/>
      <c r="AS3382" s="232"/>
      <c r="AT3382" s="243" t="str">
        <f t="shared" si="247"/>
        <v/>
      </c>
      <c r="AU3382" s="243" t="str">
        <f t="shared" si="248"/>
        <v/>
      </c>
    </row>
    <row r="3383" spans="2:47" ht="14.25">
      <c r="B3383" s="682">
        <v>2025</v>
      </c>
      <c r="C3383" s="29">
        <v>8</v>
      </c>
      <c r="D3383" s="682"/>
      <c r="E3383" s="683"/>
      <c r="F3383" s="682"/>
      <c r="G3383" s="703"/>
      <c r="H3383" s="694"/>
      <c r="I3383" s="347"/>
      <c r="J3383" s="694"/>
      <c r="K3383" s="232"/>
      <c r="L3383" s="698"/>
      <c r="M3383" s="185"/>
      <c r="N3383" s="717"/>
      <c r="O3383" s="232"/>
      <c r="P3383" s="232"/>
      <c r="Q3383" s="347"/>
      <c r="R3383" s="695"/>
      <c r="S3383" s="695"/>
      <c r="T3383" s="695"/>
      <c r="U3383" s="695"/>
      <c r="V3383" s="695"/>
      <c r="W3383" s="695"/>
      <c r="X3383" s="232"/>
      <c r="Y3383" s="695"/>
      <c r="Z3383" s="232"/>
      <c r="AA3383" s="696"/>
      <c r="AB3383" s="696"/>
      <c r="AC3383" s="697"/>
      <c r="AD3383" s="698"/>
      <c r="AE3383" s="699"/>
      <c r="AF3383" s="699"/>
      <c r="AG3383" s="699"/>
      <c r="AH3383" s="699"/>
      <c r="AI3383" s="232"/>
      <c r="AJ3383" s="694"/>
      <c r="AK3383" s="694"/>
      <c r="AL3383" s="700"/>
      <c r="AM3383" s="694"/>
      <c r="AN3383" s="694"/>
      <c r="AO3383" s="232"/>
      <c r="AP3383" s="232"/>
      <c r="AQ3383" s="232"/>
      <c r="AR3383" s="232"/>
      <c r="AS3383" s="232"/>
      <c r="AT3383" s="243" t="str">
        <f t="shared" si="247"/>
        <v/>
      </c>
      <c r="AU3383" s="243" t="str">
        <f t="shared" si="248"/>
        <v/>
      </c>
    </row>
    <row r="3384" spans="2:47" ht="14.25">
      <c r="B3384" s="682">
        <v>2025</v>
      </c>
      <c r="C3384" s="29">
        <v>8</v>
      </c>
      <c r="D3384" s="682"/>
      <c r="E3384" s="683"/>
      <c r="F3384" s="682"/>
      <c r="G3384" s="703"/>
      <c r="H3384" s="694"/>
      <c r="I3384" s="347"/>
      <c r="J3384" s="694"/>
      <c r="K3384" s="232"/>
      <c r="L3384" s="698"/>
      <c r="M3384" s="185"/>
      <c r="N3384" s="717"/>
      <c r="O3384" s="232"/>
      <c r="P3384" s="232"/>
      <c r="Q3384" s="347"/>
      <c r="R3384" s="695"/>
      <c r="S3384" s="695"/>
      <c r="T3384" s="695"/>
      <c r="U3384" s="695"/>
      <c r="V3384" s="695"/>
      <c r="W3384" s="695"/>
      <c r="X3384" s="232"/>
      <c r="Y3384" s="695"/>
      <c r="Z3384" s="232"/>
      <c r="AA3384" s="696"/>
      <c r="AB3384" s="696"/>
      <c r="AC3384" s="697"/>
      <c r="AD3384" s="698"/>
      <c r="AE3384" s="699"/>
      <c r="AF3384" s="699"/>
      <c r="AG3384" s="699"/>
      <c r="AH3384" s="699"/>
      <c r="AI3384" s="232"/>
      <c r="AJ3384" s="694"/>
      <c r="AK3384" s="694"/>
      <c r="AL3384" s="700"/>
      <c r="AM3384" s="694"/>
      <c r="AN3384" s="694"/>
      <c r="AO3384" s="232"/>
      <c r="AP3384" s="232"/>
      <c r="AQ3384" s="232"/>
      <c r="AR3384" s="232"/>
      <c r="AS3384" s="232"/>
      <c r="AT3384" s="243" t="str">
        <f t="shared" si="247"/>
        <v/>
      </c>
      <c r="AU3384" s="243" t="str">
        <f t="shared" si="248"/>
        <v/>
      </c>
    </row>
    <row r="3385" spans="2:47" ht="14.25">
      <c r="B3385" s="682">
        <v>2025</v>
      </c>
      <c r="C3385" s="29">
        <v>8</v>
      </c>
      <c r="D3385" s="682"/>
      <c r="E3385" s="683"/>
      <c r="F3385" s="682"/>
      <c r="G3385" s="703"/>
      <c r="H3385" s="694"/>
      <c r="I3385" s="347"/>
      <c r="J3385" s="694"/>
      <c r="K3385" s="232"/>
      <c r="L3385" s="698"/>
      <c r="M3385" s="185"/>
      <c r="N3385" s="717"/>
      <c r="O3385" s="232"/>
      <c r="P3385" s="232"/>
      <c r="Q3385" s="347"/>
      <c r="R3385" s="695"/>
      <c r="S3385" s="695"/>
      <c r="T3385" s="695"/>
      <c r="U3385" s="695"/>
      <c r="V3385" s="695"/>
      <c r="W3385" s="695"/>
      <c r="X3385" s="232"/>
      <c r="Y3385" s="695"/>
      <c r="Z3385" s="232"/>
      <c r="AA3385" s="696"/>
      <c r="AB3385" s="696"/>
      <c r="AC3385" s="697"/>
      <c r="AD3385" s="698"/>
      <c r="AE3385" s="699"/>
      <c r="AF3385" s="699"/>
      <c r="AG3385" s="699"/>
      <c r="AH3385" s="699"/>
      <c r="AI3385" s="232"/>
      <c r="AJ3385" s="694"/>
      <c r="AK3385" s="694"/>
      <c r="AL3385" s="700"/>
      <c r="AM3385" s="694"/>
      <c r="AN3385" s="694"/>
      <c r="AO3385" s="232"/>
      <c r="AP3385" s="232"/>
      <c r="AQ3385" s="232"/>
      <c r="AR3385" s="232"/>
      <c r="AS3385" s="232"/>
      <c r="AT3385" s="243" t="str">
        <f t="shared" si="247"/>
        <v/>
      </c>
      <c r="AU3385" s="243" t="str">
        <f t="shared" si="248"/>
        <v/>
      </c>
    </row>
    <row r="3386" spans="2:47" ht="14.25">
      <c r="B3386" s="682">
        <v>2025</v>
      </c>
      <c r="C3386" s="29">
        <v>8</v>
      </c>
      <c r="D3386" s="682"/>
      <c r="E3386" s="683"/>
      <c r="F3386" s="682"/>
      <c r="G3386" s="703"/>
      <c r="H3386" s="694"/>
      <c r="I3386" s="347"/>
      <c r="J3386" s="694"/>
      <c r="K3386" s="232"/>
      <c r="L3386" s="698"/>
      <c r="M3386" s="185"/>
      <c r="N3386" s="717"/>
      <c r="O3386" s="232"/>
      <c r="P3386" s="232"/>
      <c r="Q3386" s="347"/>
      <c r="R3386" s="695"/>
      <c r="S3386" s="695"/>
      <c r="T3386" s="695"/>
      <c r="U3386" s="695"/>
      <c r="V3386" s="695"/>
      <c r="W3386" s="695"/>
      <c r="X3386" s="232"/>
      <c r="Y3386" s="695"/>
      <c r="Z3386" s="232"/>
      <c r="AA3386" s="696"/>
      <c r="AB3386" s="696"/>
      <c r="AC3386" s="697"/>
      <c r="AD3386" s="698"/>
      <c r="AE3386" s="699"/>
      <c r="AF3386" s="699"/>
      <c r="AG3386" s="699"/>
      <c r="AH3386" s="699"/>
      <c r="AI3386" s="232"/>
      <c r="AJ3386" s="694"/>
      <c r="AK3386" s="694"/>
      <c r="AL3386" s="700"/>
      <c r="AM3386" s="694"/>
      <c r="AN3386" s="694"/>
      <c r="AO3386" s="232"/>
      <c r="AP3386" s="232"/>
      <c r="AQ3386" s="232"/>
      <c r="AR3386" s="232"/>
      <c r="AS3386" s="232"/>
      <c r="AT3386" s="243" t="str">
        <f t="shared" si="247"/>
        <v/>
      </c>
      <c r="AU3386" s="243" t="str">
        <f t="shared" si="248"/>
        <v/>
      </c>
    </row>
    <row r="3387" spans="2:47" ht="14.25">
      <c r="B3387" s="682">
        <v>2025</v>
      </c>
      <c r="C3387" s="29">
        <v>8</v>
      </c>
      <c r="D3387" s="682"/>
      <c r="E3387" s="683"/>
      <c r="F3387" s="682"/>
      <c r="G3387" s="703"/>
      <c r="H3387" s="694"/>
      <c r="I3387" s="347"/>
      <c r="J3387" s="694"/>
      <c r="K3387" s="232"/>
      <c r="L3387" s="698"/>
      <c r="M3387" s="185"/>
      <c r="N3387" s="717"/>
      <c r="O3387" s="232"/>
      <c r="P3387" s="232"/>
      <c r="Q3387" s="347"/>
      <c r="R3387" s="695"/>
      <c r="S3387" s="695"/>
      <c r="T3387" s="695"/>
      <c r="U3387" s="695"/>
      <c r="V3387" s="695"/>
      <c r="W3387" s="695"/>
      <c r="X3387" s="232"/>
      <c r="Y3387" s="695"/>
      <c r="Z3387" s="232"/>
      <c r="AA3387" s="696"/>
      <c r="AB3387" s="696"/>
      <c r="AC3387" s="697"/>
      <c r="AD3387" s="698"/>
      <c r="AE3387" s="699"/>
      <c r="AF3387" s="699"/>
      <c r="AG3387" s="699"/>
      <c r="AH3387" s="699"/>
      <c r="AI3387" s="232"/>
      <c r="AJ3387" s="694"/>
      <c r="AK3387" s="694"/>
      <c r="AL3387" s="700"/>
      <c r="AM3387" s="694"/>
      <c r="AN3387" s="694"/>
      <c r="AO3387" s="232"/>
      <c r="AP3387" s="232"/>
      <c r="AQ3387" s="232"/>
      <c r="AR3387" s="232"/>
      <c r="AS3387" s="232"/>
      <c r="AT3387" s="243" t="str">
        <f t="shared" si="247"/>
        <v/>
      </c>
      <c r="AU3387" s="243" t="str">
        <f t="shared" si="248"/>
        <v/>
      </c>
    </row>
    <row r="3388" spans="2:47" ht="14.25">
      <c r="B3388" s="682">
        <v>2025</v>
      </c>
      <c r="C3388" s="29">
        <v>8</v>
      </c>
      <c r="D3388" s="682"/>
      <c r="E3388" s="683"/>
      <c r="F3388" s="682"/>
      <c r="G3388" s="703"/>
      <c r="H3388" s="694"/>
      <c r="I3388" s="347"/>
      <c r="J3388" s="694"/>
      <c r="K3388" s="232"/>
      <c r="L3388" s="698"/>
      <c r="M3388" s="185"/>
      <c r="N3388" s="717"/>
      <c r="O3388" s="232"/>
      <c r="P3388" s="232"/>
      <c r="Q3388" s="347"/>
      <c r="R3388" s="695"/>
      <c r="S3388" s="695"/>
      <c r="T3388" s="695"/>
      <c r="U3388" s="695"/>
      <c r="V3388" s="695"/>
      <c r="W3388" s="695"/>
      <c r="X3388" s="232"/>
      <c r="Y3388" s="695"/>
      <c r="Z3388" s="232"/>
      <c r="AA3388" s="696"/>
      <c r="AB3388" s="696"/>
      <c r="AC3388" s="697"/>
      <c r="AD3388" s="698"/>
      <c r="AE3388" s="699"/>
      <c r="AF3388" s="699"/>
      <c r="AG3388" s="699"/>
      <c r="AH3388" s="699"/>
      <c r="AI3388" s="232"/>
      <c r="AJ3388" s="694"/>
      <c r="AK3388" s="694"/>
      <c r="AL3388" s="700"/>
      <c r="AM3388" s="694"/>
      <c r="AN3388" s="694"/>
      <c r="AO3388" s="232"/>
      <c r="AP3388" s="232"/>
      <c r="AQ3388" s="232"/>
      <c r="AR3388" s="232"/>
      <c r="AS3388" s="232"/>
      <c r="AT3388" s="243" t="str">
        <f t="shared" si="247"/>
        <v/>
      </c>
      <c r="AU3388" s="243" t="str">
        <f t="shared" si="248"/>
        <v/>
      </c>
    </row>
    <row r="3389" spans="2:47" ht="14.25">
      <c r="B3389" s="682">
        <v>2025</v>
      </c>
      <c r="C3389" s="29">
        <v>8</v>
      </c>
      <c r="D3389" s="682"/>
      <c r="E3389" s="683"/>
      <c r="F3389" s="682"/>
      <c r="G3389" s="703"/>
      <c r="H3389" s="694"/>
      <c r="I3389" s="347"/>
      <c r="J3389" s="694"/>
      <c r="K3389" s="232"/>
      <c r="L3389" s="698"/>
      <c r="M3389" s="185"/>
      <c r="N3389" s="717"/>
      <c r="O3389" s="232"/>
      <c r="P3389" s="232"/>
      <c r="Q3389" s="347"/>
      <c r="R3389" s="695"/>
      <c r="S3389" s="695"/>
      <c r="T3389" s="695"/>
      <c r="U3389" s="695"/>
      <c r="V3389" s="695"/>
      <c r="W3389" s="695"/>
      <c r="X3389" s="232"/>
      <c r="Y3389" s="695"/>
      <c r="Z3389" s="232"/>
      <c r="AA3389" s="696"/>
      <c r="AB3389" s="696"/>
      <c r="AC3389" s="697"/>
      <c r="AD3389" s="698"/>
      <c r="AE3389" s="699"/>
      <c r="AF3389" s="699"/>
      <c r="AG3389" s="699"/>
      <c r="AH3389" s="699"/>
      <c r="AI3389" s="232"/>
      <c r="AJ3389" s="694"/>
      <c r="AK3389" s="694"/>
      <c r="AL3389" s="700"/>
      <c r="AM3389" s="694"/>
      <c r="AN3389" s="694"/>
      <c r="AO3389" s="232"/>
      <c r="AP3389" s="232"/>
      <c r="AQ3389" s="232"/>
      <c r="AR3389" s="232"/>
      <c r="AS3389" s="232"/>
      <c r="AT3389" s="243" t="str">
        <f t="shared" si="247"/>
        <v/>
      </c>
      <c r="AU3389" s="243" t="str">
        <f t="shared" si="248"/>
        <v/>
      </c>
    </row>
    <row r="3390" spans="2:47" ht="14.25">
      <c r="B3390" s="682">
        <v>2025</v>
      </c>
      <c r="C3390" s="29">
        <v>8</v>
      </c>
      <c r="D3390" s="682"/>
      <c r="E3390" s="683"/>
      <c r="F3390" s="682"/>
      <c r="G3390" s="703"/>
      <c r="H3390" s="694"/>
      <c r="I3390" s="347"/>
      <c r="J3390" s="694"/>
      <c r="K3390" s="232"/>
      <c r="L3390" s="698"/>
      <c r="M3390" s="185"/>
      <c r="N3390" s="717"/>
      <c r="O3390" s="232"/>
      <c r="P3390" s="232"/>
      <c r="Q3390" s="347"/>
      <c r="R3390" s="695"/>
      <c r="S3390" s="695"/>
      <c r="T3390" s="695"/>
      <c r="U3390" s="695"/>
      <c r="V3390" s="695"/>
      <c r="W3390" s="695"/>
      <c r="X3390" s="232"/>
      <c r="Y3390" s="695"/>
      <c r="Z3390" s="232"/>
      <c r="AA3390" s="696"/>
      <c r="AB3390" s="696"/>
      <c r="AC3390" s="697"/>
      <c r="AD3390" s="698"/>
      <c r="AE3390" s="699"/>
      <c r="AF3390" s="699"/>
      <c r="AG3390" s="699"/>
      <c r="AH3390" s="699"/>
      <c r="AI3390" s="232"/>
      <c r="AJ3390" s="694"/>
      <c r="AK3390" s="694"/>
      <c r="AL3390" s="700"/>
      <c r="AM3390" s="694"/>
      <c r="AN3390" s="694"/>
      <c r="AO3390" s="232"/>
      <c r="AP3390" s="232"/>
      <c r="AQ3390" s="232"/>
      <c r="AR3390" s="232"/>
      <c r="AS3390" s="232"/>
      <c r="AT3390" s="243" t="str">
        <f t="shared" ref="AT3390:AT3439" si="249">IF(IF(AE3390&gt;AF3390,1-AE3390+AF3390,AF3390-AE3390)=0,"",IF(AE3390&gt;AF3390,1-AE3390+AF3390,AF3390-AE3390))</f>
        <v/>
      </c>
      <c r="AU3390" s="243" t="str">
        <f t="shared" ref="AU3390:AU3439" si="250">IF(IF(AG3390&gt;AH3390,1-AG3390+AH3390,AH3390-AG3390)=0,"",IF(AG3390&gt;AH3390,1-AG3390+AH3390,AH3390-AG3390))</f>
        <v/>
      </c>
    </row>
    <row r="3391" spans="2:47" ht="14.25">
      <c r="B3391" s="682">
        <v>2025</v>
      </c>
      <c r="C3391" s="29">
        <v>8</v>
      </c>
      <c r="D3391" s="682"/>
      <c r="E3391" s="683"/>
      <c r="F3391" s="682"/>
      <c r="G3391" s="703"/>
      <c r="H3391" s="694"/>
      <c r="I3391" s="347"/>
      <c r="J3391" s="694"/>
      <c r="K3391" s="232"/>
      <c r="L3391" s="698"/>
      <c r="M3391" s="185"/>
      <c r="N3391" s="717"/>
      <c r="O3391" s="232"/>
      <c r="P3391" s="232"/>
      <c r="Q3391" s="347"/>
      <c r="R3391" s="695"/>
      <c r="S3391" s="695"/>
      <c r="T3391" s="695"/>
      <c r="U3391" s="695"/>
      <c r="V3391" s="695"/>
      <c r="W3391" s="695"/>
      <c r="X3391" s="232"/>
      <c r="Y3391" s="695"/>
      <c r="Z3391" s="232"/>
      <c r="AA3391" s="696"/>
      <c r="AB3391" s="696"/>
      <c r="AC3391" s="697"/>
      <c r="AD3391" s="698"/>
      <c r="AE3391" s="699"/>
      <c r="AF3391" s="699"/>
      <c r="AG3391" s="699"/>
      <c r="AH3391" s="699"/>
      <c r="AI3391" s="232"/>
      <c r="AJ3391" s="694"/>
      <c r="AK3391" s="694"/>
      <c r="AL3391" s="700"/>
      <c r="AM3391" s="694"/>
      <c r="AN3391" s="694"/>
      <c r="AO3391" s="232"/>
      <c r="AP3391" s="232"/>
      <c r="AQ3391" s="232"/>
      <c r="AR3391" s="232"/>
      <c r="AS3391" s="232"/>
      <c r="AT3391" s="243" t="str">
        <f t="shared" si="249"/>
        <v/>
      </c>
      <c r="AU3391" s="243" t="str">
        <f t="shared" si="250"/>
        <v/>
      </c>
    </row>
    <row r="3392" spans="2:47" ht="14.25">
      <c r="B3392" s="682">
        <v>2025</v>
      </c>
      <c r="C3392" s="29">
        <v>8</v>
      </c>
      <c r="D3392" s="682"/>
      <c r="E3392" s="683"/>
      <c r="F3392" s="682"/>
      <c r="G3392" s="703"/>
      <c r="H3392" s="694"/>
      <c r="I3392" s="347"/>
      <c r="J3392" s="694"/>
      <c r="K3392" s="232"/>
      <c r="L3392" s="698"/>
      <c r="M3392" s="185"/>
      <c r="N3392" s="717"/>
      <c r="O3392" s="232"/>
      <c r="P3392" s="232"/>
      <c r="Q3392" s="347"/>
      <c r="R3392" s="695"/>
      <c r="S3392" s="695"/>
      <c r="T3392" s="695"/>
      <c r="U3392" s="695"/>
      <c r="V3392" s="695"/>
      <c r="W3392" s="695"/>
      <c r="X3392" s="232"/>
      <c r="Y3392" s="695"/>
      <c r="Z3392" s="232"/>
      <c r="AA3392" s="696"/>
      <c r="AB3392" s="696"/>
      <c r="AC3392" s="697"/>
      <c r="AD3392" s="698"/>
      <c r="AE3392" s="699"/>
      <c r="AF3392" s="699"/>
      <c r="AG3392" s="699"/>
      <c r="AH3392" s="699"/>
      <c r="AI3392" s="232"/>
      <c r="AJ3392" s="694"/>
      <c r="AK3392" s="694"/>
      <c r="AL3392" s="700"/>
      <c r="AM3392" s="694"/>
      <c r="AN3392" s="694"/>
      <c r="AO3392" s="232"/>
      <c r="AP3392" s="232"/>
      <c r="AQ3392" s="232"/>
      <c r="AR3392" s="232"/>
      <c r="AS3392" s="232"/>
      <c r="AT3392" s="243" t="str">
        <f t="shared" si="249"/>
        <v/>
      </c>
      <c r="AU3392" s="243" t="str">
        <f t="shared" si="250"/>
        <v/>
      </c>
    </row>
    <row r="3393" spans="2:47" ht="14.25">
      <c r="B3393" s="682">
        <v>2025</v>
      </c>
      <c r="C3393" s="29">
        <v>8</v>
      </c>
      <c r="D3393" s="682"/>
      <c r="E3393" s="683"/>
      <c r="F3393" s="682"/>
      <c r="G3393" s="703"/>
      <c r="H3393" s="694"/>
      <c r="I3393" s="347"/>
      <c r="J3393" s="694"/>
      <c r="K3393" s="232"/>
      <c r="L3393" s="698"/>
      <c r="M3393" s="185"/>
      <c r="N3393" s="717"/>
      <c r="O3393" s="232"/>
      <c r="P3393" s="232"/>
      <c r="Q3393" s="347"/>
      <c r="R3393" s="695"/>
      <c r="S3393" s="695"/>
      <c r="T3393" s="695"/>
      <c r="U3393" s="695"/>
      <c r="V3393" s="695"/>
      <c r="W3393" s="695"/>
      <c r="X3393" s="232"/>
      <c r="Y3393" s="695"/>
      <c r="Z3393" s="232"/>
      <c r="AA3393" s="696"/>
      <c r="AB3393" s="696"/>
      <c r="AC3393" s="697"/>
      <c r="AD3393" s="698"/>
      <c r="AE3393" s="699"/>
      <c r="AF3393" s="699"/>
      <c r="AG3393" s="699"/>
      <c r="AH3393" s="699"/>
      <c r="AI3393" s="232"/>
      <c r="AJ3393" s="694"/>
      <c r="AK3393" s="694"/>
      <c r="AL3393" s="700"/>
      <c r="AM3393" s="694"/>
      <c r="AN3393" s="694"/>
      <c r="AO3393" s="232"/>
      <c r="AP3393" s="232"/>
      <c r="AQ3393" s="232"/>
      <c r="AR3393" s="232"/>
      <c r="AS3393" s="232"/>
      <c r="AT3393" s="243" t="str">
        <f t="shared" si="249"/>
        <v/>
      </c>
      <c r="AU3393" s="243" t="str">
        <f t="shared" si="250"/>
        <v/>
      </c>
    </row>
    <row r="3394" spans="2:47" ht="14.25">
      <c r="B3394" s="682">
        <v>2025</v>
      </c>
      <c r="C3394" s="29">
        <v>8</v>
      </c>
      <c r="D3394" s="682"/>
      <c r="E3394" s="683"/>
      <c r="F3394" s="682"/>
      <c r="G3394" s="703"/>
      <c r="H3394" s="694"/>
      <c r="I3394" s="347"/>
      <c r="J3394" s="694"/>
      <c r="K3394" s="232"/>
      <c r="L3394" s="698"/>
      <c r="M3394" s="185"/>
      <c r="N3394" s="717"/>
      <c r="O3394" s="232"/>
      <c r="P3394" s="232"/>
      <c r="Q3394" s="347"/>
      <c r="R3394" s="695"/>
      <c r="S3394" s="695"/>
      <c r="T3394" s="695"/>
      <c r="U3394" s="695"/>
      <c r="V3394" s="695"/>
      <c r="W3394" s="695"/>
      <c r="X3394" s="232"/>
      <c r="Y3394" s="695"/>
      <c r="Z3394" s="232"/>
      <c r="AA3394" s="696"/>
      <c r="AB3394" s="696"/>
      <c r="AC3394" s="697"/>
      <c r="AD3394" s="698"/>
      <c r="AE3394" s="699"/>
      <c r="AF3394" s="699"/>
      <c r="AG3394" s="699"/>
      <c r="AH3394" s="699"/>
      <c r="AI3394" s="232"/>
      <c r="AJ3394" s="694"/>
      <c r="AK3394" s="694"/>
      <c r="AL3394" s="700"/>
      <c r="AM3394" s="694"/>
      <c r="AN3394" s="694"/>
      <c r="AO3394" s="232"/>
      <c r="AP3394" s="232"/>
      <c r="AQ3394" s="232"/>
      <c r="AR3394" s="232"/>
      <c r="AS3394" s="232"/>
      <c r="AT3394" s="243" t="str">
        <f t="shared" si="249"/>
        <v/>
      </c>
      <c r="AU3394" s="243" t="str">
        <f t="shared" si="250"/>
        <v/>
      </c>
    </row>
    <row r="3395" spans="2:47" ht="14.25">
      <c r="B3395" s="682">
        <v>2025</v>
      </c>
      <c r="C3395" s="29">
        <v>8</v>
      </c>
      <c r="D3395" s="682"/>
      <c r="E3395" s="683"/>
      <c r="F3395" s="682"/>
      <c r="G3395" s="703"/>
      <c r="H3395" s="694"/>
      <c r="I3395" s="347"/>
      <c r="J3395" s="694"/>
      <c r="K3395" s="232"/>
      <c r="L3395" s="698"/>
      <c r="M3395" s="185"/>
      <c r="N3395" s="717"/>
      <c r="O3395" s="232"/>
      <c r="P3395" s="232"/>
      <c r="Q3395" s="347"/>
      <c r="R3395" s="695"/>
      <c r="S3395" s="695"/>
      <c r="T3395" s="695"/>
      <c r="U3395" s="695"/>
      <c r="V3395" s="695"/>
      <c r="W3395" s="695"/>
      <c r="X3395" s="232"/>
      <c r="Y3395" s="695"/>
      <c r="Z3395" s="232"/>
      <c r="AA3395" s="696"/>
      <c r="AB3395" s="696"/>
      <c r="AC3395" s="697"/>
      <c r="AD3395" s="698"/>
      <c r="AE3395" s="699"/>
      <c r="AF3395" s="699"/>
      <c r="AG3395" s="699"/>
      <c r="AH3395" s="699"/>
      <c r="AI3395" s="232"/>
      <c r="AJ3395" s="694"/>
      <c r="AK3395" s="694"/>
      <c r="AL3395" s="700"/>
      <c r="AM3395" s="694"/>
      <c r="AN3395" s="694"/>
      <c r="AO3395" s="232"/>
      <c r="AP3395" s="232"/>
      <c r="AQ3395" s="232"/>
      <c r="AR3395" s="232"/>
      <c r="AS3395" s="232"/>
      <c r="AT3395" s="243" t="str">
        <f t="shared" si="249"/>
        <v/>
      </c>
      <c r="AU3395" s="243" t="str">
        <f t="shared" si="250"/>
        <v/>
      </c>
    </row>
    <row r="3396" spans="2:47" ht="14.25">
      <c r="B3396" s="682">
        <v>2025</v>
      </c>
      <c r="C3396" s="29">
        <v>8</v>
      </c>
      <c r="D3396" s="682"/>
      <c r="E3396" s="683"/>
      <c r="F3396" s="682"/>
      <c r="G3396" s="703"/>
      <c r="H3396" s="694"/>
      <c r="I3396" s="347"/>
      <c r="J3396" s="694"/>
      <c r="K3396" s="232"/>
      <c r="L3396" s="698"/>
      <c r="M3396" s="185"/>
      <c r="N3396" s="717"/>
      <c r="O3396" s="232"/>
      <c r="P3396" s="232"/>
      <c r="Q3396" s="347"/>
      <c r="R3396" s="695"/>
      <c r="S3396" s="695"/>
      <c r="T3396" s="695"/>
      <c r="U3396" s="695"/>
      <c r="V3396" s="695"/>
      <c r="W3396" s="695"/>
      <c r="X3396" s="232"/>
      <c r="Y3396" s="695"/>
      <c r="Z3396" s="232"/>
      <c r="AA3396" s="696"/>
      <c r="AB3396" s="696"/>
      <c r="AC3396" s="697"/>
      <c r="AD3396" s="698"/>
      <c r="AE3396" s="699"/>
      <c r="AF3396" s="699"/>
      <c r="AG3396" s="699"/>
      <c r="AH3396" s="699"/>
      <c r="AI3396" s="232"/>
      <c r="AJ3396" s="694"/>
      <c r="AK3396" s="694"/>
      <c r="AL3396" s="700"/>
      <c r="AM3396" s="694"/>
      <c r="AN3396" s="694"/>
      <c r="AO3396" s="232"/>
      <c r="AP3396" s="232"/>
      <c r="AQ3396" s="232"/>
      <c r="AR3396" s="232"/>
      <c r="AS3396" s="232"/>
      <c r="AT3396" s="243" t="str">
        <f t="shared" si="249"/>
        <v/>
      </c>
      <c r="AU3396" s="243" t="str">
        <f t="shared" si="250"/>
        <v/>
      </c>
    </row>
    <row r="3397" spans="2:47" ht="14.25">
      <c r="B3397" s="682">
        <v>2025</v>
      </c>
      <c r="C3397" s="29">
        <v>8</v>
      </c>
      <c r="D3397" s="682"/>
      <c r="E3397" s="683"/>
      <c r="F3397" s="682"/>
      <c r="G3397" s="703"/>
      <c r="H3397" s="694"/>
      <c r="I3397" s="347"/>
      <c r="J3397" s="694"/>
      <c r="K3397" s="232"/>
      <c r="L3397" s="698"/>
      <c r="M3397" s="185"/>
      <c r="N3397" s="717"/>
      <c r="O3397" s="232"/>
      <c r="P3397" s="232"/>
      <c r="Q3397" s="347"/>
      <c r="R3397" s="695"/>
      <c r="S3397" s="695"/>
      <c r="T3397" s="695"/>
      <c r="U3397" s="695"/>
      <c r="V3397" s="695"/>
      <c r="W3397" s="695"/>
      <c r="X3397" s="232"/>
      <c r="Y3397" s="695"/>
      <c r="Z3397" s="232"/>
      <c r="AA3397" s="696"/>
      <c r="AB3397" s="696"/>
      <c r="AC3397" s="697"/>
      <c r="AD3397" s="698"/>
      <c r="AE3397" s="699"/>
      <c r="AF3397" s="699"/>
      <c r="AG3397" s="699"/>
      <c r="AH3397" s="699"/>
      <c r="AI3397" s="232"/>
      <c r="AJ3397" s="694"/>
      <c r="AK3397" s="694"/>
      <c r="AL3397" s="700"/>
      <c r="AM3397" s="694"/>
      <c r="AN3397" s="694"/>
      <c r="AO3397" s="232"/>
      <c r="AP3397" s="232"/>
      <c r="AQ3397" s="232"/>
      <c r="AR3397" s="232"/>
      <c r="AS3397" s="232"/>
      <c r="AT3397" s="243" t="str">
        <f t="shared" si="249"/>
        <v/>
      </c>
      <c r="AU3397" s="243" t="str">
        <f t="shared" si="250"/>
        <v/>
      </c>
    </row>
    <row r="3398" spans="2:47" ht="14.25">
      <c r="B3398" s="682">
        <v>2025</v>
      </c>
      <c r="C3398" s="29">
        <v>8</v>
      </c>
      <c r="D3398" s="682"/>
      <c r="E3398" s="683"/>
      <c r="F3398" s="682"/>
      <c r="G3398" s="703"/>
      <c r="H3398" s="694"/>
      <c r="I3398" s="347"/>
      <c r="J3398" s="694"/>
      <c r="K3398" s="232"/>
      <c r="L3398" s="698"/>
      <c r="M3398" s="185"/>
      <c r="N3398" s="717"/>
      <c r="O3398" s="232"/>
      <c r="P3398" s="232"/>
      <c r="Q3398" s="347"/>
      <c r="R3398" s="695"/>
      <c r="S3398" s="695"/>
      <c r="T3398" s="695"/>
      <c r="U3398" s="695"/>
      <c r="V3398" s="695"/>
      <c r="W3398" s="695"/>
      <c r="X3398" s="232"/>
      <c r="Y3398" s="695"/>
      <c r="Z3398" s="232"/>
      <c r="AA3398" s="696"/>
      <c r="AB3398" s="696"/>
      <c r="AC3398" s="697"/>
      <c r="AD3398" s="698"/>
      <c r="AE3398" s="699"/>
      <c r="AF3398" s="699"/>
      <c r="AG3398" s="699"/>
      <c r="AH3398" s="699"/>
      <c r="AI3398" s="232"/>
      <c r="AJ3398" s="694"/>
      <c r="AK3398" s="694"/>
      <c r="AL3398" s="700"/>
      <c r="AM3398" s="694"/>
      <c r="AN3398" s="694"/>
      <c r="AO3398" s="232"/>
      <c r="AP3398" s="232"/>
      <c r="AQ3398" s="232"/>
      <c r="AR3398" s="232"/>
      <c r="AS3398" s="232"/>
      <c r="AT3398" s="243" t="str">
        <f t="shared" si="249"/>
        <v/>
      </c>
      <c r="AU3398" s="243" t="str">
        <f t="shared" si="250"/>
        <v/>
      </c>
    </row>
    <row r="3399" spans="2:47" ht="14.25">
      <c r="B3399" s="682">
        <v>2025</v>
      </c>
      <c r="C3399" s="29">
        <v>8</v>
      </c>
      <c r="D3399" s="682"/>
      <c r="E3399" s="683"/>
      <c r="F3399" s="682"/>
      <c r="G3399" s="703"/>
      <c r="H3399" s="694"/>
      <c r="I3399" s="347"/>
      <c r="J3399" s="694"/>
      <c r="K3399" s="232"/>
      <c r="L3399" s="698"/>
      <c r="M3399" s="185"/>
      <c r="N3399" s="717"/>
      <c r="O3399" s="232"/>
      <c r="P3399" s="232"/>
      <c r="Q3399" s="347"/>
      <c r="R3399" s="695"/>
      <c r="S3399" s="695"/>
      <c r="T3399" s="695"/>
      <c r="U3399" s="695"/>
      <c r="V3399" s="695"/>
      <c r="W3399" s="695"/>
      <c r="X3399" s="232"/>
      <c r="Y3399" s="695"/>
      <c r="Z3399" s="232"/>
      <c r="AA3399" s="696"/>
      <c r="AB3399" s="696"/>
      <c r="AC3399" s="697"/>
      <c r="AD3399" s="698"/>
      <c r="AE3399" s="699"/>
      <c r="AF3399" s="699"/>
      <c r="AG3399" s="699"/>
      <c r="AH3399" s="699"/>
      <c r="AI3399" s="232"/>
      <c r="AJ3399" s="694"/>
      <c r="AK3399" s="694"/>
      <c r="AL3399" s="700"/>
      <c r="AM3399" s="694"/>
      <c r="AN3399" s="694"/>
      <c r="AO3399" s="232"/>
      <c r="AP3399" s="232"/>
      <c r="AQ3399" s="232"/>
      <c r="AR3399" s="232"/>
      <c r="AS3399" s="232"/>
      <c r="AT3399" s="243" t="str">
        <f t="shared" si="249"/>
        <v/>
      </c>
      <c r="AU3399" s="243" t="str">
        <f t="shared" si="250"/>
        <v/>
      </c>
    </row>
    <row r="3400" spans="2:47" ht="14.25">
      <c r="B3400" s="682">
        <v>2025</v>
      </c>
      <c r="C3400" s="29">
        <v>8</v>
      </c>
      <c r="D3400" s="682"/>
      <c r="E3400" s="683"/>
      <c r="F3400" s="682"/>
      <c r="G3400" s="703"/>
      <c r="H3400" s="694"/>
      <c r="I3400" s="347"/>
      <c r="J3400" s="694"/>
      <c r="K3400" s="232"/>
      <c r="L3400" s="698"/>
      <c r="M3400" s="185"/>
      <c r="N3400" s="717"/>
      <c r="O3400" s="232"/>
      <c r="P3400" s="232"/>
      <c r="Q3400" s="347"/>
      <c r="R3400" s="695"/>
      <c r="S3400" s="695"/>
      <c r="T3400" s="695"/>
      <c r="U3400" s="695"/>
      <c r="V3400" s="695"/>
      <c r="W3400" s="695"/>
      <c r="X3400" s="232"/>
      <c r="Y3400" s="695"/>
      <c r="Z3400" s="232"/>
      <c r="AA3400" s="696"/>
      <c r="AB3400" s="696"/>
      <c r="AC3400" s="697"/>
      <c r="AD3400" s="698"/>
      <c r="AE3400" s="699"/>
      <c r="AF3400" s="699"/>
      <c r="AG3400" s="699"/>
      <c r="AH3400" s="699"/>
      <c r="AI3400" s="232"/>
      <c r="AJ3400" s="694"/>
      <c r="AK3400" s="694"/>
      <c r="AL3400" s="700"/>
      <c r="AM3400" s="694"/>
      <c r="AN3400" s="694"/>
      <c r="AO3400" s="232"/>
      <c r="AP3400" s="232"/>
      <c r="AQ3400" s="232"/>
      <c r="AR3400" s="232"/>
      <c r="AS3400" s="232"/>
      <c r="AT3400" s="243" t="str">
        <f t="shared" si="249"/>
        <v/>
      </c>
      <c r="AU3400" s="243" t="str">
        <f t="shared" si="250"/>
        <v/>
      </c>
    </row>
    <row r="3401" spans="2:47" ht="14.25">
      <c r="B3401" s="682">
        <v>2025</v>
      </c>
      <c r="C3401" s="29">
        <v>8</v>
      </c>
      <c r="D3401" s="682"/>
      <c r="E3401" s="683"/>
      <c r="F3401" s="682"/>
      <c r="G3401" s="703"/>
      <c r="H3401" s="694"/>
      <c r="I3401" s="347"/>
      <c r="J3401" s="694"/>
      <c r="K3401" s="232"/>
      <c r="L3401" s="698"/>
      <c r="M3401" s="185"/>
      <c r="N3401" s="717"/>
      <c r="O3401" s="232"/>
      <c r="P3401" s="232"/>
      <c r="Q3401" s="347"/>
      <c r="R3401" s="695"/>
      <c r="S3401" s="695"/>
      <c r="T3401" s="695"/>
      <c r="U3401" s="695"/>
      <c r="V3401" s="695"/>
      <c r="W3401" s="695"/>
      <c r="X3401" s="232"/>
      <c r="Y3401" s="695"/>
      <c r="Z3401" s="232"/>
      <c r="AA3401" s="696"/>
      <c r="AB3401" s="696"/>
      <c r="AC3401" s="697"/>
      <c r="AD3401" s="698"/>
      <c r="AE3401" s="699"/>
      <c r="AF3401" s="699"/>
      <c r="AG3401" s="699"/>
      <c r="AH3401" s="699"/>
      <c r="AI3401" s="232"/>
      <c r="AJ3401" s="694"/>
      <c r="AK3401" s="694"/>
      <c r="AL3401" s="700"/>
      <c r="AM3401" s="694"/>
      <c r="AN3401" s="694"/>
      <c r="AO3401" s="232"/>
      <c r="AP3401" s="232"/>
      <c r="AQ3401" s="232"/>
      <c r="AR3401" s="232"/>
      <c r="AS3401" s="232"/>
      <c r="AT3401" s="243" t="str">
        <f t="shared" si="249"/>
        <v/>
      </c>
      <c r="AU3401" s="243" t="str">
        <f t="shared" si="250"/>
        <v/>
      </c>
    </row>
    <row r="3402" spans="2:47" ht="14.25">
      <c r="B3402" s="682">
        <v>2025</v>
      </c>
      <c r="C3402" s="29">
        <v>8</v>
      </c>
      <c r="D3402" s="682"/>
      <c r="E3402" s="683"/>
      <c r="F3402" s="682"/>
      <c r="G3402" s="703"/>
      <c r="H3402" s="694"/>
      <c r="I3402" s="347"/>
      <c r="J3402" s="694"/>
      <c r="K3402" s="232"/>
      <c r="L3402" s="698"/>
      <c r="M3402" s="185"/>
      <c r="N3402" s="717"/>
      <c r="O3402" s="232"/>
      <c r="P3402" s="232"/>
      <c r="Q3402" s="347"/>
      <c r="R3402" s="695"/>
      <c r="S3402" s="695"/>
      <c r="T3402" s="695"/>
      <c r="U3402" s="695"/>
      <c r="V3402" s="695"/>
      <c r="W3402" s="695"/>
      <c r="X3402" s="232"/>
      <c r="Y3402" s="695"/>
      <c r="Z3402" s="232"/>
      <c r="AA3402" s="696"/>
      <c r="AB3402" s="696"/>
      <c r="AC3402" s="697"/>
      <c r="AD3402" s="698"/>
      <c r="AE3402" s="699"/>
      <c r="AF3402" s="699"/>
      <c r="AG3402" s="699"/>
      <c r="AH3402" s="699"/>
      <c r="AI3402" s="232"/>
      <c r="AJ3402" s="694"/>
      <c r="AK3402" s="694"/>
      <c r="AL3402" s="700"/>
      <c r="AM3402" s="694"/>
      <c r="AN3402" s="694"/>
      <c r="AO3402" s="232"/>
      <c r="AP3402" s="232"/>
      <c r="AQ3402" s="232"/>
      <c r="AR3402" s="232"/>
      <c r="AS3402" s="232"/>
      <c r="AT3402" s="243" t="str">
        <f t="shared" si="249"/>
        <v/>
      </c>
      <c r="AU3402" s="243" t="str">
        <f t="shared" si="250"/>
        <v/>
      </c>
    </row>
    <row r="3403" spans="2:47" ht="14.25">
      <c r="B3403" s="682">
        <v>2025</v>
      </c>
      <c r="C3403" s="29">
        <v>8</v>
      </c>
      <c r="D3403" s="682"/>
      <c r="E3403" s="683"/>
      <c r="F3403" s="682"/>
      <c r="G3403" s="703"/>
      <c r="H3403" s="694"/>
      <c r="I3403" s="347"/>
      <c r="J3403" s="694"/>
      <c r="K3403" s="232"/>
      <c r="L3403" s="698"/>
      <c r="M3403" s="185"/>
      <c r="N3403" s="717"/>
      <c r="O3403" s="232"/>
      <c r="P3403" s="232"/>
      <c r="Q3403" s="347"/>
      <c r="R3403" s="695"/>
      <c r="S3403" s="695"/>
      <c r="T3403" s="695"/>
      <c r="U3403" s="695"/>
      <c r="V3403" s="695"/>
      <c r="W3403" s="695"/>
      <c r="X3403" s="232"/>
      <c r="Y3403" s="695"/>
      <c r="Z3403" s="232"/>
      <c r="AA3403" s="696"/>
      <c r="AB3403" s="696"/>
      <c r="AC3403" s="697"/>
      <c r="AD3403" s="698"/>
      <c r="AE3403" s="699"/>
      <c r="AF3403" s="699"/>
      <c r="AG3403" s="699"/>
      <c r="AH3403" s="699"/>
      <c r="AI3403" s="232"/>
      <c r="AJ3403" s="694"/>
      <c r="AK3403" s="694"/>
      <c r="AL3403" s="700"/>
      <c r="AM3403" s="694"/>
      <c r="AN3403" s="694"/>
      <c r="AO3403" s="232"/>
      <c r="AP3403" s="232"/>
      <c r="AQ3403" s="232"/>
      <c r="AR3403" s="232"/>
      <c r="AS3403" s="232"/>
      <c r="AT3403" s="243" t="str">
        <f t="shared" si="249"/>
        <v/>
      </c>
      <c r="AU3403" s="243" t="str">
        <f t="shared" si="250"/>
        <v/>
      </c>
    </row>
    <row r="3404" spans="2:47" ht="14.25">
      <c r="B3404" s="682">
        <v>2025</v>
      </c>
      <c r="C3404" s="29">
        <v>8</v>
      </c>
      <c r="D3404" s="682"/>
      <c r="E3404" s="683"/>
      <c r="F3404" s="682"/>
      <c r="G3404" s="703"/>
      <c r="H3404" s="694"/>
      <c r="I3404" s="347"/>
      <c r="J3404" s="694"/>
      <c r="K3404" s="232"/>
      <c r="L3404" s="698"/>
      <c r="M3404" s="185"/>
      <c r="N3404" s="717"/>
      <c r="O3404" s="232"/>
      <c r="P3404" s="232"/>
      <c r="Q3404" s="347"/>
      <c r="R3404" s="695"/>
      <c r="S3404" s="695"/>
      <c r="T3404" s="695"/>
      <c r="U3404" s="695"/>
      <c r="V3404" s="695"/>
      <c r="W3404" s="695"/>
      <c r="X3404" s="232"/>
      <c r="Y3404" s="695"/>
      <c r="Z3404" s="232"/>
      <c r="AA3404" s="696"/>
      <c r="AB3404" s="696"/>
      <c r="AC3404" s="697"/>
      <c r="AD3404" s="698"/>
      <c r="AE3404" s="699"/>
      <c r="AF3404" s="699"/>
      <c r="AG3404" s="699"/>
      <c r="AH3404" s="699"/>
      <c r="AI3404" s="232"/>
      <c r="AJ3404" s="694"/>
      <c r="AK3404" s="694"/>
      <c r="AL3404" s="700"/>
      <c r="AM3404" s="694"/>
      <c r="AN3404" s="694"/>
      <c r="AO3404" s="232"/>
      <c r="AP3404" s="232"/>
      <c r="AQ3404" s="232"/>
      <c r="AR3404" s="232"/>
      <c r="AS3404" s="232"/>
      <c r="AT3404" s="243" t="str">
        <f t="shared" si="249"/>
        <v/>
      </c>
      <c r="AU3404" s="243" t="str">
        <f t="shared" si="250"/>
        <v/>
      </c>
    </row>
    <row r="3405" spans="2:47" ht="14.25">
      <c r="B3405" s="682">
        <v>2025</v>
      </c>
      <c r="C3405" s="29">
        <v>8</v>
      </c>
      <c r="D3405" s="682"/>
      <c r="E3405" s="683"/>
      <c r="F3405" s="682"/>
      <c r="G3405" s="703"/>
      <c r="H3405" s="694"/>
      <c r="I3405" s="347"/>
      <c r="J3405" s="694"/>
      <c r="K3405" s="232"/>
      <c r="L3405" s="698"/>
      <c r="M3405" s="185"/>
      <c r="N3405" s="717"/>
      <c r="O3405" s="232"/>
      <c r="P3405" s="232"/>
      <c r="Q3405" s="347"/>
      <c r="R3405" s="695"/>
      <c r="S3405" s="695"/>
      <c r="T3405" s="695"/>
      <c r="U3405" s="695"/>
      <c r="V3405" s="695"/>
      <c r="W3405" s="695"/>
      <c r="X3405" s="232"/>
      <c r="Y3405" s="695"/>
      <c r="Z3405" s="232"/>
      <c r="AA3405" s="696"/>
      <c r="AB3405" s="696"/>
      <c r="AC3405" s="697"/>
      <c r="AD3405" s="698"/>
      <c r="AE3405" s="699"/>
      <c r="AF3405" s="699"/>
      <c r="AG3405" s="699"/>
      <c r="AH3405" s="699"/>
      <c r="AI3405" s="232"/>
      <c r="AJ3405" s="694"/>
      <c r="AK3405" s="694"/>
      <c r="AL3405" s="700"/>
      <c r="AM3405" s="694"/>
      <c r="AN3405" s="694"/>
      <c r="AO3405" s="232"/>
      <c r="AP3405" s="232"/>
      <c r="AQ3405" s="232"/>
      <c r="AR3405" s="232"/>
      <c r="AS3405" s="232"/>
      <c r="AT3405" s="243" t="str">
        <f t="shared" si="249"/>
        <v/>
      </c>
      <c r="AU3405" s="243" t="str">
        <f t="shared" si="250"/>
        <v/>
      </c>
    </row>
    <row r="3406" spans="2:47" ht="14.25">
      <c r="B3406" s="682">
        <v>2025</v>
      </c>
      <c r="C3406" s="29">
        <v>8</v>
      </c>
      <c r="D3406" s="682"/>
      <c r="E3406" s="683"/>
      <c r="F3406" s="682"/>
      <c r="G3406" s="703"/>
      <c r="H3406" s="694"/>
      <c r="I3406" s="347"/>
      <c r="J3406" s="694"/>
      <c r="K3406" s="232"/>
      <c r="L3406" s="698"/>
      <c r="M3406" s="185"/>
      <c r="N3406" s="717"/>
      <c r="O3406" s="232"/>
      <c r="P3406" s="232"/>
      <c r="Q3406" s="347"/>
      <c r="R3406" s="695"/>
      <c r="S3406" s="695"/>
      <c r="T3406" s="695"/>
      <c r="U3406" s="695"/>
      <c r="V3406" s="695"/>
      <c r="W3406" s="695"/>
      <c r="X3406" s="232"/>
      <c r="Y3406" s="695"/>
      <c r="Z3406" s="232"/>
      <c r="AA3406" s="696"/>
      <c r="AB3406" s="696"/>
      <c r="AC3406" s="697"/>
      <c r="AD3406" s="698"/>
      <c r="AE3406" s="699"/>
      <c r="AF3406" s="699"/>
      <c r="AG3406" s="699"/>
      <c r="AH3406" s="699"/>
      <c r="AI3406" s="232"/>
      <c r="AJ3406" s="694"/>
      <c r="AK3406" s="694"/>
      <c r="AL3406" s="700"/>
      <c r="AM3406" s="694"/>
      <c r="AN3406" s="694"/>
      <c r="AO3406" s="232"/>
      <c r="AP3406" s="232"/>
      <c r="AQ3406" s="232"/>
      <c r="AR3406" s="232"/>
      <c r="AS3406" s="232"/>
      <c r="AT3406" s="243" t="str">
        <f t="shared" si="249"/>
        <v/>
      </c>
      <c r="AU3406" s="243" t="str">
        <f t="shared" si="250"/>
        <v/>
      </c>
    </row>
    <row r="3407" spans="2:47" ht="14.25">
      <c r="B3407" s="682">
        <v>2025</v>
      </c>
      <c r="C3407" s="29">
        <v>8</v>
      </c>
      <c r="D3407" s="682"/>
      <c r="E3407" s="683"/>
      <c r="F3407" s="682"/>
      <c r="G3407" s="703"/>
      <c r="H3407" s="694"/>
      <c r="I3407" s="347"/>
      <c r="J3407" s="694"/>
      <c r="K3407" s="232"/>
      <c r="L3407" s="698"/>
      <c r="M3407" s="185"/>
      <c r="N3407" s="717"/>
      <c r="O3407" s="232"/>
      <c r="P3407" s="232"/>
      <c r="Q3407" s="347"/>
      <c r="R3407" s="695"/>
      <c r="S3407" s="695"/>
      <c r="T3407" s="695"/>
      <c r="U3407" s="695"/>
      <c r="V3407" s="695"/>
      <c r="W3407" s="695"/>
      <c r="X3407" s="232"/>
      <c r="Y3407" s="695"/>
      <c r="Z3407" s="232"/>
      <c r="AA3407" s="696"/>
      <c r="AB3407" s="696"/>
      <c r="AC3407" s="697"/>
      <c r="AD3407" s="698"/>
      <c r="AE3407" s="699"/>
      <c r="AF3407" s="699"/>
      <c r="AG3407" s="699"/>
      <c r="AH3407" s="699"/>
      <c r="AI3407" s="232"/>
      <c r="AJ3407" s="694"/>
      <c r="AK3407" s="694"/>
      <c r="AL3407" s="700"/>
      <c r="AM3407" s="694"/>
      <c r="AN3407" s="694"/>
      <c r="AO3407" s="232"/>
      <c r="AP3407" s="232"/>
      <c r="AQ3407" s="232"/>
      <c r="AR3407" s="232"/>
      <c r="AS3407" s="232"/>
      <c r="AT3407" s="243" t="str">
        <f t="shared" si="249"/>
        <v/>
      </c>
      <c r="AU3407" s="243" t="str">
        <f t="shared" si="250"/>
        <v/>
      </c>
    </row>
    <row r="3408" spans="2:47" ht="14.25">
      <c r="B3408" s="682">
        <v>2025</v>
      </c>
      <c r="C3408" s="29">
        <v>8</v>
      </c>
      <c r="D3408" s="682"/>
      <c r="E3408" s="683"/>
      <c r="F3408" s="682"/>
      <c r="G3408" s="703"/>
      <c r="H3408" s="694"/>
      <c r="I3408" s="347"/>
      <c r="J3408" s="694"/>
      <c r="K3408" s="232"/>
      <c r="L3408" s="698"/>
      <c r="M3408" s="185"/>
      <c r="N3408" s="717"/>
      <c r="O3408" s="232"/>
      <c r="P3408" s="232"/>
      <c r="Q3408" s="347"/>
      <c r="R3408" s="695"/>
      <c r="S3408" s="695"/>
      <c r="T3408" s="695"/>
      <c r="U3408" s="695"/>
      <c r="V3408" s="695"/>
      <c r="W3408" s="695"/>
      <c r="X3408" s="232"/>
      <c r="Y3408" s="695"/>
      <c r="Z3408" s="232"/>
      <c r="AA3408" s="696"/>
      <c r="AB3408" s="696"/>
      <c r="AC3408" s="697"/>
      <c r="AD3408" s="698"/>
      <c r="AE3408" s="699"/>
      <c r="AF3408" s="699"/>
      <c r="AG3408" s="699"/>
      <c r="AH3408" s="699"/>
      <c r="AI3408" s="232"/>
      <c r="AJ3408" s="694"/>
      <c r="AK3408" s="694"/>
      <c r="AL3408" s="700"/>
      <c r="AM3408" s="694"/>
      <c r="AN3408" s="694"/>
      <c r="AO3408" s="232"/>
      <c r="AP3408" s="232"/>
      <c r="AQ3408" s="232"/>
      <c r="AR3408" s="232"/>
      <c r="AS3408" s="232"/>
      <c r="AT3408" s="243" t="str">
        <f t="shared" si="249"/>
        <v/>
      </c>
      <c r="AU3408" s="243" t="str">
        <f t="shared" si="250"/>
        <v/>
      </c>
    </row>
    <row r="3409" spans="2:47" ht="14.25">
      <c r="B3409" s="682">
        <v>2025</v>
      </c>
      <c r="C3409" s="29">
        <v>8</v>
      </c>
      <c r="D3409" s="682"/>
      <c r="E3409" s="683"/>
      <c r="F3409" s="682"/>
      <c r="G3409" s="703"/>
      <c r="H3409" s="694"/>
      <c r="I3409" s="347"/>
      <c r="J3409" s="694"/>
      <c r="K3409" s="232"/>
      <c r="L3409" s="698"/>
      <c r="M3409" s="185"/>
      <c r="N3409" s="717"/>
      <c r="O3409" s="232"/>
      <c r="P3409" s="232"/>
      <c r="Q3409" s="347"/>
      <c r="R3409" s="695"/>
      <c r="S3409" s="695"/>
      <c r="T3409" s="695"/>
      <c r="U3409" s="695"/>
      <c r="V3409" s="695"/>
      <c r="W3409" s="695"/>
      <c r="X3409" s="232"/>
      <c r="Y3409" s="695"/>
      <c r="Z3409" s="232"/>
      <c r="AA3409" s="696"/>
      <c r="AB3409" s="696"/>
      <c r="AC3409" s="697"/>
      <c r="AD3409" s="698"/>
      <c r="AE3409" s="699"/>
      <c r="AF3409" s="699"/>
      <c r="AG3409" s="699"/>
      <c r="AH3409" s="699"/>
      <c r="AI3409" s="232"/>
      <c r="AJ3409" s="694"/>
      <c r="AK3409" s="694"/>
      <c r="AL3409" s="700"/>
      <c r="AM3409" s="694"/>
      <c r="AN3409" s="694"/>
      <c r="AO3409" s="232"/>
      <c r="AP3409" s="232"/>
      <c r="AQ3409" s="232"/>
      <c r="AR3409" s="232"/>
      <c r="AS3409" s="232"/>
      <c r="AT3409" s="243" t="str">
        <f t="shared" si="249"/>
        <v/>
      </c>
      <c r="AU3409" s="243" t="str">
        <f t="shared" si="250"/>
        <v/>
      </c>
    </row>
    <row r="3410" spans="2:47" ht="14.25">
      <c r="B3410" s="682">
        <v>2025</v>
      </c>
      <c r="C3410" s="29">
        <v>8</v>
      </c>
      <c r="D3410" s="682"/>
      <c r="E3410" s="683"/>
      <c r="F3410" s="682"/>
      <c r="G3410" s="703"/>
      <c r="H3410" s="694"/>
      <c r="I3410" s="347"/>
      <c r="J3410" s="694"/>
      <c r="K3410" s="232"/>
      <c r="L3410" s="698"/>
      <c r="M3410" s="185"/>
      <c r="N3410" s="717"/>
      <c r="O3410" s="232"/>
      <c r="P3410" s="232"/>
      <c r="Q3410" s="347"/>
      <c r="R3410" s="695"/>
      <c r="S3410" s="695"/>
      <c r="T3410" s="695"/>
      <c r="U3410" s="695"/>
      <c r="V3410" s="695"/>
      <c r="W3410" s="695"/>
      <c r="X3410" s="232"/>
      <c r="Y3410" s="695"/>
      <c r="Z3410" s="232"/>
      <c r="AA3410" s="696"/>
      <c r="AB3410" s="696"/>
      <c r="AC3410" s="697"/>
      <c r="AD3410" s="698"/>
      <c r="AE3410" s="699"/>
      <c r="AF3410" s="699"/>
      <c r="AG3410" s="699"/>
      <c r="AH3410" s="699"/>
      <c r="AI3410" s="232"/>
      <c r="AJ3410" s="694"/>
      <c r="AK3410" s="694"/>
      <c r="AL3410" s="700"/>
      <c r="AM3410" s="694"/>
      <c r="AN3410" s="694"/>
      <c r="AO3410" s="232"/>
      <c r="AP3410" s="232"/>
      <c r="AQ3410" s="232"/>
      <c r="AR3410" s="232"/>
      <c r="AS3410" s="232"/>
      <c r="AT3410" s="243" t="str">
        <f t="shared" si="249"/>
        <v/>
      </c>
      <c r="AU3410" s="243" t="str">
        <f t="shared" si="250"/>
        <v/>
      </c>
    </row>
    <row r="3411" spans="2:47" ht="14.25">
      <c r="B3411" s="682">
        <v>2025</v>
      </c>
      <c r="C3411" s="29">
        <v>8</v>
      </c>
      <c r="D3411" s="682"/>
      <c r="E3411" s="683"/>
      <c r="F3411" s="682"/>
      <c r="G3411" s="703"/>
      <c r="H3411" s="694"/>
      <c r="I3411" s="347"/>
      <c r="J3411" s="694"/>
      <c r="K3411" s="232"/>
      <c r="L3411" s="698"/>
      <c r="M3411" s="185"/>
      <c r="N3411" s="717"/>
      <c r="O3411" s="232"/>
      <c r="P3411" s="232"/>
      <c r="Q3411" s="347"/>
      <c r="R3411" s="695"/>
      <c r="S3411" s="695"/>
      <c r="T3411" s="695"/>
      <c r="U3411" s="695"/>
      <c r="V3411" s="695"/>
      <c r="W3411" s="695"/>
      <c r="X3411" s="232"/>
      <c r="Y3411" s="695"/>
      <c r="Z3411" s="232"/>
      <c r="AA3411" s="696"/>
      <c r="AB3411" s="696"/>
      <c r="AC3411" s="697"/>
      <c r="AD3411" s="698"/>
      <c r="AE3411" s="699"/>
      <c r="AF3411" s="699"/>
      <c r="AG3411" s="699"/>
      <c r="AH3411" s="699"/>
      <c r="AI3411" s="232"/>
      <c r="AJ3411" s="694"/>
      <c r="AK3411" s="694"/>
      <c r="AL3411" s="700"/>
      <c r="AM3411" s="694"/>
      <c r="AN3411" s="694"/>
      <c r="AO3411" s="232"/>
      <c r="AP3411" s="232"/>
      <c r="AQ3411" s="232"/>
      <c r="AR3411" s="232"/>
      <c r="AS3411" s="232"/>
      <c r="AT3411" s="243" t="str">
        <f t="shared" si="249"/>
        <v/>
      </c>
      <c r="AU3411" s="243" t="str">
        <f t="shared" si="250"/>
        <v/>
      </c>
    </row>
    <row r="3412" spans="2:47" ht="14.25">
      <c r="B3412" s="682">
        <v>2025</v>
      </c>
      <c r="C3412" s="29">
        <v>8</v>
      </c>
      <c r="D3412" s="682"/>
      <c r="E3412" s="683"/>
      <c r="F3412" s="682"/>
      <c r="G3412" s="703"/>
      <c r="H3412" s="694"/>
      <c r="I3412" s="347"/>
      <c r="J3412" s="694"/>
      <c r="K3412" s="232"/>
      <c r="L3412" s="698"/>
      <c r="M3412" s="185"/>
      <c r="N3412" s="717"/>
      <c r="O3412" s="232"/>
      <c r="P3412" s="232"/>
      <c r="Q3412" s="347"/>
      <c r="R3412" s="695"/>
      <c r="S3412" s="695"/>
      <c r="T3412" s="695"/>
      <c r="U3412" s="695"/>
      <c r="V3412" s="695"/>
      <c r="W3412" s="695"/>
      <c r="X3412" s="232"/>
      <c r="Y3412" s="695"/>
      <c r="Z3412" s="232"/>
      <c r="AA3412" s="696"/>
      <c r="AB3412" s="696"/>
      <c r="AC3412" s="697"/>
      <c r="AD3412" s="698"/>
      <c r="AE3412" s="699"/>
      <c r="AF3412" s="699"/>
      <c r="AG3412" s="699"/>
      <c r="AH3412" s="699"/>
      <c r="AI3412" s="232"/>
      <c r="AJ3412" s="694"/>
      <c r="AK3412" s="694"/>
      <c r="AL3412" s="700"/>
      <c r="AM3412" s="694"/>
      <c r="AN3412" s="694"/>
      <c r="AO3412" s="232"/>
      <c r="AP3412" s="232"/>
      <c r="AQ3412" s="232"/>
      <c r="AR3412" s="232"/>
      <c r="AS3412" s="232"/>
      <c r="AT3412" s="243" t="str">
        <f t="shared" si="249"/>
        <v/>
      </c>
      <c r="AU3412" s="243" t="str">
        <f t="shared" si="250"/>
        <v/>
      </c>
    </row>
    <row r="3413" spans="2:47" ht="14.25">
      <c r="B3413" s="682">
        <v>2025</v>
      </c>
      <c r="C3413" s="29">
        <v>8</v>
      </c>
      <c r="D3413" s="682"/>
      <c r="E3413" s="683"/>
      <c r="F3413" s="682"/>
      <c r="G3413" s="703"/>
      <c r="H3413" s="694"/>
      <c r="I3413" s="347"/>
      <c r="J3413" s="694"/>
      <c r="K3413" s="232"/>
      <c r="L3413" s="698"/>
      <c r="M3413" s="185"/>
      <c r="N3413" s="717"/>
      <c r="O3413" s="232"/>
      <c r="P3413" s="232"/>
      <c r="Q3413" s="347"/>
      <c r="R3413" s="695"/>
      <c r="S3413" s="695"/>
      <c r="T3413" s="695"/>
      <c r="U3413" s="695"/>
      <c r="V3413" s="695"/>
      <c r="W3413" s="695"/>
      <c r="X3413" s="232"/>
      <c r="Y3413" s="695"/>
      <c r="Z3413" s="232"/>
      <c r="AA3413" s="696"/>
      <c r="AB3413" s="696"/>
      <c r="AC3413" s="697"/>
      <c r="AD3413" s="698"/>
      <c r="AE3413" s="699"/>
      <c r="AF3413" s="699"/>
      <c r="AG3413" s="699"/>
      <c r="AH3413" s="699"/>
      <c r="AI3413" s="232"/>
      <c r="AJ3413" s="694"/>
      <c r="AK3413" s="694"/>
      <c r="AL3413" s="700"/>
      <c r="AM3413" s="694"/>
      <c r="AN3413" s="694"/>
      <c r="AO3413" s="232"/>
      <c r="AP3413" s="232"/>
      <c r="AQ3413" s="232"/>
      <c r="AR3413" s="232"/>
      <c r="AS3413" s="232"/>
      <c r="AT3413" s="243" t="str">
        <f t="shared" si="249"/>
        <v/>
      </c>
      <c r="AU3413" s="243" t="str">
        <f t="shared" si="250"/>
        <v/>
      </c>
    </row>
    <row r="3414" spans="2:47" ht="14.25">
      <c r="B3414" s="682">
        <v>2025</v>
      </c>
      <c r="C3414" s="29">
        <v>8</v>
      </c>
      <c r="D3414" s="682"/>
      <c r="E3414" s="683"/>
      <c r="F3414" s="682"/>
      <c r="G3414" s="703"/>
      <c r="H3414" s="694"/>
      <c r="I3414" s="347"/>
      <c r="J3414" s="694"/>
      <c r="K3414" s="232"/>
      <c r="L3414" s="698"/>
      <c r="M3414" s="185"/>
      <c r="N3414" s="717"/>
      <c r="O3414" s="232"/>
      <c r="P3414" s="232"/>
      <c r="Q3414" s="347"/>
      <c r="R3414" s="695"/>
      <c r="S3414" s="695"/>
      <c r="T3414" s="695"/>
      <c r="U3414" s="695"/>
      <c r="V3414" s="695"/>
      <c r="W3414" s="695"/>
      <c r="X3414" s="232"/>
      <c r="Y3414" s="695"/>
      <c r="Z3414" s="232"/>
      <c r="AA3414" s="696"/>
      <c r="AB3414" s="696"/>
      <c r="AC3414" s="697"/>
      <c r="AD3414" s="698"/>
      <c r="AE3414" s="699"/>
      <c r="AF3414" s="699"/>
      <c r="AG3414" s="699"/>
      <c r="AH3414" s="699"/>
      <c r="AI3414" s="232"/>
      <c r="AJ3414" s="694"/>
      <c r="AK3414" s="694"/>
      <c r="AL3414" s="700"/>
      <c r="AM3414" s="694"/>
      <c r="AN3414" s="694"/>
      <c r="AO3414" s="232"/>
      <c r="AP3414" s="232"/>
      <c r="AQ3414" s="232"/>
      <c r="AR3414" s="232"/>
      <c r="AS3414" s="232"/>
      <c r="AT3414" s="243" t="str">
        <f t="shared" si="249"/>
        <v/>
      </c>
      <c r="AU3414" s="243" t="str">
        <f t="shared" si="250"/>
        <v/>
      </c>
    </row>
    <row r="3415" spans="2:47" ht="14.25">
      <c r="B3415" s="682">
        <v>2025</v>
      </c>
      <c r="C3415" s="29">
        <v>8</v>
      </c>
      <c r="D3415" s="682"/>
      <c r="E3415" s="683"/>
      <c r="F3415" s="682"/>
      <c r="G3415" s="703"/>
      <c r="H3415" s="694"/>
      <c r="I3415" s="347"/>
      <c r="J3415" s="694"/>
      <c r="K3415" s="232"/>
      <c r="L3415" s="698"/>
      <c r="M3415" s="185"/>
      <c r="N3415" s="717"/>
      <c r="O3415" s="232"/>
      <c r="P3415" s="232"/>
      <c r="Q3415" s="347"/>
      <c r="R3415" s="695"/>
      <c r="S3415" s="695"/>
      <c r="T3415" s="695"/>
      <c r="U3415" s="695"/>
      <c r="V3415" s="695"/>
      <c r="W3415" s="695"/>
      <c r="X3415" s="232"/>
      <c r="Y3415" s="695"/>
      <c r="Z3415" s="232"/>
      <c r="AA3415" s="696"/>
      <c r="AB3415" s="696"/>
      <c r="AC3415" s="697"/>
      <c r="AD3415" s="698"/>
      <c r="AE3415" s="699"/>
      <c r="AF3415" s="699"/>
      <c r="AG3415" s="699"/>
      <c r="AH3415" s="699"/>
      <c r="AI3415" s="232"/>
      <c r="AJ3415" s="694"/>
      <c r="AK3415" s="694"/>
      <c r="AL3415" s="700"/>
      <c r="AM3415" s="694"/>
      <c r="AN3415" s="694"/>
      <c r="AO3415" s="232"/>
      <c r="AP3415" s="232"/>
      <c r="AQ3415" s="232"/>
      <c r="AR3415" s="232"/>
      <c r="AS3415" s="232"/>
      <c r="AT3415" s="243" t="str">
        <f t="shared" si="249"/>
        <v/>
      </c>
      <c r="AU3415" s="243" t="str">
        <f t="shared" si="250"/>
        <v/>
      </c>
    </row>
    <row r="3416" spans="2:47" ht="14.25">
      <c r="B3416" s="682">
        <v>2025</v>
      </c>
      <c r="C3416" s="29">
        <v>8</v>
      </c>
      <c r="D3416" s="682"/>
      <c r="E3416" s="683"/>
      <c r="F3416" s="682"/>
      <c r="G3416" s="703"/>
      <c r="H3416" s="694"/>
      <c r="I3416" s="347"/>
      <c r="J3416" s="694"/>
      <c r="K3416" s="232"/>
      <c r="L3416" s="698"/>
      <c r="M3416" s="185"/>
      <c r="N3416" s="717"/>
      <c r="O3416" s="232"/>
      <c r="P3416" s="232"/>
      <c r="Q3416" s="347"/>
      <c r="R3416" s="695"/>
      <c r="S3416" s="695"/>
      <c r="T3416" s="695"/>
      <c r="U3416" s="695"/>
      <c r="V3416" s="695"/>
      <c r="W3416" s="695"/>
      <c r="X3416" s="232"/>
      <c r="Y3416" s="695"/>
      <c r="Z3416" s="232"/>
      <c r="AA3416" s="696"/>
      <c r="AB3416" s="696"/>
      <c r="AC3416" s="697"/>
      <c r="AD3416" s="698"/>
      <c r="AE3416" s="699"/>
      <c r="AF3416" s="699"/>
      <c r="AG3416" s="699"/>
      <c r="AH3416" s="699"/>
      <c r="AI3416" s="232"/>
      <c r="AJ3416" s="694"/>
      <c r="AK3416" s="694"/>
      <c r="AL3416" s="700"/>
      <c r="AM3416" s="694"/>
      <c r="AN3416" s="694"/>
      <c r="AO3416" s="232"/>
      <c r="AP3416" s="232"/>
      <c r="AQ3416" s="232"/>
      <c r="AR3416" s="232"/>
      <c r="AS3416" s="232"/>
      <c r="AT3416" s="243" t="str">
        <f t="shared" si="249"/>
        <v/>
      </c>
      <c r="AU3416" s="243" t="str">
        <f t="shared" si="250"/>
        <v/>
      </c>
    </row>
    <row r="3417" spans="2:47" ht="14.25">
      <c r="B3417" s="682">
        <v>2025</v>
      </c>
      <c r="C3417" s="29">
        <v>8</v>
      </c>
      <c r="D3417" s="682"/>
      <c r="E3417" s="683"/>
      <c r="F3417" s="682"/>
      <c r="G3417" s="703"/>
      <c r="H3417" s="694"/>
      <c r="I3417" s="347"/>
      <c r="J3417" s="694"/>
      <c r="K3417" s="232"/>
      <c r="L3417" s="698"/>
      <c r="M3417" s="185"/>
      <c r="N3417" s="717"/>
      <c r="O3417" s="232"/>
      <c r="P3417" s="232"/>
      <c r="Q3417" s="347"/>
      <c r="R3417" s="695"/>
      <c r="S3417" s="695"/>
      <c r="T3417" s="695"/>
      <c r="U3417" s="695"/>
      <c r="V3417" s="695"/>
      <c r="W3417" s="695"/>
      <c r="X3417" s="232"/>
      <c r="Y3417" s="695"/>
      <c r="Z3417" s="232"/>
      <c r="AA3417" s="696"/>
      <c r="AB3417" s="696"/>
      <c r="AC3417" s="697"/>
      <c r="AD3417" s="698"/>
      <c r="AE3417" s="699"/>
      <c r="AF3417" s="699"/>
      <c r="AG3417" s="699"/>
      <c r="AH3417" s="699"/>
      <c r="AI3417" s="232"/>
      <c r="AJ3417" s="694"/>
      <c r="AK3417" s="694"/>
      <c r="AL3417" s="700"/>
      <c r="AM3417" s="694"/>
      <c r="AN3417" s="694"/>
      <c r="AO3417" s="232"/>
      <c r="AP3417" s="232"/>
      <c r="AQ3417" s="232"/>
      <c r="AR3417" s="232"/>
      <c r="AS3417" s="232"/>
      <c r="AT3417" s="243" t="str">
        <f t="shared" si="249"/>
        <v/>
      </c>
      <c r="AU3417" s="243" t="str">
        <f t="shared" si="250"/>
        <v/>
      </c>
    </row>
    <row r="3418" spans="2:47" ht="14.25">
      <c r="B3418" s="682">
        <v>2025</v>
      </c>
      <c r="C3418" s="29">
        <v>8</v>
      </c>
      <c r="D3418" s="682"/>
      <c r="E3418" s="683"/>
      <c r="F3418" s="682"/>
      <c r="G3418" s="703"/>
      <c r="H3418" s="694"/>
      <c r="I3418" s="347"/>
      <c r="J3418" s="694"/>
      <c r="K3418" s="232"/>
      <c r="L3418" s="698"/>
      <c r="M3418" s="185"/>
      <c r="N3418" s="717"/>
      <c r="O3418" s="232"/>
      <c r="P3418" s="232"/>
      <c r="Q3418" s="347"/>
      <c r="R3418" s="695"/>
      <c r="S3418" s="695"/>
      <c r="T3418" s="695"/>
      <c r="U3418" s="695"/>
      <c r="V3418" s="695"/>
      <c r="W3418" s="695"/>
      <c r="X3418" s="232"/>
      <c r="Y3418" s="695"/>
      <c r="Z3418" s="232"/>
      <c r="AA3418" s="696"/>
      <c r="AB3418" s="696"/>
      <c r="AC3418" s="697"/>
      <c r="AD3418" s="698"/>
      <c r="AE3418" s="699"/>
      <c r="AF3418" s="699"/>
      <c r="AG3418" s="699"/>
      <c r="AH3418" s="699"/>
      <c r="AI3418" s="232"/>
      <c r="AJ3418" s="694"/>
      <c r="AK3418" s="694"/>
      <c r="AL3418" s="700"/>
      <c r="AM3418" s="694"/>
      <c r="AN3418" s="694"/>
      <c r="AO3418" s="232"/>
      <c r="AP3418" s="232"/>
      <c r="AQ3418" s="232"/>
      <c r="AR3418" s="232"/>
      <c r="AS3418" s="232"/>
      <c r="AT3418" s="243" t="str">
        <f t="shared" si="249"/>
        <v/>
      </c>
      <c r="AU3418" s="243" t="str">
        <f t="shared" si="250"/>
        <v/>
      </c>
    </row>
    <row r="3419" spans="2:47" ht="14.25">
      <c r="B3419" s="682">
        <v>2025</v>
      </c>
      <c r="C3419" s="29">
        <v>8</v>
      </c>
      <c r="D3419" s="682"/>
      <c r="E3419" s="683"/>
      <c r="F3419" s="682"/>
      <c r="G3419" s="703"/>
      <c r="H3419" s="694"/>
      <c r="I3419" s="347"/>
      <c r="J3419" s="694"/>
      <c r="K3419" s="232"/>
      <c r="L3419" s="698"/>
      <c r="M3419" s="185"/>
      <c r="N3419" s="717"/>
      <c r="O3419" s="232"/>
      <c r="P3419" s="232"/>
      <c r="Q3419" s="347"/>
      <c r="R3419" s="695"/>
      <c r="S3419" s="695"/>
      <c r="T3419" s="695"/>
      <c r="U3419" s="695"/>
      <c r="V3419" s="695"/>
      <c r="W3419" s="695"/>
      <c r="X3419" s="232"/>
      <c r="Y3419" s="695"/>
      <c r="Z3419" s="232"/>
      <c r="AA3419" s="696"/>
      <c r="AB3419" s="696"/>
      <c r="AC3419" s="697"/>
      <c r="AD3419" s="698"/>
      <c r="AE3419" s="699"/>
      <c r="AF3419" s="699"/>
      <c r="AG3419" s="699"/>
      <c r="AH3419" s="699"/>
      <c r="AI3419" s="232"/>
      <c r="AJ3419" s="694"/>
      <c r="AK3419" s="694"/>
      <c r="AL3419" s="700"/>
      <c r="AM3419" s="694"/>
      <c r="AN3419" s="694"/>
      <c r="AO3419" s="232"/>
      <c r="AP3419" s="232"/>
      <c r="AQ3419" s="232"/>
      <c r="AR3419" s="232"/>
      <c r="AS3419" s="232"/>
      <c r="AT3419" s="243" t="str">
        <f t="shared" si="249"/>
        <v/>
      </c>
      <c r="AU3419" s="243" t="str">
        <f t="shared" si="250"/>
        <v/>
      </c>
    </row>
    <row r="3420" spans="2:47" ht="14.25">
      <c r="B3420" s="682">
        <v>2025</v>
      </c>
      <c r="C3420" s="29">
        <v>8</v>
      </c>
      <c r="D3420" s="682"/>
      <c r="E3420" s="683"/>
      <c r="F3420" s="682"/>
      <c r="G3420" s="703"/>
      <c r="H3420" s="694"/>
      <c r="I3420" s="347"/>
      <c r="J3420" s="694"/>
      <c r="K3420" s="232"/>
      <c r="L3420" s="698"/>
      <c r="M3420" s="185"/>
      <c r="N3420" s="717"/>
      <c r="O3420" s="232"/>
      <c r="P3420" s="232"/>
      <c r="Q3420" s="347"/>
      <c r="R3420" s="695"/>
      <c r="S3420" s="695"/>
      <c r="T3420" s="695"/>
      <c r="U3420" s="695"/>
      <c r="V3420" s="695"/>
      <c r="W3420" s="695"/>
      <c r="X3420" s="232"/>
      <c r="Y3420" s="695"/>
      <c r="Z3420" s="232"/>
      <c r="AA3420" s="696"/>
      <c r="AB3420" s="696"/>
      <c r="AC3420" s="697"/>
      <c r="AD3420" s="698"/>
      <c r="AE3420" s="699"/>
      <c r="AF3420" s="699"/>
      <c r="AG3420" s="699"/>
      <c r="AH3420" s="699"/>
      <c r="AI3420" s="232"/>
      <c r="AJ3420" s="694"/>
      <c r="AK3420" s="694"/>
      <c r="AL3420" s="700"/>
      <c r="AM3420" s="694"/>
      <c r="AN3420" s="694"/>
      <c r="AO3420" s="232"/>
      <c r="AP3420" s="232"/>
      <c r="AQ3420" s="232"/>
      <c r="AR3420" s="232"/>
      <c r="AS3420" s="232"/>
      <c r="AT3420" s="243" t="str">
        <f t="shared" si="249"/>
        <v/>
      </c>
      <c r="AU3420" s="243" t="str">
        <f t="shared" si="250"/>
        <v/>
      </c>
    </row>
    <row r="3421" spans="2:47" ht="14.25">
      <c r="B3421" s="682">
        <v>2025</v>
      </c>
      <c r="C3421" s="29">
        <v>8</v>
      </c>
      <c r="D3421" s="682"/>
      <c r="E3421" s="683"/>
      <c r="F3421" s="682"/>
      <c r="G3421" s="703"/>
      <c r="H3421" s="694"/>
      <c r="I3421" s="347"/>
      <c r="J3421" s="694"/>
      <c r="K3421" s="232"/>
      <c r="L3421" s="698"/>
      <c r="M3421" s="185"/>
      <c r="N3421" s="717"/>
      <c r="O3421" s="232"/>
      <c r="P3421" s="232"/>
      <c r="Q3421" s="347"/>
      <c r="R3421" s="695"/>
      <c r="S3421" s="695"/>
      <c r="T3421" s="695"/>
      <c r="U3421" s="695"/>
      <c r="V3421" s="695"/>
      <c r="W3421" s="695"/>
      <c r="X3421" s="232"/>
      <c r="Y3421" s="695"/>
      <c r="Z3421" s="232"/>
      <c r="AA3421" s="696"/>
      <c r="AB3421" s="696"/>
      <c r="AC3421" s="697"/>
      <c r="AD3421" s="698"/>
      <c r="AE3421" s="699"/>
      <c r="AF3421" s="699"/>
      <c r="AG3421" s="699"/>
      <c r="AH3421" s="699"/>
      <c r="AI3421" s="232"/>
      <c r="AJ3421" s="694"/>
      <c r="AK3421" s="694"/>
      <c r="AL3421" s="700"/>
      <c r="AM3421" s="694"/>
      <c r="AN3421" s="694"/>
      <c r="AO3421" s="232"/>
      <c r="AP3421" s="232"/>
      <c r="AQ3421" s="232"/>
      <c r="AR3421" s="232"/>
      <c r="AS3421" s="232"/>
      <c r="AT3421" s="243" t="str">
        <f t="shared" si="249"/>
        <v/>
      </c>
      <c r="AU3421" s="243" t="str">
        <f t="shared" si="250"/>
        <v/>
      </c>
    </row>
    <row r="3422" spans="2:47" ht="14.25">
      <c r="B3422" s="682">
        <v>2025</v>
      </c>
      <c r="C3422" s="29">
        <v>8</v>
      </c>
      <c r="D3422" s="682"/>
      <c r="E3422" s="683"/>
      <c r="F3422" s="682"/>
      <c r="G3422" s="703"/>
      <c r="H3422" s="694"/>
      <c r="I3422" s="347"/>
      <c r="J3422" s="694"/>
      <c r="K3422" s="232"/>
      <c r="L3422" s="698"/>
      <c r="M3422" s="185"/>
      <c r="N3422" s="717"/>
      <c r="O3422" s="232"/>
      <c r="P3422" s="232"/>
      <c r="Q3422" s="347"/>
      <c r="R3422" s="695"/>
      <c r="S3422" s="695"/>
      <c r="T3422" s="695"/>
      <c r="U3422" s="695"/>
      <c r="V3422" s="695"/>
      <c r="W3422" s="695"/>
      <c r="X3422" s="232"/>
      <c r="Y3422" s="695"/>
      <c r="Z3422" s="232"/>
      <c r="AA3422" s="696"/>
      <c r="AB3422" s="696"/>
      <c r="AC3422" s="697"/>
      <c r="AD3422" s="698"/>
      <c r="AE3422" s="699"/>
      <c r="AF3422" s="699"/>
      <c r="AG3422" s="699"/>
      <c r="AH3422" s="699"/>
      <c r="AI3422" s="232"/>
      <c r="AJ3422" s="694"/>
      <c r="AK3422" s="694"/>
      <c r="AL3422" s="700"/>
      <c r="AM3422" s="694"/>
      <c r="AN3422" s="694"/>
      <c r="AO3422" s="232"/>
      <c r="AP3422" s="232"/>
      <c r="AQ3422" s="232"/>
      <c r="AR3422" s="232"/>
      <c r="AS3422" s="232"/>
      <c r="AT3422" s="243" t="str">
        <f t="shared" si="249"/>
        <v/>
      </c>
      <c r="AU3422" s="243" t="str">
        <f t="shared" si="250"/>
        <v/>
      </c>
    </row>
    <row r="3423" spans="2:47" ht="14.25">
      <c r="B3423" s="682">
        <v>2025</v>
      </c>
      <c r="C3423" s="29">
        <v>8</v>
      </c>
      <c r="D3423" s="682"/>
      <c r="E3423" s="683"/>
      <c r="F3423" s="682"/>
      <c r="G3423" s="703"/>
      <c r="H3423" s="694"/>
      <c r="I3423" s="347"/>
      <c r="J3423" s="694"/>
      <c r="K3423" s="232"/>
      <c r="L3423" s="698"/>
      <c r="M3423" s="185"/>
      <c r="N3423" s="717"/>
      <c r="O3423" s="232"/>
      <c r="P3423" s="232"/>
      <c r="Q3423" s="347"/>
      <c r="R3423" s="695"/>
      <c r="S3423" s="695"/>
      <c r="T3423" s="695"/>
      <c r="U3423" s="695"/>
      <c r="V3423" s="695"/>
      <c r="W3423" s="695"/>
      <c r="X3423" s="232"/>
      <c r="Y3423" s="695"/>
      <c r="Z3423" s="232"/>
      <c r="AA3423" s="696"/>
      <c r="AB3423" s="696"/>
      <c r="AC3423" s="697"/>
      <c r="AD3423" s="698"/>
      <c r="AE3423" s="699"/>
      <c r="AF3423" s="699"/>
      <c r="AG3423" s="699"/>
      <c r="AH3423" s="699"/>
      <c r="AI3423" s="232"/>
      <c r="AJ3423" s="694"/>
      <c r="AK3423" s="694"/>
      <c r="AL3423" s="700"/>
      <c r="AM3423" s="694"/>
      <c r="AN3423" s="694"/>
      <c r="AO3423" s="232"/>
      <c r="AP3423" s="232"/>
      <c r="AQ3423" s="232"/>
      <c r="AR3423" s="232"/>
      <c r="AS3423" s="232"/>
      <c r="AT3423" s="243" t="str">
        <f t="shared" si="249"/>
        <v/>
      </c>
      <c r="AU3423" s="243" t="str">
        <f t="shared" si="250"/>
        <v/>
      </c>
    </row>
    <row r="3424" spans="2:47" ht="14.25">
      <c r="B3424" s="682">
        <v>2025</v>
      </c>
      <c r="C3424" s="29">
        <v>8</v>
      </c>
      <c r="D3424" s="682"/>
      <c r="E3424" s="683"/>
      <c r="F3424" s="682"/>
      <c r="G3424" s="703"/>
      <c r="H3424" s="694"/>
      <c r="I3424" s="347"/>
      <c r="J3424" s="694"/>
      <c r="K3424" s="232"/>
      <c r="L3424" s="698"/>
      <c r="M3424" s="185"/>
      <c r="N3424" s="717"/>
      <c r="O3424" s="232"/>
      <c r="P3424" s="232"/>
      <c r="Q3424" s="347"/>
      <c r="R3424" s="695"/>
      <c r="S3424" s="695"/>
      <c r="T3424" s="695"/>
      <c r="U3424" s="695"/>
      <c r="V3424" s="695"/>
      <c r="W3424" s="695"/>
      <c r="X3424" s="232"/>
      <c r="Y3424" s="695"/>
      <c r="Z3424" s="232"/>
      <c r="AA3424" s="696"/>
      <c r="AB3424" s="696"/>
      <c r="AC3424" s="697"/>
      <c r="AD3424" s="698"/>
      <c r="AE3424" s="699"/>
      <c r="AF3424" s="699"/>
      <c r="AG3424" s="699"/>
      <c r="AH3424" s="699"/>
      <c r="AI3424" s="232"/>
      <c r="AJ3424" s="694"/>
      <c r="AK3424" s="694"/>
      <c r="AL3424" s="700"/>
      <c r="AM3424" s="694"/>
      <c r="AN3424" s="694"/>
      <c r="AO3424" s="232"/>
      <c r="AP3424" s="232"/>
      <c r="AQ3424" s="232"/>
      <c r="AR3424" s="232"/>
      <c r="AS3424" s="232"/>
      <c r="AT3424" s="243" t="str">
        <f t="shared" si="249"/>
        <v/>
      </c>
      <c r="AU3424" s="243" t="str">
        <f t="shared" si="250"/>
        <v/>
      </c>
    </row>
    <row r="3425" spans="2:47" ht="14.25">
      <c r="B3425" s="682">
        <v>2025</v>
      </c>
      <c r="C3425" s="29">
        <v>8</v>
      </c>
      <c r="D3425" s="682"/>
      <c r="E3425" s="683"/>
      <c r="F3425" s="682"/>
      <c r="G3425" s="703"/>
      <c r="H3425" s="694"/>
      <c r="I3425" s="347"/>
      <c r="J3425" s="694"/>
      <c r="K3425" s="232"/>
      <c r="L3425" s="698"/>
      <c r="M3425" s="185"/>
      <c r="N3425" s="717"/>
      <c r="O3425" s="232"/>
      <c r="P3425" s="232"/>
      <c r="Q3425" s="347"/>
      <c r="R3425" s="695"/>
      <c r="S3425" s="695"/>
      <c r="T3425" s="695"/>
      <c r="U3425" s="695"/>
      <c r="V3425" s="695"/>
      <c r="W3425" s="695"/>
      <c r="X3425" s="232"/>
      <c r="Y3425" s="695"/>
      <c r="Z3425" s="232"/>
      <c r="AA3425" s="696"/>
      <c r="AB3425" s="696"/>
      <c r="AC3425" s="697"/>
      <c r="AD3425" s="698"/>
      <c r="AE3425" s="699"/>
      <c r="AF3425" s="699"/>
      <c r="AG3425" s="699"/>
      <c r="AH3425" s="699"/>
      <c r="AI3425" s="232"/>
      <c r="AJ3425" s="694"/>
      <c r="AK3425" s="694"/>
      <c r="AL3425" s="700"/>
      <c r="AM3425" s="694"/>
      <c r="AN3425" s="694"/>
      <c r="AO3425" s="232"/>
      <c r="AP3425" s="232"/>
      <c r="AQ3425" s="232"/>
      <c r="AR3425" s="232"/>
      <c r="AS3425" s="232"/>
      <c r="AT3425" s="243" t="str">
        <f t="shared" si="249"/>
        <v/>
      </c>
      <c r="AU3425" s="243" t="str">
        <f t="shared" si="250"/>
        <v/>
      </c>
    </row>
    <row r="3426" spans="2:47" ht="14.25">
      <c r="B3426" s="682">
        <v>2025</v>
      </c>
      <c r="C3426" s="29">
        <v>8</v>
      </c>
      <c r="D3426" s="682"/>
      <c r="E3426" s="683"/>
      <c r="F3426" s="682"/>
      <c r="G3426" s="703"/>
      <c r="H3426" s="694"/>
      <c r="I3426" s="347"/>
      <c r="J3426" s="694"/>
      <c r="K3426" s="232"/>
      <c r="L3426" s="698"/>
      <c r="M3426" s="185"/>
      <c r="N3426" s="717"/>
      <c r="O3426" s="232"/>
      <c r="P3426" s="232"/>
      <c r="Q3426" s="347"/>
      <c r="R3426" s="695"/>
      <c r="S3426" s="695"/>
      <c r="T3426" s="695"/>
      <c r="U3426" s="695"/>
      <c r="V3426" s="695"/>
      <c r="W3426" s="695"/>
      <c r="X3426" s="232"/>
      <c r="Y3426" s="695"/>
      <c r="Z3426" s="232"/>
      <c r="AA3426" s="696"/>
      <c r="AB3426" s="696"/>
      <c r="AC3426" s="697"/>
      <c r="AD3426" s="698"/>
      <c r="AE3426" s="699"/>
      <c r="AF3426" s="699"/>
      <c r="AG3426" s="699"/>
      <c r="AH3426" s="699"/>
      <c r="AI3426" s="232"/>
      <c r="AJ3426" s="694"/>
      <c r="AK3426" s="694"/>
      <c r="AL3426" s="700"/>
      <c r="AM3426" s="694"/>
      <c r="AN3426" s="694"/>
      <c r="AO3426" s="232"/>
      <c r="AP3426" s="232"/>
      <c r="AQ3426" s="232"/>
      <c r="AR3426" s="232"/>
      <c r="AS3426" s="232"/>
      <c r="AT3426" s="243" t="str">
        <f t="shared" si="249"/>
        <v/>
      </c>
      <c r="AU3426" s="243" t="str">
        <f t="shared" si="250"/>
        <v/>
      </c>
    </row>
    <row r="3427" spans="2:47" ht="14.25">
      <c r="B3427" s="682">
        <v>2025</v>
      </c>
      <c r="C3427" s="29">
        <v>8</v>
      </c>
      <c r="D3427" s="682"/>
      <c r="E3427" s="683"/>
      <c r="F3427" s="682"/>
      <c r="G3427" s="703"/>
      <c r="H3427" s="694"/>
      <c r="I3427" s="347"/>
      <c r="J3427" s="694"/>
      <c r="K3427" s="232"/>
      <c r="L3427" s="698"/>
      <c r="M3427" s="185"/>
      <c r="N3427" s="717"/>
      <c r="O3427" s="232"/>
      <c r="P3427" s="232"/>
      <c r="Q3427" s="347"/>
      <c r="R3427" s="695"/>
      <c r="S3427" s="695"/>
      <c r="T3427" s="695"/>
      <c r="U3427" s="695"/>
      <c r="V3427" s="695"/>
      <c r="W3427" s="695"/>
      <c r="X3427" s="232"/>
      <c r="Y3427" s="695"/>
      <c r="Z3427" s="232"/>
      <c r="AA3427" s="696"/>
      <c r="AB3427" s="696"/>
      <c r="AC3427" s="697"/>
      <c r="AD3427" s="698"/>
      <c r="AE3427" s="699"/>
      <c r="AF3427" s="699"/>
      <c r="AG3427" s="699"/>
      <c r="AH3427" s="699"/>
      <c r="AI3427" s="232"/>
      <c r="AJ3427" s="694"/>
      <c r="AK3427" s="694"/>
      <c r="AL3427" s="700"/>
      <c r="AM3427" s="694"/>
      <c r="AN3427" s="694"/>
      <c r="AO3427" s="232"/>
      <c r="AP3427" s="232"/>
      <c r="AQ3427" s="232"/>
      <c r="AR3427" s="232"/>
      <c r="AS3427" s="232"/>
      <c r="AT3427" s="243" t="str">
        <f t="shared" si="249"/>
        <v/>
      </c>
      <c r="AU3427" s="243" t="str">
        <f t="shared" si="250"/>
        <v/>
      </c>
    </row>
    <row r="3428" spans="2:47" ht="14.25">
      <c r="B3428" s="682">
        <v>2025</v>
      </c>
      <c r="C3428" s="29">
        <v>8</v>
      </c>
      <c r="D3428" s="682"/>
      <c r="E3428" s="683"/>
      <c r="F3428" s="682"/>
      <c r="G3428" s="703"/>
      <c r="H3428" s="694"/>
      <c r="I3428" s="347"/>
      <c r="J3428" s="694"/>
      <c r="K3428" s="232"/>
      <c r="L3428" s="698"/>
      <c r="M3428" s="185"/>
      <c r="N3428" s="717"/>
      <c r="O3428" s="232"/>
      <c r="P3428" s="232"/>
      <c r="Q3428" s="347"/>
      <c r="R3428" s="695"/>
      <c r="S3428" s="695"/>
      <c r="T3428" s="695"/>
      <c r="U3428" s="695"/>
      <c r="V3428" s="695"/>
      <c r="W3428" s="695"/>
      <c r="X3428" s="232"/>
      <c r="Y3428" s="695"/>
      <c r="Z3428" s="232"/>
      <c r="AA3428" s="696"/>
      <c r="AB3428" s="696"/>
      <c r="AC3428" s="697"/>
      <c r="AD3428" s="698"/>
      <c r="AE3428" s="699"/>
      <c r="AF3428" s="699"/>
      <c r="AG3428" s="699"/>
      <c r="AH3428" s="699"/>
      <c r="AI3428" s="232"/>
      <c r="AJ3428" s="694"/>
      <c r="AK3428" s="694"/>
      <c r="AL3428" s="700"/>
      <c r="AM3428" s="694"/>
      <c r="AN3428" s="694"/>
      <c r="AO3428" s="232"/>
      <c r="AP3428" s="232"/>
      <c r="AQ3428" s="232"/>
      <c r="AR3428" s="232"/>
      <c r="AS3428" s="232"/>
      <c r="AT3428" s="243" t="str">
        <f t="shared" si="249"/>
        <v/>
      </c>
      <c r="AU3428" s="243" t="str">
        <f t="shared" si="250"/>
        <v/>
      </c>
    </row>
    <row r="3429" spans="2:47" ht="14.25">
      <c r="B3429" s="682">
        <v>2025</v>
      </c>
      <c r="C3429" s="29">
        <v>8</v>
      </c>
      <c r="D3429" s="682"/>
      <c r="E3429" s="683"/>
      <c r="F3429" s="682"/>
      <c r="G3429" s="703"/>
      <c r="H3429" s="694"/>
      <c r="I3429" s="347"/>
      <c r="J3429" s="694"/>
      <c r="K3429" s="232"/>
      <c r="L3429" s="698"/>
      <c r="M3429" s="185"/>
      <c r="N3429" s="717"/>
      <c r="O3429" s="232"/>
      <c r="P3429" s="232"/>
      <c r="Q3429" s="347"/>
      <c r="R3429" s="695"/>
      <c r="S3429" s="695"/>
      <c r="T3429" s="695"/>
      <c r="U3429" s="695"/>
      <c r="V3429" s="695"/>
      <c r="W3429" s="695"/>
      <c r="X3429" s="232"/>
      <c r="Y3429" s="695"/>
      <c r="Z3429" s="232"/>
      <c r="AA3429" s="696"/>
      <c r="AB3429" s="696"/>
      <c r="AC3429" s="697"/>
      <c r="AD3429" s="698"/>
      <c r="AE3429" s="699"/>
      <c r="AF3429" s="699"/>
      <c r="AG3429" s="699"/>
      <c r="AH3429" s="699"/>
      <c r="AI3429" s="232"/>
      <c r="AJ3429" s="694"/>
      <c r="AK3429" s="694"/>
      <c r="AL3429" s="700"/>
      <c r="AM3429" s="694"/>
      <c r="AN3429" s="694"/>
      <c r="AO3429" s="232"/>
      <c r="AP3429" s="232"/>
      <c r="AQ3429" s="232"/>
      <c r="AR3429" s="232"/>
      <c r="AS3429" s="232"/>
      <c r="AT3429" s="243" t="str">
        <f t="shared" si="249"/>
        <v/>
      </c>
      <c r="AU3429" s="243" t="str">
        <f t="shared" si="250"/>
        <v/>
      </c>
    </row>
    <row r="3430" spans="2:47" ht="14.25">
      <c r="B3430" s="682">
        <v>2025</v>
      </c>
      <c r="C3430" s="29">
        <v>8</v>
      </c>
      <c r="D3430" s="682"/>
      <c r="E3430" s="683"/>
      <c r="F3430" s="682"/>
      <c r="G3430" s="703"/>
      <c r="H3430" s="694"/>
      <c r="I3430" s="347"/>
      <c r="J3430" s="694"/>
      <c r="K3430" s="232"/>
      <c r="L3430" s="698"/>
      <c r="M3430" s="185"/>
      <c r="N3430" s="717"/>
      <c r="O3430" s="232"/>
      <c r="P3430" s="232"/>
      <c r="Q3430" s="347"/>
      <c r="R3430" s="695"/>
      <c r="S3430" s="695"/>
      <c r="T3430" s="695"/>
      <c r="U3430" s="695"/>
      <c r="V3430" s="695"/>
      <c r="W3430" s="695"/>
      <c r="X3430" s="232"/>
      <c r="Y3430" s="695"/>
      <c r="Z3430" s="232"/>
      <c r="AA3430" s="696"/>
      <c r="AB3430" s="696"/>
      <c r="AC3430" s="697"/>
      <c r="AD3430" s="698"/>
      <c r="AE3430" s="699"/>
      <c r="AF3430" s="699"/>
      <c r="AG3430" s="699"/>
      <c r="AH3430" s="699"/>
      <c r="AI3430" s="232"/>
      <c r="AJ3430" s="694"/>
      <c r="AK3430" s="694"/>
      <c r="AL3430" s="700"/>
      <c r="AM3430" s="694"/>
      <c r="AN3430" s="694"/>
      <c r="AO3430" s="232"/>
      <c r="AP3430" s="232"/>
      <c r="AQ3430" s="232"/>
      <c r="AR3430" s="232"/>
      <c r="AS3430" s="232"/>
      <c r="AT3430" s="243" t="str">
        <f t="shared" si="249"/>
        <v/>
      </c>
      <c r="AU3430" s="243" t="str">
        <f t="shared" si="250"/>
        <v/>
      </c>
    </row>
    <row r="3431" spans="2:47" ht="14.25">
      <c r="B3431" s="682">
        <v>2025</v>
      </c>
      <c r="C3431" s="29">
        <v>8</v>
      </c>
      <c r="D3431" s="682"/>
      <c r="E3431" s="683"/>
      <c r="F3431" s="682"/>
      <c r="G3431" s="703"/>
      <c r="H3431" s="694"/>
      <c r="I3431" s="347"/>
      <c r="J3431" s="694"/>
      <c r="K3431" s="232"/>
      <c r="L3431" s="698"/>
      <c r="M3431" s="185"/>
      <c r="N3431" s="717"/>
      <c r="O3431" s="232"/>
      <c r="P3431" s="232"/>
      <c r="Q3431" s="347"/>
      <c r="R3431" s="695"/>
      <c r="S3431" s="695"/>
      <c r="T3431" s="695"/>
      <c r="U3431" s="695"/>
      <c r="V3431" s="695"/>
      <c r="W3431" s="695"/>
      <c r="X3431" s="232"/>
      <c r="Y3431" s="695"/>
      <c r="Z3431" s="232"/>
      <c r="AA3431" s="696"/>
      <c r="AB3431" s="696"/>
      <c r="AC3431" s="697"/>
      <c r="AD3431" s="698"/>
      <c r="AE3431" s="699"/>
      <c r="AF3431" s="699"/>
      <c r="AG3431" s="699"/>
      <c r="AH3431" s="699"/>
      <c r="AI3431" s="232"/>
      <c r="AJ3431" s="694"/>
      <c r="AK3431" s="694"/>
      <c r="AL3431" s="700"/>
      <c r="AM3431" s="694"/>
      <c r="AN3431" s="694"/>
      <c r="AO3431" s="232"/>
      <c r="AP3431" s="232"/>
      <c r="AQ3431" s="232"/>
      <c r="AR3431" s="232"/>
      <c r="AS3431" s="232"/>
      <c r="AT3431" s="243" t="str">
        <f t="shared" si="249"/>
        <v/>
      </c>
      <c r="AU3431" s="243" t="str">
        <f t="shared" si="250"/>
        <v/>
      </c>
    </row>
    <row r="3432" spans="2:47" ht="14.25">
      <c r="B3432" s="682">
        <v>2025</v>
      </c>
      <c r="C3432" s="29">
        <v>8</v>
      </c>
      <c r="D3432" s="682"/>
      <c r="E3432" s="683"/>
      <c r="F3432" s="682"/>
      <c r="G3432" s="703"/>
      <c r="H3432" s="694"/>
      <c r="I3432" s="347"/>
      <c r="J3432" s="694"/>
      <c r="K3432" s="232"/>
      <c r="L3432" s="698"/>
      <c r="M3432" s="185"/>
      <c r="N3432" s="717"/>
      <c r="O3432" s="232"/>
      <c r="P3432" s="232"/>
      <c r="Q3432" s="347"/>
      <c r="R3432" s="695"/>
      <c r="S3432" s="695"/>
      <c r="T3432" s="695"/>
      <c r="U3432" s="695"/>
      <c r="V3432" s="695"/>
      <c r="W3432" s="695"/>
      <c r="X3432" s="232"/>
      <c r="Y3432" s="695"/>
      <c r="Z3432" s="232"/>
      <c r="AA3432" s="696"/>
      <c r="AB3432" s="696"/>
      <c r="AC3432" s="697"/>
      <c r="AD3432" s="698"/>
      <c r="AE3432" s="699"/>
      <c r="AF3432" s="699"/>
      <c r="AG3432" s="699"/>
      <c r="AH3432" s="699"/>
      <c r="AI3432" s="232"/>
      <c r="AJ3432" s="694"/>
      <c r="AK3432" s="694"/>
      <c r="AL3432" s="700"/>
      <c r="AM3432" s="694"/>
      <c r="AN3432" s="694"/>
      <c r="AO3432" s="232"/>
      <c r="AP3432" s="232"/>
      <c r="AQ3432" s="232"/>
      <c r="AR3432" s="232"/>
      <c r="AS3432" s="232"/>
      <c r="AT3432" s="243" t="str">
        <f t="shared" si="249"/>
        <v/>
      </c>
      <c r="AU3432" s="243" t="str">
        <f t="shared" si="250"/>
        <v/>
      </c>
    </row>
    <row r="3433" spans="2:47" ht="14.25">
      <c r="B3433" s="682">
        <v>2025</v>
      </c>
      <c r="C3433" s="29">
        <v>8</v>
      </c>
      <c r="D3433" s="682"/>
      <c r="E3433" s="683"/>
      <c r="F3433" s="682"/>
      <c r="G3433" s="703"/>
      <c r="H3433" s="694"/>
      <c r="I3433" s="347"/>
      <c r="J3433" s="694"/>
      <c r="K3433" s="232"/>
      <c r="L3433" s="698"/>
      <c r="M3433" s="185"/>
      <c r="N3433" s="717"/>
      <c r="O3433" s="232"/>
      <c r="P3433" s="232"/>
      <c r="Q3433" s="347"/>
      <c r="R3433" s="695"/>
      <c r="S3433" s="695"/>
      <c r="T3433" s="695"/>
      <c r="U3433" s="695"/>
      <c r="V3433" s="695"/>
      <c r="W3433" s="695"/>
      <c r="X3433" s="232"/>
      <c r="Y3433" s="695"/>
      <c r="Z3433" s="232"/>
      <c r="AA3433" s="696"/>
      <c r="AB3433" s="696"/>
      <c r="AC3433" s="697"/>
      <c r="AD3433" s="698"/>
      <c r="AE3433" s="699"/>
      <c r="AF3433" s="699"/>
      <c r="AG3433" s="699"/>
      <c r="AH3433" s="699"/>
      <c r="AI3433" s="232"/>
      <c r="AJ3433" s="694"/>
      <c r="AK3433" s="694"/>
      <c r="AL3433" s="700"/>
      <c r="AM3433" s="694"/>
      <c r="AN3433" s="694"/>
      <c r="AO3433" s="232"/>
      <c r="AP3433" s="232"/>
      <c r="AQ3433" s="232"/>
      <c r="AR3433" s="232"/>
      <c r="AS3433" s="232"/>
      <c r="AT3433" s="243" t="str">
        <f t="shared" si="249"/>
        <v/>
      </c>
      <c r="AU3433" s="243" t="str">
        <f t="shared" si="250"/>
        <v/>
      </c>
    </row>
    <row r="3434" spans="2:47" ht="14.25">
      <c r="B3434" s="682">
        <v>2025</v>
      </c>
      <c r="C3434" s="29">
        <v>8</v>
      </c>
      <c r="D3434" s="682"/>
      <c r="E3434" s="683"/>
      <c r="F3434" s="682"/>
      <c r="G3434" s="703"/>
      <c r="H3434" s="694"/>
      <c r="I3434" s="347"/>
      <c r="J3434" s="694"/>
      <c r="K3434" s="232"/>
      <c r="L3434" s="698"/>
      <c r="M3434" s="185"/>
      <c r="N3434" s="717"/>
      <c r="O3434" s="232"/>
      <c r="P3434" s="232"/>
      <c r="Q3434" s="347"/>
      <c r="R3434" s="695"/>
      <c r="S3434" s="695"/>
      <c r="T3434" s="695"/>
      <c r="U3434" s="695"/>
      <c r="V3434" s="695"/>
      <c r="W3434" s="695"/>
      <c r="X3434" s="232"/>
      <c r="Y3434" s="695"/>
      <c r="Z3434" s="232"/>
      <c r="AA3434" s="696"/>
      <c r="AB3434" s="696"/>
      <c r="AC3434" s="697"/>
      <c r="AD3434" s="698"/>
      <c r="AE3434" s="699"/>
      <c r="AF3434" s="699"/>
      <c r="AG3434" s="699"/>
      <c r="AH3434" s="699"/>
      <c r="AI3434" s="232"/>
      <c r="AJ3434" s="694"/>
      <c r="AK3434" s="694"/>
      <c r="AL3434" s="700"/>
      <c r="AM3434" s="694"/>
      <c r="AN3434" s="694"/>
      <c r="AO3434" s="232"/>
      <c r="AP3434" s="232"/>
      <c r="AQ3434" s="232"/>
      <c r="AR3434" s="232"/>
      <c r="AS3434" s="232"/>
      <c r="AT3434" s="243" t="str">
        <f t="shared" si="249"/>
        <v/>
      </c>
      <c r="AU3434" s="243" t="str">
        <f t="shared" si="250"/>
        <v/>
      </c>
    </row>
    <row r="3435" spans="2:47" ht="14.25">
      <c r="B3435" s="682">
        <v>2025</v>
      </c>
      <c r="C3435" s="29">
        <v>8</v>
      </c>
      <c r="D3435" s="682"/>
      <c r="E3435" s="683"/>
      <c r="F3435" s="682"/>
      <c r="G3435" s="703"/>
      <c r="H3435" s="694"/>
      <c r="I3435" s="347"/>
      <c r="J3435" s="694"/>
      <c r="K3435" s="232"/>
      <c r="L3435" s="698"/>
      <c r="M3435" s="185"/>
      <c r="N3435" s="717"/>
      <c r="O3435" s="232"/>
      <c r="P3435" s="232"/>
      <c r="Q3435" s="347"/>
      <c r="R3435" s="695"/>
      <c r="S3435" s="695"/>
      <c r="T3435" s="695"/>
      <c r="U3435" s="695"/>
      <c r="V3435" s="695"/>
      <c r="W3435" s="695"/>
      <c r="X3435" s="232"/>
      <c r="Y3435" s="695"/>
      <c r="Z3435" s="232"/>
      <c r="AA3435" s="696"/>
      <c r="AB3435" s="696"/>
      <c r="AC3435" s="697"/>
      <c r="AD3435" s="698"/>
      <c r="AE3435" s="699"/>
      <c r="AF3435" s="699"/>
      <c r="AG3435" s="699"/>
      <c r="AH3435" s="699"/>
      <c r="AI3435" s="232"/>
      <c r="AJ3435" s="694"/>
      <c r="AK3435" s="694"/>
      <c r="AL3435" s="700"/>
      <c r="AM3435" s="694"/>
      <c r="AN3435" s="694"/>
      <c r="AO3435" s="232"/>
      <c r="AP3435" s="232"/>
      <c r="AQ3435" s="232"/>
      <c r="AR3435" s="232"/>
      <c r="AS3435" s="232"/>
      <c r="AT3435" s="243" t="str">
        <f t="shared" si="249"/>
        <v/>
      </c>
      <c r="AU3435" s="243" t="str">
        <f t="shared" si="250"/>
        <v/>
      </c>
    </row>
    <row r="3436" spans="2:47" ht="14.25">
      <c r="B3436" s="682">
        <v>2025</v>
      </c>
      <c r="C3436" s="29">
        <v>8</v>
      </c>
      <c r="D3436" s="682"/>
      <c r="E3436" s="683"/>
      <c r="F3436" s="682"/>
      <c r="G3436" s="703"/>
      <c r="H3436" s="694"/>
      <c r="I3436" s="347"/>
      <c r="J3436" s="694"/>
      <c r="K3436" s="232"/>
      <c r="L3436" s="698"/>
      <c r="M3436" s="185"/>
      <c r="N3436" s="717"/>
      <c r="O3436" s="232"/>
      <c r="P3436" s="232"/>
      <c r="Q3436" s="347"/>
      <c r="R3436" s="695"/>
      <c r="S3436" s="695"/>
      <c r="T3436" s="695"/>
      <c r="U3436" s="695"/>
      <c r="V3436" s="695"/>
      <c r="W3436" s="695"/>
      <c r="X3436" s="232"/>
      <c r="Y3436" s="695"/>
      <c r="Z3436" s="232"/>
      <c r="AA3436" s="696"/>
      <c r="AB3436" s="696"/>
      <c r="AC3436" s="697"/>
      <c r="AD3436" s="698"/>
      <c r="AE3436" s="699"/>
      <c r="AF3436" s="699"/>
      <c r="AG3436" s="699"/>
      <c r="AH3436" s="699"/>
      <c r="AI3436" s="232"/>
      <c r="AJ3436" s="694"/>
      <c r="AK3436" s="694"/>
      <c r="AL3436" s="700"/>
      <c r="AM3436" s="694"/>
      <c r="AN3436" s="694"/>
      <c r="AO3436" s="232"/>
      <c r="AP3436" s="232"/>
      <c r="AQ3436" s="232"/>
      <c r="AR3436" s="232"/>
      <c r="AS3436" s="232"/>
      <c r="AT3436" s="243" t="str">
        <f t="shared" si="249"/>
        <v/>
      </c>
      <c r="AU3436" s="243" t="str">
        <f t="shared" si="250"/>
        <v/>
      </c>
    </row>
    <row r="3437" spans="2:47" ht="14.25">
      <c r="B3437" s="682">
        <v>2025</v>
      </c>
      <c r="C3437" s="29">
        <v>8</v>
      </c>
      <c r="D3437" s="682"/>
      <c r="E3437" s="683"/>
      <c r="F3437" s="682"/>
      <c r="G3437" s="703"/>
      <c r="H3437" s="694"/>
      <c r="I3437" s="347"/>
      <c r="J3437" s="694"/>
      <c r="K3437" s="232"/>
      <c r="L3437" s="698"/>
      <c r="M3437" s="185"/>
      <c r="N3437" s="717"/>
      <c r="O3437" s="232"/>
      <c r="P3437" s="232"/>
      <c r="Q3437" s="347"/>
      <c r="R3437" s="695"/>
      <c r="S3437" s="695"/>
      <c r="T3437" s="695"/>
      <c r="U3437" s="695"/>
      <c r="V3437" s="695"/>
      <c r="W3437" s="695"/>
      <c r="X3437" s="232"/>
      <c r="Y3437" s="695"/>
      <c r="Z3437" s="232"/>
      <c r="AA3437" s="696"/>
      <c r="AB3437" s="696"/>
      <c r="AC3437" s="697"/>
      <c r="AD3437" s="698"/>
      <c r="AE3437" s="699"/>
      <c r="AF3437" s="699"/>
      <c r="AG3437" s="699"/>
      <c r="AH3437" s="699"/>
      <c r="AI3437" s="232"/>
      <c r="AJ3437" s="694"/>
      <c r="AK3437" s="694"/>
      <c r="AL3437" s="700"/>
      <c r="AM3437" s="694"/>
      <c r="AN3437" s="694"/>
      <c r="AO3437" s="232"/>
      <c r="AP3437" s="232"/>
      <c r="AQ3437" s="232"/>
      <c r="AR3437" s="232"/>
      <c r="AS3437" s="232"/>
      <c r="AT3437" s="243" t="str">
        <f t="shared" si="249"/>
        <v/>
      </c>
      <c r="AU3437" s="243" t="str">
        <f t="shared" si="250"/>
        <v/>
      </c>
    </row>
    <row r="3438" spans="2:47" ht="14.25">
      <c r="B3438" s="682">
        <v>2025</v>
      </c>
      <c r="C3438" s="29">
        <v>8</v>
      </c>
      <c r="D3438" s="682"/>
      <c r="E3438" s="683"/>
      <c r="F3438" s="682"/>
      <c r="G3438" s="703"/>
      <c r="H3438" s="694"/>
      <c r="I3438" s="347"/>
      <c r="J3438" s="694"/>
      <c r="K3438" s="232"/>
      <c r="L3438" s="698"/>
      <c r="M3438" s="185"/>
      <c r="N3438" s="717"/>
      <c r="O3438" s="232"/>
      <c r="P3438" s="232"/>
      <c r="Q3438" s="347"/>
      <c r="R3438" s="695"/>
      <c r="S3438" s="695"/>
      <c r="T3438" s="695"/>
      <c r="U3438" s="695"/>
      <c r="V3438" s="695"/>
      <c r="W3438" s="695"/>
      <c r="X3438" s="232"/>
      <c r="Y3438" s="695"/>
      <c r="Z3438" s="232"/>
      <c r="AA3438" s="696"/>
      <c r="AB3438" s="696"/>
      <c r="AC3438" s="697"/>
      <c r="AD3438" s="698"/>
      <c r="AE3438" s="699"/>
      <c r="AF3438" s="699"/>
      <c r="AG3438" s="699"/>
      <c r="AH3438" s="699"/>
      <c r="AI3438" s="232"/>
      <c r="AJ3438" s="694"/>
      <c r="AK3438" s="694"/>
      <c r="AL3438" s="700"/>
      <c r="AM3438" s="694"/>
      <c r="AN3438" s="694"/>
      <c r="AO3438" s="232"/>
      <c r="AP3438" s="232"/>
      <c r="AQ3438" s="232"/>
      <c r="AR3438" s="232"/>
      <c r="AS3438" s="232"/>
      <c r="AT3438" s="243" t="str">
        <f t="shared" si="249"/>
        <v/>
      </c>
      <c r="AU3438" s="243" t="str">
        <f t="shared" si="250"/>
        <v/>
      </c>
    </row>
    <row r="3439" spans="2:47" ht="14.25">
      <c r="B3439" s="682">
        <v>2025</v>
      </c>
      <c r="C3439" s="29">
        <v>8</v>
      </c>
      <c r="D3439" s="682"/>
      <c r="E3439" s="683"/>
      <c r="F3439" s="682"/>
      <c r="G3439" s="703"/>
      <c r="H3439" s="694"/>
      <c r="I3439" s="347"/>
      <c r="J3439" s="694"/>
      <c r="K3439" s="232"/>
      <c r="L3439" s="698"/>
      <c r="M3439" s="185"/>
      <c r="N3439" s="717"/>
      <c r="O3439" s="232"/>
      <c r="P3439" s="232"/>
      <c r="Q3439" s="347"/>
      <c r="R3439" s="695"/>
      <c r="S3439" s="695"/>
      <c r="T3439" s="695"/>
      <c r="U3439" s="695"/>
      <c r="V3439" s="695"/>
      <c r="W3439" s="695"/>
      <c r="X3439" s="232"/>
      <c r="Y3439" s="695"/>
      <c r="Z3439" s="232"/>
      <c r="AA3439" s="696"/>
      <c r="AB3439" s="696"/>
      <c r="AC3439" s="697"/>
      <c r="AD3439" s="698"/>
      <c r="AE3439" s="699"/>
      <c r="AF3439" s="699"/>
      <c r="AG3439" s="699"/>
      <c r="AH3439" s="699"/>
      <c r="AI3439" s="232"/>
      <c r="AJ3439" s="694"/>
      <c r="AK3439" s="694"/>
      <c r="AL3439" s="700"/>
      <c r="AM3439" s="694"/>
      <c r="AN3439" s="694"/>
      <c r="AO3439" s="232"/>
      <c r="AP3439" s="232"/>
      <c r="AQ3439" s="232"/>
      <c r="AR3439" s="232"/>
      <c r="AS3439" s="232"/>
      <c r="AT3439" s="243" t="str">
        <f t="shared" si="249"/>
        <v/>
      </c>
      <c r="AU3439" s="243" t="str">
        <f t="shared" si="250"/>
        <v/>
      </c>
    </row>
  </sheetData>
  <autoFilter ref="A25:AX3439" xr:uid="{2074B861-4849-48FC-B263-184E9A0E83B2}"/>
  <phoneticPr fontId="10"/>
  <conditionalFormatting sqref="P1:P1048576">
    <cfRule type="expression" dxfId="1593" priority="10">
      <formula>AND(I1="ﾘｰﾄﾞ巻足し",P1=25)</formula>
    </cfRule>
  </conditionalFormatting>
  <conditionalFormatting sqref="AA1:AA1048576">
    <cfRule type="expression" dxfId="1592" priority="6">
      <formula>AND(I1="ﾘｰﾄﾞ巻足し",AA1&lt;&gt;350)</formula>
    </cfRule>
    <cfRule type="expression" dxfId="1591" priority="8">
      <formula>AND($I1="ﾘｰﾄﾞ巻足し",$AA1=350)</formula>
    </cfRule>
  </conditionalFormatting>
  <conditionalFormatting sqref="U1:U1048576">
    <cfRule type="expression" dxfId="1590" priority="7">
      <formula>AND(I1="ﾘｰﾄﾞ巻足し",U1&lt;&gt;350)</formula>
    </cfRule>
    <cfRule type="expression" dxfId="1589" priority="9">
      <formula>AND(I1="ﾘｰﾄﾞ巻足し",U1=350)</formula>
    </cfRule>
  </conditionalFormatting>
  <conditionalFormatting sqref="AC1:AD1048576">
    <cfRule type="cellIs" dxfId="1588" priority="5" operator="equal">
      <formula>"外面蒸着"</formula>
    </cfRule>
    <cfRule type="expression" dxfId="1587" priority="4">
      <formula>SEARCH("黄色ﾃｰﾌﾟ",AC1,1)=1</formula>
    </cfRule>
  </conditionalFormatting>
  <conditionalFormatting sqref="AC1:AC1048576">
    <cfRule type="cellIs" dxfId="1586" priority="1" operator="equal">
      <formula>"原反Ⓙ品同士巻足し"</formula>
    </cfRule>
  </conditionalFormatting>
  <dataValidations count="49">
    <dataValidation type="list" allowBlank="1" showInputMessage="1" showErrorMessage="1" sqref="J24:J25 J73:J74 J31 J37:J38 J63 J58 J171 J177 J183 J187 J199 J212 J218 J224 J230 J236 J242 J248 J254 J260 J266 J205 J191:J193 J286 J311 J317 J323 J326:J336 J344:J428 J438 J441 J444 J447 J450 J453 J456 J459 J462 J465 J468 J471 J474 J477 J480 J483:J515 J520 J526 J532 J538 J544 J548:J550 J555 J560 J565 J570 J575 J580 J585 J590 J600 J605 J610 J619 J615 J623 J627 J631:J632 J638 J644 J650 J656 J662 J668:J670 J676 J682 J688 J694 J700 J706 J712 J718 J724 J730 J736 J742 J745 J748 J751 J754 J757 J760 J763 J766 J769 J772 J775 J778 J781 J784 J787 J790 J793 J808 J814 J820 J826 J832 J838:J973 J978 J984 J990 J996 J1002 J1007 J1011 J1017 J1023 J1044 J1029:J1039 J1055 J1060:J1063 J1067 J1071 J1075 J1079 J1083 J1049:J1050 J1432 J1087:J1089 J1437 J1424:J1427 J1288:J1289 J1092 J1095 J1098 J1101 J1104 J1107 J1110 J1113 J1116 J1119 J1122 J1125 J1128 J1131 J1134 J1137 J1140 J1143 J1148:J1149 J1152 J1155 J1158 J1161 J1164 J1167 J1170 J1173 J1176 J1179 J1182 J1185 J1188:J1190 J1194 J1200 J1208 J1214 J1220 J1226 J1230 J1234 J1240 J1245 J1251 J1257 J1263 J1269 J1274 J1280 J1284 J1331 J1295 J1301 J1307 J1313 J1319 J1325 J1337 J1343:J1344 J1350 J1356 J1362 J1368 J1374 J1380 J1386:J1387 J1391 J1397 J1403:J1405 J1411:J1412 J1418 J1442:J1608 J1613 J1618 J1623 J1628 J1633 J1638 J1650 J1655 J1658 J1661 J1664 J1667 J1670 J1673 J1676 J1679 J1682 J1688 J1694 J1705 J1709 J1714 J1720 J1726 J1732 J1738 J1643:J1645 J1700 J1758:J1760 J1766 J1772 J1778 J1784 J1790 J1796 J1802 J1808 J1814 J1820 J1826 J1832 J1839 J1845 J1851 J1857 J1863 J1869 J1875 J1881 J1887 J1893 J1897 J1903 J1972 J1909 J1749:J1753 J1744:J1747 J1921 J1925 J1930 J1945 J1948 J1951 J1954 J1957 J1960 J1963 J1966 J1969 J1935:J1942 J2187:J2201 J2117 J2122 J2127 J2132 J2137 J2142 J2147 J2153 J2159 J2165 J2171 J2176 J2182 J1978:J2112 J2206 J2209 J2212 J2215 J2218 J2221 J2224 J2230 J2236 J2242 J2248 J2278 J2284 J2290 J2296 J2302 J2306 J2310 J2314 J2318 J2324 J2330 J2336 J2342 J2348 J2354 J2360 J2366 J2372 J2378 J2384 J2390 J2396 J2400 J2404 J2408 J2412 J2418 J2424 J2430 J2436 J2442 J2448 J2452 J2456 J2462 J2468:J2469 J2475:J1048576" xr:uid="{00000000-0002-0000-0500-000000000000}">
      <formula1>$J$2:$J$5</formula1>
    </dataValidation>
    <dataValidation type="list" allowBlank="1" showInputMessage="1" showErrorMessage="1" sqref="I2475:I1048576 I73:I74 I31 I37:I38 I63 I58 I171 I177 I183 I187 I199 I212 I218 I224 I230 I236 I242 I248 I254 I260 I266 I205 I191:I193 I286 I311 I317 I323 I326:I336 I344:I428 I438 I441 I444 I447 I450 I453 I456 I459 I462 I465 I468 I471 I474 I477 I480 I483:I515 I520 I526 I532 I538 I544 I548:I550 I555 I560 I565 I570 I575 I580 I585 I590 I600 I605 I610 I619 I615 I623 I627 I631:I632 I638 I644 I650 I656 I662 I668:I670 I676 I682 I688 I694 I700 I706 I712 I718 I724 I730 I736 I742 I745 I748 I751 I754 I757 I760 I763 I766 I769 I772 I775 I778 I781 I784 I787 I790 I793 I808 I814 I820 I826 I832 I838:I973 I978 I984 I990 I996 I1002 I1007 I1011 I1017 I1023 I1044 I1029:I1039 I1055 I1060:I1063 I1067 I1071 I1075 I1079 I1083 I1049:I1050 I1432 I1087:I1089 I1437 I1424:I1427 I1288:I1289 I1092 I1095 I1098 I1101 I1104 I1107 I1110 I1113 I1116 I1119 I1122 I1125 I1128 I1131 I1134 I1137 I1140 I1143 I1148:I1149 I1152 I1155 I1158 I1161 I1164 I1167 I1170 I1173 I1176 I1179 I1182 I1185 I1188:I1190 I1194 I1200 I1208 I1214 I1220 I1226 I1230 I1234 I1240 I1245 I1251 I1257 I1263 I1269 I1274 I1280 I1284 I1331 I1295 I1301 I1307 I1313 I1319 I1325 I1337 I1343:I1344 I1350 I1356 I1362 I1368 I1374 I1380 I1386:I1387 I1391 I1397 I1403:I1405 I1411:I1412 I1418 I1442:I1608 I1613 I1618 I1623 I1628 I1633 I1638 I1650 I1655 I1658 I1661 I1664 I1667 I1670 I1673 I1676 I1679 I1682 I1688 I1694 I1705 I1709 I1714 I1720 I1726 I1732 I1738 I1643:I1645 I1700 I1758:I1760 I1766 I1772 I1778 I1784 I1790 I1796 I1802 I1808 I1814 I1820 I1826 I1832 I1839 I1845 I1851 I1857 I1863 I1869 I1875 I1881 I1887 I1893 I1897 I1903 I1972 I1909 I1749:I1753 I1744:I1747 I1921 I1925 I1930 I1945 I1948 I1951 I1954 I1957 I1960 I1963 I1966 I1969 I1935:I1942 I2187:I2201 I2117 I2122 I2127 I2132 I2137 I2142 I2147 I2153 I2159 I2165 I2171 I2176 I2182 I1978:I2112 I2206 I2209 I2212 I2215 I2218 I2221 I2224 I2230 I2236 I2242 I2248 I2278 I2284 I2290 I2296 I2302 I2306 I2310 I2314 I2318 I2324 I2330 I2336 I2342 I2348 I2354 I2360 I2366 I2372 I2378 I2384 I2390 I2396 I2400 I2404 I2408 I2412 I2418 I2424 I2430 I2436 I2442 I2448 I2452 I2456 I2462 I2468:I2469 I2:I25" xr:uid="{00000000-0002-0000-0500-000001000000}">
      <formula1>$I$2:$I$15</formula1>
    </dataValidation>
    <dataValidation type="list" allowBlank="1" showInputMessage="1" sqref="G2475:G1048576 G2202:G2205 G1031 G2236 G2242 G2248 G2278 G2284 G2290 G2296 G2302 G2306 G2310 G2314 G2318 G2324 G2330 G2336 G2342 G2348 G2354 G2360 G2366 G2372 G2378 G2384 G2390 G2396 G2400 G2404 G2408 G2412 G2418 G2424 G2430 G2436 G2442 G2448 G2452 G2456 G2462 G2197 G2468:G2469 G1:G25" xr:uid="{00000000-0002-0000-0500-000003000000}">
      <formula1>"CF4,DF1"</formula1>
    </dataValidation>
    <dataValidation type="list" allowBlank="1" showInputMessage="1" showErrorMessage="1" sqref="AJ2475:AJ1048576 AJ73:AJ74 AJ662 AJ656 AJ650 AJ644 AJ638 AJ631:AJ632 AJ627 AJ623 AJ615 AJ619 AJ610 AJ605 AJ600 AJ515 AJ483 AJ590 AJ585 AJ580 AJ575 AJ570 AJ565 AJ560 AJ555 AJ548:AJ550 AJ544 AJ538 AJ532 AJ526 AJ520 AJ485:AJ511 AJ480 AJ477 AJ474 AJ471 AJ468 AJ465 AJ462 AJ459 AJ456 AJ453 AJ450 AJ447 AJ444 AJ441 AJ438 AJ344:AJ428 AJ326:AJ336 AJ323 AJ317 AJ311 AJ286 AJ191:AJ193 AJ205 AJ266 AJ260 AJ254 AJ248 AJ242 AJ236 AJ230 AJ224 AJ218 AJ212 AJ199 AJ187 AJ183 AJ177 AJ171 AJ58 AJ63 AJ37:AJ38 AJ31 AJ668:AJ670 AJ1049:AJ1050 AJ1083 AJ1079 AJ1075 AJ1071 AJ1067 AJ1060:AJ1063 AJ1055 AJ1029:AJ1039 AJ1044 AJ1023 AJ1017 AJ1011 AJ1007 AJ1002 AJ996 AJ990 AJ984 AJ978 AJ838:AJ973 AJ832 AJ826 AJ820 AJ814 AJ808 AJ793 AJ790 AJ787 AJ784 AJ781 AJ778 AJ775 AJ772 AJ769 AJ766 AJ763 AJ760 AJ757 AJ754 AJ751 AJ748 AJ745 AJ742 AJ736 AJ730 AJ724 AJ718 AJ712 AJ706 AJ700 AJ694 AJ688 AJ682 AJ676 AJ1087:AJ1608 AJ1613 AJ1618 AJ1623 AJ1628 AJ1633 AJ1638 AJ1650 AJ1655 AJ1658 AJ1661 AJ1664 AJ1667 AJ1670 AJ1673 AJ1676 AJ1679 AJ1682 AJ1688 AJ1694 AJ1705 AJ1709 AJ1714 AJ1720 AJ1726 AJ1732 AJ1738 AJ1643:AJ1645 AJ1700 AJ1758:AJ1760 AJ1766 AJ1772 AJ1778 AJ1784 AJ1790 AJ1796 AJ1802 AJ1808 AJ1814 AJ1820 AJ1826 AJ1832 AJ1839 AJ1845 AJ1851 AJ1857 AJ1863 AJ1869 AJ1875 AJ1881 AJ1887 AJ1893 AJ1897 AJ1903 AJ1744:AJ1753 AJ1909 AJ1921 AJ1925 AJ1930 AJ1945 AJ1948 AJ1951 AJ1954 AJ1957 AJ1960 AJ1963 AJ1966 AJ1969 AJ1972 AJ1935:AJ1942 AJ2187:AJ2201 AJ2117 AJ2122 AJ2127 AJ2132 AJ2137 AJ2142 AJ2147 AJ2153 AJ2159 AJ2165 AJ2171 AJ2176 AJ2182 AJ1978:AJ2112 AJ2206 AJ2209 AJ2212 AJ2215 AJ2218 AJ2221 AJ2224 AJ2230 AJ2236 AJ2242 AJ2248 AJ2278 AJ2284 AJ2290 AJ2296 AJ2302 AJ2306 AJ2310 AJ2314 AJ2318 AJ2324 AJ2330 AJ2336 AJ2342 AJ2348 AJ2354 AJ2360 AJ2366 AJ2372 AJ2378 AJ2384 AJ2390 AJ2396 AJ2400 AJ2404 AJ2408 AJ2412 AJ2418 AJ2424 AJ2430 AJ2436 AJ2442 AJ2448 AJ2452 AJ2456 AJ2462 AJ2468:AJ2469 AJ1:AJ25" xr:uid="{00000000-0002-0000-0500-000004000000}">
      <formula1>$AJ$2:$AJ$4</formula1>
    </dataValidation>
    <dataValidation type="list" allowBlank="1" showInputMessage="1" showErrorMessage="1" sqref="AL2475:AL1048576 AL688 AL682 AL676 AL668:AL670 AL662 AL656 AL650 AL644 AL638 AL631:AL632 AL627 AL623 AL615 AL619 AL610 AL605 AL600 AL515 AL483 AL462 AL459 AL456 AL453 AL450 AL447 AL444 AL441 AL544 AL548:AL550 AL532 AL526 AL520 AL465 AL480 AL477 AL474 AL471 AL468 AL485:AL511 AL590 AL585 AL580 AL575 AL570 AL565 AL560 AL555 AL438 AL344:AL428 AL326:AL336 AL323 AL311 AL286 AL191:AL193 AL205 AL266 AL260 AL254 AL317 AL242 AL236 AL230 AL224 AL218 AL212 AL199 AL187 AL183 AL1049:AL1050 AL73:AL74 AL177 AL171 AL63 AL694 AL1055 AL1029:AL1039 AL1044 AL1023 AL1017 AL1011 AL1007 AL1002 AL996 AL990 AL984 AL978 AL838:AL973 AL757 AL754 AL751 AL748 AL814 AL808 AL793 AL790 AL787 AL784 AL781 AL778 AL775 AL772 AL769 AL766 AL763 AL760 AL832 AL826 AL820 AL745 AL742 AL736 AL730 AL724 AL718 AL712 AL706 AL700 AL1060:AL1608 AL1613 AL1618 AL1623 AL1628 AL1633 AL1638 AL1650 AL1655 AL1658 AL1751:AL1753 AL1720 AL1726 AL1732 AL1738 AL1679 AL1643:AL1645 AL1682 AL1688 AL1694 AL1705 AL1709 AL1661 AL1664 AL1667 AL1670 AL1673 AL1676 AL1700 AL1758:AL1760 AL1766 AL1772 AL1778 AL1784 AL1790 AL1796 AL1802 AL1808 AL1814 AL1820 AL1826 AL1832 AL1839 AL1845 AL1851 AL1857 AL1863 AL1869 AL1875 AL1881 AL1887 AL1893 AL1897 AL1903 AL1972 AL1909 AL1921 AL1925 AL1930 AL1945 AL1948 AL1935:AL1942 AL1954 AL1969 AL1963 AL1951 AL1966 AL1957 AL1960 AL2221 AL2117 AL2122 AL2127 AL2132 AL2137 AL2142 AL2147 AL2153 AL2159 AL2165 AL2171 AL2176 AL2182 AL1978:AL2112 AL2206 AL2209 AL2212 AL2187:AL2201 AL2218 AL2215 AL2224 AL2230 AL2236 AL2242 AL2248 AL2278 AL2284 AL2290 AL2296 AL2302 AL2306 AL2310 AL2314 AL2318 AL2324 AL2330 AL2336 AL2342 AL2348 AL2354 AL2360 AL2366 AL2372 AL2378 AL2384 AL2390 AL2396 AL2400 AL2404 AL2408 AL2412 AL2418 AL2424 AL2430 AL2436 AL2442 AL2448 AL2452 AL2456 AL2462 AL2468:AL2469 AL1:AL25" xr:uid="{00000000-0002-0000-0500-000005000000}">
      <formula1>$AL$2:$AL$6</formula1>
    </dataValidation>
    <dataValidation type="list" allowBlank="1" showInputMessage="1" showErrorMessage="1" sqref="AK2475:AK1048576 AK73:AK74 AK662 AK656 AK650 AK644 AK638 AK631:AK632 AK627 AK623 AK615 AK619 AK610 AK605 AK600 AK515 AK483 AK590 AK585 AK580 AK575 AK570 AK565 AK560 AK555 AK548:AK550 AK544 AK538 AK532 AK526 AK520 AK485:AK511 AK480 AK477 AK474 AK471 AK468 AK465 AK462 AK459 AK456 AK453 AK450 AK447 AK444 AK441 AK438 AK344:AK428 AK326:AK336 AK323 AK317 AK311 AK286 AK191:AK193 AK205 AK266 AK260 AK254 AK248 AK242 AK236 AK230 AK224 AK218 AK212 AK199 AK187 AK183 AK177 AK171 AK58 AK63 AK37:AK38 AK31 AK668:AK670 AK1049:AK1050 AK1083 AK1079 AK1075 AK1071 AK1067 AK1060:AK1063 AK1055 AK1029:AK1039 AK1044 AK1023 AK1017 AK1011 AK1007 AK1002 AK996 AK990 AK984 AK978 AK838:AK973 AK832 AK826 AK820 AK814 AK808 AK793 AK790 AK787 AK784 AK781 AK778 AK775 AK772 AK769 AK766 AK763 AK760 AK757 AK754 AK751 AK748 AK745 AK742 AK736 AK730 AK724 AK718 AK712 AK706 AK700 AK694 AK688 AK682 AK676 AK1087:AK1608 AK1613 AK1618 AK1623 AK1628 AK1633 AK1638 AK1650 AK1655 AK1658 AK1661 AK1664 AK1667 AK1670 AK1673 AK1676 AK1679 AK1682 AK1688 AK1694 AK1705 AK1709 AK1714 AK1720 AK1726 AK1732 AK1738 AK1643:AK1645 AK1700 AK1758:AK1760 AK1766 AK1772 AK1778 AK1784 AK1790 AK1796 AK1802 AK1808 AK1814 AK1820 AK1826 AK1832 AK1839 AK1845 AK1851 AK1857 AK1863 AK1869 AK1875 AK1881 AK1887 AK1893 AK1897 AK1903 AK1972 AK1909 AK1749:AK1753 AK1744:AK1747 AK1921 AK1925 AK1930 AK1945 AK1948 AK1951 AK1954 AK1957 AK1960 AK1963 AK1966 AK1969 AK1935:AK1942 AK2187:AK2201 AK2117 AK2122 AK2127 AK2132 AK2137 AK2142 AK2147 AK2153 AK2159 AK2165 AK2171 AK2176 AK2182 AK1978:AK2112 AK2206 AK2209 AK2212 AK2215 AK2218 AK2221 AK2224 AK2230 AK2236 AK2242 AK2248 AK2278 AK2284 AK2290 AK2296 AK2302 AK2306 AK2310 AK2314 AK2318 AK2324 AK2330 AK2336 AK2342 AK2348 AK2354 AK2360 AK2366 AK2372 AK2378 AK2384 AK2390 AK2396 AK2400 AK2404 AK2408 AK2412 AK2418 AK2424 AK2430 AK2436 AK2442 AK2448 AK2452 AK2456 AK2462 AK2468:AK2469 AK1:AK25" xr:uid="{00000000-0002-0000-0500-000006000000}">
      <formula1>$AK$2:$AK$4</formula1>
    </dataValidation>
    <dataValidation type="list" allowBlank="1" showInputMessage="1" showErrorMessage="1" sqref="AM2475:AM1048576 AM656 AM650 AM644 AM638 AM631:AM632 AM627 AM623 AM615 AM619 AM610 AM605 AM600 AM515 AM483 AM590 AM585 AM580 AM575 AM570 AM565 AM560 AM555 AM548:AM550 AM544 AM538 AM532 AM526 AM520 AM485:AM511 AM480 AM477 AM474 AM471 AM468 AM465 AM462 AM459 AM456 AM453 AM450 AM447 AM444 AM441 AM438 AM344:AM428 AM326:AM336 AM323 AM317 AM311 AM286 AM191:AM193 AM205 AM266 AM260 AM254 AM248 AM242 AM236 AM230 AM224 AM218 AM212 AM199 AM187 AM73:AM74 AM183 AM177 AM171 AM58 AM63 AM37:AM38 AM31 AM1083 AM1049:AM1050 AM1079 AM1075 AM1067 AM1060:AM1063 AM1055 AM1029:AM1039 AM1044 AM1071 AM1023 AM1017 AM1011 AM1007 AM1002 AM996 AM990 AM984 AM978 AM838:AM973 AM757 AM754 AM751 AM748 AM814 AM808 AM793 AM790 AM787 AM784 AM781 AM778 AM775 AM772 AM769 AM766 AM763 AM760 AM832 AM826 AM820 AM745 AM742 AM736 AM730 AM724 AM718 AM712 AM706 AM700 AM694 AM688 AM682 AM676 AM668:AM670 AM662 AN1563 AN1581 AN1583:AN1585 AN1587:AN1588 AN1601 AM1087:AM1608 AN1603:AN1608 AM1613:AN1613 AM1618:AN1618 AM1623:AN1623 AM1628:AN1628 AM1638:AN1638 AM1679 AM1650:AN1650 AM1655:AN1655 AM1658 AM1714 AM1720 AM1726 AM1732 AM1738 AM1633:AN1633 AM1643:AN1645 AM1682 AM1688 AM1694 AM1705 AM1709 AM1661 AM1664 AM1667 AM1670 AM1673 AM1676 AM1700 AM1758:AM1760 AM1766 AM1772 AM1778 AM1784 AM1790 AM1796 AM1802 AM1808 AM1814 AM1820 AM1826 AM1832 AM1839 AM1845 AM1851 AM1857 AM1863 AM1869 AM1875 AM1881 AM1887 AM1893 AM1897 AM1903 AM1972 AM1909 AM1744:AM1753 AM1921 AM1925 AM1930 AM1945 AM1948 AM1951 AM1954 AM1957 AM1960 AM1963 AM1966 AM1969 AM1935:AM1942 AM2187:AM2202 AM2117 AM2122 AM2127 AM2132 AM2137 AM2142 AM2147 AM2153 AM2159 AM2165 AM2171 AM2176 AM2182 AM1978:AM2112 AM2206 AM2209 AM2212 AM2215 AM2218 AM2221 AM2224 AM2230 AM2236 AM2242 AM2248 AM2278 AM2284 AM2290 AM2296 AM2302 AM2306 AM2310 AM2314 AM2318 AM2324 AM2330 AM2336 AM2342 AM2348 AM2354 AM2360 AM2366 AM2372 AM2378 AM2384 AM2390 AM2396 AM2400 AM2404 AM2408 AM2412 AM2418 AM2424 AM2430 AM2436 AM2442 AM2448 AM2452 AM2456 AM2462 AN2106:AN2110 AN2188 AM2468:AM2469 AM1:AM25" xr:uid="{00000000-0002-0000-0500-000007000000}">
      <formula1>$AM$2:$AM$5</formula1>
    </dataValidation>
    <dataValidation type="list" allowBlank="1" showInputMessage="1" showErrorMessage="1" sqref="AI2475:AI1048576 AI73:AI74 AI662 AI656 AI650 AI644 AI638 AI631:AI632 AI627 AI623 AI615 AI619 AI610 AI605 AI600 AI515 AI483 AI590 AI585 AI580 AI575 AI570 AI565 AI560 AI555 AI548:AI550 AI544 AI538 AI532 AI526 AI520 AI485:AI511 AI480 AI477 AI474 AI471 AI468 AI465 AI462 AI459 AI456 AI453 AI450 AI447 AI444 AI441 AI438 AI344:AI428 AI326:AI336 AI323 AI317 AI311 AI286 AI191:AI193 AI205 AI266 AI260 AI254 AI248 AI242 AI236 AI230 AI224 AI218 AI212 AI199 AI187 AI183 AI177 AI171 AI58 AI63 AI37:AI38 AI31 AI668:AI670 AI1049:AI1050 AI1083 AI1079 AI1075 AI1071 AI1067 AI1060:AI1063 AI1055 AI1029:AI1039 AI1044 AI1023 AI1017 AI1011 AI1007 AI1002 AI996 AI990 AI984 AI978 AI838:AI973 AI832 AI826 AI820 AI814 AI808 AI793 AI790 AI787 AI784 AI781 AI778 AI775 AI772 AI769 AI766 AI763 AI760 AI757 AI754 AI751 AI748 AI745 AI742 AI736 AI730 AI724 AI718 AI712 AI706 AI700 AI694 AI688 AI682 AI676 AI1087:AI1608 AI1613 AI1618 AI1623 AI1628 AI1633 AI1638 AI1650 AI1655 AI1658 AI1661 AI1664 AI1667 AI1670 AI1673 AI1676 AI1679 AI1682 AI1688 AI1694 AI1705 AI1709 AI1714 AI1720 AI1726 AI1732 AI1738 AI1643:AI1645 AI1700 AI1758:AI1760 AI1766 AI1772 AI1778 AI1784 AI1790 AI1796 AI1802 AI1808 AI1814 AI1820 AI1826 AI1832 AI1839 AI1845 AI1851 AI1857 AI1863 AI1869 AI1875 AI1881 AI1887 AI1893 AI1897 AI1903 AI1744:AI1753 AI1909 AI1921 AI1925 AI1930 AI1945 AI1948 AI1951 AI1954 AI1957 AI1960 AI1963 AI1966 AI1969 AI1972 AI1935:AI1942 AI2187:AI2201 AI2117 AI2122 AI2127 AI2132 AI2137 AI2142 AI2147 AI2153 AI2159 AI2165 AI2171 AI2176 AI2182 AI1978:AI2112 AI2206 AI2209 AI2212 AI2215 AI2218 AI2221 AI2224 AI2230 AI2236 AI2242 AI2248 AI2278 AI2284 AI2290 AI2296 AI2302 AI2306 AI2310 AI2314 AI2318 AI2324 AI2330 AI2336 AI2342 AI2348 AI2354 AI2360 AI2366 AI2372 AI2378 AI2384 AI2390 AI2396 AI2400 AI2404 AI2408 AI2412 AI2418 AI2424 AI2430 AI2436 AI2442 AI2448 AI2452 AI2456 AI2462 AI2468:AI2469 AI1:AI25" xr:uid="{00000000-0002-0000-0500-000008000000}">
      <formula1>$AI$2:$AI$12</formula1>
    </dataValidation>
    <dataValidation type="list" allowBlank="1" showInputMessage="1" showErrorMessage="1" sqref="AR26:AR151 AR868 AR853 AR855 AR1586 AR1088:AR1581 AR1623 AR1603 AR1608 AR1613 AR1618 AR1628 AR1633 AR1638 AR1650 AR1655 AR1643:AR1645" xr:uid="{4946FAC0-4CD8-4CB6-99C3-5BDEF5A62D6D}">
      <formula1>$AR$2:$AR$9</formula1>
    </dataValidation>
    <dataValidation type="list" allowBlank="1" showInputMessage="1" showErrorMessage="1" sqref="AS26:AS151 AS868 AS853 AS855 AS1586 AS1088:AS1581 AS1623 AS1603 AS1608 AS1613 AS1618 AS1628 AS1633 AS1638 AS1650 AS1655 AS1643:AS1645" xr:uid="{B6EE9BD2-B75C-4823-AC36-0D4CCEC0199D}">
      <formula1>$AS$2:$AS$4</formula1>
    </dataValidation>
    <dataValidation type="list" allowBlank="1" showInputMessage="1" showErrorMessage="1" sqref="AL26:AL62 AL64:AL170 AL172:AL176 AL178:AL182 AL184:AL186 AL188:AL190 AL194:AL198 AL200:AL204 AL213:AL217 AL219:AL223 AL225:AL229 AL237:AL241 AL312:AL316 AL231:AL235 AL255:AL259 AL243:AL253 AL206:AL211 AL267:AL285 AL287:AL310 AL261:AL265 AL318:AL322 AL324:AL325 AL337:AL343 AL591:AL599 AL620 AL551:AL554 AL556:AL559 AL561:AL564 AL566:AL569 AL576:AL579 AL571:AL574 AL586:AL589 AL429:AL437 AL463:AL464 AL466:AL467 AL469:AL470 AL472:AL473 AL475:AL476 AL478:AL479 AL512:AL514 AL521:AL525 AL527:AL531 AL439:AL440 AL442:AL443 AL445:AL446 AL448:AL449 AL451:AL452 AL454:AL455 AL457:AL458 AL460:AL461 AL481:AL482 AL484 AL516:AL519 AL581:AL584 AL601:AL604 AL606:AL609 AL628:AL630 AL624:AL626 AL633:AL637 AL639:AL643 AL645:AL649 AL651:AL655 AL657:AL661 AL663:AL667 AL671:AL675 AL677:AL681 AL683:AL687 AL689:AL693 AL695:AL699 AL701:AL705 AL707:AL711 AL713:AL717 AL719:AL723 AL725:AL729 AL731:AL735 AL737:AL741 AL794:AL807 AL809:AL813 AL815:AL819 AL758:AL759 AL821:AL825 AL743:AL744 AL761:AL762 AL764:AL765 AL767:AL768 AL770:AL771 AL773:AL774 AL776:AL777 AL779:AL780 AL782:AL783 AL785:AL786 AL788:AL789 AL611:AL614 AL533:AL543 AL545:AL547 AL616 AL791:AL792 AL746:AL747 AL749:AL750 AL752:AL753 AL755:AL756 AL827:AL831 AL833:AL837 AL1056:AL1059 AL1030:AL1031 AL1018:AL1022 AL985:AL989 AL991:AL995 AL1003:AL1006 AL997:AL1001 AL1008:AL1010 AL1012:AL1016 AL974:AL977 AL979:AL983 AL1024:AL1028 AL1051:AL1054 AL1045:AL1048 AL1040:AL1043 AL1609:AL1612 AL1646:AL1649 AL1733:AL1737 AL1624:AL1627 AL1629:AL1632 AL1634:AL1637 AL1639:AL1642 AL1614:AL1617 AL1619:AL1622 AL1656:AL1657 AL1695:AL1699 AL1706:AL1708 AL1701:AL1704 AL1721:AL1725 AL1710:AL1719 AL1970:AL1971 AL1651:AL1654 AL1904:AL1908 AL1683:AL1687 AL1689:AL1693 AL1659:AL1660 AL1662:AL1663 AL1665:AL1666 AL1668:AL1669 AL1671:AL1672 AL1674:AL1675 AL1677:AL1678 AL1680:AL1681 AL1791:AL1795 AL1761:AL1765 AL1754:AL1757 AL1767:AL1771 AL1773:AL1777 AL1779:AL1783 AL1785:AL1789 AL1739:AL1750 AL1797:AL1801 AL1888:AL1892 AL1809:AL1813 AL1815:AL1819 AL1821:AL1825 AL1827:AL1831 AL1833:AL1838 AL1840:AL1844 AL1846:AL1850 AL1852:AL1856 AL1858:AL1862 AL1864:AL1868 AL1870:AL1874 AL1876:AL1880 AL1882:AL1886 AL1898:AL1902 AL1894:AL1896 AL1727:AL1731 AL1910:AL1920 AL1922:AL1924 AL1926:AL1929 AL1936:AL1940 AL1943:AL1944 AL1931:AL1934 AL1946:AL1947 AL1967:AL1968 AL1803:AL1807 AL1949:AL1950 AL1952:AL1953 AL1964:AL1965 AL1955:AL1956 AL1958:AL1959 AL1961:AL1962 AL1973:AL1977 AL2463:AL2467 AL2113:AL2116 AL2118:AL2121 AL2123:AL2126 AL2133:AL2136 AL2138:AL2141 AL2128:AL2131 AL2143:AL2146 AL2148:AL2152 AL2154:AL2158 AL2160:AL2164 AL2172:AL2175 AL2166:AL2170 AL2177:AL2181 AL2249:AL2277 AL2202:AL2205 AL2207:AL2208 AL2457:AL2461 AL2210:AL2211 AL2213:AL2214 AL2216:AL2217 AL2225:AL2229 AL2222:AL2223 AL2231:AL2235 AL2243:AL2247 AL2183:AL2186 AL2279:AL2283 AL2285:AL2289 AL2291:AL2295 AL2297:AL2301 AL2303:AL2305 AL2307:AL2309 AL2311:AL2313 AL2315:AL2317 AL2319:AL2323 AL2325:AL2329 AL2331:AL2335 AL2337:AL2341 AL2343:AL2347 AL2349:AL2353 AL2355:AL2359 AL2361:AL2365 AL2367:AL2371 AL2373:AL2377 AL2379:AL2383 AL2385:AL2389 AL2391:AL2395 AL2397:AL2399 AL2401:AL2403 AL2405:AL2407 AL2409:AL2411 AL2413:AL2417 AL2419:AL2423 AL2425:AL2429 AL2431:AL2435 AL2437:AL2441 AL2443:AL2447 AL2449:AL2451 AL2453:AL2455 AL2219:AL2220 AL2237:AL2241 AL2470:AL2474" xr:uid="{7CBC89BE-1241-422E-A323-51EFE932CD1E}">
      <formula1>"合定,合短,良短,保留,ＮＧ"</formula1>
    </dataValidation>
    <dataValidation type="list" allowBlank="1" showInputMessage="1" showErrorMessage="1" sqref="AJ26:AK30 AJ32:AK36 AJ59:AK62 AJ39:AK57 AJ172:AK176 AJ178:AK182 AJ184:AK186 AJ188:AK190 AJ64:AK170 AJ194:AK198 AJ200:AK204 AJ206:AK211 AJ213:AK217 AJ219:AK223 AJ225:AK229 AJ231:AK235 AJ237:AK241 AJ243:AK247 AJ249:AK253 AJ255:AK259 AJ261:AK265 AJ267:AK285 AJ312:AK316 AJ318:AK322 AJ287:AK310 AJ324:AK325 AJ337:AK343 AJ429:AK437 AJ439:AK440 AJ442:AK443 AJ445:AK446 AJ448:AK449 AJ451:AK452 AJ454:AK455 AJ457:AK458 AJ460:AK461 AJ463:AK464 AJ466:AK467 AJ469:AK470 AJ472:AK473 AJ475:AK476 AJ478:AK479 AJ481:AK482 AJ516:AK519 AJ521:AK525 AJ527:AK531 AJ533:AK537 AJ539:AK543 AJ620:AK620 AJ556:AK559 AJ561:AK564 AJ566:AK569 AJ571:AK574 AJ576:AK579 AJ581:AK584 AJ586:AK589 AJ591:AK599 AJ484:AK484 AJ512:AK514 AJ601:AK604 AJ606:AK609 AJ611:AK614 AJ624:AK626 AJ628:AK630 AJ639:AK643 AJ645:AK649 AJ651:AK655 AJ657:AK661 AJ663:AK667 AJ671:AK675 AJ677:AK681 AJ683:AK687 AJ689:AK693 AJ695:AK699 AJ701:AK705 AJ707:AK711 AJ713:AK717 AJ719:AK723 AJ725:AK729 AJ731:AK735 AJ737:AK741 AJ743:AK744 AJ746:AK747 AJ749:AK750 AJ752:AK753 AJ755:AK756 AJ758:AK759 AJ761:AK762 AJ764:AK765 AJ767:AK768 AJ770:AK771 AJ773:AK774 AJ776:AK777 AJ779:AK780 AJ782:AK783 AJ785:AK786 AJ788:AK789 AJ791:AK792 AJ551:AK554 AJ545:AK547 AJ616:AK616 AJ809:AK813 AJ815:AK819 AJ821:AK825 AJ827:AK831 AJ833:AK837 AJ633:AK637 AJ794:AK807 AJ974:AK977 AJ979:AK983 AJ985:AK989 AJ991:AK995 AJ997:AK1001 AJ1003:AK1006 AJ1008:AK1010 AJ1012:AK1016 AJ1018:AK1022 AJ1024:AK1028 AJ1030:AK1031 AJ1040:AK1043 AJ1045:AK1048 AJ1051:AK1054 AJ1056:AK1059 AJ1064:AK1064 AJ1068:AK1068 AJ1072:AK1072 AJ1076:AK1076 AJ1080:AK1080 AJ1084:AK1084 AJ1609:AK1612 AJ1614:AK1617 AJ1619:AK1622 AJ1624:AK1627 AJ1629:AK1632 AJ1634:AK1637 AJ1639:AK1642 AJ1646:AK1649 AJ1651:AK1654 AJ1656:AK1657 AJ1659:AK1660 AJ1662:AK1663 AJ1665:AK1666 AJ1668:AK1669 AJ1671:AK1672 AJ1674:AK1675 AJ1677:AK1678 AJ1680:AK1681 AJ1683:AK1687 AJ1689:AK1693 AJ1695:AK1699 AJ1701:AK1704 AJ1706:AK1708 AJ1710:AK1713 AJ1715:AK1719 AJ1721:AK1725 AJ1727:AK1731 AJ1733:AK1737 AJ1739:AK1743 AJ1797:AK1801 AJ1761:AK1765 AJ1767:AK1771 AJ1773:AK1777 AJ1779:AK1783 AJ1785:AK1789 AJ1791:AK1795 AJ1754:AK1757 AJ1803:AK1807 AJ1809:AK1813 AJ1815:AK1819 AJ1821:AK1825 AJ1827:AK1831 AJ1894:AK1896 AJ1840:AK1844 AJ1846:AK1850 AJ1852:AK1856 AJ1858:AK1862 AJ1864:AK1868 AJ1870:AK1874 AJ1876:AK1880 AJ1882:AK1886 AJ1888:AK1892 AJ1898:AK1902 AJ1904:AK1908 AJ1910:AK1920 AJ1922:AK1924 AJ1926:AK1929 AJ1931:AK1934 AJ1943:AK1944 AJ1946:AK1947 AJ1949:AK1950 AJ1952:AK1953 AJ1955:AK1956 AJ1958:AK1959 AJ1961:AK1962 AJ1964:AK1965 AJ1967:AK1968 AJ1970:AK1971 AJ1973:AK1977 AJ1833:AK1838 AJ1936:AK1940 AJ2113:AK2116 AJ2118:AK2121 AJ2123:AK2126 AJ2128:AK2131 AJ2133:AK2136 AJ2138:AK2141 AJ2143:AK2146 AJ2148:AK2152 AJ2154:AK2158 AJ2160:AK2164 AJ2166:AK2170 AJ2172:AK2175 AJ2463:AK2467 AJ2183:AK2186 AJ2202:AK2205 AJ2207:AK2208 AJ2210:AK2211 AJ2213:AK2214 AJ2216:AK2217 AJ2219:AK2220 AJ2222:AK2223 AJ2225:AK2229 AJ2231:AK2235 AJ2237:AK2241 AJ2243:AK2247 AJ2177:AK2181 AJ2279:AK2283 AJ2285:AK2289 AJ2291:AK2295 AJ2297:AK2301 AJ2303:AK2305 AJ2307:AK2309 AJ2311:AK2313 AJ2315:AK2317 AJ2319:AK2323 AJ2325:AK2329 AJ2331:AK2335 AJ2337:AK2341 AJ2343:AK2347 AJ2349:AK2353 AJ2355:AK2359 AJ2361:AK2365 AJ2367:AK2371 AJ2373:AK2377 AJ2379:AK2383 AJ2385:AK2389 AJ2391:AK2395 AJ2397:AK2399 AJ2401:AK2403 AJ2405:AK2407 AJ2409:AK2411 AJ2413:AK2417 AJ2419:AK2423 AJ2425:AK2429 AJ2431:AK2435 AJ2437:AK2441 AJ2443:AK2447 AJ2449:AK2451 AJ2453:AK2455 AJ2457:AK2461 AJ2249:AK2277 AJ2470:AK2474" xr:uid="{B3B3C038-B2A6-4DE6-83D7-7088770B4B2F}">
      <formula1>"内,外,両面"</formula1>
    </dataValidation>
    <dataValidation type="list" allowBlank="1" showInputMessage="1" showErrorMessage="1" sqref="AM26:AM30 AM32:AM36 AM59:AM62 AM39:AM57 AM172:AM176 AM178:AM182 AM184:AM186 AM188:AM190 AM64:AM170 AM194:AM198 AM200:AM204 AM206:AM211 AM213:AM217 AM219:AM223 AM225:AM229 AM231:AM235 AM237:AM241 AM243:AM247 AM249:AM253 AM255:AM259 AM267:AM285 AM312:AM316 AM318:AM322 AM261:AM265 AM287:AM310 AM324:AM325 AM337:AM343 AM429:AM437 AM439:AM440 AM442:AM443 AM445:AM446 AM448:AM449 AM451:AM452 AM454:AM455 AM457:AM458 AM460:AM461 AM591:AM599 AM466:AM467 AM463:AM464 AM469:AM470 AM472:AM473 AM475:AM476 AM478:AM479 AM516:AM519 AM521:AM525 AM527:AM531 AM533:AM537 AM539:AM543 AM620 AM556:AM559 AM561:AM564 AM566:AM569 AM571:AM574 AM576:AM579 AM581:AM584 AM586:AM589 AM481:AM482 AM484 AM512:AM514 AM601:AM604 AM606:AM609 AM611:AM614 AM624:AM626 AM628:AM630 AM633:AM637 AM639:AM643 AM645:AM649 AM651:AM655 AM657:AM661 AM671:AM675 AM677:AM681 AM663:AM667 AM683:AM687 AM695:AM699 AM701:AM705 AM707:AM711 AM713:AM717 AM719:AM723 AM689:AM693 AM725:AM729 AM731:AM735 AM743:AM744 AM794:AM807 AM809:AM813 AM821:AM825 AM827:AM831 AM833:AM837 AM737:AM741 AM764:AM765 AM767:AM768 AM770:AM771 AM773:AM774 AM776:AM777 AM779:AM780 AM782:AM783 AM785:AM786 AM761:AM762 AM788:AM789 AM551:AM554 AM545:AM547 AM616 AM791:AM792 AM746:AM747 AM749:AM750 AM752:AM753 AM755:AM756 AM758:AM759 AM815:AM819 AM974:AM977 AM979:AM983 AM985:AM989 AM991:AM995 AM997:AM1001 AM1003:AM1006 AM1008:AM1010 AM1012:AM1016 AM1018:AM1022 AM1024:AM1028 AM1030:AM1031 AM1040:AM1043 AM1056:AM1059 AM1051:AM1054 AM1072 AM1064 AM1068 AM1076 AM1080 AM1084 AM1045:AM1048 AM1609:AM1612 AM1614:AM1617 AM1619:AM1622 AM1624:AM1627 AM1629:AM1632 AM1634:AM1637 AM1639:AM1642 AM1646:AM1649 AM1651:AM1654 AM1656:AM1657 AM1701:AM1704 AM1710:AM1713 AM1715:AM1719 AM1721:AM1725 AM1727:AM1731 AM1733:AM1737 AM1739:AM1743 AM1683:AM1687 AM1689:AM1693 AM1695:AM1699 AM1659:AM1660 AM1662:AM1663 AM1665:AM1666 AM1668:AM1669 AM1671:AM1672 AM1674:AM1675 AM1677:AM1678 AM1680:AM1681 AM1797:AM1801 AM1761:AM1765 AM1767:AM1771 AM1773:AM1777 AM1779:AM1783 AM1926:AM1929 AM1791:AM1795 AM1754:AM1757 AM1803:AM1807 AM1809:AM1813 AM1815:AM1819 AM1894:AM1896 AM1821:AM1825 AM1827:AM1831 AM1840:AM1844 AM1846:AM1850 AM1852:AM1856 AM1858:AM1862 AM1936:AM1940 AM1864:AM1868 AM1870:AM1874 AM1882:AM1886 AM1888:AM1892 AM1898:AM1902 AM1904:AM1908 AM1876:AM1880 AM1706:AM1708 AM1910:AM1920 AM1922:AM1924 AM1931:AM1934 AM1943:AM1944 AM1946:AM1947 AM1949:AM1950 AM1952:AM1953 AM1955:AM1956 AM1958:AM1959 AM1961:AM1962 AM1964:AM1965 AM1967:AM1968 AM1970:AM1971 AM1785:AM1789 AM1833:AM1838 AM1973:AM1977 AM2113:AM2116 AM2118:AM2121 AM2123:AM2126 AM2128:AM2131 AM2133:AM2136 AM2138:AM2141 AM2463:AM2467 AM2143:AM2146 AM2154:AM2158 AM2160:AM2164 AM2166:AM2170 AM2172:AM2175 AM2177:AM2181 AM2183:AM2186 AM2203:AM2205 AM2207:AM2208 AM2210:AM2211 AM2213:AM2214 AM2216:AM2217 AM2219:AM2220 AM2222:AM2223 AM2225:AM2229 AM2231:AM2235 AM2237:AM2241 AM2243:AM2247 AM2148:AM2152 AM2279:AM2283 AM2285:AM2289 AM2291:AM2295 AM2297:AM2301 AM2303:AM2305 AM2307:AM2309 AM2311:AM2313 AM2315:AM2317 AM2319:AM2323 AM2325:AM2329 AM2331:AM2335 AM2337:AM2341 AM2343:AM2347 AM2349:AM2353 AM2355:AM2359 AM2361:AM2365 AM2367:AM2371 AM2373:AM2377 AM2379:AM2383 AM2385:AM2389 AM2391:AM2395 AM2397:AM2399 AM2401:AM2403 AM2405:AM2407 AM2409:AM2411 AM2413:AM2417 AM2419:AM2423 AM2425:AM2429 AM2431:AM2435 AM2437:AM2441 AM2443:AM2447 AM2449:AM2451 AM2453:AM2455 AM2457:AM2461 AM2249:AM2277 AM2470:AM2474" xr:uid="{A3FF2380-034A-41A4-96D0-375EFCA3B43F}">
      <formula1>"FWP,ABS,Sｺｱ,Mｺｱ"</formula1>
    </dataValidation>
    <dataValidation type="list" allowBlank="1" showInputMessage="1" showErrorMessage="1" sqref="AI26:AI30 AI32:AI36 AI59:AI62 AI39:AI57 AI172:AI176 AI178:AI182 AI184:AI186 AI188:AI190 AI64:AI170 AI194:AI198 AI200:AI204 AI206:AI211 AI213:AI217 AI219:AI223 AI225:AI229 AI231:AI235 AI237:AI241 AI243:AI247 AI249:AI253 AI255:AI259 AI261:AI265 AI267:AI285 AI312:AI316 AI318:AI322 AI287:AI310 AI324:AI325 AI337:AI343 AI429:AI437 AI439:AI440 AI442:AI443 AI445:AI446 AI448:AI449 AI451:AI452 AI454:AI455 AI457:AI458 AI460:AI461 AI463:AI464 AI466:AI467 AI469:AI470 AI472:AI473 AI475:AI476 AI478:AI479 AI481:AI482 AI516:AI519 AI521:AI525 AI527:AI531 AI533:AI537 AI539:AI543 AI620 AI556:AI559 AI561:AI564 AI566:AI569 AI571:AI574 AI576:AI579 AI581:AI584 AI586:AI589 AI591:AI599 AI484 AI512:AI514 AI601:AI604 AI606:AI609 AI611:AI614 AI624:AI626 AI628:AI630 AI633:AI637 AI639:AI643 AI645:AI649 AI651:AI655 AI657:AI661 AI663:AI667 AI671:AI675 AI677:AI681 AI683:AI687 AI689:AI693 AI695:AI699 AI701:AI705 AI707:AI711 AI713:AI717 AI719:AI723 AI725:AI729 AI731:AI735 AI737:AI741 AI743:AI744 AI746:AI747 AI749:AI750 AI752:AI753 AI755:AI756 AI758:AI759 AI761:AI762 AI764:AI765 AI767:AI768 AI770:AI771 AI773:AI774 AI776:AI777 AI779:AI780 AI782:AI783 AI785:AI786 AI788:AI789 AI791:AI792 AI551:AI554 AI545:AI547 AI616 AI809:AI813 AI815:AI819 AI821:AI825 AI827:AI831 AI833:AI837 AI794:AI807 AI974:AI977 AI979:AI983 AI985:AI989 AI991:AI995 AI997:AI1001 AI1003:AI1006 AI1008:AI1010 AI1012:AI1016 AI1018:AI1022 AI1024:AI1028 AI1030:AI1031 AI1040:AI1043 AI1045:AI1048 AI1051:AI1054 AI1056:AI1059 AI1064 AI1068 AI1072 AI1076 AI1080 AI1084 AI1609:AI1612 AI1614:AI1617 AI1619:AI1622 AI1624:AI1627 AI1629:AI1632 AI1634:AI1637 AI1639:AI1642 AI1646:AI1649 AI1651:AI1654 AI1656:AI1657 AI1659:AI1660 AI1662:AI1663 AI1665:AI1666 AI1668:AI1669 AI1671:AI1672 AI1674:AI1675 AI1677:AI1678 AI1680:AI1681 AI1683:AI1687 AI1689:AI1693 AI1695:AI1699 AI1701:AI1704 AI1706:AI1708 AI1710:AI1713 AI1715:AI1719 AI1721:AI1725 AI1727:AI1731 AI1733:AI1737 AI1739:AI1743 AI1797:AI1801 AI1761:AI1765 AI1767:AI1771 AI1773:AI1777 AI1779:AI1783 AI1785:AI1789 AI1791:AI1795 AI1754:AI1757 AI1803:AI1807 AI1809:AI1813 AI1815:AI1819 AI1821:AI1825 AI1827:AI1831 AI1894:AI1896 AI1840:AI1844 AI1846:AI1850 AI1852:AI1856 AI1858:AI1862 AI1864:AI1868 AI1870:AI1874 AI1876:AI1880 AI1882:AI1886 AI1888:AI1892 AI1898:AI1902 AI1904:AI1908 AI1910:AI1920 AI1922:AI1924 AI1926:AI1929 AI1931:AI1934 AI1943:AI1944 AI1946:AI1947 AI1949:AI1950 AI1952:AI1953 AI1955:AI1956 AI1958:AI1959 AI1961:AI1962 AI1964:AI1965 AI1967:AI1968 AI1970:AI1971 AI1973:AI1977 AI1833:AI1838 AI1936:AI1940 AI2113:AI2116 AI2118:AI2121 AI2123:AI2126 AI2128:AI2131 AI2133:AI2136 AI2138:AI2141 AI2143:AI2146 AI2148:AI2152 AI2154:AI2158 AI2160:AI2164 AI2166:AI2170 AI2172:AI2175 AI2177:AI2181 AI2183:AI2186 AI2202:AI2205 AI2207:AI2208 AI2210:AI2211 AI2213:AI2214 AI2216:AI2217 AI2219:AI2220 AI2222:AI2223 AI2225:AI2229 AI2231:AI2235 AI2237:AI2241 AI2243:AI2247 AI2463:AI2467 AI2279:AI2283 AI2285:AI2289 AI2291:AI2295 AI2297:AI2301 AI2303:AI2305 AI2307:AI2309 AI2311:AI2313 AI2315:AI2317 AI2319:AI2323 AI2325:AI2329 AI2331:AI2335 AI2337:AI2341 AI2343:AI2347 AI2349:AI2353 AI2355:AI2359 AI2361:AI2365 AI2367:AI2371 AI2373:AI2377 AI2379:AI2383 AI2385:AI2389 AI2391:AI2395 AI2397:AI2399 AI2401:AI2403 AI2405:AI2407 AI2409:AI2411 AI2413:AI2417 AI2419:AI2423 AI2425:AI2429 AI2431:AI2435 AI2437:AI2441 AI2443:AI2447 AI2449:AI2451 AI2453:AI2455 AI2457:AI2461 AI2249:AI2277 AI2470:AI2474" xr:uid="{21C3EFE6-ECA6-4D9F-BA0E-563C88E124CF}">
      <formula1>"原反ｾｯﾄ,製品下ろし,切替,幅替え,その他,品質ﾄﾗﾌﾞﾙ,設備ﾄﾗﾌﾞﾙ,ﾒﾝﾃﾅﾝｽ,S5応援（生産),ﾘｰﾄﾞ作成,安全活動"</formula1>
    </dataValidation>
    <dataValidation type="list" allowBlank="1" showInputMessage="1" showErrorMessage="1" sqref="G281 G617:G618 G621:G622 G1065:G1066 G1069:G1070 G1073:G1074 G1077:G1078 G1081:G1082 G1085:G1086 G1708" xr:uid="{C81EE989-4E59-4B57-BCFC-EC686E5B83E4}">
      <formula1>$G$2:$G$3</formula1>
    </dataValidation>
    <dataValidation type="list" allowBlank="1" showInputMessage="1" sqref="O617:O618 O621:O622" xr:uid="{78BC462A-2BED-4674-BC38-CA05F1196101}">
      <formula1>$O$2:$O$64</formula1>
    </dataValidation>
    <dataValidation type="list" allowBlank="1" showInputMessage="1" showErrorMessage="1" sqref="AJ617:AJ618 AJ621:AJ622" xr:uid="{66235BA2-2B95-4D40-A819-557B91B94F8E}">
      <formula1>$AJ$2:$AJ$35</formula1>
    </dataValidation>
    <dataValidation type="list" allowBlank="1" showInputMessage="1" showErrorMessage="1" sqref="AL617:AL618 AL621:AL622" xr:uid="{C315C433-1E05-4355-B479-0E5B0E6CF5F1}">
      <formula1>$AL$2:$AL$35</formula1>
    </dataValidation>
    <dataValidation type="list" allowBlank="1" showInputMessage="1" showErrorMessage="1" sqref="AK617:AK618 AK621:AK622" xr:uid="{5CE1B233-6A9F-41D7-82F2-EAB728553030}">
      <formula1>$AK$2:$AK$35</formula1>
    </dataValidation>
    <dataValidation type="list" allowBlank="1" showInputMessage="1" showErrorMessage="1" sqref="AM617:AM618 AM621:AM622" xr:uid="{6347A9B4-1870-4F3F-962B-B641DE247085}">
      <formula1>$AM$2:$AM$35</formula1>
    </dataValidation>
    <dataValidation type="list" allowBlank="1" showInputMessage="1" showErrorMessage="1" sqref="J617:J618 J621:J622" xr:uid="{8B2DD9EC-301A-4DCE-891A-81CE3AA34C5B}">
      <formula1>$J$2:$J$35</formula1>
    </dataValidation>
    <dataValidation type="list" allowBlank="1" showInputMessage="1" showErrorMessage="1" sqref="I617:I618 I621:I622" xr:uid="{AB91621A-48C9-4405-B96D-0029BC16D799}">
      <formula1>$I$2:$I$43</formula1>
    </dataValidation>
    <dataValidation type="list" allowBlank="1" showInputMessage="1" showErrorMessage="1" sqref="AI617:AI618 AI621:AI622" xr:uid="{FD74E205-D1A8-41EF-842E-1A556B83B03D}">
      <formula1>$AI$2:$AI$40</formula1>
    </dataValidation>
    <dataValidation type="list" allowBlank="1" showInputMessage="1" showErrorMessage="1" sqref="I628:I630" xr:uid="{23E90181-7E60-45B8-AC0F-F8C3E4E6AACB}">
      <formula1>$I$2:$I$44</formula1>
    </dataValidation>
    <dataValidation type="list" allowBlank="1" showInputMessage="1" showErrorMessage="1" sqref="AO1004:AO1005 AR1928 AR1933" xr:uid="{99F90463-5B99-41C4-86B7-FFF5EB2E7756}">
      <formula1>$AP$2:$AP$15</formula1>
    </dataValidation>
    <dataValidation type="list" allowBlank="1" showInputMessage="1" sqref="O1065:O1066 O1069:O1070 O1073:O1074 O1077:O1078 O1081:O1082 O1085:O1086" xr:uid="{50D2747F-7C85-4F3A-B35F-C21FA9F9C5CA}">
      <formula1>$O$2:$O$76</formula1>
    </dataValidation>
    <dataValidation type="list" allowBlank="1" showInputMessage="1" showErrorMessage="1" sqref="AJ1065:AJ1066 AJ1085:AJ1086 AJ1081:AJ1082 AJ1077:AJ1078 AJ1073:AJ1074 AJ1069:AJ1070" xr:uid="{53FE54D2-09D3-482F-9883-FF32544DA7F3}">
      <formula1>$AJ$2:$AJ$47</formula1>
    </dataValidation>
    <dataValidation type="list" allowBlank="1" showInputMessage="1" showErrorMessage="1" sqref="AK1065:AK1066 AK1085:AK1086 AK1081:AK1082 AK1077:AK1078 AK1073:AK1074 AK1069:AK1070" xr:uid="{58A081F0-2331-4D31-8E15-7110C801691E}">
      <formula1>$AK$2:$AK$47</formula1>
    </dataValidation>
    <dataValidation type="list" allowBlank="1" showInputMessage="1" showErrorMessage="1" sqref="AM1065:AM1066 AM1085:AM1086 AM1081:AM1082 AM1077:AM1078 AM1073:AM1074 AM1069:AM1070" xr:uid="{91CE5435-8B3C-48B3-94D8-68DEB6B312F5}">
      <formula1>$AM$2:$AM$47</formula1>
    </dataValidation>
    <dataValidation type="list" allowBlank="1" showInputMessage="1" showErrorMessage="1" sqref="J1064:J1066 J1068:J1070 J1072:J1074 J1076:J1078 J1080:J1082 J1084:J1086" xr:uid="{1E34CC40-3587-48A8-AB04-834167C72B78}">
      <formula1>$J$2:$J$47</formula1>
    </dataValidation>
    <dataValidation type="list" allowBlank="1" showInputMessage="1" showErrorMessage="1" sqref="I1065:I1066 I1069:I1070 I1073:I1074 I1077:I1078 I1081:I1082 I1085:I1086" xr:uid="{186933ED-DA9E-4492-92C2-5EC739F2C1A4}">
      <formula1>$I$2:$I$55</formula1>
    </dataValidation>
    <dataValidation type="list" allowBlank="1" showInputMessage="1" showErrorMessage="1" sqref="AI1065:AI1066 AI1085:AI1086 AI1081:AI1082 AI1077:AI1078 AI1073:AI1074 AI1069:AI1070" xr:uid="{5A393AB9-7B44-4C97-87ED-5DDF5CCC3D1C}">
      <formula1>$AI$2:$AI$52</formula1>
    </dataValidation>
    <dataValidation type="list" allowBlank="1" showInputMessage="1" showErrorMessage="1" sqref="AQ1563 AQ1554 AQ1583:AQ1588 AQ1556:AQ1560 AQ1546:AQ1549 AQ1578 AQ1580:AQ1581 AQ1516 AQ1518:AQ1521 AQ1543 AQ1552 AP2475:AP1048576 AP1:AP2469" xr:uid="{00000000-0002-0000-0500-000010000000}">
      <formula1>$AP$2:$AP$4</formula1>
    </dataValidation>
    <dataValidation type="list" allowBlank="1" showInputMessage="1" showErrorMessage="1" sqref="AO1192" xr:uid="{72F61254-94AA-468B-9DF6-BD234F1EFB34}">
      <formula1>$AO$2:$AO$49</formula1>
    </dataValidation>
    <dataValidation type="list" allowBlank="1" showInputMessage="1" showErrorMessage="1" sqref="AR1582:AR1585 AR1587:AR1588 AR1619:AR1622 AR1614:AR1617 AR1604:AR1607 AR1601 AR1609:AR1612 AR1624:AR1627 AR1629:AR1632 AR1634:AR1637 AR1639:AR1642 AR1646:AR1649 AR1651:AR1654 AR1701:AR1704 AR1710:AR1713 AR1727:AR1731 AR1733:AR1737 AR1796 AR1802 AR1808 AR1922:AR1924 AR1926:AR1934 AR1978 AR2094:AR2099 AR2101:AR2104 AR2209 AR2111:AR2147 AR2153 AR2159 AR2165 AR2172:AR2175 AR2453:AR2455 AR2212 AR2397:AR2399 AR2401:AR2403 AR2405:AR2407 AR2409:AR2411 AR2449:AR2451 AR2178:AR2187 AR2189:AR2206" xr:uid="{3768B185-79A3-4DBE-8C13-EB76FC826E30}">
      <formula1>$AQ$2:$AQ$15</formula1>
    </dataValidation>
    <dataValidation type="list" allowBlank="1" showInputMessage="1" showErrorMessage="1" sqref="AS1582:AS1585 AS1587:AS1588 AS1619:AS1622 AS1614:AS1617 AS1604:AS1607 AS1601 AS1609:AS1612 AS1624:AS1627 AS1629:AS1632 AS1634:AS1637 AS1639:AS1642 AS1646:AS1649 AS1651:AS1654 AS1683:AS1687 AS1689:AS1693 AS1695:AS1699 AS1701:AS1704 AS1710:AS1713 AS1739:AS1743 AS1922:AS2084 AS2153 AS2159 AS2165 AS2171:AS2176 AS2087:AS2147 AS2209 AS2212 AS2215 AS2218 AS2221 AS2224 AS2230 AS2397:AS2399 AS2401:AS2403 AS2405:AS2407 AS2409:AS2411 AS2449:AS2451 AS2453:AS2455 AS2182:AS2206 AS2470:AS2474" xr:uid="{9EAEE9D1-4C63-4876-BD59-D49DB841D758}">
      <formula1>$AR$2:$AR$4</formula1>
    </dataValidation>
    <dataValidation type="list" allowBlank="1" showInputMessage="1" showErrorMessage="1" sqref="AS1656:AS1657 AS1659:AS1660 AS1662:AS1663 AS1665:AS1666 AS1668:AS1669 AS1671:AS1672 AS1674:AS1675 AS1677:AS1678 AS1680:AS1681 AS2207:AS2208 AS2210:AS2211 AS2213:AS2214 AS2216:AS2217 AS2219:AS2220 AS2222:AS2223" xr:uid="{BBFD5319-4854-407F-8406-841B27CDD98D}">
      <formula1>$AR$2:$AR$49</formula1>
    </dataValidation>
    <dataValidation type="list" allowBlank="1" showInputMessage="1" showErrorMessage="1" sqref="AR1683:AR1687 AR1689:AR1693 AR1695:AR1699 AR1739:AR1743 AR2470:AR2474" xr:uid="{3B0609C7-70A7-46F5-877C-9520E5F9E3E2}">
      <formula1>$AQ$2:$AQ$10</formula1>
    </dataValidation>
    <dataValidation type="list" allowBlank="1" showInputMessage="1" showErrorMessage="1" sqref="AR1706:AR1708 AR1754:AR1757 AR1820 AR2303:AR2305 AR2307:AR2309 AR2311:AR2313 AR2315:AR2317" xr:uid="{BCC5E4FB-53E5-4C02-A198-3B2DC51F22C4}">
      <formula1>$AQ$2:$AQ$49</formula1>
    </dataValidation>
    <dataValidation type="list" allowBlank="1" showInputMessage="1" showErrorMessage="1" sqref="AS1706:AS1708 AS1754:AS1757 AS1820 AS2303:AS2305 AS2307:AS2309 AS2311:AS2313 AS2315:AS2317" xr:uid="{3D1FBD51-033D-4352-AFF5-6A97E9074E33}">
      <formula1>$AR$2:$AR$47</formula1>
    </dataValidation>
    <dataValidation type="list" allowBlank="1" showInputMessage="1" showErrorMessage="1" sqref="AR1715:AR1719 AR1721:AR1725 AR1852:AR1856 AR1784 AR1790 AR1797:AR1801 AR1803:AR1807 AR1809:AR1813 AR1815:AR1819 AR1821:AR1825 AR1827:AR1831 AR1894:AR1896 AR1840:AR1844 AR1846:AR1850 AR1858:AR1862 AR1864:AR1868 AR1870:AR1874 AR1876:AR1880 AR1882:AR1886 AR1888:AR1892 AR1898:AR1902 AR1904:AR1908 AR1910:AR1915 AR1917:AR1920 AR1966 AR1960 AR1972:AR1977 AR1998:AR2069 AR1833:AR1838 AR1936:AR1940 AR1992:AR1996 AR2074:AR2078 AR2071:AR2072 AR2080 AR2082 AR2148:AR2152 AR2154:AR2158 AR2160:AR2164 AR2166:AR2170 AR2177 AR2225:AR2229 AR2231:AR2235 AR2237:AR2241 AR2243:AR2247 AR2249:AR2277 AR2279:AR2283 AR2285:AR2289 AR2291:AR2295 AR2319:AR2323 AR2325:AR2329 AR2331:AR2335 AR2337:AR2341 AR2343:AR2347 AR2349:AR2353 AR2355:AR2359 AR2361:AR2365 AR2367:AR2371 AR2373:AR2377 AR2379:AR2383 AR2385:AR2389 AR2391:AR2395 AR2457:AR2461 AR2463:AR2467 AR2087:AR2092" xr:uid="{FE8794EA-37B6-46F4-9916-37F463548EFE}">
      <formula1>$AQ$2:$AQ$21</formula1>
    </dataValidation>
    <dataValidation type="list" allowBlank="1" showInputMessage="1" showErrorMessage="1" sqref="AS1715:AS1719 AS1721:AS1725 AS1727:AS1731 AS1733:AS1737 AS1852:AS1856 AS1784 AS1790 AS1815:AS1819 AS1821:AS1825 AS1827:AS1831 AS1894:AS1896 AS1840:AS1844 AS1846:AS1850 AS1858:AS1862 AS1864:AS1868 AS1870:AS1874 AS1876:AS1880 AS1882:AS1886 AS1888:AS1892 AS1898:AS1902 AS1904:AS1908 AS1910:AS1915 AS1917:AS1920 AS1796:AS1813 AS1833:AS1838 AS2148:AS2152 AS2154:AS2158 AS2160:AS2164 AS2166:AS2170 AS2177:AS2181 AS2225:AS2229 AS2231:AS2235 AS2237:AS2241 AS2243:AS2247 AS2249:AS2277 AS2279:AS2283 AS2285:AS2289 AS2291:AS2295 AS2319:AS2323 AS2325:AS2329 AS2331:AS2335 AS2337:AS2341 AS2343:AS2347 AS2349:AS2353 AS2355:AS2359 AS2361:AS2365 AS2367:AS2371 AS2373:AS2377 AS2379:AS2383 AS2385:AS2389 AS2391:AS2395 AS2457:AS2461 AS2463:AS2467" xr:uid="{E421DC1D-2DA5-45F6-BFF2-648203A20E2C}">
      <formula1>$AR$2:$AR$10</formula1>
    </dataValidation>
    <dataValidation type="list" allowBlank="1" showInputMessage="1" showErrorMessage="1" sqref="AR1785:AR1789 AR1791:AR1795 AR1779:AR1783 AR1773:AR1777 AR1767:AR1771 AR1761:AR1765 AR2297:AR2301 AR2413:AR2417 AR2419:AR2423 AR2425:AR2429 AR2431:AR2435 AR2437:AR2441 AR2443:AR2447" xr:uid="{F742EBF1-5337-4919-87B9-21EE7121D3EE}">
      <formula1>$AQ$2:$AQ$3</formula1>
    </dataValidation>
    <dataValidation type="list" allowBlank="1" showInputMessage="1" showErrorMessage="1" sqref="AS1785:AS1789 AS1791:AS1795 AS1779:AS1783 AS1773:AS1777 AS1767:AS1771 AS1761:AS1765 AS2297:AS2301 AS2413:AS2417 AS2419:AS2423 AS2425:AS2429 AS2431:AS2435 AS2437:AS2441 AS2443:AS2447" xr:uid="{9EC006E6-64FF-4C9B-A30A-C9E984DCEC9E}">
      <formula1>$AR$2:$AR$3</formula1>
    </dataValidation>
    <dataValidation type="list" allowBlank="1" showInputMessage="1" sqref="I1748" xr:uid="{B2C10A69-46D4-4B46-8D94-FDCC8FE85161}">
      <formula1>$I$2:$I$11</formula1>
    </dataValidation>
    <dataValidation type="list" allowBlank="1" showInputMessage="1" showErrorMessage="1" sqref="J1748" xr:uid="{9BC36FE8-BEFA-40BC-BEAF-E5335F57B9B2}">
      <formula1>$J$2:$J$4</formula1>
    </dataValidation>
    <dataValidation type="list" allowBlank="1" showInputMessage="1" showErrorMessage="1" sqref="AK1748" xr:uid="{CA346793-34AD-41AF-8DC6-B67E90855DCF}">
      <formula1>$AJ$2:$AJ$3</formula1>
    </dataValidation>
    <dataValidation type="list" allowBlank="1" showInputMessage="1" showErrorMessage="1" sqref="E24:E1048576" xr:uid="{00000000-0002-0000-0500-000019000000}">
      <formula1>$E$2:$E$5</formula1>
    </dataValidation>
    <dataValidation type="list" allowBlank="1" showInputMessage="1" showErrorMessage="1" sqref="AP2470:AP2474" xr:uid="{CDCC9BB9-173A-4C21-BFD1-EDD86DE4323C}">
      <formula1>$AT$4:$AT$6</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転記">
                <anchor moveWithCells="1" sizeWithCells="1">
                  <from>
                    <xdr:col>4</xdr:col>
                    <xdr:colOff>142875</xdr:colOff>
                    <xdr:row>0</xdr:row>
                    <xdr:rowOff>19050</xdr:rowOff>
                  </from>
                  <to>
                    <xdr:col>6</xdr:col>
                    <xdr:colOff>371475</xdr:colOff>
                    <xdr:row>0</xdr:row>
                    <xdr:rowOff>361950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9525</xdr:colOff>
                    <xdr:row>0</xdr:row>
                    <xdr:rowOff>95250</xdr:rowOff>
                  </from>
                  <to>
                    <xdr:col>1</xdr:col>
                    <xdr:colOff>266700</xdr:colOff>
                    <xdr:row>0</xdr:row>
                    <xdr:rowOff>342900</xdr:rowOff>
                  </to>
                </anchor>
              </controlPr>
            </control>
          </mc:Choice>
        </mc:AlternateContent>
        <mc:AlternateContent xmlns:mc="http://schemas.openxmlformats.org/markup-compatibility/2006">
          <mc:Choice Requires="x14">
            <control shapeId="1027"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029" r:id="rId7" name="Button 5">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032" r:id="rId8" name="Button 8">
              <controlPr defaultSize="0" print="0" autoFill="0" autoPict="0" macro="[0]!時間計算">
                <anchor moveWithCells="1" sizeWithCells="1">
                  <from>
                    <xdr:col>30</xdr:col>
                    <xdr:colOff>9525</xdr:colOff>
                    <xdr:row>24</xdr:row>
                    <xdr:rowOff>9525</xdr:rowOff>
                  </from>
                  <to>
                    <xdr:col>31</xdr:col>
                    <xdr:colOff>28575</xdr:colOff>
                    <xdr:row>24</xdr:row>
                    <xdr:rowOff>209550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C98D8-FE3B-40CB-814F-07F37E057CF9}">
  <dimension ref="B3:B56"/>
  <sheetViews>
    <sheetView tabSelected="1" workbookViewId="0">
      <selection activeCell="M9" sqref="M9"/>
    </sheetView>
  </sheetViews>
  <sheetFormatPr defaultRowHeight="13.5"/>
  <sheetData>
    <row r="3" spans="2:2">
      <c r="B3" t="s">
        <v>3469</v>
      </c>
    </row>
    <row r="6" spans="2:2">
      <c r="B6" t="s">
        <v>3470</v>
      </c>
    </row>
    <row r="30" spans="2:2">
      <c r="B30" t="s">
        <v>3471</v>
      </c>
    </row>
    <row r="50" spans="2:2">
      <c r="B50" t="s">
        <v>3472</v>
      </c>
    </row>
    <row r="52" spans="2:2">
      <c r="B52" t="s">
        <v>3473</v>
      </c>
    </row>
    <row r="53" spans="2:2">
      <c r="B53" t="s">
        <v>3474</v>
      </c>
    </row>
    <row r="54" spans="2:2">
      <c r="B54" t="s">
        <v>3475</v>
      </c>
    </row>
    <row r="56" spans="2:2">
      <c r="B56" t="s">
        <v>3476</v>
      </c>
    </row>
  </sheetData>
  <phoneticPr fontId="9"/>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pageSetUpPr fitToPage="1"/>
  </sheetPr>
  <dimension ref="A1:AW6850"/>
  <sheetViews>
    <sheetView view="pageBreakPreview" zoomScale="70" zoomScaleNormal="70" zoomScaleSheetLayoutView="70" workbookViewId="0">
      <selection activeCell="AD25" sqref="AD25"/>
    </sheetView>
  </sheetViews>
  <sheetFormatPr defaultColWidth="9" defaultRowHeight="13.5"/>
  <cols>
    <col min="1" max="1" width="2" style="44" customWidth="1"/>
    <col min="2" max="2" width="5.125" style="44" customWidth="1"/>
    <col min="3" max="3" width="5.625" style="44" customWidth="1"/>
    <col min="4" max="4" width="9.625" style="44" bestFit="1" customWidth="1"/>
    <col min="5" max="5" width="3.25" style="44" customWidth="1"/>
    <col min="6" max="6" width="10.875" style="44" bestFit="1" customWidth="1"/>
    <col min="7" max="7" width="5.75" style="44" customWidth="1"/>
    <col min="8" max="8" width="5.625" style="44" customWidth="1"/>
    <col min="9" max="9" width="35" style="44" customWidth="1"/>
    <col min="10" max="10" width="9.625" style="482" customWidth="1"/>
    <col min="11" max="11" width="5.625" style="44" customWidth="1"/>
    <col min="12" max="12" width="8" style="44" customWidth="1"/>
    <col min="13" max="13" width="8.25" style="44" bestFit="1" customWidth="1"/>
    <col min="14" max="14" width="8.125" style="44" customWidth="1"/>
    <col min="15" max="15" width="7.625" style="44" bestFit="1" customWidth="1"/>
    <col min="16" max="16" width="8.5" style="44" customWidth="1"/>
    <col min="17" max="17" width="8.625" style="44" customWidth="1"/>
    <col min="18" max="18" width="5.375" style="44" customWidth="1"/>
    <col min="19" max="19" width="8.625" style="44" customWidth="1"/>
    <col min="20" max="20" width="5.5" style="44" customWidth="1"/>
    <col min="21" max="22" width="8.5" style="44" customWidth="1"/>
    <col min="23" max="24" width="16.5" style="44" customWidth="1"/>
    <col min="25" max="25" width="5.125" style="44" customWidth="1"/>
    <col min="26" max="27" width="6.125" style="44" customWidth="1"/>
    <col min="28" max="29" width="6.75" style="44" customWidth="1"/>
    <col min="30" max="30" width="11.125" style="44" customWidth="1"/>
    <col min="31" max="31" width="5.25" style="44" customWidth="1"/>
    <col min="32" max="32" width="6.125" style="44" customWidth="1"/>
    <col min="33" max="33" width="5.625" style="44" customWidth="1"/>
    <col min="34" max="34" width="5.25" style="44" customWidth="1"/>
    <col min="35" max="35" width="5.75" style="44" customWidth="1"/>
    <col min="36" max="37" width="9" style="44"/>
    <col min="38" max="38" width="9.75" style="44" customWidth="1"/>
    <col min="39" max="39" width="15.5" style="44" customWidth="1"/>
    <col min="40" max="40" width="6.125" style="44" customWidth="1"/>
    <col min="41" max="41" width="6.625" style="44" customWidth="1"/>
    <col min="42" max="16384" width="9" style="44"/>
  </cols>
  <sheetData>
    <row r="1" spans="2:49" ht="17.25">
      <c r="C1" s="44" t="s">
        <v>150</v>
      </c>
      <c r="W1" s="336"/>
      <c r="AF1" s="45"/>
      <c r="AG1" s="855">
        <v>2025</v>
      </c>
      <c r="AH1" s="855"/>
      <c r="AI1" s="45" t="s">
        <v>1437</v>
      </c>
      <c r="AJ1" s="45"/>
      <c r="AK1" s="45">
        <v>8</v>
      </c>
      <c r="AL1" s="630" t="s">
        <v>1438</v>
      </c>
      <c r="AM1" s="45">
        <v>1</v>
      </c>
      <c r="AN1" s="45" t="s">
        <v>1439</v>
      </c>
      <c r="AO1" s="340"/>
    </row>
    <row r="2" spans="2:49" ht="17.25">
      <c r="AL2" s="46"/>
      <c r="AM2" s="46"/>
      <c r="AN2" s="46" t="s">
        <v>154</v>
      </c>
      <c r="AO2"/>
      <c r="AP2"/>
      <c r="AR2" s="877" t="s">
        <v>850</v>
      </c>
      <c r="AS2" s="877"/>
      <c r="AT2" s="877" t="s">
        <v>851</v>
      </c>
      <c r="AU2" s="877"/>
      <c r="AV2" s="877" t="s">
        <v>852</v>
      </c>
      <c r="AW2" s="877"/>
    </row>
    <row r="3" spans="2:49" ht="42">
      <c r="K3" s="47" t="s">
        <v>155</v>
      </c>
      <c r="X3" s="625"/>
      <c r="Y3" s="655"/>
      <c r="Z3" s="631" t="s">
        <v>156</v>
      </c>
      <c r="AA3" s="853" t="s">
        <v>2671</v>
      </c>
      <c r="AB3" s="853"/>
      <c r="AC3" s="853"/>
      <c r="AD3" s="854"/>
      <c r="AE3" s="297"/>
      <c r="AF3" s="631" t="s">
        <v>752</v>
      </c>
      <c r="AG3" s="853" t="s">
        <v>2672</v>
      </c>
      <c r="AH3" s="853"/>
      <c r="AI3" s="853"/>
      <c r="AJ3" s="854"/>
      <c r="AK3" s="632" t="s">
        <v>158</v>
      </c>
      <c r="AL3" s="866" t="s">
        <v>703</v>
      </c>
      <c r="AM3" s="866"/>
      <c r="AN3" s="867"/>
      <c r="AP3"/>
      <c r="AR3" s="878" t="s">
        <v>1451</v>
      </c>
      <c r="AS3" s="878"/>
      <c r="AT3" s="878" t="s">
        <v>854</v>
      </c>
      <c r="AU3" s="878"/>
      <c r="AV3" s="878" t="s">
        <v>853</v>
      </c>
      <c r="AW3" s="878"/>
    </row>
    <row r="4" spans="2:49">
      <c r="AO4"/>
      <c r="AP4"/>
    </row>
    <row r="5" spans="2:49">
      <c r="AI5" s="627"/>
      <c r="AJ5" s="627"/>
      <c r="AK5" s="627"/>
      <c r="AL5" s="627"/>
      <c r="AM5" s="627"/>
      <c r="AO5"/>
      <c r="AP5"/>
    </row>
    <row r="6" spans="2:49" s="260" customFormat="1">
      <c r="C6" s="260">
        <v>2</v>
      </c>
      <c r="D6" s="260">
        <v>3</v>
      </c>
      <c r="E6" s="260">
        <v>4</v>
      </c>
      <c r="F6" s="260">
        <v>5</v>
      </c>
      <c r="G6" s="260">
        <v>6</v>
      </c>
      <c r="H6" s="260">
        <v>7</v>
      </c>
      <c r="I6" s="260">
        <v>8</v>
      </c>
      <c r="J6" s="653">
        <v>9</v>
      </c>
      <c r="K6" s="260">
        <v>10</v>
      </c>
      <c r="L6" s="260">
        <v>11</v>
      </c>
      <c r="M6" s="260">
        <v>12</v>
      </c>
      <c r="O6" s="260">
        <v>13</v>
      </c>
      <c r="P6" s="260">
        <v>14</v>
      </c>
      <c r="Q6" s="260">
        <v>15</v>
      </c>
      <c r="R6" s="260">
        <v>16</v>
      </c>
      <c r="S6" s="260">
        <v>17</v>
      </c>
      <c r="T6" s="260">
        <v>18</v>
      </c>
      <c r="U6" s="260">
        <v>19</v>
      </c>
      <c r="V6" s="260">
        <v>20</v>
      </c>
      <c r="W6" s="260">
        <v>21</v>
      </c>
      <c r="X6" s="260">
        <v>22</v>
      </c>
      <c r="Z6" s="260">
        <v>23</v>
      </c>
      <c r="AA6" s="260">
        <v>24</v>
      </c>
      <c r="AB6" s="260">
        <v>25</v>
      </c>
      <c r="AC6" s="260">
        <v>26</v>
      </c>
      <c r="AD6" s="260">
        <v>27</v>
      </c>
      <c r="AE6" s="260">
        <v>28</v>
      </c>
      <c r="AF6" s="260">
        <v>29</v>
      </c>
      <c r="AG6" s="260">
        <v>30</v>
      </c>
      <c r="AH6" s="260">
        <v>31</v>
      </c>
      <c r="AI6" s="260">
        <v>32</v>
      </c>
      <c r="AJ6" s="654">
        <v>33</v>
      </c>
      <c r="AK6" s="654"/>
      <c r="AL6" s="654"/>
      <c r="AM6" s="654"/>
      <c r="AN6" s="654"/>
      <c r="AO6" s="260">
        <v>35</v>
      </c>
      <c r="AP6"/>
    </row>
    <row r="7" spans="2:49" ht="63" customHeight="1">
      <c r="B7" s="50" t="s">
        <v>159</v>
      </c>
      <c r="C7" s="51" t="s">
        <v>78</v>
      </c>
      <c r="D7" s="51" t="s">
        <v>160</v>
      </c>
      <c r="E7" s="52" t="s">
        <v>433</v>
      </c>
      <c r="F7" s="53" t="s">
        <v>81</v>
      </c>
      <c r="G7" s="52" t="s">
        <v>82</v>
      </c>
      <c r="H7" s="52" t="s">
        <v>83</v>
      </c>
      <c r="I7" s="54" t="s">
        <v>84</v>
      </c>
      <c r="J7" s="483" t="s">
        <v>161</v>
      </c>
      <c r="K7" s="53" t="s">
        <v>434</v>
      </c>
      <c r="L7" s="55" t="s">
        <v>87</v>
      </c>
      <c r="M7" s="56" t="s">
        <v>88</v>
      </c>
      <c r="N7" s="56" t="s">
        <v>2385</v>
      </c>
      <c r="O7" s="56" t="s">
        <v>89</v>
      </c>
      <c r="P7" s="56" t="s">
        <v>90</v>
      </c>
      <c r="Q7" s="56" t="s">
        <v>91</v>
      </c>
      <c r="R7" s="56" t="s">
        <v>92</v>
      </c>
      <c r="S7" s="56" t="s">
        <v>93</v>
      </c>
      <c r="T7" s="56" t="s">
        <v>94</v>
      </c>
      <c r="U7" s="56" t="s">
        <v>95</v>
      </c>
      <c r="V7" s="56" t="s">
        <v>96</v>
      </c>
      <c r="W7" s="57" t="s">
        <v>97</v>
      </c>
      <c r="X7" s="55" t="s">
        <v>98</v>
      </c>
      <c r="Y7" s="624" t="s">
        <v>1433</v>
      </c>
      <c r="Z7" s="55" t="s">
        <v>99</v>
      </c>
      <c r="AA7" s="55" t="s">
        <v>100</v>
      </c>
      <c r="AB7" s="55" t="s">
        <v>101</v>
      </c>
      <c r="AC7" s="55" t="s">
        <v>102</v>
      </c>
      <c r="AD7" s="55" t="s">
        <v>103</v>
      </c>
      <c r="AE7" s="55" t="s">
        <v>104</v>
      </c>
      <c r="AF7" s="55" t="s">
        <v>105</v>
      </c>
      <c r="AG7" s="55" t="s">
        <v>106</v>
      </c>
      <c r="AH7" s="58" t="s">
        <v>162</v>
      </c>
      <c r="AI7" s="59" t="s">
        <v>163</v>
      </c>
      <c r="AJ7" s="856" t="s">
        <v>164</v>
      </c>
      <c r="AK7" s="857"/>
      <c r="AL7" s="857"/>
      <c r="AM7" s="857"/>
      <c r="AN7" s="857"/>
      <c r="AO7" s="57" t="s">
        <v>822</v>
      </c>
      <c r="AP7"/>
      <c r="AQ7"/>
      <c r="AR7"/>
    </row>
    <row r="8" spans="2:49">
      <c r="B8" s="50">
        <v>1</v>
      </c>
      <c r="C8" s="32" t="s">
        <v>467</v>
      </c>
      <c r="D8" s="33"/>
      <c r="E8" s="32"/>
      <c r="F8" s="9"/>
      <c r="G8" s="10"/>
      <c r="H8" s="10"/>
      <c r="I8" s="242"/>
      <c r="J8" s="332"/>
      <c r="K8" s="9"/>
      <c r="L8" s="34"/>
      <c r="M8" s="35"/>
      <c r="N8" s="35"/>
      <c r="O8" s="36"/>
      <c r="P8" s="35"/>
      <c r="Q8" s="35"/>
      <c r="R8" s="9"/>
      <c r="S8" s="35"/>
      <c r="T8" s="9"/>
      <c r="U8" s="35"/>
      <c r="V8" s="35"/>
      <c r="W8" s="37"/>
      <c r="X8" s="37"/>
      <c r="Y8" s="37"/>
      <c r="Z8" s="38"/>
      <c r="AA8" s="39"/>
      <c r="AB8" s="39">
        <v>0.26041666666666669</v>
      </c>
      <c r="AC8" s="38">
        <v>0.30208333333333331</v>
      </c>
      <c r="AD8" s="9" t="s">
        <v>689</v>
      </c>
      <c r="AE8" s="32"/>
      <c r="AF8" s="32"/>
      <c r="AG8" s="32"/>
      <c r="AH8" s="40"/>
      <c r="AI8" s="43"/>
      <c r="AJ8" s="626" t="s">
        <v>3406</v>
      </c>
      <c r="AK8" s="628"/>
      <c r="AL8" s="628"/>
      <c r="AM8" s="628"/>
      <c r="AN8" s="629"/>
      <c r="AO8" s="407"/>
      <c r="AP8"/>
      <c r="AQ8"/>
      <c r="AR8"/>
    </row>
    <row r="9" spans="2:49" ht="13.5" customHeight="1">
      <c r="B9" s="50">
        <v>2</v>
      </c>
      <c r="C9" s="32" t="s">
        <v>467</v>
      </c>
      <c r="D9" s="33" t="s">
        <v>3302</v>
      </c>
      <c r="E9" s="32" t="s">
        <v>1553</v>
      </c>
      <c r="F9" s="9">
        <v>3844354</v>
      </c>
      <c r="G9" s="10">
        <v>1</v>
      </c>
      <c r="H9" s="10">
        <v>12</v>
      </c>
      <c r="I9" s="242" t="s">
        <v>3407</v>
      </c>
      <c r="J9" s="332" t="s">
        <v>3405</v>
      </c>
      <c r="K9" s="9">
        <v>25</v>
      </c>
      <c r="L9" s="34" t="s">
        <v>477</v>
      </c>
      <c r="M9" s="35">
        <v>1110</v>
      </c>
      <c r="N9" s="35">
        <v>1110</v>
      </c>
      <c r="O9" s="36">
        <v>12100</v>
      </c>
      <c r="P9" s="35">
        <v>1110</v>
      </c>
      <c r="Q9" s="35">
        <v>1110</v>
      </c>
      <c r="R9" s="9">
        <v>1</v>
      </c>
      <c r="S9" s="35">
        <v>12100</v>
      </c>
      <c r="T9" s="9">
        <v>1</v>
      </c>
      <c r="U9" s="35">
        <v>12100</v>
      </c>
      <c r="V9" s="35">
        <v>12100</v>
      </c>
      <c r="W9" s="37" t="s">
        <v>3408</v>
      </c>
      <c r="X9" s="37" t="s">
        <v>3409</v>
      </c>
      <c r="Y9" s="37"/>
      <c r="Z9" s="38"/>
      <c r="AA9" s="39"/>
      <c r="AB9" s="39"/>
      <c r="AC9" s="38"/>
      <c r="AD9" s="9" t="s">
        <v>560</v>
      </c>
      <c r="AE9" s="32"/>
      <c r="AF9" s="32" t="s">
        <v>712</v>
      </c>
      <c r="AG9" s="32" t="s">
        <v>662</v>
      </c>
      <c r="AH9" s="40" t="s">
        <v>486</v>
      </c>
      <c r="AI9" s="43"/>
      <c r="AJ9" s="626"/>
      <c r="AK9" s="628"/>
      <c r="AL9" s="628"/>
      <c r="AM9" s="628"/>
      <c r="AN9" s="629"/>
      <c r="AO9" s="407"/>
      <c r="AP9"/>
      <c r="AQ9"/>
      <c r="AR9"/>
    </row>
    <row r="10" spans="2:49">
      <c r="B10" s="50">
        <v>3</v>
      </c>
      <c r="C10" s="32" t="s">
        <v>467</v>
      </c>
      <c r="D10" s="33" t="s">
        <v>592</v>
      </c>
      <c r="E10" s="32" t="s">
        <v>1553</v>
      </c>
      <c r="F10" s="9"/>
      <c r="G10" s="10"/>
      <c r="H10" s="10"/>
      <c r="I10" s="242"/>
      <c r="J10" s="332"/>
      <c r="K10" s="9">
        <v>25</v>
      </c>
      <c r="L10" s="34" t="s">
        <v>593</v>
      </c>
      <c r="M10" s="35">
        <v>1110</v>
      </c>
      <c r="N10" s="35"/>
      <c r="O10" s="36">
        <v>1000</v>
      </c>
      <c r="P10" s="35">
        <v>1110</v>
      </c>
      <c r="Q10" s="35">
        <v>1110</v>
      </c>
      <c r="R10" s="9">
        <v>1</v>
      </c>
      <c r="S10" s="35">
        <v>1000</v>
      </c>
      <c r="T10" s="9">
        <v>1</v>
      </c>
      <c r="U10" s="35">
        <v>1000</v>
      </c>
      <c r="V10" s="35">
        <v>13100</v>
      </c>
      <c r="W10" s="37" t="s">
        <v>3410</v>
      </c>
      <c r="X10" s="37" t="s">
        <v>3409</v>
      </c>
      <c r="Y10" s="37"/>
      <c r="Z10" s="38">
        <v>0.30208333333333331</v>
      </c>
      <c r="AA10" s="39">
        <v>0.3125</v>
      </c>
      <c r="AB10" s="39"/>
      <c r="AC10" s="38"/>
      <c r="AD10" s="9"/>
      <c r="AE10" s="32"/>
      <c r="AF10" s="32" t="s">
        <v>712</v>
      </c>
      <c r="AG10" s="32" t="s">
        <v>662</v>
      </c>
      <c r="AH10" s="40" t="s">
        <v>486</v>
      </c>
      <c r="AI10" s="43">
        <v>1</v>
      </c>
      <c r="AJ10" s="626"/>
      <c r="AK10" s="628"/>
      <c r="AL10" s="628"/>
      <c r="AM10" s="628"/>
      <c r="AN10" s="629"/>
      <c r="AO10" s="407"/>
      <c r="AP10"/>
      <c r="AQ10"/>
      <c r="AR10"/>
    </row>
    <row r="11" spans="2:49">
      <c r="B11" s="50">
        <v>4</v>
      </c>
      <c r="C11" s="67" t="s">
        <v>467</v>
      </c>
      <c r="D11" s="33"/>
      <c r="E11" s="32"/>
      <c r="F11" s="9"/>
      <c r="G11" s="10"/>
      <c r="H11" s="10"/>
      <c r="I11" s="10"/>
      <c r="J11" s="332"/>
      <c r="K11" s="9"/>
      <c r="L11" s="34"/>
      <c r="M11" s="35"/>
      <c r="N11" s="35"/>
      <c r="O11" s="36"/>
      <c r="P11" s="36"/>
      <c r="Q11" s="35"/>
      <c r="R11" s="9"/>
      <c r="S11" s="36"/>
      <c r="T11" s="9"/>
      <c r="U11" s="36"/>
      <c r="V11" s="35"/>
      <c r="W11" s="37"/>
      <c r="X11" s="37"/>
      <c r="Y11" s="37"/>
      <c r="Z11" s="38"/>
      <c r="AA11" s="39"/>
      <c r="AB11" s="39">
        <v>0.3125</v>
      </c>
      <c r="AC11" s="38">
        <v>0.33333333333333331</v>
      </c>
      <c r="AD11" s="9" t="s">
        <v>560</v>
      </c>
      <c r="AE11" s="32"/>
      <c r="AF11" s="32"/>
      <c r="AG11" s="32"/>
      <c r="AH11" s="40"/>
      <c r="AI11" s="183"/>
      <c r="AJ11" s="626"/>
      <c r="AK11" s="628"/>
      <c r="AL11" s="628"/>
      <c r="AM11" s="628"/>
      <c r="AN11" s="629"/>
      <c r="AO11" s="407"/>
      <c r="AP11"/>
      <c r="AQ11"/>
      <c r="AR11"/>
    </row>
    <row r="12" spans="2:49">
      <c r="B12" s="50">
        <v>5</v>
      </c>
      <c r="C12" s="67" t="s">
        <v>467</v>
      </c>
      <c r="D12" s="68" t="s">
        <v>3302</v>
      </c>
      <c r="E12" s="32" t="s">
        <v>1553</v>
      </c>
      <c r="F12" s="9">
        <v>3844354</v>
      </c>
      <c r="G12" s="10">
        <v>2</v>
      </c>
      <c r="H12" s="10">
        <v>12</v>
      </c>
      <c r="I12" s="10" t="s">
        <v>3407</v>
      </c>
      <c r="J12" s="332" t="s">
        <v>3405</v>
      </c>
      <c r="K12" s="9">
        <v>25</v>
      </c>
      <c r="L12" s="34" t="s">
        <v>477</v>
      </c>
      <c r="M12" s="35">
        <v>1110</v>
      </c>
      <c r="N12" s="35">
        <v>1110</v>
      </c>
      <c r="O12" s="36">
        <v>12100</v>
      </c>
      <c r="P12" s="35">
        <v>1110</v>
      </c>
      <c r="Q12" s="35">
        <v>1110</v>
      </c>
      <c r="R12" s="9">
        <v>1</v>
      </c>
      <c r="S12" s="35">
        <v>12100</v>
      </c>
      <c r="T12" s="9">
        <v>1</v>
      </c>
      <c r="U12" s="35">
        <v>12100</v>
      </c>
      <c r="V12" s="35">
        <v>12100</v>
      </c>
      <c r="W12" s="37" t="s">
        <v>3411</v>
      </c>
      <c r="X12" s="37" t="s">
        <v>3412</v>
      </c>
      <c r="Y12" s="37"/>
      <c r="Z12" s="38"/>
      <c r="AA12" s="39"/>
      <c r="AB12" s="39"/>
      <c r="AC12" s="38"/>
      <c r="AD12" s="9" t="s">
        <v>560</v>
      </c>
      <c r="AE12" s="32"/>
      <c r="AF12" s="32" t="s">
        <v>712</v>
      </c>
      <c r="AG12" s="32" t="s">
        <v>662</v>
      </c>
      <c r="AH12" s="40" t="s">
        <v>486</v>
      </c>
      <c r="AI12" s="183"/>
      <c r="AJ12" s="626"/>
      <c r="AK12" s="628"/>
      <c r="AL12" s="628"/>
      <c r="AM12" s="628"/>
      <c r="AN12" s="629"/>
      <c r="AO12" s="407"/>
      <c r="AP12"/>
      <c r="AQ12"/>
      <c r="AR12"/>
    </row>
    <row r="13" spans="2:49">
      <c r="B13" s="50">
        <v>6</v>
      </c>
      <c r="C13" s="67" t="s">
        <v>467</v>
      </c>
      <c r="D13" s="33" t="s">
        <v>592</v>
      </c>
      <c r="E13" s="32" t="s">
        <v>1553</v>
      </c>
      <c r="F13" s="9"/>
      <c r="G13" s="680"/>
      <c r="H13" s="9"/>
      <c r="I13" s="10"/>
      <c r="J13" s="332"/>
      <c r="K13" s="9">
        <v>25</v>
      </c>
      <c r="L13" s="185" t="s">
        <v>593</v>
      </c>
      <c r="M13" s="35">
        <v>1110</v>
      </c>
      <c r="N13" s="35"/>
      <c r="O13" s="186">
        <v>1000</v>
      </c>
      <c r="P13" s="186">
        <v>1110</v>
      </c>
      <c r="Q13" s="35">
        <v>1110</v>
      </c>
      <c r="R13" s="9">
        <v>1</v>
      </c>
      <c r="S13" s="186">
        <v>1000</v>
      </c>
      <c r="T13" s="9">
        <v>1</v>
      </c>
      <c r="U13" s="186">
        <v>1000</v>
      </c>
      <c r="V13" s="35">
        <v>13100</v>
      </c>
      <c r="W13" s="187" t="s">
        <v>3410</v>
      </c>
      <c r="X13" s="187" t="s">
        <v>3412</v>
      </c>
      <c r="Y13" s="187"/>
      <c r="Z13" s="38">
        <v>0.33333333333333331</v>
      </c>
      <c r="AA13" s="39">
        <v>0.34375</v>
      </c>
      <c r="AB13" s="39"/>
      <c r="AC13" s="38"/>
      <c r="AD13" s="9"/>
      <c r="AE13" s="32"/>
      <c r="AF13" s="32" t="s">
        <v>712</v>
      </c>
      <c r="AG13" s="32" t="s">
        <v>662</v>
      </c>
      <c r="AH13" s="32" t="s">
        <v>486</v>
      </c>
      <c r="AI13" s="183">
        <v>1</v>
      </c>
      <c r="AJ13" s="626"/>
      <c r="AK13" s="628"/>
      <c r="AL13" s="628"/>
      <c r="AM13" s="628"/>
      <c r="AN13" s="629"/>
      <c r="AO13" s="407"/>
      <c r="AP13"/>
      <c r="AQ13"/>
      <c r="AR13"/>
    </row>
    <row r="14" spans="2:49">
      <c r="B14" s="50">
        <v>7</v>
      </c>
      <c r="C14" s="67" t="s">
        <v>467</v>
      </c>
      <c r="D14" s="33"/>
      <c r="E14" s="32"/>
      <c r="F14" s="9"/>
      <c r="G14" s="10"/>
      <c r="H14" s="9"/>
      <c r="I14" s="10"/>
      <c r="J14" s="332"/>
      <c r="K14" s="9"/>
      <c r="L14" s="34"/>
      <c r="M14" s="35"/>
      <c r="N14" s="35"/>
      <c r="O14" s="36"/>
      <c r="P14" s="35"/>
      <c r="Q14" s="35"/>
      <c r="R14" s="9"/>
      <c r="S14" s="35"/>
      <c r="T14" s="9"/>
      <c r="U14" s="35"/>
      <c r="V14" s="35"/>
      <c r="W14" s="37"/>
      <c r="X14" s="37"/>
      <c r="Y14" s="37"/>
      <c r="Z14" s="38"/>
      <c r="AA14" s="39"/>
      <c r="AB14" s="39">
        <v>0.34375</v>
      </c>
      <c r="AC14" s="38">
        <v>0.36458333333333331</v>
      </c>
      <c r="AD14" s="9" t="s">
        <v>560</v>
      </c>
      <c r="AE14" s="32"/>
      <c r="AF14" s="32"/>
      <c r="AG14" s="32"/>
      <c r="AH14" s="40"/>
      <c r="AI14" s="183"/>
      <c r="AJ14" s="626"/>
      <c r="AK14" s="628"/>
      <c r="AL14" s="628"/>
      <c r="AM14" s="628"/>
      <c r="AN14" s="629"/>
      <c r="AO14" s="407"/>
      <c r="AP14"/>
      <c r="AQ14"/>
      <c r="AR14"/>
    </row>
    <row r="15" spans="2:49">
      <c r="B15" s="50">
        <v>8</v>
      </c>
      <c r="C15" s="67" t="s">
        <v>467</v>
      </c>
      <c r="D15" s="33" t="s">
        <v>3302</v>
      </c>
      <c r="E15" s="32" t="s">
        <v>1553</v>
      </c>
      <c r="F15" s="9">
        <v>3844354</v>
      </c>
      <c r="G15" s="10">
        <v>3</v>
      </c>
      <c r="H15" s="10">
        <v>12</v>
      </c>
      <c r="I15" s="10" t="s">
        <v>3407</v>
      </c>
      <c r="J15" s="332" t="s">
        <v>3405</v>
      </c>
      <c r="K15" s="9">
        <v>25</v>
      </c>
      <c r="L15" s="34" t="s">
        <v>477</v>
      </c>
      <c r="M15" s="35">
        <v>1110</v>
      </c>
      <c r="N15" s="35">
        <v>1110</v>
      </c>
      <c r="O15" s="36">
        <v>12100</v>
      </c>
      <c r="P15" s="36">
        <v>1110</v>
      </c>
      <c r="Q15" s="35">
        <v>1110</v>
      </c>
      <c r="R15" s="9">
        <v>1</v>
      </c>
      <c r="S15" s="36">
        <v>12100</v>
      </c>
      <c r="T15" s="9">
        <v>1</v>
      </c>
      <c r="U15" s="36">
        <v>12100</v>
      </c>
      <c r="V15" s="35">
        <v>12100</v>
      </c>
      <c r="W15" s="37" t="s">
        <v>3413</v>
      </c>
      <c r="X15" s="37" t="s">
        <v>3414</v>
      </c>
      <c r="Y15" s="37"/>
      <c r="Z15" s="38"/>
      <c r="AA15" s="39"/>
      <c r="AB15" s="39"/>
      <c r="AC15" s="38"/>
      <c r="AD15" s="9" t="s">
        <v>560</v>
      </c>
      <c r="AE15" s="32"/>
      <c r="AF15" s="32" t="s">
        <v>712</v>
      </c>
      <c r="AG15" s="32" t="s">
        <v>662</v>
      </c>
      <c r="AH15" s="40" t="s">
        <v>486</v>
      </c>
      <c r="AI15" s="183"/>
      <c r="AJ15" s="626"/>
      <c r="AK15" s="628"/>
      <c r="AL15" s="628"/>
      <c r="AM15" s="628"/>
      <c r="AN15" s="629"/>
      <c r="AO15" s="407"/>
      <c r="AP15"/>
      <c r="AQ15"/>
      <c r="AR15"/>
    </row>
    <row r="16" spans="2:49">
      <c r="B16" s="50">
        <v>9</v>
      </c>
      <c r="C16" s="67" t="s">
        <v>467</v>
      </c>
      <c r="D16" s="33" t="s">
        <v>592</v>
      </c>
      <c r="E16" s="32" t="s">
        <v>1553</v>
      </c>
      <c r="F16" s="9"/>
      <c r="G16" s="10"/>
      <c r="H16" s="10"/>
      <c r="I16" s="10"/>
      <c r="J16" s="332"/>
      <c r="K16" s="9">
        <v>25</v>
      </c>
      <c r="L16" s="34" t="s">
        <v>593</v>
      </c>
      <c r="M16" s="35">
        <v>1110</v>
      </c>
      <c r="N16" s="35"/>
      <c r="O16" s="36">
        <v>1000</v>
      </c>
      <c r="P16" s="36">
        <v>1110</v>
      </c>
      <c r="Q16" s="35">
        <v>1110</v>
      </c>
      <c r="R16" s="9">
        <v>1</v>
      </c>
      <c r="S16" s="36">
        <v>1000</v>
      </c>
      <c r="T16" s="9">
        <v>1</v>
      </c>
      <c r="U16" s="36">
        <v>1000</v>
      </c>
      <c r="V16" s="35">
        <v>13100</v>
      </c>
      <c r="W16" s="37" t="s">
        <v>3410</v>
      </c>
      <c r="X16" s="37" t="s">
        <v>3414</v>
      </c>
      <c r="Y16" s="37"/>
      <c r="Z16" s="38">
        <v>0.36458333333333331</v>
      </c>
      <c r="AA16" s="39">
        <v>0.375</v>
      </c>
      <c r="AB16" s="39"/>
      <c r="AC16" s="38"/>
      <c r="AD16" s="9"/>
      <c r="AE16" s="32"/>
      <c r="AF16" s="32" t="s">
        <v>712</v>
      </c>
      <c r="AG16" s="32" t="s">
        <v>662</v>
      </c>
      <c r="AH16" s="40" t="s">
        <v>486</v>
      </c>
      <c r="AI16" s="183">
        <v>1</v>
      </c>
      <c r="AJ16" s="626"/>
      <c r="AK16" s="628"/>
      <c r="AL16" s="628"/>
      <c r="AM16" s="628"/>
      <c r="AN16" s="629"/>
      <c r="AO16" s="407"/>
      <c r="AP16"/>
      <c r="AQ16"/>
      <c r="AR16"/>
    </row>
    <row r="17" spans="2:44" ht="14.25" customHeight="1">
      <c r="B17" s="50">
        <v>10</v>
      </c>
      <c r="C17" s="67" t="s">
        <v>467</v>
      </c>
      <c r="D17" s="33"/>
      <c r="E17" s="32"/>
      <c r="F17" s="9"/>
      <c r="G17" s="10"/>
      <c r="H17" s="10"/>
      <c r="I17" s="10"/>
      <c r="J17" s="332"/>
      <c r="K17" s="9"/>
      <c r="L17" s="34"/>
      <c r="M17" s="35"/>
      <c r="N17" s="35"/>
      <c r="O17" s="36"/>
      <c r="P17" s="36"/>
      <c r="Q17" s="35"/>
      <c r="R17" s="9"/>
      <c r="S17" s="36"/>
      <c r="T17" s="9"/>
      <c r="U17" s="36"/>
      <c r="V17" s="35"/>
      <c r="W17" s="37"/>
      <c r="X17" s="37"/>
      <c r="Y17" s="37"/>
      <c r="Z17" s="38"/>
      <c r="AA17" s="39"/>
      <c r="AB17" s="39">
        <v>0.375</v>
      </c>
      <c r="AC17" s="38">
        <v>0.39583333333333331</v>
      </c>
      <c r="AD17" s="9" t="s">
        <v>560</v>
      </c>
      <c r="AE17" s="32"/>
      <c r="AF17" s="32"/>
      <c r="AG17" s="32"/>
      <c r="AH17" s="40"/>
      <c r="AI17" s="183"/>
      <c r="AJ17" s="626"/>
      <c r="AK17" s="628"/>
      <c r="AL17" s="628"/>
      <c r="AM17" s="628"/>
      <c r="AN17" s="629"/>
      <c r="AO17" s="407"/>
      <c r="AP17"/>
      <c r="AQ17"/>
      <c r="AR17"/>
    </row>
    <row r="18" spans="2:44">
      <c r="B18" s="50">
        <v>11</v>
      </c>
      <c r="C18" s="67" t="s">
        <v>467</v>
      </c>
      <c r="D18" s="68" t="s">
        <v>3302</v>
      </c>
      <c r="E18" s="32" t="s">
        <v>1553</v>
      </c>
      <c r="F18" s="9">
        <v>3844354</v>
      </c>
      <c r="G18" s="10">
        <v>4</v>
      </c>
      <c r="H18" s="10">
        <v>12</v>
      </c>
      <c r="I18" s="10" t="s">
        <v>3407</v>
      </c>
      <c r="J18" s="332" t="s">
        <v>3405</v>
      </c>
      <c r="K18" s="9">
        <v>25</v>
      </c>
      <c r="L18" s="34" t="s">
        <v>477</v>
      </c>
      <c r="M18" s="35">
        <v>1110</v>
      </c>
      <c r="N18" s="35">
        <v>1110</v>
      </c>
      <c r="O18" s="36">
        <v>12100</v>
      </c>
      <c r="P18" s="35">
        <v>1110</v>
      </c>
      <c r="Q18" s="35">
        <v>1110</v>
      </c>
      <c r="R18" s="9">
        <v>1</v>
      </c>
      <c r="S18" s="35">
        <v>12100</v>
      </c>
      <c r="T18" s="9">
        <v>1</v>
      </c>
      <c r="U18" s="35">
        <v>12100</v>
      </c>
      <c r="V18" s="35">
        <v>12100</v>
      </c>
      <c r="W18" s="37" t="s">
        <v>3415</v>
      </c>
      <c r="X18" s="37" t="s">
        <v>3416</v>
      </c>
      <c r="Y18" s="37"/>
      <c r="Z18" s="38"/>
      <c r="AA18" s="39"/>
      <c r="AB18" s="39"/>
      <c r="AC18" s="38"/>
      <c r="AD18" s="9" t="s">
        <v>560</v>
      </c>
      <c r="AE18" s="32"/>
      <c r="AF18" s="32" t="s">
        <v>712</v>
      </c>
      <c r="AG18" s="32" t="s">
        <v>662</v>
      </c>
      <c r="AH18" s="40" t="s">
        <v>486</v>
      </c>
      <c r="AI18" s="183"/>
      <c r="AJ18" s="626"/>
      <c r="AK18" s="628"/>
      <c r="AL18" s="628"/>
      <c r="AM18" s="628"/>
      <c r="AN18" s="629"/>
      <c r="AO18" s="407"/>
      <c r="AP18"/>
      <c r="AQ18"/>
      <c r="AR18"/>
    </row>
    <row r="19" spans="2:44">
      <c r="B19" s="50">
        <v>12</v>
      </c>
      <c r="C19" s="67" t="s">
        <v>467</v>
      </c>
      <c r="D19" s="33" t="s">
        <v>592</v>
      </c>
      <c r="E19" s="32" t="s">
        <v>1553</v>
      </c>
      <c r="F19" s="9"/>
      <c r="G19" s="10"/>
      <c r="H19" s="9"/>
      <c r="I19" s="10"/>
      <c r="J19" s="332"/>
      <c r="K19" s="9">
        <v>25</v>
      </c>
      <c r="L19" s="185" t="s">
        <v>593</v>
      </c>
      <c r="M19" s="35">
        <v>1110</v>
      </c>
      <c r="N19" s="35"/>
      <c r="O19" s="186">
        <v>1000</v>
      </c>
      <c r="P19" s="186">
        <v>1110</v>
      </c>
      <c r="Q19" s="35">
        <v>1110</v>
      </c>
      <c r="R19" s="9">
        <v>1</v>
      </c>
      <c r="S19" s="186">
        <v>1000</v>
      </c>
      <c r="T19" s="9">
        <v>1</v>
      </c>
      <c r="U19" s="186">
        <v>1000</v>
      </c>
      <c r="V19" s="35">
        <v>13100</v>
      </c>
      <c r="W19" s="187" t="s">
        <v>3410</v>
      </c>
      <c r="X19" s="187" t="s">
        <v>3416</v>
      </c>
      <c r="Y19" s="187"/>
      <c r="Z19" s="38">
        <v>0.39583333333333331</v>
      </c>
      <c r="AA19" s="39">
        <v>0.40625</v>
      </c>
      <c r="AB19" s="39"/>
      <c r="AC19" s="38"/>
      <c r="AD19" s="9"/>
      <c r="AE19" s="32"/>
      <c r="AF19" s="32" t="s">
        <v>712</v>
      </c>
      <c r="AG19" s="32" t="s">
        <v>662</v>
      </c>
      <c r="AH19" s="32" t="s">
        <v>486</v>
      </c>
      <c r="AI19" s="183">
        <v>1</v>
      </c>
      <c r="AJ19" s="626"/>
      <c r="AK19" s="628"/>
      <c r="AL19" s="628"/>
      <c r="AM19" s="628"/>
      <c r="AN19" s="629"/>
      <c r="AO19" s="407"/>
      <c r="AP19"/>
      <c r="AQ19"/>
      <c r="AR19"/>
    </row>
    <row r="20" spans="2:44">
      <c r="B20" s="50">
        <v>13</v>
      </c>
      <c r="C20" s="67" t="s">
        <v>467</v>
      </c>
      <c r="D20" s="33"/>
      <c r="E20" s="32"/>
      <c r="F20" s="9"/>
      <c r="G20" s="10"/>
      <c r="H20" s="9"/>
      <c r="I20" s="10"/>
      <c r="J20" s="332"/>
      <c r="K20" s="9"/>
      <c r="L20" s="34"/>
      <c r="M20" s="35"/>
      <c r="N20" s="35"/>
      <c r="O20" s="36"/>
      <c r="P20" s="35"/>
      <c r="Q20" s="35"/>
      <c r="R20" s="9"/>
      <c r="S20" s="35"/>
      <c r="T20" s="9"/>
      <c r="U20" s="35"/>
      <c r="V20" s="35"/>
      <c r="W20" s="345"/>
      <c r="X20" s="37"/>
      <c r="Y20" s="37"/>
      <c r="Z20" s="38"/>
      <c r="AA20" s="39"/>
      <c r="AB20" s="39">
        <v>0.40625</v>
      </c>
      <c r="AC20" s="38">
        <v>0.42708333333333331</v>
      </c>
      <c r="AD20" s="9" t="s">
        <v>560</v>
      </c>
      <c r="AE20" s="32"/>
      <c r="AF20" s="32"/>
      <c r="AG20" s="32"/>
      <c r="AH20" s="40"/>
      <c r="AI20" s="183"/>
      <c r="AJ20" s="626"/>
      <c r="AK20" s="628"/>
      <c r="AL20" s="628"/>
      <c r="AM20" s="628"/>
      <c r="AN20" s="629"/>
      <c r="AO20" s="407"/>
      <c r="AP20"/>
      <c r="AQ20"/>
      <c r="AR20"/>
    </row>
    <row r="21" spans="2:44">
      <c r="B21" s="50">
        <v>14</v>
      </c>
      <c r="C21" s="67" t="s">
        <v>467</v>
      </c>
      <c r="D21" s="33" t="s">
        <v>3302</v>
      </c>
      <c r="E21" s="32" t="s">
        <v>1553</v>
      </c>
      <c r="F21" s="9">
        <v>3844354</v>
      </c>
      <c r="G21" s="10">
        <v>5</v>
      </c>
      <c r="H21" s="10">
        <v>12</v>
      </c>
      <c r="I21" s="10" t="s">
        <v>3407</v>
      </c>
      <c r="J21" s="332" t="s">
        <v>3405</v>
      </c>
      <c r="K21" s="9">
        <v>25</v>
      </c>
      <c r="L21" s="34" t="s">
        <v>477</v>
      </c>
      <c r="M21" s="35">
        <v>1110</v>
      </c>
      <c r="N21" s="35">
        <v>1110</v>
      </c>
      <c r="O21" s="36">
        <v>12100</v>
      </c>
      <c r="P21" s="36">
        <v>1110</v>
      </c>
      <c r="Q21" s="35">
        <v>1110</v>
      </c>
      <c r="R21" s="9">
        <v>1</v>
      </c>
      <c r="S21" s="36">
        <v>12100</v>
      </c>
      <c r="T21" s="9">
        <v>1</v>
      </c>
      <c r="U21" s="36">
        <v>12100</v>
      </c>
      <c r="V21" s="35">
        <v>12100</v>
      </c>
      <c r="W21" s="37" t="s">
        <v>3417</v>
      </c>
      <c r="X21" s="37" t="s">
        <v>3418</v>
      </c>
      <c r="Y21" s="37"/>
      <c r="Z21" s="38"/>
      <c r="AA21" s="39"/>
      <c r="AB21" s="39"/>
      <c r="AC21" s="38"/>
      <c r="AD21" s="9" t="s">
        <v>560</v>
      </c>
      <c r="AE21" s="32"/>
      <c r="AF21" s="32" t="s">
        <v>712</v>
      </c>
      <c r="AG21" s="32" t="s">
        <v>662</v>
      </c>
      <c r="AH21" s="40" t="s">
        <v>486</v>
      </c>
      <c r="AI21" s="183"/>
      <c r="AJ21" s="626"/>
      <c r="AK21" s="628"/>
      <c r="AL21" s="628"/>
      <c r="AM21" s="628"/>
      <c r="AN21" s="629"/>
      <c r="AO21" s="407"/>
      <c r="AP21"/>
      <c r="AQ21"/>
      <c r="AR21"/>
    </row>
    <row r="22" spans="2:44">
      <c r="B22" s="50">
        <v>15</v>
      </c>
      <c r="C22" s="67" t="s">
        <v>467</v>
      </c>
      <c r="D22" s="33" t="s">
        <v>592</v>
      </c>
      <c r="E22" s="32" t="s">
        <v>1553</v>
      </c>
      <c r="F22" s="9"/>
      <c r="G22" s="10"/>
      <c r="H22" s="10"/>
      <c r="I22" s="10"/>
      <c r="J22" s="332"/>
      <c r="K22" s="9">
        <v>25</v>
      </c>
      <c r="L22" s="34" t="s">
        <v>593</v>
      </c>
      <c r="M22" s="35">
        <v>1110</v>
      </c>
      <c r="N22" s="35"/>
      <c r="O22" s="36">
        <v>1000</v>
      </c>
      <c r="P22" s="36">
        <v>1110</v>
      </c>
      <c r="Q22" s="35">
        <v>1110</v>
      </c>
      <c r="R22" s="9">
        <v>1</v>
      </c>
      <c r="S22" s="36">
        <v>1000</v>
      </c>
      <c r="T22" s="9">
        <v>1</v>
      </c>
      <c r="U22" s="36">
        <v>1000</v>
      </c>
      <c r="V22" s="35">
        <v>13100</v>
      </c>
      <c r="W22" s="37" t="s">
        <v>3410</v>
      </c>
      <c r="X22" s="37" t="s">
        <v>3418</v>
      </c>
      <c r="Y22" s="37"/>
      <c r="Z22" s="38">
        <v>0.42708333333333331</v>
      </c>
      <c r="AA22" s="39">
        <v>0.4375</v>
      </c>
      <c r="AB22" s="39"/>
      <c r="AC22" s="38"/>
      <c r="AD22" s="9"/>
      <c r="AE22" s="32"/>
      <c r="AF22" s="32" t="s">
        <v>712</v>
      </c>
      <c r="AG22" s="32" t="s">
        <v>662</v>
      </c>
      <c r="AH22" s="40" t="s">
        <v>486</v>
      </c>
      <c r="AI22" s="183">
        <v>1</v>
      </c>
      <c r="AJ22" s="626"/>
      <c r="AK22" s="628"/>
      <c r="AL22" s="628"/>
      <c r="AM22" s="628"/>
      <c r="AN22" s="629"/>
      <c r="AO22" s="407"/>
      <c r="AP22"/>
      <c r="AQ22"/>
      <c r="AR22"/>
    </row>
    <row r="23" spans="2:44" ht="12.75" customHeight="1">
      <c r="B23" s="50">
        <v>16</v>
      </c>
      <c r="C23" s="67" t="s">
        <v>467</v>
      </c>
      <c r="D23" s="33"/>
      <c r="E23" s="32"/>
      <c r="F23" s="9"/>
      <c r="G23" s="10"/>
      <c r="H23" s="10"/>
      <c r="I23" s="10"/>
      <c r="J23" s="332"/>
      <c r="K23" s="9"/>
      <c r="L23" s="34"/>
      <c r="M23" s="35"/>
      <c r="N23" s="35"/>
      <c r="O23" s="36"/>
      <c r="P23" s="36"/>
      <c r="Q23" s="35"/>
      <c r="R23" s="9"/>
      <c r="S23" s="36"/>
      <c r="T23" s="9"/>
      <c r="U23" s="36"/>
      <c r="V23" s="35"/>
      <c r="W23" s="37"/>
      <c r="X23" s="37"/>
      <c r="Y23" s="37"/>
      <c r="Z23" s="38"/>
      <c r="AA23" s="39"/>
      <c r="AB23" s="39">
        <v>0.4375</v>
      </c>
      <c r="AC23" s="38">
        <v>0.45833333333333331</v>
      </c>
      <c r="AD23" s="9" t="s">
        <v>560</v>
      </c>
      <c r="AE23" s="32"/>
      <c r="AF23" s="32"/>
      <c r="AG23" s="32"/>
      <c r="AH23" s="40"/>
      <c r="AI23" s="183"/>
      <c r="AJ23" s="626"/>
      <c r="AK23" s="628"/>
      <c r="AL23" s="628"/>
      <c r="AM23" s="628"/>
      <c r="AN23" s="629"/>
      <c r="AO23" s="407"/>
      <c r="AP23"/>
      <c r="AQ23"/>
      <c r="AR23"/>
    </row>
    <row r="24" spans="2:44">
      <c r="B24" s="50">
        <v>17</v>
      </c>
      <c r="C24" s="67" t="s">
        <v>467</v>
      </c>
      <c r="D24" s="68" t="s">
        <v>3302</v>
      </c>
      <c r="E24" s="32" t="s">
        <v>1553</v>
      </c>
      <c r="F24" s="9">
        <v>3844354</v>
      </c>
      <c r="G24" s="10">
        <v>6</v>
      </c>
      <c r="H24" s="10">
        <v>12</v>
      </c>
      <c r="I24" s="10" t="s">
        <v>3407</v>
      </c>
      <c r="J24" s="332" t="s">
        <v>3405</v>
      </c>
      <c r="K24" s="9">
        <v>25</v>
      </c>
      <c r="L24" s="34" t="s">
        <v>477</v>
      </c>
      <c r="M24" s="35">
        <v>1110</v>
      </c>
      <c r="N24" s="35">
        <v>1110</v>
      </c>
      <c r="O24" s="36">
        <v>12100</v>
      </c>
      <c r="P24" s="35">
        <v>1110</v>
      </c>
      <c r="Q24" s="35">
        <v>1110</v>
      </c>
      <c r="R24" s="9">
        <v>1</v>
      </c>
      <c r="S24" s="35">
        <v>12100</v>
      </c>
      <c r="T24" s="9">
        <v>1</v>
      </c>
      <c r="U24" s="35">
        <v>12100</v>
      </c>
      <c r="V24" s="35">
        <v>12100</v>
      </c>
      <c r="W24" s="37" t="s">
        <v>3419</v>
      </c>
      <c r="X24" s="37" t="s">
        <v>3420</v>
      </c>
      <c r="Y24" s="37"/>
      <c r="Z24" s="38"/>
      <c r="AA24" s="39"/>
      <c r="AB24" s="39"/>
      <c r="AC24" s="38"/>
      <c r="AD24" s="9" t="s">
        <v>560</v>
      </c>
      <c r="AE24" s="32"/>
      <c r="AF24" s="32" t="s">
        <v>712</v>
      </c>
      <c r="AG24" s="32" t="s">
        <v>662</v>
      </c>
      <c r="AH24" s="40" t="s">
        <v>486</v>
      </c>
      <c r="AI24" s="183"/>
      <c r="AJ24" s="640"/>
      <c r="AK24" s="628"/>
      <c r="AL24" s="628"/>
      <c r="AM24" s="628"/>
      <c r="AN24" s="629"/>
      <c r="AO24" s="407"/>
      <c r="AP24"/>
      <c r="AQ24"/>
      <c r="AR24"/>
    </row>
    <row r="25" spans="2:44">
      <c r="B25" s="50">
        <v>18</v>
      </c>
      <c r="C25" s="67" t="s">
        <v>467</v>
      </c>
      <c r="D25" s="33" t="s">
        <v>592</v>
      </c>
      <c r="E25" s="32" t="s">
        <v>1553</v>
      </c>
      <c r="F25" s="9"/>
      <c r="G25" s="10"/>
      <c r="H25" s="9"/>
      <c r="I25" s="10"/>
      <c r="J25" s="332"/>
      <c r="K25" s="9">
        <v>25</v>
      </c>
      <c r="L25" s="185" t="s">
        <v>593</v>
      </c>
      <c r="M25" s="35">
        <v>1110</v>
      </c>
      <c r="N25" s="35"/>
      <c r="O25" s="186">
        <v>1000</v>
      </c>
      <c r="P25" s="186">
        <v>1110</v>
      </c>
      <c r="Q25" s="35">
        <v>1110</v>
      </c>
      <c r="R25" s="9">
        <v>1</v>
      </c>
      <c r="S25" s="186">
        <v>1000</v>
      </c>
      <c r="T25" s="9">
        <v>1</v>
      </c>
      <c r="U25" s="186">
        <v>1000</v>
      </c>
      <c r="V25" s="35">
        <v>13100</v>
      </c>
      <c r="W25" s="187" t="s">
        <v>3410</v>
      </c>
      <c r="X25" s="187" t="s">
        <v>3420</v>
      </c>
      <c r="Y25" s="187"/>
      <c r="Z25" s="38">
        <v>0.45833333333333331</v>
      </c>
      <c r="AA25" s="39">
        <v>0.46875</v>
      </c>
      <c r="AB25" s="39"/>
      <c r="AC25" s="38"/>
      <c r="AD25" s="9"/>
      <c r="AE25" s="32"/>
      <c r="AF25" s="32" t="s">
        <v>712</v>
      </c>
      <c r="AG25" s="32" t="s">
        <v>662</v>
      </c>
      <c r="AH25" s="32" t="s">
        <v>486</v>
      </c>
      <c r="AI25" s="183">
        <v>1</v>
      </c>
      <c r="AJ25" s="640"/>
      <c r="AK25" s="628"/>
      <c r="AL25" s="628"/>
      <c r="AM25" s="628"/>
      <c r="AN25" s="629"/>
      <c r="AO25" s="407"/>
      <c r="AP25"/>
      <c r="AQ25"/>
      <c r="AR25"/>
    </row>
    <row r="26" spans="2:44">
      <c r="B26" s="50">
        <v>19</v>
      </c>
      <c r="C26" s="67" t="s">
        <v>467</v>
      </c>
      <c r="D26" s="33"/>
      <c r="E26" s="32"/>
      <c r="F26" s="9"/>
      <c r="G26" s="10"/>
      <c r="H26" s="10"/>
      <c r="I26" s="10"/>
      <c r="J26" s="332"/>
      <c r="K26" s="9"/>
      <c r="L26" s="34"/>
      <c r="M26" s="35"/>
      <c r="N26" s="35"/>
      <c r="O26" s="36"/>
      <c r="P26" s="35"/>
      <c r="Q26" s="35"/>
      <c r="R26" s="9"/>
      <c r="S26" s="35"/>
      <c r="T26" s="9"/>
      <c r="U26" s="35"/>
      <c r="V26" s="35"/>
      <c r="W26" s="37"/>
      <c r="X26" s="187"/>
      <c r="Y26" s="187"/>
      <c r="Z26" s="38"/>
      <c r="AA26" s="39"/>
      <c r="AB26" s="39">
        <v>0.46875</v>
      </c>
      <c r="AC26" s="38">
        <v>0.52083333333333337</v>
      </c>
      <c r="AD26" s="9" t="s">
        <v>689</v>
      </c>
      <c r="AE26" s="32"/>
      <c r="AF26" s="32"/>
      <c r="AG26" s="32"/>
      <c r="AH26" s="40"/>
      <c r="AI26" s="183"/>
      <c r="AJ26" s="640" t="s">
        <v>3421</v>
      </c>
      <c r="AK26" s="628"/>
      <c r="AL26" s="628"/>
      <c r="AM26" s="628"/>
      <c r="AN26" s="629"/>
      <c r="AO26" s="407"/>
      <c r="AP26"/>
      <c r="AQ26"/>
      <c r="AR26"/>
    </row>
    <row r="27" spans="2:44">
      <c r="B27" s="50">
        <v>20</v>
      </c>
      <c r="C27" s="67" t="s">
        <v>467</v>
      </c>
      <c r="D27" s="33" t="s">
        <v>3300</v>
      </c>
      <c r="E27" s="32" t="s">
        <v>468</v>
      </c>
      <c r="F27" s="9"/>
      <c r="G27" s="10"/>
      <c r="H27" s="10"/>
      <c r="I27" s="10"/>
      <c r="J27" s="332"/>
      <c r="K27" s="9">
        <v>12</v>
      </c>
      <c r="L27" s="34" t="s">
        <v>593</v>
      </c>
      <c r="M27" s="35">
        <v>1100</v>
      </c>
      <c r="N27" s="35"/>
      <c r="O27" s="36" t="s">
        <v>3301</v>
      </c>
      <c r="P27" s="36">
        <v>1100</v>
      </c>
      <c r="Q27" s="35">
        <v>1100</v>
      </c>
      <c r="R27" s="9">
        <v>1</v>
      </c>
      <c r="S27" s="36">
        <v>200</v>
      </c>
      <c r="T27" s="9">
        <v>1</v>
      </c>
      <c r="U27" s="36">
        <v>200</v>
      </c>
      <c r="V27" s="35"/>
      <c r="W27" s="37"/>
      <c r="X27" s="37"/>
      <c r="Y27" s="37"/>
      <c r="Z27" s="38"/>
      <c r="AA27" s="39"/>
      <c r="AB27" s="39"/>
      <c r="AC27" s="38"/>
      <c r="AD27" s="9"/>
      <c r="AE27" s="32"/>
      <c r="AF27" s="32"/>
      <c r="AG27" s="32"/>
      <c r="AH27" s="40"/>
      <c r="AI27" s="183"/>
      <c r="AJ27" s="626"/>
      <c r="AK27" s="628"/>
      <c r="AL27" s="628"/>
      <c r="AM27" s="628"/>
      <c r="AN27" s="629"/>
      <c r="AO27" s="407"/>
      <c r="AP27"/>
      <c r="AQ27"/>
      <c r="AR27"/>
    </row>
    <row r="28" spans="2:44">
      <c r="B28" s="50">
        <v>21</v>
      </c>
      <c r="C28" s="67" t="s">
        <v>467</v>
      </c>
      <c r="D28" s="33" t="s">
        <v>3302</v>
      </c>
      <c r="E28" s="32" t="s">
        <v>468</v>
      </c>
      <c r="F28" s="9">
        <v>3844363</v>
      </c>
      <c r="G28" s="10">
        <v>1</v>
      </c>
      <c r="H28" s="10">
        <v>15</v>
      </c>
      <c r="I28" s="10" t="s">
        <v>610</v>
      </c>
      <c r="J28" s="332" t="s">
        <v>469</v>
      </c>
      <c r="K28" s="9">
        <v>25</v>
      </c>
      <c r="L28" s="34" t="s">
        <v>230</v>
      </c>
      <c r="M28" s="35">
        <v>1100</v>
      </c>
      <c r="N28" s="35">
        <v>1100</v>
      </c>
      <c r="O28" s="36">
        <v>6000</v>
      </c>
      <c r="P28" s="36">
        <v>1100</v>
      </c>
      <c r="Q28" s="35">
        <v>1100</v>
      </c>
      <c r="R28" s="9">
        <v>1</v>
      </c>
      <c r="S28" s="36">
        <v>6000</v>
      </c>
      <c r="T28" s="9">
        <v>1</v>
      </c>
      <c r="U28" s="36">
        <v>6000</v>
      </c>
      <c r="V28" s="35">
        <v>6050</v>
      </c>
      <c r="W28" s="37" t="s">
        <v>3422</v>
      </c>
      <c r="X28" s="37"/>
      <c r="Y28" s="37"/>
      <c r="Z28" s="38">
        <v>0.52083333333333337</v>
      </c>
      <c r="AA28" s="39">
        <v>0.54861111111111116</v>
      </c>
      <c r="AB28" s="39">
        <v>0.54861111111111116</v>
      </c>
      <c r="AC28" s="38">
        <v>0.55555555555555558</v>
      </c>
      <c r="AD28" s="9" t="s">
        <v>560</v>
      </c>
      <c r="AE28" s="32"/>
      <c r="AF28" s="32" t="s">
        <v>712</v>
      </c>
      <c r="AG28" s="32" t="s">
        <v>662</v>
      </c>
      <c r="AH28" s="40" t="s">
        <v>486</v>
      </c>
      <c r="AI28" s="183">
        <v>1</v>
      </c>
      <c r="AJ28" s="626" t="s">
        <v>3423</v>
      </c>
      <c r="AK28" s="628"/>
      <c r="AL28" s="628"/>
      <c r="AM28" s="628"/>
      <c r="AN28" s="629"/>
      <c r="AO28" s="407" t="s">
        <v>3445</v>
      </c>
      <c r="AP28"/>
      <c r="AQ28"/>
      <c r="AR28"/>
    </row>
    <row r="29" spans="2:44">
      <c r="B29" s="50">
        <v>22</v>
      </c>
      <c r="C29" s="67" t="s">
        <v>467</v>
      </c>
      <c r="D29" s="33" t="s">
        <v>3302</v>
      </c>
      <c r="E29" s="32" t="s">
        <v>468</v>
      </c>
      <c r="F29" s="9">
        <v>3844363</v>
      </c>
      <c r="G29" s="10">
        <v>2</v>
      </c>
      <c r="H29" s="10">
        <v>15</v>
      </c>
      <c r="I29" s="10" t="s">
        <v>610</v>
      </c>
      <c r="J29" s="332" t="s">
        <v>469</v>
      </c>
      <c r="K29" s="9">
        <v>25</v>
      </c>
      <c r="L29" s="34" t="s">
        <v>230</v>
      </c>
      <c r="M29" s="35">
        <v>1100</v>
      </c>
      <c r="N29" s="35">
        <v>1101</v>
      </c>
      <c r="O29" s="36">
        <v>6000</v>
      </c>
      <c r="P29" s="36">
        <v>1100</v>
      </c>
      <c r="Q29" s="35">
        <v>1101</v>
      </c>
      <c r="R29" s="9">
        <v>1</v>
      </c>
      <c r="S29" s="36">
        <v>6000</v>
      </c>
      <c r="T29" s="9">
        <v>1</v>
      </c>
      <c r="U29" s="36">
        <v>6000</v>
      </c>
      <c r="V29" s="35">
        <v>6050</v>
      </c>
      <c r="W29" s="37" t="s">
        <v>3424</v>
      </c>
      <c r="X29" s="37"/>
      <c r="Y29" s="37"/>
      <c r="Z29" s="38">
        <v>0.55555555555555558</v>
      </c>
      <c r="AA29" s="39">
        <v>0.58333333333333337</v>
      </c>
      <c r="AB29" s="39">
        <v>0.58333333333333337</v>
      </c>
      <c r="AC29" s="38">
        <v>0.60416666666666663</v>
      </c>
      <c r="AD29" s="9" t="s">
        <v>560</v>
      </c>
      <c r="AE29" s="32"/>
      <c r="AF29" s="32" t="s">
        <v>712</v>
      </c>
      <c r="AG29" s="32" t="s">
        <v>662</v>
      </c>
      <c r="AH29" s="40" t="s">
        <v>486</v>
      </c>
      <c r="AI29" s="183">
        <v>1</v>
      </c>
      <c r="AJ29" s="626" t="s">
        <v>3423</v>
      </c>
      <c r="AK29" s="628"/>
      <c r="AL29" s="628"/>
      <c r="AM29" s="628"/>
      <c r="AN29" s="629"/>
      <c r="AO29" s="407"/>
      <c r="AP29"/>
      <c r="AQ29"/>
      <c r="AR29"/>
    </row>
    <row r="30" spans="2:44">
      <c r="B30" s="50">
        <v>23</v>
      </c>
      <c r="C30" s="67" t="s">
        <v>467</v>
      </c>
      <c r="D30" s="33" t="s">
        <v>3302</v>
      </c>
      <c r="E30" s="32" t="s">
        <v>468</v>
      </c>
      <c r="F30" s="9">
        <v>3844363</v>
      </c>
      <c r="G30" s="10">
        <v>3</v>
      </c>
      <c r="H30" s="10">
        <v>15</v>
      </c>
      <c r="I30" s="10" t="s">
        <v>610</v>
      </c>
      <c r="J30" s="332" t="s">
        <v>469</v>
      </c>
      <c r="K30" s="9">
        <v>25</v>
      </c>
      <c r="L30" s="34" t="s">
        <v>230</v>
      </c>
      <c r="M30" s="35">
        <v>1100</v>
      </c>
      <c r="N30" s="35">
        <v>1101</v>
      </c>
      <c r="O30" s="36">
        <v>6000</v>
      </c>
      <c r="P30" s="35">
        <v>1100</v>
      </c>
      <c r="Q30" s="35">
        <v>1101</v>
      </c>
      <c r="R30" s="9">
        <v>1</v>
      </c>
      <c r="S30" s="35">
        <v>6000</v>
      </c>
      <c r="T30" s="9">
        <v>1</v>
      </c>
      <c r="U30" s="35">
        <v>6000</v>
      </c>
      <c r="V30" s="35">
        <v>6050</v>
      </c>
      <c r="W30" s="37" t="s">
        <v>3425</v>
      </c>
      <c r="X30" s="37" t="s">
        <v>3426</v>
      </c>
      <c r="Y30" s="37"/>
      <c r="Z30" s="38">
        <v>0.60416666666666663</v>
      </c>
      <c r="AA30" s="39">
        <v>0.63194444444444442</v>
      </c>
      <c r="AB30" s="39">
        <v>0.63194444444444442</v>
      </c>
      <c r="AC30" s="38">
        <v>0.63888888888888884</v>
      </c>
      <c r="AD30" s="9" t="s">
        <v>560</v>
      </c>
      <c r="AE30" s="32"/>
      <c r="AF30" s="32" t="s">
        <v>712</v>
      </c>
      <c r="AG30" s="32" t="s">
        <v>662</v>
      </c>
      <c r="AH30" s="40" t="s">
        <v>486</v>
      </c>
      <c r="AI30" s="183">
        <v>1</v>
      </c>
      <c r="AJ30" s="626" t="s">
        <v>3427</v>
      </c>
      <c r="AK30" s="628"/>
      <c r="AL30" s="628"/>
      <c r="AM30" s="628"/>
      <c r="AN30" s="629"/>
      <c r="AO30" s="407"/>
      <c r="AP30"/>
      <c r="AQ30"/>
      <c r="AR30"/>
    </row>
    <row r="31" spans="2:44">
      <c r="B31" s="50">
        <v>24</v>
      </c>
      <c r="C31" s="67" t="s">
        <v>467</v>
      </c>
      <c r="D31" s="33" t="s">
        <v>592</v>
      </c>
      <c r="E31" s="32" t="s">
        <v>468</v>
      </c>
      <c r="F31" s="9"/>
      <c r="G31" s="10"/>
      <c r="H31" s="9"/>
      <c r="I31" s="10"/>
      <c r="J31" s="332"/>
      <c r="K31" s="9">
        <v>25</v>
      </c>
      <c r="L31" s="185" t="s">
        <v>593</v>
      </c>
      <c r="M31" s="35">
        <v>1100</v>
      </c>
      <c r="N31" s="35"/>
      <c r="O31" s="186" t="s">
        <v>3301</v>
      </c>
      <c r="P31" s="186">
        <v>1100</v>
      </c>
      <c r="Q31" s="35">
        <v>1100</v>
      </c>
      <c r="R31" s="9">
        <v>1</v>
      </c>
      <c r="S31" s="186"/>
      <c r="T31" s="9">
        <v>1</v>
      </c>
      <c r="U31" s="186">
        <v>500</v>
      </c>
      <c r="V31" s="35">
        <v>18700</v>
      </c>
      <c r="W31" s="187" t="s">
        <v>3428</v>
      </c>
      <c r="X31" s="187" t="s">
        <v>3426</v>
      </c>
      <c r="Y31" s="187"/>
      <c r="Z31" s="38">
        <v>0.63888888888888884</v>
      </c>
      <c r="AA31" s="39">
        <v>0.64236111111111116</v>
      </c>
      <c r="AB31" s="39"/>
      <c r="AC31" s="38"/>
      <c r="AD31" s="9"/>
      <c r="AE31" s="32"/>
      <c r="AF31" s="32" t="s">
        <v>712</v>
      </c>
      <c r="AG31" s="32" t="s">
        <v>662</v>
      </c>
      <c r="AH31" s="32" t="s">
        <v>486</v>
      </c>
      <c r="AI31" s="183">
        <v>1</v>
      </c>
      <c r="AJ31" s="626" t="s">
        <v>3429</v>
      </c>
      <c r="AK31" s="628"/>
      <c r="AL31" s="628"/>
      <c r="AM31" s="628"/>
      <c r="AN31" s="629"/>
      <c r="AO31" s="407"/>
      <c r="AP31"/>
      <c r="AQ31"/>
      <c r="AR31"/>
    </row>
    <row r="32" spans="2:44">
      <c r="B32" s="50">
        <v>25</v>
      </c>
      <c r="C32" s="67" t="s">
        <v>467</v>
      </c>
      <c r="D32" s="33"/>
      <c r="E32" s="32"/>
      <c r="F32" s="9"/>
      <c r="G32" s="10"/>
      <c r="H32" s="10"/>
      <c r="I32" s="10"/>
      <c r="J32" s="332"/>
      <c r="K32" s="9"/>
      <c r="L32" s="34"/>
      <c r="M32" s="35"/>
      <c r="N32" s="35"/>
      <c r="O32" s="36"/>
      <c r="P32" s="36"/>
      <c r="Q32" s="35"/>
      <c r="R32" s="9"/>
      <c r="S32" s="36"/>
      <c r="T32" s="9"/>
      <c r="U32" s="36"/>
      <c r="V32" s="35"/>
      <c r="W32" s="37"/>
      <c r="X32" s="37"/>
      <c r="Y32" s="37"/>
      <c r="Z32" s="38"/>
      <c r="AA32" s="39"/>
      <c r="AB32" s="39">
        <v>0.64236111111111116</v>
      </c>
      <c r="AC32" s="38">
        <v>0.66319444444444442</v>
      </c>
      <c r="AD32" s="9" t="s">
        <v>560</v>
      </c>
      <c r="AE32" s="32"/>
      <c r="AF32" s="32"/>
      <c r="AG32" s="32"/>
      <c r="AH32" s="40"/>
      <c r="AI32" s="183"/>
      <c r="AJ32" s="626"/>
      <c r="AK32" s="628"/>
      <c r="AL32" s="628"/>
      <c r="AM32" s="628"/>
      <c r="AN32" s="629"/>
      <c r="AO32" s="407"/>
      <c r="AP32"/>
      <c r="AQ32"/>
      <c r="AR32"/>
    </row>
    <row r="33" spans="2:44">
      <c r="B33" s="50">
        <v>26</v>
      </c>
      <c r="C33" s="67" t="s">
        <v>467</v>
      </c>
      <c r="D33" s="33" t="s">
        <v>3300</v>
      </c>
      <c r="E33" s="32" t="s">
        <v>468</v>
      </c>
      <c r="F33" s="9"/>
      <c r="G33" s="10"/>
      <c r="H33" s="10"/>
      <c r="I33" s="10"/>
      <c r="J33" s="332"/>
      <c r="K33" s="9">
        <v>12</v>
      </c>
      <c r="L33" s="34" t="s">
        <v>593</v>
      </c>
      <c r="M33" s="35">
        <v>1100</v>
      </c>
      <c r="N33" s="35"/>
      <c r="O33" s="36" t="s">
        <v>3301</v>
      </c>
      <c r="P33" s="36">
        <v>1100</v>
      </c>
      <c r="Q33" s="35">
        <v>1100</v>
      </c>
      <c r="R33" s="9">
        <v>1</v>
      </c>
      <c r="S33" s="36">
        <v>200</v>
      </c>
      <c r="T33" s="9">
        <v>1</v>
      </c>
      <c r="U33" s="36">
        <v>200</v>
      </c>
      <c r="V33" s="35"/>
      <c r="W33" s="37"/>
      <c r="X33" s="37"/>
      <c r="Y33" s="37"/>
      <c r="Z33" s="38"/>
      <c r="AA33" s="39"/>
      <c r="AB33" s="39"/>
      <c r="AC33" s="38"/>
      <c r="AD33" s="9"/>
      <c r="AE33" s="32"/>
      <c r="AF33" s="32"/>
      <c r="AG33" s="32"/>
      <c r="AH33" s="40"/>
      <c r="AI33" s="183"/>
      <c r="AJ33" s="626"/>
      <c r="AK33" s="628"/>
      <c r="AL33" s="628"/>
      <c r="AM33" s="628"/>
      <c r="AN33" s="629"/>
      <c r="AO33" s="407"/>
      <c r="AP33"/>
      <c r="AQ33"/>
      <c r="AR33"/>
    </row>
    <row r="34" spans="2:44">
      <c r="B34" s="50">
        <v>27</v>
      </c>
      <c r="C34" s="67" t="s">
        <v>467</v>
      </c>
      <c r="D34" s="33" t="s">
        <v>3302</v>
      </c>
      <c r="E34" s="32" t="s">
        <v>468</v>
      </c>
      <c r="F34" s="9">
        <v>3844363</v>
      </c>
      <c r="G34" s="10">
        <v>4</v>
      </c>
      <c r="H34" s="10">
        <v>15</v>
      </c>
      <c r="I34" s="10" t="s">
        <v>610</v>
      </c>
      <c r="J34" s="332" t="s">
        <v>469</v>
      </c>
      <c r="K34" s="9">
        <v>25</v>
      </c>
      <c r="L34" s="34" t="s">
        <v>230</v>
      </c>
      <c r="M34" s="35">
        <v>1100</v>
      </c>
      <c r="N34" s="35">
        <v>1101</v>
      </c>
      <c r="O34" s="36">
        <v>6000</v>
      </c>
      <c r="P34" s="35">
        <v>1100</v>
      </c>
      <c r="Q34" s="35">
        <v>1101</v>
      </c>
      <c r="R34" s="9">
        <v>1</v>
      </c>
      <c r="S34" s="35">
        <v>6000</v>
      </c>
      <c r="T34" s="9">
        <v>1</v>
      </c>
      <c r="U34" s="35">
        <v>6000</v>
      </c>
      <c r="V34" s="35">
        <v>6050</v>
      </c>
      <c r="W34" s="37" t="s">
        <v>3430</v>
      </c>
      <c r="X34" s="37"/>
      <c r="Y34" s="37"/>
      <c r="Z34" s="38">
        <v>0.66319444444444442</v>
      </c>
      <c r="AA34" s="39">
        <v>0.69097222222222221</v>
      </c>
      <c r="AB34" s="39">
        <v>0.69097222222222221</v>
      </c>
      <c r="AC34" s="38">
        <v>0.69791666666666663</v>
      </c>
      <c r="AD34" s="9" t="s">
        <v>560</v>
      </c>
      <c r="AE34" s="32"/>
      <c r="AF34" s="32" t="s">
        <v>712</v>
      </c>
      <c r="AG34" s="32" t="s">
        <v>662</v>
      </c>
      <c r="AH34" s="40" t="s">
        <v>486</v>
      </c>
      <c r="AI34" s="183">
        <v>1</v>
      </c>
      <c r="AJ34" s="626" t="s">
        <v>3423</v>
      </c>
      <c r="AK34" s="628"/>
      <c r="AL34" s="628"/>
      <c r="AM34" s="628"/>
      <c r="AN34" s="629"/>
      <c r="AO34" s="407"/>
      <c r="AP34"/>
      <c r="AQ34"/>
      <c r="AR34"/>
    </row>
    <row r="35" spans="2:44">
      <c r="B35" s="50">
        <v>28</v>
      </c>
      <c r="C35" s="67" t="s">
        <v>467</v>
      </c>
      <c r="D35" s="33" t="s">
        <v>3302</v>
      </c>
      <c r="E35" s="32" t="s">
        <v>468</v>
      </c>
      <c r="F35" s="9">
        <v>3844363</v>
      </c>
      <c r="G35" s="10">
        <v>5</v>
      </c>
      <c r="H35" s="9">
        <v>15</v>
      </c>
      <c r="I35" s="10" t="s">
        <v>610</v>
      </c>
      <c r="J35" s="332" t="s">
        <v>469</v>
      </c>
      <c r="K35" s="9">
        <v>25</v>
      </c>
      <c r="L35" s="185" t="s">
        <v>230</v>
      </c>
      <c r="M35" s="35">
        <v>1100</v>
      </c>
      <c r="N35" s="35">
        <v>1100</v>
      </c>
      <c r="O35" s="186">
        <v>6000</v>
      </c>
      <c r="P35" s="186">
        <v>1100</v>
      </c>
      <c r="Q35" s="35">
        <v>1100</v>
      </c>
      <c r="R35" s="9">
        <v>1</v>
      </c>
      <c r="S35" s="186">
        <v>6000</v>
      </c>
      <c r="T35" s="9">
        <v>1</v>
      </c>
      <c r="U35" s="186">
        <v>6000</v>
      </c>
      <c r="V35" s="35">
        <v>6050</v>
      </c>
      <c r="W35" s="187" t="s">
        <v>3431</v>
      </c>
      <c r="X35" s="187"/>
      <c r="Y35" s="187"/>
      <c r="Z35" s="38">
        <v>0.69791666666666663</v>
      </c>
      <c r="AA35" s="39">
        <v>0.72569444444444442</v>
      </c>
      <c r="AB35" s="39">
        <v>0.72569444444444442</v>
      </c>
      <c r="AC35" s="38">
        <v>0.77430555555555558</v>
      </c>
      <c r="AD35" s="9" t="s">
        <v>560</v>
      </c>
      <c r="AE35" s="32"/>
      <c r="AF35" s="32" t="s">
        <v>712</v>
      </c>
      <c r="AG35" s="32" t="s">
        <v>662</v>
      </c>
      <c r="AH35" s="32" t="s">
        <v>486</v>
      </c>
      <c r="AI35" s="183">
        <v>1</v>
      </c>
      <c r="AJ35" s="626" t="s">
        <v>3423</v>
      </c>
      <c r="AK35" s="628"/>
      <c r="AL35" s="628"/>
      <c r="AM35" s="628"/>
      <c r="AN35" s="629"/>
      <c r="AO35" s="407"/>
      <c r="AP35"/>
      <c r="AQ35"/>
      <c r="AR35"/>
    </row>
    <row r="36" spans="2:44">
      <c r="B36" s="50">
        <v>29</v>
      </c>
      <c r="C36" s="67" t="s">
        <v>467</v>
      </c>
      <c r="D36" s="33" t="s">
        <v>3302</v>
      </c>
      <c r="E36" s="32" t="s">
        <v>468</v>
      </c>
      <c r="F36" s="9">
        <v>3844363</v>
      </c>
      <c r="G36" s="10">
        <v>6</v>
      </c>
      <c r="H36" s="9">
        <v>15</v>
      </c>
      <c r="I36" s="10" t="s">
        <v>610</v>
      </c>
      <c r="J36" s="332" t="s">
        <v>469</v>
      </c>
      <c r="K36" s="9">
        <v>25</v>
      </c>
      <c r="L36" s="34" t="s">
        <v>230</v>
      </c>
      <c r="M36" s="35">
        <v>1100</v>
      </c>
      <c r="N36" s="35">
        <v>1101</v>
      </c>
      <c r="O36" s="36">
        <v>6000</v>
      </c>
      <c r="P36" s="35">
        <v>1100</v>
      </c>
      <c r="Q36" s="35">
        <v>1101</v>
      </c>
      <c r="R36" s="9">
        <v>1</v>
      </c>
      <c r="S36" s="35">
        <v>6000</v>
      </c>
      <c r="T36" s="9">
        <v>1</v>
      </c>
      <c r="U36" s="35">
        <v>6000</v>
      </c>
      <c r="V36" s="35">
        <v>6050</v>
      </c>
      <c r="W36" s="37" t="s">
        <v>3432</v>
      </c>
      <c r="X36" s="249" t="s">
        <v>3433</v>
      </c>
      <c r="Y36" s="249"/>
      <c r="Z36" s="38">
        <v>0.77430555555555558</v>
      </c>
      <c r="AA36" s="39">
        <v>0.80208333333333337</v>
      </c>
      <c r="AB36" s="39">
        <v>0.80208333333333337</v>
      </c>
      <c r="AC36" s="38">
        <v>0.80902777777777779</v>
      </c>
      <c r="AD36" s="9" t="s">
        <v>560</v>
      </c>
      <c r="AE36" s="32"/>
      <c r="AF36" s="32" t="s">
        <v>712</v>
      </c>
      <c r="AG36" s="32" t="s">
        <v>662</v>
      </c>
      <c r="AH36" s="40" t="s">
        <v>486</v>
      </c>
      <c r="AI36" s="183">
        <v>1</v>
      </c>
      <c r="AJ36" s="626" t="s">
        <v>3423</v>
      </c>
      <c r="AK36" s="628"/>
      <c r="AL36" s="628"/>
      <c r="AM36" s="628"/>
      <c r="AN36" s="629"/>
      <c r="AO36" s="407"/>
      <c r="AP36"/>
      <c r="AQ36"/>
      <c r="AR36"/>
    </row>
    <row r="37" spans="2:44">
      <c r="B37" s="50">
        <v>30</v>
      </c>
      <c r="C37" s="67" t="s">
        <v>467</v>
      </c>
      <c r="D37" s="33" t="s">
        <v>592</v>
      </c>
      <c r="E37" s="32" t="s">
        <v>468</v>
      </c>
      <c r="F37" s="9"/>
      <c r="G37" s="10"/>
      <c r="H37" s="10"/>
      <c r="I37" s="184"/>
      <c r="J37" s="332"/>
      <c r="K37" s="9">
        <v>25</v>
      </c>
      <c r="L37" s="34" t="s">
        <v>593</v>
      </c>
      <c r="M37" s="35">
        <v>1100</v>
      </c>
      <c r="N37" s="35"/>
      <c r="O37" s="36" t="s">
        <v>3301</v>
      </c>
      <c r="P37" s="36">
        <v>1100</v>
      </c>
      <c r="Q37" s="35">
        <v>1100</v>
      </c>
      <c r="R37" s="9">
        <v>1</v>
      </c>
      <c r="S37" s="36"/>
      <c r="T37" s="9">
        <v>1</v>
      </c>
      <c r="U37" s="36">
        <v>500</v>
      </c>
      <c r="V37" s="35">
        <v>18700</v>
      </c>
      <c r="W37" s="37" t="s">
        <v>3428</v>
      </c>
      <c r="X37" s="37" t="s">
        <v>3433</v>
      </c>
      <c r="Y37" s="37"/>
      <c r="Z37" s="38">
        <v>0.80902777777777779</v>
      </c>
      <c r="AA37" s="39">
        <v>0.8125</v>
      </c>
      <c r="AB37" s="39"/>
      <c r="AC37" s="38"/>
      <c r="AD37" s="9"/>
      <c r="AE37" s="32"/>
      <c r="AF37" s="32" t="s">
        <v>712</v>
      </c>
      <c r="AG37" s="32" t="s">
        <v>662</v>
      </c>
      <c r="AH37" s="40" t="s">
        <v>486</v>
      </c>
      <c r="AI37" s="183">
        <v>1</v>
      </c>
      <c r="AJ37" s="626" t="s">
        <v>3429</v>
      </c>
      <c r="AK37" s="628"/>
      <c r="AL37" s="628"/>
      <c r="AM37" s="628"/>
      <c r="AN37" s="629"/>
      <c r="AO37" s="407"/>
      <c r="AP37"/>
      <c r="AQ37"/>
      <c r="AR37"/>
    </row>
    <row r="38" spans="2:44">
      <c r="B38" s="50">
        <v>31</v>
      </c>
      <c r="C38" s="67" t="s">
        <v>467</v>
      </c>
      <c r="D38" s="33"/>
      <c r="E38" s="32"/>
      <c r="F38" s="9"/>
      <c r="G38" s="10"/>
      <c r="H38" s="10"/>
      <c r="I38" s="184"/>
      <c r="J38" s="332"/>
      <c r="K38" s="9"/>
      <c r="L38" s="34"/>
      <c r="M38" s="35"/>
      <c r="N38" s="35"/>
      <c r="O38" s="36"/>
      <c r="P38" s="36"/>
      <c r="Q38" s="35"/>
      <c r="R38" s="9"/>
      <c r="S38" s="36"/>
      <c r="T38" s="9"/>
      <c r="U38" s="36"/>
      <c r="V38" s="35"/>
      <c r="W38" s="37"/>
      <c r="X38" s="37"/>
      <c r="Y38" s="37"/>
      <c r="Z38" s="38"/>
      <c r="AA38" s="39"/>
      <c r="AB38" s="39">
        <v>0.8125</v>
      </c>
      <c r="AC38" s="38">
        <v>0.83333333333333337</v>
      </c>
      <c r="AD38" s="9" t="s">
        <v>560</v>
      </c>
      <c r="AE38" s="32"/>
      <c r="AF38" s="32"/>
      <c r="AG38" s="32"/>
      <c r="AH38" s="40"/>
      <c r="AI38" s="183"/>
      <c r="AJ38" s="626"/>
      <c r="AK38" s="628"/>
      <c r="AL38" s="628"/>
      <c r="AM38" s="628"/>
      <c r="AN38" s="629"/>
      <c r="AO38" s="407"/>
      <c r="AP38"/>
      <c r="AQ38"/>
      <c r="AR38"/>
    </row>
    <row r="39" spans="2:44">
      <c r="B39" s="50">
        <v>32</v>
      </c>
      <c r="C39" s="67" t="s">
        <v>467</v>
      </c>
      <c r="D39" s="33" t="s">
        <v>3300</v>
      </c>
      <c r="E39" s="32" t="s">
        <v>468</v>
      </c>
      <c r="F39" s="9"/>
      <c r="G39" s="10"/>
      <c r="H39" s="10"/>
      <c r="I39" s="184"/>
      <c r="J39" s="332"/>
      <c r="K39" s="9">
        <v>12</v>
      </c>
      <c r="L39" s="34" t="s">
        <v>593</v>
      </c>
      <c r="M39" s="35">
        <v>1100</v>
      </c>
      <c r="N39" s="35"/>
      <c r="O39" s="36" t="s">
        <v>3301</v>
      </c>
      <c r="P39" s="36">
        <v>1100</v>
      </c>
      <c r="Q39" s="35">
        <v>1100</v>
      </c>
      <c r="R39" s="9">
        <v>1</v>
      </c>
      <c r="S39" s="36">
        <v>200</v>
      </c>
      <c r="T39" s="9">
        <v>1</v>
      </c>
      <c r="U39" s="36">
        <v>200</v>
      </c>
      <c r="V39" s="35"/>
      <c r="W39" s="37"/>
      <c r="X39" s="37"/>
      <c r="Y39" s="37"/>
      <c r="Z39" s="38"/>
      <c r="AA39" s="39"/>
      <c r="AB39" s="39"/>
      <c r="AC39" s="38"/>
      <c r="AD39" s="9"/>
      <c r="AE39" s="32"/>
      <c r="AF39" s="32"/>
      <c r="AG39" s="32"/>
      <c r="AH39" s="40"/>
      <c r="AI39" s="183"/>
      <c r="AJ39" s="626"/>
      <c r="AK39" s="628"/>
      <c r="AL39" s="628"/>
      <c r="AM39" s="628"/>
      <c r="AN39" s="629"/>
      <c r="AO39" s="407"/>
      <c r="AP39"/>
      <c r="AQ39"/>
      <c r="AR39"/>
    </row>
    <row r="40" spans="2:44">
      <c r="B40" s="50">
        <v>33</v>
      </c>
      <c r="C40" s="67" t="s">
        <v>467</v>
      </c>
      <c r="D40" s="68" t="s">
        <v>3302</v>
      </c>
      <c r="E40" s="32" t="s">
        <v>468</v>
      </c>
      <c r="F40" s="9">
        <v>3844363</v>
      </c>
      <c r="G40" s="10">
        <v>7</v>
      </c>
      <c r="H40" s="10">
        <v>15</v>
      </c>
      <c r="I40" s="10" t="s">
        <v>610</v>
      </c>
      <c r="J40" s="332" t="s">
        <v>469</v>
      </c>
      <c r="K40" s="9">
        <v>25</v>
      </c>
      <c r="L40" s="34" t="s">
        <v>230</v>
      </c>
      <c r="M40" s="35">
        <v>1100</v>
      </c>
      <c r="N40" s="35">
        <v>1101</v>
      </c>
      <c r="O40" s="36">
        <v>6000</v>
      </c>
      <c r="P40" s="35">
        <v>1100</v>
      </c>
      <c r="Q40" s="35">
        <v>1101</v>
      </c>
      <c r="R40" s="9">
        <v>1</v>
      </c>
      <c r="S40" s="35">
        <v>6000</v>
      </c>
      <c r="T40" s="9">
        <v>1</v>
      </c>
      <c r="U40" s="35">
        <v>6000</v>
      </c>
      <c r="V40" s="35">
        <v>6050</v>
      </c>
      <c r="W40" s="37" t="s">
        <v>3434</v>
      </c>
      <c r="X40" s="37"/>
      <c r="Y40" s="37"/>
      <c r="Z40" s="38">
        <v>0.83333333333333337</v>
      </c>
      <c r="AA40" s="39">
        <v>0.86111111111111116</v>
      </c>
      <c r="AB40" s="39">
        <v>0.86111111111111116</v>
      </c>
      <c r="AC40" s="38">
        <v>0.86805555555555558</v>
      </c>
      <c r="AD40" s="9" t="s">
        <v>560</v>
      </c>
      <c r="AE40" s="32"/>
      <c r="AF40" s="32" t="s">
        <v>712</v>
      </c>
      <c r="AG40" s="32" t="s">
        <v>662</v>
      </c>
      <c r="AH40" s="40" t="s">
        <v>486</v>
      </c>
      <c r="AI40" s="183">
        <v>1</v>
      </c>
      <c r="AJ40" s="626" t="s">
        <v>3423</v>
      </c>
      <c r="AK40" s="628"/>
      <c r="AL40" s="628"/>
      <c r="AM40" s="628"/>
      <c r="AN40" s="629"/>
      <c r="AO40" s="407"/>
      <c r="AP40"/>
      <c r="AQ40"/>
      <c r="AR40"/>
    </row>
    <row r="41" spans="2:44">
      <c r="B41" s="50">
        <v>34</v>
      </c>
      <c r="C41" s="67" t="s">
        <v>467</v>
      </c>
      <c r="D41" s="68" t="s">
        <v>3302</v>
      </c>
      <c r="E41" s="32" t="s">
        <v>468</v>
      </c>
      <c r="F41" s="9">
        <v>3844363</v>
      </c>
      <c r="G41" s="10">
        <v>8</v>
      </c>
      <c r="H41" s="10">
        <v>15</v>
      </c>
      <c r="I41" s="10" t="s">
        <v>610</v>
      </c>
      <c r="J41" s="332" t="s">
        <v>469</v>
      </c>
      <c r="K41" s="9">
        <v>25</v>
      </c>
      <c r="L41" s="34" t="s">
        <v>230</v>
      </c>
      <c r="M41" s="35">
        <v>1100</v>
      </c>
      <c r="N41" s="35">
        <v>1101</v>
      </c>
      <c r="O41" s="36">
        <v>6000</v>
      </c>
      <c r="P41" s="186">
        <v>1100</v>
      </c>
      <c r="Q41" s="35">
        <v>1101</v>
      </c>
      <c r="R41" s="9">
        <v>1</v>
      </c>
      <c r="S41" s="186">
        <v>6000</v>
      </c>
      <c r="T41" s="9">
        <v>1</v>
      </c>
      <c r="U41" s="186">
        <v>6000</v>
      </c>
      <c r="V41" s="35">
        <v>6050</v>
      </c>
      <c r="W41" s="37" t="s">
        <v>3435</v>
      </c>
      <c r="X41" s="37"/>
      <c r="Y41" s="37"/>
      <c r="Z41" s="38">
        <v>0.86805555555555558</v>
      </c>
      <c r="AA41" s="39">
        <v>0.89583333333333337</v>
      </c>
      <c r="AB41" s="39">
        <v>0.89583333333333337</v>
      </c>
      <c r="AC41" s="38">
        <v>0.90277777777777779</v>
      </c>
      <c r="AD41" s="9" t="s">
        <v>560</v>
      </c>
      <c r="AE41" s="32"/>
      <c r="AF41" s="32" t="s">
        <v>712</v>
      </c>
      <c r="AG41" s="32" t="s">
        <v>662</v>
      </c>
      <c r="AH41" s="40" t="s">
        <v>486</v>
      </c>
      <c r="AI41" s="183">
        <v>1</v>
      </c>
      <c r="AJ41" s="626" t="s">
        <v>3423</v>
      </c>
      <c r="AK41" s="628"/>
      <c r="AL41" s="628"/>
      <c r="AM41" s="628"/>
      <c r="AN41" s="629"/>
      <c r="AO41" s="407"/>
      <c r="AP41"/>
      <c r="AQ41"/>
      <c r="AR41"/>
    </row>
    <row r="42" spans="2:44">
      <c r="B42" s="50">
        <v>35</v>
      </c>
      <c r="C42" s="67" t="s">
        <v>467</v>
      </c>
      <c r="D42" s="33" t="s">
        <v>3302</v>
      </c>
      <c r="E42" s="32" t="s">
        <v>468</v>
      </c>
      <c r="F42" s="9">
        <v>3844363</v>
      </c>
      <c r="G42" s="10">
        <v>9</v>
      </c>
      <c r="H42" s="10">
        <v>15</v>
      </c>
      <c r="I42" s="10" t="s">
        <v>610</v>
      </c>
      <c r="J42" s="332" t="s">
        <v>469</v>
      </c>
      <c r="K42" s="9">
        <v>25</v>
      </c>
      <c r="L42" s="185" t="s">
        <v>230</v>
      </c>
      <c r="M42" s="35">
        <v>1100</v>
      </c>
      <c r="N42" s="35">
        <v>1100</v>
      </c>
      <c r="O42" s="186">
        <v>6000</v>
      </c>
      <c r="P42" s="186">
        <v>1100</v>
      </c>
      <c r="Q42" s="35">
        <v>1100</v>
      </c>
      <c r="R42" s="9">
        <v>1</v>
      </c>
      <c r="S42" s="186">
        <v>6000</v>
      </c>
      <c r="T42" s="9">
        <v>1</v>
      </c>
      <c r="U42" s="186">
        <v>6000</v>
      </c>
      <c r="V42" s="35">
        <v>6050</v>
      </c>
      <c r="W42" s="187" t="s">
        <v>3436</v>
      </c>
      <c r="X42" s="37" t="s">
        <v>3437</v>
      </c>
      <c r="Y42" s="37"/>
      <c r="Z42" s="38">
        <v>0.90277777777777779</v>
      </c>
      <c r="AA42" s="39">
        <v>0.93055555555555558</v>
      </c>
      <c r="AB42" s="39">
        <v>0.93055555555555558</v>
      </c>
      <c r="AC42" s="38">
        <v>0.9375</v>
      </c>
      <c r="AD42" s="9" t="s">
        <v>560</v>
      </c>
      <c r="AE42" s="32"/>
      <c r="AF42" s="32" t="s">
        <v>712</v>
      </c>
      <c r="AG42" s="32" t="s">
        <v>662</v>
      </c>
      <c r="AH42" s="40" t="s">
        <v>486</v>
      </c>
      <c r="AI42" s="183">
        <v>1</v>
      </c>
      <c r="AJ42" s="626" t="s">
        <v>3423</v>
      </c>
      <c r="AK42" s="628"/>
      <c r="AL42" s="628"/>
      <c r="AM42" s="628"/>
      <c r="AN42" s="629"/>
      <c r="AO42" s="407"/>
      <c r="AP42"/>
      <c r="AQ42"/>
      <c r="AR42"/>
    </row>
    <row r="43" spans="2:44">
      <c r="B43" s="50">
        <v>36</v>
      </c>
      <c r="C43" s="67" t="s">
        <v>467</v>
      </c>
      <c r="D43" s="33" t="s">
        <v>592</v>
      </c>
      <c r="E43" s="32" t="s">
        <v>468</v>
      </c>
      <c r="F43" s="9"/>
      <c r="G43" s="10"/>
      <c r="H43" s="10"/>
      <c r="I43" s="10"/>
      <c r="J43" s="332"/>
      <c r="K43" s="9">
        <v>25</v>
      </c>
      <c r="L43" s="185" t="s">
        <v>593</v>
      </c>
      <c r="M43" s="35">
        <v>1100</v>
      </c>
      <c r="N43" s="35"/>
      <c r="O43" s="186" t="s">
        <v>3301</v>
      </c>
      <c r="P43" s="186">
        <v>1100</v>
      </c>
      <c r="Q43" s="35">
        <v>1100</v>
      </c>
      <c r="R43" s="9">
        <v>1</v>
      </c>
      <c r="S43" s="186"/>
      <c r="T43" s="9">
        <v>1</v>
      </c>
      <c r="U43" s="186">
        <v>500</v>
      </c>
      <c r="V43" s="35">
        <v>18700</v>
      </c>
      <c r="W43" s="187" t="s">
        <v>3428</v>
      </c>
      <c r="X43" s="37" t="s">
        <v>3437</v>
      </c>
      <c r="Y43" s="37"/>
      <c r="Z43" s="38">
        <v>0.9375</v>
      </c>
      <c r="AA43" s="39">
        <v>0.94097222222222221</v>
      </c>
      <c r="AB43" s="39"/>
      <c r="AC43" s="38"/>
      <c r="AD43" s="9"/>
      <c r="AE43" s="32"/>
      <c r="AF43" s="32" t="s">
        <v>712</v>
      </c>
      <c r="AG43" s="32" t="s">
        <v>662</v>
      </c>
      <c r="AH43" s="40" t="s">
        <v>486</v>
      </c>
      <c r="AI43" s="183">
        <v>1</v>
      </c>
      <c r="AJ43" s="626" t="s">
        <v>3429</v>
      </c>
      <c r="AK43" s="628"/>
      <c r="AL43" s="628"/>
      <c r="AM43" s="628"/>
      <c r="AN43" s="629"/>
      <c r="AO43" s="407"/>
      <c r="AP43"/>
      <c r="AQ43"/>
      <c r="AR43"/>
    </row>
    <row r="44" spans="2:44">
      <c r="B44" s="50">
        <v>37</v>
      </c>
      <c r="C44" s="67" t="s">
        <v>467</v>
      </c>
      <c r="D44" s="68"/>
      <c r="E44" s="32"/>
      <c r="F44" s="9"/>
      <c r="G44" s="10"/>
      <c r="H44" s="10"/>
      <c r="I44" s="10"/>
      <c r="J44" s="332"/>
      <c r="K44" s="9"/>
      <c r="L44" s="185"/>
      <c r="M44" s="35"/>
      <c r="N44" s="35"/>
      <c r="O44" s="186"/>
      <c r="P44" s="186"/>
      <c r="Q44" s="35"/>
      <c r="R44" s="9"/>
      <c r="S44" s="186"/>
      <c r="T44" s="9"/>
      <c r="U44" s="186"/>
      <c r="V44" s="35"/>
      <c r="W44" s="187"/>
      <c r="X44" s="37"/>
      <c r="Y44" s="37"/>
      <c r="Z44" s="38"/>
      <c r="AA44" s="39"/>
      <c r="AB44" s="39">
        <v>0.94097222222222221</v>
      </c>
      <c r="AC44" s="38">
        <v>0.96180555555555558</v>
      </c>
      <c r="AD44" s="9" t="s">
        <v>560</v>
      </c>
      <c r="AE44" s="32"/>
      <c r="AF44" s="32"/>
      <c r="AG44" s="32"/>
      <c r="AH44" s="40"/>
      <c r="AI44" s="183"/>
      <c r="AJ44" s="626"/>
      <c r="AK44" s="628"/>
      <c r="AL44" s="628"/>
      <c r="AM44" s="628"/>
      <c r="AN44" s="629"/>
      <c r="AO44" s="407"/>
      <c r="AP44"/>
      <c r="AQ44"/>
      <c r="AR44"/>
    </row>
    <row r="45" spans="2:44">
      <c r="B45" s="50">
        <v>38</v>
      </c>
      <c r="C45" s="67" t="s">
        <v>467</v>
      </c>
      <c r="D45" s="33" t="s">
        <v>3300</v>
      </c>
      <c r="E45" s="32" t="s">
        <v>468</v>
      </c>
      <c r="F45" s="9"/>
      <c r="G45" s="10"/>
      <c r="H45" s="9"/>
      <c r="I45" s="10"/>
      <c r="J45" s="332"/>
      <c r="K45" s="9">
        <v>12</v>
      </c>
      <c r="L45" s="185" t="s">
        <v>593</v>
      </c>
      <c r="M45" s="35">
        <v>1100</v>
      </c>
      <c r="N45" s="35"/>
      <c r="O45" s="186" t="s">
        <v>3301</v>
      </c>
      <c r="P45" s="186">
        <v>1100</v>
      </c>
      <c r="Q45" s="35">
        <v>1100</v>
      </c>
      <c r="R45" s="9">
        <v>1</v>
      </c>
      <c r="S45" s="186">
        <v>200</v>
      </c>
      <c r="T45" s="9">
        <v>1</v>
      </c>
      <c r="U45" s="186">
        <v>200</v>
      </c>
      <c r="V45" s="35"/>
      <c r="W45" s="187"/>
      <c r="X45" s="187"/>
      <c r="Y45" s="187"/>
      <c r="Z45" s="38"/>
      <c r="AA45" s="39"/>
      <c r="AB45" s="39"/>
      <c r="AC45" s="38"/>
      <c r="AD45" s="9"/>
      <c r="AE45" s="32"/>
      <c r="AF45" s="32"/>
      <c r="AG45" s="32"/>
      <c r="AH45" s="32"/>
      <c r="AI45" s="183"/>
      <c r="AJ45" s="626"/>
      <c r="AK45" s="628"/>
      <c r="AL45" s="628"/>
      <c r="AM45" s="628"/>
      <c r="AN45" s="629"/>
      <c r="AO45" s="407"/>
      <c r="AP45"/>
      <c r="AQ45"/>
      <c r="AR45"/>
    </row>
    <row r="46" spans="2:44">
      <c r="B46" s="50">
        <v>39</v>
      </c>
      <c r="C46" s="67" t="s">
        <v>467</v>
      </c>
      <c r="D46" s="33" t="s">
        <v>3302</v>
      </c>
      <c r="E46" s="32" t="s">
        <v>468</v>
      </c>
      <c r="F46" s="9">
        <v>3844363</v>
      </c>
      <c r="G46" s="10">
        <v>10</v>
      </c>
      <c r="H46" s="9">
        <v>15</v>
      </c>
      <c r="I46" s="10" t="s">
        <v>610</v>
      </c>
      <c r="J46" s="332" t="s">
        <v>469</v>
      </c>
      <c r="K46" s="9">
        <v>25</v>
      </c>
      <c r="L46" s="185" t="s">
        <v>230</v>
      </c>
      <c r="M46" s="35">
        <v>1100</v>
      </c>
      <c r="N46" s="35">
        <v>1101</v>
      </c>
      <c r="O46" s="186">
        <v>6000</v>
      </c>
      <c r="P46" s="186">
        <v>1100</v>
      </c>
      <c r="Q46" s="35">
        <v>1101</v>
      </c>
      <c r="R46" s="9">
        <v>1</v>
      </c>
      <c r="S46" s="186">
        <v>6000</v>
      </c>
      <c r="T46" s="9">
        <v>1</v>
      </c>
      <c r="U46" s="186">
        <v>6000</v>
      </c>
      <c r="V46" s="35"/>
      <c r="W46" s="187" t="s">
        <v>3438</v>
      </c>
      <c r="X46" s="37"/>
      <c r="Y46" s="37"/>
      <c r="Z46" s="38">
        <v>0.96180555555555558</v>
      </c>
      <c r="AA46" s="39">
        <v>0.98958333333333337</v>
      </c>
      <c r="AB46" s="39">
        <v>0.98958333333333337</v>
      </c>
      <c r="AC46" s="38">
        <v>0.99652777777777779</v>
      </c>
      <c r="AD46" s="9" t="s">
        <v>560</v>
      </c>
      <c r="AE46" s="32"/>
      <c r="AF46" s="32" t="s">
        <v>712</v>
      </c>
      <c r="AG46" s="32"/>
      <c r="AH46" s="40" t="s">
        <v>486</v>
      </c>
      <c r="AI46" s="183"/>
      <c r="AJ46" s="626" t="s">
        <v>3439</v>
      </c>
      <c r="AK46" s="628"/>
      <c r="AL46" s="628"/>
      <c r="AM46" s="628"/>
      <c r="AN46" s="629"/>
      <c r="AO46" s="407"/>
      <c r="AP46"/>
      <c r="AQ46"/>
      <c r="AR46"/>
    </row>
    <row r="47" spans="2:44">
      <c r="B47" s="50">
        <v>40</v>
      </c>
      <c r="C47" s="67" t="s">
        <v>467</v>
      </c>
      <c r="D47" s="33" t="s">
        <v>3302</v>
      </c>
      <c r="E47" s="32" t="s">
        <v>468</v>
      </c>
      <c r="F47" s="9">
        <v>3844363</v>
      </c>
      <c r="G47" s="10">
        <v>11</v>
      </c>
      <c r="H47" s="10">
        <v>15</v>
      </c>
      <c r="I47" s="10" t="s">
        <v>610</v>
      </c>
      <c r="J47" s="332" t="s">
        <v>469</v>
      </c>
      <c r="K47" s="9">
        <v>25</v>
      </c>
      <c r="L47" s="185" t="s">
        <v>230</v>
      </c>
      <c r="M47" s="35">
        <v>1100</v>
      </c>
      <c r="N47" s="35"/>
      <c r="O47" s="186">
        <v>6000</v>
      </c>
      <c r="P47" s="186">
        <v>1100</v>
      </c>
      <c r="Q47" s="35">
        <v>1100</v>
      </c>
      <c r="R47" s="9">
        <v>1</v>
      </c>
      <c r="S47" s="186">
        <v>6000</v>
      </c>
      <c r="T47" s="9">
        <v>1</v>
      </c>
      <c r="U47" s="186">
        <v>6000</v>
      </c>
      <c r="V47" s="35"/>
      <c r="W47" s="187" t="s">
        <v>3440</v>
      </c>
      <c r="X47" s="37"/>
      <c r="Y47" s="37"/>
      <c r="Z47" s="38">
        <v>0.99652777777777779</v>
      </c>
      <c r="AA47" s="39">
        <v>2.4305555555555556E-2</v>
      </c>
      <c r="AB47" s="39">
        <v>2.4305555555555556E-2</v>
      </c>
      <c r="AC47" s="38">
        <v>3.125E-2</v>
      </c>
      <c r="AD47" s="9" t="s">
        <v>560</v>
      </c>
      <c r="AE47" s="32"/>
      <c r="AF47" s="32" t="s">
        <v>712</v>
      </c>
      <c r="AG47" s="32"/>
      <c r="AH47" s="40" t="s">
        <v>486</v>
      </c>
      <c r="AI47" s="183"/>
      <c r="AJ47" s="626" t="s">
        <v>3441</v>
      </c>
      <c r="AK47" s="628"/>
      <c r="AL47" s="628"/>
      <c r="AM47" s="628"/>
      <c r="AN47" s="629"/>
      <c r="AO47" s="407"/>
      <c r="AP47"/>
      <c r="AQ47"/>
      <c r="AR47"/>
    </row>
    <row r="48" spans="2:44">
      <c r="B48" s="50">
        <v>41</v>
      </c>
      <c r="C48" s="67" t="s">
        <v>467</v>
      </c>
      <c r="D48" s="33" t="s">
        <v>3302</v>
      </c>
      <c r="E48" s="32" t="s">
        <v>468</v>
      </c>
      <c r="F48" s="9">
        <v>3844363</v>
      </c>
      <c r="G48" s="10">
        <v>12</v>
      </c>
      <c r="H48" s="10">
        <v>15</v>
      </c>
      <c r="I48" s="10" t="s">
        <v>610</v>
      </c>
      <c r="J48" s="332" t="s">
        <v>469</v>
      </c>
      <c r="K48" s="69">
        <v>25</v>
      </c>
      <c r="L48" s="201" t="s">
        <v>230</v>
      </c>
      <c r="M48" s="77">
        <v>1100</v>
      </c>
      <c r="N48" s="77"/>
      <c r="O48" s="205">
        <v>6000</v>
      </c>
      <c r="P48" s="205">
        <v>1100</v>
      </c>
      <c r="Q48" s="77">
        <v>1100</v>
      </c>
      <c r="R48" s="69">
        <v>1</v>
      </c>
      <c r="S48" s="205">
        <v>6000</v>
      </c>
      <c r="T48" s="69">
        <v>1</v>
      </c>
      <c r="U48" s="205">
        <v>6000</v>
      </c>
      <c r="V48" s="77"/>
      <c r="W48" s="206"/>
      <c r="X48" s="37" t="s">
        <v>3442</v>
      </c>
      <c r="Y48" s="37"/>
      <c r="Z48" s="38">
        <v>3.125E-2</v>
      </c>
      <c r="AA48" s="39">
        <v>5.9027777777777776E-2</v>
      </c>
      <c r="AB48" s="39">
        <v>5.9027777777777776E-2</v>
      </c>
      <c r="AC48" s="38">
        <v>0.1076388888888889</v>
      </c>
      <c r="AD48" s="9" t="s">
        <v>560</v>
      </c>
      <c r="AE48" s="32"/>
      <c r="AF48" s="32" t="s">
        <v>712</v>
      </c>
      <c r="AG48" s="32"/>
      <c r="AH48" s="40" t="s">
        <v>486</v>
      </c>
      <c r="AI48" s="183"/>
      <c r="AJ48" s="626" t="s">
        <v>3441</v>
      </c>
      <c r="AK48" s="628"/>
      <c r="AL48" s="628"/>
      <c r="AM48" s="628"/>
      <c r="AN48" s="629"/>
      <c r="AO48" s="407"/>
      <c r="AP48"/>
      <c r="AQ48"/>
      <c r="AR48"/>
    </row>
    <row r="49" spans="2:44">
      <c r="B49" s="50">
        <v>42</v>
      </c>
      <c r="C49" s="67" t="s">
        <v>467</v>
      </c>
      <c r="D49" s="33" t="s">
        <v>592</v>
      </c>
      <c r="E49" s="32" t="s">
        <v>468</v>
      </c>
      <c r="F49" s="9"/>
      <c r="G49" s="10"/>
      <c r="H49" s="10"/>
      <c r="I49" s="10"/>
      <c r="J49" s="332"/>
      <c r="K49" s="69">
        <v>25</v>
      </c>
      <c r="L49" s="201" t="s">
        <v>593</v>
      </c>
      <c r="M49" s="77">
        <v>1100</v>
      </c>
      <c r="N49" s="77"/>
      <c r="O49" s="205" t="s">
        <v>3301</v>
      </c>
      <c r="P49" s="205">
        <v>1100</v>
      </c>
      <c r="Q49" s="77">
        <v>1100</v>
      </c>
      <c r="R49" s="69">
        <v>1</v>
      </c>
      <c r="S49" s="205"/>
      <c r="T49" s="69">
        <v>1</v>
      </c>
      <c r="U49" s="205">
        <v>500</v>
      </c>
      <c r="V49" s="77">
        <v>18700</v>
      </c>
      <c r="W49" s="206" t="s">
        <v>3428</v>
      </c>
      <c r="X49" s="37" t="s">
        <v>3442</v>
      </c>
      <c r="Y49" s="37"/>
      <c r="Z49" s="38">
        <v>0.1076388888888889</v>
      </c>
      <c r="AA49" s="39">
        <v>0.1111111111111111</v>
      </c>
      <c r="AB49" s="39"/>
      <c r="AC49" s="38"/>
      <c r="AD49" s="9"/>
      <c r="AE49" s="32"/>
      <c r="AF49" s="32" t="s">
        <v>712</v>
      </c>
      <c r="AG49" s="32"/>
      <c r="AH49" s="40" t="s">
        <v>486</v>
      </c>
      <c r="AI49" s="183"/>
      <c r="AJ49" s="626" t="s">
        <v>3429</v>
      </c>
      <c r="AK49" s="628"/>
      <c r="AL49" s="628"/>
      <c r="AM49" s="628"/>
      <c r="AN49" s="629"/>
      <c r="AO49" s="407"/>
      <c r="AP49"/>
      <c r="AQ49"/>
      <c r="AR49"/>
    </row>
    <row r="50" spans="2:44">
      <c r="B50" s="50">
        <v>43</v>
      </c>
      <c r="C50" s="67" t="s">
        <v>467</v>
      </c>
      <c r="D50" s="68"/>
      <c r="E50" s="32"/>
      <c r="F50" s="9"/>
      <c r="G50" s="10"/>
      <c r="H50" s="10"/>
      <c r="I50" s="10"/>
      <c r="J50" s="484"/>
      <c r="K50" s="69"/>
      <c r="L50" s="201"/>
      <c r="M50" s="77"/>
      <c r="N50" s="77"/>
      <c r="O50" s="205"/>
      <c r="P50" s="205"/>
      <c r="Q50" s="77"/>
      <c r="R50" s="69"/>
      <c r="S50" s="205"/>
      <c r="T50" s="69"/>
      <c r="U50" s="205"/>
      <c r="V50" s="77"/>
      <c r="W50" s="206"/>
      <c r="X50" s="37"/>
      <c r="Y50" s="37"/>
      <c r="Z50" s="72"/>
      <c r="AA50" s="73"/>
      <c r="AB50" s="73">
        <v>0.1111111111111111</v>
      </c>
      <c r="AC50" s="72">
        <v>0.13194444444444445</v>
      </c>
      <c r="AD50" s="69" t="s">
        <v>560</v>
      </c>
      <c r="AE50" s="67"/>
      <c r="AF50" s="32"/>
      <c r="AG50" s="32"/>
      <c r="AH50" s="40"/>
      <c r="AI50" s="183"/>
      <c r="AJ50" s="626"/>
      <c r="AK50" s="628"/>
      <c r="AL50" s="628"/>
      <c r="AM50" s="628"/>
      <c r="AN50" s="629"/>
      <c r="AO50" s="407"/>
      <c r="AP50"/>
      <c r="AQ50"/>
      <c r="AR50"/>
    </row>
    <row r="51" spans="2:44">
      <c r="B51" s="50">
        <v>44</v>
      </c>
      <c r="C51" s="67" t="s">
        <v>467</v>
      </c>
      <c r="D51" s="33" t="s">
        <v>3300</v>
      </c>
      <c r="E51" s="32" t="s">
        <v>468</v>
      </c>
      <c r="F51" s="9"/>
      <c r="G51" s="10"/>
      <c r="H51" s="9"/>
      <c r="I51" s="10"/>
      <c r="J51" s="332"/>
      <c r="K51" s="69">
        <v>12</v>
      </c>
      <c r="L51" s="201" t="s">
        <v>593</v>
      </c>
      <c r="M51" s="77">
        <v>1100</v>
      </c>
      <c r="N51" s="77"/>
      <c r="O51" s="205" t="s">
        <v>3301</v>
      </c>
      <c r="P51" s="205">
        <v>1100</v>
      </c>
      <c r="Q51" s="77">
        <v>1100</v>
      </c>
      <c r="R51" s="69">
        <v>1</v>
      </c>
      <c r="S51" s="205">
        <v>200</v>
      </c>
      <c r="T51" s="69">
        <v>1</v>
      </c>
      <c r="U51" s="205">
        <v>200</v>
      </c>
      <c r="V51" s="77"/>
      <c r="W51" s="206"/>
      <c r="X51" s="187"/>
      <c r="Y51" s="187"/>
      <c r="Z51" s="38"/>
      <c r="AA51" s="39"/>
      <c r="AB51" s="39"/>
      <c r="AC51" s="38"/>
      <c r="AD51" s="9"/>
      <c r="AE51" s="32"/>
      <c r="AF51" s="32"/>
      <c r="AG51" s="32"/>
      <c r="AH51" s="32"/>
      <c r="AI51" s="183"/>
      <c r="AJ51" s="626"/>
      <c r="AK51" s="628"/>
      <c r="AL51" s="628"/>
      <c r="AM51" s="628"/>
      <c r="AN51" s="629"/>
      <c r="AO51" s="407"/>
      <c r="AP51"/>
      <c r="AQ51"/>
      <c r="AR51"/>
    </row>
    <row r="52" spans="2:44">
      <c r="B52" s="50">
        <v>45</v>
      </c>
      <c r="C52" s="67" t="s">
        <v>467</v>
      </c>
      <c r="D52" s="33" t="s">
        <v>3302</v>
      </c>
      <c r="E52" s="32" t="s">
        <v>468</v>
      </c>
      <c r="F52" s="9">
        <v>3844363</v>
      </c>
      <c r="G52" s="10">
        <v>13</v>
      </c>
      <c r="H52" s="10">
        <v>15</v>
      </c>
      <c r="I52" s="10" t="s">
        <v>610</v>
      </c>
      <c r="J52" s="332" t="s">
        <v>469</v>
      </c>
      <c r="K52" s="69">
        <v>25</v>
      </c>
      <c r="L52" s="201" t="s">
        <v>230</v>
      </c>
      <c r="M52" s="77">
        <v>1100</v>
      </c>
      <c r="N52" s="77"/>
      <c r="O52" s="205">
        <v>6000</v>
      </c>
      <c r="P52" s="205">
        <v>1100</v>
      </c>
      <c r="Q52" s="77">
        <v>1100</v>
      </c>
      <c r="R52" s="69">
        <v>1</v>
      </c>
      <c r="S52" s="205">
        <v>6000</v>
      </c>
      <c r="T52" s="69">
        <v>1</v>
      </c>
      <c r="U52" s="205">
        <v>6000</v>
      </c>
      <c r="V52" s="77"/>
      <c r="W52" s="206"/>
      <c r="X52" s="206"/>
      <c r="Y52" s="206"/>
      <c r="Z52" s="72">
        <v>0.13194444444444445</v>
      </c>
      <c r="AA52" s="39">
        <v>0.15972222222222221</v>
      </c>
      <c r="AB52" s="39">
        <v>0.15972222222222221</v>
      </c>
      <c r="AC52" s="38">
        <v>0.16666666666666666</v>
      </c>
      <c r="AD52" s="9" t="s">
        <v>560</v>
      </c>
      <c r="AE52" s="32"/>
      <c r="AF52" s="32" t="s">
        <v>712</v>
      </c>
      <c r="AG52" s="32"/>
      <c r="AH52" s="40" t="s">
        <v>486</v>
      </c>
      <c r="AI52" s="183"/>
      <c r="AJ52" s="626" t="s">
        <v>3441</v>
      </c>
      <c r="AK52" s="628"/>
      <c r="AL52" s="628"/>
      <c r="AM52" s="628"/>
      <c r="AN52" s="629"/>
      <c r="AO52" s="407"/>
      <c r="AP52"/>
      <c r="AQ52"/>
      <c r="AR52"/>
    </row>
    <row r="53" spans="2:44">
      <c r="B53" s="50">
        <v>46</v>
      </c>
      <c r="C53" s="67" t="s">
        <v>467</v>
      </c>
      <c r="D53" s="33" t="s">
        <v>3302</v>
      </c>
      <c r="E53" s="32" t="s">
        <v>468</v>
      </c>
      <c r="F53" s="9">
        <v>3844363</v>
      </c>
      <c r="G53" s="10">
        <v>14</v>
      </c>
      <c r="H53" s="10">
        <v>15</v>
      </c>
      <c r="I53" s="10" t="s">
        <v>610</v>
      </c>
      <c r="J53" s="332" t="s">
        <v>469</v>
      </c>
      <c r="K53" s="69">
        <v>25</v>
      </c>
      <c r="L53" s="201" t="s">
        <v>230</v>
      </c>
      <c r="M53" s="77">
        <v>1100</v>
      </c>
      <c r="N53" s="77"/>
      <c r="O53" s="205">
        <v>6000</v>
      </c>
      <c r="P53" s="205">
        <v>1100</v>
      </c>
      <c r="Q53" s="77">
        <v>1100</v>
      </c>
      <c r="R53" s="69">
        <v>1</v>
      </c>
      <c r="S53" s="205">
        <v>6000</v>
      </c>
      <c r="T53" s="69">
        <v>1</v>
      </c>
      <c r="U53" s="205">
        <v>6000</v>
      </c>
      <c r="V53" s="77"/>
      <c r="W53" s="206"/>
      <c r="X53" s="206"/>
      <c r="Y53" s="206"/>
      <c r="Z53" s="72">
        <v>0.16666666666666666</v>
      </c>
      <c r="AA53" s="39">
        <v>0.19444444444444445</v>
      </c>
      <c r="AB53" s="39">
        <v>0.19444444444444445</v>
      </c>
      <c r="AC53" s="38">
        <v>0.2013888888888889</v>
      </c>
      <c r="AD53" s="9" t="s">
        <v>560</v>
      </c>
      <c r="AE53" s="32"/>
      <c r="AF53" s="32" t="s">
        <v>712</v>
      </c>
      <c r="AG53" s="32"/>
      <c r="AH53" s="40" t="s">
        <v>486</v>
      </c>
      <c r="AI53" s="183"/>
      <c r="AJ53" s="626" t="s">
        <v>3441</v>
      </c>
      <c r="AK53" s="628"/>
      <c r="AL53" s="628"/>
      <c r="AM53" s="628"/>
      <c r="AN53" s="629"/>
      <c r="AO53" s="407"/>
      <c r="AP53"/>
      <c r="AQ53"/>
      <c r="AR53"/>
    </row>
    <row r="54" spans="2:44">
      <c r="B54" s="50">
        <v>47</v>
      </c>
      <c r="C54" s="67" t="s">
        <v>467</v>
      </c>
      <c r="D54" s="68" t="s">
        <v>3302</v>
      </c>
      <c r="E54" s="67" t="s">
        <v>468</v>
      </c>
      <c r="F54" s="69">
        <v>3844363</v>
      </c>
      <c r="G54" s="70">
        <v>15</v>
      </c>
      <c r="H54" s="69">
        <v>15</v>
      </c>
      <c r="I54" s="70" t="s">
        <v>610</v>
      </c>
      <c r="J54" s="484" t="s">
        <v>469</v>
      </c>
      <c r="K54" s="69">
        <v>25</v>
      </c>
      <c r="L54" s="201" t="s">
        <v>230</v>
      </c>
      <c r="M54" s="77">
        <v>1100</v>
      </c>
      <c r="N54" s="77"/>
      <c r="O54" s="205">
        <v>6000</v>
      </c>
      <c r="P54" s="205">
        <v>1100</v>
      </c>
      <c r="Q54" s="77">
        <v>1100</v>
      </c>
      <c r="R54" s="69">
        <v>1</v>
      </c>
      <c r="S54" s="205">
        <v>6000</v>
      </c>
      <c r="T54" s="69">
        <v>1</v>
      </c>
      <c r="U54" s="205">
        <v>6000</v>
      </c>
      <c r="V54" s="77"/>
      <c r="W54" s="206"/>
      <c r="X54" s="206" t="s">
        <v>3443</v>
      </c>
      <c r="Y54" s="206"/>
      <c r="Z54" s="72">
        <v>0.2013888888888889</v>
      </c>
      <c r="AA54" s="73">
        <v>0.22916666666666666</v>
      </c>
      <c r="AB54" s="73">
        <v>0.22916666666666666</v>
      </c>
      <c r="AC54" s="72">
        <v>0.2361111111111111</v>
      </c>
      <c r="AD54" s="69" t="s">
        <v>560</v>
      </c>
      <c r="AE54" s="67"/>
      <c r="AF54" s="67" t="s">
        <v>712</v>
      </c>
      <c r="AG54" s="67"/>
      <c r="AH54" s="67" t="s">
        <v>486</v>
      </c>
      <c r="AI54" s="224"/>
      <c r="AJ54" s="626" t="s">
        <v>3441</v>
      </c>
      <c r="AK54" s="628"/>
      <c r="AL54" s="628"/>
      <c r="AM54" s="628"/>
      <c r="AN54" s="629"/>
      <c r="AO54" s="407"/>
      <c r="AP54"/>
      <c r="AQ54"/>
      <c r="AR54"/>
    </row>
    <row r="55" spans="2:44">
      <c r="B55" s="50">
        <v>48</v>
      </c>
      <c r="C55" s="67" t="s">
        <v>467</v>
      </c>
      <c r="D55" s="68" t="s">
        <v>592</v>
      </c>
      <c r="E55" s="67" t="s">
        <v>468</v>
      </c>
      <c r="F55" s="69"/>
      <c r="G55" s="70"/>
      <c r="H55" s="69"/>
      <c r="I55" s="70"/>
      <c r="J55" s="484"/>
      <c r="K55" s="69">
        <v>25</v>
      </c>
      <c r="L55" s="201" t="s">
        <v>593</v>
      </c>
      <c r="M55" s="77">
        <v>1100</v>
      </c>
      <c r="N55" s="77"/>
      <c r="O55" s="205" t="s">
        <v>3301</v>
      </c>
      <c r="P55" s="205">
        <v>1100</v>
      </c>
      <c r="Q55" s="77">
        <v>1100</v>
      </c>
      <c r="R55" s="69">
        <v>1</v>
      </c>
      <c r="S55" s="205"/>
      <c r="T55" s="69">
        <v>1</v>
      </c>
      <c r="U55" s="205">
        <v>500</v>
      </c>
      <c r="V55" s="77">
        <v>18700</v>
      </c>
      <c r="W55" s="206" t="s">
        <v>3428</v>
      </c>
      <c r="X55" s="206" t="s">
        <v>3443</v>
      </c>
      <c r="Y55" s="206"/>
      <c r="Z55" s="72">
        <v>0.2361111111111111</v>
      </c>
      <c r="AA55" s="73">
        <v>0.23958333333333334</v>
      </c>
      <c r="AB55" s="73"/>
      <c r="AC55" s="72"/>
      <c r="AD55" s="69"/>
      <c r="AE55" s="67"/>
      <c r="AF55" s="67" t="s">
        <v>712</v>
      </c>
      <c r="AG55" s="67"/>
      <c r="AH55" s="67" t="s">
        <v>486</v>
      </c>
      <c r="AI55" s="224"/>
      <c r="AJ55" s="626" t="s">
        <v>3429</v>
      </c>
      <c r="AK55" s="628"/>
      <c r="AL55" s="628"/>
      <c r="AM55" s="628"/>
      <c r="AN55" s="629"/>
      <c r="AO55" s="407"/>
      <c r="AP55"/>
      <c r="AQ55"/>
      <c r="AR55"/>
    </row>
    <row r="56" spans="2:44">
      <c r="B56" s="50">
        <v>49</v>
      </c>
      <c r="C56" s="67" t="s">
        <v>467</v>
      </c>
      <c r="D56" s="68"/>
      <c r="E56" s="67"/>
      <c r="F56" s="69"/>
      <c r="G56" s="70"/>
      <c r="H56" s="69"/>
      <c r="I56" s="70"/>
      <c r="J56" s="484"/>
      <c r="K56" s="69"/>
      <c r="L56" s="201"/>
      <c r="M56" s="77"/>
      <c r="N56" s="77"/>
      <c r="O56" s="205"/>
      <c r="P56" s="205"/>
      <c r="Q56" s="77"/>
      <c r="R56" s="69"/>
      <c r="S56" s="205"/>
      <c r="T56" s="69"/>
      <c r="U56" s="205"/>
      <c r="V56" s="77"/>
      <c r="W56" s="206"/>
      <c r="X56" s="206"/>
      <c r="Y56" s="206"/>
      <c r="Z56" s="72"/>
      <c r="AA56" s="73"/>
      <c r="AB56" s="73">
        <v>0.23958333333333334</v>
      </c>
      <c r="AC56" s="72">
        <v>0.28125</v>
      </c>
      <c r="AD56" s="69" t="s">
        <v>1592</v>
      </c>
      <c r="AE56" s="67"/>
      <c r="AF56" s="67"/>
      <c r="AG56" s="67"/>
      <c r="AH56" s="67"/>
      <c r="AI56" s="224"/>
      <c r="AJ56" s="626" t="s">
        <v>3444</v>
      </c>
      <c r="AK56" s="628"/>
      <c r="AL56" s="628"/>
      <c r="AM56" s="628"/>
      <c r="AN56" s="629"/>
      <c r="AO56" s="407"/>
      <c r="AP56"/>
      <c r="AQ56"/>
      <c r="AR56"/>
    </row>
    <row r="57" spans="2:44">
      <c r="B57" s="50">
        <v>50</v>
      </c>
      <c r="C57" s="67"/>
      <c r="D57" s="68"/>
      <c r="E57" s="67"/>
      <c r="F57" s="69"/>
      <c r="G57" s="70"/>
      <c r="H57" s="70"/>
      <c r="I57" s="70"/>
      <c r="J57" s="484"/>
      <c r="K57" s="69"/>
      <c r="L57" s="76"/>
      <c r="M57" s="77"/>
      <c r="N57" s="77"/>
      <c r="O57" s="78"/>
      <c r="P57" s="78"/>
      <c r="Q57" s="77"/>
      <c r="R57" s="69"/>
      <c r="S57" s="78"/>
      <c r="T57" s="69"/>
      <c r="U57" s="78"/>
      <c r="V57" s="77"/>
      <c r="W57" s="71"/>
      <c r="X57" s="71"/>
      <c r="Y57" s="71"/>
      <c r="Z57" s="72"/>
      <c r="AA57" s="73"/>
      <c r="AB57" s="73"/>
      <c r="AC57" s="72"/>
      <c r="AD57" s="69"/>
      <c r="AE57" s="67"/>
      <c r="AF57" s="67"/>
      <c r="AG57" s="67"/>
      <c r="AH57" s="74"/>
      <c r="AI57" s="224"/>
      <c r="AJ57" s="626"/>
      <c r="AK57" s="628"/>
      <c r="AL57" s="628"/>
      <c r="AM57" s="628"/>
      <c r="AN57" s="629"/>
      <c r="AO57" s="407"/>
      <c r="AP57"/>
      <c r="AQ57"/>
      <c r="AR57"/>
    </row>
    <row r="58" spans="2:44">
      <c r="B58" s="50">
        <v>51</v>
      </c>
      <c r="C58" s="67"/>
      <c r="D58" s="68"/>
      <c r="E58" s="67"/>
      <c r="F58" s="69"/>
      <c r="G58" s="70"/>
      <c r="H58" s="70"/>
      <c r="I58" s="70"/>
      <c r="J58" s="484"/>
      <c r="K58" s="69"/>
      <c r="L58" s="76"/>
      <c r="M58" s="77"/>
      <c r="N58" s="77"/>
      <c r="O58" s="78"/>
      <c r="P58" s="78"/>
      <c r="Q58" s="77"/>
      <c r="R58" s="69"/>
      <c r="S58" s="78"/>
      <c r="T58" s="69"/>
      <c r="U58" s="78"/>
      <c r="V58" s="77"/>
      <c r="W58" s="71"/>
      <c r="X58" s="71"/>
      <c r="Y58" s="71"/>
      <c r="Z58" s="72"/>
      <c r="AA58" s="73"/>
      <c r="AB58" s="73"/>
      <c r="AC58" s="72"/>
      <c r="AD58" s="69"/>
      <c r="AE58" s="67"/>
      <c r="AF58" s="67"/>
      <c r="AG58" s="67"/>
      <c r="AH58" s="74"/>
      <c r="AI58" s="224"/>
      <c r="AJ58" s="626"/>
      <c r="AK58" s="628"/>
      <c r="AL58" s="628"/>
      <c r="AM58" s="628"/>
      <c r="AN58" s="629"/>
      <c r="AO58" s="407"/>
      <c r="AP58"/>
      <c r="AQ58"/>
      <c r="AR58"/>
    </row>
    <row r="59" spans="2:44">
      <c r="B59" s="50">
        <v>52</v>
      </c>
      <c r="C59" s="67"/>
      <c r="D59" s="68"/>
      <c r="E59" s="67"/>
      <c r="F59" s="69"/>
      <c r="G59" s="70"/>
      <c r="H59" s="70"/>
      <c r="I59" s="70"/>
      <c r="J59" s="484"/>
      <c r="K59" s="69"/>
      <c r="L59" s="76"/>
      <c r="M59" s="77"/>
      <c r="N59" s="77"/>
      <c r="O59" s="78"/>
      <c r="P59" s="77"/>
      <c r="Q59" s="77"/>
      <c r="R59" s="69"/>
      <c r="S59" s="77"/>
      <c r="T59" s="69"/>
      <c r="U59" s="77"/>
      <c r="V59" s="77"/>
      <c r="W59" s="71"/>
      <c r="X59" s="71"/>
      <c r="Y59" s="71"/>
      <c r="Z59" s="72"/>
      <c r="AA59" s="73"/>
      <c r="AB59" s="73"/>
      <c r="AC59" s="72"/>
      <c r="AD59" s="69"/>
      <c r="AE59" s="67"/>
      <c r="AF59" s="67"/>
      <c r="AG59" s="67"/>
      <c r="AH59" s="74"/>
      <c r="AI59" s="224"/>
      <c r="AJ59" s="626"/>
      <c r="AK59" s="628"/>
      <c r="AL59" s="628"/>
      <c r="AM59" s="628"/>
      <c r="AN59" s="629"/>
      <c r="AO59" s="407"/>
      <c r="AP59"/>
      <c r="AQ59"/>
      <c r="AR59"/>
    </row>
    <row r="60" spans="2:44">
      <c r="B60" s="50">
        <v>53</v>
      </c>
      <c r="C60" s="67"/>
      <c r="D60" s="68"/>
      <c r="E60" s="67"/>
      <c r="F60" s="69"/>
      <c r="G60" s="70"/>
      <c r="H60" s="69"/>
      <c r="I60" s="70"/>
      <c r="J60" s="484"/>
      <c r="K60" s="69"/>
      <c r="L60" s="201"/>
      <c r="M60" s="77"/>
      <c r="N60" s="77"/>
      <c r="O60" s="205"/>
      <c r="P60" s="205"/>
      <c r="Q60" s="77"/>
      <c r="R60" s="69"/>
      <c r="S60" s="205"/>
      <c r="T60" s="69"/>
      <c r="U60" s="205"/>
      <c r="V60" s="77"/>
      <c r="W60" s="206"/>
      <c r="X60" s="206"/>
      <c r="Y60" s="206"/>
      <c r="Z60" s="72"/>
      <c r="AA60" s="73"/>
      <c r="AB60" s="73"/>
      <c r="AC60" s="72"/>
      <c r="AD60" s="69"/>
      <c r="AE60" s="67"/>
      <c r="AF60" s="67"/>
      <c r="AG60" s="67"/>
      <c r="AH60" s="67"/>
      <c r="AI60" s="224"/>
      <c r="AJ60" s="626"/>
      <c r="AK60" s="628"/>
      <c r="AL60" s="628"/>
      <c r="AM60" s="628"/>
      <c r="AN60" s="629"/>
      <c r="AO60" s="407"/>
      <c r="AP60"/>
      <c r="AQ60"/>
      <c r="AR60"/>
    </row>
    <row r="61" spans="2:44">
      <c r="B61" s="50">
        <v>54</v>
      </c>
      <c r="C61" s="67"/>
      <c r="D61" s="68"/>
      <c r="E61" s="67"/>
      <c r="F61" s="69"/>
      <c r="G61" s="70"/>
      <c r="H61" s="70"/>
      <c r="I61" s="70"/>
      <c r="J61" s="484"/>
      <c r="K61" s="69"/>
      <c r="L61" s="76"/>
      <c r="M61" s="77"/>
      <c r="N61" s="77"/>
      <c r="O61" s="78"/>
      <c r="P61" s="78"/>
      <c r="Q61" s="77"/>
      <c r="R61" s="69"/>
      <c r="S61" s="78"/>
      <c r="T61" s="69"/>
      <c r="U61" s="78"/>
      <c r="V61" s="77"/>
      <c r="W61" s="71"/>
      <c r="X61" s="71"/>
      <c r="Y61" s="71"/>
      <c r="Z61" s="72"/>
      <c r="AA61" s="73"/>
      <c r="AB61" s="73"/>
      <c r="AC61" s="72"/>
      <c r="AD61" s="69"/>
      <c r="AE61" s="67"/>
      <c r="AF61" s="67"/>
      <c r="AG61" s="67"/>
      <c r="AH61" s="74"/>
      <c r="AI61" s="224"/>
      <c r="AJ61" s="626"/>
      <c r="AK61" s="628"/>
      <c r="AL61" s="628"/>
      <c r="AM61" s="628"/>
      <c r="AN61" s="629"/>
      <c r="AO61" s="407"/>
      <c r="AP61"/>
      <c r="AQ61"/>
      <c r="AR61"/>
    </row>
    <row r="62" spans="2:44">
      <c r="B62" s="50">
        <v>55</v>
      </c>
      <c r="C62" s="67"/>
      <c r="D62" s="68"/>
      <c r="E62" s="67"/>
      <c r="F62" s="69"/>
      <c r="G62" s="70"/>
      <c r="H62" s="69"/>
      <c r="I62" s="70"/>
      <c r="J62" s="484"/>
      <c r="K62" s="69"/>
      <c r="L62" s="76"/>
      <c r="M62" s="77"/>
      <c r="N62" s="77"/>
      <c r="O62" s="78"/>
      <c r="P62" s="78"/>
      <c r="Q62" s="77"/>
      <c r="R62" s="69"/>
      <c r="S62" s="78"/>
      <c r="T62" s="69"/>
      <c r="U62" s="78"/>
      <c r="V62" s="77"/>
      <c r="W62" s="71"/>
      <c r="X62" s="71"/>
      <c r="Y62" s="71"/>
      <c r="Z62" s="72"/>
      <c r="AA62" s="73"/>
      <c r="AB62" s="73"/>
      <c r="AC62" s="72"/>
      <c r="AD62" s="69"/>
      <c r="AE62" s="67"/>
      <c r="AF62" s="67"/>
      <c r="AG62" s="67"/>
      <c r="AH62" s="67"/>
      <c r="AI62" s="224"/>
      <c r="AJ62" s="626"/>
      <c r="AK62" s="628"/>
      <c r="AL62" s="628"/>
      <c r="AM62" s="628"/>
      <c r="AN62" s="629"/>
      <c r="AO62" s="407"/>
      <c r="AP62"/>
      <c r="AQ62"/>
      <c r="AR62"/>
    </row>
    <row r="63" spans="2:44">
      <c r="B63" s="50">
        <v>56</v>
      </c>
      <c r="C63" s="67"/>
      <c r="D63" s="68"/>
      <c r="E63" s="67"/>
      <c r="F63" s="69"/>
      <c r="G63" s="70"/>
      <c r="H63" s="70"/>
      <c r="I63" s="70"/>
      <c r="J63" s="332"/>
      <c r="K63" s="9"/>
      <c r="L63" s="34"/>
      <c r="M63" s="35"/>
      <c r="N63" s="35"/>
      <c r="O63" s="36"/>
      <c r="P63" s="36"/>
      <c r="Q63" s="35"/>
      <c r="R63" s="9"/>
      <c r="S63" s="36"/>
      <c r="T63" s="9"/>
      <c r="U63" s="36"/>
      <c r="V63" s="35"/>
      <c r="W63" s="37"/>
      <c r="X63" s="37"/>
      <c r="Y63" s="37"/>
      <c r="Z63" s="72"/>
      <c r="AA63" s="73"/>
      <c r="AB63" s="73"/>
      <c r="AC63" s="72"/>
      <c r="AD63" s="69"/>
      <c r="AE63" s="67"/>
      <c r="AF63" s="67"/>
      <c r="AG63" s="67"/>
      <c r="AH63" s="74"/>
      <c r="AI63" s="75"/>
      <c r="AJ63" s="626"/>
      <c r="AK63" s="628"/>
      <c r="AL63" s="628"/>
      <c r="AM63" s="628"/>
      <c r="AN63" s="629"/>
      <c r="AO63" s="407"/>
      <c r="AP63"/>
      <c r="AQ63"/>
      <c r="AR63"/>
    </row>
    <row r="64" spans="2:44">
      <c r="B64" s="50">
        <v>57</v>
      </c>
      <c r="C64" s="67"/>
      <c r="D64" s="68"/>
      <c r="E64" s="67"/>
      <c r="F64" s="69"/>
      <c r="G64" s="70"/>
      <c r="H64" s="70"/>
      <c r="I64" s="70"/>
      <c r="J64" s="484"/>
      <c r="K64" s="69"/>
      <c r="L64" s="76"/>
      <c r="M64" s="77"/>
      <c r="N64" s="77"/>
      <c r="O64" s="78"/>
      <c r="P64" s="78"/>
      <c r="Q64" s="77"/>
      <c r="R64" s="69"/>
      <c r="S64" s="78"/>
      <c r="T64" s="69"/>
      <c r="U64" s="78"/>
      <c r="V64" s="77"/>
      <c r="W64" s="71"/>
      <c r="X64" s="71"/>
      <c r="Y64" s="71"/>
      <c r="Z64" s="72"/>
      <c r="AA64" s="73"/>
      <c r="AB64" s="73"/>
      <c r="AC64" s="72"/>
      <c r="AD64" s="69"/>
      <c r="AE64" s="67"/>
      <c r="AF64" s="67"/>
      <c r="AG64" s="67"/>
      <c r="AH64" s="74"/>
      <c r="AI64" s="75"/>
      <c r="AJ64" s="626"/>
      <c r="AK64" s="628"/>
      <c r="AL64" s="628"/>
      <c r="AM64" s="628"/>
      <c r="AN64" s="629"/>
      <c r="AO64" s="407"/>
      <c r="AP64"/>
      <c r="AQ64"/>
      <c r="AR64"/>
    </row>
    <row r="65" spans="2:44">
      <c r="B65" s="50">
        <v>58</v>
      </c>
      <c r="C65" s="67"/>
      <c r="D65" s="68"/>
      <c r="E65" s="67"/>
      <c r="F65" s="69"/>
      <c r="G65" s="70"/>
      <c r="H65" s="69"/>
      <c r="I65" s="70"/>
      <c r="J65" s="484"/>
      <c r="K65" s="69"/>
      <c r="L65" s="76"/>
      <c r="M65" s="77"/>
      <c r="N65" s="77"/>
      <c r="O65" s="78"/>
      <c r="P65" s="78"/>
      <c r="Q65" s="77"/>
      <c r="R65" s="69"/>
      <c r="S65" s="78"/>
      <c r="T65" s="69"/>
      <c r="U65" s="78"/>
      <c r="V65" s="77"/>
      <c r="W65" s="71"/>
      <c r="X65" s="71"/>
      <c r="Y65" s="71"/>
      <c r="Z65" s="72"/>
      <c r="AA65" s="73"/>
      <c r="AB65" s="73"/>
      <c r="AC65" s="72"/>
      <c r="AD65" s="69"/>
      <c r="AE65" s="67"/>
      <c r="AF65" s="67"/>
      <c r="AG65" s="67"/>
      <c r="AH65" s="74"/>
      <c r="AI65" s="75"/>
      <c r="AJ65" s="626"/>
      <c r="AK65" s="628"/>
      <c r="AL65" s="628"/>
      <c r="AM65" s="628"/>
      <c r="AN65" s="629"/>
      <c r="AO65" s="407"/>
      <c r="AP65"/>
      <c r="AQ65"/>
      <c r="AR65"/>
    </row>
    <row r="66" spans="2:44">
      <c r="B66" s="50">
        <v>59</v>
      </c>
      <c r="C66" s="67"/>
      <c r="D66" s="68"/>
      <c r="E66" s="67"/>
      <c r="F66" s="69"/>
      <c r="G66" s="70"/>
      <c r="H66" s="70"/>
      <c r="I66" s="70"/>
      <c r="J66" s="484"/>
      <c r="K66" s="69"/>
      <c r="L66" s="76"/>
      <c r="M66" s="77"/>
      <c r="N66" s="77"/>
      <c r="O66" s="78"/>
      <c r="P66" s="78"/>
      <c r="Q66" s="77"/>
      <c r="R66" s="69"/>
      <c r="S66" s="78"/>
      <c r="T66" s="69"/>
      <c r="U66" s="78"/>
      <c r="V66" s="77"/>
      <c r="W66" s="71"/>
      <c r="X66" s="71"/>
      <c r="Y66" s="71"/>
      <c r="Z66" s="72"/>
      <c r="AA66" s="73"/>
      <c r="AB66" s="73"/>
      <c r="AC66" s="72"/>
      <c r="AD66" s="69"/>
      <c r="AE66" s="67"/>
      <c r="AF66" s="67"/>
      <c r="AG66" s="67"/>
      <c r="AH66" s="74"/>
      <c r="AI66" s="75"/>
      <c r="AJ66" s="626"/>
      <c r="AK66" s="628"/>
      <c r="AL66" s="628"/>
      <c r="AM66" s="628"/>
      <c r="AN66" s="629"/>
      <c r="AO66" s="407"/>
      <c r="AP66"/>
      <c r="AQ66"/>
      <c r="AR66"/>
    </row>
    <row r="67" spans="2:44">
      <c r="B67" s="50">
        <v>60</v>
      </c>
      <c r="C67" s="67"/>
      <c r="D67" s="68"/>
      <c r="E67" s="67"/>
      <c r="F67" s="69"/>
      <c r="G67" s="70"/>
      <c r="H67" s="70"/>
      <c r="I67" s="70"/>
      <c r="J67" s="484"/>
      <c r="K67" s="69"/>
      <c r="L67" s="76"/>
      <c r="M67" s="77"/>
      <c r="N67" s="77"/>
      <c r="O67" s="78"/>
      <c r="P67" s="78"/>
      <c r="Q67" s="77"/>
      <c r="R67" s="69"/>
      <c r="S67" s="78"/>
      <c r="T67" s="69"/>
      <c r="U67" s="78"/>
      <c r="V67" s="77"/>
      <c r="W67" s="71"/>
      <c r="X67" s="71"/>
      <c r="Y67" s="71"/>
      <c r="Z67" s="72"/>
      <c r="AA67" s="73"/>
      <c r="AB67" s="73"/>
      <c r="AC67" s="72"/>
      <c r="AD67" s="69"/>
      <c r="AE67" s="67"/>
      <c r="AF67" s="67"/>
      <c r="AG67" s="67"/>
      <c r="AH67" s="74"/>
      <c r="AI67" s="75"/>
      <c r="AJ67" s="626"/>
      <c r="AK67" s="628"/>
      <c r="AL67" s="628"/>
      <c r="AM67" s="628"/>
      <c r="AN67" s="629"/>
      <c r="AO67" s="407"/>
      <c r="AP67" s="64"/>
      <c r="AQ67"/>
      <c r="AR67"/>
    </row>
    <row r="68" spans="2:44">
      <c r="B68" s="50">
        <v>61</v>
      </c>
      <c r="C68" s="67"/>
      <c r="D68" s="68"/>
      <c r="E68" s="67"/>
      <c r="F68" s="69"/>
      <c r="G68" s="70"/>
      <c r="H68" s="69"/>
      <c r="I68" s="70"/>
      <c r="J68" s="484"/>
      <c r="K68" s="69"/>
      <c r="L68" s="76"/>
      <c r="M68" s="77"/>
      <c r="N68" s="77"/>
      <c r="O68" s="78"/>
      <c r="P68" s="78"/>
      <c r="Q68" s="77"/>
      <c r="R68" s="69"/>
      <c r="S68" s="78"/>
      <c r="T68" s="69"/>
      <c r="U68" s="78"/>
      <c r="V68" s="77"/>
      <c r="W68" s="71"/>
      <c r="X68" s="71"/>
      <c r="Y68" s="71"/>
      <c r="Z68" s="72"/>
      <c r="AA68" s="73"/>
      <c r="AB68" s="73"/>
      <c r="AC68" s="72"/>
      <c r="AD68" s="69"/>
      <c r="AE68" s="67"/>
      <c r="AF68" s="67"/>
      <c r="AG68" s="67"/>
      <c r="AH68" s="74"/>
      <c r="AI68" s="75"/>
      <c r="AJ68" s="626"/>
      <c r="AK68" s="628"/>
      <c r="AL68" s="628"/>
      <c r="AM68" s="628"/>
      <c r="AN68" s="629"/>
      <c r="AO68" s="407"/>
      <c r="AP68" s="63"/>
      <c r="AQ68"/>
      <c r="AR68"/>
    </row>
    <row r="69" spans="2:44">
      <c r="B69" s="50">
        <v>62</v>
      </c>
      <c r="C69" s="32"/>
      <c r="D69" s="33"/>
      <c r="E69" s="32"/>
      <c r="F69" s="9"/>
      <c r="G69" s="10"/>
      <c r="H69" s="9"/>
      <c r="I69" s="10"/>
      <c r="J69" s="332"/>
      <c r="K69" s="9"/>
      <c r="L69" s="34"/>
      <c r="M69" s="35"/>
      <c r="N69" s="35"/>
      <c r="O69" s="36"/>
      <c r="P69" s="36"/>
      <c r="Q69" s="35"/>
      <c r="R69" s="9"/>
      <c r="S69" s="36"/>
      <c r="T69" s="9"/>
      <c r="U69" s="36"/>
      <c r="V69" s="35"/>
      <c r="W69" s="37"/>
      <c r="X69" s="37"/>
      <c r="Y69" s="37"/>
      <c r="Z69" s="38"/>
      <c r="AA69" s="39"/>
      <c r="AB69" s="39"/>
      <c r="AC69" s="38"/>
      <c r="AD69" s="9"/>
      <c r="AE69" s="32"/>
      <c r="AF69" s="32"/>
      <c r="AG69" s="32"/>
      <c r="AH69" s="40"/>
      <c r="AI69" s="41"/>
      <c r="AJ69" s="626"/>
      <c r="AK69" s="628"/>
      <c r="AL69" s="628"/>
      <c r="AM69" s="628"/>
      <c r="AN69" s="629"/>
      <c r="AO69" s="407"/>
      <c r="AP69" s="64"/>
      <c r="AQ69"/>
      <c r="AR69"/>
    </row>
    <row r="70" spans="2:44">
      <c r="B70" s="50">
        <v>63</v>
      </c>
      <c r="C70" s="32"/>
      <c r="D70" s="33"/>
      <c r="E70" s="32"/>
      <c r="F70" s="9"/>
      <c r="G70" s="10"/>
      <c r="H70" s="9"/>
      <c r="I70" s="10"/>
      <c r="J70" s="332"/>
      <c r="K70" s="9"/>
      <c r="L70" s="34"/>
      <c r="M70" s="35"/>
      <c r="N70" s="35"/>
      <c r="O70" s="36"/>
      <c r="P70" s="36"/>
      <c r="Q70" s="35"/>
      <c r="R70" s="9"/>
      <c r="S70" s="36"/>
      <c r="T70" s="9"/>
      <c r="U70" s="36"/>
      <c r="V70" s="35"/>
      <c r="W70" s="37"/>
      <c r="X70" s="37"/>
      <c r="Y70" s="37"/>
      <c r="Z70" s="38"/>
      <c r="AA70" s="39"/>
      <c r="AB70" s="39"/>
      <c r="AC70" s="38"/>
      <c r="AD70" s="9"/>
      <c r="AE70" s="32"/>
      <c r="AF70" s="32"/>
      <c r="AG70" s="32"/>
      <c r="AH70" s="40"/>
      <c r="AI70" s="41"/>
      <c r="AJ70" s="626"/>
      <c r="AK70" s="628"/>
      <c r="AL70" s="628"/>
      <c r="AM70" s="628"/>
      <c r="AN70" s="629"/>
      <c r="AO70" s="407"/>
      <c r="AP70" s="63"/>
      <c r="AQ70"/>
      <c r="AR70"/>
    </row>
    <row r="71" spans="2:44">
      <c r="B71" s="50">
        <v>64</v>
      </c>
      <c r="C71" s="67"/>
      <c r="D71" s="68"/>
      <c r="E71" s="67"/>
      <c r="F71" s="69"/>
      <c r="G71" s="70"/>
      <c r="H71" s="69"/>
      <c r="I71" s="70"/>
      <c r="J71" s="332"/>
      <c r="K71" s="9"/>
      <c r="L71" s="34"/>
      <c r="M71" s="35"/>
      <c r="N71" s="35"/>
      <c r="O71" s="36"/>
      <c r="P71" s="36"/>
      <c r="Q71" s="35"/>
      <c r="R71" s="9"/>
      <c r="S71" s="36"/>
      <c r="T71" s="9"/>
      <c r="U71" s="36"/>
      <c r="V71" s="35"/>
      <c r="W71" s="37"/>
      <c r="X71" s="37"/>
      <c r="Y71" s="37"/>
      <c r="Z71" s="38"/>
      <c r="AA71" s="39"/>
      <c r="AB71" s="39"/>
      <c r="AC71" s="38"/>
      <c r="AD71" s="69"/>
      <c r="AE71" s="67"/>
      <c r="AF71" s="67"/>
      <c r="AG71" s="67"/>
      <c r="AH71" s="74"/>
      <c r="AI71" s="75"/>
      <c r="AJ71" s="626"/>
      <c r="AK71" s="628"/>
      <c r="AL71" s="628"/>
      <c r="AM71" s="628"/>
      <c r="AN71" s="629"/>
      <c r="AO71" s="407"/>
      <c r="AP71" s="64"/>
      <c r="AQ71"/>
      <c r="AR71"/>
    </row>
    <row r="72" spans="2:44">
      <c r="B72" s="50">
        <v>65</v>
      </c>
      <c r="C72" s="32"/>
      <c r="D72" s="33"/>
      <c r="E72" s="32"/>
      <c r="F72" s="9"/>
      <c r="G72" s="10"/>
      <c r="H72" s="9"/>
      <c r="I72" s="10"/>
      <c r="J72" s="332"/>
      <c r="K72" s="9"/>
      <c r="L72" s="34"/>
      <c r="M72" s="35"/>
      <c r="N72" s="35"/>
      <c r="O72" s="36"/>
      <c r="P72" s="36"/>
      <c r="Q72" s="35"/>
      <c r="R72" s="9"/>
      <c r="S72" s="36"/>
      <c r="T72" s="9"/>
      <c r="U72" s="36"/>
      <c r="V72" s="35"/>
      <c r="W72" s="37"/>
      <c r="X72" s="37"/>
      <c r="Y72" s="37"/>
      <c r="Z72" s="38"/>
      <c r="AA72" s="39"/>
      <c r="AB72" s="39"/>
      <c r="AC72" s="38"/>
      <c r="AD72" s="9"/>
      <c r="AE72" s="32"/>
      <c r="AF72" s="32"/>
      <c r="AG72" s="32"/>
      <c r="AH72" s="40"/>
      <c r="AI72" s="41"/>
      <c r="AJ72" s="626"/>
      <c r="AK72" s="628"/>
      <c r="AL72" s="628"/>
      <c r="AM72" s="628"/>
      <c r="AN72" s="629"/>
      <c r="AO72" s="407"/>
      <c r="AP72" s="63"/>
      <c r="AQ72"/>
      <c r="AR72"/>
    </row>
    <row r="73" spans="2:44">
      <c r="B73" s="50">
        <v>66</v>
      </c>
      <c r="C73" s="32"/>
      <c r="D73" s="33"/>
      <c r="E73" s="32"/>
      <c r="F73" s="9"/>
      <c r="G73" s="10"/>
      <c r="H73" s="9"/>
      <c r="I73" s="10"/>
      <c r="J73" s="332"/>
      <c r="K73" s="9"/>
      <c r="L73" s="34"/>
      <c r="M73" s="35"/>
      <c r="N73" s="35"/>
      <c r="O73" s="36"/>
      <c r="P73" s="36"/>
      <c r="Q73" s="35"/>
      <c r="R73" s="9"/>
      <c r="S73" s="36"/>
      <c r="T73" s="9"/>
      <c r="U73" s="36"/>
      <c r="V73" s="35"/>
      <c r="W73" s="37"/>
      <c r="X73" s="37"/>
      <c r="Y73" s="37"/>
      <c r="Z73" s="38"/>
      <c r="AA73" s="39"/>
      <c r="AB73" s="39"/>
      <c r="AC73" s="38"/>
      <c r="AD73" s="9"/>
      <c r="AE73" s="32"/>
      <c r="AF73" s="32"/>
      <c r="AG73" s="32"/>
      <c r="AH73" s="40"/>
      <c r="AI73" s="41"/>
      <c r="AJ73" s="626"/>
      <c r="AK73" s="628"/>
      <c r="AL73" s="628"/>
      <c r="AM73" s="628"/>
      <c r="AN73" s="629"/>
      <c r="AO73" s="407"/>
      <c r="AP73" s="64"/>
      <c r="AQ73"/>
      <c r="AR73"/>
    </row>
    <row r="74" spans="2:44">
      <c r="B74" s="50">
        <v>67</v>
      </c>
      <c r="C74" s="32"/>
      <c r="D74" s="33"/>
      <c r="E74" s="32"/>
      <c r="F74" s="9"/>
      <c r="G74" s="10"/>
      <c r="H74" s="9"/>
      <c r="I74" s="10"/>
      <c r="J74" s="332"/>
      <c r="K74" s="9"/>
      <c r="L74" s="34"/>
      <c r="M74" s="35"/>
      <c r="N74" s="35"/>
      <c r="O74" s="36"/>
      <c r="P74" s="36"/>
      <c r="Q74" s="35"/>
      <c r="R74" s="9"/>
      <c r="S74" s="36"/>
      <c r="T74" s="9"/>
      <c r="U74" s="36"/>
      <c r="V74" s="35"/>
      <c r="W74" s="37"/>
      <c r="X74" s="37"/>
      <c r="Y74" s="37"/>
      <c r="Z74" s="38"/>
      <c r="AA74" s="39"/>
      <c r="AB74" s="39"/>
      <c r="AC74" s="38"/>
      <c r="AD74" s="9"/>
      <c r="AE74" s="32"/>
      <c r="AF74" s="32"/>
      <c r="AG74" s="32"/>
      <c r="AH74" s="40"/>
      <c r="AI74" s="41"/>
      <c r="AJ74" s="626"/>
      <c r="AK74" s="628"/>
      <c r="AL74" s="628"/>
      <c r="AM74" s="628"/>
      <c r="AN74" s="629"/>
      <c r="AO74" s="407"/>
      <c r="AP74" s="63"/>
      <c r="AQ74"/>
      <c r="AR74"/>
    </row>
    <row r="75" spans="2:44">
      <c r="B75" s="50">
        <v>68</v>
      </c>
      <c r="C75" s="32"/>
      <c r="D75" s="33"/>
      <c r="E75" s="32"/>
      <c r="F75" s="9"/>
      <c r="G75" s="10"/>
      <c r="H75" s="9"/>
      <c r="I75" s="10"/>
      <c r="J75" s="332"/>
      <c r="K75" s="9"/>
      <c r="L75" s="34"/>
      <c r="M75" s="35"/>
      <c r="N75" s="35"/>
      <c r="O75" s="36"/>
      <c r="P75" s="36"/>
      <c r="Q75" s="35"/>
      <c r="R75" s="9"/>
      <c r="S75" s="36"/>
      <c r="T75" s="9"/>
      <c r="U75" s="36"/>
      <c r="V75" s="35"/>
      <c r="W75" s="37"/>
      <c r="X75" s="37"/>
      <c r="Y75" s="37"/>
      <c r="Z75" s="38"/>
      <c r="AA75" s="39"/>
      <c r="AB75" s="39"/>
      <c r="AC75" s="38"/>
      <c r="AD75" s="9"/>
      <c r="AE75" s="32"/>
      <c r="AF75" s="32"/>
      <c r="AG75" s="32"/>
      <c r="AH75" s="40"/>
      <c r="AI75" s="41"/>
      <c r="AJ75" s="626"/>
      <c r="AK75" s="628"/>
      <c r="AL75" s="628"/>
      <c r="AM75" s="628"/>
      <c r="AN75" s="629"/>
      <c r="AO75" s="407"/>
      <c r="AP75" s="64"/>
      <c r="AQ75"/>
      <c r="AR75"/>
    </row>
    <row r="76" spans="2:44">
      <c r="B76" s="50">
        <v>69</v>
      </c>
      <c r="C76" s="32"/>
      <c r="D76" s="33"/>
      <c r="E76" s="32"/>
      <c r="F76" s="9"/>
      <c r="G76" s="10"/>
      <c r="H76" s="9"/>
      <c r="I76" s="10"/>
      <c r="J76" s="332"/>
      <c r="K76" s="9"/>
      <c r="L76" s="34"/>
      <c r="M76" s="35"/>
      <c r="N76" s="35"/>
      <c r="O76" s="36"/>
      <c r="P76" s="36"/>
      <c r="Q76" s="35"/>
      <c r="R76" s="9"/>
      <c r="S76" s="36"/>
      <c r="T76" s="9"/>
      <c r="U76" s="36"/>
      <c r="V76" s="36"/>
      <c r="W76" s="37"/>
      <c r="X76" s="37"/>
      <c r="Y76" s="37"/>
      <c r="Z76" s="38"/>
      <c r="AA76" s="39"/>
      <c r="AB76" s="39"/>
      <c r="AC76" s="38"/>
      <c r="AD76" s="9"/>
      <c r="AE76" s="32"/>
      <c r="AF76" s="32"/>
      <c r="AG76" s="32"/>
      <c r="AH76" s="40"/>
      <c r="AI76" s="41"/>
      <c r="AJ76" s="626"/>
      <c r="AK76" s="628"/>
      <c r="AL76" s="628"/>
      <c r="AM76" s="628"/>
      <c r="AN76" s="629"/>
      <c r="AO76" s="407"/>
      <c r="AP76" s="63"/>
      <c r="AQ76"/>
      <c r="AR76"/>
    </row>
    <row r="77" spans="2:44">
      <c r="B77" s="50">
        <v>70</v>
      </c>
      <c r="C77" s="32"/>
      <c r="D77" s="33"/>
      <c r="E77" s="32"/>
      <c r="F77" s="9"/>
      <c r="G77" s="10"/>
      <c r="H77" s="9"/>
      <c r="I77" s="10"/>
      <c r="J77" s="332"/>
      <c r="K77" s="9"/>
      <c r="L77" s="34"/>
      <c r="M77" s="35"/>
      <c r="N77" s="35"/>
      <c r="O77" s="36"/>
      <c r="P77" s="36"/>
      <c r="Q77" s="35"/>
      <c r="R77" s="9"/>
      <c r="S77" s="36"/>
      <c r="T77" s="9"/>
      <c r="U77" s="36"/>
      <c r="V77" s="36"/>
      <c r="W77" s="37"/>
      <c r="X77" s="37"/>
      <c r="Y77" s="37"/>
      <c r="Z77" s="38"/>
      <c r="AA77" s="39"/>
      <c r="AB77" s="39"/>
      <c r="AC77" s="38"/>
      <c r="AD77" s="9"/>
      <c r="AE77" s="32"/>
      <c r="AF77" s="32"/>
      <c r="AG77" s="32"/>
      <c r="AH77" s="40"/>
      <c r="AI77" s="41"/>
      <c r="AJ77" s="626"/>
      <c r="AK77" s="628"/>
      <c r="AL77" s="628"/>
      <c r="AM77" s="628"/>
      <c r="AN77" s="629"/>
      <c r="AO77" s="407"/>
      <c r="AP77" s="63"/>
      <c r="AQ77"/>
      <c r="AR77"/>
    </row>
    <row r="78" spans="2:44">
      <c r="B78" s="50">
        <v>71</v>
      </c>
      <c r="C78" s="32"/>
      <c r="D78" s="33"/>
      <c r="E78" s="32"/>
      <c r="F78" s="9"/>
      <c r="G78" s="10"/>
      <c r="H78" s="9"/>
      <c r="I78" s="10"/>
      <c r="J78" s="332"/>
      <c r="K78" s="9"/>
      <c r="L78" s="34"/>
      <c r="M78" s="35"/>
      <c r="N78" s="35"/>
      <c r="O78" s="36"/>
      <c r="P78" s="36"/>
      <c r="Q78" s="35"/>
      <c r="R78" s="9"/>
      <c r="S78" s="36"/>
      <c r="T78" s="9"/>
      <c r="U78" s="36"/>
      <c r="V78" s="36"/>
      <c r="W78" s="37"/>
      <c r="X78" s="37"/>
      <c r="Y78" s="37"/>
      <c r="Z78" s="38"/>
      <c r="AA78" s="39"/>
      <c r="AB78" s="39"/>
      <c r="AC78" s="38"/>
      <c r="AD78" s="9"/>
      <c r="AE78" s="32"/>
      <c r="AF78" s="32"/>
      <c r="AG78" s="32"/>
      <c r="AH78" s="40"/>
      <c r="AI78" s="41"/>
      <c r="AJ78" s="626"/>
      <c r="AK78" s="628"/>
      <c r="AL78" s="628"/>
      <c r="AM78" s="628"/>
      <c r="AN78" s="629"/>
      <c r="AO78" s="407"/>
      <c r="AP78" s="63"/>
      <c r="AQ78"/>
      <c r="AR78"/>
    </row>
    <row r="79" spans="2:44" ht="12.75" customHeight="1">
      <c r="B79" s="50">
        <v>72</v>
      </c>
      <c r="C79" s="32"/>
      <c r="D79" s="33"/>
      <c r="E79" s="32"/>
      <c r="F79" s="9"/>
      <c r="G79" s="10"/>
      <c r="H79" s="9"/>
      <c r="I79" s="10"/>
      <c r="J79" s="332"/>
      <c r="K79" s="9"/>
      <c r="L79" s="34"/>
      <c r="M79" s="35"/>
      <c r="N79" s="35"/>
      <c r="O79" s="36"/>
      <c r="P79" s="36"/>
      <c r="Q79" s="35"/>
      <c r="R79" s="9"/>
      <c r="S79" s="36"/>
      <c r="T79" s="9"/>
      <c r="U79" s="36"/>
      <c r="V79" s="36"/>
      <c r="W79" s="37"/>
      <c r="X79" s="37"/>
      <c r="Y79" s="37"/>
      <c r="Z79" s="38"/>
      <c r="AA79" s="39"/>
      <c r="AB79" s="39"/>
      <c r="AC79" s="38"/>
      <c r="AD79" s="9"/>
      <c r="AE79" s="32"/>
      <c r="AF79" s="32"/>
      <c r="AG79" s="32"/>
      <c r="AH79" s="40"/>
      <c r="AI79" s="41"/>
      <c r="AJ79" s="626"/>
      <c r="AK79" s="628"/>
      <c r="AL79" s="628"/>
      <c r="AM79" s="628"/>
      <c r="AN79" s="629"/>
      <c r="AO79" s="407"/>
      <c r="AP79" s="64"/>
      <c r="AQ79"/>
      <c r="AR79"/>
    </row>
    <row r="80" spans="2:44" ht="13.15" customHeight="1">
      <c r="B80" s="50">
        <v>73</v>
      </c>
      <c r="C80" s="32"/>
      <c r="D80" s="33"/>
      <c r="E80" s="32"/>
      <c r="F80" s="9"/>
      <c r="G80" s="10"/>
      <c r="H80" s="9"/>
      <c r="I80" s="10"/>
      <c r="J80" s="332"/>
      <c r="K80" s="9"/>
      <c r="L80" s="34"/>
      <c r="M80" s="35"/>
      <c r="N80" s="35"/>
      <c r="O80" s="36"/>
      <c r="P80" s="35"/>
      <c r="Q80" s="35"/>
      <c r="R80" s="9"/>
      <c r="S80" s="35"/>
      <c r="T80" s="9"/>
      <c r="U80" s="35"/>
      <c r="V80" s="35"/>
      <c r="W80" s="37"/>
      <c r="X80" s="37"/>
      <c r="Y80" s="37"/>
      <c r="Z80" s="38"/>
      <c r="AA80" s="39"/>
      <c r="AB80" s="39"/>
      <c r="AC80" s="38"/>
      <c r="AD80" s="9"/>
      <c r="AE80" s="32"/>
      <c r="AF80" s="32"/>
      <c r="AG80" s="32"/>
      <c r="AH80" s="40"/>
      <c r="AI80" s="41"/>
      <c r="AJ80" s="626"/>
      <c r="AK80" s="628"/>
      <c r="AL80" s="628"/>
      <c r="AM80" s="628"/>
      <c r="AN80" s="629"/>
      <c r="AO80" s="407"/>
      <c r="AP80" s="63"/>
      <c r="AQ80"/>
      <c r="AR80"/>
    </row>
    <row r="81" spans="2:44">
      <c r="B81" s="50">
        <v>74</v>
      </c>
      <c r="C81" s="32"/>
      <c r="D81" s="33"/>
      <c r="E81" s="32"/>
      <c r="F81" s="9"/>
      <c r="G81" s="10"/>
      <c r="H81" s="9"/>
      <c r="I81" s="10"/>
      <c r="J81" s="332"/>
      <c r="K81" s="9"/>
      <c r="L81" s="34"/>
      <c r="M81" s="35"/>
      <c r="N81" s="35"/>
      <c r="O81" s="36"/>
      <c r="P81" s="35"/>
      <c r="Q81" s="35"/>
      <c r="R81" s="9"/>
      <c r="S81" s="35"/>
      <c r="T81" s="9"/>
      <c r="U81" s="35"/>
      <c r="V81" s="35"/>
      <c r="W81" s="37"/>
      <c r="X81" s="37"/>
      <c r="Y81" s="37"/>
      <c r="Z81" s="38"/>
      <c r="AA81" s="39"/>
      <c r="AB81" s="39"/>
      <c r="AC81" s="38"/>
      <c r="AD81" s="9"/>
      <c r="AE81" s="32"/>
      <c r="AF81" s="32"/>
      <c r="AG81" s="32"/>
      <c r="AH81" s="40"/>
      <c r="AI81" s="41"/>
      <c r="AJ81" s="626"/>
      <c r="AK81" s="628"/>
      <c r="AL81" s="628"/>
      <c r="AM81" s="628"/>
      <c r="AN81" s="629"/>
      <c r="AO81" s="407"/>
      <c r="AP81" s="64"/>
      <c r="AQ81"/>
      <c r="AR81"/>
    </row>
    <row r="82" spans="2:44">
      <c r="B82" s="50">
        <v>75</v>
      </c>
      <c r="C82" s="32"/>
      <c r="D82" s="33"/>
      <c r="E82" s="32"/>
      <c r="F82" s="9"/>
      <c r="G82" s="10"/>
      <c r="H82" s="9"/>
      <c r="I82" s="10"/>
      <c r="J82" s="332"/>
      <c r="K82" s="9"/>
      <c r="L82" s="34"/>
      <c r="M82" s="35"/>
      <c r="N82" s="35"/>
      <c r="O82" s="36"/>
      <c r="P82" s="35"/>
      <c r="Q82" s="35"/>
      <c r="R82" s="9"/>
      <c r="S82" s="35"/>
      <c r="T82" s="9"/>
      <c r="U82" s="35"/>
      <c r="V82" s="35"/>
      <c r="W82" s="37"/>
      <c r="X82" s="37"/>
      <c r="Y82" s="37"/>
      <c r="Z82" s="38"/>
      <c r="AA82" s="39"/>
      <c r="AB82" s="39"/>
      <c r="AC82" s="38"/>
      <c r="AD82" s="9"/>
      <c r="AE82" s="32"/>
      <c r="AF82" s="32"/>
      <c r="AG82" s="32"/>
      <c r="AH82" s="40"/>
      <c r="AI82" s="41"/>
      <c r="AJ82" s="626"/>
      <c r="AK82" s="628"/>
      <c r="AL82" s="628"/>
      <c r="AM82" s="628"/>
      <c r="AN82" s="629"/>
      <c r="AO82" s="297"/>
      <c r="AQ82"/>
      <c r="AR82"/>
    </row>
    <row r="83" spans="2:44">
      <c r="B83" s="50">
        <v>76</v>
      </c>
      <c r="C83" s="32"/>
      <c r="D83" s="33"/>
      <c r="E83" s="32"/>
      <c r="F83" s="9"/>
      <c r="G83" s="10"/>
      <c r="H83" s="9"/>
      <c r="I83" s="10"/>
      <c r="J83" s="332"/>
      <c r="K83" s="9"/>
      <c r="L83" s="34"/>
      <c r="M83" s="35"/>
      <c r="N83" s="35"/>
      <c r="O83" s="36"/>
      <c r="P83" s="35"/>
      <c r="Q83" s="35"/>
      <c r="R83" s="9"/>
      <c r="S83" s="35"/>
      <c r="T83" s="9"/>
      <c r="U83" s="35"/>
      <c r="V83" s="35"/>
      <c r="W83" s="37"/>
      <c r="X83" s="37"/>
      <c r="Y83" s="38"/>
      <c r="Z83" s="39"/>
      <c r="AA83" s="39"/>
      <c r="AB83" s="38"/>
      <c r="AC83" s="9"/>
      <c r="AD83" s="32"/>
      <c r="AE83" s="32"/>
      <c r="AF83" s="32"/>
      <c r="AG83" s="40"/>
      <c r="AH83" s="41"/>
      <c r="AI83" s="42"/>
      <c r="AJ83" s="180" t="s">
        <v>165</v>
      </c>
      <c r="AK83" s="864" t="s">
        <v>166</v>
      </c>
      <c r="AL83" s="865"/>
      <c r="AM83" s="80" t="s">
        <v>167</v>
      </c>
      <c r="AQ83"/>
    </row>
    <row r="84" spans="2:44">
      <c r="B84" s="479"/>
      <c r="C84" s="480"/>
      <c r="D84" s="480"/>
      <c r="E84" s="480"/>
      <c r="F84" s="480"/>
      <c r="G84" s="480"/>
      <c r="H84" s="480"/>
      <c r="I84" s="480"/>
      <c r="J84" s="485"/>
      <c r="K84" s="480"/>
      <c r="L84" s="479"/>
      <c r="M84" s="480"/>
      <c r="N84" s="480"/>
      <c r="O84" s="480"/>
      <c r="P84" s="480"/>
      <c r="Q84" s="480"/>
      <c r="R84" s="480"/>
      <c r="S84" s="480"/>
      <c r="T84" s="480"/>
      <c r="U84" s="480"/>
      <c r="V84" s="481"/>
      <c r="W84" s="479"/>
      <c r="X84" s="480"/>
      <c r="Y84" s="480"/>
      <c r="Z84" s="480"/>
      <c r="AA84" s="480"/>
      <c r="AB84" s="480"/>
      <c r="AC84" s="480"/>
      <c r="AD84" s="480"/>
      <c r="AE84" s="480"/>
      <c r="AF84" s="480"/>
      <c r="AG84" s="480"/>
      <c r="AH84" s="481"/>
      <c r="AJ84" s="858"/>
      <c r="AK84" s="861"/>
      <c r="AL84" s="861"/>
      <c r="AM84" s="861"/>
      <c r="AQ84"/>
    </row>
    <row r="85" spans="2:44">
      <c r="B85" s="253"/>
      <c r="C85" s="349"/>
      <c r="D85" s="349"/>
      <c r="E85" s="349"/>
      <c r="F85" s="349"/>
      <c r="G85" s="349"/>
      <c r="H85" s="349"/>
      <c r="I85" s="349"/>
      <c r="J85" s="352"/>
      <c r="K85" s="349"/>
      <c r="L85" s="253"/>
      <c r="M85" s="349"/>
      <c r="N85" s="349"/>
      <c r="O85" s="349"/>
      <c r="P85" s="349"/>
      <c r="Q85" s="349"/>
      <c r="R85" s="349"/>
      <c r="S85" s="349"/>
      <c r="T85" s="349"/>
      <c r="U85" s="349"/>
      <c r="V85" s="350"/>
      <c r="W85" s="253"/>
      <c r="X85" s="349"/>
      <c r="Y85" s="349"/>
      <c r="Z85" s="349"/>
      <c r="AA85" s="349"/>
      <c r="AB85" s="349"/>
      <c r="AC85" s="349"/>
      <c r="AD85" s="349"/>
      <c r="AE85" s="349"/>
      <c r="AF85" s="349"/>
      <c r="AG85" s="349"/>
      <c r="AH85" s="350"/>
      <c r="AJ85" s="859"/>
      <c r="AK85" s="862"/>
      <c r="AL85" s="862"/>
      <c r="AM85" s="862"/>
      <c r="AQ85"/>
    </row>
    <row r="86" spans="2:44">
      <c r="B86" s="479"/>
      <c r="C86" s="480"/>
      <c r="D86" s="480"/>
      <c r="E86" s="480"/>
      <c r="F86" s="480"/>
      <c r="G86" s="480"/>
      <c r="H86" s="480"/>
      <c r="I86" s="480"/>
      <c r="J86" s="485"/>
      <c r="K86" s="480"/>
      <c r="L86" s="479"/>
      <c r="M86" s="480"/>
      <c r="N86" s="480"/>
      <c r="O86" s="480"/>
      <c r="P86" s="480"/>
      <c r="Q86" s="480"/>
      <c r="R86" s="480"/>
      <c r="S86" s="480"/>
      <c r="T86" s="480"/>
      <c r="U86" s="480"/>
      <c r="V86" s="481"/>
      <c r="W86" s="479"/>
      <c r="X86" s="480"/>
      <c r="Y86" s="480"/>
      <c r="Z86" s="480"/>
      <c r="AA86" s="480"/>
      <c r="AB86" s="480"/>
      <c r="AC86" s="480"/>
      <c r="AD86" s="480"/>
      <c r="AE86" s="480"/>
      <c r="AF86" s="480"/>
      <c r="AG86" s="480"/>
      <c r="AH86" s="481"/>
      <c r="AJ86" s="860"/>
      <c r="AK86" s="863"/>
      <c r="AL86" s="863"/>
      <c r="AM86" s="862"/>
      <c r="AQ86"/>
    </row>
    <row r="87" spans="2:44">
      <c r="B87" s="253"/>
      <c r="C87" s="349"/>
      <c r="D87" s="349"/>
      <c r="E87" s="349"/>
      <c r="F87" s="349"/>
      <c r="G87" s="349"/>
      <c r="H87" s="349"/>
      <c r="I87" s="349"/>
      <c r="J87" s="352"/>
      <c r="K87" s="349"/>
      <c r="L87" s="253"/>
      <c r="M87" s="349"/>
      <c r="N87" s="349"/>
      <c r="O87" s="349"/>
      <c r="P87" s="349"/>
      <c r="Q87" s="349"/>
      <c r="R87" s="349"/>
      <c r="S87" s="349"/>
      <c r="T87" s="349"/>
      <c r="U87" s="349"/>
      <c r="V87" s="350"/>
      <c r="W87" s="253"/>
      <c r="X87" s="349"/>
      <c r="Y87" s="349"/>
      <c r="Z87" s="349"/>
      <c r="AA87" s="349"/>
      <c r="AB87" s="349"/>
      <c r="AC87" s="349"/>
      <c r="AD87" s="349"/>
      <c r="AE87" s="349"/>
      <c r="AF87" s="349"/>
      <c r="AG87" s="349"/>
      <c r="AH87" s="350"/>
      <c r="AJ87" s="180" t="s">
        <v>168</v>
      </c>
      <c r="AK87" s="81" t="s">
        <v>435</v>
      </c>
      <c r="AL87" s="81" t="s">
        <v>436</v>
      </c>
      <c r="AM87" s="863"/>
      <c r="AQ87"/>
    </row>
    <row r="88" spans="2:44">
      <c r="B88" s="479"/>
      <c r="C88" s="480"/>
      <c r="D88" s="480"/>
      <c r="E88" s="480"/>
      <c r="F88" s="480"/>
      <c r="G88" s="480"/>
      <c r="H88" s="480"/>
      <c r="I88" s="480"/>
      <c r="J88" s="485"/>
      <c r="K88" s="480"/>
      <c r="L88" s="479"/>
      <c r="M88" s="480"/>
      <c r="N88" s="480"/>
      <c r="O88" s="480"/>
      <c r="P88" s="480"/>
      <c r="Q88" s="480"/>
      <c r="R88" s="480"/>
      <c r="S88" s="480"/>
      <c r="T88" s="480"/>
      <c r="U88" s="480"/>
      <c r="V88" s="481"/>
      <c r="W88" s="479"/>
      <c r="X88" s="480"/>
      <c r="Y88" s="480"/>
      <c r="Z88" s="480"/>
      <c r="AA88" s="480"/>
      <c r="AB88" s="480"/>
      <c r="AC88" s="480"/>
      <c r="AD88" s="480"/>
      <c r="AE88" s="480"/>
      <c r="AF88" s="480"/>
      <c r="AG88" s="480"/>
      <c r="AH88" s="481"/>
      <c r="AJ88" s="858"/>
      <c r="AK88" s="861"/>
      <c r="AL88" s="861"/>
      <c r="AM88" s="80" t="s">
        <v>169</v>
      </c>
      <c r="AQ88"/>
    </row>
    <row r="89" spans="2:44">
      <c r="B89" s="253"/>
      <c r="C89" s="349"/>
      <c r="D89" s="349"/>
      <c r="E89" s="349"/>
      <c r="F89" s="349"/>
      <c r="G89" s="349"/>
      <c r="H89" s="349"/>
      <c r="I89" s="349"/>
      <c r="J89" s="352"/>
      <c r="K89" s="349"/>
      <c r="L89" s="253"/>
      <c r="M89" s="349"/>
      <c r="N89" s="349"/>
      <c r="O89" s="349"/>
      <c r="P89" s="349"/>
      <c r="Q89" s="349"/>
      <c r="R89" s="349"/>
      <c r="S89" s="349"/>
      <c r="T89" s="349"/>
      <c r="U89" s="349"/>
      <c r="V89" s="350"/>
      <c r="W89" s="253"/>
      <c r="X89" s="349"/>
      <c r="Y89" s="349"/>
      <c r="Z89" s="349"/>
      <c r="AA89" s="349"/>
      <c r="AB89" s="349"/>
      <c r="AC89" s="349"/>
      <c r="AD89" s="349"/>
      <c r="AE89" s="349"/>
      <c r="AF89" s="349"/>
      <c r="AG89" s="349"/>
      <c r="AH89" s="350"/>
      <c r="AJ89" s="862"/>
      <c r="AK89" s="862"/>
      <c r="AL89" s="862"/>
      <c r="AM89" s="861"/>
      <c r="AQ89"/>
    </row>
    <row r="90" spans="2:44">
      <c r="B90" s="479"/>
      <c r="C90" s="480"/>
      <c r="D90" s="480"/>
      <c r="E90" s="480"/>
      <c r="F90" s="480"/>
      <c r="G90" s="480"/>
      <c r="H90" s="480"/>
      <c r="I90" s="480"/>
      <c r="J90" s="485"/>
      <c r="K90" s="480"/>
      <c r="L90" s="479"/>
      <c r="M90" s="480"/>
      <c r="N90" s="480"/>
      <c r="O90" s="480"/>
      <c r="P90" s="480"/>
      <c r="Q90" s="480"/>
      <c r="R90" s="480"/>
      <c r="S90" s="480"/>
      <c r="T90" s="480"/>
      <c r="U90" s="480"/>
      <c r="V90" s="481"/>
      <c r="W90" s="479"/>
      <c r="X90" s="480"/>
      <c r="Y90" s="480"/>
      <c r="Z90" s="480"/>
      <c r="AA90" s="480"/>
      <c r="AB90" s="480"/>
      <c r="AC90" s="480"/>
      <c r="AD90" s="480"/>
      <c r="AE90" s="480"/>
      <c r="AF90" s="480"/>
      <c r="AG90" s="480"/>
      <c r="AH90" s="481"/>
      <c r="AJ90" s="863"/>
      <c r="AK90" s="863"/>
      <c r="AL90" s="863"/>
      <c r="AM90" s="862"/>
      <c r="AQ90"/>
    </row>
    <row r="91" spans="2:44">
      <c r="B91" s="253"/>
      <c r="C91" s="349"/>
      <c r="D91" s="349"/>
      <c r="E91" s="349"/>
      <c r="F91" s="349"/>
      <c r="G91" s="349"/>
      <c r="H91" s="349"/>
      <c r="I91" s="349"/>
      <c r="J91" s="352"/>
      <c r="K91" s="349"/>
      <c r="L91" s="253"/>
      <c r="M91" s="349"/>
      <c r="N91" s="349"/>
      <c r="O91" s="349"/>
      <c r="P91" s="349"/>
      <c r="Q91" s="349"/>
      <c r="R91" s="349"/>
      <c r="S91" s="349"/>
      <c r="T91" s="349"/>
      <c r="U91" s="349"/>
      <c r="V91" s="350"/>
      <c r="W91" s="253"/>
      <c r="X91" s="349"/>
      <c r="Y91" s="349"/>
      <c r="Z91" s="349"/>
      <c r="AA91" s="349"/>
      <c r="AB91" s="349"/>
      <c r="AC91" s="349"/>
      <c r="AD91" s="349"/>
      <c r="AE91" s="349"/>
      <c r="AF91" s="349"/>
      <c r="AG91" s="349"/>
      <c r="AH91" s="350"/>
      <c r="AJ91" s="180" t="s">
        <v>168</v>
      </c>
      <c r="AK91" s="81" t="s">
        <v>436</v>
      </c>
      <c r="AL91" s="81" t="s">
        <v>436</v>
      </c>
      <c r="AM91" s="862"/>
      <c r="AQ91"/>
    </row>
    <row r="92" spans="2:44">
      <c r="B92" s="479"/>
      <c r="C92" s="480"/>
      <c r="D92" s="480"/>
      <c r="E92" s="480"/>
      <c r="F92" s="480"/>
      <c r="G92" s="480"/>
      <c r="H92" s="480"/>
      <c r="I92" s="480"/>
      <c r="J92" s="485"/>
      <c r="K92" s="480"/>
      <c r="L92" s="479"/>
      <c r="M92" s="480"/>
      <c r="N92" s="480"/>
      <c r="O92" s="480"/>
      <c r="P92" s="480"/>
      <c r="Q92" s="480"/>
      <c r="R92" s="480"/>
      <c r="S92" s="480"/>
      <c r="T92" s="480"/>
      <c r="U92" s="480"/>
      <c r="V92" s="481"/>
      <c r="W92" s="479"/>
      <c r="X92" s="480"/>
      <c r="Y92" s="480"/>
      <c r="Z92" s="480"/>
      <c r="AA92" s="480"/>
      <c r="AB92" s="480"/>
      <c r="AC92" s="480"/>
      <c r="AD92" s="480"/>
      <c r="AE92" s="480"/>
      <c r="AF92" s="480"/>
      <c r="AG92" s="480"/>
      <c r="AH92" s="481"/>
      <c r="AM92" s="863"/>
      <c r="AQ92"/>
    </row>
    <row r="93" spans="2:44">
      <c r="B93" s="253"/>
      <c r="C93" s="349"/>
      <c r="D93" s="349"/>
      <c r="E93" s="349"/>
      <c r="F93" s="349"/>
      <c r="G93" s="349"/>
      <c r="H93" s="349"/>
      <c r="I93" s="349"/>
      <c r="J93" s="352"/>
      <c r="K93" s="349"/>
      <c r="L93" s="253"/>
      <c r="M93" s="349"/>
      <c r="N93" s="349"/>
      <c r="O93" s="349"/>
      <c r="P93" s="349"/>
      <c r="Q93" s="349"/>
      <c r="R93" s="349"/>
      <c r="S93" s="349"/>
      <c r="T93" s="349"/>
      <c r="U93" s="349"/>
      <c r="V93" s="350"/>
      <c r="W93" s="253"/>
      <c r="X93" s="349"/>
      <c r="Y93" s="349"/>
      <c r="Z93" s="349"/>
      <c r="AA93" s="349"/>
      <c r="AB93" s="349"/>
      <c r="AC93" s="349"/>
      <c r="AD93" s="349"/>
      <c r="AE93" s="349"/>
      <c r="AF93" s="349"/>
      <c r="AG93" s="349"/>
      <c r="AH93" s="350"/>
      <c r="AQ93"/>
    </row>
    <row r="94" spans="2:44" ht="17.25">
      <c r="C94" s="44" t="s">
        <v>150</v>
      </c>
      <c r="AF94" s="855">
        <v>2022</v>
      </c>
      <c r="AG94" s="855"/>
      <c r="AH94" s="178" t="s">
        <v>151</v>
      </c>
      <c r="AI94" s="45"/>
      <c r="AJ94" s="178"/>
      <c r="AK94" s="45" t="s">
        <v>152</v>
      </c>
      <c r="AL94" s="178"/>
      <c r="AM94" s="44" t="s">
        <v>153</v>
      </c>
      <c r="AP94"/>
    </row>
    <row r="95" spans="2:44">
      <c r="AL95" s="46" t="s">
        <v>154</v>
      </c>
      <c r="AP95"/>
    </row>
    <row r="96" spans="2:44" ht="42">
      <c r="K96" s="47" t="s">
        <v>155</v>
      </c>
      <c r="X96" s="48" t="s">
        <v>156</v>
      </c>
      <c r="Y96" s="866"/>
      <c r="Z96" s="866"/>
      <c r="AA96" s="866"/>
      <c r="AB96" s="866"/>
      <c r="AC96" s="48" t="s">
        <v>157</v>
      </c>
      <c r="AD96" s="866"/>
      <c r="AE96" s="866"/>
      <c r="AF96" s="866"/>
      <c r="AG96" s="866"/>
      <c r="AH96" s="867"/>
      <c r="AI96" s="49" t="s">
        <v>158</v>
      </c>
      <c r="AJ96" s="866"/>
      <c r="AK96" s="866"/>
      <c r="AL96" s="867"/>
      <c r="AP96"/>
    </row>
    <row r="97" spans="2:42">
      <c r="AP97"/>
    </row>
    <row r="98" spans="2:42">
      <c r="AP98"/>
    </row>
    <row r="99" spans="2:42">
      <c r="AP99"/>
    </row>
    <row r="100" spans="2:42" ht="63" customHeight="1">
      <c r="B100" s="50" t="s">
        <v>437</v>
      </c>
      <c r="C100" s="51" t="s">
        <v>438</v>
      </c>
      <c r="D100" s="51" t="s">
        <v>160</v>
      </c>
      <c r="E100" s="52" t="s">
        <v>80</v>
      </c>
      <c r="F100" s="53" t="s">
        <v>81</v>
      </c>
      <c r="G100" s="52" t="s">
        <v>82</v>
      </c>
      <c r="H100" s="52" t="s">
        <v>83</v>
      </c>
      <c r="I100" s="54" t="s">
        <v>84</v>
      </c>
      <c r="J100" s="483" t="s">
        <v>439</v>
      </c>
      <c r="K100" s="53" t="s">
        <v>440</v>
      </c>
      <c r="L100" s="55" t="s">
        <v>87</v>
      </c>
      <c r="M100" s="56" t="s">
        <v>88</v>
      </c>
      <c r="N100" s="56" t="s">
        <v>89</v>
      </c>
      <c r="O100" s="56" t="s">
        <v>90</v>
      </c>
      <c r="P100" s="56" t="s">
        <v>91</v>
      </c>
      <c r="Q100" s="56" t="s">
        <v>92</v>
      </c>
      <c r="R100" s="56" t="s">
        <v>93</v>
      </c>
      <c r="S100" s="56" t="s">
        <v>94</v>
      </c>
      <c r="T100" s="56" t="s">
        <v>95</v>
      </c>
      <c r="U100" s="56" t="s">
        <v>96</v>
      </c>
      <c r="V100" s="57" t="s">
        <v>97</v>
      </c>
      <c r="W100" s="55" t="s">
        <v>98</v>
      </c>
      <c r="X100" s="55" t="s">
        <v>99</v>
      </c>
      <c r="Y100" s="55" t="s">
        <v>100</v>
      </c>
      <c r="Z100" s="55" t="s">
        <v>101</v>
      </c>
      <c r="AA100" s="55" t="s">
        <v>102</v>
      </c>
      <c r="AB100" s="55" t="s">
        <v>103</v>
      </c>
      <c r="AC100" s="55" t="s">
        <v>104</v>
      </c>
      <c r="AD100" s="55" t="s">
        <v>105</v>
      </c>
      <c r="AE100" s="55" t="s">
        <v>106</v>
      </c>
      <c r="AF100" s="58" t="s">
        <v>162</v>
      </c>
      <c r="AG100" s="59" t="s">
        <v>171</v>
      </c>
      <c r="AH100" s="868" t="s">
        <v>164</v>
      </c>
      <c r="AI100" s="869"/>
      <c r="AJ100" s="869"/>
      <c r="AK100" s="869"/>
      <c r="AL100" s="869"/>
      <c r="AM100" s="870"/>
      <c r="AN100" s="60"/>
      <c r="AP100"/>
    </row>
    <row r="101" spans="2:42">
      <c r="B101" s="50">
        <v>1</v>
      </c>
      <c r="C101" s="67"/>
      <c r="D101" s="68"/>
      <c r="E101" s="67"/>
      <c r="F101" s="69"/>
      <c r="G101" s="70"/>
      <c r="H101" s="70"/>
      <c r="I101" s="70"/>
      <c r="J101" s="484"/>
      <c r="K101" s="69"/>
      <c r="L101" s="76"/>
      <c r="M101" s="77"/>
      <c r="N101" s="78"/>
      <c r="O101" s="78"/>
      <c r="P101" s="77"/>
      <c r="Q101" s="69"/>
      <c r="R101" s="78"/>
      <c r="S101" s="69"/>
      <c r="T101" s="78"/>
      <c r="U101" s="77"/>
      <c r="V101" s="71"/>
      <c r="W101" s="71"/>
      <c r="X101" s="72"/>
      <c r="Y101" s="73"/>
      <c r="Z101" s="73"/>
      <c r="AA101" s="72"/>
      <c r="AB101" s="69"/>
      <c r="AC101" s="67"/>
      <c r="AD101" s="67"/>
      <c r="AE101" s="67"/>
      <c r="AF101" s="74"/>
      <c r="AG101" s="75"/>
      <c r="AH101" s="198"/>
      <c r="AI101" s="177"/>
      <c r="AJ101" s="61"/>
      <c r="AK101" s="61"/>
      <c r="AL101" s="61"/>
      <c r="AM101" s="62"/>
      <c r="AN101" s="202"/>
      <c r="AP101"/>
    </row>
    <row r="102" spans="2:42">
      <c r="B102" s="50">
        <v>2</v>
      </c>
      <c r="C102" s="67"/>
      <c r="D102" s="68"/>
      <c r="E102" s="67"/>
      <c r="F102" s="69"/>
      <c r="G102" s="70"/>
      <c r="H102" s="70"/>
      <c r="I102" s="70"/>
      <c r="J102" s="484"/>
      <c r="K102" s="69"/>
      <c r="L102" s="76"/>
      <c r="M102" s="77"/>
      <c r="N102" s="78"/>
      <c r="O102" s="77"/>
      <c r="P102" s="77"/>
      <c r="Q102" s="69"/>
      <c r="R102" s="77"/>
      <c r="S102" s="69"/>
      <c r="T102" s="77"/>
      <c r="U102" s="77"/>
      <c r="V102" s="71"/>
      <c r="W102" s="71"/>
      <c r="X102" s="72"/>
      <c r="Y102" s="73"/>
      <c r="Z102" s="73"/>
      <c r="AA102" s="72"/>
      <c r="AB102" s="69"/>
      <c r="AC102" s="67"/>
      <c r="AD102" s="67"/>
      <c r="AE102" s="67"/>
      <c r="AF102" s="74"/>
      <c r="AG102" s="75"/>
      <c r="AH102" s="65"/>
      <c r="AI102" s="177"/>
      <c r="AJ102" s="61"/>
      <c r="AK102" s="61"/>
      <c r="AL102" s="61"/>
      <c r="AM102" s="62"/>
      <c r="AN102" s="203"/>
      <c r="AP102"/>
    </row>
    <row r="103" spans="2:42">
      <c r="B103" s="50">
        <v>3</v>
      </c>
      <c r="C103" s="67"/>
      <c r="D103" s="68"/>
      <c r="E103" s="67"/>
      <c r="F103" s="69"/>
      <c r="G103" s="70"/>
      <c r="H103" s="70"/>
      <c r="I103" s="70"/>
      <c r="J103" s="484"/>
      <c r="K103" s="69"/>
      <c r="L103" s="76"/>
      <c r="M103" s="77"/>
      <c r="N103" s="78"/>
      <c r="O103" s="78"/>
      <c r="P103" s="77"/>
      <c r="Q103" s="69"/>
      <c r="R103" s="78"/>
      <c r="S103" s="69"/>
      <c r="T103" s="78"/>
      <c r="U103" s="77"/>
      <c r="V103" s="71"/>
      <c r="W103" s="71"/>
      <c r="X103" s="72"/>
      <c r="Y103" s="73"/>
      <c r="Z103" s="73"/>
      <c r="AA103" s="72"/>
      <c r="AB103" s="69"/>
      <c r="AC103" s="67"/>
      <c r="AD103" s="67"/>
      <c r="AE103" s="67"/>
      <c r="AF103" s="74"/>
      <c r="AG103" s="75"/>
      <c r="AH103" s="65"/>
      <c r="AI103" s="177"/>
      <c r="AJ103" s="61"/>
      <c r="AK103" s="61"/>
      <c r="AL103" s="61"/>
      <c r="AM103" s="62"/>
      <c r="AN103" s="202"/>
      <c r="AP103"/>
    </row>
    <row r="104" spans="2:42">
      <c r="B104" s="50">
        <v>4</v>
      </c>
      <c r="C104" s="67"/>
      <c r="D104" s="68"/>
      <c r="E104" s="67"/>
      <c r="F104" s="69"/>
      <c r="G104" s="70"/>
      <c r="H104" s="70"/>
      <c r="I104" s="70"/>
      <c r="J104" s="484"/>
      <c r="K104" s="69"/>
      <c r="L104" s="76"/>
      <c r="M104" s="77"/>
      <c r="N104" s="78"/>
      <c r="O104" s="78"/>
      <c r="P104" s="77"/>
      <c r="Q104" s="69"/>
      <c r="R104" s="78"/>
      <c r="S104" s="69"/>
      <c r="T104" s="78"/>
      <c r="U104" s="77"/>
      <c r="V104" s="71"/>
      <c r="W104" s="71"/>
      <c r="X104" s="72"/>
      <c r="Y104" s="73"/>
      <c r="Z104" s="73"/>
      <c r="AA104" s="72"/>
      <c r="AB104" s="69"/>
      <c r="AC104" s="67"/>
      <c r="AD104" s="67"/>
      <c r="AE104" s="67"/>
      <c r="AF104" s="74"/>
      <c r="AG104" s="75"/>
      <c r="AH104" s="65"/>
      <c r="AI104" s="177"/>
      <c r="AJ104" s="61"/>
      <c r="AK104" s="61"/>
      <c r="AL104" s="61"/>
      <c r="AM104" s="62"/>
      <c r="AN104" s="203"/>
      <c r="AP104"/>
    </row>
    <row r="105" spans="2:42">
      <c r="B105" s="50">
        <v>5</v>
      </c>
      <c r="C105" s="67"/>
      <c r="D105" s="68"/>
      <c r="E105" s="67"/>
      <c r="F105" s="69"/>
      <c r="G105" s="70"/>
      <c r="H105" s="70"/>
      <c r="I105" s="70"/>
      <c r="J105" s="484"/>
      <c r="K105" s="69"/>
      <c r="L105" s="76"/>
      <c r="M105" s="77"/>
      <c r="N105" s="78"/>
      <c r="O105" s="77"/>
      <c r="P105" s="77"/>
      <c r="Q105" s="69"/>
      <c r="R105" s="77"/>
      <c r="S105" s="69"/>
      <c r="T105" s="77"/>
      <c r="U105" s="77"/>
      <c r="V105" s="71"/>
      <c r="W105" s="71"/>
      <c r="X105" s="72"/>
      <c r="Y105" s="73"/>
      <c r="Z105" s="73"/>
      <c r="AA105" s="72"/>
      <c r="AB105" s="69"/>
      <c r="AC105" s="67"/>
      <c r="AD105" s="67"/>
      <c r="AE105" s="67"/>
      <c r="AF105" s="74"/>
      <c r="AG105" s="75"/>
      <c r="AH105" s="65"/>
      <c r="AI105" s="177"/>
      <c r="AJ105" s="61"/>
      <c r="AK105" s="61"/>
      <c r="AL105" s="61"/>
      <c r="AM105" s="62"/>
      <c r="AN105" s="202"/>
      <c r="AP105"/>
    </row>
    <row r="106" spans="2:42">
      <c r="B106" s="50">
        <v>6</v>
      </c>
      <c r="C106" s="67"/>
      <c r="D106" s="68"/>
      <c r="E106" s="67"/>
      <c r="F106" s="69"/>
      <c r="G106" s="70"/>
      <c r="H106" s="70"/>
      <c r="I106" s="70"/>
      <c r="J106" s="484"/>
      <c r="K106" s="69"/>
      <c r="L106" s="76"/>
      <c r="M106" s="77"/>
      <c r="N106" s="78"/>
      <c r="O106" s="78"/>
      <c r="P106" s="77"/>
      <c r="Q106" s="69"/>
      <c r="R106" s="78"/>
      <c r="S106" s="69"/>
      <c r="T106" s="78"/>
      <c r="U106" s="77"/>
      <c r="V106" s="71"/>
      <c r="W106" s="71"/>
      <c r="X106" s="72"/>
      <c r="Y106" s="73"/>
      <c r="Z106" s="73"/>
      <c r="AA106" s="72"/>
      <c r="AB106" s="69"/>
      <c r="AC106" s="67"/>
      <c r="AD106" s="67"/>
      <c r="AE106" s="67"/>
      <c r="AF106" s="74"/>
      <c r="AG106" s="75"/>
      <c r="AH106" s="65"/>
      <c r="AI106" s="177"/>
      <c r="AJ106" s="61"/>
      <c r="AK106" s="61"/>
      <c r="AL106" s="61"/>
      <c r="AM106" s="62"/>
      <c r="AN106" s="203"/>
      <c r="AP106"/>
    </row>
    <row r="107" spans="2:42">
      <c r="B107" s="50">
        <v>7</v>
      </c>
      <c r="C107" s="67"/>
      <c r="D107" s="68"/>
      <c r="E107" s="67"/>
      <c r="F107" s="69"/>
      <c r="G107" s="70"/>
      <c r="H107" s="70"/>
      <c r="I107" s="70"/>
      <c r="J107" s="484"/>
      <c r="K107" s="69"/>
      <c r="L107" s="76"/>
      <c r="M107" s="77"/>
      <c r="N107" s="78"/>
      <c r="O107" s="77"/>
      <c r="P107" s="77"/>
      <c r="Q107" s="69"/>
      <c r="R107" s="77"/>
      <c r="S107" s="69"/>
      <c r="T107" s="77"/>
      <c r="U107" s="77"/>
      <c r="V107" s="71"/>
      <c r="W107" s="71"/>
      <c r="X107" s="72"/>
      <c r="Y107" s="73"/>
      <c r="Z107" s="73"/>
      <c r="AA107" s="72"/>
      <c r="AB107" s="69"/>
      <c r="AC107" s="67"/>
      <c r="AD107" s="67"/>
      <c r="AE107" s="67"/>
      <c r="AF107" s="74"/>
      <c r="AG107" s="75"/>
      <c r="AH107" s="65"/>
      <c r="AI107" s="177"/>
      <c r="AJ107" s="61"/>
      <c r="AK107" s="61"/>
      <c r="AL107" s="61"/>
      <c r="AM107" s="62"/>
      <c r="AN107" s="202"/>
      <c r="AP107"/>
    </row>
    <row r="108" spans="2:42">
      <c r="B108" s="50">
        <v>8</v>
      </c>
      <c r="C108" s="67"/>
      <c r="D108" s="68"/>
      <c r="E108" s="67"/>
      <c r="F108" s="69"/>
      <c r="G108" s="70"/>
      <c r="H108" s="70"/>
      <c r="I108" s="70"/>
      <c r="J108" s="484"/>
      <c r="K108" s="69"/>
      <c r="L108" s="76"/>
      <c r="M108" s="77"/>
      <c r="N108" s="78"/>
      <c r="O108" s="78"/>
      <c r="P108" s="77"/>
      <c r="Q108" s="69"/>
      <c r="R108" s="78"/>
      <c r="S108" s="69"/>
      <c r="T108" s="78"/>
      <c r="U108" s="77"/>
      <c r="V108" s="71"/>
      <c r="W108" s="71"/>
      <c r="X108" s="72"/>
      <c r="Y108" s="73"/>
      <c r="Z108" s="73"/>
      <c r="AA108" s="72"/>
      <c r="AB108" s="69"/>
      <c r="AC108" s="67"/>
      <c r="AD108" s="67"/>
      <c r="AE108" s="67"/>
      <c r="AF108" s="74"/>
      <c r="AG108" s="75"/>
      <c r="AH108" s="65"/>
      <c r="AI108" s="61"/>
      <c r="AJ108" s="61"/>
      <c r="AK108" s="61"/>
      <c r="AL108" s="61"/>
      <c r="AM108" s="62"/>
      <c r="AN108" s="203"/>
      <c r="AP108"/>
    </row>
    <row r="109" spans="2:42">
      <c r="B109" s="50">
        <v>9</v>
      </c>
      <c r="C109" s="67"/>
      <c r="D109" s="68"/>
      <c r="E109" s="67"/>
      <c r="F109" s="69"/>
      <c r="G109" s="70"/>
      <c r="H109" s="70"/>
      <c r="I109" s="70"/>
      <c r="J109" s="484"/>
      <c r="K109" s="69"/>
      <c r="L109" s="76"/>
      <c r="M109" s="77"/>
      <c r="N109" s="78"/>
      <c r="O109" s="78"/>
      <c r="P109" s="77"/>
      <c r="Q109" s="69"/>
      <c r="R109" s="78"/>
      <c r="S109" s="69"/>
      <c r="T109" s="78"/>
      <c r="U109" s="77"/>
      <c r="V109" s="71"/>
      <c r="W109" s="71"/>
      <c r="X109" s="72"/>
      <c r="Y109" s="73"/>
      <c r="Z109" s="73"/>
      <c r="AA109" s="72"/>
      <c r="AB109" s="69"/>
      <c r="AC109" s="67"/>
      <c r="AD109" s="67"/>
      <c r="AE109" s="67"/>
      <c r="AF109" s="74"/>
      <c r="AG109" s="75"/>
      <c r="AH109" s="65"/>
      <c r="AI109" s="61"/>
      <c r="AJ109" s="61"/>
      <c r="AK109" s="61"/>
      <c r="AL109" s="61"/>
      <c r="AM109" s="62"/>
      <c r="AN109" s="202"/>
      <c r="AP109"/>
    </row>
    <row r="110" spans="2:42">
      <c r="B110" s="50">
        <v>10</v>
      </c>
      <c r="C110" s="67"/>
      <c r="D110" s="68"/>
      <c r="E110" s="67"/>
      <c r="F110" s="69"/>
      <c r="G110" s="70"/>
      <c r="H110" s="70"/>
      <c r="I110" s="70"/>
      <c r="J110" s="484"/>
      <c r="K110" s="69"/>
      <c r="L110" s="76"/>
      <c r="M110" s="77"/>
      <c r="N110" s="78"/>
      <c r="O110" s="77"/>
      <c r="P110" s="77"/>
      <c r="Q110" s="69"/>
      <c r="R110" s="77"/>
      <c r="S110" s="69"/>
      <c r="T110" s="77"/>
      <c r="U110" s="77"/>
      <c r="V110" s="71"/>
      <c r="W110" s="71"/>
      <c r="X110" s="72"/>
      <c r="Y110" s="73"/>
      <c r="Z110" s="73"/>
      <c r="AA110" s="72"/>
      <c r="AB110" s="69"/>
      <c r="AC110" s="67"/>
      <c r="AD110" s="67"/>
      <c r="AE110" s="67"/>
      <c r="AF110" s="74"/>
      <c r="AG110" s="75"/>
      <c r="AH110" s="65"/>
      <c r="AI110" s="61"/>
      <c r="AJ110" s="61"/>
      <c r="AK110" s="61"/>
      <c r="AL110" s="61"/>
      <c r="AM110" s="62"/>
      <c r="AN110" s="203"/>
      <c r="AP110"/>
    </row>
    <row r="111" spans="2:42">
      <c r="B111" s="50">
        <v>11</v>
      </c>
      <c r="C111" s="67"/>
      <c r="D111" s="68"/>
      <c r="E111" s="67"/>
      <c r="F111" s="69"/>
      <c r="G111" s="70"/>
      <c r="H111" s="70"/>
      <c r="I111" s="70"/>
      <c r="J111" s="484"/>
      <c r="K111" s="69"/>
      <c r="L111" s="76"/>
      <c r="M111" s="77"/>
      <c r="N111" s="78"/>
      <c r="O111" s="78"/>
      <c r="P111" s="77"/>
      <c r="Q111" s="69"/>
      <c r="R111" s="78"/>
      <c r="S111" s="69"/>
      <c r="T111" s="78"/>
      <c r="U111" s="77"/>
      <c r="V111" s="71"/>
      <c r="W111" s="71"/>
      <c r="X111" s="72"/>
      <c r="Y111" s="73"/>
      <c r="Z111" s="73"/>
      <c r="AA111" s="72"/>
      <c r="AB111" s="69"/>
      <c r="AC111" s="67"/>
      <c r="AD111" s="67"/>
      <c r="AE111" s="67"/>
      <c r="AF111" s="74"/>
      <c r="AG111" s="75"/>
      <c r="AH111" s="65"/>
      <c r="AI111" s="61"/>
      <c r="AJ111" s="61"/>
      <c r="AK111" s="61"/>
      <c r="AL111" s="61"/>
      <c r="AM111" s="62"/>
      <c r="AN111" s="202"/>
      <c r="AP111"/>
    </row>
    <row r="112" spans="2:42">
      <c r="B112" s="50">
        <v>12</v>
      </c>
      <c r="C112" s="67"/>
      <c r="D112" s="68"/>
      <c r="E112" s="67"/>
      <c r="F112" s="69"/>
      <c r="G112" s="70"/>
      <c r="H112" s="70"/>
      <c r="I112" s="70"/>
      <c r="J112" s="484"/>
      <c r="K112" s="69"/>
      <c r="L112" s="76"/>
      <c r="M112" s="77"/>
      <c r="N112" s="78"/>
      <c r="O112" s="77"/>
      <c r="P112" s="77"/>
      <c r="Q112" s="69"/>
      <c r="R112" s="77"/>
      <c r="S112" s="69"/>
      <c r="T112" s="77"/>
      <c r="U112" s="77"/>
      <c r="V112" s="71"/>
      <c r="W112" s="71"/>
      <c r="X112" s="72"/>
      <c r="Y112" s="73"/>
      <c r="Z112" s="73"/>
      <c r="AA112" s="72"/>
      <c r="AB112" s="69"/>
      <c r="AC112" s="67"/>
      <c r="AD112" s="67"/>
      <c r="AE112" s="67"/>
      <c r="AF112" s="74"/>
      <c r="AG112" s="75"/>
      <c r="AH112" s="65"/>
      <c r="AI112" s="61"/>
      <c r="AJ112" s="61"/>
      <c r="AK112" s="61"/>
      <c r="AL112" s="61"/>
      <c r="AM112" s="62"/>
      <c r="AN112" s="203"/>
      <c r="AP112"/>
    </row>
    <row r="113" spans="2:42">
      <c r="B113" s="50">
        <v>13</v>
      </c>
      <c r="C113" s="67"/>
      <c r="D113" s="68"/>
      <c r="E113" s="67"/>
      <c r="F113" s="69"/>
      <c r="G113" s="70"/>
      <c r="H113" s="70"/>
      <c r="I113" s="70"/>
      <c r="J113" s="484"/>
      <c r="K113" s="69"/>
      <c r="L113" s="76"/>
      <c r="M113" s="77"/>
      <c r="N113" s="78"/>
      <c r="O113" s="78"/>
      <c r="P113" s="77"/>
      <c r="Q113" s="69"/>
      <c r="R113" s="78"/>
      <c r="S113" s="69"/>
      <c r="T113" s="78"/>
      <c r="U113" s="77"/>
      <c r="V113" s="71"/>
      <c r="W113" s="71"/>
      <c r="X113" s="72"/>
      <c r="Y113" s="73"/>
      <c r="Z113" s="73"/>
      <c r="AA113" s="72"/>
      <c r="AB113" s="69"/>
      <c r="AC113" s="67"/>
      <c r="AD113" s="67"/>
      <c r="AE113" s="67"/>
      <c r="AF113" s="74"/>
      <c r="AG113" s="75"/>
      <c r="AH113" s="65"/>
      <c r="AI113" s="61"/>
      <c r="AJ113" s="61"/>
      <c r="AK113" s="61"/>
      <c r="AL113" s="61"/>
      <c r="AM113" s="62"/>
      <c r="AN113" s="202"/>
      <c r="AP113"/>
    </row>
    <row r="114" spans="2:42">
      <c r="B114" s="50">
        <v>14</v>
      </c>
      <c r="C114" s="67"/>
      <c r="D114" s="68"/>
      <c r="E114" s="67"/>
      <c r="F114" s="69"/>
      <c r="G114" s="70"/>
      <c r="H114" s="70"/>
      <c r="I114" s="70"/>
      <c r="J114" s="484"/>
      <c r="K114" s="69"/>
      <c r="L114" s="76"/>
      <c r="M114" s="77"/>
      <c r="N114" s="78"/>
      <c r="O114" s="78"/>
      <c r="P114" s="77"/>
      <c r="Q114" s="69"/>
      <c r="R114" s="78"/>
      <c r="S114" s="69"/>
      <c r="T114" s="78"/>
      <c r="U114" s="77"/>
      <c r="V114" s="71"/>
      <c r="W114" s="71"/>
      <c r="X114" s="72"/>
      <c r="Y114" s="73"/>
      <c r="Z114" s="73"/>
      <c r="AA114" s="72"/>
      <c r="AB114" s="69"/>
      <c r="AC114" s="67"/>
      <c r="AD114" s="67"/>
      <c r="AE114" s="67"/>
      <c r="AF114" s="74"/>
      <c r="AG114" s="75"/>
      <c r="AH114" s="65"/>
      <c r="AI114" s="61"/>
      <c r="AJ114" s="61"/>
      <c r="AK114" s="61"/>
      <c r="AL114" s="61"/>
      <c r="AM114" s="62"/>
      <c r="AN114" s="203"/>
      <c r="AP114"/>
    </row>
    <row r="115" spans="2:42">
      <c r="B115" s="50">
        <v>15</v>
      </c>
      <c r="C115" s="67"/>
      <c r="D115" s="68"/>
      <c r="E115" s="67"/>
      <c r="F115" s="69"/>
      <c r="G115" s="70"/>
      <c r="H115" s="70"/>
      <c r="I115" s="70"/>
      <c r="J115" s="484"/>
      <c r="K115" s="69"/>
      <c r="L115" s="76"/>
      <c r="M115" s="77"/>
      <c r="N115" s="78"/>
      <c r="O115" s="77"/>
      <c r="P115" s="77"/>
      <c r="Q115" s="69"/>
      <c r="R115" s="77"/>
      <c r="S115" s="69"/>
      <c r="T115" s="77"/>
      <c r="U115" s="77"/>
      <c r="V115" s="71"/>
      <c r="W115" s="71"/>
      <c r="X115" s="72"/>
      <c r="Y115" s="73"/>
      <c r="Z115" s="73"/>
      <c r="AA115" s="72"/>
      <c r="AB115" s="69"/>
      <c r="AC115" s="67"/>
      <c r="AD115" s="67"/>
      <c r="AE115" s="67"/>
      <c r="AF115" s="74"/>
      <c r="AG115" s="75"/>
      <c r="AH115" s="65"/>
      <c r="AI115" s="61"/>
      <c r="AJ115" s="61"/>
      <c r="AK115" s="61"/>
      <c r="AL115" s="61"/>
      <c r="AM115" s="62"/>
      <c r="AN115" s="202"/>
      <c r="AP115"/>
    </row>
    <row r="116" spans="2:42">
      <c r="B116" s="50">
        <v>16</v>
      </c>
      <c r="C116" s="67"/>
      <c r="D116" s="68"/>
      <c r="E116" s="67"/>
      <c r="F116" s="69"/>
      <c r="G116" s="70"/>
      <c r="H116" s="70"/>
      <c r="I116" s="70"/>
      <c r="J116" s="484"/>
      <c r="K116" s="69"/>
      <c r="L116" s="76"/>
      <c r="M116" s="77"/>
      <c r="N116" s="78"/>
      <c r="O116" s="78"/>
      <c r="P116" s="77"/>
      <c r="Q116" s="69"/>
      <c r="R116" s="78"/>
      <c r="S116" s="69"/>
      <c r="T116" s="78"/>
      <c r="U116" s="77"/>
      <c r="V116" s="71"/>
      <c r="W116" s="71"/>
      <c r="X116" s="72"/>
      <c r="Y116" s="73"/>
      <c r="Z116" s="73"/>
      <c r="AA116" s="72"/>
      <c r="AB116" s="69"/>
      <c r="AC116" s="67"/>
      <c r="AD116" s="67"/>
      <c r="AE116" s="67"/>
      <c r="AF116" s="74"/>
      <c r="AG116" s="75"/>
      <c r="AH116" s="65"/>
      <c r="AI116" s="61"/>
      <c r="AJ116" s="61"/>
      <c r="AK116" s="61"/>
      <c r="AL116" s="61"/>
      <c r="AM116" s="62"/>
      <c r="AN116" s="203"/>
      <c r="AP116"/>
    </row>
    <row r="117" spans="2:42">
      <c r="B117" s="50">
        <v>17</v>
      </c>
      <c r="C117" s="67"/>
      <c r="D117" s="68"/>
      <c r="E117" s="67"/>
      <c r="F117" s="69"/>
      <c r="G117" s="70"/>
      <c r="H117" s="70"/>
      <c r="I117" s="70"/>
      <c r="J117" s="484"/>
      <c r="K117" s="69"/>
      <c r="L117" s="76"/>
      <c r="M117" s="77"/>
      <c r="N117" s="78"/>
      <c r="O117" s="77"/>
      <c r="P117" s="77"/>
      <c r="Q117" s="69"/>
      <c r="R117" s="77"/>
      <c r="S117" s="69"/>
      <c r="T117" s="77"/>
      <c r="U117" s="77"/>
      <c r="V117" s="71"/>
      <c r="W117" s="71"/>
      <c r="X117" s="72"/>
      <c r="Y117" s="73"/>
      <c r="Z117" s="73"/>
      <c r="AA117" s="72"/>
      <c r="AB117" s="69"/>
      <c r="AC117" s="67"/>
      <c r="AD117" s="67"/>
      <c r="AE117" s="67"/>
      <c r="AF117" s="74"/>
      <c r="AG117" s="75"/>
      <c r="AH117" s="65"/>
      <c r="AI117" s="61"/>
      <c r="AJ117" s="61"/>
      <c r="AK117" s="61"/>
      <c r="AL117" s="61"/>
      <c r="AM117" s="62"/>
      <c r="AN117" s="202"/>
      <c r="AP117"/>
    </row>
    <row r="118" spans="2:42">
      <c r="B118" s="50">
        <v>18</v>
      </c>
      <c r="C118" s="67"/>
      <c r="D118" s="68"/>
      <c r="E118" s="67"/>
      <c r="F118" s="69"/>
      <c r="G118" s="70"/>
      <c r="H118" s="70"/>
      <c r="I118" s="70"/>
      <c r="J118" s="484"/>
      <c r="K118" s="69"/>
      <c r="L118" s="76"/>
      <c r="M118" s="77"/>
      <c r="N118" s="78"/>
      <c r="O118" s="78"/>
      <c r="P118" s="77"/>
      <c r="Q118" s="69"/>
      <c r="R118" s="78"/>
      <c r="S118" s="69"/>
      <c r="T118" s="78"/>
      <c r="U118" s="77"/>
      <c r="V118" s="71"/>
      <c r="W118" s="71"/>
      <c r="X118" s="72"/>
      <c r="Y118" s="73"/>
      <c r="Z118" s="73"/>
      <c r="AA118" s="72"/>
      <c r="AB118" s="69"/>
      <c r="AC118" s="67"/>
      <c r="AD118" s="67"/>
      <c r="AE118" s="67"/>
      <c r="AF118" s="74"/>
      <c r="AG118" s="75"/>
      <c r="AH118" s="65"/>
      <c r="AI118" s="61"/>
      <c r="AJ118" s="61"/>
      <c r="AK118" s="61"/>
      <c r="AL118" s="61"/>
      <c r="AM118" s="62"/>
      <c r="AN118" s="203"/>
      <c r="AP118"/>
    </row>
    <row r="119" spans="2:42">
      <c r="B119" s="50">
        <v>19</v>
      </c>
      <c r="C119" s="67"/>
      <c r="D119" s="68"/>
      <c r="E119" s="67"/>
      <c r="F119" s="69"/>
      <c r="G119" s="70"/>
      <c r="H119" s="70"/>
      <c r="I119" s="70"/>
      <c r="J119" s="484"/>
      <c r="K119" s="69"/>
      <c r="L119" s="76"/>
      <c r="M119" s="77"/>
      <c r="N119" s="78"/>
      <c r="O119" s="78"/>
      <c r="P119" s="77"/>
      <c r="Q119" s="69"/>
      <c r="R119" s="78"/>
      <c r="S119" s="69"/>
      <c r="T119" s="78"/>
      <c r="U119" s="77"/>
      <c r="V119" s="71"/>
      <c r="W119" s="71"/>
      <c r="X119" s="72"/>
      <c r="Y119" s="73"/>
      <c r="Z119" s="73"/>
      <c r="AA119" s="72"/>
      <c r="AB119" s="69"/>
      <c r="AC119" s="67"/>
      <c r="AD119" s="67"/>
      <c r="AE119" s="67"/>
      <c r="AF119" s="74"/>
      <c r="AG119" s="75"/>
      <c r="AH119" s="65"/>
      <c r="AI119" s="61"/>
      <c r="AJ119" s="61"/>
      <c r="AK119" s="61"/>
      <c r="AL119" s="61"/>
      <c r="AM119" s="62"/>
      <c r="AN119" s="202"/>
      <c r="AP119"/>
    </row>
    <row r="120" spans="2:42">
      <c r="B120" s="50">
        <v>20</v>
      </c>
      <c r="C120" s="67"/>
      <c r="D120" s="68"/>
      <c r="E120" s="67"/>
      <c r="F120" s="69"/>
      <c r="G120" s="70"/>
      <c r="H120" s="70"/>
      <c r="I120" s="70"/>
      <c r="J120" s="484"/>
      <c r="K120" s="69"/>
      <c r="L120" s="76"/>
      <c r="M120" s="77"/>
      <c r="N120" s="78"/>
      <c r="O120" s="77"/>
      <c r="P120" s="77"/>
      <c r="Q120" s="69"/>
      <c r="R120" s="77"/>
      <c r="S120" s="69"/>
      <c r="T120" s="77"/>
      <c r="U120" s="77"/>
      <c r="V120" s="71"/>
      <c r="W120" s="71"/>
      <c r="X120" s="72"/>
      <c r="Y120" s="73"/>
      <c r="Z120" s="73"/>
      <c r="AA120" s="72"/>
      <c r="AB120" s="69"/>
      <c r="AC120" s="67"/>
      <c r="AD120" s="67"/>
      <c r="AE120" s="67"/>
      <c r="AF120" s="74"/>
      <c r="AG120" s="75"/>
      <c r="AH120" s="65"/>
      <c r="AI120" s="61"/>
      <c r="AJ120" s="61"/>
      <c r="AK120" s="61"/>
      <c r="AL120" s="61"/>
      <c r="AM120" s="62"/>
      <c r="AN120" s="203"/>
      <c r="AP120"/>
    </row>
    <row r="121" spans="2:42">
      <c r="B121" s="50">
        <v>21</v>
      </c>
      <c r="C121" s="67"/>
      <c r="D121" s="68"/>
      <c r="E121" s="67"/>
      <c r="F121" s="69"/>
      <c r="G121" s="204"/>
      <c r="H121" s="204"/>
      <c r="I121" s="204"/>
      <c r="J121" s="484"/>
      <c r="K121" s="69"/>
      <c r="L121" s="201"/>
      <c r="M121" s="77"/>
      <c r="N121" s="205"/>
      <c r="O121" s="77"/>
      <c r="P121" s="77"/>
      <c r="Q121" s="69"/>
      <c r="R121" s="77"/>
      <c r="S121" s="69"/>
      <c r="T121" s="77"/>
      <c r="U121" s="77"/>
      <c r="V121" s="206"/>
      <c r="W121" s="206"/>
      <c r="X121" s="72"/>
      <c r="Y121" s="73"/>
      <c r="Z121" s="73"/>
      <c r="AA121" s="72"/>
      <c r="AB121" s="69"/>
      <c r="AC121" s="67"/>
      <c r="AD121" s="67"/>
      <c r="AE121" s="67"/>
      <c r="AF121" s="74"/>
      <c r="AG121" s="75"/>
      <c r="AH121" s="198"/>
      <c r="AI121" s="61"/>
      <c r="AJ121" s="61"/>
      <c r="AK121" s="61"/>
      <c r="AL121" s="61"/>
      <c r="AM121" s="62"/>
      <c r="AN121" s="202"/>
      <c r="AP121"/>
    </row>
    <row r="122" spans="2:42">
      <c r="B122" s="50">
        <v>22</v>
      </c>
      <c r="C122" s="67"/>
      <c r="D122" s="68"/>
      <c r="E122" s="67"/>
      <c r="F122" s="69"/>
      <c r="G122" s="70"/>
      <c r="H122" s="69"/>
      <c r="I122" s="70"/>
      <c r="J122" s="484"/>
      <c r="K122" s="69"/>
      <c r="L122" s="76"/>
      <c r="M122" s="77"/>
      <c r="N122" s="78"/>
      <c r="O122" s="77"/>
      <c r="P122" s="77"/>
      <c r="Q122" s="69"/>
      <c r="R122" s="77"/>
      <c r="S122" s="69"/>
      <c r="T122" s="77"/>
      <c r="U122" s="77"/>
      <c r="V122" s="71"/>
      <c r="W122" s="71"/>
      <c r="X122" s="72"/>
      <c r="Y122" s="73"/>
      <c r="Z122" s="73"/>
      <c r="AA122" s="72"/>
      <c r="AB122" s="69"/>
      <c r="AC122" s="67"/>
      <c r="AD122" s="67"/>
      <c r="AE122" s="67"/>
      <c r="AF122" s="74"/>
      <c r="AG122" s="75"/>
      <c r="AH122" s="198"/>
      <c r="AI122" s="61"/>
      <c r="AJ122" s="61"/>
      <c r="AK122" s="61"/>
      <c r="AL122" s="61"/>
      <c r="AM122" s="62"/>
      <c r="AN122" s="203"/>
      <c r="AP122"/>
    </row>
    <row r="123" spans="2:42">
      <c r="B123" s="50">
        <v>23</v>
      </c>
      <c r="C123" s="67"/>
      <c r="D123" s="68"/>
      <c r="E123" s="67"/>
      <c r="F123" s="69"/>
      <c r="G123" s="70"/>
      <c r="H123" s="70"/>
      <c r="I123" s="70"/>
      <c r="J123" s="484"/>
      <c r="K123" s="69"/>
      <c r="L123" s="76"/>
      <c r="M123" s="77"/>
      <c r="N123" s="78"/>
      <c r="O123" s="78"/>
      <c r="P123" s="77"/>
      <c r="Q123" s="69"/>
      <c r="R123" s="78"/>
      <c r="S123" s="69"/>
      <c r="T123" s="77"/>
      <c r="U123" s="77"/>
      <c r="V123" s="71"/>
      <c r="W123" s="71"/>
      <c r="X123" s="72"/>
      <c r="Y123" s="73"/>
      <c r="Z123" s="73"/>
      <c r="AA123" s="72"/>
      <c r="AB123" s="69"/>
      <c r="AC123" s="67"/>
      <c r="AD123" s="67"/>
      <c r="AE123" s="67"/>
      <c r="AF123" s="74"/>
      <c r="AG123" s="75"/>
      <c r="AH123" s="198"/>
      <c r="AI123" s="61"/>
      <c r="AJ123" s="61"/>
      <c r="AK123" s="61"/>
      <c r="AL123" s="61"/>
      <c r="AM123" s="62"/>
      <c r="AN123" s="202"/>
      <c r="AP123"/>
    </row>
    <row r="124" spans="2:42">
      <c r="B124" s="50">
        <v>24</v>
      </c>
      <c r="C124" s="67"/>
      <c r="D124" s="68"/>
      <c r="E124" s="67"/>
      <c r="F124" s="69"/>
      <c r="G124" s="70"/>
      <c r="H124" s="70"/>
      <c r="I124" s="70"/>
      <c r="J124" s="484"/>
      <c r="K124" s="69"/>
      <c r="L124" s="76"/>
      <c r="M124" s="77"/>
      <c r="N124" s="78"/>
      <c r="O124" s="78"/>
      <c r="P124" s="77"/>
      <c r="Q124" s="69"/>
      <c r="R124" s="78"/>
      <c r="S124" s="69"/>
      <c r="T124" s="77"/>
      <c r="U124" s="77"/>
      <c r="V124" s="71"/>
      <c r="W124" s="71"/>
      <c r="X124" s="72"/>
      <c r="Y124" s="73"/>
      <c r="Z124" s="73"/>
      <c r="AA124" s="72"/>
      <c r="AB124" s="69"/>
      <c r="AC124" s="67"/>
      <c r="AD124" s="67"/>
      <c r="AE124" s="67"/>
      <c r="AF124" s="74"/>
      <c r="AG124" s="75"/>
      <c r="AH124" s="198"/>
      <c r="AI124" s="61"/>
      <c r="AJ124" s="61"/>
      <c r="AK124" s="61"/>
      <c r="AL124" s="61"/>
      <c r="AM124" s="62"/>
      <c r="AN124" s="203"/>
      <c r="AP124"/>
    </row>
    <row r="125" spans="2:42">
      <c r="B125" s="50">
        <v>25</v>
      </c>
      <c r="C125" s="67"/>
      <c r="D125" s="68"/>
      <c r="E125" s="67"/>
      <c r="F125" s="69"/>
      <c r="G125" s="70"/>
      <c r="H125" s="70"/>
      <c r="I125" s="70"/>
      <c r="J125" s="484"/>
      <c r="K125" s="69"/>
      <c r="L125" s="76"/>
      <c r="M125" s="77"/>
      <c r="N125" s="78"/>
      <c r="O125" s="78"/>
      <c r="P125" s="77"/>
      <c r="Q125" s="69"/>
      <c r="R125" s="78"/>
      <c r="S125" s="69"/>
      <c r="T125" s="78"/>
      <c r="U125" s="77"/>
      <c r="V125" s="71"/>
      <c r="W125" s="71"/>
      <c r="X125" s="72"/>
      <c r="Y125" s="73"/>
      <c r="Z125" s="73"/>
      <c r="AA125" s="72"/>
      <c r="AB125" s="69"/>
      <c r="AC125" s="67"/>
      <c r="AD125" s="67"/>
      <c r="AE125" s="67"/>
      <c r="AF125" s="74"/>
      <c r="AG125" s="75"/>
      <c r="AH125" s="198"/>
      <c r="AI125" s="61"/>
      <c r="AJ125" s="61"/>
      <c r="AK125" s="61"/>
      <c r="AL125" s="61"/>
      <c r="AM125" s="62"/>
      <c r="AN125" s="202"/>
      <c r="AP125"/>
    </row>
    <row r="126" spans="2:42">
      <c r="B126" s="50">
        <v>26</v>
      </c>
      <c r="C126" s="67"/>
      <c r="D126" s="68"/>
      <c r="E126" s="67"/>
      <c r="F126" s="69"/>
      <c r="G126" s="70"/>
      <c r="H126" s="70"/>
      <c r="I126" s="70"/>
      <c r="J126" s="484"/>
      <c r="K126" s="69"/>
      <c r="L126" s="76"/>
      <c r="M126" s="77"/>
      <c r="N126" s="78"/>
      <c r="O126" s="77"/>
      <c r="P126" s="77"/>
      <c r="Q126" s="69"/>
      <c r="R126" s="77"/>
      <c r="S126" s="69"/>
      <c r="T126" s="77"/>
      <c r="U126" s="77"/>
      <c r="V126" s="71"/>
      <c r="W126" s="71"/>
      <c r="X126" s="72"/>
      <c r="Y126" s="73"/>
      <c r="Z126" s="73"/>
      <c r="AA126" s="72"/>
      <c r="AB126" s="69"/>
      <c r="AC126" s="67"/>
      <c r="AD126" s="67"/>
      <c r="AE126" s="67"/>
      <c r="AF126" s="74"/>
      <c r="AG126" s="75"/>
      <c r="AH126" s="198"/>
      <c r="AI126" s="61"/>
      <c r="AJ126" s="61"/>
      <c r="AK126" s="61"/>
      <c r="AL126" s="61"/>
      <c r="AM126" s="62"/>
      <c r="AN126" s="203"/>
      <c r="AP126"/>
    </row>
    <row r="127" spans="2:42">
      <c r="B127" s="50">
        <v>27</v>
      </c>
      <c r="C127" s="67"/>
      <c r="D127" s="68"/>
      <c r="E127" s="67"/>
      <c r="F127" s="69"/>
      <c r="G127" s="70"/>
      <c r="H127" s="70"/>
      <c r="I127" s="70"/>
      <c r="J127" s="484"/>
      <c r="K127" s="69"/>
      <c r="L127" s="76"/>
      <c r="M127" s="77"/>
      <c r="N127" s="78"/>
      <c r="O127" s="77"/>
      <c r="P127" s="77"/>
      <c r="Q127" s="69"/>
      <c r="R127" s="77"/>
      <c r="S127" s="69"/>
      <c r="T127" s="77"/>
      <c r="U127" s="77"/>
      <c r="V127" s="71"/>
      <c r="W127" s="71"/>
      <c r="X127" s="72"/>
      <c r="Y127" s="73"/>
      <c r="Z127" s="73"/>
      <c r="AA127" s="72"/>
      <c r="AB127" s="69"/>
      <c r="AC127" s="67"/>
      <c r="AD127" s="67"/>
      <c r="AE127" s="67"/>
      <c r="AF127" s="74"/>
      <c r="AG127" s="75"/>
      <c r="AH127" s="198"/>
      <c r="AI127" s="61"/>
      <c r="AJ127" s="61"/>
      <c r="AK127" s="61"/>
      <c r="AL127" s="61"/>
      <c r="AM127" s="62"/>
      <c r="AN127" s="202"/>
      <c r="AP127"/>
    </row>
    <row r="128" spans="2:42">
      <c r="B128" s="50">
        <v>28</v>
      </c>
      <c r="C128" s="67"/>
      <c r="D128" s="68"/>
      <c r="E128" s="67"/>
      <c r="F128" s="69"/>
      <c r="G128" s="70"/>
      <c r="H128" s="70"/>
      <c r="I128" s="70"/>
      <c r="J128" s="484"/>
      <c r="K128" s="69"/>
      <c r="L128" s="76"/>
      <c r="M128" s="77"/>
      <c r="N128" s="78"/>
      <c r="O128" s="77"/>
      <c r="P128" s="77"/>
      <c r="Q128" s="69"/>
      <c r="R128" s="77"/>
      <c r="S128" s="69"/>
      <c r="T128" s="77"/>
      <c r="U128" s="77"/>
      <c r="V128" s="71"/>
      <c r="W128" s="71"/>
      <c r="X128" s="72"/>
      <c r="Y128" s="73"/>
      <c r="Z128" s="73"/>
      <c r="AA128" s="72"/>
      <c r="AB128" s="69"/>
      <c r="AC128" s="67"/>
      <c r="AD128" s="67"/>
      <c r="AE128" s="67"/>
      <c r="AF128" s="74"/>
      <c r="AG128" s="75"/>
      <c r="AH128" s="198"/>
      <c r="AI128" s="61"/>
      <c r="AJ128" s="61"/>
      <c r="AK128" s="61"/>
      <c r="AL128" s="61"/>
      <c r="AM128" s="62"/>
      <c r="AN128" s="203"/>
      <c r="AP128"/>
    </row>
    <row r="129" spans="2:42">
      <c r="B129" s="50">
        <v>29</v>
      </c>
      <c r="C129" s="67"/>
      <c r="D129" s="68"/>
      <c r="E129" s="67"/>
      <c r="F129" s="69"/>
      <c r="G129" s="70"/>
      <c r="H129" s="70"/>
      <c r="I129" s="70"/>
      <c r="J129" s="484"/>
      <c r="K129" s="69"/>
      <c r="L129" s="76"/>
      <c r="M129" s="77"/>
      <c r="N129" s="78"/>
      <c r="O129" s="78"/>
      <c r="P129" s="77"/>
      <c r="Q129" s="69"/>
      <c r="R129" s="78"/>
      <c r="S129" s="69"/>
      <c r="T129" s="77"/>
      <c r="U129" s="77"/>
      <c r="V129" s="71"/>
      <c r="W129" s="71"/>
      <c r="X129" s="72"/>
      <c r="Y129" s="73"/>
      <c r="Z129" s="73"/>
      <c r="AA129" s="72"/>
      <c r="AB129" s="69"/>
      <c r="AC129" s="67"/>
      <c r="AD129" s="67"/>
      <c r="AE129" s="67"/>
      <c r="AF129" s="74"/>
      <c r="AG129" s="75"/>
      <c r="AH129" s="198"/>
      <c r="AI129" s="61"/>
      <c r="AJ129" s="61"/>
      <c r="AK129" s="61"/>
      <c r="AL129" s="61"/>
      <c r="AM129" s="62"/>
      <c r="AN129" s="202"/>
      <c r="AP129"/>
    </row>
    <row r="130" spans="2:42">
      <c r="B130" s="50">
        <v>30</v>
      </c>
      <c r="C130" s="67"/>
      <c r="D130" s="68"/>
      <c r="E130" s="67"/>
      <c r="F130" s="69"/>
      <c r="G130" s="70"/>
      <c r="H130" s="70"/>
      <c r="I130" s="70"/>
      <c r="J130" s="484"/>
      <c r="K130" s="69"/>
      <c r="L130" s="76"/>
      <c r="M130" s="77"/>
      <c r="N130" s="78"/>
      <c r="O130" s="78"/>
      <c r="P130" s="77"/>
      <c r="Q130" s="69"/>
      <c r="R130" s="78"/>
      <c r="S130" s="69"/>
      <c r="T130" s="77"/>
      <c r="U130" s="77"/>
      <c r="V130" s="71"/>
      <c r="W130" s="71"/>
      <c r="X130" s="72"/>
      <c r="Y130" s="73"/>
      <c r="Z130" s="73"/>
      <c r="AA130" s="72"/>
      <c r="AB130" s="69"/>
      <c r="AC130" s="67"/>
      <c r="AD130" s="67"/>
      <c r="AE130" s="67"/>
      <c r="AF130" s="74"/>
      <c r="AG130" s="75"/>
      <c r="AH130" s="198"/>
      <c r="AI130" s="61"/>
      <c r="AJ130" s="61"/>
      <c r="AK130" s="61"/>
      <c r="AL130" s="61"/>
      <c r="AM130" s="62"/>
      <c r="AN130" s="203"/>
      <c r="AP130"/>
    </row>
    <row r="131" spans="2:42">
      <c r="B131" s="50">
        <v>31</v>
      </c>
      <c r="C131" s="67"/>
      <c r="D131" s="68"/>
      <c r="E131" s="67"/>
      <c r="F131" s="69"/>
      <c r="G131" s="70"/>
      <c r="H131" s="70"/>
      <c r="I131" s="70"/>
      <c r="J131" s="484"/>
      <c r="K131" s="69"/>
      <c r="L131" s="76"/>
      <c r="M131" s="77"/>
      <c r="N131" s="78"/>
      <c r="O131" s="78"/>
      <c r="P131" s="77"/>
      <c r="Q131" s="69"/>
      <c r="R131" s="78"/>
      <c r="S131" s="69"/>
      <c r="T131" s="78"/>
      <c r="U131" s="77"/>
      <c r="V131" s="71"/>
      <c r="W131" s="71"/>
      <c r="X131" s="72"/>
      <c r="Y131" s="73"/>
      <c r="Z131" s="73"/>
      <c r="AA131" s="72"/>
      <c r="AB131" s="69"/>
      <c r="AC131" s="67"/>
      <c r="AD131" s="67"/>
      <c r="AE131" s="67"/>
      <c r="AF131" s="74"/>
      <c r="AG131" s="75"/>
      <c r="AH131" s="198"/>
      <c r="AI131" s="61"/>
      <c r="AJ131" s="61"/>
      <c r="AK131" s="61"/>
      <c r="AL131" s="61"/>
      <c r="AM131" s="62"/>
      <c r="AN131" s="202"/>
      <c r="AP131"/>
    </row>
    <row r="132" spans="2:42">
      <c r="B132" s="50">
        <v>32</v>
      </c>
      <c r="C132" s="67"/>
      <c r="D132" s="68"/>
      <c r="E132" s="67"/>
      <c r="F132" s="69"/>
      <c r="G132" s="70"/>
      <c r="H132" s="70"/>
      <c r="I132" s="70"/>
      <c r="J132" s="484"/>
      <c r="K132" s="69"/>
      <c r="L132" s="76"/>
      <c r="M132" s="77"/>
      <c r="N132" s="78"/>
      <c r="O132" s="77"/>
      <c r="P132" s="77"/>
      <c r="Q132" s="69"/>
      <c r="R132" s="77"/>
      <c r="S132" s="69"/>
      <c r="T132" s="77"/>
      <c r="U132" s="77"/>
      <c r="V132" s="71"/>
      <c r="W132" s="71"/>
      <c r="X132" s="72"/>
      <c r="Y132" s="73"/>
      <c r="Z132" s="73"/>
      <c r="AA132" s="72"/>
      <c r="AB132" s="69"/>
      <c r="AC132" s="67"/>
      <c r="AD132" s="67"/>
      <c r="AE132" s="67"/>
      <c r="AF132" s="74"/>
      <c r="AG132" s="75"/>
      <c r="AH132" s="198"/>
      <c r="AI132" s="61"/>
      <c r="AJ132" s="61"/>
      <c r="AK132" s="61"/>
      <c r="AL132" s="61"/>
      <c r="AM132" s="62"/>
      <c r="AN132" s="203"/>
      <c r="AP132"/>
    </row>
    <row r="133" spans="2:42">
      <c r="B133" s="50">
        <v>33</v>
      </c>
      <c r="C133" s="67"/>
      <c r="D133" s="68"/>
      <c r="E133" s="67"/>
      <c r="F133" s="69"/>
      <c r="G133" s="70"/>
      <c r="H133" s="70"/>
      <c r="I133" s="70"/>
      <c r="J133" s="484"/>
      <c r="K133" s="69"/>
      <c r="L133" s="76"/>
      <c r="M133" s="77"/>
      <c r="N133" s="78"/>
      <c r="O133" s="77"/>
      <c r="P133" s="77"/>
      <c r="Q133" s="69"/>
      <c r="R133" s="77"/>
      <c r="S133" s="69"/>
      <c r="T133" s="77"/>
      <c r="U133" s="77"/>
      <c r="V133" s="71"/>
      <c r="W133" s="71"/>
      <c r="X133" s="72"/>
      <c r="Y133" s="73"/>
      <c r="Z133" s="73"/>
      <c r="AA133" s="72"/>
      <c r="AB133" s="69"/>
      <c r="AC133" s="67"/>
      <c r="AD133" s="67"/>
      <c r="AE133" s="67"/>
      <c r="AF133" s="74"/>
      <c r="AG133" s="75"/>
      <c r="AH133" s="198"/>
      <c r="AI133" s="61"/>
      <c r="AJ133" s="61"/>
      <c r="AK133" s="61"/>
      <c r="AL133" s="61"/>
      <c r="AM133" s="62"/>
      <c r="AN133" s="202"/>
      <c r="AP133"/>
    </row>
    <row r="134" spans="2:42">
      <c r="B134" s="50">
        <v>34</v>
      </c>
      <c r="C134" s="67"/>
      <c r="D134" s="68"/>
      <c r="E134" s="67"/>
      <c r="F134" s="69"/>
      <c r="G134" s="70"/>
      <c r="H134" s="69"/>
      <c r="I134" s="70"/>
      <c r="J134" s="484"/>
      <c r="K134" s="69"/>
      <c r="L134" s="76"/>
      <c r="M134" s="77"/>
      <c r="N134" s="78"/>
      <c r="O134" s="77"/>
      <c r="P134" s="77"/>
      <c r="Q134" s="69"/>
      <c r="R134" s="77"/>
      <c r="S134" s="69"/>
      <c r="T134" s="77"/>
      <c r="U134" s="77"/>
      <c r="V134" s="71"/>
      <c r="W134" s="71"/>
      <c r="X134" s="72"/>
      <c r="Y134" s="73"/>
      <c r="Z134" s="73"/>
      <c r="AA134" s="72"/>
      <c r="AB134" s="69"/>
      <c r="AC134" s="67"/>
      <c r="AD134" s="67"/>
      <c r="AE134" s="67"/>
      <c r="AF134" s="74"/>
      <c r="AG134" s="75"/>
      <c r="AH134" s="198"/>
      <c r="AI134" s="61"/>
      <c r="AJ134" s="61"/>
      <c r="AK134" s="61"/>
      <c r="AL134" s="61"/>
      <c r="AM134" s="62"/>
      <c r="AN134" s="203"/>
      <c r="AP134"/>
    </row>
    <row r="135" spans="2:42">
      <c r="B135" s="50">
        <v>35</v>
      </c>
      <c r="C135" s="67"/>
      <c r="D135" s="68"/>
      <c r="E135" s="67"/>
      <c r="F135" s="69"/>
      <c r="G135" s="70"/>
      <c r="H135" s="70"/>
      <c r="I135" s="70"/>
      <c r="J135" s="484"/>
      <c r="K135" s="69"/>
      <c r="L135" s="76"/>
      <c r="M135" s="77"/>
      <c r="N135" s="78"/>
      <c r="O135" s="78"/>
      <c r="P135" s="77"/>
      <c r="Q135" s="69"/>
      <c r="R135" s="78"/>
      <c r="S135" s="69"/>
      <c r="T135" s="77"/>
      <c r="U135" s="77"/>
      <c r="V135" s="71"/>
      <c r="W135" s="71"/>
      <c r="X135" s="72"/>
      <c r="Y135" s="73"/>
      <c r="Z135" s="73"/>
      <c r="AA135" s="72"/>
      <c r="AB135" s="69"/>
      <c r="AC135" s="67"/>
      <c r="AD135" s="67"/>
      <c r="AE135" s="67"/>
      <c r="AF135" s="74"/>
      <c r="AG135" s="75"/>
      <c r="AH135" s="198"/>
      <c r="AI135" s="61"/>
      <c r="AJ135" s="61"/>
      <c r="AK135" s="61"/>
      <c r="AL135" s="61"/>
      <c r="AM135" s="62"/>
      <c r="AN135" s="202"/>
      <c r="AP135"/>
    </row>
    <row r="136" spans="2:42">
      <c r="B136" s="50">
        <v>36</v>
      </c>
      <c r="C136" s="67"/>
      <c r="D136" s="68"/>
      <c r="E136" s="67"/>
      <c r="F136" s="69"/>
      <c r="G136" s="70"/>
      <c r="H136" s="70"/>
      <c r="I136" s="70"/>
      <c r="J136" s="484"/>
      <c r="K136" s="69"/>
      <c r="L136" s="76"/>
      <c r="M136" s="77"/>
      <c r="N136" s="78"/>
      <c r="O136" s="78"/>
      <c r="P136" s="77"/>
      <c r="Q136" s="69"/>
      <c r="R136" s="78"/>
      <c r="S136" s="69"/>
      <c r="T136" s="77"/>
      <c r="U136" s="77"/>
      <c r="V136" s="71"/>
      <c r="W136" s="71"/>
      <c r="X136" s="72"/>
      <c r="Y136" s="73"/>
      <c r="Z136" s="73"/>
      <c r="AA136" s="72"/>
      <c r="AB136" s="69"/>
      <c r="AC136" s="67"/>
      <c r="AD136" s="67"/>
      <c r="AE136" s="67"/>
      <c r="AF136" s="74"/>
      <c r="AG136" s="75"/>
      <c r="AH136" s="198"/>
      <c r="AI136" s="61"/>
      <c r="AJ136" s="61"/>
      <c r="AK136" s="61"/>
      <c r="AL136" s="61"/>
      <c r="AM136" s="62"/>
      <c r="AN136" s="203"/>
      <c r="AP136"/>
    </row>
    <row r="137" spans="2:42">
      <c r="B137" s="50">
        <v>37</v>
      </c>
      <c r="C137" s="67"/>
      <c r="D137" s="68"/>
      <c r="E137" s="67"/>
      <c r="F137" s="69"/>
      <c r="G137" s="70"/>
      <c r="H137" s="70"/>
      <c r="I137" s="70"/>
      <c r="J137" s="484"/>
      <c r="K137" s="69"/>
      <c r="L137" s="76"/>
      <c r="M137" s="77"/>
      <c r="N137" s="78"/>
      <c r="O137" s="78"/>
      <c r="P137" s="77"/>
      <c r="Q137" s="69"/>
      <c r="R137" s="78"/>
      <c r="S137" s="69"/>
      <c r="T137" s="78"/>
      <c r="U137" s="77"/>
      <c r="V137" s="71"/>
      <c r="W137" s="71"/>
      <c r="X137" s="72"/>
      <c r="Y137" s="73"/>
      <c r="Z137" s="73"/>
      <c r="AA137" s="72"/>
      <c r="AB137" s="69"/>
      <c r="AC137" s="67"/>
      <c r="AD137" s="67"/>
      <c r="AE137" s="67"/>
      <c r="AF137" s="74"/>
      <c r="AG137" s="75"/>
      <c r="AH137" s="198"/>
      <c r="AI137" s="61"/>
      <c r="AJ137" s="61"/>
      <c r="AK137" s="61"/>
      <c r="AL137" s="61"/>
      <c r="AM137" s="62"/>
      <c r="AN137" s="202"/>
      <c r="AP137"/>
    </row>
    <row r="138" spans="2:42">
      <c r="B138" s="50">
        <v>38</v>
      </c>
      <c r="C138" s="67"/>
      <c r="D138" s="68"/>
      <c r="E138" s="67"/>
      <c r="F138" s="69"/>
      <c r="G138" s="70"/>
      <c r="H138" s="70"/>
      <c r="I138" s="70"/>
      <c r="J138" s="484"/>
      <c r="K138" s="69"/>
      <c r="L138" s="76"/>
      <c r="M138" s="77"/>
      <c r="N138" s="78"/>
      <c r="O138" s="77"/>
      <c r="P138" s="77"/>
      <c r="Q138" s="69"/>
      <c r="R138" s="77"/>
      <c r="S138" s="69"/>
      <c r="T138" s="77"/>
      <c r="U138" s="77"/>
      <c r="V138" s="71"/>
      <c r="W138" s="71"/>
      <c r="X138" s="72"/>
      <c r="Y138" s="73"/>
      <c r="Z138" s="73"/>
      <c r="AA138" s="72"/>
      <c r="AB138" s="69"/>
      <c r="AC138" s="67"/>
      <c r="AD138" s="67"/>
      <c r="AE138" s="67"/>
      <c r="AF138" s="74"/>
      <c r="AG138" s="75"/>
      <c r="AH138" s="198"/>
      <c r="AI138" s="61"/>
      <c r="AJ138" s="61"/>
      <c r="AK138" s="61"/>
      <c r="AL138" s="61"/>
      <c r="AM138" s="62"/>
      <c r="AN138" s="203"/>
      <c r="AP138"/>
    </row>
    <row r="139" spans="2:42">
      <c r="B139" s="50">
        <v>39</v>
      </c>
      <c r="C139" s="67"/>
      <c r="D139" s="68"/>
      <c r="E139" s="67"/>
      <c r="F139" s="69"/>
      <c r="G139" s="70"/>
      <c r="H139" s="70"/>
      <c r="I139" s="70"/>
      <c r="J139" s="484"/>
      <c r="K139" s="69"/>
      <c r="L139" s="76"/>
      <c r="M139" s="77"/>
      <c r="N139" s="78"/>
      <c r="O139" s="77"/>
      <c r="P139" s="77"/>
      <c r="Q139" s="69"/>
      <c r="R139" s="77"/>
      <c r="S139" s="69"/>
      <c r="T139" s="77"/>
      <c r="U139" s="77"/>
      <c r="V139" s="71"/>
      <c r="W139" s="71"/>
      <c r="X139" s="72"/>
      <c r="Y139" s="73"/>
      <c r="Z139" s="73"/>
      <c r="AA139" s="72"/>
      <c r="AB139" s="69"/>
      <c r="AC139" s="67"/>
      <c r="AD139" s="67"/>
      <c r="AE139" s="67"/>
      <c r="AF139" s="74"/>
      <c r="AG139" s="75"/>
      <c r="AH139" s="198"/>
      <c r="AI139" s="61"/>
      <c r="AJ139" s="61"/>
      <c r="AK139" s="61"/>
      <c r="AL139" s="61"/>
      <c r="AM139" s="62"/>
      <c r="AN139" s="202"/>
      <c r="AP139"/>
    </row>
    <row r="140" spans="2:42">
      <c r="B140" s="50">
        <v>40</v>
      </c>
      <c r="C140" s="67"/>
      <c r="D140" s="68"/>
      <c r="E140" s="67"/>
      <c r="F140" s="69"/>
      <c r="G140" s="70"/>
      <c r="H140" s="70"/>
      <c r="I140" s="70"/>
      <c r="J140" s="484"/>
      <c r="K140" s="69"/>
      <c r="L140" s="76"/>
      <c r="M140" s="77"/>
      <c r="N140" s="78"/>
      <c r="O140" s="77"/>
      <c r="P140" s="77"/>
      <c r="Q140" s="69"/>
      <c r="R140" s="77"/>
      <c r="S140" s="69"/>
      <c r="T140" s="77"/>
      <c r="U140" s="77"/>
      <c r="V140" s="71"/>
      <c r="W140" s="71"/>
      <c r="X140" s="72"/>
      <c r="Y140" s="73"/>
      <c r="Z140" s="73"/>
      <c r="AA140" s="72"/>
      <c r="AB140" s="69"/>
      <c r="AC140" s="67"/>
      <c r="AD140" s="67"/>
      <c r="AE140" s="67"/>
      <c r="AF140" s="74"/>
      <c r="AG140" s="75"/>
      <c r="AH140" s="198"/>
      <c r="AI140" s="61"/>
      <c r="AJ140" s="61"/>
      <c r="AK140" s="61"/>
      <c r="AL140" s="61"/>
      <c r="AM140" s="62"/>
      <c r="AN140" s="203"/>
      <c r="AP140"/>
    </row>
    <row r="141" spans="2:42">
      <c r="B141" s="50">
        <v>41</v>
      </c>
      <c r="C141" s="67"/>
      <c r="D141" s="68"/>
      <c r="E141" s="67"/>
      <c r="F141" s="69"/>
      <c r="G141" s="70"/>
      <c r="H141" s="70"/>
      <c r="I141" s="70"/>
      <c r="J141" s="484"/>
      <c r="K141" s="69"/>
      <c r="L141" s="76"/>
      <c r="M141" s="77"/>
      <c r="N141" s="78"/>
      <c r="O141" s="78"/>
      <c r="P141" s="77"/>
      <c r="Q141" s="69"/>
      <c r="R141" s="78"/>
      <c r="S141" s="69"/>
      <c r="T141" s="77"/>
      <c r="U141" s="77"/>
      <c r="V141" s="71"/>
      <c r="W141" s="71"/>
      <c r="X141" s="72"/>
      <c r="Y141" s="73"/>
      <c r="Z141" s="73"/>
      <c r="AA141" s="72"/>
      <c r="AB141" s="69"/>
      <c r="AC141" s="67"/>
      <c r="AD141" s="67"/>
      <c r="AE141" s="67"/>
      <c r="AF141" s="74"/>
      <c r="AG141" s="75"/>
      <c r="AH141" s="198"/>
      <c r="AI141" s="61"/>
      <c r="AJ141" s="61"/>
      <c r="AK141" s="61"/>
      <c r="AL141" s="61"/>
      <c r="AM141" s="62"/>
      <c r="AN141" s="202"/>
      <c r="AP141"/>
    </row>
    <row r="142" spans="2:42">
      <c r="B142" s="50">
        <v>42</v>
      </c>
      <c r="C142" s="67"/>
      <c r="D142" s="68"/>
      <c r="E142" s="67"/>
      <c r="F142" s="69"/>
      <c r="G142" s="70"/>
      <c r="H142" s="70"/>
      <c r="I142" s="70"/>
      <c r="J142" s="484"/>
      <c r="K142" s="69"/>
      <c r="L142" s="76"/>
      <c r="M142" s="77"/>
      <c r="N142" s="78"/>
      <c r="O142" s="78"/>
      <c r="P142" s="77"/>
      <c r="Q142" s="69"/>
      <c r="R142" s="78"/>
      <c r="S142" s="69"/>
      <c r="T142" s="77"/>
      <c r="U142" s="77"/>
      <c r="V142" s="71"/>
      <c r="W142" s="71"/>
      <c r="X142" s="72"/>
      <c r="Y142" s="73"/>
      <c r="Z142" s="73"/>
      <c r="AA142" s="72"/>
      <c r="AB142" s="69"/>
      <c r="AC142" s="67"/>
      <c r="AD142" s="67"/>
      <c r="AE142" s="67"/>
      <c r="AF142" s="74"/>
      <c r="AG142" s="75"/>
      <c r="AH142" s="198"/>
      <c r="AI142" s="61"/>
      <c r="AJ142" s="61"/>
      <c r="AK142" s="61"/>
      <c r="AL142" s="61"/>
      <c r="AM142" s="62"/>
      <c r="AN142" s="203"/>
      <c r="AP142"/>
    </row>
    <row r="143" spans="2:42">
      <c r="B143" s="50">
        <v>43</v>
      </c>
      <c r="C143" s="67"/>
      <c r="D143" s="68"/>
      <c r="E143" s="67"/>
      <c r="F143" s="69"/>
      <c r="G143" s="70"/>
      <c r="H143" s="70"/>
      <c r="I143" s="70"/>
      <c r="J143" s="484"/>
      <c r="K143" s="69"/>
      <c r="L143" s="76"/>
      <c r="M143" s="77"/>
      <c r="N143" s="78"/>
      <c r="O143" s="78"/>
      <c r="P143" s="77"/>
      <c r="Q143" s="69"/>
      <c r="R143" s="78"/>
      <c r="S143" s="69"/>
      <c r="T143" s="78"/>
      <c r="U143" s="77"/>
      <c r="V143" s="71"/>
      <c r="W143" s="71"/>
      <c r="X143" s="72"/>
      <c r="Y143" s="73"/>
      <c r="Z143" s="73"/>
      <c r="AA143" s="72"/>
      <c r="AB143" s="69"/>
      <c r="AC143" s="67"/>
      <c r="AD143" s="67"/>
      <c r="AE143" s="67"/>
      <c r="AF143" s="74"/>
      <c r="AG143" s="75"/>
      <c r="AH143" s="198"/>
      <c r="AI143" s="61"/>
      <c r="AJ143" s="61"/>
      <c r="AK143" s="61"/>
      <c r="AL143" s="61"/>
      <c r="AM143" s="62"/>
      <c r="AN143" s="202"/>
      <c r="AP143"/>
    </row>
    <row r="144" spans="2:42">
      <c r="B144" s="50">
        <v>44</v>
      </c>
      <c r="C144" s="67"/>
      <c r="D144" s="68"/>
      <c r="E144" s="67"/>
      <c r="F144" s="69"/>
      <c r="G144" s="70"/>
      <c r="H144" s="70"/>
      <c r="I144" s="70"/>
      <c r="J144" s="484"/>
      <c r="K144" s="69"/>
      <c r="L144" s="76"/>
      <c r="M144" s="77"/>
      <c r="N144" s="78"/>
      <c r="O144" s="77"/>
      <c r="P144" s="77"/>
      <c r="Q144" s="69"/>
      <c r="R144" s="77"/>
      <c r="S144" s="69"/>
      <c r="T144" s="77"/>
      <c r="U144" s="77"/>
      <c r="V144" s="71"/>
      <c r="W144" s="71"/>
      <c r="X144" s="72"/>
      <c r="Y144" s="73"/>
      <c r="Z144" s="73"/>
      <c r="AA144" s="72"/>
      <c r="AB144" s="69"/>
      <c r="AC144" s="67"/>
      <c r="AD144" s="67"/>
      <c r="AE144" s="67"/>
      <c r="AF144" s="74"/>
      <c r="AG144" s="75"/>
      <c r="AH144" s="198"/>
      <c r="AI144" s="61"/>
      <c r="AJ144" s="61"/>
      <c r="AK144" s="61"/>
      <c r="AL144" s="61"/>
      <c r="AM144" s="62"/>
      <c r="AN144" s="203"/>
      <c r="AP144"/>
    </row>
    <row r="145" spans="2:42">
      <c r="B145" s="50">
        <v>45</v>
      </c>
      <c r="C145" s="67"/>
      <c r="D145" s="68"/>
      <c r="E145" s="67"/>
      <c r="F145" s="69"/>
      <c r="G145" s="70"/>
      <c r="H145" s="69"/>
      <c r="I145" s="70"/>
      <c r="J145" s="484"/>
      <c r="K145" s="69"/>
      <c r="L145" s="76"/>
      <c r="M145" s="77"/>
      <c r="N145" s="78"/>
      <c r="O145" s="77"/>
      <c r="P145" s="77"/>
      <c r="Q145" s="69"/>
      <c r="R145" s="77"/>
      <c r="S145" s="69"/>
      <c r="T145" s="77"/>
      <c r="U145" s="77"/>
      <c r="V145" s="71"/>
      <c r="W145" s="71"/>
      <c r="X145" s="72"/>
      <c r="Y145" s="73"/>
      <c r="Z145" s="73"/>
      <c r="AA145" s="72"/>
      <c r="AB145" s="69"/>
      <c r="AC145" s="67"/>
      <c r="AD145" s="67"/>
      <c r="AE145" s="67"/>
      <c r="AF145" s="74"/>
      <c r="AG145" s="75"/>
      <c r="AH145" s="65"/>
      <c r="AI145" s="61"/>
      <c r="AJ145" s="61"/>
      <c r="AK145" s="61"/>
      <c r="AL145" s="61"/>
      <c r="AM145" s="62"/>
      <c r="AN145" s="202"/>
      <c r="AP145"/>
    </row>
    <row r="146" spans="2:42">
      <c r="B146" s="50">
        <v>46</v>
      </c>
      <c r="C146" s="67"/>
      <c r="D146" s="68"/>
      <c r="E146" s="67"/>
      <c r="F146" s="69"/>
      <c r="G146" s="70"/>
      <c r="H146" s="69"/>
      <c r="I146" s="70"/>
      <c r="J146" s="484"/>
      <c r="K146" s="69"/>
      <c r="L146" s="76"/>
      <c r="M146" s="77"/>
      <c r="N146" s="78"/>
      <c r="O146" s="77"/>
      <c r="P146" s="77"/>
      <c r="Q146" s="69"/>
      <c r="R146" s="77"/>
      <c r="S146" s="69"/>
      <c r="T146" s="77"/>
      <c r="U146" s="77"/>
      <c r="V146" s="71"/>
      <c r="W146" s="71"/>
      <c r="X146" s="72"/>
      <c r="Y146" s="73"/>
      <c r="Z146" s="73"/>
      <c r="AA146" s="72"/>
      <c r="AB146" s="69"/>
      <c r="AC146" s="67"/>
      <c r="AD146" s="67"/>
      <c r="AE146" s="67"/>
      <c r="AF146" s="74"/>
      <c r="AG146" s="75"/>
      <c r="AH146" s="65"/>
      <c r="AI146" s="61"/>
      <c r="AJ146" s="61"/>
      <c r="AK146" s="61"/>
      <c r="AL146" s="61"/>
      <c r="AM146" s="62"/>
      <c r="AN146" s="203"/>
      <c r="AP146"/>
    </row>
    <row r="147" spans="2:42">
      <c r="B147" s="50">
        <v>47</v>
      </c>
      <c r="C147" s="67"/>
      <c r="D147" s="68"/>
      <c r="E147" s="67"/>
      <c r="F147" s="69"/>
      <c r="G147" s="70"/>
      <c r="H147" s="69"/>
      <c r="I147" s="70"/>
      <c r="J147" s="484"/>
      <c r="K147" s="69"/>
      <c r="L147" s="76"/>
      <c r="M147" s="77"/>
      <c r="N147" s="85"/>
      <c r="O147" s="77"/>
      <c r="P147" s="77"/>
      <c r="Q147" s="69"/>
      <c r="R147" s="77"/>
      <c r="S147" s="69"/>
      <c r="T147" s="77"/>
      <c r="U147" s="77"/>
      <c r="V147" s="71"/>
      <c r="W147" s="71"/>
      <c r="X147" s="72"/>
      <c r="Y147" s="73"/>
      <c r="Z147" s="73"/>
      <c r="AA147" s="72"/>
      <c r="AB147" s="69"/>
      <c r="AC147" s="67"/>
      <c r="AD147" s="67"/>
      <c r="AE147" s="67"/>
      <c r="AF147" s="74"/>
      <c r="AG147" s="75"/>
      <c r="AH147" s="65"/>
      <c r="AI147" s="61"/>
      <c r="AJ147" s="61"/>
      <c r="AK147" s="61"/>
      <c r="AL147" s="61"/>
      <c r="AM147" s="62"/>
      <c r="AN147" s="202"/>
      <c r="AP147"/>
    </row>
    <row r="148" spans="2:42">
      <c r="B148" s="50">
        <v>48</v>
      </c>
      <c r="C148" s="67"/>
      <c r="D148" s="68"/>
      <c r="E148" s="67"/>
      <c r="F148" s="69"/>
      <c r="G148" s="70"/>
      <c r="H148" s="69"/>
      <c r="I148" s="70"/>
      <c r="J148" s="484"/>
      <c r="K148" s="69"/>
      <c r="L148" s="76"/>
      <c r="M148" s="77"/>
      <c r="N148" s="78"/>
      <c r="O148" s="77"/>
      <c r="P148" s="77"/>
      <c r="Q148" s="69"/>
      <c r="R148" s="77"/>
      <c r="S148" s="69"/>
      <c r="T148" s="77"/>
      <c r="U148" s="77"/>
      <c r="V148" s="71"/>
      <c r="W148" s="71"/>
      <c r="X148" s="72"/>
      <c r="Y148" s="73"/>
      <c r="Z148" s="73"/>
      <c r="AA148" s="72"/>
      <c r="AB148" s="69"/>
      <c r="AC148" s="67"/>
      <c r="AD148" s="67"/>
      <c r="AE148" s="67"/>
      <c r="AF148" s="74"/>
      <c r="AG148" s="75"/>
      <c r="AH148" s="65"/>
      <c r="AI148" s="61"/>
      <c r="AJ148" s="61"/>
      <c r="AK148" s="61"/>
      <c r="AL148" s="61"/>
      <c r="AM148" s="62"/>
      <c r="AN148" s="203"/>
      <c r="AP148"/>
    </row>
    <row r="149" spans="2:42">
      <c r="B149" s="50">
        <v>49</v>
      </c>
      <c r="C149" s="67"/>
      <c r="D149" s="68"/>
      <c r="E149" s="67"/>
      <c r="F149" s="69"/>
      <c r="G149" s="70"/>
      <c r="H149" s="69"/>
      <c r="I149" s="70"/>
      <c r="J149" s="484"/>
      <c r="K149" s="69"/>
      <c r="L149" s="76"/>
      <c r="M149" s="77"/>
      <c r="N149" s="78"/>
      <c r="O149" s="77"/>
      <c r="P149" s="77"/>
      <c r="Q149" s="69"/>
      <c r="R149" s="77"/>
      <c r="S149" s="69"/>
      <c r="T149" s="77"/>
      <c r="U149" s="77"/>
      <c r="V149" s="71"/>
      <c r="W149" s="71"/>
      <c r="X149" s="72"/>
      <c r="Y149" s="73"/>
      <c r="Z149" s="73"/>
      <c r="AA149" s="72"/>
      <c r="AB149" s="69"/>
      <c r="AC149" s="67"/>
      <c r="AD149" s="67"/>
      <c r="AE149" s="67"/>
      <c r="AF149" s="74"/>
      <c r="AG149" s="75"/>
      <c r="AH149" s="65"/>
      <c r="AI149" s="61"/>
      <c r="AJ149" s="61"/>
      <c r="AK149" s="61"/>
      <c r="AL149" s="61"/>
      <c r="AM149" s="62"/>
      <c r="AN149" s="202"/>
      <c r="AP149"/>
    </row>
    <row r="150" spans="2:42">
      <c r="B150" s="50">
        <v>50</v>
      </c>
      <c r="C150" s="67"/>
      <c r="D150" s="68"/>
      <c r="E150" s="67"/>
      <c r="F150" s="69"/>
      <c r="G150" s="70"/>
      <c r="H150" s="69"/>
      <c r="I150" s="70"/>
      <c r="J150" s="484"/>
      <c r="K150" s="69"/>
      <c r="L150" s="76"/>
      <c r="M150" s="77"/>
      <c r="N150" s="78"/>
      <c r="O150" s="77"/>
      <c r="P150" s="77"/>
      <c r="Q150" s="69"/>
      <c r="R150" s="77"/>
      <c r="S150" s="69"/>
      <c r="T150" s="77"/>
      <c r="U150" s="77"/>
      <c r="V150" s="71"/>
      <c r="W150" s="71"/>
      <c r="X150" s="72"/>
      <c r="Y150" s="73"/>
      <c r="Z150" s="73"/>
      <c r="AA150" s="72"/>
      <c r="AB150" s="69"/>
      <c r="AC150" s="67"/>
      <c r="AD150" s="67"/>
      <c r="AE150" s="67"/>
      <c r="AF150" s="74"/>
      <c r="AG150" s="75"/>
      <c r="AH150" s="65"/>
      <c r="AI150" s="61"/>
      <c r="AJ150" s="61"/>
      <c r="AK150" s="61"/>
      <c r="AL150" s="61"/>
      <c r="AM150" s="62"/>
      <c r="AN150" s="203"/>
      <c r="AP150"/>
    </row>
    <row r="151" spans="2:42">
      <c r="B151" s="50">
        <v>51</v>
      </c>
      <c r="C151" s="67"/>
      <c r="D151" s="68"/>
      <c r="E151" s="67"/>
      <c r="F151" s="69"/>
      <c r="G151" s="70"/>
      <c r="H151" s="69"/>
      <c r="I151" s="70"/>
      <c r="J151" s="484"/>
      <c r="K151" s="69"/>
      <c r="L151" s="76"/>
      <c r="M151" s="77"/>
      <c r="N151" s="78"/>
      <c r="O151" s="77"/>
      <c r="P151" s="77"/>
      <c r="Q151" s="69"/>
      <c r="R151" s="77"/>
      <c r="S151" s="69"/>
      <c r="T151" s="77"/>
      <c r="U151" s="77"/>
      <c r="V151" s="71"/>
      <c r="W151" s="71"/>
      <c r="X151" s="72"/>
      <c r="Y151" s="73"/>
      <c r="Z151" s="73"/>
      <c r="AA151" s="72"/>
      <c r="AB151" s="69"/>
      <c r="AC151" s="67"/>
      <c r="AD151" s="67"/>
      <c r="AE151" s="67"/>
      <c r="AF151" s="74"/>
      <c r="AG151" s="75"/>
      <c r="AH151" s="65"/>
      <c r="AI151" s="61"/>
      <c r="AJ151" s="61"/>
      <c r="AK151" s="61"/>
      <c r="AL151" s="61"/>
      <c r="AM151" s="62"/>
      <c r="AN151" s="202"/>
      <c r="AP151"/>
    </row>
    <row r="152" spans="2:42">
      <c r="B152" s="50">
        <v>52</v>
      </c>
      <c r="C152" s="67"/>
      <c r="D152" s="68"/>
      <c r="E152" s="67"/>
      <c r="F152" s="69"/>
      <c r="G152" s="70"/>
      <c r="H152" s="69"/>
      <c r="I152" s="70"/>
      <c r="J152" s="484"/>
      <c r="K152" s="69"/>
      <c r="L152" s="76"/>
      <c r="M152" s="77"/>
      <c r="N152" s="78"/>
      <c r="O152" s="77"/>
      <c r="P152" s="77"/>
      <c r="Q152" s="69"/>
      <c r="R152" s="77"/>
      <c r="S152" s="69"/>
      <c r="T152" s="77"/>
      <c r="U152" s="77"/>
      <c r="V152" s="71"/>
      <c r="W152" s="71"/>
      <c r="X152" s="72"/>
      <c r="Y152" s="73"/>
      <c r="Z152" s="73"/>
      <c r="AA152" s="72"/>
      <c r="AB152" s="69"/>
      <c r="AC152" s="67"/>
      <c r="AD152" s="67"/>
      <c r="AE152" s="67"/>
      <c r="AF152" s="74"/>
      <c r="AG152" s="75"/>
      <c r="AH152" s="65"/>
      <c r="AI152" s="61"/>
      <c r="AJ152" s="61"/>
      <c r="AK152" s="61"/>
      <c r="AL152" s="61"/>
      <c r="AM152" s="62"/>
      <c r="AN152" s="203"/>
      <c r="AP152"/>
    </row>
    <row r="153" spans="2:42">
      <c r="B153" s="50">
        <v>53</v>
      </c>
      <c r="C153" s="32"/>
      <c r="D153" s="33"/>
      <c r="E153" s="32"/>
      <c r="F153" s="9"/>
      <c r="G153" s="10"/>
      <c r="H153" s="9"/>
      <c r="I153" s="10"/>
      <c r="J153" s="332"/>
      <c r="K153" s="9"/>
      <c r="L153" s="34"/>
      <c r="M153" s="35"/>
      <c r="N153" s="83"/>
      <c r="O153" s="35"/>
      <c r="P153" s="35"/>
      <c r="Q153" s="9"/>
      <c r="R153" s="35"/>
      <c r="S153" s="9"/>
      <c r="T153" s="35"/>
      <c r="U153" s="35"/>
      <c r="V153" s="37"/>
      <c r="W153" s="37"/>
      <c r="X153" s="38"/>
      <c r="Y153" s="39"/>
      <c r="Z153" s="39"/>
      <c r="AA153" s="38"/>
      <c r="AB153" s="9"/>
      <c r="AC153" s="32"/>
      <c r="AD153" s="32"/>
      <c r="AE153" s="32"/>
      <c r="AF153" s="40"/>
      <c r="AG153" s="41"/>
      <c r="AH153" s="42"/>
      <c r="AI153" s="66"/>
      <c r="AJ153" s="66"/>
      <c r="AK153" s="66"/>
      <c r="AL153" s="66"/>
      <c r="AM153" s="79"/>
      <c r="AN153" s="63"/>
      <c r="AP153"/>
    </row>
    <row r="154" spans="2:42">
      <c r="B154" s="50">
        <v>54</v>
      </c>
      <c r="C154" s="32"/>
      <c r="D154" s="33"/>
      <c r="E154" s="32"/>
      <c r="F154" s="9"/>
      <c r="G154" s="10"/>
      <c r="H154" s="9"/>
      <c r="I154" s="10"/>
      <c r="J154" s="332"/>
      <c r="K154" s="9"/>
      <c r="L154" s="34"/>
      <c r="M154" s="35"/>
      <c r="N154" s="36"/>
      <c r="O154" s="35"/>
      <c r="P154" s="35"/>
      <c r="Q154" s="9"/>
      <c r="R154" s="35"/>
      <c r="S154" s="9"/>
      <c r="T154" s="35"/>
      <c r="U154" s="35"/>
      <c r="V154" s="37"/>
      <c r="W154" s="37"/>
      <c r="X154" s="38"/>
      <c r="Y154" s="39"/>
      <c r="Z154" s="39"/>
      <c r="AA154" s="38"/>
      <c r="AB154" s="9"/>
      <c r="AC154" s="32"/>
      <c r="AD154" s="32"/>
      <c r="AE154" s="32"/>
      <c r="AF154" s="40"/>
      <c r="AG154" s="41"/>
      <c r="AH154" s="42"/>
      <c r="AI154" s="66"/>
      <c r="AJ154" s="66"/>
      <c r="AK154" s="66"/>
      <c r="AL154" s="66"/>
      <c r="AM154" s="79"/>
      <c r="AN154" s="64"/>
      <c r="AP154"/>
    </row>
    <row r="155" spans="2:42">
      <c r="B155" s="50">
        <v>55</v>
      </c>
      <c r="C155" s="32"/>
      <c r="D155" s="33"/>
      <c r="E155" s="32"/>
      <c r="F155" s="9"/>
      <c r="G155" s="10"/>
      <c r="H155" s="9"/>
      <c r="I155" s="10"/>
      <c r="J155" s="332"/>
      <c r="K155" s="9"/>
      <c r="L155" s="34"/>
      <c r="M155" s="35"/>
      <c r="N155" s="36"/>
      <c r="O155" s="35"/>
      <c r="P155" s="35"/>
      <c r="Q155" s="9"/>
      <c r="R155" s="35"/>
      <c r="S155" s="9"/>
      <c r="T155" s="35"/>
      <c r="U155" s="35"/>
      <c r="V155" s="37"/>
      <c r="W155" s="37"/>
      <c r="X155" s="38"/>
      <c r="Y155" s="39"/>
      <c r="Z155" s="39"/>
      <c r="AA155" s="38"/>
      <c r="AB155" s="9"/>
      <c r="AC155" s="32"/>
      <c r="AD155" s="32"/>
      <c r="AE155" s="32"/>
      <c r="AF155" s="40"/>
      <c r="AG155" s="41"/>
      <c r="AH155" s="42"/>
      <c r="AI155" s="66"/>
      <c r="AJ155" s="66"/>
      <c r="AK155" s="66"/>
      <c r="AL155" s="66"/>
      <c r="AM155" s="79"/>
      <c r="AN155" s="63"/>
      <c r="AP155"/>
    </row>
    <row r="156" spans="2:42">
      <c r="B156" s="50">
        <v>56</v>
      </c>
      <c r="C156" s="32"/>
      <c r="D156" s="33"/>
      <c r="E156" s="32"/>
      <c r="F156" s="9"/>
      <c r="G156" s="10"/>
      <c r="H156" s="9"/>
      <c r="I156" s="10"/>
      <c r="J156" s="332"/>
      <c r="K156" s="9"/>
      <c r="L156" s="34"/>
      <c r="M156" s="35"/>
      <c r="N156" s="36"/>
      <c r="O156" s="35"/>
      <c r="P156" s="35"/>
      <c r="Q156" s="9"/>
      <c r="R156" s="35"/>
      <c r="S156" s="9"/>
      <c r="T156" s="35"/>
      <c r="U156" s="35"/>
      <c r="V156" s="37"/>
      <c r="W156" s="37"/>
      <c r="X156" s="38"/>
      <c r="Y156" s="39"/>
      <c r="Z156" s="39"/>
      <c r="AA156" s="38"/>
      <c r="AB156" s="9"/>
      <c r="AC156" s="32"/>
      <c r="AD156" s="32"/>
      <c r="AE156" s="32"/>
      <c r="AF156" s="40"/>
      <c r="AG156" s="41"/>
      <c r="AH156" s="42"/>
      <c r="AI156" s="66"/>
      <c r="AJ156" s="66"/>
      <c r="AK156" s="66"/>
      <c r="AL156" s="66"/>
      <c r="AM156" s="79"/>
      <c r="AN156" s="64"/>
      <c r="AP156"/>
    </row>
    <row r="157" spans="2:42">
      <c r="B157" s="50">
        <v>57</v>
      </c>
      <c r="C157" s="32"/>
      <c r="D157" s="33"/>
      <c r="E157" s="32"/>
      <c r="F157" s="9"/>
      <c r="G157" s="10"/>
      <c r="H157" s="9"/>
      <c r="I157" s="10"/>
      <c r="J157" s="332"/>
      <c r="K157" s="9"/>
      <c r="L157" s="34"/>
      <c r="M157" s="35"/>
      <c r="N157" s="36"/>
      <c r="O157" s="35"/>
      <c r="P157" s="35"/>
      <c r="Q157" s="9"/>
      <c r="R157" s="35"/>
      <c r="S157" s="9"/>
      <c r="T157" s="35"/>
      <c r="U157" s="35"/>
      <c r="V157" s="37"/>
      <c r="W157" s="37"/>
      <c r="X157" s="38"/>
      <c r="Y157" s="39"/>
      <c r="Z157" s="39"/>
      <c r="AA157" s="38"/>
      <c r="AB157" s="9"/>
      <c r="AC157" s="32"/>
      <c r="AD157" s="32"/>
      <c r="AE157" s="32"/>
      <c r="AF157" s="40"/>
      <c r="AG157" s="41"/>
      <c r="AH157" s="42"/>
      <c r="AI157" s="66"/>
      <c r="AJ157" s="66"/>
      <c r="AK157" s="66"/>
      <c r="AL157" s="66"/>
      <c r="AM157" s="79"/>
      <c r="AN157" s="63"/>
      <c r="AP157"/>
    </row>
    <row r="158" spans="2:42">
      <c r="B158" s="50">
        <v>58</v>
      </c>
      <c r="C158" s="32"/>
      <c r="D158" s="33"/>
      <c r="E158" s="32"/>
      <c r="F158" s="9"/>
      <c r="G158" s="10"/>
      <c r="H158" s="9"/>
      <c r="I158" s="10"/>
      <c r="J158" s="332"/>
      <c r="K158" s="9"/>
      <c r="L158" s="34"/>
      <c r="M158" s="35"/>
      <c r="N158" s="36"/>
      <c r="O158" s="35"/>
      <c r="P158" s="35"/>
      <c r="Q158" s="9"/>
      <c r="R158" s="35"/>
      <c r="S158" s="9"/>
      <c r="T158" s="35"/>
      <c r="U158" s="35"/>
      <c r="V158" s="37"/>
      <c r="W158" s="37"/>
      <c r="X158" s="38"/>
      <c r="Y158" s="39"/>
      <c r="Z158" s="39"/>
      <c r="AA158" s="38"/>
      <c r="AB158" s="9"/>
      <c r="AC158" s="32"/>
      <c r="AD158" s="32"/>
      <c r="AE158" s="32"/>
      <c r="AF158" s="40"/>
      <c r="AG158" s="41"/>
      <c r="AH158" s="42"/>
      <c r="AI158" s="66"/>
      <c r="AJ158" s="66"/>
      <c r="AK158" s="66"/>
      <c r="AL158" s="66"/>
      <c r="AM158" s="79"/>
      <c r="AN158" s="64"/>
      <c r="AP158"/>
    </row>
    <row r="159" spans="2:42">
      <c r="B159" s="50">
        <v>59</v>
      </c>
      <c r="C159" s="32"/>
      <c r="D159" s="33"/>
      <c r="E159" s="32"/>
      <c r="F159" s="9"/>
      <c r="G159" s="10"/>
      <c r="H159" s="9"/>
      <c r="I159" s="10"/>
      <c r="J159" s="332"/>
      <c r="K159" s="9"/>
      <c r="L159" s="34"/>
      <c r="M159" s="35"/>
      <c r="N159" s="83"/>
      <c r="O159" s="35"/>
      <c r="P159" s="35"/>
      <c r="Q159" s="9"/>
      <c r="R159" s="35"/>
      <c r="S159" s="9"/>
      <c r="T159" s="35"/>
      <c r="U159" s="35"/>
      <c r="V159" s="37"/>
      <c r="W159" s="37"/>
      <c r="X159" s="38"/>
      <c r="Y159" s="39"/>
      <c r="Z159" s="39"/>
      <c r="AA159" s="38"/>
      <c r="AB159" s="9"/>
      <c r="AC159" s="32"/>
      <c r="AD159" s="32"/>
      <c r="AE159" s="32"/>
      <c r="AF159" s="40"/>
      <c r="AG159" s="41"/>
      <c r="AH159" s="42"/>
      <c r="AI159" s="66"/>
      <c r="AJ159" s="66"/>
      <c r="AK159" s="66"/>
      <c r="AL159" s="66"/>
      <c r="AM159" s="79"/>
      <c r="AN159" s="63"/>
      <c r="AP159"/>
    </row>
    <row r="160" spans="2:42">
      <c r="B160" s="50">
        <v>60</v>
      </c>
      <c r="C160" s="32"/>
      <c r="D160" s="33"/>
      <c r="E160" s="32"/>
      <c r="F160" s="9"/>
      <c r="G160" s="10"/>
      <c r="H160" s="9"/>
      <c r="I160" s="10"/>
      <c r="J160" s="332"/>
      <c r="K160" s="9"/>
      <c r="L160" s="34"/>
      <c r="M160" s="35"/>
      <c r="N160" s="36"/>
      <c r="O160" s="35"/>
      <c r="P160" s="35"/>
      <c r="Q160" s="9"/>
      <c r="R160" s="35"/>
      <c r="S160" s="9"/>
      <c r="T160" s="35"/>
      <c r="U160" s="35"/>
      <c r="V160" s="37"/>
      <c r="W160" s="37"/>
      <c r="X160" s="38"/>
      <c r="Y160" s="39"/>
      <c r="Z160" s="39"/>
      <c r="AA160" s="38"/>
      <c r="AB160" s="9"/>
      <c r="AC160" s="32"/>
      <c r="AD160" s="32"/>
      <c r="AE160" s="32"/>
      <c r="AF160" s="40"/>
      <c r="AG160" s="41"/>
      <c r="AH160" s="42"/>
      <c r="AI160" s="66"/>
      <c r="AJ160" s="66"/>
      <c r="AK160" s="66"/>
      <c r="AL160" s="66"/>
      <c r="AM160" s="79"/>
      <c r="AN160" s="64"/>
      <c r="AP160"/>
    </row>
    <row r="161" spans="2:42">
      <c r="B161" s="50">
        <v>61</v>
      </c>
      <c r="C161" s="32"/>
      <c r="D161" s="33"/>
      <c r="E161" s="32"/>
      <c r="F161" s="9"/>
      <c r="G161" s="10"/>
      <c r="H161" s="9"/>
      <c r="I161" s="10"/>
      <c r="J161" s="332"/>
      <c r="K161" s="9"/>
      <c r="L161" s="34"/>
      <c r="M161" s="35"/>
      <c r="N161" s="36"/>
      <c r="O161" s="35"/>
      <c r="P161" s="35"/>
      <c r="Q161" s="9"/>
      <c r="R161" s="35"/>
      <c r="S161" s="9"/>
      <c r="T161" s="35"/>
      <c r="U161" s="35"/>
      <c r="V161" s="37"/>
      <c r="W161" s="37"/>
      <c r="X161" s="38"/>
      <c r="Y161" s="39"/>
      <c r="Z161" s="39"/>
      <c r="AA161" s="38"/>
      <c r="AB161" s="9"/>
      <c r="AC161" s="32"/>
      <c r="AD161" s="32"/>
      <c r="AE161" s="32"/>
      <c r="AF161" s="40"/>
      <c r="AG161" s="41"/>
      <c r="AH161" s="42"/>
      <c r="AI161" s="66"/>
      <c r="AJ161" s="66"/>
      <c r="AK161" s="66"/>
      <c r="AL161" s="66"/>
      <c r="AM161" s="79"/>
      <c r="AN161" s="63"/>
      <c r="AP161"/>
    </row>
    <row r="162" spans="2:42">
      <c r="B162" s="50">
        <v>62</v>
      </c>
      <c r="C162" s="32"/>
      <c r="D162" s="33"/>
      <c r="E162" s="32"/>
      <c r="F162" s="9"/>
      <c r="G162" s="10"/>
      <c r="H162" s="9"/>
      <c r="I162" s="10"/>
      <c r="J162" s="332"/>
      <c r="K162" s="9"/>
      <c r="L162" s="34"/>
      <c r="M162" s="35"/>
      <c r="N162" s="36"/>
      <c r="O162" s="35"/>
      <c r="P162" s="35"/>
      <c r="Q162" s="9"/>
      <c r="R162" s="35"/>
      <c r="S162" s="9"/>
      <c r="T162" s="35"/>
      <c r="U162" s="35"/>
      <c r="V162" s="37"/>
      <c r="W162" s="37"/>
      <c r="X162" s="38"/>
      <c r="Y162" s="39"/>
      <c r="Z162" s="39"/>
      <c r="AA162" s="38"/>
      <c r="AB162" s="9"/>
      <c r="AC162" s="32"/>
      <c r="AD162" s="32"/>
      <c r="AE162" s="32"/>
      <c r="AF162" s="40"/>
      <c r="AG162" s="41"/>
      <c r="AH162" s="42"/>
      <c r="AI162" s="66"/>
      <c r="AJ162" s="66"/>
      <c r="AK162" s="66"/>
      <c r="AL162" s="66"/>
      <c r="AM162" s="79"/>
      <c r="AN162" s="64"/>
      <c r="AP162"/>
    </row>
    <row r="163" spans="2:42">
      <c r="B163" s="50">
        <v>63</v>
      </c>
      <c r="C163" s="32"/>
      <c r="D163" s="33"/>
      <c r="E163" s="32"/>
      <c r="F163" s="9"/>
      <c r="G163" s="10"/>
      <c r="H163" s="9"/>
      <c r="I163" s="10"/>
      <c r="J163" s="332"/>
      <c r="K163" s="9"/>
      <c r="L163" s="34"/>
      <c r="M163" s="35"/>
      <c r="N163" s="36"/>
      <c r="O163" s="35"/>
      <c r="P163" s="35"/>
      <c r="Q163" s="9"/>
      <c r="R163" s="35"/>
      <c r="S163" s="9"/>
      <c r="T163" s="35"/>
      <c r="U163" s="35"/>
      <c r="V163" s="37"/>
      <c r="W163" s="37"/>
      <c r="X163" s="38"/>
      <c r="Y163" s="39"/>
      <c r="Z163" s="39"/>
      <c r="AA163" s="38"/>
      <c r="AB163" s="9"/>
      <c r="AC163" s="32"/>
      <c r="AD163" s="32"/>
      <c r="AE163" s="32"/>
      <c r="AF163" s="40"/>
      <c r="AG163" s="41"/>
      <c r="AH163" s="42"/>
      <c r="AI163" s="66"/>
      <c r="AJ163" s="66"/>
      <c r="AK163" s="66"/>
      <c r="AL163" s="66"/>
      <c r="AM163" s="79"/>
      <c r="AN163" s="63"/>
      <c r="AP163"/>
    </row>
    <row r="164" spans="2:42">
      <c r="B164" s="50">
        <v>64</v>
      </c>
      <c r="C164" s="32"/>
      <c r="D164" s="33"/>
      <c r="E164" s="32"/>
      <c r="F164" s="9"/>
      <c r="G164" s="10"/>
      <c r="H164" s="9"/>
      <c r="I164" s="10"/>
      <c r="J164" s="332"/>
      <c r="K164" s="9"/>
      <c r="L164" s="34"/>
      <c r="M164" s="35"/>
      <c r="N164" s="36"/>
      <c r="O164" s="35"/>
      <c r="P164" s="35"/>
      <c r="Q164" s="9"/>
      <c r="R164" s="35"/>
      <c r="S164" s="9"/>
      <c r="T164" s="35"/>
      <c r="U164" s="35"/>
      <c r="V164" s="37"/>
      <c r="W164" s="37"/>
      <c r="X164" s="38"/>
      <c r="Y164" s="39"/>
      <c r="Z164" s="39"/>
      <c r="AA164" s="38"/>
      <c r="AB164" s="9"/>
      <c r="AC164" s="32"/>
      <c r="AD164" s="32"/>
      <c r="AE164" s="32"/>
      <c r="AF164" s="40"/>
      <c r="AG164" s="41"/>
      <c r="AH164" s="42"/>
      <c r="AI164" s="66"/>
      <c r="AJ164" s="66"/>
      <c r="AK164" s="66"/>
      <c r="AL164" s="66"/>
      <c r="AM164" s="79"/>
      <c r="AN164" s="64"/>
      <c r="AP164"/>
    </row>
    <row r="165" spans="2:42">
      <c r="B165" s="50">
        <v>65</v>
      </c>
      <c r="C165" s="32"/>
      <c r="D165" s="33"/>
      <c r="E165" s="32"/>
      <c r="F165" s="9"/>
      <c r="G165" s="10"/>
      <c r="H165" s="9"/>
      <c r="I165" s="10"/>
      <c r="J165" s="332"/>
      <c r="K165" s="9"/>
      <c r="L165" s="34"/>
      <c r="M165" s="35"/>
      <c r="N165" s="83"/>
      <c r="O165" s="35"/>
      <c r="P165" s="35"/>
      <c r="Q165" s="9"/>
      <c r="R165" s="35"/>
      <c r="S165" s="9"/>
      <c r="T165" s="35"/>
      <c r="U165" s="35"/>
      <c r="V165" s="37"/>
      <c r="W165" s="37"/>
      <c r="X165" s="38"/>
      <c r="Y165" s="39"/>
      <c r="Z165" s="39"/>
      <c r="AA165" s="38"/>
      <c r="AB165" s="9"/>
      <c r="AC165" s="32"/>
      <c r="AD165" s="32"/>
      <c r="AE165" s="32"/>
      <c r="AF165" s="40"/>
      <c r="AG165" s="41"/>
      <c r="AH165" s="42"/>
      <c r="AI165" s="66"/>
      <c r="AJ165" s="66"/>
      <c r="AK165" s="66"/>
      <c r="AL165" s="66"/>
      <c r="AM165" s="79"/>
      <c r="AN165" s="63"/>
      <c r="AP165"/>
    </row>
    <row r="166" spans="2:42">
      <c r="B166" s="50">
        <v>66</v>
      </c>
      <c r="C166" s="32"/>
      <c r="D166" s="33"/>
      <c r="E166" s="32"/>
      <c r="F166" s="9"/>
      <c r="G166" s="10"/>
      <c r="H166" s="9"/>
      <c r="I166" s="10"/>
      <c r="J166" s="332"/>
      <c r="K166" s="9"/>
      <c r="L166" s="34"/>
      <c r="M166" s="35"/>
      <c r="N166" s="36"/>
      <c r="O166" s="35"/>
      <c r="P166" s="35"/>
      <c r="Q166" s="9"/>
      <c r="R166" s="35"/>
      <c r="S166" s="9"/>
      <c r="T166" s="35"/>
      <c r="U166" s="35"/>
      <c r="V166" s="37"/>
      <c r="W166" s="37"/>
      <c r="X166" s="38"/>
      <c r="Y166" s="39"/>
      <c r="Z166" s="39"/>
      <c r="AA166" s="38"/>
      <c r="AB166" s="9"/>
      <c r="AC166" s="32"/>
      <c r="AD166" s="32"/>
      <c r="AE166" s="32"/>
      <c r="AF166" s="40"/>
      <c r="AG166" s="41"/>
      <c r="AH166" s="42"/>
      <c r="AI166" s="66"/>
      <c r="AJ166" s="66"/>
      <c r="AK166" s="66"/>
      <c r="AL166" s="66"/>
      <c r="AM166" s="79"/>
      <c r="AN166" s="64"/>
      <c r="AP166"/>
    </row>
    <row r="167" spans="2:42">
      <c r="B167" s="50">
        <v>67</v>
      </c>
      <c r="C167" s="32"/>
      <c r="D167" s="33"/>
      <c r="E167" s="32"/>
      <c r="F167" s="9"/>
      <c r="G167" s="10"/>
      <c r="H167" s="9"/>
      <c r="I167" s="10"/>
      <c r="J167" s="332"/>
      <c r="K167" s="9"/>
      <c r="L167" s="34"/>
      <c r="M167" s="35"/>
      <c r="N167" s="36"/>
      <c r="O167" s="35"/>
      <c r="P167" s="35"/>
      <c r="Q167" s="9"/>
      <c r="R167" s="35"/>
      <c r="S167" s="9"/>
      <c r="T167" s="35"/>
      <c r="U167" s="35"/>
      <c r="V167" s="37"/>
      <c r="W167" s="37"/>
      <c r="X167" s="38"/>
      <c r="Y167" s="39"/>
      <c r="Z167" s="39"/>
      <c r="AA167" s="38"/>
      <c r="AB167" s="9"/>
      <c r="AC167" s="32"/>
      <c r="AD167" s="32"/>
      <c r="AE167" s="32"/>
      <c r="AF167" s="40"/>
      <c r="AG167" s="41"/>
      <c r="AH167" s="42"/>
      <c r="AI167" s="66"/>
      <c r="AJ167" s="66"/>
      <c r="AK167" s="66"/>
      <c r="AL167" s="66"/>
      <c r="AM167" s="79"/>
      <c r="AN167" s="63"/>
      <c r="AP167"/>
    </row>
    <row r="168" spans="2:42">
      <c r="B168" s="50">
        <v>68</v>
      </c>
      <c r="C168" s="32"/>
      <c r="D168" s="33"/>
      <c r="E168" s="32"/>
      <c r="F168" s="9"/>
      <c r="G168" s="10"/>
      <c r="H168" s="9"/>
      <c r="I168" s="10"/>
      <c r="J168" s="332"/>
      <c r="K168" s="9"/>
      <c r="L168" s="34"/>
      <c r="M168" s="35"/>
      <c r="N168" s="36"/>
      <c r="O168" s="35"/>
      <c r="P168" s="35"/>
      <c r="Q168" s="9"/>
      <c r="R168" s="35"/>
      <c r="S168" s="9"/>
      <c r="T168" s="35"/>
      <c r="U168" s="35"/>
      <c r="V168" s="37"/>
      <c r="W168" s="37"/>
      <c r="X168" s="38"/>
      <c r="Y168" s="39"/>
      <c r="Z168" s="39"/>
      <c r="AA168" s="38"/>
      <c r="AB168" s="9"/>
      <c r="AC168" s="32"/>
      <c r="AD168" s="32"/>
      <c r="AE168" s="32"/>
      <c r="AF168" s="40"/>
      <c r="AG168" s="41"/>
      <c r="AH168" s="42"/>
      <c r="AI168" s="66"/>
      <c r="AJ168" s="66"/>
      <c r="AK168" s="66"/>
      <c r="AL168" s="66"/>
      <c r="AM168" s="79"/>
      <c r="AN168" s="64"/>
      <c r="AP168"/>
    </row>
    <row r="169" spans="2:42">
      <c r="B169" s="50">
        <v>69</v>
      </c>
      <c r="C169" s="32"/>
      <c r="D169" s="33"/>
      <c r="E169" s="32"/>
      <c r="F169" s="9"/>
      <c r="G169" s="10"/>
      <c r="H169" s="9"/>
      <c r="I169" s="10"/>
      <c r="J169" s="332"/>
      <c r="K169" s="9"/>
      <c r="L169" s="34"/>
      <c r="M169" s="35"/>
      <c r="N169" s="36"/>
      <c r="O169" s="35"/>
      <c r="P169" s="35"/>
      <c r="Q169" s="9"/>
      <c r="R169" s="35"/>
      <c r="S169" s="9"/>
      <c r="T169" s="35"/>
      <c r="U169" s="35"/>
      <c r="V169" s="37"/>
      <c r="W169" s="37"/>
      <c r="X169" s="38"/>
      <c r="Y169" s="39"/>
      <c r="Z169" s="39"/>
      <c r="AA169" s="38"/>
      <c r="AB169" s="9"/>
      <c r="AC169" s="32"/>
      <c r="AD169" s="32"/>
      <c r="AE169" s="32"/>
      <c r="AF169" s="40"/>
      <c r="AG169" s="41"/>
      <c r="AH169" s="42"/>
      <c r="AI169" s="66"/>
      <c r="AJ169" s="66"/>
      <c r="AK169" s="66"/>
      <c r="AL169" s="66"/>
      <c r="AM169" s="79"/>
      <c r="AN169" s="63"/>
      <c r="AP169"/>
    </row>
    <row r="170" spans="2:42">
      <c r="B170" s="50">
        <v>70</v>
      </c>
      <c r="C170" s="32"/>
      <c r="D170" s="33"/>
      <c r="E170" s="32"/>
      <c r="F170" s="9"/>
      <c r="G170" s="10"/>
      <c r="H170" s="9"/>
      <c r="I170" s="10"/>
      <c r="J170" s="332"/>
      <c r="K170" s="9"/>
      <c r="L170" s="34"/>
      <c r="M170" s="35"/>
      <c r="N170" s="36"/>
      <c r="O170" s="35"/>
      <c r="P170" s="35"/>
      <c r="Q170" s="9"/>
      <c r="R170" s="35"/>
      <c r="S170" s="9"/>
      <c r="T170" s="35"/>
      <c r="U170" s="35"/>
      <c r="V170" s="37"/>
      <c r="W170" s="37"/>
      <c r="X170" s="38"/>
      <c r="Y170" s="39"/>
      <c r="Z170" s="39"/>
      <c r="AA170" s="38"/>
      <c r="AB170" s="9"/>
      <c r="AC170" s="32"/>
      <c r="AD170" s="32"/>
      <c r="AE170" s="32"/>
      <c r="AF170" s="40"/>
      <c r="AG170" s="41"/>
      <c r="AH170" s="42"/>
      <c r="AI170" s="66"/>
      <c r="AJ170" s="66"/>
      <c r="AK170" s="66"/>
      <c r="AL170" s="66"/>
      <c r="AM170" s="79"/>
      <c r="AN170" s="63"/>
      <c r="AP170"/>
    </row>
    <row r="171" spans="2:42">
      <c r="B171" s="50">
        <v>71</v>
      </c>
      <c r="C171" s="32"/>
      <c r="D171" s="33"/>
      <c r="E171" s="32"/>
      <c r="F171" s="9"/>
      <c r="G171" s="10"/>
      <c r="H171" s="9"/>
      <c r="I171" s="10"/>
      <c r="J171" s="332"/>
      <c r="K171" s="9"/>
      <c r="L171" s="34"/>
      <c r="M171" s="35"/>
      <c r="N171" s="83"/>
      <c r="O171" s="35"/>
      <c r="P171" s="35"/>
      <c r="Q171" s="9"/>
      <c r="R171" s="35"/>
      <c r="S171" s="9"/>
      <c r="T171" s="35"/>
      <c r="U171" s="35"/>
      <c r="V171" s="37"/>
      <c r="W171" s="37"/>
      <c r="X171" s="38"/>
      <c r="Y171" s="39"/>
      <c r="Z171" s="39"/>
      <c r="AA171" s="38"/>
      <c r="AB171" s="9"/>
      <c r="AC171" s="32"/>
      <c r="AD171" s="32"/>
      <c r="AE171" s="32"/>
      <c r="AF171" s="40"/>
      <c r="AG171" s="41"/>
      <c r="AH171" s="42"/>
      <c r="AI171" s="66"/>
      <c r="AJ171" s="66"/>
      <c r="AK171" s="66"/>
      <c r="AL171" s="66"/>
      <c r="AM171" s="79"/>
      <c r="AN171" s="63"/>
      <c r="AP171"/>
    </row>
    <row r="172" spans="2:42" ht="12.75" customHeight="1">
      <c r="B172" s="50">
        <v>72</v>
      </c>
      <c r="C172" s="32"/>
      <c r="D172" s="33"/>
      <c r="E172" s="32"/>
      <c r="F172" s="9"/>
      <c r="G172" s="10"/>
      <c r="H172" s="9"/>
      <c r="I172" s="10"/>
      <c r="J172" s="332"/>
      <c r="K172" s="9"/>
      <c r="L172" s="34"/>
      <c r="M172" s="35"/>
      <c r="N172" s="36"/>
      <c r="O172" s="35"/>
      <c r="P172" s="35"/>
      <c r="Q172" s="9"/>
      <c r="R172" s="35"/>
      <c r="S172" s="9"/>
      <c r="T172" s="35"/>
      <c r="U172" s="35"/>
      <c r="V172" s="37"/>
      <c r="W172" s="37"/>
      <c r="X172" s="38"/>
      <c r="Y172" s="39"/>
      <c r="Z172" s="39"/>
      <c r="AA172" s="38"/>
      <c r="AB172" s="9"/>
      <c r="AC172" s="32"/>
      <c r="AD172" s="32"/>
      <c r="AE172" s="32"/>
      <c r="AF172" s="40"/>
      <c r="AG172" s="41"/>
      <c r="AH172" s="42"/>
      <c r="AI172" s="66"/>
      <c r="AJ172" s="66"/>
      <c r="AK172" s="66"/>
      <c r="AL172" s="66"/>
      <c r="AM172" s="79"/>
      <c r="AN172" s="64"/>
      <c r="AP172"/>
    </row>
    <row r="173" spans="2:42" ht="13.15" customHeight="1">
      <c r="B173" s="50">
        <v>73</v>
      </c>
      <c r="C173" s="32"/>
      <c r="D173" s="33"/>
      <c r="E173" s="32"/>
      <c r="F173" s="9"/>
      <c r="G173" s="10"/>
      <c r="H173" s="9"/>
      <c r="I173" s="10"/>
      <c r="J173" s="332"/>
      <c r="K173" s="9"/>
      <c r="L173" s="34"/>
      <c r="M173" s="35"/>
      <c r="N173" s="36"/>
      <c r="O173" s="35"/>
      <c r="P173" s="35"/>
      <c r="Q173" s="9"/>
      <c r="R173" s="35"/>
      <c r="S173" s="9"/>
      <c r="T173" s="35"/>
      <c r="U173" s="35"/>
      <c r="V173" s="37"/>
      <c r="W173" s="37"/>
      <c r="X173" s="38"/>
      <c r="Y173" s="39"/>
      <c r="Z173" s="39"/>
      <c r="AA173" s="38"/>
      <c r="AB173" s="9"/>
      <c r="AC173" s="32"/>
      <c r="AD173" s="32"/>
      <c r="AE173" s="32"/>
      <c r="AF173" s="40"/>
      <c r="AG173" s="41"/>
      <c r="AH173" s="42"/>
      <c r="AI173" s="66"/>
      <c r="AJ173" s="66"/>
      <c r="AK173" s="66"/>
      <c r="AL173" s="66"/>
      <c r="AM173" s="79"/>
      <c r="AN173" s="63"/>
      <c r="AP173"/>
    </row>
    <row r="174" spans="2:42">
      <c r="B174" s="50">
        <v>74</v>
      </c>
      <c r="C174" s="32"/>
      <c r="D174" s="33"/>
      <c r="E174" s="32"/>
      <c r="F174" s="9"/>
      <c r="G174" s="10"/>
      <c r="H174" s="9"/>
      <c r="I174" s="10"/>
      <c r="J174" s="332"/>
      <c r="K174" s="9"/>
      <c r="L174" s="34"/>
      <c r="M174" s="35"/>
      <c r="N174" s="36"/>
      <c r="O174" s="35"/>
      <c r="P174" s="35"/>
      <c r="Q174" s="9"/>
      <c r="R174" s="35"/>
      <c r="S174" s="9"/>
      <c r="T174" s="35"/>
      <c r="U174" s="35"/>
      <c r="V174" s="37"/>
      <c r="W174" s="37"/>
      <c r="X174" s="38"/>
      <c r="Y174" s="39"/>
      <c r="Z174" s="39"/>
      <c r="AA174" s="38"/>
      <c r="AB174" s="9"/>
      <c r="AC174" s="32"/>
      <c r="AD174" s="32"/>
      <c r="AE174" s="32"/>
      <c r="AF174" s="40"/>
      <c r="AG174" s="41"/>
      <c r="AH174" s="42"/>
      <c r="AI174" s="66"/>
      <c r="AJ174" s="66"/>
      <c r="AK174" s="66"/>
      <c r="AL174" s="66"/>
      <c r="AM174" s="79"/>
      <c r="AN174" s="64"/>
      <c r="AP174"/>
    </row>
    <row r="175" spans="2:42">
      <c r="B175" s="50">
        <v>75</v>
      </c>
      <c r="C175" s="32"/>
      <c r="D175" s="33"/>
      <c r="E175" s="32"/>
      <c r="F175" s="9"/>
      <c r="G175" s="10"/>
      <c r="H175" s="9"/>
      <c r="I175" s="10"/>
      <c r="J175" s="332"/>
      <c r="K175" s="9"/>
      <c r="L175" s="34"/>
      <c r="M175" s="35"/>
      <c r="N175" s="36"/>
      <c r="O175" s="35"/>
      <c r="P175" s="35"/>
      <c r="Q175" s="9"/>
      <c r="R175" s="35"/>
      <c r="S175" s="9"/>
      <c r="T175" s="35"/>
      <c r="U175" s="35"/>
      <c r="V175" s="37"/>
      <c r="W175" s="37"/>
      <c r="X175" s="38"/>
      <c r="Y175" s="39"/>
      <c r="Z175" s="39"/>
      <c r="AA175" s="38"/>
      <c r="AB175" s="9"/>
      <c r="AC175" s="32"/>
      <c r="AD175" s="32"/>
      <c r="AE175" s="32"/>
      <c r="AF175" s="40"/>
      <c r="AG175" s="41"/>
      <c r="AH175" s="42"/>
      <c r="AP175"/>
    </row>
    <row r="176" spans="2:42">
      <c r="B176" s="50">
        <v>76</v>
      </c>
      <c r="C176" s="32"/>
      <c r="D176" s="33"/>
      <c r="E176" s="32"/>
      <c r="F176" s="9"/>
      <c r="G176" s="10"/>
      <c r="H176" s="9"/>
      <c r="I176" s="10"/>
      <c r="J176" s="332"/>
      <c r="K176" s="9"/>
      <c r="L176" s="34"/>
      <c r="M176" s="35"/>
      <c r="N176" s="36"/>
      <c r="O176" s="35"/>
      <c r="P176" s="35"/>
      <c r="Q176" s="9"/>
      <c r="R176" s="35"/>
      <c r="S176" s="9"/>
      <c r="T176" s="35"/>
      <c r="U176" s="35"/>
      <c r="V176" s="37"/>
      <c r="W176" s="37"/>
      <c r="X176" s="38"/>
      <c r="Y176" s="39"/>
      <c r="Z176" s="39"/>
      <c r="AA176" s="38"/>
      <c r="AB176" s="9"/>
      <c r="AC176" s="32"/>
      <c r="AD176" s="32"/>
      <c r="AE176" s="32"/>
      <c r="AF176" s="40"/>
      <c r="AG176" s="41"/>
      <c r="AH176" s="42"/>
      <c r="AI176" s="180" t="s">
        <v>165</v>
      </c>
      <c r="AJ176" s="864" t="s">
        <v>166</v>
      </c>
      <c r="AK176" s="865"/>
      <c r="AL176" s="80" t="s">
        <v>167</v>
      </c>
      <c r="AP176"/>
    </row>
    <row r="177" spans="1:42">
      <c r="B177" s="479"/>
      <c r="C177" s="480"/>
      <c r="D177" s="480"/>
      <c r="E177" s="480"/>
      <c r="F177" s="480"/>
      <c r="G177" s="480"/>
      <c r="H177" s="480"/>
      <c r="I177" s="480"/>
      <c r="J177" s="485"/>
      <c r="K177" s="480"/>
      <c r="L177" s="480"/>
      <c r="M177" s="481"/>
      <c r="N177" s="871"/>
      <c r="O177" s="872"/>
      <c r="P177" s="872"/>
      <c r="Q177" s="872"/>
      <c r="R177" s="872"/>
      <c r="S177" s="872"/>
      <c r="T177" s="872"/>
      <c r="U177" s="872"/>
      <c r="V177" s="873"/>
      <c r="W177" s="871"/>
      <c r="X177" s="872"/>
      <c r="Y177" s="872"/>
      <c r="Z177" s="872"/>
      <c r="AA177" s="872"/>
      <c r="AB177" s="872"/>
      <c r="AC177" s="872"/>
      <c r="AD177" s="872"/>
      <c r="AE177" s="872"/>
      <c r="AF177" s="872"/>
      <c r="AG177" s="873"/>
      <c r="AI177" s="858"/>
      <c r="AJ177" s="861"/>
      <c r="AK177" s="861"/>
      <c r="AL177" s="861"/>
      <c r="AP177"/>
    </row>
    <row r="178" spans="1:42">
      <c r="B178" s="253"/>
      <c r="C178" s="349"/>
      <c r="D178" s="349"/>
      <c r="E178" s="349"/>
      <c r="F178" s="349"/>
      <c r="G178" s="349"/>
      <c r="H178" s="349"/>
      <c r="I178" s="349"/>
      <c r="J178" s="352"/>
      <c r="K178" s="349"/>
      <c r="L178" s="349"/>
      <c r="M178" s="350"/>
      <c r="N178" s="874"/>
      <c r="O178" s="875"/>
      <c r="P178" s="875"/>
      <c r="Q178" s="875"/>
      <c r="R178" s="875"/>
      <c r="S178" s="875"/>
      <c r="T178" s="875"/>
      <c r="U178" s="875"/>
      <c r="V178" s="876"/>
      <c r="W178" s="874"/>
      <c r="X178" s="875"/>
      <c r="Y178" s="875"/>
      <c r="Z178" s="875"/>
      <c r="AA178" s="875"/>
      <c r="AB178" s="875"/>
      <c r="AC178" s="875"/>
      <c r="AD178" s="875"/>
      <c r="AE178" s="875"/>
      <c r="AF178" s="875"/>
      <c r="AG178" s="876"/>
      <c r="AI178" s="859"/>
      <c r="AJ178" s="862"/>
      <c r="AK178" s="862"/>
      <c r="AL178" s="862"/>
      <c r="AP178"/>
    </row>
    <row r="179" spans="1:42">
      <c r="B179" s="479"/>
      <c r="C179" s="480"/>
      <c r="D179" s="480"/>
      <c r="E179" s="480"/>
      <c r="F179" s="480"/>
      <c r="G179" s="480"/>
      <c r="H179" s="480"/>
      <c r="I179" s="480"/>
      <c r="J179" s="485"/>
      <c r="K179" s="480"/>
      <c r="L179" s="480"/>
      <c r="M179" s="481"/>
      <c r="N179" s="871"/>
      <c r="O179" s="872"/>
      <c r="P179" s="872"/>
      <c r="Q179" s="872"/>
      <c r="R179" s="872"/>
      <c r="S179" s="872"/>
      <c r="T179" s="872"/>
      <c r="U179" s="872"/>
      <c r="V179" s="873"/>
      <c r="W179" s="871"/>
      <c r="X179" s="872"/>
      <c r="Y179" s="872"/>
      <c r="Z179" s="872"/>
      <c r="AA179" s="872"/>
      <c r="AB179" s="872"/>
      <c r="AC179" s="872"/>
      <c r="AD179" s="872"/>
      <c r="AE179" s="872"/>
      <c r="AF179" s="872"/>
      <c r="AG179" s="873"/>
      <c r="AI179" s="860"/>
      <c r="AJ179" s="863"/>
      <c r="AK179" s="863"/>
      <c r="AL179" s="862"/>
      <c r="AP179"/>
    </row>
    <row r="180" spans="1:42">
      <c r="B180" s="253"/>
      <c r="C180" s="349"/>
      <c r="D180" s="349"/>
      <c r="E180" s="349"/>
      <c r="F180" s="349"/>
      <c r="G180" s="349"/>
      <c r="H180" s="349"/>
      <c r="I180" s="349"/>
      <c r="J180" s="352"/>
      <c r="K180" s="349"/>
      <c r="L180" s="349"/>
      <c r="M180" s="350"/>
      <c r="N180" s="874"/>
      <c r="O180" s="875"/>
      <c r="P180" s="875"/>
      <c r="Q180" s="875"/>
      <c r="R180" s="875"/>
      <c r="S180" s="875"/>
      <c r="T180" s="875"/>
      <c r="U180" s="875"/>
      <c r="V180" s="876"/>
      <c r="W180" s="874"/>
      <c r="X180" s="875"/>
      <c r="Y180" s="875"/>
      <c r="Z180" s="875"/>
      <c r="AA180" s="875"/>
      <c r="AB180" s="875"/>
      <c r="AC180" s="875"/>
      <c r="AD180" s="875"/>
      <c r="AE180" s="875"/>
      <c r="AF180" s="875"/>
      <c r="AG180" s="876"/>
      <c r="AI180" s="180"/>
      <c r="AJ180" s="81"/>
      <c r="AK180" s="81"/>
      <c r="AL180" s="863"/>
      <c r="AP180"/>
    </row>
    <row r="181" spans="1:42">
      <c r="B181" s="479"/>
      <c r="C181" s="480"/>
      <c r="D181" s="480"/>
      <c r="E181" s="480"/>
      <c r="F181" s="480"/>
      <c r="G181" s="480"/>
      <c r="H181" s="480"/>
      <c r="I181" s="480"/>
      <c r="J181" s="485"/>
      <c r="K181" s="480"/>
      <c r="L181" s="480"/>
      <c r="M181" s="481"/>
      <c r="N181" s="871"/>
      <c r="O181" s="872"/>
      <c r="P181" s="872"/>
      <c r="Q181" s="872"/>
      <c r="R181" s="872"/>
      <c r="S181" s="872"/>
      <c r="T181" s="872"/>
      <c r="U181" s="872"/>
      <c r="V181" s="873"/>
      <c r="W181" s="871"/>
      <c r="X181" s="872"/>
      <c r="Y181" s="872"/>
      <c r="Z181" s="872"/>
      <c r="AA181" s="872"/>
      <c r="AB181" s="872"/>
      <c r="AC181" s="872"/>
      <c r="AD181" s="872"/>
      <c r="AE181" s="872"/>
      <c r="AF181" s="872"/>
      <c r="AG181" s="873"/>
      <c r="AI181" s="861"/>
      <c r="AJ181" s="861"/>
      <c r="AK181" s="861"/>
      <c r="AL181" s="80" t="s">
        <v>169</v>
      </c>
      <c r="AP181"/>
    </row>
    <row r="182" spans="1:42">
      <c r="B182" s="253"/>
      <c r="C182" s="349"/>
      <c r="D182" s="349"/>
      <c r="E182" s="349"/>
      <c r="F182" s="349"/>
      <c r="G182" s="349"/>
      <c r="H182" s="349"/>
      <c r="I182" s="349"/>
      <c r="J182" s="352"/>
      <c r="K182" s="349"/>
      <c r="L182" s="349"/>
      <c r="M182" s="350"/>
      <c r="N182" s="874"/>
      <c r="O182" s="875"/>
      <c r="P182" s="875"/>
      <c r="Q182" s="875"/>
      <c r="R182" s="875"/>
      <c r="S182" s="875"/>
      <c r="T182" s="875"/>
      <c r="U182" s="875"/>
      <c r="V182" s="876"/>
      <c r="W182" s="874"/>
      <c r="X182" s="875"/>
      <c r="Y182" s="875"/>
      <c r="Z182" s="875"/>
      <c r="AA182" s="875"/>
      <c r="AB182" s="875"/>
      <c r="AC182" s="875"/>
      <c r="AD182" s="875"/>
      <c r="AE182" s="875"/>
      <c r="AF182" s="875"/>
      <c r="AG182" s="876"/>
      <c r="AI182" s="862"/>
      <c r="AJ182" s="862"/>
      <c r="AK182" s="862"/>
      <c r="AL182" s="861"/>
      <c r="AP182"/>
    </row>
    <row r="183" spans="1:42">
      <c r="B183" s="479"/>
      <c r="C183" s="480"/>
      <c r="D183" s="480"/>
      <c r="E183" s="480"/>
      <c r="F183" s="480"/>
      <c r="G183" s="480"/>
      <c r="H183" s="480"/>
      <c r="I183" s="480"/>
      <c r="J183" s="485"/>
      <c r="K183" s="480"/>
      <c r="L183" s="480"/>
      <c r="M183" s="481"/>
      <c r="N183" s="871"/>
      <c r="O183" s="872"/>
      <c r="P183" s="872"/>
      <c r="Q183" s="872"/>
      <c r="R183" s="872"/>
      <c r="S183" s="872"/>
      <c r="T183" s="872"/>
      <c r="U183" s="872"/>
      <c r="V183" s="873"/>
      <c r="W183" s="871"/>
      <c r="X183" s="872"/>
      <c r="Y183" s="872"/>
      <c r="Z183" s="872"/>
      <c r="AA183" s="872"/>
      <c r="AB183" s="872"/>
      <c r="AC183" s="872"/>
      <c r="AD183" s="872"/>
      <c r="AE183" s="872"/>
      <c r="AF183" s="872"/>
      <c r="AG183" s="873"/>
      <c r="AI183" s="863"/>
      <c r="AJ183" s="863"/>
      <c r="AK183" s="863"/>
      <c r="AL183" s="862"/>
      <c r="AP183"/>
    </row>
    <row r="184" spans="1:42">
      <c r="A184" s="44" t="s">
        <v>703</v>
      </c>
      <c r="B184" s="253"/>
      <c r="C184" s="349"/>
      <c r="D184" s="349"/>
      <c r="E184" s="349"/>
      <c r="F184" s="349"/>
      <c r="G184" s="349"/>
      <c r="H184" s="349"/>
      <c r="I184" s="349"/>
      <c r="J184" s="352"/>
      <c r="K184" s="349"/>
      <c r="L184" s="349"/>
      <c r="M184" s="350"/>
      <c r="N184" s="874"/>
      <c r="O184" s="875"/>
      <c r="P184" s="875"/>
      <c r="Q184" s="875"/>
      <c r="R184" s="875"/>
      <c r="S184" s="875"/>
      <c r="T184" s="875"/>
      <c r="U184" s="875"/>
      <c r="V184" s="876"/>
      <c r="W184" s="874"/>
      <c r="X184" s="875"/>
      <c r="Y184" s="875"/>
      <c r="Z184" s="875"/>
      <c r="AA184" s="875"/>
      <c r="AB184" s="875"/>
      <c r="AC184" s="875"/>
      <c r="AD184" s="875"/>
      <c r="AE184" s="875"/>
      <c r="AF184" s="875"/>
      <c r="AG184" s="876"/>
      <c r="AI184" s="180" t="s">
        <v>168</v>
      </c>
      <c r="AJ184" s="81" t="s">
        <v>436</v>
      </c>
      <c r="AK184" s="81" t="s">
        <v>441</v>
      </c>
      <c r="AL184" s="862"/>
      <c r="AP184"/>
    </row>
    <row r="185" spans="1:42">
      <c r="B185" s="479"/>
      <c r="C185" s="480"/>
      <c r="D185" s="480"/>
      <c r="E185" s="480"/>
      <c r="F185" s="480"/>
      <c r="G185" s="480"/>
      <c r="H185" s="480"/>
      <c r="I185" s="480"/>
      <c r="J185" s="485"/>
      <c r="K185" s="480"/>
      <c r="L185" s="480"/>
      <c r="M185" s="481"/>
      <c r="N185" s="871"/>
      <c r="O185" s="872"/>
      <c r="P185" s="872"/>
      <c r="Q185" s="872"/>
      <c r="R185" s="872"/>
      <c r="S185" s="872"/>
      <c r="T185" s="872"/>
      <c r="U185" s="872"/>
      <c r="V185" s="873"/>
      <c r="W185" s="871"/>
      <c r="X185" s="872"/>
      <c r="Y185" s="872"/>
      <c r="Z185" s="872"/>
      <c r="AA185" s="872"/>
      <c r="AB185" s="872"/>
      <c r="AC185" s="872"/>
      <c r="AD185" s="872"/>
      <c r="AE185" s="872"/>
      <c r="AF185" s="872"/>
      <c r="AG185" s="873"/>
      <c r="AL185" s="863"/>
      <c r="AP185"/>
    </row>
    <row r="186" spans="1:42">
      <c r="B186" s="253"/>
      <c r="C186" s="349"/>
      <c r="D186" s="349"/>
      <c r="E186" s="349"/>
      <c r="F186" s="349"/>
      <c r="G186" s="349"/>
      <c r="H186" s="349"/>
      <c r="I186" s="349"/>
      <c r="J186" s="352"/>
      <c r="K186" s="349"/>
      <c r="L186" s="349"/>
      <c r="M186" s="350"/>
      <c r="N186" s="874"/>
      <c r="O186" s="875"/>
      <c r="P186" s="875"/>
      <c r="Q186" s="875"/>
      <c r="R186" s="875"/>
      <c r="S186" s="875"/>
      <c r="T186" s="875"/>
      <c r="U186" s="875"/>
      <c r="V186" s="876"/>
      <c r="W186" s="874"/>
      <c r="X186" s="875"/>
      <c r="Y186" s="875"/>
      <c r="Z186" s="875"/>
      <c r="AA186" s="875"/>
      <c r="AB186" s="875"/>
      <c r="AC186" s="875"/>
      <c r="AD186" s="875"/>
      <c r="AE186" s="875"/>
      <c r="AF186" s="875"/>
      <c r="AG186" s="876"/>
      <c r="AP186"/>
    </row>
    <row r="187" spans="1:42" ht="17.25">
      <c r="C187" s="44" t="s">
        <v>150</v>
      </c>
      <c r="AF187" s="855">
        <v>2021</v>
      </c>
      <c r="AG187" s="855"/>
      <c r="AH187" s="178" t="s">
        <v>151</v>
      </c>
      <c r="AI187" s="45"/>
      <c r="AJ187" s="178" t="s">
        <v>172</v>
      </c>
      <c r="AK187" s="45"/>
      <c r="AL187" s="178">
        <v>11</v>
      </c>
      <c r="AM187" s="44" t="s">
        <v>153</v>
      </c>
      <c r="AP187"/>
    </row>
    <row r="188" spans="1:42">
      <c r="AL188" s="46" t="s">
        <v>154</v>
      </c>
      <c r="AP188"/>
    </row>
    <row r="189" spans="1:42" ht="42">
      <c r="K189" s="47" t="s">
        <v>155</v>
      </c>
      <c r="X189" s="48" t="s">
        <v>156</v>
      </c>
      <c r="Y189" s="866"/>
      <c r="Z189" s="866"/>
      <c r="AA189" s="866"/>
      <c r="AB189" s="866"/>
      <c r="AC189" s="866"/>
      <c r="AD189" s="179"/>
      <c r="AE189" s="49" t="s">
        <v>170</v>
      </c>
      <c r="AF189" s="866"/>
      <c r="AG189" s="866"/>
      <c r="AH189" s="867"/>
      <c r="AI189" s="48" t="s">
        <v>158</v>
      </c>
      <c r="AJ189" s="866"/>
      <c r="AK189" s="866"/>
      <c r="AL189" s="867"/>
      <c r="AP189"/>
    </row>
    <row r="190" spans="1:42">
      <c r="AP190"/>
    </row>
    <row r="191" spans="1:42">
      <c r="AP191"/>
    </row>
    <row r="192" spans="1:42">
      <c r="AP192"/>
    </row>
    <row r="193" spans="2:42" ht="48">
      <c r="B193" s="50" t="s">
        <v>442</v>
      </c>
      <c r="C193" s="51" t="s">
        <v>438</v>
      </c>
      <c r="D193" s="51" t="s">
        <v>160</v>
      </c>
      <c r="E193" s="52" t="s">
        <v>443</v>
      </c>
      <c r="F193" s="53" t="s">
        <v>81</v>
      </c>
      <c r="G193" s="52" t="s">
        <v>82</v>
      </c>
      <c r="H193" s="52" t="s">
        <v>83</v>
      </c>
      <c r="I193" s="54" t="s">
        <v>84</v>
      </c>
      <c r="J193" s="483" t="s">
        <v>444</v>
      </c>
      <c r="K193" s="53" t="s">
        <v>445</v>
      </c>
      <c r="L193" s="55" t="s">
        <v>87</v>
      </c>
      <c r="M193" s="56" t="s">
        <v>88</v>
      </c>
      <c r="N193" s="56" t="s">
        <v>89</v>
      </c>
      <c r="O193" s="56" t="s">
        <v>90</v>
      </c>
      <c r="P193" s="56" t="s">
        <v>91</v>
      </c>
      <c r="Q193" s="56" t="s">
        <v>92</v>
      </c>
      <c r="R193" s="56" t="s">
        <v>93</v>
      </c>
      <c r="S193" s="56" t="s">
        <v>94</v>
      </c>
      <c r="T193" s="56" t="s">
        <v>95</v>
      </c>
      <c r="U193" s="56" t="s">
        <v>96</v>
      </c>
      <c r="V193" s="57" t="s">
        <v>97</v>
      </c>
      <c r="W193" s="55" t="s">
        <v>98</v>
      </c>
      <c r="X193" s="55" t="s">
        <v>99</v>
      </c>
      <c r="Y193" s="55" t="s">
        <v>100</v>
      </c>
      <c r="Z193" s="55" t="s">
        <v>101</v>
      </c>
      <c r="AA193" s="55" t="s">
        <v>102</v>
      </c>
      <c r="AB193" s="55" t="s">
        <v>103</v>
      </c>
      <c r="AC193" s="55" t="s">
        <v>104</v>
      </c>
      <c r="AD193" s="55" t="s">
        <v>105</v>
      </c>
      <c r="AE193" s="55" t="s">
        <v>106</v>
      </c>
      <c r="AF193" s="58" t="s">
        <v>162</v>
      </c>
      <c r="AG193" s="59" t="s">
        <v>171</v>
      </c>
      <c r="AH193" s="868" t="s">
        <v>164</v>
      </c>
      <c r="AI193" s="869"/>
      <c r="AJ193" s="869"/>
      <c r="AK193" s="869"/>
      <c r="AL193" s="869"/>
      <c r="AM193" s="870"/>
      <c r="AN193" s="60"/>
      <c r="AP193"/>
    </row>
    <row r="194" spans="2:42">
      <c r="B194" s="50">
        <v>1</v>
      </c>
      <c r="C194" s="67"/>
      <c r="D194" s="68"/>
      <c r="E194" s="67"/>
      <c r="F194" s="69"/>
      <c r="G194" s="70"/>
      <c r="H194" s="69"/>
      <c r="I194" s="70"/>
      <c r="J194" s="484"/>
      <c r="K194" s="69"/>
      <c r="L194" s="76"/>
      <c r="M194" s="77"/>
      <c r="N194" s="78"/>
      <c r="O194" s="77"/>
      <c r="P194" s="77"/>
      <c r="Q194" s="69"/>
      <c r="R194" s="77"/>
      <c r="S194" s="69"/>
      <c r="T194" s="77"/>
      <c r="U194" s="77"/>
      <c r="V194" s="71"/>
      <c r="W194" s="71"/>
      <c r="X194" s="72"/>
      <c r="Y194" s="73"/>
      <c r="Z194" s="73"/>
      <c r="AA194" s="72"/>
      <c r="AB194" s="69"/>
      <c r="AC194" s="67"/>
      <c r="AD194" s="67"/>
      <c r="AE194" s="67"/>
      <c r="AF194" s="74"/>
      <c r="AG194" s="75"/>
      <c r="AH194" s="65"/>
      <c r="AI194" s="61"/>
      <c r="AJ194" s="61"/>
      <c r="AK194" s="66"/>
      <c r="AL194" s="66"/>
      <c r="AM194" s="79"/>
      <c r="AN194" s="63"/>
      <c r="AP194"/>
    </row>
    <row r="195" spans="2:42">
      <c r="B195" s="50">
        <v>2</v>
      </c>
      <c r="C195" s="67"/>
      <c r="D195" s="68"/>
      <c r="E195" s="67"/>
      <c r="F195" s="69"/>
      <c r="G195" s="70"/>
      <c r="H195" s="69"/>
      <c r="I195" s="70"/>
      <c r="J195" s="484"/>
      <c r="K195" s="69"/>
      <c r="L195" s="76"/>
      <c r="M195" s="77"/>
      <c r="N195" s="78"/>
      <c r="O195" s="77"/>
      <c r="P195" s="77"/>
      <c r="Q195" s="69"/>
      <c r="R195" s="77"/>
      <c r="S195" s="69"/>
      <c r="T195" s="77"/>
      <c r="U195" s="77"/>
      <c r="V195" s="71"/>
      <c r="W195" s="71"/>
      <c r="X195" s="72"/>
      <c r="Y195" s="73"/>
      <c r="Z195" s="73"/>
      <c r="AA195" s="72"/>
      <c r="AB195" s="69"/>
      <c r="AC195" s="67"/>
      <c r="AD195" s="67"/>
      <c r="AE195" s="67"/>
      <c r="AF195" s="74"/>
      <c r="AG195" s="75"/>
      <c r="AH195" s="65"/>
      <c r="AI195" s="61"/>
      <c r="AJ195" s="61"/>
      <c r="AK195" s="66"/>
      <c r="AL195" s="66"/>
      <c r="AM195" s="79"/>
      <c r="AN195" s="64"/>
      <c r="AP195"/>
    </row>
    <row r="196" spans="2:42">
      <c r="B196" s="50">
        <v>3</v>
      </c>
      <c r="C196" s="67"/>
      <c r="D196" s="68"/>
      <c r="E196" s="67"/>
      <c r="F196" s="69"/>
      <c r="G196" s="70"/>
      <c r="H196" s="69"/>
      <c r="I196" s="70"/>
      <c r="J196" s="484"/>
      <c r="K196" s="69"/>
      <c r="L196" s="76"/>
      <c r="M196" s="77"/>
      <c r="N196" s="78"/>
      <c r="O196" s="77"/>
      <c r="P196" s="77"/>
      <c r="Q196" s="69"/>
      <c r="R196" s="77"/>
      <c r="S196" s="69"/>
      <c r="T196" s="77"/>
      <c r="U196" s="77"/>
      <c r="V196" s="71"/>
      <c r="W196" s="71"/>
      <c r="X196" s="72"/>
      <c r="Y196" s="73"/>
      <c r="Z196" s="73"/>
      <c r="AA196" s="72"/>
      <c r="AB196" s="69"/>
      <c r="AC196" s="67"/>
      <c r="AD196" s="67"/>
      <c r="AE196" s="67"/>
      <c r="AF196" s="74"/>
      <c r="AG196" s="75"/>
      <c r="AH196" s="65"/>
      <c r="AI196" s="61"/>
      <c r="AJ196" s="61"/>
      <c r="AK196" s="66"/>
      <c r="AL196" s="66"/>
      <c r="AM196" s="79"/>
      <c r="AN196" s="63"/>
      <c r="AP196"/>
    </row>
    <row r="197" spans="2:42">
      <c r="B197" s="50">
        <v>4</v>
      </c>
      <c r="C197" s="67"/>
      <c r="D197" s="68"/>
      <c r="E197" s="67"/>
      <c r="F197" s="69"/>
      <c r="G197" s="70"/>
      <c r="H197" s="69"/>
      <c r="I197" s="70"/>
      <c r="J197" s="484"/>
      <c r="K197" s="69"/>
      <c r="L197" s="76"/>
      <c r="M197" s="77"/>
      <c r="N197" s="78"/>
      <c r="O197" s="77"/>
      <c r="P197" s="77"/>
      <c r="Q197" s="69"/>
      <c r="R197" s="77"/>
      <c r="S197" s="69"/>
      <c r="T197" s="77"/>
      <c r="U197" s="77"/>
      <c r="V197" s="85"/>
      <c r="W197" s="71"/>
      <c r="X197" s="72"/>
      <c r="Y197" s="73"/>
      <c r="Z197" s="73"/>
      <c r="AA197" s="72"/>
      <c r="AB197" s="69"/>
      <c r="AC197" s="67"/>
      <c r="AD197" s="67"/>
      <c r="AE197" s="67"/>
      <c r="AF197" s="74"/>
      <c r="AG197" s="75"/>
      <c r="AH197" s="65"/>
      <c r="AI197" s="61"/>
      <c r="AJ197" s="61"/>
      <c r="AK197" s="66"/>
      <c r="AL197" s="66"/>
      <c r="AM197" s="79"/>
      <c r="AN197" s="64"/>
      <c r="AP197"/>
    </row>
    <row r="198" spans="2:42">
      <c r="B198" s="50">
        <v>5</v>
      </c>
      <c r="C198" s="67"/>
      <c r="D198" s="68"/>
      <c r="E198" s="67"/>
      <c r="F198" s="69"/>
      <c r="G198" s="70"/>
      <c r="H198" s="69"/>
      <c r="I198" s="70"/>
      <c r="J198" s="484"/>
      <c r="K198" s="69"/>
      <c r="L198" s="76"/>
      <c r="M198" s="77"/>
      <c r="N198" s="78"/>
      <c r="O198" s="77"/>
      <c r="P198" s="77"/>
      <c r="Q198" s="69"/>
      <c r="R198" s="77"/>
      <c r="S198" s="69"/>
      <c r="T198" s="77"/>
      <c r="U198" s="77"/>
      <c r="V198" s="71"/>
      <c r="W198" s="71"/>
      <c r="X198" s="72"/>
      <c r="Y198" s="73"/>
      <c r="Z198" s="73"/>
      <c r="AA198" s="72"/>
      <c r="AB198" s="69"/>
      <c r="AC198" s="67"/>
      <c r="AD198" s="67"/>
      <c r="AE198" s="67"/>
      <c r="AF198" s="74"/>
      <c r="AG198" s="75"/>
      <c r="AH198" s="65"/>
      <c r="AI198" s="61"/>
      <c r="AJ198" s="61"/>
      <c r="AK198" s="66"/>
      <c r="AL198" s="66"/>
      <c r="AM198" s="79"/>
      <c r="AN198" s="63"/>
      <c r="AP198"/>
    </row>
    <row r="199" spans="2:42">
      <c r="B199" s="50">
        <v>6</v>
      </c>
      <c r="C199" s="67"/>
      <c r="D199" s="68"/>
      <c r="E199" s="67"/>
      <c r="F199" s="69"/>
      <c r="G199" s="70"/>
      <c r="H199" s="69"/>
      <c r="I199" s="70"/>
      <c r="J199" s="484"/>
      <c r="K199" s="69"/>
      <c r="L199" s="76"/>
      <c r="M199" s="77"/>
      <c r="N199" s="78"/>
      <c r="O199" s="77"/>
      <c r="P199" s="77"/>
      <c r="Q199" s="69"/>
      <c r="R199" s="77"/>
      <c r="S199" s="69"/>
      <c r="T199" s="77"/>
      <c r="U199" s="77"/>
      <c r="V199" s="71"/>
      <c r="W199" s="71"/>
      <c r="X199" s="72"/>
      <c r="Y199" s="73"/>
      <c r="Z199" s="73"/>
      <c r="AA199" s="72"/>
      <c r="AB199" s="69"/>
      <c r="AC199" s="67"/>
      <c r="AD199" s="67"/>
      <c r="AE199" s="67"/>
      <c r="AF199" s="74"/>
      <c r="AG199" s="75"/>
      <c r="AH199" s="65"/>
      <c r="AI199" s="61"/>
      <c r="AJ199" s="61"/>
      <c r="AK199" s="66"/>
      <c r="AL199" s="66"/>
      <c r="AM199" s="79"/>
      <c r="AN199" s="64"/>
      <c r="AP199"/>
    </row>
    <row r="200" spans="2:42">
      <c r="B200" s="50">
        <v>7</v>
      </c>
      <c r="C200" s="67"/>
      <c r="D200" s="68"/>
      <c r="E200" s="67"/>
      <c r="F200" s="69"/>
      <c r="G200" s="70"/>
      <c r="H200" s="69"/>
      <c r="I200" s="70"/>
      <c r="J200" s="484"/>
      <c r="K200" s="69"/>
      <c r="L200" s="76"/>
      <c r="M200" s="77"/>
      <c r="N200" s="78"/>
      <c r="O200" s="77"/>
      <c r="P200" s="77"/>
      <c r="Q200" s="69"/>
      <c r="R200" s="77"/>
      <c r="S200" s="69"/>
      <c r="T200" s="77"/>
      <c r="U200" s="77"/>
      <c r="V200" s="71"/>
      <c r="W200" s="71"/>
      <c r="X200" s="72"/>
      <c r="Y200" s="73"/>
      <c r="Z200" s="73"/>
      <c r="AA200" s="72"/>
      <c r="AB200" s="69"/>
      <c r="AC200" s="67"/>
      <c r="AD200" s="67"/>
      <c r="AE200" s="67"/>
      <c r="AF200" s="74"/>
      <c r="AG200" s="75"/>
      <c r="AH200" s="65"/>
      <c r="AI200" s="61"/>
      <c r="AJ200" s="61"/>
      <c r="AK200" s="66"/>
      <c r="AL200" s="66"/>
      <c r="AM200" s="79"/>
      <c r="AN200" s="63"/>
      <c r="AP200"/>
    </row>
    <row r="201" spans="2:42">
      <c r="B201" s="50">
        <v>8</v>
      </c>
      <c r="C201" s="67"/>
      <c r="D201" s="68"/>
      <c r="E201" s="67"/>
      <c r="F201" s="69"/>
      <c r="G201" s="70"/>
      <c r="H201" s="69"/>
      <c r="I201" s="70"/>
      <c r="J201" s="484"/>
      <c r="K201" s="69"/>
      <c r="L201" s="76"/>
      <c r="M201" s="77"/>
      <c r="N201" s="78"/>
      <c r="O201" s="77"/>
      <c r="P201" s="77"/>
      <c r="Q201" s="69"/>
      <c r="R201" s="77"/>
      <c r="S201" s="69"/>
      <c r="T201" s="77"/>
      <c r="U201" s="77"/>
      <c r="V201" s="71"/>
      <c r="W201" s="71"/>
      <c r="X201" s="72"/>
      <c r="Y201" s="73"/>
      <c r="Z201" s="73"/>
      <c r="AA201" s="72"/>
      <c r="AB201" s="69"/>
      <c r="AC201" s="67"/>
      <c r="AD201" s="67"/>
      <c r="AE201" s="67"/>
      <c r="AF201" s="74"/>
      <c r="AG201" s="75"/>
      <c r="AH201" s="65"/>
      <c r="AI201" s="61"/>
      <c r="AJ201" s="61"/>
      <c r="AK201" s="66"/>
      <c r="AL201" s="66"/>
      <c r="AM201" s="79"/>
      <c r="AN201" s="64"/>
      <c r="AP201"/>
    </row>
    <row r="202" spans="2:42">
      <c r="B202" s="50">
        <v>9</v>
      </c>
      <c r="C202" s="67"/>
      <c r="D202" s="68"/>
      <c r="E202" s="67"/>
      <c r="F202" s="69"/>
      <c r="G202" s="70"/>
      <c r="H202" s="69"/>
      <c r="I202" s="70"/>
      <c r="J202" s="484"/>
      <c r="K202" s="69"/>
      <c r="L202" s="76"/>
      <c r="M202" s="77"/>
      <c r="N202" s="78"/>
      <c r="O202" s="77"/>
      <c r="P202" s="77"/>
      <c r="Q202" s="69"/>
      <c r="R202" s="77"/>
      <c r="S202" s="69"/>
      <c r="T202" s="77"/>
      <c r="U202" s="77"/>
      <c r="V202" s="85"/>
      <c r="W202" s="71"/>
      <c r="X202" s="72"/>
      <c r="Y202" s="73"/>
      <c r="Z202" s="73"/>
      <c r="AA202" s="72"/>
      <c r="AB202" s="69"/>
      <c r="AC202" s="67"/>
      <c r="AD202" s="67"/>
      <c r="AE202" s="67"/>
      <c r="AF202" s="74"/>
      <c r="AG202" s="75"/>
      <c r="AH202" s="65"/>
      <c r="AI202" s="61"/>
      <c r="AJ202" s="61"/>
      <c r="AK202" s="66"/>
      <c r="AL202" s="66"/>
      <c r="AM202" s="79"/>
      <c r="AN202" s="63"/>
      <c r="AP202"/>
    </row>
    <row r="203" spans="2:42">
      <c r="B203" s="50">
        <v>10</v>
      </c>
      <c r="C203" s="67"/>
      <c r="D203" s="68"/>
      <c r="E203" s="67"/>
      <c r="F203" s="69"/>
      <c r="G203" s="70"/>
      <c r="H203" s="69"/>
      <c r="I203" s="70"/>
      <c r="J203" s="484"/>
      <c r="K203" s="69"/>
      <c r="L203" s="76"/>
      <c r="M203" s="77"/>
      <c r="N203" s="78"/>
      <c r="O203" s="77"/>
      <c r="P203" s="77"/>
      <c r="Q203" s="69"/>
      <c r="R203" s="77"/>
      <c r="S203" s="69"/>
      <c r="T203" s="77"/>
      <c r="U203" s="77"/>
      <c r="V203" s="71"/>
      <c r="W203" s="71"/>
      <c r="X203" s="72"/>
      <c r="Y203" s="73"/>
      <c r="Z203" s="73"/>
      <c r="AA203" s="72"/>
      <c r="AB203" s="69"/>
      <c r="AC203" s="67"/>
      <c r="AD203" s="67"/>
      <c r="AE203" s="67"/>
      <c r="AF203" s="74"/>
      <c r="AG203" s="75"/>
      <c r="AH203" s="65"/>
      <c r="AI203" s="61"/>
      <c r="AJ203" s="61"/>
      <c r="AK203" s="66"/>
      <c r="AL203" s="66"/>
      <c r="AM203" s="79"/>
      <c r="AN203" s="64"/>
      <c r="AP203"/>
    </row>
    <row r="204" spans="2:42">
      <c r="B204" s="50">
        <v>11</v>
      </c>
      <c r="C204" s="67"/>
      <c r="D204" s="68"/>
      <c r="E204" s="67"/>
      <c r="F204" s="69"/>
      <c r="G204" s="70"/>
      <c r="H204" s="69"/>
      <c r="I204" s="70"/>
      <c r="J204" s="484"/>
      <c r="K204" s="69"/>
      <c r="L204" s="76"/>
      <c r="M204" s="77"/>
      <c r="N204" s="78"/>
      <c r="O204" s="77"/>
      <c r="P204" s="77"/>
      <c r="Q204" s="69"/>
      <c r="R204" s="77"/>
      <c r="S204" s="69"/>
      <c r="T204" s="77"/>
      <c r="U204" s="77"/>
      <c r="V204" s="71"/>
      <c r="W204" s="71"/>
      <c r="X204" s="72"/>
      <c r="Y204" s="73"/>
      <c r="Z204" s="73"/>
      <c r="AA204" s="72"/>
      <c r="AB204" s="69"/>
      <c r="AC204" s="67"/>
      <c r="AD204" s="67"/>
      <c r="AE204" s="67"/>
      <c r="AF204" s="74"/>
      <c r="AG204" s="75"/>
      <c r="AH204" s="65"/>
      <c r="AI204" s="61"/>
      <c r="AJ204" s="61"/>
      <c r="AK204" s="66"/>
      <c r="AL204" s="66"/>
      <c r="AM204" s="79"/>
      <c r="AN204" s="63"/>
      <c r="AP204"/>
    </row>
    <row r="205" spans="2:42">
      <c r="B205" s="50">
        <v>12</v>
      </c>
      <c r="C205" s="67"/>
      <c r="D205" s="68"/>
      <c r="E205" s="67"/>
      <c r="F205" s="69"/>
      <c r="G205" s="70"/>
      <c r="H205" s="69"/>
      <c r="I205" s="70"/>
      <c r="J205" s="484"/>
      <c r="K205" s="69"/>
      <c r="L205" s="76"/>
      <c r="M205" s="77"/>
      <c r="N205" s="78"/>
      <c r="O205" s="77"/>
      <c r="P205" s="77"/>
      <c r="Q205" s="69"/>
      <c r="R205" s="77"/>
      <c r="S205" s="69"/>
      <c r="T205" s="77"/>
      <c r="U205" s="77"/>
      <c r="V205" s="71"/>
      <c r="W205" s="71"/>
      <c r="X205" s="72"/>
      <c r="Y205" s="73"/>
      <c r="Z205" s="73"/>
      <c r="AA205" s="72"/>
      <c r="AB205" s="69"/>
      <c r="AC205" s="67"/>
      <c r="AD205" s="67"/>
      <c r="AE205" s="67"/>
      <c r="AF205" s="74"/>
      <c r="AG205" s="75"/>
      <c r="AH205" s="65"/>
      <c r="AI205" s="61"/>
      <c r="AJ205" s="61"/>
      <c r="AK205" s="66"/>
      <c r="AL205" s="66"/>
      <c r="AM205" s="79"/>
      <c r="AN205" s="64"/>
      <c r="AP205"/>
    </row>
    <row r="206" spans="2:42">
      <c r="B206" s="50">
        <v>13</v>
      </c>
      <c r="C206" s="67"/>
      <c r="D206" s="68"/>
      <c r="E206" s="67"/>
      <c r="F206" s="69"/>
      <c r="G206" s="70"/>
      <c r="H206" s="69"/>
      <c r="I206" s="70"/>
      <c r="J206" s="484"/>
      <c r="K206" s="69"/>
      <c r="L206" s="76"/>
      <c r="M206" s="77"/>
      <c r="N206" s="78"/>
      <c r="O206" s="77"/>
      <c r="P206" s="77"/>
      <c r="Q206" s="69"/>
      <c r="R206" s="77"/>
      <c r="S206" s="69"/>
      <c r="T206" s="77"/>
      <c r="U206" s="77"/>
      <c r="V206" s="71"/>
      <c r="W206" s="71"/>
      <c r="X206" s="72"/>
      <c r="Y206" s="73"/>
      <c r="Z206" s="73"/>
      <c r="AA206" s="72"/>
      <c r="AB206" s="69"/>
      <c r="AC206" s="67"/>
      <c r="AD206" s="67"/>
      <c r="AE206" s="67"/>
      <c r="AF206" s="74"/>
      <c r="AG206" s="75"/>
      <c r="AH206" s="65"/>
      <c r="AI206" s="61"/>
      <c r="AJ206" s="61"/>
      <c r="AK206" s="66"/>
      <c r="AL206" s="66"/>
      <c r="AM206" s="79"/>
      <c r="AN206" s="63"/>
      <c r="AP206"/>
    </row>
    <row r="207" spans="2:42">
      <c r="B207" s="50">
        <v>14</v>
      </c>
      <c r="C207" s="67"/>
      <c r="D207" s="68"/>
      <c r="E207" s="67"/>
      <c r="F207" s="69"/>
      <c r="G207" s="70"/>
      <c r="H207" s="69"/>
      <c r="I207" s="70"/>
      <c r="J207" s="484"/>
      <c r="K207" s="69"/>
      <c r="L207" s="76"/>
      <c r="M207" s="77"/>
      <c r="N207" s="78"/>
      <c r="O207" s="77"/>
      <c r="P207" s="77"/>
      <c r="Q207" s="69"/>
      <c r="R207" s="77"/>
      <c r="S207" s="69"/>
      <c r="T207" s="77"/>
      <c r="U207" s="77"/>
      <c r="V207" s="85"/>
      <c r="W207" s="71"/>
      <c r="X207" s="72"/>
      <c r="Y207" s="73"/>
      <c r="Z207" s="73"/>
      <c r="AA207" s="72"/>
      <c r="AB207" s="69"/>
      <c r="AC207" s="67"/>
      <c r="AD207" s="67"/>
      <c r="AE207" s="67"/>
      <c r="AF207" s="74"/>
      <c r="AG207" s="75"/>
      <c r="AH207" s="65"/>
      <c r="AI207" s="61"/>
      <c r="AJ207" s="61"/>
      <c r="AK207" s="66"/>
      <c r="AL207" s="66"/>
      <c r="AM207" s="79"/>
      <c r="AN207" s="64"/>
      <c r="AP207"/>
    </row>
    <row r="208" spans="2:42">
      <c r="B208" s="50">
        <v>15</v>
      </c>
      <c r="C208" s="67"/>
      <c r="D208" s="68"/>
      <c r="E208" s="67"/>
      <c r="F208" s="69"/>
      <c r="G208" s="70"/>
      <c r="H208" s="69"/>
      <c r="I208" s="70"/>
      <c r="J208" s="484"/>
      <c r="K208" s="69"/>
      <c r="L208" s="76"/>
      <c r="M208" s="77"/>
      <c r="N208" s="78"/>
      <c r="O208" s="77"/>
      <c r="P208" s="77"/>
      <c r="Q208" s="69"/>
      <c r="R208" s="77"/>
      <c r="S208" s="69"/>
      <c r="T208" s="77"/>
      <c r="U208" s="77"/>
      <c r="V208" s="71"/>
      <c r="W208" s="71"/>
      <c r="X208" s="72"/>
      <c r="Y208" s="73"/>
      <c r="Z208" s="73"/>
      <c r="AA208" s="72"/>
      <c r="AB208" s="69"/>
      <c r="AC208" s="67"/>
      <c r="AD208" s="67"/>
      <c r="AE208" s="67"/>
      <c r="AF208" s="74"/>
      <c r="AG208" s="75"/>
      <c r="AH208" s="65"/>
      <c r="AI208" s="61"/>
      <c r="AJ208" s="61"/>
      <c r="AK208" s="66"/>
      <c r="AL208" s="66"/>
      <c r="AM208" s="79"/>
      <c r="AN208" s="63"/>
      <c r="AP208"/>
    </row>
    <row r="209" spans="2:42">
      <c r="B209" s="50">
        <v>16</v>
      </c>
      <c r="C209" s="67"/>
      <c r="D209" s="68"/>
      <c r="E209" s="67"/>
      <c r="F209" s="69"/>
      <c r="G209" s="70"/>
      <c r="H209" s="69"/>
      <c r="I209" s="70"/>
      <c r="J209" s="484"/>
      <c r="K209" s="69"/>
      <c r="L209" s="76"/>
      <c r="M209" s="77"/>
      <c r="N209" s="78"/>
      <c r="O209" s="77"/>
      <c r="P209" s="77"/>
      <c r="Q209" s="69"/>
      <c r="R209" s="77"/>
      <c r="S209" s="69"/>
      <c r="T209" s="77"/>
      <c r="U209" s="77"/>
      <c r="V209" s="71"/>
      <c r="W209" s="71"/>
      <c r="X209" s="72"/>
      <c r="Y209" s="73"/>
      <c r="Z209" s="73"/>
      <c r="AA209" s="72"/>
      <c r="AB209" s="69"/>
      <c r="AC209" s="67"/>
      <c r="AD209" s="67"/>
      <c r="AE209" s="67"/>
      <c r="AF209" s="74"/>
      <c r="AG209" s="75"/>
      <c r="AH209" s="65"/>
      <c r="AI209" s="61"/>
      <c r="AJ209" s="61"/>
      <c r="AK209" s="66"/>
      <c r="AL209" s="66"/>
      <c r="AM209" s="79"/>
      <c r="AN209" s="64"/>
      <c r="AP209"/>
    </row>
    <row r="210" spans="2:42">
      <c r="B210" s="50">
        <v>17</v>
      </c>
      <c r="C210" s="67"/>
      <c r="D210" s="68"/>
      <c r="E210" s="67"/>
      <c r="F210" s="69"/>
      <c r="G210" s="70"/>
      <c r="H210" s="69"/>
      <c r="I210" s="70"/>
      <c r="J210" s="484"/>
      <c r="K210" s="69"/>
      <c r="L210" s="76"/>
      <c r="M210" s="77"/>
      <c r="N210" s="78"/>
      <c r="O210" s="77"/>
      <c r="P210" s="77"/>
      <c r="Q210" s="69"/>
      <c r="R210" s="77"/>
      <c r="S210" s="69"/>
      <c r="T210" s="77"/>
      <c r="U210" s="77"/>
      <c r="V210" s="71"/>
      <c r="W210" s="71"/>
      <c r="X210" s="72"/>
      <c r="Y210" s="73"/>
      <c r="Z210" s="73"/>
      <c r="AA210" s="72"/>
      <c r="AB210" s="69"/>
      <c r="AC210" s="67"/>
      <c r="AD210" s="67"/>
      <c r="AE210" s="67"/>
      <c r="AF210" s="74"/>
      <c r="AG210" s="75"/>
      <c r="AH210" s="65"/>
      <c r="AI210" s="61"/>
      <c r="AJ210" s="61"/>
      <c r="AK210" s="66"/>
      <c r="AL210" s="66"/>
      <c r="AM210" s="79"/>
      <c r="AN210" s="63"/>
      <c r="AP210"/>
    </row>
    <row r="211" spans="2:42">
      <c r="B211" s="50">
        <v>18</v>
      </c>
      <c r="C211" s="67"/>
      <c r="D211" s="68"/>
      <c r="E211" s="67"/>
      <c r="F211" s="69"/>
      <c r="G211" s="70"/>
      <c r="H211" s="69"/>
      <c r="I211" s="70"/>
      <c r="J211" s="484"/>
      <c r="K211" s="69"/>
      <c r="L211" s="76"/>
      <c r="M211" s="77"/>
      <c r="N211" s="78"/>
      <c r="O211" s="77"/>
      <c r="P211" s="77"/>
      <c r="Q211" s="69"/>
      <c r="R211" s="77"/>
      <c r="S211" s="69"/>
      <c r="T211" s="77"/>
      <c r="U211" s="77"/>
      <c r="V211" s="71"/>
      <c r="W211" s="71"/>
      <c r="X211" s="72"/>
      <c r="Y211" s="73"/>
      <c r="Z211" s="73"/>
      <c r="AA211" s="72"/>
      <c r="AB211" s="69"/>
      <c r="AC211" s="67"/>
      <c r="AD211" s="67"/>
      <c r="AE211" s="67"/>
      <c r="AF211" s="74"/>
      <c r="AG211" s="75"/>
      <c r="AH211" s="65"/>
      <c r="AI211" s="61"/>
      <c r="AJ211" s="61"/>
      <c r="AK211" s="66"/>
      <c r="AL211" s="66"/>
      <c r="AM211" s="79"/>
      <c r="AN211" s="64"/>
      <c r="AP211"/>
    </row>
    <row r="212" spans="2:42">
      <c r="B212" s="50">
        <v>19</v>
      </c>
      <c r="C212" s="67"/>
      <c r="D212" s="68"/>
      <c r="E212" s="67"/>
      <c r="F212" s="69"/>
      <c r="G212" s="70"/>
      <c r="H212" s="69"/>
      <c r="I212" s="70"/>
      <c r="J212" s="484"/>
      <c r="K212" s="69"/>
      <c r="L212" s="76"/>
      <c r="M212" s="77"/>
      <c r="N212" s="78"/>
      <c r="O212" s="77"/>
      <c r="P212" s="77"/>
      <c r="Q212" s="69"/>
      <c r="R212" s="77"/>
      <c r="S212" s="69"/>
      <c r="T212" s="77"/>
      <c r="U212" s="77"/>
      <c r="V212" s="85"/>
      <c r="W212" s="71"/>
      <c r="X212" s="72"/>
      <c r="Y212" s="73"/>
      <c r="Z212" s="73"/>
      <c r="AA212" s="72"/>
      <c r="AB212" s="69"/>
      <c r="AC212" s="67"/>
      <c r="AD212" s="67"/>
      <c r="AE212" s="67"/>
      <c r="AF212" s="74"/>
      <c r="AG212" s="75"/>
      <c r="AH212" s="65"/>
      <c r="AI212" s="61"/>
      <c r="AJ212" s="61"/>
      <c r="AK212" s="66"/>
      <c r="AL212" s="66"/>
      <c r="AM212" s="79"/>
      <c r="AN212" s="63"/>
      <c r="AP212"/>
    </row>
    <row r="213" spans="2:42">
      <c r="B213" s="50">
        <v>20</v>
      </c>
      <c r="C213" s="67"/>
      <c r="D213" s="68"/>
      <c r="E213" s="67"/>
      <c r="F213" s="69"/>
      <c r="G213" s="70"/>
      <c r="H213" s="69"/>
      <c r="I213" s="70"/>
      <c r="J213" s="484"/>
      <c r="K213" s="69"/>
      <c r="L213" s="76"/>
      <c r="M213" s="77"/>
      <c r="N213" s="78"/>
      <c r="O213" s="77"/>
      <c r="P213" s="77"/>
      <c r="Q213" s="69"/>
      <c r="R213" s="77"/>
      <c r="S213" s="69"/>
      <c r="T213" s="77"/>
      <c r="U213" s="77"/>
      <c r="V213" s="71"/>
      <c r="W213" s="71"/>
      <c r="X213" s="72"/>
      <c r="Y213" s="73"/>
      <c r="Z213" s="73"/>
      <c r="AA213" s="72"/>
      <c r="AB213" s="69"/>
      <c r="AC213" s="67"/>
      <c r="AD213" s="67"/>
      <c r="AE213" s="67"/>
      <c r="AF213" s="74"/>
      <c r="AG213" s="75"/>
      <c r="AH213" s="65"/>
      <c r="AI213" s="61"/>
      <c r="AJ213" s="61"/>
      <c r="AK213" s="66"/>
      <c r="AL213" s="66"/>
      <c r="AM213" s="79"/>
      <c r="AN213" s="64"/>
      <c r="AP213"/>
    </row>
    <row r="214" spans="2:42">
      <c r="B214" s="50">
        <v>21</v>
      </c>
      <c r="C214" s="67"/>
      <c r="D214" s="68"/>
      <c r="E214" s="67"/>
      <c r="F214" s="69"/>
      <c r="G214" s="70"/>
      <c r="H214" s="69"/>
      <c r="I214" s="70"/>
      <c r="J214" s="484"/>
      <c r="K214" s="69"/>
      <c r="L214" s="76"/>
      <c r="M214" s="77"/>
      <c r="N214" s="78"/>
      <c r="O214" s="77"/>
      <c r="P214" s="77"/>
      <c r="Q214" s="69"/>
      <c r="R214" s="77"/>
      <c r="S214" s="69"/>
      <c r="T214" s="77"/>
      <c r="U214" s="77"/>
      <c r="V214" s="71"/>
      <c r="W214" s="71"/>
      <c r="X214" s="72"/>
      <c r="Y214" s="73"/>
      <c r="Z214" s="73"/>
      <c r="AA214" s="72"/>
      <c r="AB214" s="69"/>
      <c r="AC214" s="67"/>
      <c r="AD214" s="67"/>
      <c r="AE214" s="67"/>
      <c r="AF214" s="74"/>
      <c r="AG214" s="75"/>
      <c r="AH214" s="65"/>
      <c r="AI214" s="61"/>
      <c r="AJ214" s="61"/>
      <c r="AK214" s="66"/>
      <c r="AL214" s="66"/>
      <c r="AM214" s="79"/>
      <c r="AN214" s="63"/>
      <c r="AP214"/>
    </row>
    <row r="215" spans="2:42">
      <c r="B215" s="50">
        <v>22</v>
      </c>
      <c r="C215" s="67"/>
      <c r="D215" s="68"/>
      <c r="E215" s="67"/>
      <c r="F215" s="69"/>
      <c r="G215" s="70"/>
      <c r="H215" s="69"/>
      <c r="I215" s="70"/>
      <c r="J215" s="484"/>
      <c r="K215" s="69"/>
      <c r="L215" s="76"/>
      <c r="M215" s="77"/>
      <c r="N215" s="78"/>
      <c r="O215" s="77"/>
      <c r="P215" s="77"/>
      <c r="Q215" s="69"/>
      <c r="R215" s="77"/>
      <c r="S215" s="69"/>
      <c r="T215" s="77"/>
      <c r="U215" s="77"/>
      <c r="V215" s="71"/>
      <c r="W215" s="71"/>
      <c r="X215" s="72"/>
      <c r="Y215" s="73"/>
      <c r="Z215" s="73"/>
      <c r="AA215" s="72"/>
      <c r="AB215" s="69"/>
      <c r="AC215" s="67"/>
      <c r="AD215" s="67"/>
      <c r="AE215" s="67"/>
      <c r="AF215" s="74"/>
      <c r="AG215" s="75"/>
      <c r="AH215" s="65"/>
      <c r="AI215" s="61"/>
      <c r="AJ215" s="61"/>
      <c r="AK215" s="66"/>
      <c r="AL215" s="66"/>
      <c r="AM215" s="79"/>
      <c r="AN215" s="64"/>
      <c r="AP215"/>
    </row>
    <row r="216" spans="2:42">
      <c r="B216" s="50">
        <v>23</v>
      </c>
      <c r="C216" s="67"/>
      <c r="D216" s="68"/>
      <c r="E216" s="67"/>
      <c r="F216" s="69"/>
      <c r="G216" s="70"/>
      <c r="H216" s="69"/>
      <c r="I216" s="70"/>
      <c r="J216" s="484"/>
      <c r="K216" s="69"/>
      <c r="L216" s="76"/>
      <c r="M216" s="77"/>
      <c r="N216" s="78"/>
      <c r="O216" s="77"/>
      <c r="P216" s="77"/>
      <c r="Q216" s="69"/>
      <c r="R216" s="77"/>
      <c r="S216" s="69"/>
      <c r="T216" s="77"/>
      <c r="U216" s="77"/>
      <c r="V216" s="71"/>
      <c r="W216" s="71"/>
      <c r="X216" s="72"/>
      <c r="Y216" s="73"/>
      <c r="Z216" s="73"/>
      <c r="AA216" s="72"/>
      <c r="AB216" s="69"/>
      <c r="AC216" s="67"/>
      <c r="AD216" s="67"/>
      <c r="AE216" s="67"/>
      <c r="AF216" s="74"/>
      <c r="AG216" s="75"/>
      <c r="AH216" s="65"/>
      <c r="AI216" s="61"/>
      <c r="AJ216" s="61"/>
      <c r="AK216" s="66"/>
      <c r="AL216" s="66"/>
      <c r="AM216" s="79"/>
      <c r="AN216" s="63"/>
      <c r="AP216"/>
    </row>
    <row r="217" spans="2:42">
      <c r="B217" s="50">
        <v>24</v>
      </c>
      <c r="C217" s="67"/>
      <c r="D217" s="68"/>
      <c r="E217" s="67"/>
      <c r="F217" s="69"/>
      <c r="G217" s="70"/>
      <c r="H217" s="69"/>
      <c r="I217" s="70"/>
      <c r="J217" s="484"/>
      <c r="K217" s="69"/>
      <c r="L217" s="76"/>
      <c r="M217" s="77"/>
      <c r="N217" s="78"/>
      <c r="O217" s="77"/>
      <c r="P217" s="77"/>
      <c r="Q217" s="69"/>
      <c r="R217" s="77"/>
      <c r="S217" s="69"/>
      <c r="T217" s="77"/>
      <c r="U217" s="77"/>
      <c r="V217" s="85"/>
      <c r="W217" s="71"/>
      <c r="X217" s="72"/>
      <c r="Y217" s="73"/>
      <c r="Z217" s="73"/>
      <c r="AA217" s="72"/>
      <c r="AB217" s="69"/>
      <c r="AC217" s="67"/>
      <c r="AD217" s="67"/>
      <c r="AE217" s="67"/>
      <c r="AF217" s="74"/>
      <c r="AG217" s="75"/>
      <c r="AH217" s="65"/>
      <c r="AI217" s="61"/>
      <c r="AJ217" s="61"/>
      <c r="AK217" s="66"/>
      <c r="AL217" s="66"/>
      <c r="AM217" s="79"/>
      <c r="AN217" s="64"/>
      <c r="AP217"/>
    </row>
    <row r="218" spans="2:42">
      <c r="B218" s="50">
        <v>25</v>
      </c>
      <c r="C218" s="67"/>
      <c r="D218" s="68"/>
      <c r="E218" s="67"/>
      <c r="F218" s="69"/>
      <c r="G218" s="70"/>
      <c r="H218" s="69"/>
      <c r="I218" s="70"/>
      <c r="J218" s="484"/>
      <c r="K218" s="69"/>
      <c r="L218" s="76"/>
      <c r="M218" s="77"/>
      <c r="N218" s="78"/>
      <c r="O218" s="77"/>
      <c r="P218" s="77"/>
      <c r="Q218" s="69"/>
      <c r="R218" s="77"/>
      <c r="S218" s="69"/>
      <c r="T218" s="77"/>
      <c r="U218" s="77"/>
      <c r="V218" s="71"/>
      <c r="W218" s="71"/>
      <c r="X218" s="72"/>
      <c r="Y218" s="73"/>
      <c r="Z218" s="73"/>
      <c r="AA218" s="72"/>
      <c r="AB218" s="69"/>
      <c r="AC218" s="67"/>
      <c r="AD218" s="67"/>
      <c r="AE218" s="67"/>
      <c r="AF218" s="74"/>
      <c r="AG218" s="75"/>
      <c r="AH218" s="65"/>
      <c r="AI218" s="61"/>
      <c r="AJ218" s="61"/>
      <c r="AK218" s="66"/>
      <c r="AL218" s="66"/>
      <c r="AM218" s="79"/>
      <c r="AN218" s="63"/>
      <c r="AP218"/>
    </row>
    <row r="219" spans="2:42">
      <c r="B219" s="50">
        <v>26</v>
      </c>
      <c r="C219" s="67"/>
      <c r="D219" s="68"/>
      <c r="E219" s="67"/>
      <c r="F219" s="69"/>
      <c r="G219" s="70"/>
      <c r="H219" s="69"/>
      <c r="I219" s="70"/>
      <c r="J219" s="484"/>
      <c r="K219" s="69"/>
      <c r="L219" s="76"/>
      <c r="M219" s="77"/>
      <c r="N219" s="78"/>
      <c r="O219" s="77"/>
      <c r="P219" s="77"/>
      <c r="Q219" s="69"/>
      <c r="R219" s="77"/>
      <c r="S219" s="69"/>
      <c r="T219" s="77"/>
      <c r="U219" s="77"/>
      <c r="V219" s="71"/>
      <c r="W219" s="71"/>
      <c r="X219" s="72"/>
      <c r="Y219" s="73"/>
      <c r="Z219" s="73"/>
      <c r="AA219" s="72"/>
      <c r="AB219" s="69"/>
      <c r="AC219" s="67"/>
      <c r="AD219" s="67"/>
      <c r="AE219" s="67"/>
      <c r="AF219" s="74"/>
      <c r="AG219" s="75"/>
      <c r="AH219" s="65"/>
      <c r="AI219" s="61"/>
      <c r="AJ219" s="61"/>
      <c r="AK219" s="66"/>
      <c r="AL219" s="66"/>
      <c r="AM219" s="79"/>
      <c r="AN219" s="64"/>
      <c r="AP219"/>
    </row>
    <row r="220" spans="2:42">
      <c r="B220" s="50">
        <v>27</v>
      </c>
      <c r="C220" s="67"/>
      <c r="D220" s="68"/>
      <c r="E220" s="67"/>
      <c r="F220" s="69"/>
      <c r="G220" s="70"/>
      <c r="H220" s="69"/>
      <c r="I220" s="70"/>
      <c r="J220" s="484"/>
      <c r="K220" s="69"/>
      <c r="L220" s="76"/>
      <c r="M220" s="77"/>
      <c r="N220" s="78"/>
      <c r="O220" s="77"/>
      <c r="P220" s="77"/>
      <c r="Q220" s="69"/>
      <c r="R220" s="77"/>
      <c r="S220" s="69"/>
      <c r="T220" s="77"/>
      <c r="U220" s="77"/>
      <c r="V220" s="71"/>
      <c r="W220" s="71"/>
      <c r="X220" s="72"/>
      <c r="Y220" s="73"/>
      <c r="Z220" s="73"/>
      <c r="AA220" s="72"/>
      <c r="AB220" s="69"/>
      <c r="AC220" s="67"/>
      <c r="AD220" s="67"/>
      <c r="AE220" s="67"/>
      <c r="AF220" s="74"/>
      <c r="AG220" s="75"/>
      <c r="AH220" s="65"/>
      <c r="AI220" s="61"/>
      <c r="AJ220" s="61"/>
      <c r="AK220" s="66"/>
      <c r="AL220" s="66"/>
      <c r="AM220" s="79"/>
      <c r="AN220" s="63"/>
      <c r="AP220"/>
    </row>
    <row r="221" spans="2:42">
      <c r="B221" s="50">
        <v>28</v>
      </c>
      <c r="C221" s="67"/>
      <c r="D221" s="68"/>
      <c r="E221" s="67"/>
      <c r="F221" s="69"/>
      <c r="G221" s="70"/>
      <c r="H221" s="69"/>
      <c r="I221" s="70"/>
      <c r="J221" s="484"/>
      <c r="K221" s="69"/>
      <c r="L221" s="76"/>
      <c r="M221" s="77"/>
      <c r="N221" s="78"/>
      <c r="O221" s="77"/>
      <c r="P221" s="77"/>
      <c r="Q221" s="69"/>
      <c r="R221" s="77"/>
      <c r="S221" s="69"/>
      <c r="T221" s="77"/>
      <c r="U221" s="77"/>
      <c r="V221" s="71"/>
      <c r="W221" s="71"/>
      <c r="X221" s="72"/>
      <c r="Y221" s="73"/>
      <c r="Z221" s="73"/>
      <c r="AA221" s="72"/>
      <c r="AB221" s="69"/>
      <c r="AC221" s="67"/>
      <c r="AD221" s="67"/>
      <c r="AE221" s="67"/>
      <c r="AF221" s="74"/>
      <c r="AG221" s="75"/>
      <c r="AH221" s="65"/>
      <c r="AI221" s="61"/>
      <c r="AJ221" s="61"/>
      <c r="AK221" s="66"/>
      <c r="AL221" s="66"/>
      <c r="AM221" s="79"/>
      <c r="AN221" s="64"/>
      <c r="AP221"/>
    </row>
    <row r="222" spans="2:42">
      <c r="B222" s="50">
        <v>29</v>
      </c>
      <c r="C222" s="67"/>
      <c r="D222" s="68"/>
      <c r="E222" s="67"/>
      <c r="F222" s="69"/>
      <c r="G222" s="70"/>
      <c r="H222" s="69"/>
      <c r="I222" s="70"/>
      <c r="J222" s="484"/>
      <c r="K222" s="69"/>
      <c r="L222" s="76"/>
      <c r="M222" s="77"/>
      <c r="N222" s="78"/>
      <c r="O222" s="77"/>
      <c r="P222" s="77"/>
      <c r="Q222" s="69"/>
      <c r="R222" s="77"/>
      <c r="S222" s="69"/>
      <c r="T222" s="77"/>
      <c r="U222" s="77"/>
      <c r="V222" s="85"/>
      <c r="W222" s="71"/>
      <c r="X222" s="72"/>
      <c r="Y222" s="73"/>
      <c r="Z222" s="73"/>
      <c r="AA222" s="72"/>
      <c r="AB222" s="69"/>
      <c r="AC222" s="67"/>
      <c r="AD222" s="67"/>
      <c r="AE222" s="67"/>
      <c r="AF222" s="74"/>
      <c r="AG222" s="75"/>
      <c r="AH222" s="65"/>
      <c r="AI222" s="61"/>
      <c r="AJ222" s="61"/>
      <c r="AK222" s="66"/>
      <c r="AL222" s="66"/>
      <c r="AM222" s="79"/>
      <c r="AN222" s="63"/>
      <c r="AP222"/>
    </row>
    <row r="223" spans="2:42">
      <c r="B223" s="50">
        <v>30</v>
      </c>
      <c r="C223" s="67"/>
      <c r="D223" s="68"/>
      <c r="E223" s="67"/>
      <c r="F223" s="69"/>
      <c r="G223" s="70"/>
      <c r="H223" s="69"/>
      <c r="I223" s="70"/>
      <c r="J223" s="484"/>
      <c r="K223" s="69"/>
      <c r="L223" s="76"/>
      <c r="M223" s="77"/>
      <c r="N223" s="78"/>
      <c r="O223" s="77"/>
      <c r="P223" s="77"/>
      <c r="Q223" s="69"/>
      <c r="R223" s="77"/>
      <c r="S223" s="69"/>
      <c r="T223" s="77"/>
      <c r="U223" s="77"/>
      <c r="V223" s="71"/>
      <c r="W223" s="71"/>
      <c r="X223" s="72"/>
      <c r="Y223" s="73"/>
      <c r="Z223" s="73"/>
      <c r="AA223" s="72"/>
      <c r="AB223" s="69"/>
      <c r="AC223" s="67"/>
      <c r="AD223" s="67"/>
      <c r="AE223" s="67"/>
      <c r="AF223" s="74"/>
      <c r="AG223" s="75"/>
      <c r="AH223" s="65"/>
      <c r="AI223" s="61"/>
      <c r="AJ223" s="61"/>
      <c r="AK223" s="66"/>
      <c r="AL223" s="66"/>
      <c r="AM223" s="79"/>
      <c r="AN223" s="64"/>
      <c r="AP223"/>
    </row>
    <row r="224" spans="2:42">
      <c r="B224" s="50">
        <v>31</v>
      </c>
      <c r="C224" s="67"/>
      <c r="D224" s="68"/>
      <c r="E224" s="67"/>
      <c r="F224" s="69"/>
      <c r="G224" s="70"/>
      <c r="H224" s="69"/>
      <c r="I224" s="70"/>
      <c r="J224" s="484"/>
      <c r="K224" s="69"/>
      <c r="L224" s="76"/>
      <c r="M224" s="77"/>
      <c r="N224" s="78"/>
      <c r="O224" s="77"/>
      <c r="P224" s="77"/>
      <c r="Q224" s="69"/>
      <c r="R224" s="77"/>
      <c r="S224" s="69"/>
      <c r="T224" s="77"/>
      <c r="U224" s="77"/>
      <c r="V224" s="71"/>
      <c r="W224" s="71"/>
      <c r="X224" s="72"/>
      <c r="Y224" s="73"/>
      <c r="Z224" s="73"/>
      <c r="AA224" s="72"/>
      <c r="AB224" s="69"/>
      <c r="AC224" s="67"/>
      <c r="AD224" s="67"/>
      <c r="AE224" s="67"/>
      <c r="AF224" s="74"/>
      <c r="AG224" s="75"/>
      <c r="AH224" s="65"/>
      <c r="AI224" s="61"/>
      <c r="AJ224" s="61"/>
      <c r="AK224" s="66"/>
      <c r="AL224" s="66"/>
      <c r="AM224" s="79"/>
      <c r="AN224" s="63"/>
      <c r="AP224"/>
    </row>
    <row r="225" spans="2:42">
      <c r="B225" s="50">
        <v>32</v>
      </c>
      <c r="C225" s="67"/>
      <c r="D225" s="68"/>
      <c r="E225" s="67"/>
      <c r="F225" s="69"/>
      <c r="G225" s="70"/>
      <c r="H225" s="69"/>
      <c r="I225" s="70"/>
      <c r="J225" s="484"/>
      <c r="K225" s="69"/>
      <c r="L225" s="76"/>
      <c r="M225" s="77"/>
      <c r="N225" s="78"/>
      <c r="O225" s="77"/>
      <c r="P225" s="77"/>
      <c r="Q225" s="69"/>
      <c r="R225" s="77"/>
      <c r="S225" s="69"/>
      <c r="T225" s="77"/>
      <c r="U225" s="77"/>
      <c r="V225" s="71"/>
      <c r="W225" s="71"/>
      <c r="X225" s="72"/>
      <c r="Y225" s="73"/>
      <c r="Z225" s="73"/>
      <c r="AA225" s="72"/>
      <c r="AB225" s="69"/>
      <c r="AC225" s="67"/>
      <c r="AD225" s="67"/>
      <c r="AE225" s="67"/>
      <c r="AF225" s="74"/>
      <c r="AG225" s="75"/>
      <c r="AH225" s="65"/>
      <c r="AI225" s="61"/>
      <c r="AJ225" s="61"/>
      <c r="AK225" s="66"/>
      <c r="AL225" s="66"/>
      <c r="AM225" s="79"/>
      <c r="AN225" s="64"/>
      <c r="AP225"/>
    </row>
    <row r="226" spans="2:42">
      <c r="B226" s="50">
        <v>33</v>
      </c>
      <c r="C226" s="67"/>
      <c r="D226" s="68"/>
      <c r="E226" s="67"/>
      <c r="F226" s="69"/>
      <c r="G226" s="70"/>
      <c r="H226" s="69"/>
      <c r="I226" s="70"/>
      <c r="J226" s="484"/>
      <c r="K226" s="69"/>
      <c r="L226" s="76"/>
      <c r="M226" s="77"/>
      <c r="N226" s="78"/>
      <c r="O226" s="77"/>
      <c r="P226" s="77"/>
      <c r="Q226" s="69"/>
      <c r="R226" s="77"/>
      <c r="S226" s="69"/>
      <c r="T226" s="77"/>
      <c r="U226" s="77"/>
      <c r="V226" s="71"/>
      <c r="W226" s="71"/>
      <c r="X226" s="72"/>
      <c r="Y226" s="73"/>
      <c r="Z226" s="73"/>
      <c r="AA226" s="72"/>
      <c r="AB226" s="69"/>
      <c r="AC226" s="67"/>
      <c r="AD226" s="67"/>
      <c r="AE226" s="67"/>
      <c r="AF226" s="74"/>
      <c r="AG226" s="75"/>
      <c r="AH226" s="65"/>
      <c r="AI226" s="61"/>
      <c r="AJ226" s="61"/>
      <c r="AK226" s="66"/>
      <c r="AL226" s="66"/>
      <c r="AM226" s="79"/>
      <c r="AN226" s="63"/>
      <c r="AP226"/>
    </row>
    <row r="227" spans="2:42">
      <c r="B227" s="50">
        <v>34</v>
      </c>
      <c r="C227" s="67"/>
      <c r="D227" s="68"/>
      <c r="E227" s="67"/>
      <c r="F227" s="69"/>
      <c r="G227" s="70"/>
      <c r="H227" s="69"/>
      <c r="I227" s="70"/>
      <c r="J227" s="484"/>
      <c r="K227" s="69"/>
      <c r="L227" s="76"/>
      <c r="M227" s="77"/>
      <c r="N227" s="78"/>
      <c r="O227" s="77"/>
      <c r="P227" s="77"/>
      <c r="Q227" s="69"/>
      <c r="R227" s="77"/>
      <c r="S227" s="69"/>
      <c r="T227" s="77"/>
      <c r="U227" s="77"/>
      <c r="V227" s="85"/>
      <c r="W227" s="71"/>
      <c r="X227" s="72"/>
      <c r="Y227" s="73"/>
      <c r="Z227" s="73"/>
      <c r="AA227" s="72"/>
      <c r="AB227" s="69"/>
      <c r="AC227" s="67"/>
      <c r="AD227" s="67"/>
      <c r="AE227" s="67"/>
      <c r="AF227" s="74"/>
      <c r="AG227" s="75"/>
      <c r="AH227" s="65"/>
      <c r="AI227" s="61"/>
      <c r="AJ227" s="61"/>
      <c r="AK227" s="66"/>
      <c r="AL227" s="66"/>
      <c r="AM227" s="79"/>
      <c r="AN227" s="64"/>
      <c r="AP227"/>
    </row>
    <row r="228" spans="2:42">
      <c r="B228" s="50">
        <v>35</v>
      </c>
      <c r="C228" s="67"/>
      <c r="D228" s="68"/>
      <c r="E228" s="67"/>
      <c r="F228" s="69"/>
      <c r="G228" s="70"/>
      <c r="H228" s="69"/>
      <c r="I228" s="70"/>
      <c r="J228" s="484"/>
      <c r="K228" s="69"/>
      <c r="L228" s="76"/>
      <c r="M228" s="77"/>
      <c r="N228" s="78"/>
      <c r="O228" s="77"/>
      <c r="P228" s="77"/>
      <c r="Q228" s="69"/>
      <c r="R228" s="77"/>
      <c r="S228" s="69"/>
      <c r="T228" s="77"/>
      <c r="U228" s="77"/>
      <c r="V228" s="71"/>
      <c r="W228" s="71"/>
      <c r="X228" s="72"/>
      <c r="Y228" s="73"/>
      <c r="Z228" s="73"/>
      <c r="AA228" s="72"/>
      <c r="AB228" s="69"/>
      <c r="AC228" s="67"/>
      <c r="AD228" s="67"/>
      <c r="AE228" s="67"/>
      <c r="AF228" s="74"/>
      <c r="AG228" s="75"/>
      <c r="AH228" s="65"/>
      <c r="AI228" s="61"/>
      <c r="AJ228" s="61"/>
      <c r="AK228" s="66"/>
      <c r="AL228" s="66"/>
      <c r="AM228" s="79"/>
      <c r="AN228" s="63"/>
      <c r="AP228"/>
    </row>
    <row r="229" spans="2:42">
      <c r="B229" s="50">
        <v>36</v>
      </c>
      <c r="C229" s="67"/>
      <c r="D229" s="68"/>
      <c r="E229" s="67"/>
      <c r="F229" s="69"/>
      <c r="G229" s="70"/>
      <c r="H229" s="69"/>
      <c r="I229" s="70"/>
      <c r="J229" s="484"/>
      <c r="K229" s="69"/>
      <c r="L229" s="76"/>
      <c r="M229" s="77"/>
      <c r="N229" s="78"/>
      <c r="O229" s="77"/>
      <c r="P229" s="77"/>
      <c r="Q229" s="69"/>
      <c r="R229" s="77"/>
      <c r="S229" s="69"/>
      <c r="T229" s="77"/>
      <c r="U229" s="77"/>
      <c r="V229" s="71"/>
      <c r="W229" s="71"/>
      <c r="X229" s="72"/>
      <c r="Y229" s="73"/>
      <c r="Z229" s="73"/>
      <c r="AA229" s="72"/>
      <c r="AB229" s="69"/>
      <c r="AC229" s="67"/>
      <c r="AD229" s="67"/>
      <c r="AE229" s="67"/>
      <c r="AF229" s="74"/>
      <c r="AG229" s="75"/>
      <c r="AH229" s="65"/>
      <c r="AI229" s="61"/>
      <c r="AJ229" s="61"/>
      <c r="AK229" s="66"/>
      <c r="AL229" s="66"/>
      <c r="AM229" s="79"/>
      <c r="AN229" s="64"/>
      <c r="AP229"/>
    </row>
    <row r="230" spans="2:42">
      <c r="B230" s="50">
        <v>37</v>
      </c>
      <c r="C230" s="67"/>
      <c r="D230" s="68"/>
      <c r="E230" s="67"/>
      <c r="F230" s="69"/>
      <c r="G230" s="70"/>
      <c r="H230" s="69"/>
      <c r="I230" s="70"/>
      <c r="J230" s="484"/>
      <c r="K230" s="69"/>
      <c r="L230" s="76"/>
      <c r="M230" s="77"/>
      <c r="N230" s="78"/>
      <c r="O230" s="77"/>
      <c r="P230" s="77"/>
      <c r="Q230" s="69"/>
      <c r="R230" s="77"/>
      <c r="S230" s="69"/>
      <c r="T230" s="77"/>
      <c r="U230" s="77"/>
      <c r="V230" s="71"/>
      <c r="W230" s="71"/>
      <c r="X230" s="72"/>
      <c r="Y230" s="73"/>
      <c r="Z230" s="73"/>
      <c r="AA230" s="72"/>
      <c r="AB230" s="69"/>
      <c r="AC230" s="67"/>
      <c r="AD230" s="67"/>
      <c r="AE230" s="67"/>
      <c r="AF230" s="74"/>
      <c r="AG230" s="75"/>
      <c r="AH230" s="65"/>
      <c r="AI230" s="61"/>
      <c r="AJ230" s="61"/>
      <c r="AK230" s="66"/>
      <c r="AL230" s="66"/>
      <c r="AM230" s="79"/>
      <c r="AN230" s="63"/>
      <c r="AP230"/>
    </row>
    <row r="231" spans="2:42">
      <c r="B231" s="50">
        <v>38</v>
      </c>
      <c r="C231" s="67"/>
      <c r="D231" s="68"/>
      <c r="E231" s="67"/>
      <c r="F231" s="69"/>
      <c r="G231" s="70"/>
      <c r="H231" s="69"/>
      <c r="I231" s="70"/>
      <c r="J231" s="484"/>
      <c r="K231" s="69"/>
      <c r="L231" s="76"/>
      <c r="M231" s="77"/>
      <c r="N231" s="78"/>
      <c r="O231" s="77"/>
      <c r="P231" s="77"/>
      <c r="Q231" s="69"/>
      <c r="R231" s="77"/>
      <c r="S231" s="69"/>
      <c r="T231" s="77"/>
      <c r="U231" s="77"/>
      <c r="V231" s="71"/>
      <c r="W231" s="71"/>
      <c r="X231" s="72"/>
      <c r="Y231" s="73"/>
      <c r="Z231" s="73"/>
      <c r="AA231" s="72"/>
      <c r="AB231" s="69"/>
      <c r="AC231" s="67"/>
      <c r="AD231" s="67"/>
      <c r="AE231" s="67"/>
      <c r="AF231" s="74"/>
      <c r="AG231" s="75"/>
      <c r="AH231" s="65"/>
      <c r="AI231" s="61"/>
      <c r="AJ231" s="61"/>
      <c r="AK231" s="66"/>
      <c r="AL231" s="66"/>
      <c r="AM231" s="79"/>
      <c r="AN231" s="64"/>
      <c r="AP231"/>
    </row>
    <row r="232" spans="2:42">
      <c r="B232" s="50">
        <v>39</v>
      </c>
      <c r="C232" s="67"/>
      <c r="D232" s="68"/>
      <c r="E232" s="67"/>
      <c r="F232" s="69"/>
      <c r="G232" s="70"/>
      <c r="H232" s="69"/>
      <c r="I232" s="70"/>
      <c r="J232" s="484"/>
      <c r="K232" s="69"/>
      <c r="L232" s="76"/>
      <c r="M232" s="77"/>
      <c r="N232" s="78"/>
      <c r="O232" s="77"/>
      <c r="P232" s="77"/>
      <c r="Q232" s="69"/>
      <c r="R232" s="77"/>
      <c r="S232" s="69"/>
      <c r="T232" s="77"/>
      <c r="U232" s="77"/>
      <c r="V232" s="85"/>
      <c r="W232" s="71"/>
      <c r="X232" s="72"/>
      <c r="Y232" s="73"/>
      <c r="Z232" s="73"/>
      <c r="AA232" s="72"/>
      <c r="AB232" s="69"/>
      <c r="AC232" s="67"/>
      <c r="AD232" s="67"/>
      <c r="AE232" s="67"/>
      <c r="AF232" s="74"/>
      <c r="AG232" s="75"/>
      <c r="AH232" s="65"/>
      <c r="AI232" s="61"/>
      <c r="AJ232" s="61"/>
      <c r="AK232" s="66"/>
      <c r="AL232" s="66"/>
      <c r="AM232" s="79"/>
      <c r="AN232" s="63"/>
      <c r="AP232"/>
    </row>
    <row r="233" spans="2:42">
      <c r="B233" s="50">
        <v>40</v>
      </c>
      <c r="C233" s="67"/>
      <c r="D233" s="68"/>
      <c r="E233" s="67"/>
      <c r="F233" s="69"/>
      <c r="G233" s="70"/>
      <c r="H233" s="69"/>
      <c r="I233" s="70"/>
      <c r="J233" s="484"/>
      <c r="K233" s="69"/>
      <c r="L233" s="76"/>
      <c r="M233" s="77"/>
      <c r="N233" s="78"/>
      <c r="O233" s="77"/>
      <c r="P233" s="77"/>
      <c r="Q233" s="69"/>
      <c r="R233" s="77"/>
      <c r="S233" s="69"/>
      <c r="T233" s="77"/>
      <c r="U233" s="77"/>
      <c r="V233" s="71"/>
      <c r="W233" s="71"/>
      <c r="X233" s="72"/>
      <c r="Y233" s="73"/>
      <c r="Z233" s="73"/>
      <c r="AA233" s="72"/>
      <c r="AB233" s="69"/>
      <c r="AC233" s="67"/>
      <c r="AD233" s="67"/>
      <c r="AE233" s="67"/>
      <c r="AF233" s="74"/>
      <c r="AG233" s="75"/>
      <c r="AH233" s="65"/>
      <c r="AI233" s="61"/>
      <c r="AJ233" s="61"/>
      <c r="AK233" s="66"/>
      <c r="AL233" s="66"/>
      <c r="AM233" s="79"/>
      <c r="AN233" s="64"/>
      <c r="AP233"/>
    </row>
    <row r="234" spans="2:42">
      <c r="B234" s="50">
        <v>41</v>
      </c>
      <c r="C234" s="67"/>
      <c r="D234" s="68"/>
      <c r="E234" s="67"/>
      <c r="F234" s="69"/>
      <c r="G234" s="70"/>
      <c r="H234" s="69"/>
      <c r="I234" s="70"/>
      <c r="J234" s="484"/>
      <c r="K234" s="69"/>
      <c r="L234" s="76"/>
      <c r="M234" s="77"/>
      <c r="N234" s="78"/>
      <c r="O234" s="77"/>
      <c r="P234" s="77"/>
      <c r="Q234" s="69"/>
      <c r="R234" s="77"/>
      <c r="S234" s="69"/>
      <c r="T234" s="77"/>
      <c r="U234" s="77"/>
      <c r="V234" s="71"/>
      <c r="W234" s="71"/>
      <c r="X234" s="72"/>
      <c r="Y234" s="73"/>
      <c r="Z234" s="73"/>
      <c r="AA234" s="72"/>
      <c r="AB234" s="69"/>
      <c r="AC234" s="67"/>
      <c r="AD234" s="67"/>
      <c r="AE234" s="67"/>
      <c r="AF234" s="74"/>
      <c r="AG234" s="75"/>
      <c r="AH234" s="65"/>
      <c r="AI234" s="61"/>
      <c r="AJ234" s="61"/>
      <c r="AK234" s="66"/>
      <c r="AL234" s="66"/>
      <c r="AM234" s="79"/>
      <c r="AN234" s="63"/>
      <c r="AP234"/>
    </row>
    <row r="235" spans="2:42">
      <c r="B235" s="50">
        <v>42</v>
      </c>
      <c r="C235" s="67"/>
      <c r="D235" s="68"/>
      <c r="E235" s="67"/>
      <c r="F235" s="69"/>
      <c r="G235" s="70"/>
      <c r="H235" s="69"/>
      <c r="I235" s="70"/>
      <c r="J235" s="484"/>
      <c r="K235" s="69"/>
      <c r="L235" s="76"/>
      <c r="M235" s="77"/>
      <c r="N235" s="78"/>
      <c r="O235" s="77"/>
      <c r="P235" s="77"/>
      <c r="Q235" s="69"/>
      <c r="R235" s="77"/>
      <c r="S235" s="69"/>
      <c r="T235" s="77"/>
      <c r="U235" s="77"/>
      <c r="V235" s="71"/>
      <c r="W235" s="71"/>
      <c r="X235" s="72"/>
      <c r="Y235" s="73"/>
      <c r="Z235" s="73"/>
      <c r="AA235" s="72"/>
      <c r="AB235" s="69"/>
      <c r="AC235" s="67"/>
      <c r="AD235" s="67"/>
      <c r="AE235" s="67"/>
      <c r="AF235" s="74"/>
      <c r="AG235" s="75"/>
      <c r="AH235" s="65"/>
      <c r="AI235" s="61"/>
      <c r="AJ235" s="61"/>
      <c r="AK235" s="66"/>
      <c r="AL235" s="66"/>
      <c r="AM235" s="79"/>
      <c r="AN235" s="64"/>
      <c r="AP235"/>
    </row>
    <row r="236" spans="2:42">
      <c r="B236" s="50">
        <v>43</v>
      </c>
      <c r="C236" s="67"/>
      <c r="D236" s="68"/>
      <c r="E236" s="67"/>
      <c r="F236" s="69"/>
      <c r="G236" s="70"/>
      <c r="H236" s="69"/>
      <c r="I236" s="70"/>
      <c r="J236" s="484"/>
      <c r="K236" s="69"/>
      <c r="L236" s="76"/>
      <c r="M236" s="77"/>
      <c r="N236" s="78"/>
      <c r="O236" s="77"/>
      <c r="P236" s="77"/>
      <c r="Q236" s="69"/>
      <c r="R236" s="77"/>
      <c r="S236" s="69"/>
      <c r="T236" s="77"/>
      <c r="U236" s="77"/>
      <c r="V236" s="71"/>
      <c r="W236" s="71"/>
      <c r="X236" s="72"/>
      <c r="Y236" s="73"/>
      <c r="Z236" s="73"/>
      <c r="AA236" s="72"/>
      <c r="AB236" s="69"/>
      <c r="AC236" s="67"/>
      <c r="AD236" s="67"/>
      <c r="AE236" s="67"/>
      <c r="AF236" s="74"/>
      <c r="AG236" s="75"/>
      <c r="AH236" s="65"/>
      <c r="AI236" s="61"/>
      <c r="AJ236" s="61"/>
      <c r="AK236" s="66"/>
      <c r="AL236" s="66"/>
      <c r="AM236" s="79"/>
      <c r="AN236" s="63"/>
      <c r="AP236"/>
    </row>
    <row r="237" spans="2:42">
      <c r="B237" s="50">
        <v>44</v>
      </c>
      <c r="C237" s="67"/>
      <c r="D237" s="68"/>
      <c r="E237" s="67"/>
      <c r="F237" s="69"/>
      <c r="G237" s="70"/>
      <c r="H237" s="69"/>
      <c r="I237" s="70"/>
      <c r="J237" s="484"/>
      <c r="K237" s="69"/>
      <c r="L237" s="76"/>
      <c r="M237" s="77"/>
      <c r="N237" s="78"/>
      <c r="O237" s="77"/>
      <c r="P237" s="77"/>
      <c r="Q237" s="69"/>
      <c r="R237" s="78"/>
      <c r="S237" s="69"/>
      <c r="T237" s="78"/>
      <c r="U237" s="77"/>
      <c r="V237" s="71"/>
      <c r="W237" s="71"/>
      <c r="X237" s="72"/>
      <c r="Y237" s="73"/>
      <c r="Z237" s="73"/>
      <c r="AA237" s="72"/>
      <c r="AB237" s="69"/>
      <c r="AC237" s="67"/>
      <c r="AD237" s="67"/>
      <c r="AE237" s="67"/>
      <c r="AF237" s="74"/>
      <c r="AG237" s="75"/>
      <c r="AH237" s="65"/>
      <c r="AI237" s="61"/>
      <c r="AJ237" s="61"/>
      <c r="AK237" s="66"/>
      <c r="AL237" s="66"/>
      <c r="AM237" s="79"/>
      <c r="AN237" s="64"/>
      <c r="AP237"/>
    </row>
    <row r="238" spans="2:42">
      <c r="B238" s="50">
        <v>45</v>
      </c>
      <c r="C238" s="67"/>
      <c r="D238" s="68"/>
      <c r="E238" s="67"/>
      <c r="F238" s="69"/>
      <c r="G238" s="70"/>
      <c r="H238" s="69"/>
      <c r="I238" s="70"/>
      <c r="J238" s="484"/>
      <c r="K238" s="69"/>
      <c r="L238" s="76"/>
      <c r="M238" s="77"/>
      <c r="N238" s="78"/>
      <c r="O238" s="77"/>
      <c r="P238" s="77"/>
      <c r="Q238" s="69"/>
      <c r="R238" s="77"/>
      <c r="S238" s="69"/>
      <c r="T238" s="77"/>
      <c r="U238" s="77"/>
      <c r="V238" s="71"/>
      <c r="W238" s="71"/>
      <c r="X238" s="72"/>
      <c r="Y238" s="73"/>
      <c r="Z238" s="73"/>
      <c r="AA238" s="72"/>
      <c r="AB238" s="69"/>
      <c r="AC238" s="67"/>
      <c r="AD238" s="67"/>
      <c r="AE238" s="67"/>
      <c r="AF238" s="74"/>
      <c r="AG238" s="75"/>
      <c r="AH238" s="65"/>
      <c r="AI238" s="61"/>
      <c r="AJ238" s="61"/>
      <c r="AK238" s="66"/>
      <c r="AL238" s="66"/>
      <c r="AM238" s="79"/>
      <c r="AN238" s="63"/>
      <c r="AP238"/>
    </row>
    <row r="239" spans="2:42">
      <c r="B239" s="50">
        <v>46</v>
      </c>
      <c r="C239" s="67"/>
      <c r="D239" s="68"/>
      <c r="E239" s="67"/>
      <c r="F239" s="69"/>
      <c r="G239" s="70"/>
      <c r="H239" s="69"/>
      <c r="I239" s="70"/>
      <c r="J239" s="484"/>
      <c r="K239" s="69"/>
      <c r="L239" s="76"/>
      <c r="M239" s="77"/>
      <c r="N239" s="78"/>
      <c r="O239" s="77"/>
      <c r="P239" s="77"/>
      <c r="Q239" s="69"/>
      <c r="R239" s="77"/>
      <c r="S239" s="69"/>
      <c r="T239" s="77"/>
      <c r="U239" s="77"/>
      <c r="V239" s="71"/>
      <c r="W239" s="71"/>
      <c r="X239" s="72"/>
      <c r="Y239" s="73"/>
      <c r="Z239" s="73"/>
      <c r="AA239" s="72"/>
      <c r="AB239" s="69"/>
      <c r="AC239" s="67"/>
      <c r="AD239" s="67"/>
      <c r="AE239" s="67"/>
      <c r="AF239" s="74"/>
      <c r="AG239" s="75"/>
      <c r="AH239" s="65"/>
      <c r="AI239" s="61"/>
      <c r="AJ239" s="61"/>
      <c r="AK239" s="66"/>
      <c r="AL239" s="66"/>
      <c r="AM239" s="79"/>
      <c r="AN239" s="64"/>
      <c r="AP239"/>
    </row>
    <row r="240" spans="2:42">
      <c r="B240" s="50">
        <v>47</v>
      </c>
      <c r="C240" s="67"/>
      <c r="D240" s="68"/>
      <c r="E240" s="67"/>
      <c r="F240" s="69"/>
      <c r="G240" s="70"/>
      <c r="H240" s="69"/>
      <c r="I240" s="70"/>
      <c r="J240" s="484"/>
      <c r="K240" s="69"/>
      <c r="L240" s="76"/>
      <c r="M240" s="77"/>
      <c r="N240" s="85"/>
      <c r="O240" s="77"/>
      <c r="P240" s="77"/>
      <c r="Q240" s="69"/>
      <c r="R240" s="77"/>
      <c r="S240" s="69"/>
      <c r="T240" s="77"/>
      <c r="U240" s="77"/>
      <c r="V240" s="71"/>
      <c r="W240" s="71"/>
      <c r="X240" s="72"/>
      <c r="Y240" s="73"/>
      <c r="Z240" s="73"/>
      <c r="AA240" s="72"/>
      <c r="AB240" s="69"/>
      <c r="AC240" s="67"/>
      <c r="AD240" s="67"/>
      <c r="AE240" s="67"/>
      <c r="AF240" s="74"/>
      <c r="AG240" s="75"/>
      <c r="AH240" s="65"/>
      <c r="AI240" s="61"/>
      <c r="AJ240" s="61"/>
      <c r="AK240" s="66"/>
      <c r="AL240" s="66"/>
      <c r="AM240" s="79"/>
      <c r="AN240" s="63"/>
      <c r="AP240"/>
    </row>
    <row r="241" spans="2:42">
      <c r="B241" s="50">
        <v>48</v>
      </c>
      <c r="C241" s="67"/>
      <c r="D241" s="68"/>
      <c r="E241" s="67"/>
      <c r="F241" s="69"/>
      <c r="G241" s="70"/>
      <c r="H241" s="69"/>
      <c r="I241" s="70"/>
      <c r="J241" s="484"/>
      <c r="K241" s="69"/>
      <c r="L241" s="76"/>
      <c r="M241" s="77"/>
      <c r="N241" s="78"/>
      <c r="O241" s="77"/>
      <c r="P241" s="77"/>
      <c r="Q241" s="69"/>
      <c r="R241" s="77"/>
      <c r="S241" s="69"/>
      <c r="T241" s="77"/>
      <c r="U241" s="77"/>
      <c r="V241" s="71"/>
      <c r="W241" s="71"/>
      <c r="X241" s="72"/>
      <c r="Y241" s="73"/>
      <c r="Z241" s="73"/>
      <c r="AA241" s="72"/>
      <c r="AB241" s="69"/>
      <c r="AC241" s="67"/>
      <c r="AD241" s="67"/>
      <c r="AE241" s="67"/>
      <c r="AF241" s="74"/>
      <c r="AG241" s="75"/>
      <c r="AH241" s="65"/>
      <c r="AI241" s="61"/>
      <c r="AJ241" s="61"/>
      <c r="AK241" s="66"/>
      <c r="AL241" s="66"/>
      <c r="AM241" s="79"/>
      <c r="AN241" s="64"/>
      <c r="AP241"/>
    </row>
    <row r="242" spans="2:42">
      <c r="B242" s="50">
        <v>49</v>
      </c>
      <c r="C242" s="67"/>
      <c r="D242" s="68"/>
      <c r="E242" s="67"/>
      <c r="F242" s="69"/>
      <c r="G242" s="70"/>
      <c r="H242" s="69"/>
      <c r="I242" s="70"/>
      <c r="J242" s="484"/>
      <c r="K242" s="69"/>
      <c r="L242" s="76"/>
      <c r="M242" s="77"/>
      <c r="N242" s="78"/>
      <c r="O242" s="77"/>
      <c r="P242" s="77"/>
      <c r="Q242" s="69"/>
      <c r="R242" s="77"/>
      <c r="S242" s="69"/>
      <c r="T242" s="77"/>
      <c r="U242" s="77"/>
      <c r="V242" s="71"/>
      <c r="W242" s="71"/>
      <c r="X242" s="72"/>
      <c r="Y242" s="73"/>
      <c r="Z242" s="73"/>
      <c r="AA242" s="72"/>
      <c r="AB242" s="69"/>
      <c r="AC242" s="67"/>
      <c r="AD242" s="67"/>
      <c r="AE242" s="67"/>
      <c r="AF242" s="74"/>
      <c r="AG242" s="75"/>
      <c r="AH242" s="65"/>
      <c r="AI242" s="61"/>
      <c r="AJ242" s="61"/>
      <c r="AK242" s="66"/>
      <c r="AL242" s="66"/>
      <c r="AM242" s="79"/>
      <c r="AN242" s="63"/>
      <c r="AP242"/>
    </row>
    <row r="243" spans="2:42">
      <c r="B243" s="50">
        <v>50</v>
      </c>
      <c r="C243" s="32"/>
      <c r="D243" s="33"/>
      <c r="E243" s="32"/>
      <c r="F243" s="9"/>
      <c r="G243" s="10"/>
      <c r="H243" s="9"/>
      <c r="I243" s="10"/>
      <c r="J243" s="332"/>
      <c r="K243" s="9"/>
      <c r="L243" s="34"/>
      <c r="M243" s="35"/>
      <c r="N243" s="36"/>
      <c r="O243" s="35"/>
      <c r="P243" s="35"/>
      <c r="Q243" s="9"/>
      <c r="R243" s="35"/>
      <c r="S243" s="9"/>
      <c r="T243" s="35"/>
      <c r="U243" s="35"/>
      <c r="V243" s="37"/>
      <c r="W243" s="37"/>
      <c r="X243" s="38"/>
      <c r="Y243" s="39"/>
      <c r="Z243" s="39"/>
      <c r="AA243" s="38"/>
      <c r="AB243" s="9"/>
      <c r="AC243" s="32"/>
      <c r="AD243" s="32"/>
      <c r="AE243" s="32"/>
      <c r="AF243" s="40"/>
      <c r="AG243" s="41"/>
      <c r="AH243" s="42"/>
      <c r="AI243" s="66"/>
      <c r="AJ243" s="66"/>
      <c r="AK243" s="66"/>
      <c r="AL243" s="66"/>
      <c r="AM243" s="79"/>
      <c r="AN243" s="64"/>
      <c r="AP243"/>
    </row>
    <row r="244" spans="2:42">
      <c r="B244" s="50">
        <v>51</v>
      </c>
      <c r="C244" s="32"/>
      <c r="D244" s="33"/>
      <c r="E244" s="32"/>
      <c r="F244" s="9"/>
      <c r="G244" s="10"/>
      <c r="H244" s="9"/>
      <c r="I244" s="10"/>
      <c r="J244" s="332"/>
      <c r="K244" s="9"/>
      <c r="L244" s="34"/>
      <c r="M244" s="35"/>
      <c r="N244" s="36"/>
      <c r="O244" s="35"/>
      <c r="P244" s="35"/>
      <c r="Q244" s="9"/>
      <c r="R244" s="35"/>
      <c r="S244" s="9"/>
      <c r="T244" s="35"/>
      <c r="U244" s="35"/>
      <c r="V244" s="37"/>
      <c r="W244" s="37"/>
      <c r="X244" s="38"/>
      <c r="Y244" s="39"/>
      <c r="Z244" s="39"/>
      <c r="AA244" s="38"/>
      <c r="AB244" s="9"/>
      <c r="AC244" s="32"/>
      <c r="AD244" s="32"/>
      <c r="AE244" s="32"/>
      <c r="AF244" s="40"/>
      <c r="AG244" s="41"/>
      <c r="AH244" s="42"/>
      <c r="AI244" s="66"/>
      <c r="AJ244" s="66"/>
      <c r="AK244" s="66"/>
      <c r="AL244" s="66"/>
      <c r="AM244" s="79"/>
      <c r="AN244" s="63"/>
      <c r="AP244"/>
    </row>
    <row r="245" spans="2:42">
      <c r="B245" s="50">
        <v>52</v>
      </c>
      <c r="C245" s="32"/>
      <c r="D245" s="33"/>
      <c r="E245" s="32"/>
      <c r="F245" s="9"/>
      <c r="G245" s="10"/>
      <c r="H245" s="9"/>
      <c r="I245" s="10"/>
      <c r="J245" s="332"/>
      <c r="K245" s="9"/>
      <c r="L245" s="34"/>
      <c r="M245" s="35"/>
      <c r="N245" s="36"/>
      <c r="O245" s="35"/>
      <c r="P245" s="35"/>
      <c r="Q245" s="9"/>
      <c r="R245" s="35"/>
      <c r="S245" s="9"/>
      <c r="T245" s="35"/>
      <c r="U245" s="35"/>
      <c r="V245" s="37"/>
      <c r="W245" s="37"/>
      <c r="X245" s="38"/>
      <c r="Y245" s="39"/>
      <c r="Z245" s="39"/>
      <c r="AA245" s="38"/>
      <c r="AB245" s="9"/>
      <c r="AC245" s="32"/>
      <c r="AD245" s="32"/>
      <c r="AE245" s="32"/>
      <c r="AF245" s="40"/>
      <c r="AG245" s="41"/>
      <c r="AH245" s="42"/>
      <c r="AI245" s="66"/>
      <c r="AJ245" s="66"/>
      <c r="AK245" s="66"/>
      <c r="AL245" s="66"/>
      <c r="AM245" s="79"/>
      <c r="AN245" s="64"/>
      <c r="AP245"/>
    </row>
    <row r="246" spans="2:42">
      <c r="B246" s="50">
        <v>53</v>
      </c>
      <c r="C246" s="32"/>
      <c r="D246" s="33"/>
      <c r="E246" s="32"/>
      <c r="F246" s="9"/>
      <c r="G246" s="10"/>
      <c r="H246" s="9"/>
      <c r="I246" s="10"/>
      <c r="J246" s="332"/>
      <c r="K246" s="9"/>
      <c r="L246" s="34"/>
      <c r="M246" s="35"/>
      <c r="N246" s="83"/>
      <c r="O246" s="35"/>
      <c r="P246" s="35"/>
      <c r="Q246" s="9"/>
      <c r="R246" s="35"/>
      <c r="S246" s="9"/>
      <c r="T246" s="35"/>
      <c r="U246" s="35"/>
      <c r="V246" s="37"/>
      <c r="W246" s="37"/>
      <c r="X246" s="38"/>
      <c r="Y246" s="39"/>
      <c r="Z246" s="39"/>
      <c r="AA246" s="38"/>
      <c r="AB246" s="9"/>
      <c r="AC246" s="32"/>
      <c r="AD246" s="32"/>
      <c r="AE246" s="32"/>
      <c r="AF246" s="40"/>
      <c r="AG246" s="41"/>
      <c r="AH246" s="42"/>
      <c r="AI246" s="66"/>
      <c r="AJ246" s="66"/>
      <c r="AK246" s="66"/>
      <c r="AL246" s="66"/>
      <c r="AM246" s="79"/>
      <c r="AN246" s="63"/>
      <c r="AP246"/>
    </row>
    <row r="247" spans="2:42">
      <c r="B247" s="50">
        <v>54</v>
      </c>
      <c r="C247" s="32"/>
      <c r="D247" s="33"/>
      <c r="E247" s="32"/>
      <c r="F247" s="9"/>
      <c r="G247" s="10"/>
      <c r="H247" s="9"/>
      <c r="I247" s="10"/>
      <c r="J247" s="332"/>
      <c r="K247" s="9"/>
      <c r="L247" s="34"/>
      <c r="M247" s="35"/>
      <c r="N247" s="36"/>
      <c r="O247" s="35"/>
      <c r="P247" s="35"/>
      <c r="Q247" s="9"/>
      <c r="R247" s="35"/>
      <c r="S247" s="9"/>
      <c r="T247" s="35"/>
      <c r="U247" s="35"/>
      <c r="V247" s="37"/>
      <c r="W247" s="37"/>
      <c r="X247" s="38"/>
      <c r="Y247" s="39"/>
      <c r="Z247" s="39"/>
      <c r="AA247" s="38"/>
      <c r="AB247" s="9"/>
      <c r="AC247" s="32"/>
      <c r="AD247" s="32"/>
      <c r="AE247" s="32"/>
      <c r="AF247" s="40"/>
      <c r="AG247" s="41"/>
      <c r="AH247" s="42"/>
      <c r="AI247" s="66"/>
      <c r="AJ247" s="66"/>
      <c r="AK247" s="66"/>
      <c r="AL247" s="66"/>
      <c r="AM247" s="79"/>
      <c r="AN247" s="64"/>
      <c r="AP247"/>
    </row>
    <row r="248" spans="2:42">
      <c r="B248" s="50">
        <v>55</v>
      </c>
      <c r="C248" s="32"/>
      <c r="D248" s="33"/>
      <c r="E248" s="32"/>
      <c r="F248" s="9"/>
      <c r="G248" s="10"/>
      <c r="H248" s="9"/>
      <c r="I248" s="10"/>
      <c r="J248" s="332"/>
      <c r="K248" s="9"/>
      <c r="L248" s="34"/>
      <c r="M248" s="35"/>
      <c r="N248" s="36"/>
      <c r="O248" s="35"/>
      <c r="P248" s="35"/>
      <c r="Q248" s="9"/>
      <c r="R248" s="35"/>
      <c r="S248" s="9"/>
      <c r="T248" s="35"/>
      <c r="U248" s="35"/>
      <c r="V248" s="37"/>
      <c r="W248" s="37"/>
      <c r="X248" s="38"/>
      <c r="Y248" s="39"/>
      <c r="Z248" s="39"/>
      <c r="AA248" s="38"/>
      <c r="AB248" s="9"/>
      <c r="AC248" s="32"/>
      <c r="AD248" s="32"/>
      <c r="AE248" s="32"/>
      <c r="AF248" s="40"/>
      <c r="AG248" s="41"/>
      <c r="AH248" s="42"/>
      <c r="AI248" s="66"/>
      <c r="AJ248" s="66"/>
      <c r="AK248" s="66"/>
      <c r="AL248" s="66"/>
      <c r="AM248" s="79"/>
      <c r="AN248" s="63"/>
      <c r="AP248"/>
    </row>
    <row r="249" spans="2:42">
      <c r="B249" s="50">
        <v>56</v>
      </c>
      <c r="C249" s="32"/>
      <c r="D249" s="33"/>
      <c r="E249" s="32"/>
      <c r="F249" s="9"/>
      <c r="G249" s="10"/>
      <c r="H249" s="9"/>
      <c r="I249" s="10"/>
      <c r="J249" s="332"/>
      <c r="K249" s="9"/>
      <c r="L249" s="34"/>
      <c r="M249" s="35"/>
      <c r="N249" s="36"/>
      <c r="O249" s="35"/>
      <c r="P249" s="35"/>
      <c r="Q249" s="9"/>
      <c r="R249" s="35"/>
      <c r="S249" s="9"/>
      <c r="T249" s="35"/>
      <c r="U249" s="35"/>
      <c r="V249" s="37"/>
      <c r="W249" s="37"/>
      <c r="X249" s="38"/>
      <c r="Y249" s="39"/>
      <c r="Z249" s="39"/>
      <c r="AA249" s="38"/>
      <c r="AB249" s="9"/>
      <c r="AC249" s="32"/>
      <c r="AD249" s="32"/>
      <c r="AE249" s="32"/>
      <c r="AF249" s="40"/>
      <c r="AG249" s="41"/>
      <c r="AH249" s="42"/>
      <c r="AI249" s="66"/>
      <c r="AJ249" s="66"/>
      <c r="AK249" s="66"/>
      <c r="AL249" s="66"/>
      <c r="AM249" s="79"/>
      <c r="AN249" s="64"/>
      <c r="AP249"/>
    </row>
    <row r="250" spans="2:42">
      <c r="B250" s="50">
        <v>57</v>
      </c>
      <c r="C250" s="32"/>
      <c r="D250" s="33"/>
      <c r="E250" s="32"/>
      <c r="F250" s="9"/>
      <c r="G250" s="10"/>
      <c r="H250" s="9"/>
      <c r="I250" s="10"/>
      <c r="J250" s="332"/>
      <c r="K250" s="9"/>
      <c r="L250" s="34"/>
      <c r="M250" s="35"/>
      <c r="N250" s="36"/>
      <c r="O250" s="35"/>
      <c r="P250" s="35"/>
      <c r="Q250" s="9"/>
      <c r="R250" s="35"/>
      <c r="S250" s="9"/>
      <c r="T250" s="35"/>
      <c r="U250" s="35"/>
      <c r="V250" s="37"/>
      <c r="W250" s="37"/>
      <c r="X250" s="38"/>
      <c r="Y250" s="39"/>
      <c r="Z250" s="39"/>
      <c r="AA250" s="38"/>
      <c r="AB250" s="9"/>
      <c r="AC250" s="32"/>
      <c r="AD250" s="32"/>
      <c r="AE250" s="32"/>
      <c r="AF250" s="40"/>
      <c r="AG250" s="41"/>
      <c r="AH250" s="42"/>
      <c r="AI250" s="66"/>
      <c r="AJ250" s="66"/>
      <c r="AK250" s="66"/>
      <c r="AL250" s="66"/>
      <c r="AM250" s="79"/>
      <c r="AN250" s="63"/>
      <c r="AP250"/>
    </row>
    <row r="251" spans="2:42">
      <c r="B251" s="50">
        <v>58</v>
      </c>
      <c r="C251" s="32"/>
      <c r="D251" s="33"/>
      <c r="E251" s="32"/>
      <c r="F251" s="9"/>
      <c r="G251" s="10"/>
      <c r="H251" s="9"/>
      <c r="I251" s="10"/>
      <c r="J251" s="332"/>
      <c r="K251" s="9"/>
      <c r="L251" s="34"/>
      <c r="M251" s="35"/>
      <c r="N251" s="36"/>
      <c r="O251" s="35"/>
      <c r="P251" s="35"/>
      <c r="Q251" s="9"/>
      <c r="R251" s="35"/>
      <c r="S251" s="9"/>
      <c r="T251" s="35"/>
      <c r="U251" s="35"/>
      <c r="V251" s="37"/>
      <c r="W251" s="37"/>
      <c r="X251" s="38"/>
      <c r="Y251" s="39"/>
      <c r="Z251" s="39"/>
      <c r="AA251" s="38"/>
      <c r="AB251" s="9"/>
      <c r="AC251" s="32"/>
      <c r="AD251" s="32"/>
      <c r="AE251" s="32"/>
      <c r="AF251" s="40"/>
      <c r="AG251" s="41"/>
      <c r="AH251" s="42"/>
      <c r="AI251" s="66"/>
      <c r="AJ251" s="66"/>
      <c r="AK251" s="66"/>
      <c r="AL251" s="66"/>
      <c r="AM251" s="79"/>
      <c r="AN251" s="64"/>
      <c r="AP251"/>
    </row>
    <row r="252" spans="2:42">
      <c r="B252" s="50">
        <v>59</v>
      </c>
      <c r="C252" s="32"/>
      <c r="D252" s="33"/>
      <c r="E252" s="32"/>
      <c r="F252" s="9"/>
      <c r="G252" s="10"/>
      <c r="H252" s="9"/>
      <c r="I252" s="10"/>
      <c r="J252" s="332"/>
      <c r="K252" s="9"/>
      <c r="L252" s="34"/>
      <c r="M252" s="35"/>
      <c r="N252" s="83"/>
      <c r="O252" s="35"/>
      <c r="P252" s="35"/>
      <c r="Q252" s="9"/>
      <c r="R252" s="35"/>
      <c r="S252" s="9"/>
      <c r="T252" s="35"/>
      <c r="U252" s="35"/>
      <c r="V252" s="37"/>
      <c r="W252" s="37"/>
      <c r="X252" s="38"/>
      <c r="Y252" s="39"/>
      <c r="Z252" s="39"/>
      <c r="AA252" s="38"/>
      <c r="AB252" s="9"/>
      <c r="AC252" s="32"/>
      <c r="AD252" s="32"/>
      <c r="AE252" s="32"/>
      <c r="AF252" s="40"/>
      <c r="AG252" s="41"/>
      <c r="AH252" s="42"/>
      <c r="AI252" s="66"/>
      <c r="AJ252" s="66"/>
      <c r="AK252" s="66"/>
      <c r="AL252" s="66"/>
      <c r="AM252" s="79"/>
      <c r="AN252" s="63"/>
      <c r="AP252"/>
    </row>
    <row r="253" spans="2:42">
      <c r="B253" s="50">
        <v>60</v>
      </c>
      <c r="C253" s="32"/>
      <c r="D253" s="33"/>
      <c r="E253" s="32"/>
      <c r="F253" s="9"/>
      <c r="G253" s="10"/>
      <c r="H253" s="9"/>
      <c r="I253" s="10"/>
      <c r="J253" s="332"/>
      <c r="K253" s="9"/>
      <c r="L253" s="34"/>
      <c r="M253" s="35"/>
      <c r="N253" s="36"/>
      <c r="O253" s="35"/>
      <c r="P253" s="35"/>
      <c r="Q253" s="9"/>
      <c r="R253" s="35"/>
      <c r="S253" s="9"/>
      <c r="T253" s="35"/>
      <c r="U253" s="35"/>
      <c r="V253" s="37"/>
      <c r="W253" s="37"/>
      <c r="X253" s="38"/>
      <c r="Y253" s="39"/>
      <c r="Z253" s="39"/>
      <c r="AA253" s="38"/>
      <c r="AB253" s="9"/>
      <c r="AC253" s="32"/>
      <c r="AD253" s="32"/>
      <c r="AE253" s="32"/>
      <c r="AF253" s="40"/>
      <c r="AG253" s="41"/>
      <c r="AH253" s="42"/>
      <c r="AI253" s="66"/>
      <c r="AJ253" s="66"/>
      <c r="AK253" s="66"/>
      <c r="AL253" s="66"/>
      <c r="AM253" s="79"/>
      <c r="AN253" s="64"/>
      <c r="AP253"/>
    </row>
    <row r="254" spans="2:42">
      <c r="B254" s="50">
        <v>61</v>
      </c>
      <c r="C254" s="32"/>
      <c r="D254" s="33"/>
      <c r="E254" s="32"/>
      <c r="F254" s="9"/>
      <c r="G254" s="10"/>
      <c r="H254" s="9"/>
      <c r="I254" s="10"/>
      <c r="J254" s="332"/>
      <c r="K254" s="9"/>
      <c r="L254" s="34"/>
      <c r="M254" s="35"/>
      <c r="N254" s="36"/>
      <c r="O254" s="35"/>
      <c r="P254" s="35"/>
      <c r="Q254" s="9"/>
      <c r="R254" s="35"/>
      <c r="S254" s="9"/>
      <c r="T254" s="35"/>
      <c r="U254" s="35"/>
      <c r="V254" s="37"/>
      <c r="W254" s="37"/>
      <c r="X254" s="38"/>
      <c r="Y254" s="39"/>
      <c r="Z254" s="39"/>
      <c r="AA254" s="38"/>
      <c r="AB254" s="9"/>
      <c r="AC254" s="32"/>
      <c r="AD254" s="32"/>
      <c r="AE254" s="32"/>
      <c r="AF254" s="40"/>
      <c r="AG254" s="41"/>
      <c r="AH254" s="42"/>
      <c r="AI254" s="66"/>
      <c r="AJ254" s="66"/>
      <c r="AK254" s="66"/>
      <c r="AL254" s="66"/>
      <c r="AM254" s="79"/>
      <c r="AN254" s="63"/>
      <c r="AP254"/>
    </row>
    <row r="255" spans="2:42">
      <c r="B255" s="50">
        <v>62</v>
      </c>
      <c r="C255" s="32"/>
      <c r="D255" s="33"/>
      <c r="E255" s="32"/>
      <c r="F255" s="9"/>
      <c r="G255" s="10"/>
      <c r="H255" s="9"/>
      <c r="I255" s="10"/>
      <c r="J255" s="332"/>
      <c r="K255" s="9"/>
      <c r="L255" s="34"/>
      <c r="M255" s="35"/>
      <c r="N255" s="36"/>
      <c r="O255" s="35"/>
      <c r="P255" s="35"/>
      <c r="Q255" s="9"/>
      <c r="R255" s="35"/>
      <c r="S255" s="9"/>
      <c r="T255" s="35"/>
      <c r="U255" s="35"/>
      <c r="V255" s="37"/>
      <c r="W255" s="37"/>
      <c r="X255" s="38"/>
      <c r="Y255" s="39"/>
      <c r="Z255" s="39"/>
      <c r="AA255" s="38"/>
      <c r="AB255" s="9"/>
      <c r="AC255" s="32"/>
      <c r="AD255" s="32"/>
      <c r="AE255" s="32"/>
      <c r="AF255" s="40"/>
      <c r="AG255" s="41"/>
      <c r="AH255" s="42"/>
      <c r="AI255" s="66"/>
      <c r="AJ255" s="66"/>
      <c r="AK255" s="66"/>
      <c r="AL255" s="66"/>
      <c r="AM255" s="79"/>
      <c r="AN255" s="64"/>
      <c r="AP255"/>
    </row>
    <row r="256" spans="2:42">
      <c r="B256" s="50">
        <v>63</v>
      </c>
      <c r="C256" s="32"/>
      <c r="D256" s="33"/>
      <c r="E256" s="32"/>
      <c r="F256" s="9"/>
      <c r="G256" s="10"/>
      <c r="H256" s="9"/>
      <c r="I256" s="10"/>
      <c r="J256" s="332"/>
      <c r="K256" s="9"/>
      <c r="L256" s="34"/>
      <c r="M256" s="35"/>
      <c r="N256" s="36"/>
      <c r="O256" s="35"/>
      <c r="P256" s="35"/>
      <c r="Q256" s="9"/>
      <c r="R256" s="35"/>
      <c r="S256" s="9"/>
      <c r="T256" s="35"/>
      <c r="U256" s="35"/>
      <c r="V256" s="37"/>
      <c r="W256" s="37"/>
      <c r="X256" s="38"/>
      <c r="Y256" s="39"/>
      <c r="Z256" s="39"/>
      <c r="AA256" s="38"/>
      <c r="AB256" s="9"/>
      <c r="AC256" s="32"/>
      <c r="AD256" s="32"/>
      <c r="AE256" s="32"/>
      <c r="AF256" s="40"/>
      <c r="AG256" s="41"/>
      <c r="AH256" s="42"/>
      <c r="AI256" s="66"/>
      <c r="AJ256" s="66"/>
      <c r="AK256" s="66"/>
      <c r="AL256" s="66"/>
      <c r="AM256" s="79"/>
      <c r="AN256" s="63"/>
      <c r="AP256"/>
    </row>
    <row r="257" spans="2:42">
      <c r="B257" s="50">
        <v>64</v>
      </c>
      <c r="C257" s="32"/>
      <c r="D257" s="33"/>
      <c r="E257" s="32"/>
      <c r="F257" s="9"/>
      <c r="G257" s="10"/>
      <c r="H257" s="9"/>
      <c r="I257" s="10"/>
      <c r="J257" s="332"/>
      <c r="K257" s="9"/>
      <c r="L257" s="34"/>
      <c r="M257" s="35"/>
      <c r="N257" s="36"/>
      <c r="O257" s="35"/>
      <c r="P257" s="35"/>
      <c r="Q257" s="9"/>
      <c r="R257" s="35"/>
      <c r="S257" s="9"/>
      <c r="T257" s="35"/>
      <c r="U257" s="35"/>
      <c r="V257" s="37"/>
      <c r="W257" s="37"/>
      <c r="X257" s="38"/>
      <c r="Y257" s="39"/>
      <c r="Z257" s="39"/>
      <c r="AA257" s="38"/>
      <c r="AB257" s="9"/>
      <c r="AC257" s="32"/>
      <c r="AD257" s="32"/>
      <c r="AE257" s="32"/>
      <c r="AF257" s="40"/>
      <c r="AG257" s="41"/>
      <c r="AH257" s="42"/>
      <c r="AI257" s="66"/>
      <c r="AJ257" s="66"/>
      <c r="AK257" s="66"/>
      <c r="AL257" s="66"/>
      <c r="AM257" s="79"/>
      <c r="AN257" s="64"/>
      <c r="AP257"/>
    </row>
    <row r="258" spans="2:42">
      <c r="B258" s="50">
        <v>65</v>
      </c>
      <c r="C258" s="32"/>
      <c r="D258" s="33"/>
      <c r="E258" s="32"/>
      <c r="F258" s="9"/>
      <c r="G258" s="10"/>
      <c r="H258" s="9"/>
      <c r="I258" s="10"/>
      <c r="J258" s="332"/>
      <c r="K258" s="9"/>
      <c r="L258" s="34"/>
      <c r="M258" s="35"/>
      <c r="N258" s="83"/>
      <c r="O258" s="35"/>
      <c r="P258" s="35"/>
      <c r="Q258" s="9"/>
      <c r="R258" s="35"/>
      <c r="S258" s="9"/>
      <c r="T258" s="35"/>
      <c r="U258" s="35"/>
      <c r="V258" s="37"/>
      <c r="W258" s="37"/>
      <c r="X258" s="38"/>
      <c r="Y258" s="39"/>
      <c r="Z258" s="39"/>
      <c r="AA258" s="38"/>
      <c r="AB258" s="9"/>
      <c r="AC258" s="32"/>
      <c r="AD258" s="32"/>
      <c r="AE258" s="32"/>
      <c r="AF258" s="40"/>
      <c r="AG258" s="41"/>
      <c r="AH258" s="42"/>
      <c r="AI258" s="66"/>
      <c r="AJ258" s="66"/>
      <c r="AK258" s="66"/>
      <c r="AL258" s="66"/>
      <c r="AM258" s="79"/>
      <c r="AN258" s="63"/>
      <c r="AP258"/>
    </row>
    <row r="259" spans="2:42">
      <c r="B259" s="50">
        <v>66</v>
      </c>
      <c r="C259" s="32"/>
      <c r="D259" s="33"/>
      <c r="E259" s="32"/>
      <c r="F259" s="9"/>
      <c r="G259" s="10"/>
      <c r="H259" s="9"/>
      <c r="I259" s="10"/>
      <c r="J259" s="332"/>
      <c r="K259" s="9"/>
      <c r="L259" s="34"/>
      <c r="M259" s="35"/>
      <c r="N259" s="36"/>
      <c r="O259" s="35"/>
      <c r="P259" s="35"/>
      <c r="Q259" s="9"/>
      <c r="R259" s="35"/>
      <c r="S259" s="9"/>
      <c r="T259" s="35"/>
      <c r="U259" s="35"/>
      <c r="V259" s="37"/>
      <c r="W259" s="37"/>
      <c r="X259" s="38"/>
      <c r="Y259" s="39"/>
      <c r="Z259" s="39"/>
      <c r="AA259" s="38"/>
      <c r="AB259" s="9"/>
      <c r="AC259" s="32"/>
      <c r="AD259" s="32"/>
      <c r="AE259" s="32"/>
      <c r="AF259" s="40"/>
      <c r="AG259" s="41"/>
      <c r="AH259" s="42"/>
      <c r="AI259" s="66"/>
      <c r="AJ259" s="66"/>
      <c r="AK259" s="66"/>
      <c r="AL259" s="66"/>
      <c r="AM259" s="79"/>
      <c r="AN259" s="64"/>
      <c r="AP259"/>
    </row>
    <row r="260" spans="2:42">
      <c r="B260" s="50">
        <v>67</v>
      </c>
      <c r="C260" s="32"/>
      <c r="D260" s="33"/>
      <c r="E260" s="32"/>
      <c r="F260" s="9"/>
      <c r="G260" s="10"/>
      <c r="H260" s="9"/>
      <c r="I260" s="10"/>
      <c r="J260" s="332"/>
      <c r="K260" s="9"/>
      <c r="L260" s="34"/>
      <c r="M260" s="35"/>
      <c r="N260" s="36"/>
      <c r="O260" s="35"/>
      <c r="P260" s="35"/>
      <c r="Q260" s="9"/>
      <c r="R260" s="35"/>
      <c r="S260" s="9"/>
      <c r="T260" s="35"/>
      <c r="U260" s="35"/>
      <c r="V260" s="37"/>
      <c r="W260" s="37"/>
      <c r="X260" s="38"/>
      <c r="Y260" s="39"/>
      <c r="Z260" s="39"/>
      <c r="AA260" s="38"/>
      <c r="AB260" s="9"/>
      <c r="AC260" s="32"/>
      <c r="AD260" s="32"/>
      <c r="AE260" s="32"/>
      <c r="AF260" s="40"/>
      <c r="AG260" s="41"/>
      <c r="AH260" s="42"/>
      <c r="AI260" s="66"/>
      <c r="AJ260" s="66"/>
      <c r="AK260" s="66"/>
      <c r="AL260" s="66"/>
      <c r="AM260" s="79"/>
      <c r="AN260" s="63"/>
      <c r="AP260"/>
    </row>
    <row r="261" spans="2:42">
      <c r="B261" s="50">
        <v>68</v>
      </c>
      <c r="C261" s="32"/>
      <c r="D261" s="33"/>
      <c r="E261" s="32"/>
      <c r="F261" s="9"/>
      <c r="G261" s="10"/>
      <c r="H261" s="9"/>
      <c r="I261" s="10"/>
      <c r="J261" s="332"/>
      <c r="K261" s="9"/>
      <c r="L261" s="34"/>
      <c r="M261" s="35"/>
      <c r="N261" s="36"/>
      <c r="O261" s="35"/>
      <c r="P261" s="35"/>
      <c r="Q261" s="9"/>
      <c r="R261" s="35"/>
      <c r="S261" s="9"/>
      <c r="T261" s="35"/>
      <c r="U261" s="35"/>
      <c r="V261" s="37"/>
      <c r="W261" s="37"/>
      <c r="X261" s="38"/>
      <c r="Y261" s="39"/>
      <c r="Z261" s="39"/>
      <c r="AA261" s="38"/>
      <c r="AB261" s="9"/>
      <c r="AC261" s="32"/>
      <c r="AD261" s="32"/>
      <c r="AE261" s="32"/>
      <c r="AF261" s="40"/>
      <c r="AG261" s="41"/>
      <c r="AH261" s="42"/>
      <c r="AI261" s="66"/>
      <c r="AJ261" s="66"/>
      <c r="AK261" s="66"/>
      <c r="AL261" s="66"/>
      <c r="AM261" s="79"/>
      <c r="AN261" s="64"/>
      <c r="AP261"/>
    </row>
    <row r="262" spans="2:42">
      <c r="B262" s="50">
        <v>69</v>
      </c>
      <c r="C262" s="32"/>
      <c r="D262" s="33"/>
      <c r="E262" s="32"/>
      <c r="F262" s="9"/>
      <c r="G262" s="10"/>
      <c r="H262" s="9"/>
      <c r="I262" s="10"/>
      <c r="J262" s="332"/>
      <c r="K262" s="9"/>
      <c r="L262" s="34"/>
      <c r="M262" s="35"/>
      <c r="N262" s="36"/>
      <c r="O262" s="35"/>
      <c r="P262" s="35"/>
      <c r="Q262" s="9"/>
      <c r="R262" s="35"/>
      <c r="S262" s="9"/>
      <c r="T262" s="35"/>
      <c r="U262" s="35"/>
      <c r="V262" s="37"/>
      <c r="W262" s="37"/>
      <c r="X262" s="38"/>
      <c r="Y262" s="39"/>
      <c r="Z262" s="39"/>
      <c r="AA262" s="38"/>
      <c r="AB262" s="9"/>
      <c r="AC262" s="32"/>
      <c r="AD262" s="32"/>
      <c r="AE262" s="32"/>
      <c r="AF262" s="40"/>
      <c r="AG262" s="41"/>
      <c r="AH262" s="42"/>
      <c r="AI262" s="66"/>
      <c r="AJ262" s="66"/>
      <c r="AK262" s="66"/>
      <c r="AL262" s="66"/>
      <c r="AM262" s="79"/>
      <c r="AN262" s="63"/>
      <c r="AP262"/>
    </row>
    <row r="263" spans="2:42">
      <c r="B263" s="50">
        <v>70</v>
      </c>
      <c r="C263" s="32"/>
      <c r="D263" s="33"/>
      <c r="E263" s="32"/>
      <c r="F263" s="9"/>
      <c r="G263" s="10"/>
      <c r="H263" s="9"/>
      <c r="I263" s="10"/>
      <c r="J263" s="332"/>
      <c r="K263" s="9"/>
      <c r="L263" s="34"/>
      <c r="M263" s="35"/>
      <c r="N263" s="36"/>
      <c r="O263" s="35"/>
      <c r="P263" s="35"/>
      <c r="Q263" s="9"/>
      <c r="R263" s="35"/>
      <c r="S263" s="9"/>
      <c r="T263" s="35"/>
      <c r="U263" s="35"/>
      <c r="V263" s="37"/>
      <c r="W263" s="37"/>
      <c r="X263" s="38"/>
      <c r="Y263" s="39"/>
      <c r="Z263" s="39"/>
      <c r="AA263" s="38"/>
      <c r="AB263" s="9"/>
      <c r="AC263" s="32"/>
      <c r="AD263" s="32"/>
      <c r="AE263" s="32"/>
      <c r="AF263" s="40"/>
      <c r="AG263" s="41"/>
      <c r="AH263" s="42"/>
      <c r="AI263" s="66"/>
      <c r="AJ263" s="66"/>
      <c r="AK263" s="66"/>
      <c r="AL263" s="66"/>
      <c r="AM263" s="79"/>
      <c r="AN263" s="63"/>
      <c r="AP263"/>
    </row>
    <row r="264" spans="2:42">
      <c r="B264" s="50">
        <v>71</v>
      </c>
      <c r="C264" s="32"/>
      <c r="D264" s="33"/>
      <c r="E264" s="32"/>
      <c r="F264" s="9"/>
      <c r="G264" s="10"/>
      <c r="H264" s="9"/>
      <c r="I264" s="10"/>
      <c r="J264" s="332"/>
      <c r="K264" s="9"/>
      <c r="L264" s="34"/>
      <c r="M264" s="35"/>
      <c r="N264" s="83"/>
      <c r="O264" s="35"/>
      <c r="P264" s="35"/>
      <c r="Q264" s="9"/>
      <c r="R264" s="35"/>
      <c r="S264" s="9"/>
      <c r="T264" s="35"/>
      <c r="U264" s="35"/>
      <c r="V264" s="37"/>
      <c r="W264" s="37"/>
      <c r="X264" s="38"/>
      <c r="Y264" s="39"/>
      <c r="Z264" s="39"/>
      <c r="AA264" s="38"/>
      <c r="AB264" s="9"/>
      <c r="AC264" s="32"/>
      <c r="AD264" s="32"/>
      <c r="AE264" s="32"/>
      <c r="AF264" s="40"/>
      <c r="AG264" s="41"/>
      <c r="AH264" s="42"/>
      <c r="AI264" s="66"/>
      <c r="AJ264" s="66"/>
      <c r="AK264" s="66"/>
      <c r="AL264" s="66"/>
      <c r="AM264" s="79"/>
      <c r="AN264" s="63"/>
      <c r="AP264"/>
    </row>
    <row r="265" spans="2:42">
      <c r="B265" s="50">
        <v>72</v>
      </c>
      <c r="C265" s="32"/>
      <c r="D265" s="33"/>
      <c r="E265" s="32"/>
      <c r="F265" s="9"/>
      <c r="G265" s="10"/>
      <c r="H265" s="9"/>
      <c r="I265" s="10"/>
      <c r="J265" s="332"/>
      <c r="K265" s="9"/>
      <c r="L265" s="34"/>
      <c r="M265" s="35"/>
      <c r="N265" s="36"/>
      <c r="O265" s="35"/>
      <c r="P265" s="35"/>
      <c r="Q265" s="9"/>
      <c r="R265" s="35"/>
      <c r="S265" s="9"/>
      <c r="T265" s="35"/>
      <c r="U265" s="35"/>
      <c r="V265" s="37"/>
      <c r="W265" s="37"/>
      <c r="X265" s="38"/>
      <c r="Y265" s="39"/>
      <c r="Z265" s="39"/>
      <c r="AA265" s="38"/>
      <c r="AB265" s="9"/>
      <c r="AC265" s="32"/>
      <c r="AD265" s="32"/>
      <c r="AE265" s="32"/>
      <c r="AF265" s="40"/>
      <c r="AG265" s="41"/>
      <c r="AH265" s="42"/>
      <c r="AI265" s="66"/>
      <c r="AJ265" s="66"/>
      <c r="AK265" s="66"/>
      <c r="AL265" s="66"/>
      <c r="AM265" s="79"/>
      <c r="AN265" s="64"/>
      <c r="AP265"/>
    </row>
    <row r="266" spans="2:42">
      <c r="B266" s="50">
        <v>73</v>
      </c>
      <c r="C266" s="32"/>
      <c r="D266" s="33"/>
      <c r="E266" s="32"/>
      <c r="F266" s="9"/>
      <c r="G266" s="10"/>
      <c r="H266" s="9"/>
      <c r="I266" s="10"/>
      <c r="J266" s="332"/>
      <c r="K266" s="9"/>
      <c r="L266" s="34"/>
      <c r="M266" s="35"/>
      <c r="N266" s="36"/>
      <c r="O266" s="35"/>
      <c r="P266" s="35"/>
      <c r="Q266" s="9"/>
      <c r="R266" s="35"/>
      <c r="S266" s="9"/>
      <c r="T266" s="35"/>
      <c r="U266" s="35"/>
      <c r="V266" s="37"/>
      <c r="W266" s="37"/>
      <c r="X266" s="38"/>
      <c r="Y266" s="39"/>
      <c r="Z266" s="39"/>
      <c r="AA266" s="38"/>
      <c r="AB266" s="9"/>
      <c r="AC266" s="32"/>
      <c r="AD266" s="32"/>
      <c r="AE266" s="32"/>
      <c r="AF266" s="40"/>
      <c r="AG266" s="41"/>
      <c r="AH266" s="42"/>
      <c r="AI266" s="66"/>
      <c r="AJ266" s="66"/>
      <c r="AK266" s="66"/>
      <c r="AL266" s="66"/>
      <c r="AM266" s="79"/>
      <c r="AN266" s="63"/>
      <c r="AP266"/>
    </row>
    <row r="267" spans="2:42">
      <c r="B267" s="50">
        <v>74</v>
      </c>
      <c r="C267" s="32"/>
      <c r="D267" s="33"/>
      <c r="E267" s="32"/>
      <c r="F267" s="9"/>
      <c r="G267" s="10"/>
      <c r="H267" s="9"/>
      <c r="I267" s="10"/>
      <c r="J267" s="332"/>
      <c r="K267" s="9"/>
      <c r="L267" s="34"/>
      <c r="M267" s="35"/>
      <c r="N267" s="36"/>
      <c r="O267" s="35"/>
      <c r="P267" s="35"/>
      <c r="Q267" s="9"/>
      <c r="R267" s="35"/>
      <c r="S267" s="9"/>
      <c r="T267" s="35"/>
      <c r="U267" s="35"/>
      <c r="V267" s="37"/>
      <c r="W267" s="37"/>
      <c r="X267" s="38"/>
      <c r="Y267" s="39"/>
      <c r="Z267" s="39"/>
      <c r="AA267" s="38"/>
      <c r="AB267" s="9"/>
      <c r="AC267" s="32"/>
      <c r="AD267" s="32"/>
      <c r="AE267" s="32"/>
      <c r="AF267" s="40"/>
      <c r="AG267" s="41"/>
      <c r="AH267" s="42"/>
      <c r="AI267" s="66"/>
      <c r="AJ267" s="66"/>
      <c r="AK267" s="66"/>
      <c r="AL267" s="66"/>
      <c r="AM267" s="79"/>
      <c r="AN267" s="64"/>
      <c r="AP267"/>
    </row>
    <row r="268" spans="2:42">
      <c r="B268" s="50">
        <v>75</v>
      </c>
      <c r="C268" s="32"/>
      <c r="D268" s="33"/>
      <c r="E268" s="32"/>
      <c r="F268" s="9"/>
      <c r="G268" s="10"/>
      <c r="H268" s="9"/>
      <c r="I268" s="10"/>
      <c r="J268" s="332"/>
      <c r="K268" s="9"/>
      <c r="L268" s="34"/>
      <c r="M268" s="35"/>
      <c r="N268" s="36"/>
      <c r="O268" s="35"/>
      <c r="P268" s="35"/>
      <c r="Q268" s="9"/>
      <c r="R268" s="35"/>
      <c r="S268" s="9"/>
      <c r="T268" s="35"/>
      <c r="U268" s="35"/>
      <c r="V268" s="37"/>
      <c r="W268" s="37"/>
      <c r="X268" s="38"/>
      <c r="Y268" s="39"/>
      <c r="Z268" s="39"/>
      <c r="AA268" s="38"/>
      <c r="AB268" s="9"/>
      <c r="AC268" s="32"/>
      <c r="AD268" s="32"/>
      <c r="AE268" s="32"/>
      <c r="AF268" s="40"/>
      <c r="AG268" s="41"/>
      <c r="AH268" s="42"/>
      <c r="AP268"/>
    </row>
    <row r="269" spans="2:42">
      <c r="B269" s="50">
        <v>76</v>
      </c>
      <c r="C269" s="32"/>
      <c r="D269" s="33"/>
      <c r="E269" s="32"/>
      <c r="F269" s="9"/>
      <c r="G269" s="10"/>
      <c r="H269" s="9"/>
      <c r="I269" s="10"/>
      <c r="J269" s="332"/>
      <c r="K269" s="9"/>
      <c r="L269" s="34"/>
      <c r="M269" s="35"/>
      <c r="N269" s="36"/>
      <c r="O269" s="35"/>
      <c r="P269" s="35"/>
      <c r="Q269" s="9"/>
      <c r="R269" s="35"/>
      <c r="S269" s="9"/>
      <c r="T269" s="35"/>
      <c r="U269" s="35"/>
      <c r="V269" s="37"/>
      <c r="W269" s="37"/>
      <c r="X269" s="38"/>
      <c r="Y269" s="39"/>
      <c r="Z269" s="39"/>
      <c r="AA269" s="38"/>
      <c r="AB269" s="9"/>
      <c r="AC269" s="32"/>
      <c r="AD269" s="32"/>
      <c r="AE269" s="32"/>
      <c r="AF269" s="40"/>
      <c r="AG269" s="41"/>
      <c r="AH269" s="42"/>
      <c r="AI269" s="180" t="s">
        <v>165</v>
      </c>
      <c r="AJ269" s="864" t="s">
        <v>166</v>
      </c>
      <c r="AK269" s="865"/>
      <c r="AL269" s="80" t="s">
        <v>167</v>
      </c>
      <c r="AP269"/>
    </row>
    <row r="270" spans="2:42">
      <c r="B270" s="479"/>
      <c r="C270" s="480"/>
      <c r="D270" s="480"/>
      <c r="E270" s="480"/>
      <c r="F270" s="480"/>
      <c r="G270" s="480"/>
      <c r="H270" s="480"/>
      <c r="I270" s="480"/>
      <c r="J270" s="485"/>
      <c r="K270" s="480"/>
      <c r="L270" s="480"/>
      <c r="M270" s="481"/>
      <c r="N270" s="871"/>
      <c r="O270" s="872"/>
      <c r="P270" s="872"/>
      <c r="Q270" s="872"/>
      <c r="R270" s="872"/>
      <c r="S270" s="872"/>
      <c r="T270" s="872"/>
      <c r="U270" s="872"/>
      <c r="V270" s="873"/>
      <c r="W270" s="871"/>
      <c r="X270" s="872"/>
      <c r="Y270" s="872"/>
      <c r="Z270" s="872"/>
      <c r="AA270" s="872"/>
      <c r="AB270" s="872"/>
      <c r="AC270" s="872"/>
      <c r="AD270" s="872"/>
      <c r="AE270" s="872"/>
      <c r="AF270" s="872"/>
      <c r="AG270" s="873"/>
      <c r="AI270" s="858"/>
      <c r="AJ270" s="861"/>
      <c r="AK270" s="861"/>
      <c r="AL270" s="861"/>
      <c r="AP270"/>
    </row>
    <row r="271" spans="2:42">
      <c r="B271" s="253"/>
      <c r="C271" s="349"/>
      <c r="D271" s="349"/>
      <c r="E271" s="349"/>
      <c r="F271" s="349"/>
      <c r="G271" s="349"/>
      <c r="H271" s="349"/>
      <c r="I271" s="349"/>
      <c r="J271" s="352"/>
      <c r="K271" s="349"/>
      <c r="L271" s="349"/>
      <c r="M271" s="350"/>
      <c r="N271" s="874"/>
      <c r="O271" s="875"/>
      <c r="P271" s="875"/>
      <c r="Q271" s="875"/>
      <c r="R271" s="875"/>
      <c r="S271" s="875"/>
      <c r="T271" s="875"/>
      <c r="U271" s="875"/>
      <c r="V271" s="876"/>
      <c r="W271" s="874"/>
      <c r="X271" s="875"/>
      <c r="Y271" s="875"/>
      <c r="Z271" s="875"/>
      <c r="AA271" s="875"/>
      <c r="AB271" s="875"/>
      <c r="AC271" s="875"/>
      <c r="AD271" s="875"/>
      <c r="AE271" s="875"/>
      <c r="AF271" s="875"/>
      <c r="AG271" s="876"/>
      <c r="AI271" s="859"/>
      <c r="AJ271" s="862"/>
      <c r="AK271" s="862"/>
      <c r="AL271" s="862"/>
      <c r="AP271"/>
    </row>
    <row r="272" spans="2:42">
      <c r="B272" s="479"/>
      <c r="C272" s="480"/>
      <c r="D272" s="480"/>
      <c r="E272" s="480"/>
      <c r="F272" s="480"/>
      <c r="G272" s="480"/>
      <c r="H272" s="480"/>
      <c r="I272" s="480"/>
      <c r="J272" s="485"/>
      <c r="K272" s="480"/>
      <c r="L272" s="480"/>
      <c r="M272" s="481"/>
      <c r="N272" s="871"/>
      <c r="O272" s="872"/>
      <c r="P272" s="872"/>
      <c r="Q272" s="872"/>
      <c r="R272" s="872"/>
      <c r="S272" s="872"/>
      <c r="T272" s="872"/>
      <c r="U272" s="872"/>
      <c r="V272" s="873"/>
      <c r="W272" s="871"/>
      <c r="X272" s="872"/>
      <c r="Y272" s="872"/>
      <c r="Z272" s="872"/>
      <c r="AA272" s="872"/>
      <c r="AB272" s="872"/>
      <c r="AC272" s="872"/>
      <c r="AD272" s="872"/>
      <c r="AE272" s="872"/>
      <c r="AF272" s="872"/>
      <c r="AG272" s="873"/>
      <c r="AI272" s="860"/>
      <c r="AJ272" s="863"/>
      <c r="AK272" s="863"/>
      <c r="AL272" s="862"/>
      <c r="AP272"/>
    </row>
    <row r="273" spans="2:42">
      <c r="B273" s="253"/>
      <c r="C273" s="349"/>
      <c r="D273" s="349"/>
      <c r="E273" s="349"/>
      <c r="F273" s="349"/>
      <c r="G273" s="349"/>
      <c r="H273" s="349"/>
      <c r="I273" s="349"/>
      <c r="J273" s="352"/>
      <c r="K273" s="349"/>
      <c r="L273" s="349"/>
      <c r="M273" s="350"/>
      <c r="N273" s="874"/>
      <c r="O273" s="875"/>
      <c r="P273" s="875"/>
      <c r="Q273" s="875"/>
      <c r="R273" s="875"/>
      <c r="S273" s="875"/>
      <c r="T273" s="875"/>
      <c r="U273" s="875"/>
      <c r="V273" s="876"/>
      <c r="W273" s="874"/>
      <c r="X273" s="875"/>
      <c r="Y273" s="875"/>
      <c r="Z273" s="875"/>
      <c r="AA273" s="875"/>
      <c r="AB273" s="875"/>
      <c r="AC273" s="875"/>
      <c r="AD273" s="875"/>
      <c r="AE273" s="875"/>
      <c r="AF273" s="875"/>
      <c r="AG273" s="876"/>
      <c r="AI273" s="180" t="s">
        <v>168</v>
      </c>
      <c r="AJ273" s="81" t="s">
        <v>446</v>
      </c>
      <c r="AK273" s="81" t="s">
        <v>447</v>
      </c>
      <c r="AL273" s="863"/>
      <c r="AP273"/>
    </row>
    <row r="274" spans="2:42">
      <c r="B274" s="479"/>
      <c r="C274" s="480"/>
      <c r="D274" s="480"/>
      <c r="E274" s="480"/>
      <c r="F274" s="480"/>
      <c r="G274" s="480"/>
      <c r="H274" s="480"/>
      <c r="I274" s="480"/>
      <c r="J274" s="485"/>
      <c r="K274" s="480"/>
      <c r="L274" s="480"/>
      <c r="M274" s="481"/>
      <c r="N274" s="871"/>
      <c r="O274" s="872"/>
      <c r="P274" s="872"/>
      <c r="Q274" s="872"/>
      <c r="R274" s="872"/>
      <c r="S274" s="872"/>
      <c r="T274" s="872"/>
      <c r="U274" s="872"/>
      <c r="V274" s="873"/>
      <c r="W274" s="871"/>
      <c r="X274" s="872"/>
      <c r="Y274" s="872"/>
      <c r="Z274" s="872"/>
      <c r="AA274" s="872"/>
      <c r="AB274" s="872"/>
      <c r="AC274" s="872"/>
      <c r="AD274" s="872"/>
      <c r="AE274" s="872"/>
      <c r="AF274" s="872"/>
      <c r="AG274" s="873"/>
      <c r="AI274" s="861"/>
      <c r="AJ274" s="861"/>
      <c r="AK274" s="861"/>
      <c r="AL274" s="80" t="s">
        <v>169</v>
      </c>
      <c r="AP274"/>
    </row>
    <row r="275" spans="2:42">
      <c r="B275" s="253"/>
      <c r="C275" s="349"/>
      <c r="D275" s="349"/>
      <c r="E275" s="349"/>
      <c r="F275" s="349"/>
      <c r="G275" s="349"/>
      <c r="H275" s="349"/>
      <c r="I275" s="349"/>
      <c r="J275" s="352"/>
      <c r="K275" s="349"/>
      <c r="L275" s="349"/>
      <c r="M275" s="350"/>
      <c r="N275" s="874"/>
      <c r="O275" s="875"/>
      <c r="P275" s="875"/>
      <c r="Q275" s="875"/>
      <c r="R275" s="875"/>
      <c r="S275" s="875"/>
      <c r="T275" s="875"/>
      <c r="U275" s="875"/>
      <c r="V275" s="876"/>
      <c r="W275" s="874"/>
      <c r="X275" s="875"/>
      <c r="Y275" s="875"/>
      <c r="Z275" s="875"/>
      <c r="AA275" s="875"/>
      <c r="AB275" s="875"/>
      <c r="AC275" s="875"/>
      <c r="AD275" s="875"/>
      <c r="AE275" s="875"/>
      <c r="AF275" s="875"/>
      <c r="AG275" s="876"/>
      <c r="AI275" s="862"/>
      <c r="AJ275" s="862"/>
      <c r="AK275" s="862"/>
      <c r="AL275" s="861"/>
      <c r="AP275"/>
    </row>
    <row r="276" spans="2:42">
      <c r="B276" s="479"/>
      <c r="C276" s="480"/>
      <c r="D276" s="480"/>
      <c r="E276" s="480"/>
      <c r="F276" s="480"/>
      <c r="G276" s="480"/>
      <c r="H276" s="480"/>
      <c r="I276" s="480"/>
      <c r="J276" s="485"/>
      <c r="K276" s="480"/>
      <c r="L276" s="480"/>
      <c r="M276" s="481"/>
      <c r="N276" s="871"/>
      <c r="O276" s="872"/>
      <c r="P276" s="872"/>
      <c r="Q276" s="872"/>
      <c r="R276" s="872"/>
      <c r="S276" s="872"/>
      <c r="T276" s="872"/>
      <c r="U276" s="872"/>
      <c r="V276" s="873"/>
      <c r="W276" s="871"/>
      <c r="X276" s="872"/>
      <c r="Y276" s="872"/>
      <c r="Z276" s="872"/>
      <c r="AA276" s="872"/>
      <c r="AB276" s="872"/>
      <c r="AC276" s="872"/>
      <c r="AD276" s="872"/>
      <c r="AE276" s="872"/>
      <c r="AF276" s="872"/>
      <c r="AG276" s="873"/>
      <c r="AI276" s="863"/>
      <c r="AJ276" s="863"/>
      <c r="AK276" s="863"/>
      <c r="AL276" s="862"/>
      <c r="AP276"/>
    </row>
    <row r="277" spans="2:42">
      <c r="B277" s="253"/>
      <c r="C277" s="349"/>
      <c r="D277" s="349"/>
      <c r="E277" s="349"/>
      <c r="F277" s="349"/>
      <c r="G277" s="349"/>
      <c r="H277" s="349"/>
      <c r="I277" s="349"/>
      <c r="J277" s="352"/>
      <c r="K277" s="349"/>
      <c r="L277" s="349"/>
      <c r="M277" s="350"/>
      <c r="N277" s="874"/>
      <c r="O277" s="875"/>
      <c r="P277" s="875"/>
      <c r="Q277" s="875"/>
      <c r="R277" s="875"/>
      <c r="S277" s="875"/>
      <c r="T277" s="875"/>
      <c r="U277" s="875"/>
      <c r="V277" s="876"/>
      <c r="W277" s="874"/>
      <c r="X277" s="875"/>
      <c r="Y277" s="875"/>
      <c r="Z277" s="875"/>
      <c r="AA277" s="875"/>
      <c r="AB277" s="875"/>
      <c r="AC277" s="875"/>
      <c r="AD277" s="875"/>
      <c r="AE277" s="875"/>
      <c r="AF277" s="875"/>
      <c r="AG277" s="876"/>
      <c r="AI277" s="180" t="s">
        <v>168</v>
      </c>
      <c r="AJ277" s="81" t="s">
        <v>436</v>
      </c>
      <c r="AK277" s="81" t="s">
        <v>447</v>
      </c>
      <c r="AL277" s="862"/>
      <c r="AP277"/>
    </row>
    <row r="278" spans="2:42">
      <c r="B278" s="479"/>
      <c r="C278" s="480"/>
      <c r="D278" s="480"/>
      <c r="E278" s="480"/>
      <c r="F278" s="480"/>
      <c r="G278" s="480"/>
      <c r="H278" s="480"/>
      <c r="I278" s="480"/>
      <c r="J278" s="485"/>
      <c r="K278" s="480"/>
      <c r="L278" s="480"/>
      <c r="M278" s="481"/>
      <c r="N278" s="871"/>
      <c r="O278" s="872"/>
      <c r="P278" s="872"/>
      <c r="Q278" s="872"/>
      <c r="R278" s="872"/>
      <c r="S278" s="872"/>
      <c r="T278" s="872"/>
      <c r="U278" s="872"/>
      <c r="V278" s="873"/>
      <c r="W278" s="871"/>
      <c r="X278" s="872"/>
      <c r="Y278" s="872"/>
      <c r="Z278" s="872"/>
      <c r="AA278" s="872"/>
      <c r="AB278" s="872"/>
      <c r="AC278" s="872"/>
      <c r="AD278" s="872"/>
      <c r="AE278" s="872"/>
      <c r="AF278" s="872"/>
      <c r="AG278" s="873"/>
      <c r="AL278" s="863"/>
      <c r="AP278"/>
    </row>
    <row r="279" spans="2:42">
      <c r="B279" s="253"/>
      <c r="C279" s="349"/>
      <c r="D279" s="349"/>
      <c r="E279" s="349"/>
      <c r="F279" s="349"/>
      <c r="G279" s="349"/>
      <c r="H279" s="349"/>
      <c r="I279" s="349"/>
      <c r="J279" s="352"/>
      <c r="K279" s="349"/>
      <c r="L279" s="349"/>
      <c r="M279" s="350"/>
      <c r="N279" s="874"/>
      <c r="O279" s="875"/>
      <c r="P279" s="875"/>
      <c r="Q279" s="875"/>
      <c r="R279" s="875"/>
      <c r="S279" s="875"/>
      <c r="T279" s="875"/>
      <c r="U279" s="875"/>
      <c r="V279" s="876"/>
      <c r="W279" s="874"/>
      <c r="X279" s="875"/>
      <c r="Y279" s="875"/>
      <c r="Z279" s="875"/>
      <c r="AA279" s="875"/>
      <c r="AB279" s="875"/>
      <c r="AC279" s="875"/>
      <c r="AD279" s="875"/>
      <c r="AE279" s="875"/>
      <c r="AF279" s="875"/>
      <c r="AG279" s="876"/>
      <c r="AP279"/>
    </row>
    <row r="280" spans="2:42" ht="17.25">
      <c r="C280" s="44" t="s">
        <v>150</v>
      </c>
      <c r="AF280" s="855">
        <v>2020</v>
      </c>
      <c r="AG280" s="855"/>
      <c r="AH280" s="178" t="s">
        <v>151</v>
      </c>
      <c r="AI280" s="45"/>
      <c r="AJ280" s="178" t="s">
        <v>173</v>
      </c>
      <c r="AK280" s="45"/>
      <c r="AL280" s="178"/>
      <c r="AM280" s="44" t="s">
        <v>153</v>
      </c>
      <c r="AP280"/>
    </row>
    <row r="281" spans="2:42">
      <c r="AL281" s="46" t="s">
        <v>154</v>
      </c>
      <c r="AP281"/>
    </row>
    <row r="282" spans="2:42" ht="42">
      <c r="K282" s="47" t="s">
        <v>155</v>
      </c>
      <c r="X282" s="48" t="s">
        <v>156</v>
      </c>
      <c r="Y282" s="866"/>
      <c r="Z282" s="866"/>
      <c r="AA282" s="866"/>
      <c r="AB282" s="866"/>
      <c r="AC282" s="866"/>
      <c r="AD282" s="179"/>
      <c r="AE282" s="49" t="s">
        <v>170</v>
      </c>
      <c r="AF282" s="866"/>
      <c r="AG282" s="866"/>
      <c r="AH282" s="867"/>
      <c r="AI282" s="48" t="s">
        <v>158</v>
      </c>
      <c r="AJ282" s="866"/>
      <c r="AK282" s="866"/>
      <c r="AL282" s="867"/>
      <c r="AP282"/>
    </row>
    <row r="283" spans="2:42">
      <c r="AP283"/>
    </row>
    <row r="284" spans="2:42">
      <c r="AP284"/>
    </row>
    <row r="285" spans="2:42">
      <c r="AP285"/>
    </row>
    <row r="286" spans="2:42" ht="48">
      <c r="B286" s="50" t="s">
        <v>448</v>
      </c>
      <c r="C286" s="51" t="s">
        <v>449</v>
      </c>
      <c r="D286" s="51" t="s">
        <v>160</v>
      </c>
      <c r="E286" s="52" t="s">
        <v>443</v>
      </c>
      <c r="F286" s="53" t="s">
        <v>81</v>
      </c>
      <c r="G286" s="52" t="s">
        <v>82</v>
      </c>
      <c r="H286" s="52" t="s">
        <v>83</v>
      </c>
      <c r="I286" s="54" t="s">
        <v>84</v>
      </c>
      <c r="J286" s="483" t="s">
        <v>450</v>
      </c>
      <c r="K286" s="53" t="s">
        <v>445</v>
      </c>
      <c r="L286" s="55" t="s">
        <v>87</v>
      </c>
      <c r="M286" s="56" t="s">
        <v>88</v>
      </c>
      <c r="N286" s="56" t="s">
        <v>89</v>
      </c>
      <c r="O286" s="56" t="s">
        <v>90</v>
      </c>
      <c r="P286" s="56" t="s">
        <v>91</v>
      </c>
      <c r="Q286" s="56" t="s">
        <v>92</v>
      </c>
      <c r="R286" s="56" t="s">
        <v>93</v>
      </c>
      <c r="S286" s="56" t="s">
        <v>94</v>
      </c>
      <c r="T286" s="56" t="s">
        <v>95</v>
      </c>
      <c r="U286" s="56" t="s">
        <v>96</v>
      </c>
      <c r="V286" s="57" t="s">
        <v>97</v>
      </c>
      <c r="W286" s="55" t="s">
        <v>98</v>
      </c>
      <c r="X286" s="55" t="s">
        <v>99</v>
      </c>
      <c r="Y286" s="55" t="s">
        <v>100</v>
      </c>
      <c r="Z286" s="55" t="s">
        <v>101</v>
      </c>
      <c r="AA286" s="55" t="s">
        <v>102</v>
      </c>
      <c r="AB286" s="55" t="s">
        <v>103</v>
      </c>
      <c r="AC286" s="55" t="s">
        <v>104</v>
      </c>
      <c r="AD286" s="55" t="s">
        <v>105</v>
      </c>
      <c r="AE286" s="55" t="s">
        <v>106</v>
      </c>
      <c r="AF286" s="58" t="s">
        <v>162</v>
      </c>
      <c r="AG286" s="59" t="s">
        <v>171</v>
      </c>
      <c r="AH286" s="868" t="s">
        <v>164</v>
      </c>
      <c r="AI286" s="869"/>
      <c r="AJ286" s="869"/>
      <c r="AK286" s="869"/>
      <c r="AL286" s="869"/>
      <c r="AM286" s="870"/>
      <c r="AN286" s="60"/>
      <c r="AP286"/>
    </row>
    <row r="287" spans="2:42">
      <c r="B287" s="50">
        <v>1</v>
      </c>
      <c r="C287" s="32"/>
      <c r="D287" s="33"/>
      <c r="E287" s="32"/>
      <c r="F287" s="9"/>
      <c r="G287" s="10"/>
      <c r="H287" s="9"/>
      <c r="I287" s="10"/>
      <c r="J287" s="332"/>
      <c r="K287" s="9"/>
      <c r="L287" s="34"/>
      <c r="M287" s="35"/>
      <c r="N287" s="36"/>
      <c r="O287" s="36"/>
      <c r="P287" s="35"/>
      <c r="Q287" s="9"/>
      <c r="R287" s="35"/>
      <c r="S287" s="9"/>
      <c r="T287" s="35"/>
      <c r="U287" s="35"/>
      <c r="V287" s="37"/>
      <c r="W287" s="37"/>
      <c r="X287" s="38"/>
      <c r="Y287" s="39"/>
      <c r="Z287" s="39"/>
      <c r="AA287" s="38"/>
      <c r="AB287" s="9"/>
      <c r="AC287" s="32"/>
      <c r="AD287" s="32"/>
      <c r="AE287" s="32"/>
      <c r="AF287" s="40"/>
      <c r="AG287" s="41"/>
      <c r="AH287" s="86"/>
      <c r="AI287" s="66"/>
      <c r="AJ287" s="66"/>
      <c r="AK287" s="66"/>
      <c r="AL287" s="66"/>
      <c r="AM287" s="79"/>
      <c r="AN287" s="63"/>
      <c r="AP287"/>
    </row>
    <row r="288" spans="2:42">
      <c r="B288" s="50">
        <v>2</v>
      </c>
      <c r="C288" s="32"/>
      <c r="D288" s="33"/>
      <c r="E288" s="32"/>
      <c r="F288" s="9"/>
      <c r="G288" s="10"/>
      <c r="H288" s="9"/>
      <c r="I288" s="10"/>
      <c r="J288" s="332"/>
      <c r="K288" s="9"/>
      <c r="L288" s="34"/>
      <c r="M288" s="35"/>
      <c r="N288" s="36"/>
      <c r="O288" s="36"/>
      <c r="P288" s="35"/>
      <c r="Q288" s="9"/>
      <c r="R288" s="35"/>
      <c r="S288" s="9"/>
      <c r="T288" s="35"/>
      <c r="U288" s="35"/>
      <c r="V288" s="37"/>
      <c r="W288" s="37"/>
      <c r="X288" s="38"/>
      <c r="Y288" s="39"/>
      <c r="Z288" s="39"/>
      <c r="AA288" s="38"/>
      <c r="AB288" s="9"/>
      <c r="AC288" s="32"/>
      <c r="AD288" s="32"/>
      <c r="AE288" s="32"/>
      <c r="AF288" s="40"/>
      <c r="AG288" s="41"/>
      <c r="AH288" s="86"/>
      <c r="AI288" s="66"/>
      <c r="AJ288" s="66"/>
      <c r="AK288" s="66"/>
      <c r="AL288" s="66"/>
      <c r="AM288" s="79"/>
      <c r="AN288" s="64"/>
      <c r="AP288"/>
    </row>
    <row r="289" spans="2:42">
      <c r="B289" s="50">
        <v>3</v>
      </c>
      <c r="C289" s="32"/>
      <c r="D289" s="33"/>
      <c r="E289" s="32"/>
      <c r="F289" s="9"/>
      <c r="G289" s="10"/>
      <c r="H289" s="9"/>
      <c r="I289" s="10"/>
      <c r="J289" s="332"/>
      <c r="K289" s="9"/>
      <c r="L289" s="34"/>
      <c r="M289" s="35"/>
      <c r="N289" s="36"/>
      <c r="O289" s="36"/>
      <c r="P289" s="35"/>
      <c r="Q289" s="9"/>
      <c r="R289" s="35"/>
      <c r="S289" s="9"/>
      <c r="T289" s="35"/>
      <c r="U289" s="35"/>
      <c r="V289" s="37"/>
      <c r="W289" s="37"/>
      <c r="X289" s="38"/>
      <c r="Y289" s="39"/>
      <c r="Z289" s="39"/>
      <c r="AA289" s="38"/>
      <c r="AB289" s="9"/>
      <c r="AC289" s="32"/>
      <c r="AD289" s="32"/>
      <c r="AE289" s="32"/>
      <c r="AF289" s="40"/>
      <c r="AG289" s="41"/>
      <c r="AH289" s="86"/>
      <c r="AI289" s="66"/>
      <c r="AJ289" s="66"/>
      <c r="AK289" s="66"/>
      <c r="AL289" s="66"/>
      <c r="AM289" s="79"/>
      <c r="AN289" s="63"/>
      <c r="AP289"/>
    </row>
    <row r="290" spans="2:42">
      <c r="B290" s="50">
        <v>4</v>
      </c>
      <c r="C290" s="32"/>
      <c r="D290" s="33"/>
      <c r="E290" s="32"/>
      <c r="F290" s="9"/>
      <c r="G290" s="10"/>
      <c r="H290" s="9"/>
      <c r="I290" s="10"/>
      <c r="J290" s="332"/>
      <c r="K290" s="9"/>
      <c r="L290" s="34"/>
      <c r="M290" s="35"/>
      <c r="N290" s="36"/>
      <c r="O290" s="36"/>
      <c r="P290" s="35"/>
      <c r="Q290" s="9"/>
      <c r="R290" s="35"/>
      <c r="S290" s="9"/>
      <c r="T290" s="35"/>
      <c r="U290" s="35"/>
      <c r="V290" s="37"/>
      <c r="W290" s="37"/>
      <c r="X290" s="38"/>
      <c r="Y290" s="39"/>
      <c r="Z290" s="39"/>
      <c r="AA290" s="38"/>
      <c r="AB290" s="9"/>
      <c r="AC290" s="32"/>
      <c r="AD290" s="32"/>
      <c r="AE290" s="32"/>
      <c r="AF290" s="40"/>
      <c r="AG290" s="41"/>
      <c r="AH290" s="86"/>
      <c r="AI290" s="66"/>
      <c r="AJ290" s="66"/>
      <c r="AK290" s="66"/>
      <c r="AL290" s="66"/>
      <c r="AM290" s="79"/>
      <c r="AN290" s="64"/>
      <c r="AP290"/>
    </row>
    <row r="291" spans="2:42">
      <c r="B291" s="50">
        <v>5</v>
      </c>
      <c r="C291" s="32"/>
      <c r="D291" s="33"/>
      <c r="E291" s="32"/>
      <c r="F291" s="9"/>
      <c r="G291" s="10"/>
      <c r="H291" s="9"/>
      <c r="I291" s="10"/>
      <c r="J291" s="332"/>
      <c r="K291" s="9"/>
      <c r="L291" s="34"/>
      <c r="M291" s="35"/>
      <c r="N291" s="36"/>
      <c r="O291" s="36"/>
      <c r="P291" s="35"/>
      <c r="Q291" s="9"/>
      <c r="R291" s="35"/>
      <c r="S291" s="9"/>
      <c r="T291" s="35"/>
      <c r="U291" s="35"/>
      <c r="V291" s="37"/>
      <c r="W291" s="37"/>
      <c r="X291" s="38"/>
      <c r="Y291" s="39"/>
      <c r="Z291" s="39"/>
      <c r="AA291" s="38"/>
      <c r="AB291" s="9"/>
      <c r="AC291" s="32"/>
      <c r="AD291" s="32"/>
      <c r="AE291" s="32"/>
      <c r="AF291" s="40"/>
      <c r="AG291" s="41"/>
      <c r="AH291" s="86"/>
      <c r="AI291" s="66"/>
      <c r="AJ291" s="66"/>
      <c r="AK291" s="66"/>
      <c r="AL291" s="66"/>
      <c r="AM291" s="79"/>
      <c r="AN291" s="63"/>
      <c r="AP291"/>
    </row>
    <row r="292" spans="2:42">
      <c r="B292" s="50">
        <v>6</v>
      </c>
      <c r="C292" s="32"/>
      <c r="D292" s="33"/>
      <c r="E292" s="32"/>
      <c r="F292" s="9"/>
      <c r="G292" s="10"/>
      <c r="H292" s="9"/>
      <c r="I292" s="10"/>
      <c r="J292" s="332"/>
      <c r="K292" s="9"/>
      <c r="L292" s="34"/>
      <c r="M292" s="35"/>
      <c r="N292" s="36"/>
      <c r="O292" s="36"/>
      <c r="P292" s="35"/>
      <c r="Q292" s="9"/>
      <c r="R292" s="35"/>
      <c r="S292" s="9"/>
      <c r="T292" s="35"/>
      <c r="U292" s="35"/>
      <c r="V292" s="37"/>
      <c r="W292" s="37"/>
      <c r="X292" s="38"/>
      <c r="Y292" s="39"/>
      <c r="Z292" s="39"/>
      <c r="AA292" s="38"/>
      <c r="AB292" s="9"/>
      <c r="AC292" s="32"/>
      <c r="AD292" s="32"/>
      <c r="AE292" s="32"/>
      <c r="AF292" s="40"/>
      <c r="AG292" s="41"/>
      <c r="AH292" s="86"/>
      <c r="AI292" s="66"/>
      <c r="AJ292" s="66"/>
      <c r="AK292" s="66"/>
      <c r="AL292" s="66"/>
      <c r="AM292" s="79"/>
      <c r="AN292" s="64"/>
      <c r="AP292"/>
    </row>
    <row r="293" spans="2:42">
      <c r="B293" s="50">
        <v>7</v>
      </c>
      <c r="C293" s="32"/>
      <c r="D293" s="33"/>
      <c r="E293" s="32"/>
      <c r="F293" s="9"/>
      <c r="G293" s="10"/>
      <c r="H293" s="9"/>
      <c r="I293" s="10"/>
      <c r="J293" s="332"/>
      <c r="K293" s="9"/>
      <c r="L293" s="34"/>
      <c r="M293" s="35"/>
      <c r="N293" s="36"/>
      <c r="O293" s="36"/>
      <c r="P293" s="35"/>
      <c r="Q293" s="9"/>
      <c r="R293" s="35"/>
      <c r="S293" s="9"/>
      <c r="T293" s="35"/>
      <c r="U293" s="35"/>
      <c r="V293" s="37"/>
      <c r="W293" s="37"/>
      <c r="X293" s="38"/>
      <c r="Y293" s="39"/>
      <c r="Z293" s="39"/>
      <c r="AA293" s="38"/>
      <c r="AB293" s="9"/>
      <c r="AC293" s="32"/>
      <c r="AD293" s="32"/>
      <c r="AE293" s="32"/>
      <c r="AF293" s="40"/>
      <c r="AG293" s="41"/>
      <c r="AH293" s="86"/>
      <c r="AI293" s="66"/>
      <c r="AJ293" s="66"/>
      <c r="AK293" s="66"/>
      <c r="AL293" s="66"/>
      <c r="AM293" s="79"/>
      <c r="AN293" s="63"/>
      <c r="AP293"/>
    </row>
    <row r="294" spans="2:42">
      <c r="B294" s="50">
        <v>8</v>
      </c>
      <c r="C294" s="32"/>
      <c r="D294" s="33"/>
      <c r="E294" s="32"/>
      <c r="F294" s="9"/>
      <c r="G294" s="10"/>
      <c r="H294" s="9"/>
      <c r="I294" s="10"/>
      <c r="J294" s="332"/>
      <c r="K294" s="9"/>
      <c r="L294" s="34"/>
      <c r="M294" s="35"/>
      <c r="N294" s="36"/>
      <c r="O294" s="36"/>
      <c r="P294" s="35"/>
      <c r="Q294" s="9"/>
      <c r="R294" s="35"/>
      <c r="S294" s="9"/>
      <c r="T294" s="35"/>
      <c r="U294" s="35"/>
      <c r="V294" s="37"/>
      <c r="W294" s="37"/>
      <c r="X294" s="38"/>
      <c r="Y294" s="39"/>
      <c r="Z294" s="39"/>
      <c r="AA294" s="38"/>
      <c r="AB294" s="9"/>
      <c r="AC294" s="32"/>
      <c r="AD294" s="32"/>
      <c r="AE294" s="32"/>
      <c r="AF294" s="40"/>
      <c r="AG294" s="41"/>
      <c r="AH294" s="86"/>
      <c r="AI294" s="66"/>
      <c r="AJ294" s="66"/>
      <c r="AK294" s="66"/>
      <c r="AL294" s="66"/>
      <c r="AM294" s="79"/>
      <c r="AN294" s="64"/>
      <c r="AP294"/>
    </row>
    <row r="295" spans="2:42">
      <c r="B295" s="50">
        <v>9</v>
      </c>
      <c r="C295" s="32"/>
      <c r="D295" s="33"/>
      <c r="E295" s="32"/>
      <c r="F295" s="9"/>
      <c r="G295" s="10"/>
      <c r="H295" s="9"/>
      <c r="I295" s="10"/>
      <c r="J295" s="332"/>
      <c r="K295" s="9"/>
      <c r="L295" s="34"/>
      <c r="M295" s="35"/>
      <c r="N295" s="36"/>
      <c r="O295" s="36"/>
      <c r="P295" s="35"/>
      <c r="Q295" s="9"/>
      <c r="R295" s="35"/>
      <c r="S295" s="9"/>
      <c r="T295" s="35"/>
      <c r="U295" s="35"/>
      <c r="V295" s="37"/>
      <c r="W295" s="37"/>
      <c r="X295" s="38"/>
      <c r="Y295" s="39"/>
      <c r="Z295" s="39"/>
      <c r="AA295" s="38"/>
      <c r="AB295" s="9"/>
      <c r="AC295" s="32"/>
      <c r="AD295" s="32"/>
      <c r="AE295" s="32"/>
      <c r="AF295" s="40"/>
      <c r="AG295" s="41"/>
      <c r="AH295" s="86"/>
      <c r="AI295" s="66"/>
      <c r="AJ295" s="66"/>
      <c r="AK295" s="66"/>
      <c r="AL295" s="66"/>
      <c r="AM295" s="79"/>
      <c r="AN295" s="63"/>
      <c r="AP295"/>
    </row>
    <row r="296" spans="2:42">
      <c r="B296" s="50">
        <v>10</v>
      </c>
      <c r="C296" s="32"/>
      <c r="D296" s="33"/>
      <c r="E296" s="32"/>
      <c r="F296" s="9"/>
      <c r="G296" s="10"/>
      <c r="H296" s="9"/>
      <c r="I296" s="10"/>
      <c r="J296" s="332"/>
      <c r="K296" s="9"/>
      <c r="L296" s="34"/>
      <c r="M296" s="35"/>
      <c r="N296" s="36"/>
      <c r="O296" s="36"/>
      <c r="P296" s="35"/>
      <c r="Q296" s="9"/>
      <c r="R296" s="35"/>
      <c r="S296" s="9"/>
      <c r="T296" s="35"/>
      <c r="U296" s="35"/>
      <c r="V296" s="37"/>
      <c r="W296" s="37"/>
      <c r="X296" s="38"/>
      <c r="Y296" s="39"/>
      <c r="Z296" s="39"/>
      <c r="AA296" s="38"/>
      <c r="AB296" s="9"/>
      <c r="AC296" s="32"/>
      <c r="AD296" s="32"/>
      <c r="AE296" s="32"/>
      <c r="AF296" s="40"/>
      <c r="AG296" s="41"/>
      <c r="AH296" s="86"/>
      <c r="AI296" s="66"/>
      <c r="AJ296" s="66"/>
      <c r="AK296" s="66"/>
      <c r="AL296" s="66"/>
      <c r="AM296" s="79"/>
      <c r="AN296" s="64"/>
      <c r="AP296"/>
    </row>
    <row r="297" spans="2:42">
      <c r="B297" s="50">
        <v>11</v>
      </c>
      <c r="C297" s="32"/>
      <c r="D297" s="33"/>
      <c r="E297" s="32"/>
      <c r="F297" s="9"/>
      <c r="G297" s="10"/>
      <c r="H297" s="9"/>
      <c r="I297" s="10"/>
      <c r="J297" s="332"/>
      <c r="K297" s="9"/>
      <c r="L297" s="34"/>
      <c r="M297" s="35"/>
      <c r="N297" s="36"/>
      <c r="O297" s="36"/>
      <c r="P297" s="35"/>
      <c r="Q297" s="9"/>
      <c r="R297" s="35"/>
      <c r="S297" s="9"/>
      <c r="T297" s="35"/>
      <c r="U297" s="35"/>
      <c r="V297" s="37"/>
      <c r="W297" s="37"/>
      <c r="X297" s="38"/>
      <c r="Y297" s="39"/>
      <c r="Z297" s="39"/>
      <c r="AA297" s="38"/>
      <c r="AB297" s="9"/>
      <c r="AC297" s="32"/>
      <c r="AD297" s="32"/>
      <c r="AE297" s="32"/>
      <c r="AF297" s="40"/>
      <c r="AG297" s="41"/>
      <c r="AH297" s="86"/>
      <c r="AI297" s="66"/>
      <c r="AJ297" s="66"/>
      <c r="AK297" s="66"/>
      <c r="AL297" s="66"/>
      <c r="AM297" s="79"/>
      <c r="AN297" s="63"/>
      <c r="AP297"/>
    </row>
    <row r="298" spans="2:42">
      <c r="B298" s="50">
        <v>12</v>
      </c>
      <c r="C298" s="32"/>
      <c r="D298" s="33"/>
      <c r="E298" s="32"/>
      <c r="F298" s="9"/>
      <c r="G298" s="10"/>
      <c r="H298" s="9"/>
      <c r="I298" s="10"/>
      <c r="J298" s="332"/>
      <c r="K298" s="9"/>
      <c r="L298" s="34"/>
      <c r="M298" s="35"/>
      <c r="N298" s="36"/>
      <c r="O298" s="36"/>
      <c r="P298" s="35"/>
      <c r="Q298" s="9"/>
      <c r="R298" s="35"/>
      <c r="S298" s="9"/>
      <c r="T298" s="35"/>
      <c r="U298" s="35"/>
      <c r="V298" s="37"/>
      <c r="W298" s="37"/>
      <c r="X298" s="38"/>
      <c r="Y298" s="39"/>
      <c r="Z298" s="39"/>
      <c r="AA298" s="38"/>
      <c r="AB298" s="9"/>
      <c r="AC298" s="32"/>
      <c r="AD298" s="32"/>
      <c r="AE298" s="32"/>
      <c r="AF298" s="40"/>
      <c r="AG298" s="41"/>
      <c r="AH298" s="86"/>
      <c r="AI298" s="66"/>
      <c r="AJ298" s="66"/>
      <c r="AK298" s="66"/>
      <c r="AL298" s="66"/>
      <c r="AM298" s="79"/>
      <c r="AN298" s="64"/>
      <c r="AP298"/>
    </row>
    <row r="299" spans="2:42">
      <c r="B299" s="50">
        <v>13</v>
      </c>
      <c r="C299" s="32"/>
      <c r="D299" s="33"/>
      <c r="E299" s="32"/>
      <c r="F299" s="9"/>
      <c r="G299" s="9"/>
      <c r="H299" s="9"/>
      <c r="I299" s="10"/>
      <c r="J299" s="242"/>
      <c r="K299" s="9"/>
      <c r="L299" s="34"/>
      <c r="M299" s="35"/>
      <c r="N299" s="83"/>
      <c r="O299" s="83"/>
      <c r="P299" s="35"/>
      <c r="Q299" s="9"/>
      <c r="R299" s="83"/>
      <c r="S299" s="9"/>
      <c r="T299" s="83"/>
      <c r="U299" s="35"/>
      <c r="V299" s="37"/>
      <c r="W299" s="37"/>
      <c r="X299" s="38"/>
      <c r="Y299" s="39"/>
      <c r="Z299" s="39"/>
      <c r="AA299" s="38"/>
      <c r="AB299" s="9"/>
      <c r="AC299" s="32"/>
      <c r="AD299" s="32"/>
      <c r="AE299" s="32"/>
      <c r="AF299" s="40"/>
      <c r="AG299" s="41"/>
      <c r="AH299" s="42"/>
      <c r="AI299" s="66"/>
      <c r="AJ299" s="66"/>
      <c r="AK299" s="66"/>
      <c r="AL299" s="66"/>
      <c r="AM299" s="79"/>
      <c r="AN299" s="63"/>
      <c r="AP299"/>
    </row>
    <row r="300" spans="2:42">
      <c r="B300" s="50">
        <v>14</v>
      </c>
      <c r="C300" s="32"/>
      <c r="D300" s="33"/>
      <c r="E300" s="32"/>
      <c r="F300" s="9"/>
      <c r="G300" s="9"/>
      <c r="H300" s="9"/>
      <c r="I300" s="10"/>
      <c r="J300" s="242"/>
      <c r="K300" s="9"/>
      <c r="L300" s="34"/>
      <c r="M300" s="35"/>
      <c r="N300" s="83"/>
      <c r="O300" s="83"/>
      <c r="P300" s="35"/>
      <c r="Q300" s="9"/>
      <c r="R300" s="83"/>
      <c r="S300" s="9"/>
      <c r="T300" s="83"/>
      <c r="U300" s="35"/>
      <c r="V300" s="37"/>
      <c r="W300" s="37"/>
      <c r="X300" s="38"/>
      <c r="Y300" s="39"/>
      <c r="Z300" s="39"/>
      <c r="AA300" s="38"/>
      <c r="AB300" s="9"/>
      <c r="AC300" s="32"/>
      <c r="AD300" s="32"/>
      <c r="AE300" s="32"/>
      <c r="AF300" s="40"/>
      <c r="AG300" s="41"/>
      <c r="AH300" s="42"/>
      <c r="AI300" s="66"/>
      <c r="AJ300" s="66"/>
      <c r="AK300" s="66"/>
      <c r="AL300" s="66"/>
      <c r="AM300" s="79"/>
      <c r="AN300" s="64"/>
      <c r="AP300"/>
    </row>
    <row r="301" spans="2:42">
      <c r="B301" s="50">
        <v>15</v>
      </c>
      <c r="C301" s="32"/>
      <c r="D301" s="33"/>
      <c r="E301" s="32"/>
      <c r="F301" s="9"/>
      <c r="G301" s="10"/>
      <c r="H301" s="9"/>
      <c r="I301" s="10"/>
      <c r="J301" s="242"/>
      <c r="K301" s="9"/>
      <c r="L301" s="34"/>
      <c r="M301" s="35"/>
      <c r="N301" s="83"/>
      <c r="O301" s="83"/>
      <c r="P301" s="35"/>
      <c r="Q301" s="9"/>
      <c r="R301" s="83"/>
      <c r="S301" s="9"/>
      <c r="T301" s="83"/>
      <c r="U301" s="35"/>
      <c r="V301" s="37"/>
      <c r="W301" s="37"/>
      <c r="X301" s="38"/>
      <c r="Y301" s="39"/>
      <c r="Z301" s="39"/>
      <c r="AA301" s="38"/>
      <c r="AB301" s="9"/>
      <c r="AC301" s="32"/>
      <c r="AD301" s="32"/>
      <c r="AE301" s="32"/>
      <c r="AF301" s="40"/>
      <c r="AG301" s="41"/>
      <c r="AH301" s="42"/>
      <c r="AI301" s="66"/>
      <c r="AJ301" s="66"/>
      <c r="AK301" s="66"/>
      <c r="AL301" s="66"/>
      <c r="AM301" s="79"/>
      <c r="AN301" s="63"/>
      <c r="AP301"/>
    </row>
    <row r="302" spans="2:42">
      <c r="B302" s="50">
        <v>16</v>
      </c>
      <c r="C302" s="32"/>
      <c r="D302" s="33"/>
      <c r="E302" s="32"/>
      <c r="F302" s="9"/>
      <c r="G302" s="10"/>
      <c r="H302" s="9"/>
      <c r="I302" s="10"/>
      <c r="J302" s="242"/>
      <c r="K302" s="9"/>
      <c r="L302" s="34"/>
      <c r="M302" s="35"/>
      <c r="N302" s="83"/>
      <c r="O302" s="83"/>
      <c r="P302" s="35"/>
      <c r="Q302" s="9"/>
      <c r="R302" s="83"/>
      <c r="S302" s="9"/>
      <c r="T302" s="83"/>
      <c r="U302" s="35"/>
      <c r="V302" s="37"/>
      <c r="W302" s="37"/>
      <c r="X302" s="38"/>
      <c r="Y302" s="39"/>
      <c r="Z302" s="39"/>
      <c r="AA302" s="38"/>
      <c r="AB302" s="9"/>
      <c r="AC302" s="32"/>
      <c r="AD302" s="32"/>
      <c r="AE302" s="32"/>
      <c r="AF302" s="40"/>
      <c r="AG302" s="41"/>
      <c r="AH302" s="42"/>
      <c r="AI302" s="66"/>
      <c r="AJ302" s="66"/>
      <c r="AK302" s="66"/>
      <c r="AL302" s="66"/>
      <c r="AM302" s="79"/>
      <c r="AN302" s="64"/>
      <c r="AP302"/>
    </row>
    <row r="303" spans="2:42">
      <c r="B303" s="50">
        <v>17</v>
      </c>
      <c r="C303" s="67"/>
      <c r="D303" s="68"/>
      <c r="E303" s="67"/>
      <c r="F303" s="69"/>
      <c r="G303" s="70"/>
      <c r="H303" s="69"/>
      <c r="I303" s="70"/>
      <c r="J303" s="484"/>
      <c r="K303" s="69"/>
      <c r="L303" s="76"/>
      <c r="M303" s="77"/>
      <c r="N303" s="78"/>
      <c r="O303" s="77"/>
      <c r="P303" s="77"/>
      <c r="Q303" s="69"/>
      <c r="R303" s="77"/>
      <c r="S303" s="69"/>
      <c r="T303" s="77"/>
      <c r="U303" s="77"/>
      <c r="V303" s="71"/>
      <c r="W303" s="71"/>
      <c r="X303" s="72"/>
      <c r="Y303" s="73"/>
      <c r="Z303" s="73"/>
      <c r="AA303" s="72"/>
      <c r="AB303" s="69"/>
      <c r="AC303" s="67"/>
      <c r="AD303" s="67"/>
      <c r="AE303" s="67"/>
      <c r="AF303" s="74"/>
      <c r="AG303" s="75"/>
      <c r="AH303" s="42"/>
      <c r="AI303" s="66"/>
      <c r="AJ303" s="66"/>
      <c r="AK303" s="66"/>
      <c r="AL303" s="66"/>
      <c r="AM303" s="79"/>
      <c r="AN303" s="63"/>
      <c r="AP303"/>
    </row>
    <row r="304" spans="2:42">
      <c r="B304" s="50">
        <v>18</v>
      </c>
      <c r="C304" s="32"/>
      <c r="D304" s="33"/>
      <c r="E304" s="32"/>
      <c r="F304" s="9"/>
      <c r="G304" s="10"/>
      <c r="H304" s="9"/>
      <c r="I304" s="10"/>
      <c r="J304" s="332"/>
      <c r="K304" s="9"/>
      <c r="L304" s="34"/>
      <c r="M304" s="35"/>
      <c r="N304" s="35"/>
      <c r="O304" s="35"/>
      <c r="P304" s="35"/>
      <c r="Q304" s="9"/>
      <c r="R304" s="35"/>
      <c r="S304" s="9"/>
      <c r="T304" s="35"/>
      <c r="U304" s="35"/>
      <c r="V304" s="37"/>
      <c r="W304" s="37"/>
      <c r="X304" s="38"/>
      <c r="Y304" s="39"/>
      <c r="Z304" s="39"/>
      <c r="AA304" s="38"/>
      <c r="AB304" s="9"/>
      <c r="AC304" s="32"/>
      <c r="AD304" s="32"/>
      <c r="AE304" s="32"/>
      <c r="AF304" s="40"/>
      <c r="AG304" s="41"/>
      <c r="AH304" s="42"/>
      <c r="AI304" s="66"/>
      <c r="AJ304" s="66"/>
      <c r="AK304" s="66"/>
      <c r="AL304" s="66"/>
      <c r="AM304" s="79"/>
      <c r="AN304" s="64"/>
      <c r="AP304"/>
    </row>
    <row r="305" spans="2:42">
      <c r="B305" s="50">
        <v>19</v>
      </c>
      <c r="C305" s="32"/>
      <c r="D305" s="33"/>
      <c r="E305" s="32"/>
      <c r="F305" s="9"/>
      <c r="G305" s="10"/>
      <c r="H305" s="9"/>
      <c r="I305" s="10"/>
      <c r="J305" s="332"/>
      <c r="K305" s="9"/>
      <c r="L305" s="34"/>
      <c r="M305" s="35"/>
      <c r="N305" s="36"/>
      <c r="O305" s="35"/>
      <c r="P305" s="35"/>
      <c r="Q305" s="9"/>
      <c r="R305" s="35"/>
      <c r="S305" s="9"/>
      <c r="T305" s="35"/>
      <c r="U305" s="35"/>
      <c r="V305" s="37"/>
      <c r="W305" s="37"/>
      <c r="X305" s="38"/>
      <c r="Y305" s="39"/>
      <c r="Z305" s="39"/>
      <c r="AA305" s="38"/>
      <c r="AB305" s="9"/>
      <c r="AC305" s="32"/>
      <c r="AD305" s="32"/>
      <c r="AE305" s="32"/>
      <c r="AF305" s="40"/>
      <c r="AG305" s="41"/>
      <c r="AH305" s="42"/>
      <c r="AI305" s="66"/>
      <c r="AJ305" s="66"/>
      <c r="AK305" s="66"/>
      <c r="AL305" s="66"/>
      <c r="AM305" s="79"/>
      <c r="AN305" s="63"/>
      <c r="AP305"/>
    </row>
    <row r="306" spans="2:42">
      <c r="B306" s="50">
        <v>20</v>
      </c>
      <c r="C306" s="32"/>
      <c r="D306" s="33"/>
      <c r="E306" s="32"/>
      <c r="F306" s="9"/>
      <c r="G306" s="10"/>
      <c r="H306" s="9"/>
      <c r="I306" s="10"/>
      <c r="J306" s="332"/>
      <c r="K306" s="9"/>
      <c r="L306" s="34"/>
      <c r="M306" s="35"/>
      <c r="N306" s="36"/>
      <c r="O306" s="35"/>
      <c r="P306" s="35"/>
      <c r="Q306" s="9"/>
      <c r="R306" s="35"/>
      <c r="S306" s="9"/>
      <c r="T306" s="35"/>
      <c r="U306" s="35"/>
      <c r="V306" s="37"/>
      <c r="W306" s="37"/>
      <c r="X306" s="38"/>
      <c r="Y306" s="39"/>
      <c r="Z306" s="39"/>
      <c r="AA306" s="38"/>
      <c r="AB306" s="9"/>
      <c r="AC306" s="32"/>
      <c r="AD306" s="32"/>
      <c r="AE306" s="32"/>
      <c r="AF306" s="40"/>
      <c r="AG306" s="41"/>
      <c r="AH306" s="42"/>
      <c r="AI306" s="66"/>
      <c r="AJ306" s="66"/>
      <c r="AK306" s="66"/>
      <c r="AL306" s="66"/>
      <c r="AM306" s="79"/>
      <c r="AN306" s="64"/>
      <c r="AP306"/>
    </row>
    <row r="307" spans="2:42">
      <c r="B307" s="50">
        <v>21</v>
      </c>
      <c r="C307" s="32"/>
      <c r="D307" s="33"/>
      <c r="E307" s="32"/>
      <c r="F307" s="9"/>
      <c r="G307" s="9"/>
      <c r="H307" s="9"/>
      <c r="I307" s="82"/>
      <c r="J307" s="332"/>
      <c r="K307" s="9"/>
      <c r="L307" s="34"/>
      <c r="M307" s="35"/>
      <c r="N307" s="83"/>
      <c r="O307" s="35"/>
      <c r="P307" s="35"/>
      <c r="Q307" s="9"/>
      <c r="R307" s="35"/>
      <c r="S307" s="9"/>
      <c r="T307" s="35"/>
      <c r="U307" s="35"/>
      <c r="V307" s="37"/>
      <c r="W307" s="37"/>
      <c r="X307" s="38"/>
      <c r="Y307" s="39"/>
      <c r="Z307" s="39"/>
      <c r="AA307" s="38"/>
      <c r="AB307" s="9"/>
      <c r="AC307" s="32"/>
      <c r="AD307" s="32"/>
      <c r="AE307" s="32"/>
      <c r="AF307" s="40"/>
      <c r="AG307" s="41"/>
      <c r="AH307" s="86"/>
      <c r="AI307" s="66"/>
      <c r="AJ307" s="66"/>
      <c r="AK307" s="66"/>
      <c r="AL307" s="66"/>
      <c r="AM307" s="79"/>
      <c r="AN307" s="63"/>
      <c r="AP307"/>
    </row>
    <row r="308" spans="2:42">
      <c r="B308" s="50">
        <v>22</v>
      </c>
      <c r="C308" s="32"/>
      <c r="D308" s="33"/>
      <c r="E308" s="32"/>
      <c r="F308" s="9"/>
      <c r="G308" s="9"/>
      <c r="H308" s="9"/>
      <c r="I308" s="82"/>
      <c r="J308" s="332"/>
      <c r="K308" s="9"/>
      <c r="L308" s="34"/>
      <c r="M308" s="35"/>
      <c r="N308" s="83"/>
      <c r="O308" s="35"/>
      <c r="P308" s="35"/>
      <c r="Q308" s="9"/>
      <c r="R308" s="35"/>
      <c r="S308" s="9"/>
      <c r="T308" s="35"/>
      <c r="U308" s="35"/>
      <c r="V308" s="37"/>
      <c r="W308" s="37"/>
      <c r="X308" s="9"/>
      <c r="Y308" s="84"/>
      <c r="Z308" s="39"/>
      <c r="AA308" s="38"/>
      <c r="AB308" s="9"/>
      <c r="AC308" s="32"/>
      <c r="AD308" s="32"/>
      <c r="AE308" s="32"/>
      <c r="AF308" s="40"/>
      <c r="AG308" s="41"/>
      <c r="AH308" s="86"/>
      <c r="AI308" s="66"/>
      <c r="AJ308" s="66"/>
      <c r="AK308" s="66"/>
      <c r="AL308" s="66"/>
      <c r="AM308" s="79"/>
      <c r="AN308" s="64"/>
      <c r="AP308"/>
    </row>
    <row r="309" spans="2:42">
      <c r="B309" s="50">
        <v>23</v>
      </c>
      <c r="C309" s="32"/>
      <c r="D309" s="33"/>
      <c r="E309" s="32"/>
      <c r="F309" s="9"/>
      <c r="G309" s="10"/>
      <c r="H309" s="9"/>
      <c r="I309" s="82"/>
      <c r="J309" s="332"/>
      <c r="K309" s="9"/>
      <c r="L309" s="34"/>
      <c r="M309" s="35"/>
      <c r="N309" s="83"/>
      <c r="O309" s="35"/>
      <c r="P309" s="35"/>
      <c r="Q309" s="9"/>
      <c r="R309" s="35"/>
      <c r="S309" s="9"/>
      <c r="T309" s="35"/>
      <c r="U309" s="35"/>
      <c r="V309" s="37"/>
      <c r="W309" s="37"/>
      <c r="X309" s="38"/>
      <c r="Y309" s="39"/>
      <c r="Z309" s="39"/>
      <c r="AA309" s="38"/>
      <c r="AB309" s="9"/>
      <c r="AC309" s="32"/>
      <c r="AD309" s="32"/>
      <c r="AE309" s="32"/>
      <c r="AF309" s="40"/>
      <c r="AG309" s="41"/>
      <c r="AH309" s="86"/>
      <c r="AI309" s="66"/>
      <c r="AJ309" s="66"/>
      <c r="AK309" s="66"/>
      <c r="AL309" s="66"/>
      <c r="AM309" s="79"/>
      <c r="AN309" s="63"/>
      <c r="AP309"/>
    </row>
    <row r="310" spans="2:42">
      <c r="B310" s="50">
        <v>24</v>
      </c>
      <c r="C310" s="32"/>
      <c r="D310" s="33"/>
      <c r="E310" s="32"/>
      <c r="F310" s="9"/>
      <c r="G310" s="10"/>
      <c r="H310" s="9"/>
      <c r="I310" s="10"/>
      <c r="J310" s="332"/>
      <c r="K310" s="9"/>
      <c r="L310" s="34"/>
      <c r="M310" s="35"/>
      <c r="N310" s="36"/>
      <c r="O310" s="35"/>
      <c r="P310" s="35"/>
      <c r="Q310" s="9"/>
      <c r="R310" s="35"/>
      <c r="S310" s="9"/>
      <c r="T310" s="35"/>
      <c r="U310" s="35"/>
      <c r="V310" s="37"/>
      <c r="W310" s="37"/>
      <c r="X310" s="38"/>
      <c r="Y310" s="39"/>
      <c r="Z310" s="39"/>
      <c r="AA310" s="38"/>
      <c r="AB310" s="9"/>
      <c r="AC310" s="32"/>
      <c r="AD310" s="32"/>
      <c r="AE310" s="32"/>
      <c r="AF310" s="40"/>
      <c r="AG310" s="41"/>
      <c r="AH310" s="86"/>
      <c r="AI310" s="66"/>
      <c r="AJ310" s="66"/>
      <c r="AK310" s="66"/>
      <c r="AL310" s="66"/>
      <c r="AM310" s="79"/>
      <c r="AN310" s="64"/>
      <c r="AP310"/>
    </row>
    <row r="311" spans="2:42">
      <c r="B311" s="50">
        <v>25</v>
      </c>
      <c r="C311" s="32"/>
      <c r="D311" s="33"/>
      <c r="E311" s="32"/>
      <c r="F311" s="9"/>
      <c r="G311" s="9"/>
      <c r="H311" s="9"/>
      <c r="I311" s="10"/>
      <c r="J311" s="332"/>
      <c r="K311" s="9"/>
      <c r="L311" s="34"/>
      <c r="M311" s="35"/>
      <c r="N311" s="83"/>
      <c r="O311" s="35"/>
      <c r="P311" s="35"/>
      <c r="Q311" s="9"/>
      <c r="R311" s="35"/>
      <c r="S311" s="9"/>
      <c r="T311" s="35"/>
      <c r="U311" s="35"/>
      <c r="V311" s="87"/>
      <c r="W311" s="37"/>
      <c r="X311" s="9"/>
      <c r="Y311" s="84"/>
      <c r="Z311" s="39"/>
      <c r="AA311" s="38"/>
      <c r="AB311" s="9"/>
      <c r="AC311" s="32"/>
      <c r="AD311" s="32"/>
      <c r="AE311" s="32"/>
      <c r="AF311" s="40"/>
      <c r="AG311" s="41"/>
      <c r="AH311" s="86"/>
      <c r="AI311" s="66"/>
      <c r="AJ311" s="66"/>
      <c r="AK311" s="66"/>
      <c r="AL311" s="66"/>
      <c r="AM311" s="79"/>
      <c r="AN311" s="63"/>
      <c r="AP311"/>
    </row>
    <row r="312" spans="2:42">
      <c r="B312" s="50">
        <v>26</v>
      </c>
      <c r="C312" s="32"/>
      <c r="D312" s="33"/>
      <c r="E312" s="32"/>
      <c r="F312" s="9"/>
      <c r="G312" s="9"/>
      <c r="H312" s="9"/>
      <c r="I312" s="82"/>
      <c r="J312" s="332"/>
      <c r="K312" s="9"/>
      <c r="L312" s="34"/>
      <c r="M312" s="35"/>
      <c r="N312" s="83"/>
      <c r="O312" s="35"/>
      <c r="P312" s="35"/>
      <c r="Q312" s="9"/>
      <c r="R312" s="35"/>
      <c r="S312" s="9"/>
      <c r="T312" s="35"/>
      <c r="U312" s="35"/>
      <c r="V312" s="37"/>
      <c r="W312" s="37"/>
      <c r="X312" s="38"/>
      <c r="Y312" s="39"/>
      <c r="Z312" s="39"/>
      <c r="AA312" s="38"/>
      <c r="AB312" s="9"/>
      <c r="AC312" s="32"/>
      <c r="AD312" s="32"/>
      <c r="AE312" s="32"/>
      <c r="AF312" s="40"/>
      <c r="AG312" s="41"/>
      <c r="AH312" s="86"/>
      <c r="AI312" s="66"/>
      <c r="AJ312" s="66"/>
      <c r="AK312" s="66"/>
      <c r="AL312" s="66"/>
      <c r="AM312" s="79"/>
      <c r="AN312" s="64"/>
      <c r="AP312"/>
    </row>
    <row r="313" spans="2:42">
      <c r="B313" s="50">
        <v>27</v>
      </c>
      <c r="C313" s="32"/>
      <c r="D313" s="33"/>
      <c r="E313" s="32"/>
      <c r="F313" s="9"/>
      <c r="G313" s="9"/>
      <c r="H313" s="9"/>
      <c r="I313" s="82"/>
      <c r="J313" s="332"/>
      <c r="K313" s="9"/>
      <c r="L313" s="34"/>
      <c r="M313" s="35"/>
      <c r="N313" s="83"/>
      <c r="O313" s="35"/>
      <c r="P313" s="35"/>
      <c r="Q313" s="9"/>
      <c r="R313" s="35"/>
      <c r="S313" s="9"/>
      <c r="T313" s="35"/>
      <c r="U313" s="35"/>
      <c r="V313" s="37"/>
      <c r="W313" s="37"/>
      <c r="X313" s="38"/>
      <c r="Y313" s="39"/>
      <c r="Z313" s="39"/>
      <c r="AA313" s="38"/>
      <c r="AB313" s="9"/>
      <c r="AC313" s="32"/>
      <c r="AD313" s="32"/>
      <c r="AE313" s="32"/>
      <c r="AF313" s="40"/>
      <c r="AG313" s="41"/>
      <c r="AH313" s="86"/>
      <c r="AI313" s="66"/>
      <c r="AJ313" s="66"/>
      <c r="AK313" s="66"/>
      <c r="AL313" s="66"/>
      <c r="AM313" s="79"/>
      <c r="AN313" s="63"/>
      <c r="AP313"/>
    </row>
    <row r="314" spans="2:42">
      <c r="B314" s="50">
        <v>28</v>
      </c>
      <c r="C314" s="32"/>
      <c r="D314" s="33"/>
      <c r="E314" s="32"/>
      <c r="F314" s="9"/>
      <c r="G314" s="9"/>
      <c r="H314" s="9"/>
      <c r="I314" s="82"/>
      <c r="J314" s="332"/>
      <c r="K314" s="9"/>
      <c r="L314" s="34"/>
      <c r="M314" s="35"/>
      <c r="N314" s="83"/>
      <c r="O314" s="35"/>
      <c r="P314" s="35"/>
      <c r="Q314" s="9"/>
      <c r="R314" s="35"/>
      <c r="S314" s="9"/>
      <c r="T314" s="35"/>
      <c r="U314" s="35"/>
      <c r="V314" s="37"/>
      <c r="W314" s="37"/>
      <c r="X314" s="9"/>
      <c r="Y314" s="84"/>
      <c r="Z314" s="39"/>
      <c r="AA314" s="38"/>
      <c r="AB314" s="9"/>
      <c r="AC314" s="32"/>
      <c r="AD314" s="32"/>
      <c r="AE314" s="32"/>
      <c r="AF314" s="40"/>
      <c r="AG314" s="41"/>
      <c r="AH314" s="86"/>
      <c r="AI314" s="66"/>
      <c r="AJ314" s="66"/>
      <c r="AK314" s="66"/>
      <c r="AL314" s="66"/>
      <c r="AM314" s="79"/>
      <c r="AN314" s="64"/>
      <c r="AP314"/>
    </row>
    <row r="315" spans="2:42">
      <c r="B315" s="50">
        <v>29</v>
      </c>
      <c r="C315" s="32"/>
      <c r="D315" s="33"/>
      <c r="E315" s="32"/>
      <c r="F315" s="9"/>
      <c r="G315" s="10"/>
      <c r="H315" s="9"/>
      <c r="I315" s="82"/>
      <c r="J315" s="332"/>
      <c r="K315" s="9"/>
      <c r="L315" s="34"/>
      <c r="M315" s="35"/>
      <c r="N315" s="83"/>
      <c r="O315" s="35"/>
      <c r="P315" s="35"/>
      <c r="Q315" s="9"/>
      <c r="R315" s="35"/>
      <c r="S315" s="9"/>
      <c r="T315" s="35"/>
      <c r="U315" s="35"/>
      <c r="V315" s="37"/>
      <c r="W315" s="37"/>
      <c r="X315" s="38"/>
      <c r="Y315" s="39"/>
      <c r="Z315" s="39"/>
      <c r="AA315" s="38"/>
      <c r="AB315" s="9"/>
      <c r="AC315" s="32"/>
      <c r="AD315" s="32"/>
      <c r="AE315" s="32"/>
      <c r="AF315" s="40"/>
      <c r="AG315" s="41"/>
      <c r="AH315" s="42"/>
      <c r="AI315" s="66"/>
      <c r="AJ315" s="66"/>
      <c r="AK315" s="66"/>
      <c r="AL315" s="66"/>
      <c r="AM315" s="79"/>
      <c r="AN315" s="63"/>
      <c r="AP315"/>
    </row>
    <row r="316" spans="2:42">
      <c r="B316" s="50">
        <v>30</v>
      </c>
      <c r="C316" s="32"/>
      <c r="D316" s="33"/>
      <c r="E316" s="32"/>
      <c r="F316" s="9"/>
      <c r="G316" s="10"/>
      <c r="H316" s="9"/>
      <c r="I316" s="10"/>
      <c r="J316" s="332"/>
      <c r="K316" s="9"/>
      <c r="L316" s="34"/>
      <c r="M316" s="35"/>
      <c r="N316" s="36"/>
      <c r="O316" s="35"/>
      <c r="P316" s="35"/>
      <c r="Q316" s="9"/>
      <c r="R316" s="35"/>
      <c r="S316" s="9"/>
      <c r="T316" s="35"/>
      <c r="U316" s="35"/>
      <c r="V316" s="37"/>
      <c r="W316" s="37"/>
      <c r="X316" s="38"/>
      <c r="Y316" s="39"/>
      <c r="Z316" s="39"/>
      <c r="AA316" s="38"/>
      <c r="AB316" s="9"/>
      <c r="AC316" s="32"/>
      <c r="AD316" s="32"/>
      <c r="AE316" s="32"/>
      <c r="AF316" s="40"/>
      <c r="AG316" s="41"/>
      <c r="AH316" s="42"/>
      <c r="AI316" s="66"/>
      <c r="AJ316" s="66"/>
      <c r="AK316" s="66"/>
      <c r="AL316" s="66"/>
      <c r="AM316" s="79"/>
      <c r="AN316" s="64"/>
      <c r="AP316"/>
    </row>
    <row r="317" spans="2:42">
      <c r="B317" s="50">
        <v>31</v>
      </c>
      <c r="C317" s="32"/>
      <c r="D317" s="33"/>
      <c r="E317" s="32"/>
      <c r="F317" s="9"/>
      <c r="G317" s="10"/>
      <c r="H317" s="9"/>
      <c r="I317" s="10"/>
      <c r="J317" s="332"/>
      <c r="K317" s="9"/>
      <c r="L317" s="34"/>
      <c r="M317" s="35"/>
      <c r="N317" s="36"/>
      <c r="O317" s="35"/>
      <c r="P317" s="35"/>
      <c r="Q317" s="9"/>
      <c r="R317" s="35"/>
      <c r="S317" s="9"/>
      <c r="T317" s="35"/>
      <c r="U317" s="35"/>
      <c r="V317" s="37"/>
      <c r="W317" s="37"/>
      <c r="X317" s="38"/>
      <c r="Y317" s="39"/>
      <c r="Z317" s="39"/>
      <c r="AA317" s="38"/>
      <c r="AB317" s="9"/>
      <c r="AC317" s="32"/>
      <c r="AD317" s="32"/>
      <c r="AE317" s="32"/>
      <c r="AF317" s="40"/>
      <c r="AG317" s="41"/>
      <c r="AH317" s="42"/>
      <c r="AI317" s="66"/>
      <c r="AJ317" s="66"/>
      <c r="AK317" s="66"/>
      <c r="AL317" s="66"/>
      <c r="AM317" s="79"/>
      <c r="AN317" s="63"/>
      <c r="AP317"/>
    </row>
    <row r="318" spans="2:42">
      <c r="B318" s="50">
        <v>32</v>
      </c>
      <c r="C318" s="32"/>
      <c r="D318" s="33"/>
      <c r="E318" s="32"/>
      <c r="F318" s="9"/>
      <c r="G318" s="9"/>
      <c r="H318" s="9"/>
      <c r="I318" s="82"/>
      <c r="J318" s="332"/>
      <c r="K318" s="9"/>
      <c r="L318" s="34"/>
      <c r="M318" s="35"/>
      <c r="N318" s="83"/>
      <c r="O318" s="35"/>
      <c r="P318" s="35"/>
      <c r="Q318" s="9"/>
      <c r="R318" s="35"/>
      <c r="S318" s="9"/>
      <c r="T318" s="35"/>
      <c r="U318" s="35"/>
      <c r="V318" s="37"/>
      <c r="W318" s="37"/>
      <c r="X318" s="38"/>
      <c r="Y318" s="39"/>
      <c r="Z318" s="39"/>
      <c r="AA318" s="38"/>
      <c r="AB318" s="9"/>
      <c r="AC318" s="32"/>
      <c r="AD318" s="32"/>
      <c r="AE318" s="32"/>
      <c r="AF318" s="40"/>
      <c r="AG318" s="41"/>
      <c r="AH318" s="42"/>
      <c r="AI318" s="66"/>
      <c r="AJ318" s="66"/>
      <c r="AK318" s="66"/>
      <c r="AL318" s="66"/>
      <c r="AM318" s="79"/>
      <c r="AN318" s="64"/>
      <c r="AP318"/>
    </row>
    <row r="319" spans="2:42">
      <c r="B319" s="50">
        <v>33</v>
      </c>
      <c r="C319" s="32"/>
      <c r="D319" s="33"/>
      <c r="E319" s="32"/>
      <c r="F319" s="9"/>
      <c r="G319" s="9"/>
      <c r="H319" s="9"/>
      <c r="I319" s="82"/>
      <c r="J319" s="332"/>
      <c r="K319" s="9"/>
      <c r="L319" s="34"/>
      <c r="M319" s="35"/>
      <c r="N319" s="83"/>
      <c r="O319" s="35"/>
      <c r="P319" s="35"/>
      <c r="Q319" s="9"/>
      <c r="R319" s="35"/>
      <c r="S319" s="9"/>
      <c r="T319" s="35"/>
      <c r="U319" s="35"/>
      <c r="V319" s="37"/>
      <c r="W319" s="37"/>
      <c r="X319" s="38"/>
      <c r="Y319" s="39"/>
      <c r="Z319" s="39"/>
      <c r="AA319" s="38"/>
      <c r="AB319" s="9"/>
      <c r="AC319" s="32"/>
      <c r="AD319" s="32"/>
      <c r="AE319" s="32"/>
      <c r="AF319" s="40"/>
      <c r="AG319" s="41"/>
      <c r="AH319" s="42"/>
      <c r="AI319" s="66"/>
      <c r="AJ319" s="66"/>
      <c r="AK319" s="66"/>
      <c r="AL319" s="66"/>
      <c r="AM319" s="79"/>
      <c r="AN319" s="63"/>
      <c r="AP319"/>
    </row>
    <row r="320" spans="2:42">
      <c r="B320" s="50">
        <v>34</v>
      </c>
      <c r="C320" s="32"/>
      <c r="D320" s="33"/>
      <c r="E320" s="32"/>
      <c r="F320" s="9"/>
      <c r="G320" s="9"/>
      <c r="H320" s="9"/>
      <c r="I320" s="82"/>
      <c r="J320" s="332"/>
      <c r="K320" s="9"/>
      <c r="L320" s="34"/>
      <c r="M320" s="35"/>
      <c r="N320" s="83"/>
      <c r="O320" s="35"/>
      <c r="P320" s="35"/>
      <c r="Q320" s="9"/>
      <c r="R320" s="35"/>
      <c r="S320" s="9"/>
      <c r="T320" s="35"/>
      <c r="U320" s="35"/>
      <c r="V320" s="37"/>
      <c r="W320" s="37"/>
      <c r="X320" s="9"/>
      <c r="Y320" s="84"/>
      <c r="Z320" s="39"/>
      <c r="AA320" s="38"/>
      <c r="AB320" s="9"/>
      <c r="AC320" s="32"/>
      <c r="AD320" s="32"/>
      <c r="AE320" s="32"/>
      <c r="AF320" s="40"/>
      <c r="AG320" s="41"/>
      <c r="AH320" s="42"/>
      <c r="AI320" s="66"/>
      <c r="AJ320" s="66"/>
      <c r="AK320" s="66"/>
      <c r="AL320" s="66"/>
      <c r="AM320" s="79"/>
      <c r="AN320" s="64"/>
      <c r="AP320"/>
    </row>
    <row r="321" spans="2:42">
      <c r="B321" s="50">
        <v>35</v>
      </c>
      <c r="C321" s="32"/>
      <c r="D321" s="33"/>
      <c r="E321" s="32"/>
      <c r="F321" s="9"/>
      <c r="G321" s="10"/>
      <c r="H321" s="9"/>
      <c r="I321" s="82"/>
      <c r="J321" s="332"/>
      <c r="K321" s="9"/>
      <c r="L321" s="34"/>
      <c r="M321" s="35"/>
      <c r="N321" s="83"/>
      <c r="O321" s="35"/>
      <c r="P321" s="35"/>
      <c r="Q321" s="9"/>
      <c r="R321" s="35"/>
      <c r="S321" s="9"/>
      <c r="T321" s="35"/>
      <c r="U321" s="35"/>
      <c r="V321" s="37"/>
      <c r="W321" s="37"/>
      <c r="X321" s="38"/>
      <c r="Y321" s="39"/>
      <c r="Z321" s="39"/>
      <c r="AA321" s="38"/>
      <c r="AB321" s="9"/>
      <c r="AC321" s="32"/>
      <c r="AD321" s="32"/>
      <c r="AE321" s="32"/>
      <c r="AF321" s="40"/>
      <c r="AG321" s="41"/>
      <c r="AH321" s="42"/>
      <c r="AI321" s="66"/>
      <c r="AJ321" s="66"/>
      <c r="AK321" s="66"/>
      <c r="AL321" s="66"/>
      <c r="AM321" s="79"/>
      <c r="AN321" s="63"/>
      <c r="AP321"/>
    </row>
    <row r="322" spans="2:42">
      <c r="B322" s="50">
        <v>36</v>
      </c>
      <c r="C322" s="32"/>
      <c r="D322" s="33"/>
      <c r="E322" s="32"/>
      <c r="F322" s="9"/>
      <c r="G322" s="10"/>
      <c r="H322" s="9"/>
      <c r="I322" s="10"/>
      <c r="J322" s="332"/>
      <c r="K322" s="9"/>
      <c r="L322" s="34"/>
      <c r="M322" s="35"/>
      <c r="N322" s="36"/>
      <c r="O322" s="35"/>
      <c r="P322" s="35"/>
      <c r="Q322" s="9"/>
      <c r="R322" s="35"/>
      <c r="S322" s="9"/>
      <c r="T322" s="35"/>
      <c r="U322" s="35"/>
      <c r="V322" s="37"/>
      <c r="W322" s="37"/>
      <c r="X322" s="38"/>
      <c r="Y322" s="39"/>
      <c r="Z322" s="39"/>
      <c r="AA322" s="38"/>
      <c r="AB322" s="9"/>
      <c r="AC322" s="32"/>
      <c r="AD322" s="32"/>
      <c r="AE322" s="32"/>
      <c r="AF322" s="40"/>
      <c r="AG322" s="41"/>
      <c r="AH322" s="42"/>
      <c r="AI322" s="66"/>
      <c r="AJ322" s="66"/>
      <c r="AK322" s="66"/>
      <c r="AL322" s="66"/>
      <c r="AM322" s="79"/>
      <c r="AN322" s="64"/>
      <c r="AP322"/>
    </row>
    <row r="323" spans="2:42">
      <c r="B323" s="50">
        <v>37</v>
      </c>
      <c r="C323" s="32"/>
      <c r="D323" s="33"/>
      <c r="E323" s="32"/>
      <c r="F323" s="9"/>
      <c r="G323" s="10"/>
      <c r="H323" s="9"/>
      <c r="I323" s="10"/>
      <c r="J323" s="332"/>
      <c r="K323" s="9"/>
      <c r="L323" s="34"/>
      <c r="M323" s="35"/>
      <c r="N323" s="36"/>
      <c r="O323" s="35"/>
      <c r="P323" s="35"/>
      <c r="Q323" s="9"/>
      <c r="R323" s="35"/>
      <c r="S323" s="9"/>
      <c r="T323" s="35"/>
      <c r="U323" s="35"/>
      <c r="V323" s="37"/>
      <c r="W323" s="37"/>
      <c r="X323" s="38"/>
      <c r="Y323" s="39"/>
      <c r="Z323" s="39"/>
      <c r="AA323" s="38"/>
      <c r="AB323" s="9"/>
      <c r="AC323" s="32"/>
      <c r="AD323" s="32"/>
      <c r="AE323" s="32"/>
      <c r="AF323" s="40"/>
      <c r="AG323" s="41"/>
      <c r="AH323" s="42"/>
      <c r="AI323" s="66"/>
      <c r="AJ323" s="66"/>
      <c r="AK323" s="66"/>
      <c r="AL323" s="66"/>
      <c r="AM323" s="79"/>
      <c r="AN323" s="63"/>
      <c r="AP323"/>
    </row>
    <row r="324" spans="2:42">
      <c r="B324" s="50">
        <v>38</v>
      </c>
      <c r="C324" s="32"/>
      <c r="D324" s="33"/>
      <c r="E324" s="32"/>
      <c r="F324" s="9"/>
      <c r="G324" s="10"/>
      <c r="H324" s="9"/>
      <c r="I324" s="10"/>
      <c r="J324" s="332"/>
      <c r="K324" s="9"/>
      <c r="L324" s="34"/>
      <c r="M324" s="35"/>
      <c r="N324" s="36"/>
      <c r="O324" s="35"/>
      <c r="P324" s="35"/>
      <c r="Q324" s="9"/>
      <c r="R324" s="35"/>
      <c r="S324" s="9"/>
      <c r="T324" s="35"/>
      <c r="U324" s="35"/>
      <c r="V324" s="37"/>
      <c r="W324" s="37"/>
      <c r="X324" s="38"/>
      <c r="Y324" s="39"/>
      <c r="Z324" s="39"/>
      <c r="AA324" s="38"/>
      <c r="AB324" s="9"/>
      <c r="AC324" s="32"/>
      <c r="AD324" s="32"/>
      <c r="AE324" s="32"/>
      <c r="AF324" s="40"/>
      <c r="AG324" s="41"/>
      <c r="AH324" s="42"/>
      <c r="AI324" s="66"/>
      <c r="AJ324" s="66"/>
      <c r="AK324" s="66"/>
      <c r="AL324" s="66"/>
      <c r="AM324" s="79"/>
      <c r="AN324" s="64"/>
      <c r="AP324"/>
    </row>
    <row r="325" spans="2:42">
      <c r="B325" s="50">
        <v>39</v>
      </c>
      <c r="C325" s="32"/>
      <c r="D325" s="33"/>
      <c r="E325" s="32"/>
      <c r="F325" s="9"/>
      <c r="G325" s="10"/>
      <c r="H325" s="9"/>
      <c r="I325" s="10"/>
      <c r="J325" s="332"/>
      <c r="K325" s="9"/>
      <c r="L325" s="34"/>
      <c r="M325" s="35"/>
      <c r="N325" s="36"/>
      <c r="O325" s="35"/>
      <c r="P325" s="35"/>
      <c r="Q325" s="9"/>
      <c r="R325" s="35"/>
      <c r="S325" s="9"/>
      <c r="T325" s="35"/>
      <c r="U325" s="35"/>
      <c r="V325" s="37"/>
      <c r="W325" s="37"/>
      <c r="X325" s="38"/>
      <c r="Y325" s="39"/>
      <c r="Z325" s="39"/>
      <c r="AA325" s="38"/>
      <c r="AB325" s="9"/>
      <c r="AC325" s="32"/>
      <c r="AD325" s="32"/>
      <c r="AE325" s="32"/>
      <c r="AF325" s="40"/>
      <c r="AG325" s="41"/>
      <c r="AH325" s="42"/>
      <c r="AI325" s="66"/>
      <c r="AJ325" s="66"/>
      <c r="AK325" s="66"/>
      <c r="AL325" s="66"/>
      <c r="AM325" s="79"/>
      <c r="AN325" s="63"/>
      <c r="AP325"/>
    </row>
    <row r="326" spans="2:42">
      <c r="B326" s="50">
        <v>40</v>
      </c>
      <c r="C326" s="32"/>
      <c r="D326" s="33"/>
      <c r="E326" s="32"/>
      <c r="F326" s="9"/>
      <c r="G326" s="10"/>
      <c r="H326" s="9"/>
      <c r="I326" s="10"/>
      <c r="J326" s="332"/>
      <c r="K326" s="9"/>
      <c r="L326" s="34"/>
      <c r="M326" s="35"/>
      <c r="N326" s="36"/>
      <c r="O326" s="35"/>
      <c r="P326" s="35"/>
      <c r="Q326" s="9"/>
      <c r="R326" s="35"/>
      <c r="S326" s="9"/>
      <c r="T326" s="35"/>
      <c r="U326" s="35"/>
      <c r="V326" s="37"/>
      <c r="W326" s="37"/>
      <c r="X326" s="38"/>
      <c r="Y326" s="39"/>
      <c r="Z326" s="39"/>
      <c r="AA326" s="38"/>
      <c r="AB326" s="9"/>
      <c r="AC326" s="32"/>
      <c r="AD326" s="32"/>
      <c r="AE326" s="32"/>
      <c r="AF326" s="40"/>
      <c r="AG326" s="41"/>
      <c r="AH326" s="42"/>
      <c r="AI326" s="66"/>
      <c r="AJ326" s="66"/>
      <c r="AK326" s="66"/>
      <c r="AL326" s="66"/>
      <c r="AM326" s="79"/>
      <c r="AN326" s="64"/>
      <c r="AP326"/>
    </row>
    <row r="327" spans="2:42">
      <c r="B327" s="50">
        <v>41</v>
      </c>
      <c r="C327" s="32"/>
      <c r="D327" s="33"/>
      <c r="E327" s="32"/>
      <c r="F327" s="9"/>
      <c r="G327" s="10"/>
      <c r="H327" s="9"/>
      <c r="I327" s="10"/>
      <c r="J327" s="332"/>
      <c r="K327" s="9"/>
      <c r="L327" s="34"/>
      <c r="M327" s="35"/>
      <c r="N327" s="35"/>
      <c r="O327" s="35"/>
      <c r="P327" s="35"/>
      <c r="Q327" s="9"/>
      <c r="R327" s="35"/>
      <c r="S327" s="9"/>
      <c r="T327" s="35"/>
      <c r="U327" s="35"/>
      <c r="V327" s="37"/>
      <c r="W327" s="37"/>
      <c r="X327" s="38"/>
      <c r="Y327" s="39"/>
      <c r="Z327" s="39"/>
      <c r="AA327" s="38"/>
      <c r="AB327" s="9"/>
      <c r="AC327" s="32"/>
      <c r="AD327" s="32"/>
      <c r="AE327" s="32"/>
      <c r="AF327" s="40"/>
      <c r="AG327" s="41"/>
      <c r="AH327" s="42"/>
      <c r="AI327" s="66"/>
      <c r="AJ327" s="66"/>
      <c r="AK327" s="66"/>
      <c r="AL327" s="66"/>
      <c r="AM327" s="79"/>
      <c r="AN327" s="63"/>
      <c r="AP327"/>
    </row>
    <row r="328" spans="2:42">
      <c r="B328" s="50">
        <v>42</v>
      </c>
      <c r="C328" s="32"/>
      <c r="D328" s="33"/>
      <c r="E328" s="32"/>
      <c r="F328" s="9"/>
      <c r="G328" s="10"/>
      <c r="H328" s="9"/>
      <c r="I328" s="10"/>
      <c r="J328" s="332"/>
      <c r="K328" s="9"/>
      <c r="L328" s="34"/>
      <c r="M328" s="35"/>
      <c r="N328" s="36"/>
      <c r="O328" s="35"/>
      <c r="P328" s="35"/>
      <c r="Q328" s="9"/>
      <c r="R328" s="35"/>
      <c r="S328" s="9"/>
      <c r="T328" s="35"/>
      <c r="U328" s="35"/>
      <c r="V328" s="37"/>
      <c r="W328" s="37"/>
      <c r="X328" s="38"/>
      <c r="Y328" s="39"/>
      <c r="Z328" s="39"/>
      <c r="AA328" s="38"/>
      <c r="AB328" s="9"/>
      <c r="AC328" s="32"/>
      <c r="AD328" s="32"/>
      <c r="AE328" s="32"/>
      <c r="AF328" s="40"/>
      <c r="AG328" s="41"/>
      <c r="AH328" s="42"/>
      <c r="AI328" s="66"/>
      <c r="AJ328" s="66"/>
      <c r="AK328" s="66"/>
      <c r="AL328" s="66"/>
      <c r="AM328" s="79"/>
      <c r="AN328" s="64"/>
      <c r="AP328"/>
    </row>
    <row r="329" spans="2:42">
      <c r="B329" s="50">
        <v>43</v>
      </c>
      <c r="C329" s="32"/>
      <c r="D329" s="33"/>
      <c r="E329" s="32"/>
      <c r="F329" s="9"/>
      <c r="G329" s="10"/>
      <c r="H329" s="9"/>
      <c r="I329" s="10"/>
      <c r="J329" s="332"/>
      <c r="K329" s="9"/>
      <c r="L329" s="34"/>
      <c r="M329" s="35"/>
      <c r="N329" s="36"/>
      <c r="O329" s="35"/>
      <c r="P329" s="35"/>
      <c r="Q329" s="9"/>
      <c r="R329" s="35"/>
      <c r="S329" s="9"/>
      <c r="T329" s="35"/>
      <c r="U329" s="35"/>
      <c r="V329" s="37"/>
      <c r="W329" s="37"/>
      <c r="X329" s="38"/>
      <c r="Y329" s="39"/>
      <c r="Z329" s="39"/>
      <c r="AA329" s="38"/>
      <c r="AB329" s="9"/>
      <c r="AC329" s="32"/>
      <c r="AD329" s="32"/>
      <c r="AE329" s="32"/>
      <c r="AF329" s="40"/>
      <c r="AG329" s="41"/>
      <c r="AH329" s="42"/>
      <c r="AI329" s="66"/>
      <c r="AJ329" s="66"/>
      <c r="AK329" s="66"/>
      <c r="AL329" s="66"/>
      <c r="AM329" s="79"/>
      <c r="AN329" s="63"/>
      <c r="AP329"/>
    </row>
    <row r="330" spans="2:42">
      <c r="B330" s="50">
        <v>44</v>
      </c>
      <c r="C330" s="32"/>
      <c r="D330" s="33"/>
      <c r="E330" s="32"/>
      <c r="F330" s="9"/>
      <c r="G330" s="10"/>
      <c r="H330" s="9"/>
      <c r="I330" s="10"/>
      <c r="J330" s="332"/>
      <c r="K330" s="9"/>
      <c r="L330" s="34"/>
      <c r="M330" s="35"/>
      <c r="N330" s="36"/>
      <c r="O330" s="35"/>
      <c r="P330" s="35"/>
      <c r="Q330" s="9"/>
      <c r="R330" s="35"/>
      <c r="S330" s="9"/>
      <c r="T330" s="35"/>
      <c r="U330" s="35"/>
      <c r="V330" s="37"/>
      <c r="W330" s="37"/>
      <c r="X330" s="38"/>
      <c r="Y330" s="39"/>
      <c r="Z330" s="39"/>
      <c r="AA330" s="38"/>
      <c r="AB330" s="9"/>
      <c r="AC330" s="32"/>
      <c r="AD330" s="32"/>
      <c r="AE330" s="32"/>
      <c r="AF330" s="40"/>
      <c r="AG330" s="41"/>
      <c r="AH330" s="42"/>
      <c r="AI330" s="66"/>
      <c r="AJ330" s="66"/>
      <c r="AK330" s="66"/>
      <c r="AL330" s="66"/>
      <c r="AM330" s="79"/>
      <c r="AN330" s="64"/>
      <c r="AP330"/>
    </row>
    <row r="331" spans="2:42">
      <c r="B331" s="50">
        <v>45</v>
      </c>
      <c r="C331" s="32"/>
      <c r="D331" s="33"/>
      <c r="E331" s="32"/>
      <c r="F331" s="9"/>
      <c r="G331" s="10"/>
      <c r="H331" s="9"/>
      <c r="I331" s="10"/>
      <c r="J331" s="332"/>
      <c r="K331" s="9"/>
      <c r="L331" s="34"/>
      <c r="M331" s="35"/>
      <c r="N331" s="36"/>
      <c r="O331" s="35"/>
      <c r="P331" s="35"/>
      <c r="Q331" s="9"/>
      <c r="R331" s="35"/>
      <c r="S331" s="9"/>
      <c r="T331" s="35"/>
      <c r="U331" s="35"/>
      <c r="V331" s="37"/>
      <c r="W331" s="37"/>
      <c r="X331" s="38"/>
      <c r="Y331" s="39"/>
      <c r="Z331" s="39"/>
      <c r="AA331" s="38"/>
      <c r="AB331" s="9"/>
      <c r="AC331" s="32"/>
      <c r="AD331" s="32"/>
      <c r="AE331" s="32"/>
      <c r="AF331" s="40"/>
      <c r="AG331" s="41"/>
      <c r="AH331" s="42"/>
      <c r="AI331" s="66"/>
      <c r="AJ331" s="66"/>
      <c r="AK331" s="66"/>
      <c r="AL331" s="66"/>
      <c r="AM331" s="79"/>
      <c r="AN331" s="63"/>
      <c r="AP331"/>
    </row>
    <row r="332" spans="2:42">
      <c r="B332" s="50">
        <v>46</v>
      </c>
      <c r="C332" s="32"/>
      <c r="D332" s="33"/>
      <c r="E332" s="32"/>
      <c r="F332" s="9"/>
      <c r="G332" s="10"/>
      <c r="H332" s="9"/>
      <c r="I332" s="10"/>
      <c r="J332" s="332"/>
      <c r="K332" s="9"/>
      <c r="L332" s="34"/>
      <c r="M332" s="35"/>
      <c r="N332" s="36"/>
      <c r="O332" s="35"/>
      <c r="P332" s="35"/>
      <c r="Q332" s="9"/>
      <c r="R332" s="35"/>
      <c r="S332" s="9"/>
      <c r="T332" s="35"/>
      <c r="U332" s="35"/>
      <c r="V332" s="37"/>
      <c r="W332" s="37"/>
      <c r="X332" s="38"/>
      <c r="Y332" s="39"/>
      <c r="Z332" s="39"/>
      <c r="AA332" s="38"/>
      <c r="AB332" s="9"/>
      <c r="AC332" s="32"/>
      <c r="AD332" s="32"/>
      <c r="AE332" s="32"/>
      <c r="AF332" s="40"/>
      <c r="AG332" s="41"/>
      <c r="AH332" s="42"/>
      <c r="AI332" s="66"/>
      <c r="AJ332" s="66"/>
      <c r="AK332" s="66"/>
      <c r="AL332" s="66"/>
      <c r="AM332" s="79"/>
      <c r="AN332" s="64"/>
      <c r="AP332"/>
    </row>
    <row r="333" spans="2:42">
      <c r="B333" s="50">
        <v>47</v>
      </c>
      <c r="C333" s="32"/>
      <c r="D333" s="33"/>
      <c r="E333" s="32"/>
      <c r="F333" s="9"/>
      <c r="G333" s="10"/>
      <c r="H333" s="9"/>
      <c r="I333" s="10"/>
      <c r="J333" s="332"/>
      <c r="K333" s="9"/>
      <c r="L333" s="34"/>
      <c r="M333" s="35"/>
      <c r="N333" s="83"/>
      <c r="O333" s="35"/>
      <c r="P333" s="35"/>
      <c r="Q333" s="9"/>
      <c r="R333" s="35"/>
      <c r="S333" s="9"/>
      <c r="T333" s="35"/>
      <c r="U333" s="35"/>
      <c r="V333" s="37"/>
      <c r="W333" s="37"/>
      <c r="X333" s="38"/>
      <c r="Y333" s="39"/>
      <c r="Z333" s="39"/>
      <c r="AA333" s="38"/>
      <c r="AB333" s="9"/>
      <c r="AC333" s="32"/>
      <c r="AD333" s="32"/>
      <c r="AE333" s="32"/>
      <c r="AF333" s="40"/>
      <c r="AG333" s="41"/>
      <c r="AH333" s="42"/>
      <c r="AI333" s="66"/>
      <c r="AJ333" s="66"/>
      <c r="AK333" s="66"/>
      <c r="AL333" s="66"/>
      <c r="AM333" s="79"/>
      <c r="AN333" s="63"/>
      <c r="AP333"/>
    </row>
    <row r="334" spans="2:42">
      <c r="B334" s="50">
        <v>48</v>
      </c>
      <c r="C334" s="32"/>
      <c r="D334" s="33"/>
      <c r="E334" s="32"/>
      <c r="F334" s="9"/>
      <c r="G334" s="10"/>
      <c r="H334" s="9"/>
      <c r="I334" s="10"/>
      <c r="J334" s="332"/>
      <c r="K334" s="9"/>
      <c r="L334" s="34"/>
      <c r="M334" s="35"/>
      <c r="N334" s="36"/>
      <c r="O334" s="35"/>
      <c r="P334" s="35"/>
      <c r="Q334" s="9"/>
      <c r="R334" s="35"/>
      <c r="S334" s="9"/>
      <c r="T334" s="35"/>
      <c r="U334" s="35"/>
      <c r="V334" s="37"/>
      <c r="W334" s="37"/>
      <c r="X334" s="38"/>
      <c r="Y334" s="39"/>
      <c r="Z334" s="39"/>
      <c r="AA334" s="38"/>
      <c r="AB334" s="9"/>
      <c r="AC334" s="32"/>
      <c r="AD334" s="32"/>
      <c r="AE334" s="32"/>
      <c r="AF334" s="40"/>
      <c r="AG334" s="41"/>
      <c r="AH334" s="42"/>
      <c r="AI334" s="66"/>
      <c r="AJ334" s="66"/>
      <c r="AK334" s="66"/>
      <c r="AL334" s="66"/>
      <c r="AM334" s="79"/>
      <c r="AN334" s="64"/>
      <c r="AP334"/>
    </row>
    <row r="335" spans="2:42">
      <c r="B335" s="50">
        <v>49</v>
      </c>
      <c r="C335" s="32"/>
      <c r="D335" s="33"/>
      <c r="E335" s="32"/>
      <c r="F335" s="9"/>
      <c r="G335" s="10"/>
      <c r="H335" s="9"/>
      <c r="I335" s="10"/>
      <c r="J335" s="332"/>
      <c r="K335" s="9"/>
      <c r="L335" s="34"/>
      <c r="M335" s="35"/>
      <c r="N335" s="36"/>
      <c r="O335" s="35"/>
      <c r="P335" s="35"/>
      <c r="Q335" s="9"/>
      <c r="R335" s="35"/>
      <c r="S335" s="9"/>
      <c r="T335" s="35"/>
      <c r="U335" s="35"/>
      <c r="V335" s="37"/>
      <c r="W335" s="37"/>
      <c r="X335" s="38"/>
      <c r="Y335" s="39"/>
      <c r="Z335" s="39"/>
      <c r="AA335" s="38"/>
      <c r="AB335" s="9"/>
      <c r="AC335" s="32"/>
      <c r="AD335" s="32"/>
      <c r="AE335" s="32"/>
      <c r="AF335" s="40"/>
      <c r="AG335" s="41"/>
      <c r="AH335" s="42"/>
      <c r="AI335" s="66"/>
      <c r="AJ335" s="66"/>
      <c r="AK335" s="66"/>
      <c r="AL335" s="66"/>
      <c r="AM335" s="79"/>
      <c r="AN335" s="63"/>
      <c r="AP335"/>
    </row>
    <row r="336" spans="2:42">
      <c r="B336" s="50">
        <v>50</v>
      </c>
      <c r="C336" s="32"/>
      <c r="D336" s="33"/>
      <c r="E336" s="32"/>
      <c r="F336" s="9"/>
      <c r="G336" s="10"/>
      <c r="H336" s="9"/>
      <c r="I336" s="10"/>
      <c r="J336" s="332"/>
      <c r="K336" s="9"/>
      <c r="L336" s="34"/>
      <c r="M336" s="35"/>
      <c r="N336" s="36"/>
      <c r="O336" s="35"/>
      <c r="P336" s="35"/>
      <c r="Q336" s="9"/>
      <c r="R336" s="35"/>
      <c r="S336" s="9"/>
      <c r="T336" s="35"/>
      <c r="U336" s="35"/>
      <c r="V336" s="37"/>
      <c r="W336" s="37"/>
      <c r="X336" s="38"/>
      <c r="Y336" s="39"/>
      <c r="Z336" s="39"/>
      <c r="AA336" s="38"/>
      <c r="AB336" s="9"/>
      <c r="AC336" s="32"/>
      <c r="AD336" s="32"/>
      <c r="AE336" s="32"/>
      <c r="AF336" s="40"/>
      <c r="AG336" s="41"/>
      <c r="AH336" s="42"/>
      <c r="AI336" s="66"/>
      <c r="AJ336" s="66"/>
      <c r="AK336" s="66"/>
      <c r="AL336" s="66"/>
      <c r="AM336" s="79"/>
      <c r="AN336" s="64"/>
      <c r="AP336"/>
    </row>
    <row r="337" spans="2:42">
      <c r="B337" s="50">
        <v>51</v>
      </c>
      <c r="C337" s="32"/>
      <c r="D337" s="33"/>
      <c r="E337" s="32"/>
      <c r="F337" s="9"/>
      <c r="G337" s="10"/>
      <c r="H337" s="9"/>
      <c r="I337" s="10"/>
      <c r="J337" s="332"/>
      <c r="K337" s="9"/>
      <c r="L337" s="34"/>
      <c r="M337" s="35"/>
      <c r="N337" s="36"/>
      <c r="O337" s="35"/>
      <c r="P337" s="35"/>
      <c r="Q337" s="9"/>
      <c r="R337" s="35"/>
      <c r="S337" s="9"/>
      <c r="T337" s="35"/>
      <c r="U337" s="35"/>
      <c r="V337" s="37"/>
      <c r="W337" s="37"/>
      <c r="X337" s="38"/>
      <c r="Y337" s="39"/>
      <c r="Z337" s="39"/>
      <c r="AA337" s="38"/>
      <c r="AB337" s="9"/>
      <c r="AC337" s="32"/>
      <c r="AD337" s="32"/>
      <c r="AE337" s="32"/>
      <c r="AF337" s="40"/>
      <c r="AG337" s="41"/>
      <c r="AH337" s="42"/>
      <c r="AI337" s="66"/>
      <c r="AJ337" s="66"/>
      <c r="AK337" s="66"/>
      <c r="AL337" s="66"/>
      <c r="AM337" s="79"/>
      <c r="AN337" s="63"/>
      <c r="AP337"/>
    </row>
    <row r="338" spans="2:42">
      <c r="B338" s="50">
        <v>52</v>
      </c>
      <c r="C338" s="32"/>
      <c r="D338" s="33"/>
      <c r="E338" s="32"/>
      <c r="F338" s="9"/>
      <c r="G338" s="10"/>
      <c r="H338" s="9"/>
      <c r="I338" s="10"/>
      <c r="J338" s="332"/>
      <c r="K338" s="9"/>
      <c r="L338" s="34"/>
      <c r="M338" s="35"/>
      <c r="N338" s="36"/>
      <c r="O338" s="35"/>
      <c r="P338" s="35"/>
      <c r="Q338" s="9"/>
      <c r="R338" s="35"/>
      <c r="S338" s="9"/>
      <c r="T338" s="35"/>
      <c r="U338" s="35"/>
      <c r="V338" s="37"/>
      <c r="W338" s="37"/>
      <c r="X338" s="38"/>
      <c r="Y338" s="39"/>
      <c r="Z338" s="39"/>
      <c r="AA338" s="38"/>
      <c r="AB338" s="9"/>
      <c r="AC338" s="32"/>
      <c r="AD338" s="32"/>
      <c r="AE338" s="32"/>
      <c r="AF338" s="40"/>
      <c r="AG338" s="41"/>
      <c r="AH338" s="42"/>
      <c r="AI338" s="66"/>
      <c r="AJ338" s="66"/>
      <c r="AK338" s="66"/>
      <c r="AL338" s="66"/>
      <c r="AM338" s="79"/>
      <c r="AN338" s="64"/>
      <c r="AP338"/>
    </row>
    <row r="339" spans="2:42">
      <c r="B339" s="50">
        <v>53</v>
      </c>
      <c r="C339" s="32"/>
      <c r="D339" s="33"/>
      <c r="E339" s="32"/>
      <c r="F339" s="9"/>
      <c r="G339" s="10"/>
      <c r="H339" s="9"/>
      <c r="I339" s="10"/>
      <c r="J339" s="332"/>
      <c r="K339" s="9"/>
      <c r="L339" s="34"/>
      <c r="M339" s="35"/>
      <c r="N339" s="83"/>
      <c r="O339" s="35"/>
      <c r="P339" s="35"/>
      <c r="Q339" s="9"/>
      <c r="R339" s="35"/>
      <c r="S339" s="9"/>
      <c r="T339" s="35"/>
      <c r="U339" s="35"/>
      <c r="V339" s="37"/>
      <c r="W339" s="37"/>
      <c r="X339" s="38"/>
      <c r="Y339" s="39"/>
      <c r="Z339" s="39"/>
      <c r="AA339" s="38"/>
      <c r="AB339" s="9"/>
      <c r="AC339" s="32"/>
      <c r="AD339" s="32"/>
      <c r="AE339" s="32"/>
      <c r="AF339" s="40"/>
      <c r="AG339" s="41"/>
      <c r="AH339" s="42"/>
      <c r="AI339" s="66"/>
      <c r="AJ339" s="66"/>
      <c r="AK339" s="66"/>
      <c r="AL339" s="66"/>
      <c r="AM339" s="79"/>
      <c r="AN339" s="63"/>
      <c r="AP339"/>
    </row>
    <row r="340" spans="2:42">
      <c r="B340" s="50">
        <v>54</v>
      </c>
      <c r="C340" s="32"/>
      <c r="D340" s="33"/>
      <c r="E340" s="32"/>
      <c r="F340" s="9"/>
      <c r="G340" s="10"/>
      <c r="H340" s="9"/>
      <c r="I340" s="10"/>
      <c r="J340" s="332"/>
      <c r="K340" s="9"/>
      <c r="L340" s="34"/>
      <c r="M340" s="35"/>
      <c r="N340" s="36"/>
      <c r="O340" s="35"/>
      <c r="P340" s="35"/>
      <c r="Q340" s="9"/>
      <c r="R340" s="35"/>
      <c r="S340" s="9"/>
      <c r="T340" s="35"/>
      <c r="U340" s="35"/>
      <c r="V340" s="37"/>
      <c r="W340" s="37"/>
      <c r="X340" s="38"/>
      <c r="Y340" s="39"/>
      <c r="Z340" s="39"/>
      <c r="AA340" s="38"/>
      <c r="AB340" s="9"/>
      <c r="AC340" s="32"/>
      <c r="AD340" s="32"/>
      <c r="AE340" s="32"/>
      <c r="AF340" s="40"/>
      <c r="AG340" s="41"/>
      <c r="AH340" s="42"/>
      <c r="AI340" s="66"/>
      <c r="AJ340" s="66"/>
      <c r="AK340" s="66"/>
      <c r="AL340" s="66"/>
      <c r="AM340" s="79"/>
      <c r="AN340" s="64"/>
      <c r="AP340"/>
    </row>
    <row r="341" spans="2:42">
      <c r="B341" s="50">
        <v>55</v>
      </c>
      <c r="C341" s="32"/>
      <c r="D341" s="33"/>
      <c r="E341" s="32"/>
      <c r="F341" s="9"/>
      <c r="G341" s="10"/>
      <c r="H341" s="9"/>
      <c r="I341" s="10"/>
      <c r="J341" s="332"/>
      <c r="K341" s="9"/>
      <c r="L341" s="34"/>
      <c r="M341" s="35"/>
      <c r="N341" s="36"/>
      <c r="O341" s="35"/>
      <c r="P341" s="35"/>
      <c r="Q341" s="9"/>
      <c r="R341" s="35"/>
      <c r="S341" s="9"/>
      <c r="T341" s="35"/>
      <c r="U341" s="35"/>
      <c r="V341" s="37"/>
      <c r="W341" s="37"/>
      <c r="X341" s="38"/>
      <c r="Y341" s="39"/>
      <c r="Z341" s="39"/>
      <c r="AA341" s="38"/>
      <c r="AB341" s="9"/>
      <c r="AC341" s="32"/>
      <c r="AD341" s="32"/>
      <c r="AE341" s="32"/>
      <c r="AF341" s="40"/>
      <c r="AG341" s="41"/>
      <c r="AH341" s="42"/>
      <c r="AI341" s="66"/>
      <c r="AJ341" s="66"/>
      <c r="AK341" s="66"/>
      <c r="AL341" s="66"/>
      <c r="AM341" s="79"/>
      <c r="AN341" s="63"/>
      <c r="AP341"/>
    </row>
    <row r="342" spans="2:42">
      <c r="B342" s="50">
        <v>56</v>
      </c>
      <c r="C342" s="32"/>
      <c r="D342" s="33"/>
      <c r="E342" s="32"/>
      <c r="F342" s="9"/>
      <c r="G342" s="10"/>
      <c r="H342" s="9"/>
      <c r="I342" s="10"/>
      <c r="J342" s="332"/>
      <c r="K342" s="9"/>
      <c r="L342" s="34"/>
      <c r="M342" s="35"/>
      <c r="N342" s="36"/>
      <c r="O342" s="35"/>
      <c r="P342" s="35"/>
      <c r="Q342" s="9"/>
      <c r="R342" s="35"/>
      <c r="S342" s="9"/>
      <c r="T342" s="35"/>
      <c r="U342" s="35"/>
      <c r="V342" s="37"/>
      <c r="W342" s="37"/>
      <c r="X342" s="38"/>
      <c r="Y342" s="39"/>
      <c r="Z342" s="39"/>
      <c r="AA342" s="38"/>
      <c r="AB342" s="9"/>
      <c r="AC342" s="32"/>
      <c r="AD342" s="32"/>
      <c r="AE342" s="32"/>
      <c r="AF342" s="40"/>
      <c r="AG342" s="41"/>
      <c r="AH342" s="42"/>
      <c r="AI342" s="66"/>
      <c r="AJ342" s="66"/>
      <c r="AK342" s="66"/>
      <c r="AL342" s="66"/>
      <c r="AM342" s="79"/>
      <c r="AN342" s="64"/>
      <c r="AP342"/>
    </row>
    <row r="343" spans="2:42">
      <c r="B343" s="50">
        <v>57</v>
      </c>
      <c r="C343" s="32"/>
      <c r="D343" s="33"/>
      <c r="E343" s="32"/>
      <c r="F343" s="9"/>
      <c r="G343" s="10"/>
      <c r="H343" s="9"/>
      <c r="I343" s="10"/>
      <c r="J343" s="332"/>
      <c r="K343" s="9"/>
      <c r="L343" s="34"/>
      <c r="M343" s="35"/>
      <c r="N343" s="36"/>
      <c r="O343" s="35"/>
      <c r="P343" s="35"/>
      <c r="Q343" s="9"/>
      <c r="R343" s="35"/>
      <c r="S343" s="9"/>
      <c r="T343" s="35"/>
      <c r="U343" s="35"/>
      <c r="V343" s="37"/>
      <c r="W343" s="37"/>
      <c r="X343" s="38"/>
      <c r="Y343" s="39"/>
      <c r="Z343" s="39"/>
      <c r="AA343" s="38"/>
      <c r="AB343" s="9"/>
      <c r="AC343" s="32"/>
      <c r="AD343" s="32"/>
      <c r="AE343" s="32"/>
      <c r="AF343" s="40"/>
      <c r="AG343" s="41"/>
      <c r="AH343" s="42"/>
      <c r="AI343" s="66"/>
      <c r="AJ343" s="66"/>
      <c r="AK343" s="66"/>
      <c r="AL343" s="66"/>
      <c r="AM343" s="79"/>
      <c r="AN343" s="63"/>
      <c r="AP343"/>
    </row>
    <row r="344" spans="2:42">
      <c r="B344" s="50">
        <v>58</v>
      </c>
      <c r="C344" s="32"/>
      <c r="D344" s="33"/>
      <c r="E344" s="32"/>
      <c r="F344" s="9"/>
      <c r="G344" s="10"/>
      <c r="H344" s="9"/>
      <c r="I344" s="10"/>
      <c r="J344" s="332"/>
      <c r="K344" s="9"/>
      <c r="L344" s="34"/>
      <c r="M344" s="35"/>
      <c r="N344" s="36"/>
      <c r="O344" s="35"/>
      <c r="P344" s="35"/>
      <c r="Q344" s="9"/>
      <c r="R344" s="35"/>
      <c r="S344" s="9"/>
      <c r="T344" s="35"/>
      <c r="U344" s="35"/>
      <c r="V344" s="37"/>
      <c r="W344" s="37"/>
      <c r="X344" s="38"/>
      <c r="Y344" s="39"/>
      <c r="Z344" s="39"/>
      <c r="AA344" s="38"/>
      <c r="AB344" s="9"/>
      <c r="AC344" s="32"/>
      <c r="AD344" s="32"/>
      <c r="AE344" s="32"/>
      <c r="AF344" s="40"/>
      <c r="AG344" s="41"/>
      <c r="AH344" s="42"/>
      <c r="AI344" s="66"/>
      <c r="AJ344" s="66"/>
      <c r="AK344" s="66"/>
      <c r="AL344" s="66"/>
      <c r="AM344" s="79"/>
      <c r="AN344" s="64"/>
      <c r="AP344"/>
    </row>
    <row r="345" spans="2:42">
      <c r="B345" s="50">
        <v>59</v>
      </c>
      <c r="C345" s="32"/>
      <c r="D345" s="33"/>
      <c r="E345" s="32"/>
      <c r="F345" s="9"/>
      <c r="G345" s="10"/>
      <c r="H345" s="9"/>
      <c r="I345" s="10"/>
      <c r="J345" s="332"/>
      <c r="K345" s="9"/>
      <c r="L345" s="34"/>
      <c r="M345" s="35"/>
      <c r="N345" s="83"/>
      <c r="O345" s="35"/>
      <c r="P345" s="35"/>
      <c r="Q345" s="9"/>
      <c r="R345" s="35"/>
      <c r="S345" s="9"/>
      <c r="T345" s="35"/>
      <c r="U345" s="35"/>
      <c r="V345" s="37"/>
      <c r="W345" s="37"/>
      <c r="X345" s="38"/>
      <c r="Y345" s="39"/>
      <c r="Z345" s="39"/>
      <c r="AA345" s="38"/>
      <c r="AB345" s="9"/>
      <c r="AC345" s="32"/>
      <c r="AD345" s="32"/>
      <c r="AE345" s="32"/>
      <c r="AF345" s="40"/>
      <c r="AG345" s="41"/>
      <c r="AH345" s="42"/>
      <c r="AI345" s="66"/>
      <c r="AJ345" s="66"/>
      <c r="AK345" s="66"/>
      <c r="AL345" s="66"/>
      <c r="AM345" s="79"/>
      <c r="AN345" s="63"/>
      <c r="AP345"/>
    </row>
    <row r="346" spans="2:42">
      <c r="B346" s="50">
        <v>60</v>
      </c>
      <c r="C346" s="32"/>
      <c r="D346" s="33"/>
      <c r="E346" s="32"/>
      <c r="F346" s="9"/>
      <c r="G346" s="10"/>
      <c r="H346" s="9"/>
      <c r="I346" s="10"/>
      <c r="J346" s="332"/>
      <c r="K346" s="9"/>
      <c r="L346" s="34"/>
      <c r="M346" s="35"/>
      <c r="N346" s="36"/>
      <c r="O346" s="35"/>
      <c r="P346" s="35"/>
      <c r="Q346" s="9"/>
      <c r="R346" s="35"/>
      <c r="S346" s="9"/>
      <c r="T346" s="35"/>
      <c r="U346" s="35"/>
      <c r="V346" s="37"/>
      <c r="W346" s="37"/>
      <c r="X346" s="38"/>
      <c r="Y346" s="39"/>
      <c r="Z346" s="39"/>
      <c r="AA346" s="38"/>
      <c r="AB346" s="9"/>
      <c r="AC346" s="32"/>
      <c r="AD346" s="32"/>
      <c r="AE346" s="32"/>
      <c r="AF346" s="40"/>
      <c r="AG346" s="41"/>
      <c r="AH346" s="42"/>
      <c r="AI346" s="66"/>
      <c r="AJ346" s="66"/>
      <c r="AK346" s="66"/>
      <c r="AL346" s="66"/>
      <c r="AM346" s="79"/>
      <c r="AN346" s="64"/>
      <c r="AP346"/>
    </row>
    <row r="347" spans="2:42">
      <c r="B347" s="50">
        <v>61</v>
      </c>
      <c r="C347" s="32"/>
      <c r="D347" s="33"/>
      <c r="E347" s="32"/>
      <c r="F347" s="9"/>
      <c r="G347" s="10"/>
      <c r="H347" s="9"/>
      <c r="I347" s="10"/>
      <c r="J347" s="332"/>
      <c r="K347" s="9"/>
      <c r="L347" s="34"/>
      <c r="M347" s="35"/>
      <c r="N347" s="36"/>
      <c r="O347" s="35"/>
      <c r="P347" s="35"/>
      <c r="Q347" s="9"/>
      <c r="R347" s="35"/>
      <c r="S347" s="9"/>
      <c r="T347" s="35"/>
      <c r="U347" s="35"/>
      <c r="V347" s="37"/>
      <c r="W347" s="37"/>
      <c r="X347" s="38"/>
      <c r="Y347" s="39"/>
      <c r="Z347" s="39"/>
      <c r="AA347" s="38"/>
      <c r="AB347" s="9"/>
      <c r="AC347" s="32"/>
      <c r="AD347" s="32"/>
      <c r="AE347" s="32"/>
      <c r="AF347" s="40"/>
      <c r="AG347" s="41"/>
      <c r="AH347" s="42"/>
      <c r="AI347" s="66"/>
      <c r="AJ347" s="66"/>
      <c r="AK347" s="66"/>
      <c r="AL347" s="66"/>
      <c r="AM347" s="79"/>
      <c r="AN347" s="63"/>
      <c r="AP347"/>
    </row>
    <row r="348" spans="2:42">
      <c r="B348" s="50">
        <v>62</v>
      </c>
      <c r="C348" s="32"/>
      <c r="D348" s="33"/>
      <c r="E348" s="32"/>
      <c r="F348" s="9"/>
      <c r="G348" s="10"/>
      <c r="H348" s="9"/>
      <c r="I348" s="10"/>
      <c r="J348" s="332"/>
      <c r="K348" s="9"/>
      <c r="L348" s="34"/>
      <c r="M348" s="35"/>
      <c r="N348" s="36"/>
      <c r="O348" s="35"/>
      <c r="P348" s="35"/>
      <c r="Q348" s="9"/>
      <c r="R348" s="35"/>
      <c r="S348" s="9"/>
      <c r="T348" s="35"/>
      <c r="U348" s="35"/>
      <c r="V348" s="37"/>
      <c r="W348" s="37"/>
      <c r="X348" s="38"/>
      <c r="Y348" s="39"/>
      <c r="Z348" s="39"/>
      <c r="AA348" s="38"/>
      <c r="AB348" s="9"/>
      <c r="AC348" s="32"/>
      <c r="AD348" s="32"/>
      <c r="AE348" s="32"/>
      <c r="AF348" s="40"/>
      <c r="AG348" s="41"/>
      <c r="AH348" s="42"/>
      <c r="AI348" s="66"/>
      <c r="AJ348" s="66"/>
      <c r="AK348" s="66"/>
      <c r="AL348" s="66"/>
      <c r="AM348" s="79"/>
      <c r="AN348" s="64"/>
      <c r="AP348"/>
    </row>
    <row r="349" spans="2:42">
      <c r="B349" s="50">
        <v>63</v>
      </c>
      <c r="C349" s="32"/>
      <c r="D349" s="33"/>
      <c r="E349" s="32"/>
      <c r="F349" s="9"/>
      <c r="G349" s="10"/>
      <c r="H349" s="9"/>
      <c r="I349" s="10"/>
      <c r="J349" s="332"/>
      <c r="K349" s="9"/>
      <c r="L349" s="34"/>
      <c r="M349" s="35"/>
      <c r="N349" s="36"/>
      <c r="O349" s="35"/>
      <c r="P349" s="35"/>
      <c r="Q349" s="9"/>
      <c r="R349" s="35"/>
      <c r="S349" s="9"/>
      <c r="T349" s="35"/>
      <c r="U349" s="35"/>
      <c r="V349" s="37"/>
      <c r="W349" s="37"/>
      <c r="X349" s="38"/>
      <c r="Y349" s="39"/>
      <c r="Z349" s="39"/>
      <c r="AA349" s="38"/>
      <c r="AB349" s="9"/>
      <c r="AC349" s="32"/>
      <c r="AD349" s="32"/>
      <c r="AE349" s="32"/>
      <c r="AF349" s="40"/>
      <c r="AG349" s="41"/>
      <c r="AH349" s="42"/>
      <c r="AI349" s="66"/>
      <c r="AJ349" s="66"/>
      <c r="AK349" s="66"/>
      <c r="AL349" s="66"/>
      <c r="AM349" s="79"/>
      <c r="AN349" s="63"/>
      <c r="AP349"/>
    </row>
    <row r="350" spans="2:42">
      <c r="B350" s="50">
        <v>64</v>
      </c>
      <c r="C350" s="32"/>
      <c r="D350" s="33"/>
      <c r="E350" s="32"/>
      <c r="F350" s="9"/>
      <c r="G350" s="10"/>
      <c r="H350" s="9"/>
      <c r="I350" s="10"/>
      <c r="J350" s="332"/>
      <c r="K350" s="9"/>
      <c r="L350" s="34"/>
      <c r="M350" s="35"/>
      <c r="N350" s="36"/>
      <c r="O350" s="35"/>
      <c r="P350" s="35"/>
      <c r="Q350" s="9"/>
      <c r="R350" s="35"/>
      <c r="S350" s="9"/>
      <c r="T350" s="35"/>
      <c r="U350" s="35"/>
      <c r="V350" s="37"/>
      <c r="W350" s="37"/>
      <c r="X350" s="38"/>
      <c r="Y350" s="39"/>
      <c r="Z350" s="39"/>
      <c r="AA350" s="38"/>
      <c r="AB350" s="9"/>
      <c r="AC350" s="32"/>
      <c r="AD350" s="32"/>
      <c r="AE350" s="32"/>
      <c r="AF350" s="40"/>
      <c r="AG350" s="41"/>
      <c r="AH350" s="42"/>
      <c r="AI350" s="66"/>
      <c r="AJ350" s="66"/>
      <c r="AK350" s="66"/>
      <c r="AL350" s="66"/>
      <c r="AM350" s="79"/>
      <c r="AN350" s="64"/>
      <c r="AP350"/>
    </row>
    <row r="351" spans="2:42">
      <c r="B351" s="50">
        <v>65</v>
      </c>
      <c r="C351" s="32"/>
      <c r="D351" s="33"/>
      <c r="E351" s="32"/>
      <c r="F351" s="9"/>
      <c r="G351" s="10"/>
      <c r="H351" s="9"/>
      <c r="I351" s="10"/>
      <c r="J351" s="332"/>
      <c r="K351" s="9"/>
      <c r="L351" s="34"/>
      <c r="M351" s="35"/>
      <c r="N351" s="83"/>
      <c r="O351" s="35"/>
      <c r="P351" s="35"/>
      <c r="Q351" s="9"/>
      <c r="R351" s="35"/>
      <c r="S351" s="9"/>
      <c r="T351" s="35"/>
      <c r="U351" s="35"/>
      <c r="V351" s="37"/>
      <c r="W351" s="37"/>
      <c r="X351" s="38"/>
      <c r="Y351" s="39"/>
      <c r="Z351" s="39"/>
      <c r="AA351" s="38"/>
      <c r="AB351" s="9"/>
      <c r="AC351" s="32"/>
      <c r="AD351" s="32"/>
      <c r="AE351" s="32"/>
      <c r="AF351" s="40"/>
      <c r="AG351" s="41"/>
      <c r="AH351" s="42"/>
      <c r="AI351" s="66"/>
      <c r="AJ351" s="66"/>
      <c r="AK351" s="66"/>
      <c r="AL351" s="66"/>
      <c r="AM351" s="79"/>
      <c r="AN351" s="63"/>
      <c r="AP351"/>
    </row>
    <row r="352" spans="2:42">
      <c r="B352" s="50">
        <v>66</v>
      </c>
      <c r="C352" s="32"/>
      <c r="D352" s="33"/>
      <c r="E352" s="32"/>
      <c r="F352" s="9"/>
      <c r="G352" s="10"/>
      <c r="H352" s="9"/>
      <c r="I352" s="10"/>
      <c r="J352" s="332"/>
      <c r="K352" s="9"/>
      <c r="L352" s="34"/>
      <c r="M352" s="35"/>
      <c r="N352" s="36"/>
      <c r="O352" s="35"/>
      <c r="P352" s="35"/>
      <c r="Q352" s="9"/>
      <c r="R352" s="35"/>
      <c r="S352" s="9"/>
      <c r="T352" s="35"/>
      <c r="U352" s="35"/>
      <c r="V352" s="37"/>
      <c r="W352" s="37"/>
      <c r="X352" s="38"/>
      <c r="Y352" s="39"/>
      <c r="Z352" s="39"/>
      <c r="AA352" s="38"/>
      <c r="AB352" s="9"/>
      <c r="AC352" s="32"/>
      <c r="AD352" s="32"/>
      <c r="AE352" s="32"/>
      <c r="AF352" s="40"/>
      <c r="AG352" s="41"/>
      <c r="AH352" s="42"/>
      <c r="AI352" s="66"/>
      <c r="AJ352" s="66"/>
      <c r="AK352" s="66"/>
      <c r="AL352" s="66"/>
      <c r="AM352" s="79"/>
      <c r="AN352" s="64"/>
      <c r="AP352"/>
    </row>
    <row r="353" spans="2:42">
      <c r="B353" s="50">
        <v>67</v>
      </c>
      <c r="C353" s="32"/>
      <c r="D353" s="33"/>
      <c r="E353" s="32"/>
      <c r="F353" s="9"/>
      <c r="G353" s="10"/>
      <c r="H353" s="9"/>
      <c r="I353" s="10"/>
      <c r="J353" s="332"/>
      <c r="K353" s="9"/>
      <c r="L353" s="34"/>
      <c r="M353" s="35"/>
      <c r="N353" s="36"/>
      <c r="O353" s="35"/>
      <c r="P353" s="35"/>
      <c r="Q353" s="9"/>
      <c r="R353" s="35"/>
      <c r="S353" s="9"/>
      <c r="T353" s="35"/>
      <c r="U353" s="35"/>
      <c r="V353" s="37"/>
      <c r="W353" s="37"/>
      <c r="X353" s="38"/>
      <c r="Y353" s="39"/>
      <c r="Z353" s="39"/>
      <c r="AA353" s="38"/>
      <c r="AB353" s="9"/>
      <c r="AC353" s="32"/>
      <c r="AD353" s="32"/>
      <c r="AE353" s="32"/>
      <c r="AF353" s="40"/>
      <c r="AG353" s="41"/>
      <c r="AH353" s="42"/>
      <c r="AI353" s="66"/>
      <c r="AJ353" s="66"/>
      <c r="AK353" s="66"/>
      <c r="AL353" s="66"/>
      <c r="AM353" s="79"/>
      <c r="AN353" s="63"/>
      <c r="AP353"/>
    </row>
    <row r="354" spans="2:42">
      <c r="B354" s="50">
        <v>68</v>
      </c>
      <c r="C354" s="32"/>
      <c r="D354" s="33"/>
      <c r="E354" s="32"/>
      <c r="F354" s="9"/>
      <c r="G354" s="10"/>
      <c r="H354" s="9"/>
      <c r="I354" s="10"/>
      <c r="J354" s="332"/>
      <c r="K354" s="9"/>
      <c r="L354" s="34"/>
      <c r="M354" s="35"/>
      <c r="N354" s="36"/>
      <c r="O354" s="35"/>
      <c r="P354" s="35"/>
      <c r="Q354" s="9"/>
      <c r="R354" s="35"/>
      <c r="S354" s="9"/>
      <c r="T354" s="35"/>
      <c r="U354" s="35"/>
      <c r="V354" s="37"/>
      <c r="W354" s="37"/>
      <c r="X354" s="38"/>
      <c r="Y354" s="39"/>
      <c r="Z354" s="39"/>
      <c r="AA354" s="38"/>
      <c r="AB354" s="9"/>
      <c r="AC354" s="32"/>
      <c r="AD354" s="32"/>
      <c r="AE354" s="32"/>
      <c r="AF354" s="40"/>
      <c r="AG354" s="41"/>
      <c r="AH354" s="42"/>
      <c r="AI354" s="66"/>
      <c r="AJ354" s="66"/>
      <c r="AK354" s="66"/>
      <c r="AL354" s="66"/>
      <c r="AM354" s="79"/>
      <c r="AN354" s="64"/>
      <c r="AP354"/>
    </row>
    <row r="355" spans="2:42">
      <c r="B355" s="50">
        <v>69</v>
      </c>
      <c r="C355" s="32"/>
      <c r="D355" s="33"/>
      <c r="E355" s="32"/>
      <c r="F355" s="9"/>
      <c r="G355" s="10"/>
      <c r="H355" s="9"/>
      <c r="I355" s="10"/>
      <c r="J355" s="332"/>
      <c r="K355" s="9"/>
      <c r="L355" s="34"/>
      <c r="M355" s="35"/>
      <c r="N355" s="36"/>
      <c r="O355" s="35"/>
      <c r="P355" s="35"/>
      <c r="Q355" s="9"/>
      <c r="R355" s="35"/>
      <c r="S355" s="9"/>
      <c r="T355" s="35"/>
      <c r="U355" s="35"/>
      <c r="V355" s="37"/>
      <c r="W355" s="37"/>
      <c r="X355" s="38"/>
      <c r="Y355" s="39"/>
      <c r="Z355" s="39"/>
      <c r="AA355" s="38"/>
      <c r="AB355" s="9"/>
      <c r="AC355" s="32"/>
      <c r="AD355" s="32"/>
      <c r="AE355" s="32"/>
      <c r="AF355" s="40"/>
      <c r="AG355" s="41"/>
      <c r="AH355" s="42"/>
      <c r="AI355" s="66"/>
      <c r="AJ355" s="66"/>
      <c r="AK355" s="66"/>
      <c r="AL355" s="66"/>
      <c r="AM355" s="79"/>
      <c r="AN355" s="63"/>
      <c r="AP355"/>
    </row>
    <row r="356" spans="2:42">
      <c r="B356" s="50">
        <v>70</v>
      </c>
      <c r="C356" s="32"/>
      <c r="D356" s="33"/>
      <c r="E356" s="32"/>
      <c r="F356" s="9"/>
      <c r="G356" s="10"/>
      <c r="H356" s="9"/>
      <c r="I356" s="10"/>
      <c r="J356" s="332"/>
      <c r="K356" s="9"/>
      <c r="L356" s="34"/>
      <c r="M356" s="35"/>
      <c r="N356" s="36"/>
      <c r="O356" s="35"/>
      <c r="P356" s="35"/>
      <c r="Q356" s="9"/>
      <c r="R356" s="35"/>
      <c r="S356" s="9"/>
      <c r="T356" s="35"/>
      <c r="U356" s="35"/>
      <c r="V356" s="37"/>
      <c r="W356" s="37"/>
      <c r="X356" s="38"/>
      <c r="Y356" s="39"/>
      <c r="Z356" s="39"/>
      <c r="AA356" s="38"/>
      <c r="AB356" s="9"/>
      <c r="AC356" s="32"/>
      <c r="AD356" s="32"/>
      <c r="AE356" s="32"/>
      <c r="AF356" s="40"/>
      <c r="AG356" s="41"/>
      <c r="AH356" s="42"/>
      <c r="AI356" s="66"/>
      <c r="AJ356" s="66"/>
      <c r="AK356" s="66"/>
      <c r="AL356" s="66"/>
      <c r="AM356" s="79"/>
      <c r="AN356" s="63"/>
      <c r="AP356"/>
    </row>
    <row r="357" spans="2:42">
      <c r="B357" s="50">
        <v>71</v>
      </c>
      <c r="C357" s="32"/>
      <c r="D357" s="33"/>
      <c r="E357" s="32"/>
      <c r="F357" s="9"/>
      <c r="G357" s="10"/>
      <c r="H357" s="9"/>
      <c r="I357" s="10"/>
      <c r="J357" s="332"/>
      <c r="K357" s="9"/>
      <c r="L357" s="34"/>
      <c r="M357" s="35"/>
      <c r="N357" s="83"/>
      <c r="O357" s="35"/>
      <c r="P357" s="35"/>
      <c r="Q357" s="9"/>
      <c r="R357" s="35"/>
      <c r="S357" s="9"/>
      <c r="T357" s="35"/>
      <c r="U357" s="35"/>
      <c r="V357" s="37"/>
      <c r="W357" s="37"/>
      <c r="X357" s="38"/>
      <c r="Y357" s="39"/>
      <c r="Z357" s="39"/>
      <c r="AA357" s="38"/>
      <c r="AB357" s="9"/>
      <c r="AC357" s="32"/>
      <c r="AD357" s="32"/>
      <c r="AE357" s="32"/>
      <c r="AF357" s="40"/>
      <c r="AG357" s="41"/>
      <c r="AH357" s="42"/>
      <c r="AI357" s="66"/>
      <c r="AJ357" s="66"/>
      <c r="AK357" s="66"/>
      <c r="AL357" s="66"/>
      <c r="AM357" s="79"/>
      <c r="AN357" s="63"/>
      <c r="AP357"/>
    </row>
    <row r="358" spans="2:42">
      <c r="B358" s="50">
        <v>72</v>
      </c>
      <c r="C358" s="32"/>
      <c r="D358" s="33"/>
      <c r="E358" s="32"/>
      <c r="F358" s="9"/>
      <c r="G358" s="10"/>
      <c r="H358" s="9"/>
      <c r="I358" s="10"/>
      <c r="J358" s="332"/>
      <c r="K358" s="9"/>
      <c r="L358" s="34"/>
      <c r="M358" s="35"/>
      <c r="N358" s="36"/>
      <c r="O358" s="35"/>
      <c r="P358" s="35"/>
      <c r="Q358" s="9"/>
      <c r="R358" s="35"/>
      <c r="S358" s="9"/>
      <c r="T358" s="35"/>
      <c r="U358" s="35"/>
      <c r="V358" s="37"/>
      <c r="W358" s="37"/>
      <c r="X358" s="38"/>
      <c r="Y358" s="39"/>
      <c r="Z358" s="39"/>
      <c r="AA358" s="38"/>
      <c r="AB358" s="9"/>
      <c r="AC358" s="32"/>
      <c r="AD358" s="32"/>
      <c r="AE358" s="32"/>
      <c r="AF358" s="40"/>
      <c r="AG358" s="41"/>
      <c r="AH358" s="42"/>
      <c r="AI358" s="66"/>
      <c r="AJ358" s="66"/>
      <c r="AK358" s="66"/>
      <c r="AL358" s="66"/>
      <c r="AM358" s="79"/>
      <c r="AN358" s="64"/>
      <c r="AP358"/>
    </row>
    <row r="359" spans="2:42">
      <c r="B359" s="50">
        <v>73</v>
      </c>
      <c r="C359" s="32"/>
      <c r="D359" s="33"/>
      <c r="E359" s="32"/>
      <c r="F359" s="9"/>
      <c r="G359" s="10"/>
      <c r="H359" s="9"/>
      <c r="I359" s="10"/>
      <c r="J359" s="332"/>
      <c r="K359" s="9"/>
      <c r="L359" s="34"/>
      <c r="M359" s="35"/>
      <c r="N359" s="36"/>
      <c r="O359" s="35"/>
      <c r="P359" s="35"/>
      <c r="Q359" s="9"/>
      <c r="R359" s="35"/>
      <c r="S359" s="9"/>
      <c r="T359" s="35"/>
      <c r="U359" s="35"/>
      <c r="V359" s="37"/>
      <c r="W359" s="37"/>
      <c r="X359" s="38"/>
      <c r="Y359" s="39"/>
      <c r="Z359" s="39"/>
      <c r="AA359" s="38"/>
      <c r="AB359" s="9"/>
      <c r="AC359" s="32"/>
      <c r="AD359" s="32"/>
      <c r="AE359" s="32"/>
      <c r="AF359" s="40"/>
      <c r="AG359" s="41"/>
      <c r="AH359" s="42"/>
      <c r="AI359" s="66"/>
      <c r="AJ359" s="66"/>
      <c r="AK359" s="66"/>
      <c r="AL359" s="66"/>
      <c r="AM359" s="79"/>
      <c r="AN359" s="63"/>
      <c r="AP359"/>
    </row>
    <row r="360" spans="2:42">
      <c r="B360" s="50">
        <v>74</v>
      </c>
      <c r="C360" s="32"/>
      <c r="D360" s="33"/>
      <c r="E360" s="32"/>
      <c r="F360" s="9"/>
      <c r="G360" s="10"/>
      <c r="H360" s="9"/>
      <c r="I360" s="10"/>
      <c r="J360" s="332"/>
      <c r="K360" s="9"/>
      <c r="L360" s="34"/>
      <c r="M360" s="35"/>
      <c r="N360" s="36"/>
      <c r="O360" s="35"/>
      <c r="P360" s="35"/>
      <c r="Q360" s="9"/>
      <c r="R360" s="35"/>
      <c r="S360" s="9"/>
      <c r="T360" s="35"/>
      <c r="U360" s="35"/>
      <c r="V360" s="37"/>
      <c r="W360" s="37"/>
      <c r="X360" s="38"/>
      <c r="Y360" s="39"/>
      <c r="Z360" s="39"/>
      <c r="AA360" s="38"/>
      <c r="AB360" s="9"/>
      <c r="AC360" s="32"/>
      <c r="AD360" s="32"/>
      <c r="AE360" s="32"/>
      <c r="AF360" s="40"/>
      <c r="AG360" s="41"/>
      <c r="AH360" s="42"/>
      <c r="AI360" s="66"/>
      <c r="AJ360" s="66"/>
      <c r="AK360" s="66"/>
      <c r="AL360" s="66"/>
      <c r="AM360" s="79"/>
      <c r="AN360" s="64"/>
      <c r="AP360"/>
    </row>
    <row r="361" spans="2:42">
      <c r="B361" s="50">
        <v>75</v>
      </c>
      <c r="C361" s="32"/>
      <c r="D361" s="33"/>
      <c r="E361" s="32"/>
      <c r="F361" s="9"/>
      <c r="G361" s="10"/>
      <c r="H361" s="9"/>
      <c r="I361" s="10"/>
      <c r="J361" s="332"/>
      <c r="K361" s="9"/>
      <c r="L361" s="34"/>
      <c r="M361" s="35"/>
      <c r="N361" s="36"/>
      <c r="O361" s="35"/>
      <c r="P361" s="35"/>
      <c r="Q361" s="9"/>
      <c r="R361" s="35"/>
      <c r="S361" s="9"/>
      <c r="T361" s="35"/>
      <c r="U361" s="35"/>
      <c r="V361" s="37"/>
      <c r="W361" s="37"/>
      <c r="X361" s="38"/>
      <c r="Y361" s="39"/>
      <c r="Z361" s="39"/>
      <c r="AA361" s="38"/>
      <c r="AB361" s="9"/>
      <c r="AC361" s="32"/>
      <c r="AD361" s="32"/>
      <c r="AE361" s="32"/>
      <c r="AF361" s="40"/>
      <c r="AG361" s="41"/>
      <c r="AH361" s="42"/>
      <c r="AP361"/>
    </row>
    <row r="362" spans="2:42">
      <c r="B362" s="50">
        <v>76</v>
      </c>
      <c r="C362" s="32"/>
      <c r="D362" s="33"/>
      <c r="E362" s="32"/>
      <c r="F362" s="9"/>
      <c r="G362" s="10"/>
      <c r="H362" s="9"/>
      <c r="I362" s="10"/>
      <c r="J362" s="332"/>
      <c r="K362" s="9"/>
      <c r="L362" s="34"/>
      <c r="M362" s="35"/>
      <c r="N362" s="36"/>
      <c r="O362" s="35"/>
      <c r="P362" s="35"/>
      <c r="Q362" s="9"/>
      <c r="R362" s="35"/>
      <c r="S362" s="9"/>
      <c r="T362" s="35"/>
      <c r="U362" s="35"/>
      <c r="V362" s="37"/>
      <c r="W362" s="37"/>
      <c r="X362" s="38"/>
      <c r="Y362" s="39"/>
      <c r="Z362" s="39"/>
      <c r="AA362" s="38"/>
      <c r="AB362" s="9"/>
      <c r="AC362" s="32"/>
      <c r="AD362" s="32"/>
      <c r="AE362" s="32"/>
      <c r="AF362" s="40"/>
      <c r="AG362" s="41"/>
      <c r="AH362" s="42"/>
      <c r="AI362" s="180" t="s">
        <v>165</v>
      </c>
      <c r="AJ362" s="864" t="s">
        <v>166</v>
      </c>
      <c r="AK362" s="865"/>
      <c r="AL362" s="80" t="s">
        <v>167</v>
      </c>
      <c r="AP362"/>
    </row>
    <row r="363" spans="2:42">
      <c r="B363" s="479"/>
      <c r="C363" s="480"/>
      <c r="D363" s="480"/>
      <c r="E363" s="480"/>
      <c r="F363" s="480"/>
      <c r="G363" s="480"/>
      <c r="H363" s="480"/>
      <c r="I363" s="480"/>
      <c r="J363" s="485"/>
      <c r="K363" s="480"/>
      <c r="L363" s="480"/>
      <c r="M363" s="481"/>
      <c r="N363" s="871"/>
      <c r="O363" s="872"/>
      <c r="P363" s="872"/>
      <c r="Q363" s="872"/>
      <c r="R363" s="872"/>
      <c r="S363" s="872"/>
      <c r="T363" s="872"/>
      <c r="U363" s="872"/>
      <c r="V363" s="873"/>
      <c r="W363" s="871"/>
      <c r="X363" s="872"/>
      <c r="Y363" s="872"/>
      <c r="Z363" s="872"/>
      <c r="AA363" s="872"/>
      <c r="AB363" s="872"/>
      <c r="AC363" s="872"/>
      <c r="AD363" s="872"/>
      <c r="AE363" s="872"/>
      <c r="AF363" s="872"/>
      <c r="AG363" s="873"/>
      <c r="AI363" s="858"/>
      <c r="AJ363" s="861"/>
      <c r="AK363" s="861"/>
      <c r="AL363" s="861"/>
      <c r="AP363"/>
    </row>
    <row r="364" spans="2:42">
      <c r="B364" s="253"/>
      <c r="C364" s="349"/>
      <c r="D364" s="349"/>
      <c r="E364" s="349"/>
      <c r="F364" s="349"/>
      <c r="G364" s="349"/>
      <c r="H364" s="349"/>
      <c r="I364" s="349"/>
      <c r="J364" s="352"/>
      <c r="K364" s="349"/>
      <c r="L364" s="349"/>
      <c r="M364" s="350"/>
      <c r="N364" s="874"/>
      <c r="O364" s="875"/>
      <c r="P364" s="875"/>
      <c r="Q364" s="875"/>
      <c r="R364" s="875"/>
      <c r="S364" s="875"/>
      <c r="T364" s="875"/>
      <c r="U364" s="875"/>
      <c r="V364" s="876"/>
      <c r="W364" s="874"/>
      <c r="X364" s="875"/>
      <c r="Y364" s="875"/>
      <c r="Z364" s="875"/>
      <c r="AA364" s="875"/>
      <c r="AB364" s="875"/>
      <c r="AC364" s="875"/>
      <c r="AD364" s="875"/>
      <c r="AE364" s="875"/>
      <c r="AF364" s="875"/>
      <c r="AG364" s="876"/>
      <c r="AI364" s="859"/>
      <c r="AJ364" s="862"/>
      <c r="AK364" s="862"/>
      <c r="AL364" s="862"/>
      <c r="AP364"/>
    </row>
    <row r="365" spans="2:42">
      <c r="B365" s="479"/>
      <c r="C365" s="480"/>
      <c r="D365" s="480"/>
      <c r="E365" s="480"/>
      <c r="F365" s="480"/>
      <c r="G365" s="480"/>
      <c r="H365" s="480"/>
      <c r="I365" s="480"/>
      <c r="J365" s="485"/>
      <c r="K365" s="480"/>
      <c r="L365" s="480"/>
      <c r="M365" s="481"/>
      <c r="N365" s="871"/>
      <c r="O365" s="872"/>
      <c r="P365" s="872"/>
      <c r="Q365" s="872"/>
      <c r="R365" s="872"/>
      <c r="S365" s="872"/>
      <c r="T365" s="872"/>
      <c r="U365" s="872"/>
      <c r="V365" s="873"/>
      <c r="W365" s="871"/>
      <c r="X365" s="872"/>
      <c r="Y365" s="872"/>
      <c r="Z365" s="872"/>
      <c r="AA365" s="872"/>
      <c r="AB365" s="872"/>
      <c r="AC365" s="872"/>
      <c r="AD365" s="872"/>
      <c r="AE365" s="872"/>
      <c r="AF365" s="872"/>
      <c r="AG365" s="873"/>
      <c r="AI365" s="860"/>
      <c r="AJ365" s="863"/>
      <c r="AK365" s="863"/>
      <c r="AL365" s="862"/>
      <c r="AP365"/>
    </row>
    <row r="366" spans="2:42">
      <c r="B366" s="253"/>
      <c r="C366" s="349"/>
      <c r="D366" s="349"/>
      <c r="E366" s="349"/>
      <c r="F366" s="349"/>
      <c r="G366" s="349"/>
      <c r="H366" s="349"/>
      <c r="I366" s="349"/>
      <c r="J366" s="352"/>
      <c r="K366" s="349"/>
      <c r="L366" s="349"/>
      <c r="M366" s="350"/>
      <c r="N366" s="874"/>
      <c r="O366" s="875"/>
      <c r="P366" s="875"/>
      <c r="Q366" s="875"/>
      <c r="R366" s="875"/>
      <c r="S366" s="875"/>
      <c r="T366" s="875"/>
      <c r="U366" s="875"/>
      <c r="V366" s="876"/>
      <c r="W366" s="874"/>
      <c r="X366" s="875"/>
      <c r="Y366" s="875"/>
      <c r="Z366" s="875"/>
      <c r="AA366" s="875"/>
      <c r="AB366" s="875"/>
      <c r="AC366" s="875"/>
      <c r="AD366" s="875"/>
      <c r="AE366" s="875"/>
      <c r="AF366" s="875"/>
      <c r="AG366" s="876"/>
      <c r="AI366" s="180" t="s">
        <v>168</v>
      </c>
      <c r="AJ366" s="81" t="s">
        <v>446</v>
      </c>
      <c r="AK366" s="81" t="s">
        <v>441</v>
      </c>
      <c r="AL366" s="863"/>
      <c r="AP366"/>
    </row>
    <row r="367" spans="2:42">
      <c r="B367" s="479"/>
      <c r="C367" s="480"/>
      <c r="D367" s="480"/>
      <c r="E367" s="480"/>
      <c r="F367" s="480"/>
      <c r="G367" s="480"/>
      <c r="H367" s="480"/>
      <c r="I367" s="480"/>
      <c r="J367" s="485"/>
      <c r="K367" s="480"/>
      <c r="L367" s="480"/>
      <c r="M367" s="481"/>
      <c r="N367" s="871"/>
      <c r="O367" s="872"/>
      <c r="P367" s="872"/>
      <c r="Q367" s="872"/>
      <c r="R367" s="872"/>
      <c r="S367" s="872"/>
      <c r="T367" s="872"/>
      <c r="U367" s="872"/>
      <c r="V367" s="873"/>
      <c r="W367" s="871"/>
      <c r="X367" s="872"/>
      <c r="Y367" s="872"/>
      <c r="Z367" s="872"/>
      <c r="AA367" s="872"/>
      <c r="AB367" s="872"/>
      <c r="AC367" s="872"/>
      <c r="AD367" s="872"/>
      <c r="AE367" s="872"/>
      <c r="AF367" s="872"/>
      <c r="AG367" s="873"/>
      <c r="AI367" s="861"/>
      <c r="AJ367" s="861"/>
      <c r="AK367" s="861"/>
      <c r="AL367" s="80" t="s">
        <v>169</v>
      </c>
      <c r="AP367"/>
    </row>
    <row r="368" spans="2:42">
      <c r="B368" s="253"/>
      <c r="C368" s="349"/>
      <c r="D368" s="349"/>
      <c r="E368" s="349"/>
      <c r="F368" s="349"/>
      <c r="G368" s="349"/>
      <c r="H368" s="349"/>
      <c r="I368" s="349"/>
      <c r="J368" s="352"/>
      <c r="K368" s="349"/>
      <c r="L368" s="349"/>
      <c r="M368" s="350"/>
      <c r="N368" s="874"/>
      <c r="O368" s="875"/>
      <c r="P368" s="875"/>
      <c r="Q368" s="875"/>
      <c r="R368" s="875"/>
      <c r="S368" s="875"/>
      <c r="T368" s="875"/>
      <c r="U368" s="875"/>
      <c r="V368" s="876"/>
      <c r="W368" s="874"/>
      <c r="X368" s="875"/>
      <c r="Y368" s="875"/>
      <c r="Z368" s="875"/>
      <c r="AA368" s="875"/>
      <c r="AB368" s="875"/>
      <c r="AC368" s="875"/>
      <c r="AD368" s="875"/>
      <c r="AE368" s="875"/>
      <c r="AF368" s="875"/>
      <c r="AG368" s="876"/>
      <c r="AI368" s="862"/>
      <c r="AJ368" s="862"/>
      <c r="AK368" s="862"/>
      <c r="AL368" s="861"/>
      <c r="AP368"/>
    </row>
    <row r="369" spans="2:42">
      <c r="B369" s="479"/>
      <c r="C369" s="480"/>
      <c r="D369" s="480"/>
      <c r="E369" s="480"/>
      <c r="F369" s="480"/>
      <c r="G369" s="480"/>
      <c r="H369" s="480"/>
      <c r="I369" s="480"/>
      <c r="J369" s="485"/>
      <c r="K369" s="480"/>
      <c r="L369" s="480"/>
      <c r="M369" s="481"/>
      <c r="N369" s="871"/>
      <c r="O369" s="872"/>
      <c r="P369" s="872"/>
      <c r="Q369" s="872"/>
      <c r="R369" s="872"/>
      <c r="S369" s="872"/>
      <c r="T369" s="872"/>
      <c r="U369" s="872"/>
      <c r="V369" s="873"/>
      <c r="W369" s="871"/>
      <c r="X369" s="872"/>
      <c r="Y369" s="872"/>
      <c r="Z369" s="872"/>
      <c r="AA369" s="872"/>
      <c r="AB369" s="872"/>
      <c r="AC369" s="872"/>
      <c r="AD369" s="872"/>
      <c r="AE369" s="872"/>
      <c r="AF369" s="872"/>
      <c r="AG369" s="873"/>
      <c r="AI369" s="863"/>
      <c r="AJ369" s="863"/>
      <c r="AK369" s="863"/>
      <c r="AL369" s="862"/>
      <c r="AP369"/>
    </row>
    <row r="370" spans="2:42">
      <c r="B370" s="253"/>
      <c r="C370" s="349"/>
      <c r="D370" s="349"/>
      <c r="E370" s="349"/>
      <c r="F370" s="349"/>
      <c r="G370" s="349"/>
      <c r="H370" s="349"/>
      <c r="I370" s="349"/>
      <c r="J370" s="352"/>
      <c r="K370" s="349"/>
      <c r="L370" s="349"/>
      <c r="M370" s="350"/>
      <c r="N370" s="874"/>
      <c r="O370" s="875"/>
      <c r="P370" s="875"/>
      <c r="Q370" s="875"/>
      <c r="R370" s="875"/>
      <c r="S370" s="875"/>
      <c r="T370" s="875"/>
      <c r="U370" s="875"/>
      <c r="V370" s="876"/>
      <c r="W370" s="874"/>
      <c r="X370" s="875"/>
      <c r="Y370" s="875"/>
      <c r="Z370" s="875"/>
      <c r="AA370" s="875"/>
      <c r="AB370" s="875"/>
      <c r="AC370" s="875"/>
      <c r="AD370" s="875"/>
      <c r="AE370" s="875"/>
      <c r="AF370" s="875"/>
      <c r="AG370" s="876"/>
      <c r="AI370" s="180" t="s">
        <v>168</v>
      </c>
      <c r="AJ370" s="81" t="s">
        <v>441</v>
      </c>
      <c r="AK370" s="81" t="s">
        <v>451</v>
      </c>
      <c r="AL370" s="862"/>
      <c r="AP370"/>
    </row>
    <row r="371" spans="2:42">
      <c r="B371" s="479"/>
      <c r="C371" s="480"/>
      <c r="D371" s="480"/>
      <c r="E371" s="480"/>
      <c r="F371" s="480"/>
      <c r="G371" s="480"/>
      <c r="H371" s="480"/>
      <c r="I371" s="480"/>
      <c r="J371" s="485"/>
      <c r="K371" s="480"/>
      <c r="L371" s="480"/>
      <c r="M371" s="481"/>
      <c r="N371" s="871"/>
      <c r="O371" s="872"/>
      <c r="P371" s="872"/>
      <c r="Q371" s="872"/>
      <c r="R371" s="872"/>
      <c r="S371" s="872"/>
      <c r="T371" s="872"/>
      <c r="U371" s="872"/>
      <c r="V371" s="873"/>
      <c r="W371" s="871"/>
      <c r="X371" s="872"/>
      <c r="Y371" s="872"/>
      <c r="Z371" s="872"/>
      <c r="AA371" s="872"/>
      <c r="AB371" s="872"/>
      <c r="AC371" s="872"/>
      <c r="AD371" s="872"/>
      <c r="AE371" s="872"/>
      <c r="AF371" s="872"/>
      <c r="AG371" s="873"/>
      <c r="AL371" s="863"/>
      <c r="AP371"/>
    </row>
    <row r="372" spans="2:42">
      <c r="B372" s="253"/>
      <c r="C372" s="349"/>
      <c r="D372" s="349"/>
      <c r="E372" s="349"/>
      <c r="F372" s="349"/>
      <c r="G372" s="349"/>
      <c r="H372" s="349"/>
      <c r="I372" s="349"/>
      <c r="J372" s="352"/>
      <c r="K372" s="349"/>
      <c r="L372" s="349"/>
      <c r="M372" s="350"/>
      <c r="N372" s="874"/>
      <c r="O372" s="875"/>
      <c r="P372" s="875"/>
      <c r="Q372" s="875"/>
      <c r="R372" s="875"/>
      <c r="S372" s="875"/>
      <c r="T372" s="875"/>
      <c r="U372" s="875"/>
      <c r="V372" s="876"/>
      <c r="W372" s="874"/>
      <c r="X372" s="875"/>
      <c r="Y372" s="875"/>
      <c r="Z372" s="875"/>
      <c r="AA372" s="875"/>
      <c r="AB372" s="875"/>
      <c r="AC372" s="875"/>
      <c r="AD372" s="875"/>
      <c r="AE372" s="875"/>
      <c r="AF372" s="875"/>
      <c r="AG372" s="876"/>
      <c r="AP372"/>
    </row>
    <row r="373" spans="2:42">
      <c r="AP373"/>
    </row>
    <row r="374" spans="2:42">
      <c r="AP374"/>
    </row>
    <row r="375" spans="2:42">
      <c r="AP375"/>
    </row>
    <row r="376" spans="2:42">
      <c r="AP376"/>
    </row>
    <row r="377" spans="2:42">
      <c r="AP377"/>
    </row>
    <row r="378" spans="2:42">
      <c r="AP378"/>
    </row>
    <row r="379" spans="2:42">
      <c r="AP379"/>
    </row>
    <row r="380" spans="2:42">
      <c r="AP380"/>
    </row>
    <row r="381" spans="2:42">
      <c r="AP381"/>
    </row>
    <row r="382" spans="2:42">
      <c r="AP382"/>
    </row>
    <row r="383" spans="2:42">
      <c r="AP383"/>
    </row>
    <row r="384" spans="2:42">
      <c r="AP384"/>
    </row>
    <row r="385" spans="42:42">
      <c r="AP385"/>
    </row>
    <row r="386" spans="42:42">
      <c r="AP386"/>
    </row>
    <row r="387" spans="42:42">
      <c r="AP387"/>
    </row>
    <row r="388" spans="42:42">
      <c r="AP388"/>
    </row>
    <row r="389" spans="42:42">
      <c r="AP389"/>
    </row>
    <row r="390" spans="42:42">
      <c r="AP390"/>
    </row>
    <row r="391" spans="42:42">
      <c r="AP391"/>
    </row>
    <row r="392" spans="42:42">
      <c r="AP392"/>
    </row>
    <row r="393" spans="42:42">
      <c r="AP393"/>
    </row>
    <row r="394" spans="42:42">
      <c r="AP394"/>
    </row>
    <row r="395" spans="42:42">
      <c r="AP395"/>
    </row>
    <row r="396" spans="42:42">
      <c r="AP396"/>
    </row>
    <row r="397" spans="42:42">
      <c r="AP397"/>
    </row>
    <row r="398" spans="42:42">
      <c r="AP398"/>
    </row>
    <row r="399" spans="42:42">
      <c r="AP399"/>
    </row>
    <row r="400" spans="42:42">
      <c r="AP400"/>
    </row>
    <row r="401" spans="42:42">
      <c r="AP401"/>
    </row>
    <row r="402" spans="42:42">
      <c r="AP402"/>
    </row>
    <row r="403" spans="42:42">
      <c r="AP403"/>
    </row>
    <row r="404" spans="42:42">
      <c r="AP404"/>
    </row>
    <row r="405" spans="42:42">
      <c r="AP405"/>
    </row>
    <row r="406" spans="42:42">
      <c r="AP406"/>
    </row>
    <row r="407" spans="42:42">
      <c r="AP407"/>
    </row>
    <row r="408" spans="42:42">
      <c r="AP408"/>
    </row>
    <row r="409" spans="42:42">
      <c r="AP409"/>
    </row>
    <row r="410" spans="42:42">
      <c r="AP410"/>
    </row>
    <row r="411" spans="42:42">
      <c r="AP411"/>
    </row>
    <row r="412" spans="42:42">
      <c r="AP412"/>
    </row>
    <row r="413" spans="42:42">
      <c r="AP413"/>
    </row>
    <row r="414" spans="42:42">
      <c r="AP414"/>
    </row>
    <row r="415" spans="42:42">
      <c r="AP415"/>
    </row>
    <row r="416" spans="42:42">
      <c r="AP416"/>
    </row>
    <row r="417" spans="42:42">
      <c r="AP417"/>
    </row>
    <row r="418" spans="42:42">
      <c r="AP418"/>
    </row>
    <row r="419" spans="42:42">
      <c r="AP419"/>
    </row>
    <row r="420" spans="42:42">
      <c r="AP420"/>
    </row>
    <row r="421" spans="42:42">
      <c r="AP421"/>
    </row>
    <row r="422" spans="42:42">
      <c r="AP422"/>
    </row>
    <row r="423" spans="42:42">
      <c r="AP423"/>
    </row>
    <row r="424" spans="42:42">
      <c r="AP424"/>
    </row>
    <row r="425" spans="42:42">
      <c r="AP425"/>
    </row>
    <row r="426" spans="42:42">
      <c r="AP426"/>
    </row>
    <row r="427" spans="42:42">
      <c r="AP427"/>
    </row>
    <row r="428" spans="42:42">
      <c r="AP428"/>
    </row>
    <row r="429" spans="42:42">
      <c r="AP429"/>
    </row>
    <row r="430" spans="42:42">
      <c r="AP430"/>
    </row>
    <row r="431" spans="42:42">
      <c r="AP431"/>
    </row>
    <row r="432" spans="42:42">
      <c r="AP432"/>
    </row>
    <row r="433" spans="42:42">
      <c r="AP433"/>
    </row>
    <row r="434" spans="42:42">
      <c r="AP434"/>
    </row>
    <row r="435" spans="42:42">
      <c r="AP435"/>
    </row>
    <row r="436" spans="42:42">
      <c r="AP436"/>
    </row>
    <row r="437" spans="42:42">
      <c r="AP437"/>
    </row>
    <row r="438" spans="42:42">
      <c r="AP438"/>
    </row>
    <row r="439" spans="42:42">
      <c r="AP439"/>
    </row>
    <row r="440" spans="42:42">
      <c r="AP440"/>
    </row>
    <row r="441" spans="42:42">
      <c r="AP441"/>
    </row>
    <row r="442" spans="42:42">
      <c r="AP442"/>
    </row>
    <row r="443" spans="42:42">
      <c r="AP443"/>
    </row>
    <row r="444" spans="42:42">
      <c r="AP444"/>
    </row>
    <row r="445" spans="42:42">
      <c r="AP445"/>
    </row>
    <row r="446" spans="42:42">
      <c r="AP446"/>
    </row>
    <row r="447" spans="42:42">
      <c r="AP447"/>
    </row>
    <row r="448" spans="42:42">
      <c r="AP448"/>
    </row>
    <row r="449" spans="42:42">
      <c r="AP449"/>
    </row>
    <row r="450" spans="42:42">
      <c r="AP450"/>
    </row>
    <row r="451" spans="42:42">
      <c r="AP451"/>
    </row>
    <row r="452" spans="42:42">
      <c r="AP452"/>
    </row>
    <row r="453" spans="42:42">
      <c r="AP453"/>
    </row>
    <row r="454" spans="42:42">
      <c r="AP454"/>
    </row>
    <row r="455" spans="42:42">
      <c r="AP455"/>
    </row>
    <row r="456" spans="42:42">
      <c r="AP456"/>
    </row>
    <row r="457" spans="42:42">
      <c r="AP457"/>
    </row>
    <row r="458" spans="42:42">
      <c r="AP458"/>
    </row>
    <row r="459" spans="42:42">
      <c r="AP459"/>
    </row>
    <row r="460" spans="42:42">
      <c r="AP460"/>
    </row>
    <row r="461" spans="42:42">
      <c r="AP461"/>
    </row>
    <row r="462" spans="42:42">
      <c r="AP462"/>
    </row>
    <row r="463" spans="42:42">
      <c r="AP463"/>
    </row>
    <row r="464" spans="42:42">
      <c r="AP464"/>
    </row>
    <row r="465" spans="42:42">
      <c r="AP465"/>
    </row>
    <row r="466" spans="42:42">
      <c r="AP466"/>
    </row>
    <row r="467" spans="42:42">
      <c r="AP467"/>
    </row>
    <row r="468" spans="42:42">
      <c r="AP468"/>
    </row>
    <row r="469" spans="42:42">
      <c r="AP469"/>
    </row>
    <row r="470" spans="42:42">
      <c r="AP470"/>
    </row>
    <row r="471" spans="42:42">
      <c r="AP471"/>
    </row>
    <row r="472" spans="42:42">
      <c r="AP472"/>
    </row>
    <row r="473" spans="42:42">
      <c r="AP473"/>
    </row>
    <row r="474" spans="42:42">
      <c r="AP474"/>
    </row>
    <row r="475" spans="42:42">
      <c r="AP475"/>
    </row>
    <row r="476" spans="42:42">
      <c r="AP476"/>
    </row>
    <row r="477" spans="42:42">
      <c r="AP477"/>
    </row>
    <row r="478" spans="42:42">
      <c r="AP478"/>
    </row>
    <row r="479" spans="42:42">
      <c r="AP479"/>
    </row>
    <row r="480" spans="42:42">
      <c r="AP480"/>
    </row>
    <row r="481" spans="42:42">
      <c r="AP481"/>
    </row>
    <row r="482" spans="42:42">
      <c r="AP482"/>
    </row>
    <row r="483" spans="42:42">
      <c r="AP483"/>
    </row>
    <row r="484" spans="42:42">
      <c r="AP484"/>
    </row>
    <row r="485" spans="42:42">
      <c r="AP485"/>
    </row>
    <row r="486" spans="42:42">
      <c r="AP486"/>
    </row>
    <row r="487" spans="42:42">
      <c r="AP487"/>
    </row>
    <row r="488" spans="42:42">
      <c r="AP488"/>
    </row>
    <row r="489" spans="42:42">
      <c r="AP489"/>
    </row>
    <row r="490" spans="42:42">
      <c r="AP490"/>
    </row>
    <row r="491" spans="42:42">
      <c r="AP491"/>
    </row>
    <row r="492" spans="42:42">
      <c r="AP492"/>
    </row>
    <row r="493" spans="42:42">
      <c r="AP493"/>
    </row>
    <row r="494" spans="42:42">
      <c r="AP494"/>
    </row>
    <row r="495" spans="42:42">
      <c r="AP495"/>
    </row>
    <row r="496" spans="42:42">
      <c r="AP496"/>
    </row>
    <row r="497" spans="42:42">
      <c r="AP497"/>
    </row>
    <row r="498" spans="42:42">
      <c r="AP498"/>
    </row>
    <row r="499" spans="42:42">
      <c r="AP499"/>
    </row>
    <row r="500" spans="42:42">
      <c r="AP500"/>
    </row>
    <row r="501" spans="42:42">
      <c r="AP501"/>
    </row>
    <row r="502" spans="42:42">
      <c r="AP502"/>
    </row>
    <row r="503" spans="42:42">
      <c r="AP503"/>
    </row>
    <row r="504" spans="42:42">
      <c r="AP504"/>
    </row>
    <row r="505" spans="42:42">
      <c r="AP505"/>
    </row>
    <row r="506" spans="42:42">
      <c r="AP506"/>
    </row>
    <row r="507" spans="42:42">
      <c r="AP507"/>
    </row>
    <row r="508" spans="42:42">
      <c r="AP508"/>
    </row>
    <row r="509" spans="42:42">
      <c r="AP509"/>
    </row>
    <row r="510" spans="42:42">
      <c r="AP510"/>
    </row>
    <row r="511" spans="42:42">
      <c r="AP511"/>
    </row>
    <row r="512" spans="42:42">
      <c r="AP512"/>
    </row>
    <row r="513" spans="42:42">
      <c r="AP513"/>
    </row>
    <row r="514" spans="42:42">
      <c r="AP514"/>
    </row>
    <row r="515" spans="42:42">
      <c r="AP515"/>
    </row>
    <row r="516" spans="42:42">
      <c r="AP516"/>
    </row>
    <row r="517" spans="42:42">
      <c r="AP517"/>
    </row>
    <row r="518" spans="42:42">
      <c r="AP518"/>
    </row>
    <row r="519" spans="42:42">
      <c r="AP519"/>
    </row>
    <row r="520" spans="42:42">
      <c r="AP520"/>
    </row>
    <row r="521" spans="42:42">
      <c r="AP521"/>
    </row>
    <row r="522" spans="42:42">
      <c r="AP522"/>
    </row>
    <row r="523" spans="42:42">
      <c r="AP523"/>
    </row>
    <row r="524" spans="42:42">
      <c r="AP524"/>
    </row>
    <row r="525" spans="42:42">
      <c r="AP525"/>
    </row>
    <row r="526" spans="42:42">
      <c r="AP526"/>
    </row>
    <row r="527" spans="42:42">
      <c r="AP527"/>
    </row>
    <row r="528" spans="42:42">
      <c r="AP528"/>
    </row>
    <row r="529" spans="42:42">
      <c r="AP529"/>
    </row>
    <row r="530" spans="42:42">
      <c r="AP530"/>
    </row>
    <row r="531" spans="42:42">
      <c r="AP531"/>
    </row>
    <row r="532" spans="42:42">
      <c r="AP532"/>
    </row>
    <row r="533" spans="42:42">
      <c r="AP533"/>
    </row>
    <row r="534" spans="42:42">
      <c r="AP534"/>
    </row>
    <row r="535" spans="42:42">
      <c r="AP535"/>
    </row>
    <row r="536" spans="42:42">
      <c r="AP536"/>
    </row>
    <row r="537" spans="42:42">
      <c r="AP537"/>
    </row>
    <row r="538" spans="42:42">
      <c r="AP538"/>
    </row>
    <row r="539" spans="42:42">
      <c r="AP539"/>
    </row>
    <row r="540" spans="42:42">
      <c r="AP540"/>
    </row>
    <row r="541" spans="42:42">
      <c r="AP541"/>
    </row>
    <row r="542" spans="42:42">
      <c r="AP542"/>
    </row>
    <row r="543" spans="42:42">
      <c r="AP543"/>
    </row>
    <row r="544" spans="42:42">
      <c r="AP544"/>
    </row>
    <row r="545" spans="42:42">
      <c r="AP545"/>
    </row>
    <row r="546" spans="42:42">
      <c r="AP546"/>
    </row>
    <row r="547" spans="42:42">
      <c r="AP547"/>
    </row>
    <row r="548" spans="42:42">
      <c r="AP548"/>
    </row>
    <row r="549" spans="42:42">
      <c r="AP549"/>
    </row>
    <row r="550" spans="42:42">
      <c r="AP550"/>
    </row>
    <row r="551" spans="42:42">
      <c r="AP551"/>
    </row>
    <row r="552" spans="42:42">
      <c r="AP552"/>
    </row>
    <row r="553" spans="42:42">
      <c r="AP553"/>
    </row>
    <row r="554" spans="42:42">
      <c r="AP554"/>
    </row>
    <row r="555" spans="42:42">
      <c r="AP555"/>
    </row>
    <row r="556" spans="42:42">
      <c r="AP556"/>
    </row>
    <row r="557" spans="42:42">
      <c r="AP557"/>
    </row>
    <row r="558" spans="42:42">
      <c r="AP558"/>
    </row>
    <row r="559" spans="42:42">
      <c r="AP559"/>
    </row>
    <row r="560" spans="42:42">
      <c r="AP560"/>
    </row>
    <row r="561" spans="42:42">
      <c r="AP561"/>
    </row>
    <row r="562" spans="42:42">
      <c r="AP562"/>
    </row>
    <row r="563" spans="42:42">
      <c r="AP563"/>
    </row>
    <row r="564" spans="42:42">
      <c r="AP564"/>
    </row>
    <row r="565" spans="42:42">
      <c r="AP565"/>
    </row>
    <row r="566" spans="42:42">
      <c r="AP566"/>
    </row>
    <row r="567" spans="42:42">
      <c r="AP567"/>
    </row>
    <row r="568" spans="42:42">
      <c r="AP568"/>
    </row>
    <row r="569" spans="42:42">
      <c r="AP569"/>
    </row>
    <row r="570" spans="42:42">
      <c r="AP570"/>
    </row>
    <row r="571" spans="42:42">
      <c r="AP571"/>
    </row>
    <row r="572" spans="42:42">
      <c r="AP572"/>
    </row>
    <row r="573" spans="42:42">
      <c r="AP573"/>
    </row>
    <row r="574" spans="42:42">
      <c r="AP574"/>
    </row>
    <row r="575" spans="42:42">
      <c r="AP575"/>
    </row>
    <row r="576" spans="42:42">
      <c r="AP576"/>
    </row>
    <row r="577" spans="42:42">
      <c r="AP577"/>
    </row>
    <row r="578" spans="42:42">
      <c r="AP578"/>
    </row>
    <row r="579" spans="42:42">
      <c r="AP579"/>
    </row>
    <row r="580" spans="42:42">
      <c r="AP580"/>
    </row>
    <row r="581" spans="42:42">
      <c r="AP581"/>
    </row>
    <row r="582" spans="42:42">
      <c r="AP582"/>
    </row>
    <row r="583" spans="42:42">
      <c r="AP583"/>
    </row>
    <row r="584" spans="42:42">
      <c r="AP584"/>
    </row>
    <row r="585" spans="42:42">
      <c r="AP585"/>
    </row>
    <row r="586" spans="42:42">
      <c r="AP586"/>
    </row>
    <row r="587" spans="42:42">
      <c r="AP587"/>
    </row>
    <row r="588" spans="42:42">
      <c r="AP588"/>
    </row>
    <row r="589" spans="42:42">
      <c r="AP589"/>
    </row>
    <row r="590" spans="42:42">
      <c r="AP590"/>
    </row>
    <row r="591" spans="42:42">
      <c r="AP591"/>
    </row>
    <row r="592" spans="42:42">
      <c r="AP592"/>
    </row>
    <row r="593" spans="42:42">
      <c r="AP593"/>
    </row>
    <row r="594" spans="42:42">
      <c r="AP594"/>
    </row>
    <row r="595" spans="42:42">
      <c r="AP595"/>
    </row>
    <row r="596" spans="42:42">
      <c r="AP596"/>
    </row>
    <row r="597" spans="42:42">
      <c r="AP597"/>
    </row>
    <row r="598" spans="42:42">
      <c r="AP598"/>
    </row>
    <row r="599" spans="42:42">
      <c r="AP599"/>
    </row>
    <row r="600" spans="42:42">
      <c r="AP600"/>
    </row>
    <row r="601" spans="42:42">
      <c r="AP601"/>
    </row>
    <row r="602" spans="42:42">
      <c r="AP602"/>
    </row>
    <row r="603" spans="42:42">
      <c r="AP603"/>
    </row>
    <row r="604" spans="42:42">
      <c r="AP604"/>
    </row>
    <row r="605" spans="42:42">
      <c r="AP605"/>
    </row>
    <row r="606" spans="42:42">
      <c r="AP606"/>
    </row>
    <row r="607" spans="42:42">
      <c r="AP607"/>
    </row>
    <row r="608" spans="42:42">
      <c r="AP608"/>
    </row>
    <row r="609" spans="42:42">
      <c r="AP609"/>
    </row>
    <row r="610" spans="42:42">
      <c r="AP610"/>
    </row>
    <row r="611" spans="42:42">
      <c r="AP611"/>
    </row>
    <row r="612" spans="42:42">
      <c r="AP612"/>
    </row>
    <row r="613" spans="42:42">
      <c r="AP613"/>
    </row>
    <row r="614" spans="42:42">
      <c r="AP614"/>
    </row>
    <row r="615" spans="42:42">
      <c r="AP615"/>
    </row>
    <row r="616" spans="42:42">
      <c r="AP616"/>
    </row>
    <row r="617" spans="42:42">
      <c r="AP617"/>
    </row>
    <row r="618" spans="42:42">
      <c r="AP618"/>
    </row>
    <row r="619" spans="42:42">
      <c r="AP619"/>
    </row>
    <row r="620" spans="42:42">
      <c r="AP620"/>
    </row>
    <row r="621" spans="42:42">
      <c r="AP621"/>
    </row>
    <row r="622" spans="42:42">
      <c r="AP622"/>
    </row>
    <row r="623" spans="42:42">
      <c r="AP623"/>
    </row>
    <row r="624" spans="42:42">
      <c r="AP624"/>
    </row>
    <row r="625" spans="42:42">
      <c r="AP625"/>
    </row>
    <row r="626" spans="42:42">
      <c r="AP626"/>
    </row>
    <row r="627" spans="42:42">
      <c r="AP627"/>
    </row>
    <row r="628" spans="42:42">
      <c r="AP628"/>
    </row>
    <row r="629" spans="42:42">
      <c r="AP629"/>
    </row>
    <row r="630" spans="42:42">
      <c r="AP630"/>
    </row>
    <row r="631" spans="42:42">
      <c r="AP631"/>
    </row>
    <row r="632" spans="42:42">
      <c r="AP632"/>
    </row>
    <row r="633" spans="42:42">
      <c r="AP633"/>
    </row>
    <row r="634" spans="42:42">
      <c r="AP634"/>
    </row>
    <row r="635" spans="42:42">
      <c r="AP635"/>
    </row>
    <row r="636" spans="42:42">
      <c r="AP636"/>
    </row>
    <row r="637" spans="42:42">
      <c r="AP637"/>
    </row>
    <row r="638" spans="42:42">
      <c r="AP638"/>
    </row>
    <row r="639" spans="42:42">
      <c r="AP639"/>
    </row>
    <row r="640" spans="42:42">
      <c r="AP640"/>
    </row>
    <row r="641" spans="42:42">
      <c r="AP641"/>
    </row>
    <row r="642" spans="42:42">
      <c r="AP642"/>
    </row>
    <row r="643" spans="42:42">
      <c r="AP643"/>
    </row>
    <row r="644" spans="42:42">
      <c r="AP644"/>
    </row>
    <row r="645" spans="42:42">
      <c r="AP645"/>
    </row>
    <row r="646" spans="42:42">
      <c r="AP646"/>
    </row>
    <row r="647" spans="42:42">
      <c r="AP647"/>
    </row>
    <row r="648" spans="42:42">
      <c r="AP648"/>
    </row>
    <row r="649" spans="42:42">
      <c r="AP649"/>
    </row>
    <row r="650" spans="42:42">
      <c r="AP650"/>
    </row>
    <row r="651" spans="42:42">
      <c r="AP651"/>
    </row>
    <row r="652" spans="42:42">
      <c r="AP652"/>
    </row>
    <row r="653" spans="42:42">
      <c r="AP653"/>
    </row>
    <row r="654" spans="42:42">
      <c r="AP654"/>
    </row>
    <row r="655" spans="42:42">
      <c r="AP655"/>
    </row>
    <row r="656" spans="42:42">
      <c r="AP656"/>
    </row>
    <row r="657" spans="42:42">
      <c r="AP657"/>
    </row>
    <row r="658" spans="42:42">
      <c r="AP658"/>
    </row>
    <row r="659" spans="42:42">
      <c r="AP659"/>
    </row>
    <row r="660" spans="42:42">
      <c r="AP660"/>
    </row>
    <row r="661" spans="42:42">
      <c r="AP661"/>
    </row>
    <row r="662" spans="42:42">
      <c r="AP662"/>
    </row>
    <row r="663" spans="42:42">
      <c r="AP663"/>
    </row>
    <row r="664" spans="42:42">
      <c r="AP664"/>
    </row>
    <row r="665" spans="42:42">
      <c r="AP665"/>
    </row>
    <row r="666" spans="42:42">
      <c r="AP666"/>
    </row>
    <row r="667" spans="42:42">
      <c r="AP667"/>
    </row>
    <row r="668" spans="42:42">
      <c r="AP668"/>
    </row>
    <row r="669" spans="42:42">
      <c r="AP669"/>
    </row>
    <row r="670" spans="42:42">
      <c r="AP670"/>
    </row>
    <row r="671" spans="42:42">
      <c r="AP671"/>
    </row>
    <row r="672" spans="42:42">
      <c r="AP672"/>
    </row>
    <row r="673" spans="42:42">
      <c r="AP673"/>
    </row>
    <row r="674" spans="42:42">
      <c r="AP674"/>
    </row>
    <row r="675" spans="42:42">
      <c r="AP675"/>
    </row>
    <row r="676" spans="42:42">
      <c r="AP676"/>
    </row>
    <row r="677" spans="42:42">
      <c r="AP677"/>
    </row>
    <row r="678" spans="42:42">
      <c r="AP678"/>
    </row>
    <row r="679" spans="42:42">
      <c r="AP679"/>
    </row>
    <row r="680" spans="42:42">
      <c r="AP680"/>
    </row>
    <row r="681" spans="42:42">
      <c r="AP681"/>
    </row>
    <row r="682" spans="42:42">
      <c r="AP682"/>
    </row>
    <row r="683" spans="42:42">
      <c r="AP683"/>
    </row>
    <row r="684" spans="42:42">
      <c r="AP684"/>
    </row>
    <row r="685" spans="42:42">
      <c r="AP685"/>
    </row>
    <row r="686" spans="42:42">
      <c r="AP686"/>
    </row>
    <row r="687" spans="42:42">
      <c r="AP687"/>
    </row>
    <row r="688" spans="42:42">
      <c r="AP688"/>
    </row>
    <row r="689" spans="42:42">
      <c r="AP689"/>
    </row>
    <row r="690" spans="42:42">
      <c r="AP690"/>
    </row>
    <row r="691" spans="42:42">
      <c r="AP691"/>
    </row>
    <row r="692" spans="42:42">
      <c r="AP692"/>
    </row>
    <row r="693" spans="42:42">
      <c r="AP693"/>
    </row>
    <row r="694" spans="42:42">
      <c r="AP694"/>
    </row>
    <row r="695" spans="42:42">
      <c r="AP695"/>
    </row>
    <row r="696" spans="42:42">
      <c r="AP696"/>
    </row>
    <row r="697" spans="42:42">
      <c r="AP697"/>
    </row>
    <row r="698" spans="42:42">
      <c r="AP698"/>
    </row>
    <row r="699" spans="42:42">
      <c r="AP699"/>
    </row>
    <row r="700" spans="42:42">
      <c r="AP700"/>
    </row>
    <row r="701" spans="42:42">
      <c r="AP701"/>
    </row>
    <row r="702" spans="42:42">
      <c r="AP702"/>
    </row>
    <row r="703" spans="42:42">
      <c r="AP703"/>
    </row>
    <row r="704" spans="42:42">
      <c r="AP704"/>
    </row>
    <row r="705" spans="42:42">
      <c r="AP705"/>
    </row>
    <row r="706" spans="42:42">
      <c r="AP706"/>
    </row>
    <row r="707" spans="42:42">
      <c r="AP707"/>
    </row>
    <row r="708" spans="42:42">
      <c r="AP708"/>
    </row>
    <row r="709" spans="42:42">
      <c r="AP709"/>
    </row>
    <row r="710" spans="42:42">
      <c r="AP710"/>
    </row>
    <row r="711" spans="42:42">
      <c r="AP711"/>
    </row>
    <row r="712" spans="42:42">
      <c r="AP712"/>
    </row>
    <row r="713" spans="42:42">
      <c r="AP713"/>
    </row>
    <row r="714" spans="42:42">
      <c r="AP714"/>
    </row>
    <row r="715" spans="42:42">
      <c r="AP715"/>
    </row>
    <row r="716" spans="42:42">
      <c r="AP716"/>
    </row>
    <row r="717" spans="42:42">
      <c r="AP717"/>
    </row>
    <row r="718" spans="42:42">
      <c r="AP718"/>
    </row>
    <row r="719" spans="42:42">
      <c r="AP719"/>
    </row>
    <row r="720" spans="42:42">
      <c r="AP720"/>
    </row>
    <row r="721" spans="42:42">
      <c r="AP721"/>
    </row>
    <row r="722" spans="42:42">
      <c r="AP722"/>
    </row>
    <row r="723" spans="42:42">
      <c r="AP723"/>
    </row>
    <row r="724" spans="42:42">
      <c r="AP724"/>
    </row>
    <row r="725" spans="42:42">
      <c r="AP725"/>
    </row>
    <row r="726" spans="42:42">
      <c r="AP726"/>
    </row>
    <row r="727" spans="42:42">
      <c r="AP727"/>
    </row>
    <row r="728" spans="42:42">
      <c r="AP728"/>
    </row>
    <row r="729" spans="42:42">
      <c r="AP729"/>
    </row>
    <row r="730" spans="42:42">
      <c r="AP730"/>
    </row>
    <row r="731" spans="42:42">
      <c r="AP731"/>
    </row>
    <row r="732" spans="42:42">
      <c r="AP732"/>
    </row>
    <row r="733" spans="42:42">
      <c r="AP733"/>
    </row>
    <row r="734" spans="42:42">
      <c r="AP734"/>
    </row>
    <row r="735" spans="42:42">
      <c r="AP735"/>
    </row>
    <row r="736" spans="42:42">
      <c r="AP736"/>
    </row>
    <row r="737" spans="42:42">
      <c r="AP737"/>
    </row>
    <row r="738" spans="42:42">
      <c r="AP738"/>
    </row>
    <row r="739" spans="42:42">
      <c r="AP739"/>
    </row>
    <row r="740" spans="42:42">
      <c r="AP740"/>
    </row>
    <row r="741" spans="42:42">
      <c r="AP741"/>
    </row>
    <row r="742" spans="42:42">
      <c r="AP742"/>
    </row>
    <row r="743" spans="42:42">
      <c r="AP743"/>
    </row>
    <row r="744" spans="42:42">
      <c r="AP744"/>
    </row>
    <row r="745" spans="42:42">
      <c r="AP745"/>
    </row>
    <row r="746" spans="42:42">
      <c r="AP746"/>
    </row>
    <row r="747" spans="42:42">
      <c r="AP747"/>
    </row>
    <row r="748" spans="42:42">
      <c r="AP748"/>
    </row>
    <row r="749" spans="42:42">
      <c r="AP749"/>
    </row>
    <row r="750" spans="42:42">
      <c r="AP750"/>
    </row>
    <row r="751" spans="42:42">
      <c r="AP751"/>
    </row>
    <row r="752" spans="42:42">
      <c r="AP752"/>
    </row>
    <row r="753" spans="42:42">
      <c r="AP753"/>
    </row>
    <row r="754" spans="42:42">
      <c r="AP754"/>
    </row>
    <row r="755" spans="42:42">
      <c r="AP755"/>
    </row>
    <row r="756" spans="42:42">
      <c r="AP756"/>
    </row>
    <row r="757" spans="42:42">
      <c r="AP757"/>
    </row>
    <row r="758" spans="42:42">
      <c r="AP758"/>
    </row>
    <row r="759" spans="42:42">
      <c r="AP759"/>
    </row>
    <row r="760" spans="42:42">
      <c r="AP760"/>
    </row>
    <row r="761" spans="42:42">
      <c r="AP761"/>
    </row>
    <row r="762" spans="42:42">
      <c r="AP762"/>
    </row>
    <row r="763" spans="42:42">
      <c r="AP763"/>
    </row>
    <row r="764" spans="42:42">
      <c r="AP764"/>
    </row>
    <row r="765" spans="42:42">
      <c r="AP765"/>
    </row>
    <row r="766" spans="42:42">
      <c r="AP766"/>
    </row>
    <row r="767" spans="42:42">
      <c r="AP767"/>
    </row>
    <row r="768" spans="42:42">
      <c r="AP768"/>
    </row>
    <row r="769" spans="42:42">
      <c r="AP769"/>
    </row>
    <row r="770" spans="42:42">
      <c r="AP770"/>
    </row>
    <row r="771" spans="42:42">
      <c r="AP771"/>
    </row>
    <row r="772" spans="42:42">
      <c r="AP772"/>
    </row>
    <row r="773" spans="42:42">
      <c r="AP773"/>
    </row>
    <row r="774" spans="42:42">
      <c r="AP774"/>
    </row>
    <row r="775" spans="42:42">
      <c r="AP775"/>
    </row>
    <row r="776" spans="42:42">
      <c r="AP776"/>
    </row>
    <row r="777" spans="42:42">
      <c r="AP777"/>
    </row>
    <row r="778" spans="42:42">
      <c r="AP778"/>
    </row>
    <row r="779" spans="42:42">
      <c r="AP779"/>
    </row>
    <row r="780" spans="42:42">
      <c r="AP780"/>
    </row>
    <row r="781" spans="42:42">
      <c r="AP781"/>
    </row>
    <row r="782" spans="42:42">
      <c r="AP782"/>
    </row>
    <row r="783" spans="42:42">
      <c r="AP783"/>
    </row>
    <row r="784" spans="42:42">
      <c r="AP784"/>
    </row>
    <row r="785" spans="42:42">
      <c r="AP785"/>
    </row>
    <row r="786" spans="42:42">
      <c r="AP786"/>
    </row>
    <row r="787" spans="42:42">
      <c r="AP787"/>
    </row>
    <row r="788" spans="42:42">
      <c r="AP788"/>
    </row>
    <row r="789" spans="42:42">
      <c r="AP789"/>
    </row>
    <row r="790" spans="42:42">
      <c r="AP790"/>
    </row>
    <row r="791" spans="42:42">
      <c r="AP791"/>
    </row>
    <row r="792" spans="42:42">
      <c r="AP792"/>
    </row>
    <row r="793" spans="42:42">
      <c r="AP793"/>
    </row>
    <row r="794" spans="42:42">
      <c r="AP794"/>
    </row>
    <row r="795" spans="42:42">
      <c r="AP795"/>
    </row>
    <row r="796" spans="42:42">
      <c r="AP796"/>
    </row>
    <row r="797" spans="42:42">
      <c r="AP797"/>
    </row>
    <row r="798" spans="42:42">
      <c r="AP798"/>
    </row>
    <row r="799" spans="42:42">
      <c r="AP799"/>
    </row>
    <row r="800" spans="42:42">
      <c r="AP800"/>
    </row>
    <row r="801" spans="42:42">
      <c r="AP801"/>
    </row>
    <row r="802" spans="42:42">
      <c r="AP802"/>
    </row>
    <row r="803" spans="42:42">
      <c r="AP803"/>
    </row>
    <row r="804" spans="42:42">
      <c r="AP804"/>
    </row>
    <row r="805" spans="42:42">
      <c r="AP805"/>
    </row>
    <row r="806" spans="42:42">
      <c r="AP806"/>
    </row>
    <row r="807" spans="42:42">
      <c r="AP807"/>
    </row>
    <row r="808" spans="42:42">
      <c r="AP808"/>
    </row>
    <row r="809" spans="42:42">
      <c r="AP809"/>
    </row>
    <row r="810" spans="42:42">
      <c r="AP810"/>
    </row>
    <row r="811" spans="42:42">
      <c r="AP811"/>
    </row>
    <row r="812" spans="42:42">
      <c r="AP812"/>
    </row>
    <row r="813" spans="42:42">
      <c r="AP813"/>
    </row>
    <row r="814" spans="42:42">
      <c r="AP814"/>
    </row>
    <row r="815" spans="42:42">
      <c r="AP815"/>
    </row>
    <row r="816" spans="42:42">
      <c r="AP816"/>
    </row>
    <row r="817" spans="42:42">
      <c r="AP817"/>
    </row>
    <row r="818" spans="42:42">
      <c r="AP818"/>
    </row>
    <row r="819" spans="42:42">
      <c r="AP819"/>
    </row>
    <row r="820" spans="42:42">
      <c r="AP820"/>
    </row>
    <row r="821" spans="42:42">
      <c r="AP821"/>
    </row>
    <row r="822" spans="42:42">
      <c r="AP822"/>
    </row>
    <row r="823" spans="42:42">
      <c r="AP823"/>
    </row>
    <row r="824" spans="42:42">
      <c r="AP824"/>
    </row>
    <row r="825" spans="42:42">
      <c r="AP825"/>
    </row>
    <row r="826" spans="42:42">
      <c r="AP826"/>
    </row>
    <row r="827" spans="42:42">
      <c r="AP827"/>
    </row>
    <row r="828" spans="42:42">
      <c r="AP828"/>
    </row>
    <row r="829" spans="42:42">
      <c r="AP829"/>
    </row>
    <row r="830" spans="42:42">
      <c r="AP830"/>
    </row>
    <row r="831" spans="42:42">
      <c r="AP831"/>
    </row>
    <row r="832" spans="42:42">
      <c r="AP832"/>
    </row>
    <row r="833" spans="42:42">
      <c r="AP833"/>
    </row>
    <row r="834" spans="42:42">
      <c r="AP834"/>
    </row>
    <row r="835" spans="42:42">
      <c r="AP835"/>
    </row>
    <row r="836" spans="42:42">
      <c r="AP836"/>
    </row>
    <row r="837" spans="42:42">
      <c r="AP837"/>
    </row>
    <row r="838" spans="42:42">
      <c r="AP838"/>
    </row>
    <row r="839" spans="42:42">
      <c r="AP839"/>
    </row>
    <row r="840" spans="42:42">
      <c r="AP840"/>
    </row>
    <row r="841" spans="42:42">
      <c r="AP841"/>
    </row>
    <row r="842" spans="42:42">
      <c r="AP842"/>
    </row>
    <row r="843" spans="42:42">
      <c r="AP843"/>
    </row>
    <row r="844" spans="42:42">
      <c r="AP844"/>
    </row>
    <row r="845" spans="42:42">
      <c r="AP845"/>
    </row>
    <row r="846" spans="42:42">
      <c r="AP846"/>
    </row>
    <row r="847" spans="42:42">
      <c r="AP847"/>
    </row>
    <row r="848" spans="42:42">
      <c r="AP848"/>
    </row>
    <row r="849" spans="42:42">
      <c r="AP849"/>
    </row>
    <row r="850" spans="42:42">
      <c r="AP850"/>
    </row>
    <row r="851" spans="42:42">
      <c r="AP851"/>
    </row>
    <row r="852" spans="42:42">
      <c r="AP852"/>
    </row>
    <row r="853" spans="42:42">
      <c r="AP853"/>
    </row>
    <row r="854" spans="42:42">
      <c r="AP854"/>
    </row>
    <row r="855" spans="42:42">
      <c r="AP855"/>
    </row>
    <row r="856" spans="42:42">
      <c r="AP856"/>
    </row>
    <row r="857" spans="42:42">
      <c r="AP857"/>
    </row>
    <row r="858" spans="42:42">
      <c r="AP858"/>
    </row>
    <row r="859" spans="42:42">
      <c r="AP859"/>
    </row>
    <row r="860" spans="42:42">
      <c r="AP860"/>
    </row>
    <row r="861" spans="42:42">
      <c r="AP861"/>
    </row>
    <row r="862" spans="42:42">
      <c r="AP862"/>
    </row>
    <row r="863" spans="42:42">
      <c r="AP863"/>
    </row>
    <row r="864" spans="42:42">
      <c r="AP864"/>
    </row>
    <row r="865" spans="42:42">
      <c r="AP865"/>
    </row>
    <row r="866" spans="42:42">
      <c r="AP866"/>
    </row>
    <row r="867" spans="42:42">
      <c r="AP867"/>
    </row>
    <row r="868" spans="42:42">
      <c r="AP868"/>
    </row>
    <row r="869" spans="42:42">
      <c r="AP869"/>
    </row>
    <row r="870" spans="42:42">
      <c r="AP870"/>
    </row>
    <row r="871" spans="42:42">
      <c r="AP871"/>
    </row>
    <row r="872" spans="42:42">
      <c r="AP872"/>
    </row>
    <row r="873" spans="42:42">
      <c r="AP873"/>
    </row>
    <row r="874" spans="42:42">
      <c r="AP874"/>
    </row>
    <row r="875" spans="42:42">
      <c r="AP875"/>
    </row>
    <row r="876" spans="42:42">
      <c r="AP876"/>
    </row>
    <row r="877" spans="42:42">
      <c r="AP877"/>
    </row>
    <row r="878" spans="42:42">
      <c r="AP878"/>
    </row>
    <row r="879" spans="42:42">
      <c r="AP879"/>
    </row>
    <row r="880" spans="42:42">
      <c r="AP880"/>
    </row>
    <row r="881" spans="42:42">
      <c r="AP881"/>
    </row>
    <row r="882" spans="42:42">
      <c r="AP882"/>
    </row>
    <row r="883" spans="42:42">
      <c r="AP883"/>
    </row>
    <row r="884" spans="42:42">
      <c r="AP884"/>
    </row>
    <row r="885" spans="42:42">
      <c r="AP885"/>
    </row>
    <row r="886" spans="42:42">
      <c r="AP886"/>
    </row>
    <row r="887" spans="42:42">
      <c r="AP887"/>
    </row>
    <row r="888" spans="42:42">
      <c r="AP888"/>
    </row>
    <row r="889" spans="42:42">
      <c r="AP889"/>
    </row>
    <row r="890" spans="42:42">
      <c r="AP890"/>
    </row>
    <row r="891" spans="42:42">
      <c r="AP891"/>
    </row>
    <row r="892" spans="42:42">
      <c r="AP892"/>
    </row>
    <row r="893" spans="42:42">
      <c r="AP893"/>
    </row>
    <row r="894" spans="42:42">
      <c r="AP894"/>
    </row>
    <row r="895" spans="42:42">
      <c r="AP895"/>
    </row>
    <row r="896" spans="42:42">
      <c r="AP896"/>
    </row>
    <row r="897" spans="42:42">
      <c r="AP897"/>
    </row>
    <row r="898" spans="42:42">
      <c r="AP898"/>
    </row>
    <row r="899" spans="42:42">
      <c r="AP899"/>
    </row>
    <row r="900" spans="42:42">
      <c r="AP900"/>
    </row>
    <row r="901" spans="42:42">
      <c r="AP901"/>
    </row>
    <row r="902" spans="42:42">
      <c r="AP902"/>
    </row>
    <row r="903" spans="42:42">
      <c r="AP903"/>
    </row>
    <row r="904" spans="42:42">
      <c r="AP904"/>
    </row>
    <row r="905" spans="42:42">
      <c r="AP905"/>
    </row>
    <row r="906" spans="42:42">
      <c r="AP906"/>
    </row>
    <row r="907" spans="42:42">
      <c r="AP907"/>
    </row>
    <row r="908" spans="42:42">
      <c r="AP908"/>
    </row>
    <row r="909" spans="42:42">
      <c r="AP909"/>
    </row>
    <row r="910" spans="42:42">
      <c r="AP910"/>
    </row>
    <row r="911" spans="42:42">
      <c r="AP911"/>
    </row>
    <row r="912" spans="42:42">
      <c r="AP912"/>
    </row>
    <row r="913" spans="42:42">
      <c r="AP913"/>
    </row>
    <row r="914" spans="42:42">
      <c r="AP914"/>
    </row>
    <row r="915" spans="42:42">
      <c r="AP915"/>
    </row>
    <row r="916" spans="42:42">
      <c r="AP916"/>
    </row>
    <row r="917" spans="42:42">
      <c r="AP917"/>
    </row>
    <row r="918" spans="42:42">
      <c r="AP918"/>
    </row>
    <row r="919" spans="42:42">
      <c r="AP919"/>
    </row>
    <row r="920" spans="42:42">
      <c r="AP920"/>
    </row>
    <row r="921" spans="42:42">
      <c r="AP921"/>
    </row>
    <row r="922" spans="42:42">
      <c r="AP922"/>
    </row>
    <row r="923" spans="42:42">
      <c r="AP923"/>
    </row>
    <row r="924" spans="42:42">
      <c r="AP924"/>
    </row>
    <row r="925" spans="42:42">
      <c r="AP925"/>
    </row>
    <row r="926" spans="42:42">
      <c r="AP926"/>
    </row>
    <row r="927" spans="42:42">
      <c r="AP927"/>
    </row>
    <row r="928" spans="42:42">
      <c r="AP928"/>
    </row>
    <row r="929" spans="42:42">
      <c r="AP929"/>
    </row>
    <row r="930" spans="42:42">
      <c r="AP930"/>
    </row>
    <row r="931" spans="42:42">
      <c r="AP931"/>
    </row>
    <row r="932" spans="42:42">
      <c r="AP932"/>
    </row>
    <row r="933" spans="42:42">
      <c r="AP933"/>
    </row>
    <row r="934" spans="42:42">
      <c r="AP934"/>
    </row>
    <row r="935" spans="42:42">
      <c r="AP935"/>
    </row>
    <row r="936" spans="42:42">
      <c r="AP936"/>
    </row>
    <row r="937" spans="42:42">
      <c r="AP937"/>
    </row>
    <row r="938" spans="42:42">
      <c r="AP938"/>
    </row>
    <row r="939" spans="42:42">
      <c r="AP939"/>
    </row>
    <row r="940" spans="42:42">
      <c r="AP940"/>
    </row>
    <row r="941" spans="42:42">
      <c r="AP941"/>
    </row>
    <row r="942" spans="42:42">
      <c r="AP942"/>
    </row>
    <row r="943" spans="42:42">
      <c r="AP943"/>
    </row>
    <row r="944" spans="42:42">
      <c r="AP944"/>
    </row>
    <row r="945" spans="42:42">
      <c r="AP945"/>
    </row>
    <row r="946" spans="42:42">
      <c r="AP946"/>
    </row>
    <row r="947" spans="42:42">
      <c r="AP947"/>
    </row>
    <row r="948" spans="42:42">
      <c r="AP948"/>
    </row>
    <row r="949" spans="42:42">
      <c r="AP949"/>
    </row>
    <row r="950" spans="42:42">
      <c r="AP950"/>
    </row>
    <row r="951" spans="42:42">
      <c r="AP951"/>
    </row>
    <row r="952" spans="42:42">
      <c r="AP952"/>
    </row>
    <row r="953" spans="42:42">
      <c r="AP953"/>
    </row>
    <row r="954" spans="42:42">
      <c r="AP954"/>
    </row>
    <row r="955" spans="42:42">
      <c r="AP955"/>
    </row>
    <row r="956" spans="42:42">
      <c r="AP956"/>
    </row>
    <row r="957" spans="42:42">
      <c r="AP957"/>
    </row>
    <row r="958" spans="42:42">
      <c r="AP958"/>
    </row>
    <row r="959" spans="42:42">
      <c r="AP959"/>
    </row>
    <row r="960" spans="42:42">
      <c r="AP960"/>
    </row>
    <row r="961" spans="42:42">
      <c r="AP961"/>
    </row>
    <row r="962" spans="42:42">
      <c r="AP962"/>
    </row>
    <row r="963" spans="42:42">
      <c r="AP963"/>
    </row>
    <row r="964" spans="42:42">
      <c r="AP964"/>
    </row>
    <row r="965" spans="42:42">
      <c r="AP965"/>
    </row>
    <row r="966" spans="42:42">
      <c r="AP966"/>
    </row>
    <row r="967" spans="42:42">
      <c r="AP967"/>
    </row>
    <row r="968" spans="42:42">
      <c r="AP968"/>
    </row>
    <row r="969" spans="42:42">
      <c r="AP969"/>
    </row>
    <row r="970" spans="42:42">
      <c r="AP970"/>
    </row>
    <row r="971" spans="42:42">
      <c r="AP971"/>
    </row>
    <row r="972" spans="42:42">
      <c r="AP972"/>
    </row>
    <row r="973" spans="42:42">
      <c r="AP973"/>
    </row>
    <row r="974" spans="42:42">
      <c r="AP974"/>
    </row>
    <row r="975" spans="42:42">
      <c r="AP975"/>
    </row>
    <row r="976" spans="42:42">
      <c r="AP976"/>
    </row>
    <row r="977" spans="42:42">
      <c r="AP977"/>
    </row>
    <row r="978" spans="42:42">
      <c r="AP978"/>
    </row>
    <row r="979" spans="42:42">
      <c r="AP979"/>
    </row>
    <row r="980" spans="42:42">
      <c r="AP980"/>
    </row>
    <row r="981" spans="42:42">
      <c r="AP981"/>
    </row>
    <row r="982" spans="42:42">
      <c r="AP982"/>
    </row>
    <row r="983" spans="42:42">
      <c r="AP983"/>
    </row>
    <row r="984" spans="42:42">
      <c r="AP984"/>
    </row>
    <row r="985" spans="42:42">
      <c r="AP985"/>
    </row>
    <row r="986" spans="42:42">
      <c r="AP986"/>
    </row>
    <row r="987" spans="42:42">
      <c r="AP987"/>
    </row>
    <row r="988" spans="42:42">
      <c r="AP988"/>
    </row>
    <row r="989" spans="42:42">
      <c r="AP989"/>
    </row>
    <row r="990" spans="42:42">
      <c r="AP990"/>
    </row>
    <row r="991" spans="42:42">
      <c r="AP991"/>
    </row>
    <row r="992" spans="42:42">
      <c r="AP992"/>
    </row>
    <row r="993" spans="42:42">
      <c r="AP993"/>
    </row>
    <row r="994" spans="42:42">
      <c r="AP994"/>
    </row>
    <row r="995" spans="42:42">
      <c r="AP995"/>
    </row>
    <row r="996" spans="42:42">
      <c r="AP996"/>
    </row>
    <row r="997" spans="42:42">
      <c r="AP997"/>
    </row>
    <row r="998" spans="42:42">
      <c r="AP998"/>
    </row>
    <row r="999" spans="42:42">
      <c r="AP999"/>
    </row>
    <row r="1000" spans="42:42">
      <c r="AP1000"/>
    </row>
    <row r="1001" spans="42:42">
      <c r="AP1001"/>
    </row>
    <row r="1002" spans="42:42">
      <c r="AP1002"/>
    </row>
    <row r="1003" spans="42:42">
      <c r="AP1003"/>
    </row>
    <row r="1004" spans="42:42">
      <c r="AP1004"/>
    </row>
    <row r="1005" spans="42:42">
      <c r="AP1005"/>
    </row>
    <row r="1006" spans="42:42">
      <c r="AP1006"/>
    </row>
    <row r="1007" spans="42:42">
      <c r="AP1007"/>
    </row>
    <row r="1008" spans="42:42">
      <c r="AP1008"/>
    </row>
    <row r="1009" spans="42:42">
      <c r="AP1009"/>
    </row>
    <row r="1010" spans="42:42">
      <c r="AP1010"/>
    </row>
    <row r="1011" spans="42:42">
      <c r="AP1011"/>
    </row>
    <row r="1012" spans="42:42">
      <c r="AP1012"/>
    </row>
    <row r="1013" spans="42:42">
      <c r="AP1013"/>
    </row>
    <row r="1014" spans="42:42">
      <c r="AP1014"/>
    </row>
    <row r="1015" spans="42:42">
      <c r="AP1015"/>
    </row>
    <row r="1016" spans="42:42">
      <c r="AP1016"/>
    </row>
    <row r="1017" spans="42:42">
      <c r="AP1017"/>
    </row>
    <row r="1018" spans="42:42">
      <c r="AP1018"/>
    </row>
    <row r="1019" spans="42:42">
      <c r="AP1019"/>
    </row>
    <row r="1020" spans="42:42">
      <c r="AP1020"/>
    </row>
    <row r="1021" spans="42:42">
      <c r="AP1021"/>
    </row>
    <row r="1022" spans="42:42">
      <c r="AP1022"/>
    </row>
    <row r="1023" spans="42:42">
      <c r="AP1023"/>
    </row>
    <row r="1024" spans="42:42">
      <c r="AP1024"/>
    </row>
    <row r="1025" spans="42:42">
      <c r="AP1025"/>
    </row>
    <row r="1026" spans="42:42">
      <c r="AP1026"/>
    </row>
    <row r="1027" spans="42:42">
      <c r="AP1027"/>
    </row>
    <row r="1028" spans="42:42">
      <c r="AP1028"/>
    </row>
    <row r="1029" spans="42:42">
      <c r="AP1029"/>
    </row>
    <row r="1030" spans="42:42">
      <c r="AP1030"/>
    </row>
    <row r="1031" spans="42:42">
      <c r="AP1031"/>
    </row>
    <row r="1032" spans="42:42">
      <c r="AP1032"/>
    </row>
    <row r="1033" spans="42:42">
      <c r="AP1033"/>
    </row>
    <row r="1034" spans="42:42">
      <c r="AP1034"/>
    </row>
    <row r="1035" spans="42:42">
      <c r="AP1035"/>
    </row>
    <row r="1036" spans="42:42">
      <c r="AP1036"/>
    </row>
    <row r="1037" spans="42:42">
      <c r="AP1037"/>
    </row>
    <row r="1038" spans="42:42">
      <c r="AP1038"/>
    </row>
    <row r="1039" spans="42:42">
      <c r="AP1039"/>
    </row>
    <row r="1040" spans="42:42">
      <c r="AP1040"/>
    </row>
    <row r="1041" spans="42:42">
      <c r="AP1041"/>
    </row>
    <row r="1042" spans="42:42">
      <c r="AP1042"/>
    </row>
    <row r="1043" spans="42:42">
      <c r="AP1043"/>
    </row>
    <row r="1044" spans="42:42">
      <c r="AP1044"/>
    </row>
    <row r="1045" spans="42:42">
      <c r="AP1045"/>
    </row>
    <row r="1046" spans="42:42">
      <c r="AP1046"/>
    </row>
    <row r="1047" spans="42:42">
      <c r="AP1047"/>
    </row>
    <row r="1048" spans="42:42">
      <c r="AP1048"/>
    </row>
    <row r="1049" spans="42:42">
      <c r="AP1049"/>
    </row>
    <row r="1050" spans="42:42">
      <c r="AP1050"/>
    </row>
    <row r="1051" spans="42:42">
      <c r="AP1051"/>
    </row>
    <row r="1052" spans="42:42">
      <c r="AP1052"/>
    </row>
    <row r="1053" spans="42:42">
      <c r="AP1053"/>
    </row>
    <row r="1054" spans="42:42">
      <c r="AP1054"/>
    </row>
    <row r="1055" spans="42:42">
      <c r="AP1055"/>
    </row>
    <row r="1056" spans="42:42">
      <c r="AP1056"/>
    </row>
    <row r="1057" spans="42:42">
      <c r="AP1057"/>
    </row>
    <row r="1058" spans="42:42">
      <c r="AP1058"/>
    </row>
    <row r="1059" spans="42:42">
      <c r="AP1059"/>
    </row>
    <row r="1060" spans="42:42">
      <c r="AP1060"/>
    </row>
    <row r="1061" spans="42:42">
      <c r="AP1061"/>
    </row>
    <row r="1062" spans="42:42">
      <c r="AP1062"/>
    </row>
    <row r="1063" spans="42:42">
      <c r="AP1063"/>
    </row>
    <row r="1064" spans="42:42">
      <c r="AP1064"/>
    </row>
    <row r="1065" spans="42:42">
      <c r="AP1065"/>
    </row>
    <row r="1066" spans="42:42">
      <c r="AP1066"/>
    </row>
    <row r="1067" spans="42:42">
      <c r="AP1067"/>
    </row>
    <row r="1068" spans="42:42">
      <c r="AP1068"/>
    </row>
    <row r="1069" spans="42:42">
      <c r="AP1069"/>
    </row>
    <row r="1070" spans="42:42">
      <c r="AP1070"/>
    </row>
    <row r="1071" spans="42:42">
      <c r="AP1071"/>
    </row>
    <row r="1072" spans="42:42">
      <c r="AP1072"/>
    </row>
    <row r="1073" spans="42:42">
      <c r="AP1073"/>
    </row>
    <row r="1074" spans="42:42">
      <c r="AP1074"/>
    </row>
    <row r="1075" spans="42:42">
      <c r="AP1075"/>
    </row>
    <row r="1076" spans="42:42">
      <c r="AP1076"/>
    </row>
    <row r="1077" spans="42:42">
      <c r="AP1077"/>
    </row>
    <row r="1078" spans="42:42">
      <c r="AP1078"/>
    </row>
    <row r="1079" spans="42:42">
      <c r="AP1079"/>
    </row>
    <row r="1080" spans="42:42">
      <c r="AP1080"/>
    </row>
    <row r="1081" spans="42:42">
      <c r="AP1081"/>
    </row>
    <row r="1082" spans="42:42">
      <c r="AP1082"/>
    </row>
    <row r="1083" spans="42:42">
      <c r="AP1083"/>
    </row>
    <row r="1084" spans="42:42">
      <c r="AP1084"/>
    </row>
    <row r="1085" spans="42:42">
      <c r="AP1085"/>
    </row>
    <row r="1086" spans="42:42">
      <c r="AP1086"/>
    </row>
    <row r="1087" spans="42:42">
      <c r="AP1087"/>
    </row>
    <row r="1088" spans="42:42">
      <c r="AP1088"/>
    </row>
    <row r="1089" spans="42:42">
      <c r="AP1089"/>
    </row>
    <row r="1090" spans="42:42">
      <c r="AP1090"/>
    </row>
    <row r="1091" spans="42:42">
      <c r="AP1091"/>
    </row>
    <row r="1092" spans="42:42">
      <c r="AP1092"/>
    </row>
    <row r="1093" spans="42:42">
      <c r="AP1093"/>
    </row>
    <row r="1094" spans="42:42">
      <c r="AP1094"/>
    </row>
    <row r="1095" spans="42:42">
      <c r="AP1095"/>
    </row>
    <row r="1096" spans="42:42">
      <c r="AP1096"/>
    </row>
    <row r="1097" spans="42:42">
      <c r="AP1097"/>
    </row>
    <row r="1098" spans="42:42">
      <c r="AP1098"/>
    </row>
    <row r="1099" spans="42:42">
      <c r="AP1099"/>
    </row>
    <row r="1100" spans="42:42">
      <c r="AP1100"/>
    </row>
    <row r="1101" spans="42:42">
      <c r="AP1101"/>
    </row>
    <row r="1102" spans="42:42">
      <c r="AP1102"/>
    </row>
    <row r="1103" spans="42:42">
      <c r="AP1103"/>
    </row>
    <row r="1104" spans="42:42">
      <c r="AP1104"/>
    </row>
    <row r="1105" spans="42:42">
      <c r="AP1105"/>
    </row>
    <row r="1106" spans="42:42">
      <c r="AP1106"/>
    </row>
    <row r="1107" spans="42:42">
      <c r="AP1107"/>
    </row>
    <row r="1108" spans="42:42">
      <c r="AP1108"/>
    </row>
    <row r="1109" spans="42:42">
      <c r="AP1109"/>
    </row>
    <row r="1110" spans="42:42">
      <c r="AP1110"/>
    </row>
    <row r="1111" spans="42:42">
      <c r="AP1111"/>
    </row>
    <row r="1112" spans="42:42">
      <c r="AP1112"/>
    </row>
    <row r="1113" spans="42:42">
      <c r="AP1113"/>
    </row>
    <row r="1114" spans="42:42">
      <c r="AP1114"/>
    </row>
    <row r="1115" spans="42:42">
      <c r="AP1115"/>
    </row>
    <row r="1116" spans="42:42">
      <c r="AP1116"/>
    </row>
    <row r="1117" spans="42:42">
      <c r="AP1117"/>
    </row>
    <row r="1118" spans="42:42">
      <c r="AP1118"/>
    </row>
    <row r="1119" spans="42:42">
      <c r="AP1119"/>
    </row>
    <row r="1120" spans="42:42">
      <c r="AP1120"/>
    </row>
    <row r="1121" spans="42:42">
      <c r="AP1121"/>
    </row>
    <row r="1122" spans="42:42">
      <c r="AP1122"/>
    </row>
    <row r="1123" spans="42:42">
      <c r="AP1123"/>
    </row>
    <row r="1124" spans="42:42">
      <c r="AP1124"/>
    </row>
    <row r="1125" spans="42:42">
      <c r="AP1125"/>
    </row>
    <row r="1126" spans="42:42">
      <c r="AP1126"/>
    </row>
    <row r="1127" spans="42:42">
      <c r="AP1127"/>
    </row>
    <row r="1128" spans="42:42">
      <c r="AP1128"/>
    </row>
    <row r="1129" spans="42:42">
      <c r="AP1129"/>
    </row>
    <row r="1130" spans="42:42">
      <c r="AP1130"/>
    </row>
    <row r="1131" spans="42:42">
      <c r="AP1131"/>
    </row>
    <row r="1132" spans="42:42">
      <c r="AP1132"/>
    </row>
    <row r="1133" spans="42:42">
      <c r="AP1133"/>
    </row>
    <row r="1134" spans="42:42">
      <c r="AP1134"/>
    </row>
    <row r="1135" spans="42:42">
      <c r="AP1135"/>
    </row>
    <row r="1136" spans="42:42">
      <c r="AP1136"/>
    </row>
    <row r="1137" spans="42:42">
      <c r="AP1137"/>
    </row>
    <row r="1138" spans="42:42">
      <c r="AP1138"/>
    </row>
    <row r="1139" spans="42:42">
      <c r="AP1139"/>
    </row>
    <row r="1140" spans="42:42">
      <c r="AP1140"/>
    </row>
    <row r="1141" spans="42:42">
      <c r="AP1141"/>
    </row>
    <row r="1142" spans="42:42">
      <c r="AP1142"/>
    </row>
    <row r="1143" spans="42:42">
      <c r="AP1143"/>
    </row>
    <row r="1144" spans="42:42">
      <c r="AP1144"/>
    </row>
    <row r="1145" spans="42:42">
      <c r="AP1145"/>
    </row>
    <row r="1146" spans="42:42">
      <c r="AP1146"/>
    </row>
    <row r="1147" spans="42:42">
      <c r="AP1147"/>
    </row>
    <row r="1148" spans="42:42">
      <c r="AP1148"/>
    </row>
    <row r="1149" spans="42:42">
      <c r="AP1149"/>
    </row>
    <row r="1150" spans="42:42">
      <c r="AP1150"/>
    </row>
    <row r="1151" spans="42:42">
      <c r="AP1151"/>
    </row>
    <row r="1152" spans="42:42">
      <c r="AP1152"/>
    </row>
    <row r="1153" spans="42:42">
      <c r="AP1153"/>
    </row>
    <row r="1154" spans="42:42">
      <c r="AP1154"/>
    </row>
    <row r="1155" spans="42:42">
      <c r="AP1155"/>
    </row>
    <row r="1156" spans="42:42">
      <c r="AP1156"/>
    </row>
    <row r="1157" spans="42:42">
      <c r="AP1157"/>
    </row>
    <row r="1158" spans="42:42">
      <c r="AP1158"/>
    </row>
    <row r="1159" spans="42:42">
      <c r="AP1159"/>
    </row>
    <row r="1160" spans="42:42">
      <c r="AP1160"/>
    </row>
    <row r="1161" spans="42:42">
      <c r="AP1161"/>
    </row>
    <row r="1162" spans="42:42">
      <c r="AP1162"/>
    </row>
    <row r="1163" spans="42:42">
      <c r="AP1163"/>
    </row>
    <row r="1164" spans="42:42">
      <c r="AP1164"/>
    </row>
    <row r="1165" spans="42:42">
      <c r="AP1165"/>
    </row>
    <row r="1166" spans="42:42">
      <c r="AP1166"/>
    </row>
    <row r="1167" spans="42:42">
      <c r="AP1167"/>
    </row>
    <row r="1168" spans="42:42">
      <c r="AP1168"/>
    </row>
    <row r="1169" spans="42:42">
      <c r="AP1169"/>
    </row>
    <row r="1170" spans="42:42">
      <c r="AP1170"/>
    </row>
    <row r="1171" spans="42:42">
      <c r="AP1171"/>
    </row>
    <row r="1172" spans="42:42">
      <c r="AP1172"/>
    </row>
    <row r="1173" spans="42:42">
      <c r="AP1173"/>
    </row>
    <row r="1174" spans="42:42">
      <c r="AP1174"/>
    </row>
    <row r="1175" spans="42:42">
      <c r="AP1175"/>
    </row>
    <row r="1176" spans="42:42">
      <c r="AP1176"/>
    </row>
    <row r="1177" spans="42:42">
      <c r="AP1177"/>
    </row>
    <row r="1178" spans="42:42">
      <c r="AP1178"/>
    </row>
    <row r="1179" spans="42:42">
      <c r="AP1179"/>
    </row>
    <row r="1180" spans="42:42">
      <c r="AP1180"/>
    </row>
    <row r="1181" spans="42:42">
      <c r="AP1181"/>
    </row>
    <row r="1182" spans="42:42">
      <c r="AP1182"/>
    </row>
    <row r="1183" spans="42:42">
      <c r="AP1183"/>
    </row>
    <row r="1184" spans="42:42">
      <c r="AP1184"/>
    </row>
    <row r="1185" spans="42:42">
      <c r="AP1185"/>
    </row>
    <row r="1186" spans="42:42">
      <c r="AP1186"/>
    </row>
    <row r="1187" spans="42:42">
      <c r="AP1187"/>
    </row>
    <row r="1188" spans="42:42">
      <c r="AP1188"/>
    </row>
    <row r="1189" spans="42:42">
      <c r="AP1189"/>
    </row>
    <row r="1190" spans="42:42">
      <c r="AP1190"/>
    </row>
    <row r="1191" spans="42:42">
      <c r="AP1191"/>
    </row>
    <row r="1192" spans="42:42">
      <c r="AP1192"/>
    </row>
    <row r="1193" spans="42:42">
      <c r="AP1193"/>
    </row>
    <row r="1194" spans="42:42">
      <c r="AP1194"/>
    </row>
    <row r="1195" spans="42:42">
      <c r="AP1195"/>
    </row>
    <row r="1196" spans="42:42">
      <c r="AP1196"/>
    </row>
    <row r="1197" spans="42:42">
      <c r="AP1197"/>
    </row>
    <row r="1198" spans="42:42">
      <c r="AP1198"/>
    </row>
    <row r="1199" spans="42:42">
      <c r="AP1199"/>
    </row>
    <row r="1200" spans="42:42">
      <c r="AP1200"/>
    </row>
    <row r="1201" spans="42:42">
      <c r="AP1201"/>
    </row>
    <row r="1202" spans="42:42">
      <c r="AP1202"/>
    </row>
    <row r="1203" spans="42:42">
      <c r="AP1203"/>
    </row>
    <row r="1204" spans="42:42">
      <c r="AP1204"/>
    </row>
    <row r="1205" spans="42:42">
      <c r="AP1205"/>
    </row>
    <row r="1206" spans="42:42">
      <c r="AP1206"/>
    </row>
    <row r="1207" spans="42:42">
      <c r="AP1207"/>
    </row>
    <row r="1208" spans="42:42">
      <c r="AP1208"/>
    </row>
    <row r="1209" spans="42:42">
      <c r="AP1209"/>
    </row>
    <row r="1210" spans="42:42">
      <c r="AP1210"/>
    </row>
    <row r="1211" spans="42:42">
      <c r="AP1211"/>
    </row>
    <row r="1212" spans="42:42">
      <c r="AP1212"/>
    </row>
    <row r="1213" spans="42:42">
      <c r="AP1213"/>
    </row>
    <row r="1214" spans="42:42">
      <c r="AP1214"/>
    </row>
    <row r="1215" spans="42:42">
      <c r="AP1215"/>
    </row>
    <row r="1216" spans="42:42">
      <c r="AP1216"/>
    </row>
    <row r="1217" spans="42:42">
      <c r="AP1217"/>
    </row>
    <row r="1218" spans="42:42">
      <c r="AP1218"/>
    </row>
    <row r="1219" spans="42:42">
      <c r="AP1219"/>
    </row>
    <row r="1220" spans="42:42">
      <c r="AP1220"/>
    </row>
    <row r="1221" spans="42:42">
      <c r="AP1221"/>
    </row>
    <row r="1222" spans="42:42">
      <c r="AP1222"/>
    </row>
    <row r="1223" spans="42:42">
      <c r="AP1223"/>
    </row>
    <row r="1224" spans="42:42">
      <c r="AP1224"/>
    </row>
    <row r="1225" spans="42:42">
      <c r="AP1225"/>
    </row>
    <row r="1226" spans="42:42">
      <c r="AP1226"/>
    </row>
    <row r="1227" spans="42:42">
      <c r="AP1227"/>
    </row>
    <row r="1228" spans="42:42">
      <c r="AP1228"/>
    </row>
    <row r="1229" spans="42:42">
      <c r="AP1229"/>
    </row>
    <row r="1230" spans="42:42">
      <c r="AP1230"/>
    </row>
    <row r="1231" spans="42:42">
      <c r="AP1231"/>
    </row>
    <row r="1232" spans="42:42">
      <c r="AP1232"/>
    </row>
    <row r="1233" spans="42:42">
      <c r="AP1233"/>
    </row>
    <row r="1234" spans="42:42">
      <c r="AP1234"/>
    </row>
    <row r="1235" spans="42:42">
      <c r="AP1235"/>
    </row>
    <row r="1236" spans="42:42">
      <c r="AP1236"/>
    </row>
    <row r="1237" spans="42:42">
      <c r="AP1237"/>
    </row>
    <row r="1238" spans="42:42">
      <c r="AP1238"/>
    </row>
    <row r="1239" spans="42:42">
      <c r="AP1239"/>
    </row>
    <row r="1240" spans="42:42">
      <c r="AP1240"/>
    </row>
    <row r="1241" spans="42:42">
      <c r="AP1241"/>
    </row>
    <row r="1242" spans="42:42">
      <c r="AP1242"/>
    </row>
    <row r="1243" spans="42:42">
      <c r="AP1243"/>
    </row>
    <row r="1244" spans="42:42">
      <c r="AP1244"/>
    </row>
    <row r="1245" spans="42:42">
      <c r="AP1245"/>
    </row>
    <row r="1246" spans="42:42">
      <c r="AP1246"/>
    </row>
    <row r="1247" spans="42:42">
      <c r="AP1247"/>
    </row>
    <row r="1248" spans="42:42">
      <c r="AP1248"/>
    </row>
    <row r="1249" spans="42:42">
      <c r="AP1249"/>
    </row>
    <row r="1250" spans="42:42">
      <c r="AP1250"/>
    </row>
    <row r="1251" spans="42:42">
      <c r="AP1251"/>
    </row>
    <row r="1252" spans="42:42">
      <c r="AP1252"/>
    </row>
    <row r="1253" spans="42:42">
      <c r="AP1253"/>
    </row>
    <row r="1254" spans="42:42">
      <c r="AP1254"/>
    </row>
    <row r="1255" spans="42:42">
      <c r="AP1255"/>
    </row>
    <row r="1256" spans="42:42">
      <c r="AP1256"/>
    </row>
    <row r="1257" spans="42:42">
      <c r="AP1257"/>
    </row>
    <row r="1258" spans="42:42">
      <c r="AP1258"/>
    </row>
    <row r="1259" spans="42:42">
      <c r="AP1259"/>
    </row>
    <row r="1260" spans="42:42">
      <c r="AP1260"/>
    </row>
    <row r="1261" spans="42:42">
      <c r="AP1261"/>
    </row>
    <row r="1262" spans="42:42">
      <c r="AP1262"/>
    </row>
    <row r="1263" spans="42:42">
      <c r="AP1263"/>
    </row>
    <row r="1264" spans="42:42">
      <c r="AP1264"/>
    </row>
    <row r="1265" spans="42:42">
      <c r="AP1265"/>
    </row>
    <row r="1266" spans="42:42">
      <c r="AP1266"/>
    </row>
    <row r="1267" spans="42:42">
      <c r="AP1267"/>
    </row>
    <row r="1268" spans="42:42">
      <c r="AP1268"/>
    </row>
    <row r="1269" spans="42:42">
      <c r="AP1269"/>
    </row>
    <row r="1270" spans="42:42">
      <c r="AP1270"/>
    </row>
    <row r="1271" spans="42:42">
      <c r="AP1271"/>
    </row>
    <row r="1272" spans="42:42">
      <c r="AP1272"/>
    </row>
    <row r="1273" spans="42:42">
      <c r="AP1273"/>
    </row>
    <row r="1274" spans="42:42">
      <c r="AP1274"/>
    </row>
    <row r="1275" spans="42:42">
      <c r="AP1275"/>
    </row>
    <row r="1276" spans="42:42">
      <c r="AP1276"/>
    </row>
    <row r="1277" spans="42:42">
      <c r="AP1277"/>
    </row>
    <row r="1278" spans="42:42">
      <c r="AP1278"/>
    </row>
    <row r="1279" spans="42:42">
      <c r="AP1279"/>
    </row>
    <row r="1280" spans="42:42">
      <c r="AP1280"/>
    </row>
    <row r="1281" spans="42:42">
      <c r="AP1281"/>
    </row>
    <row r="1282" spans="42:42">
      <c r="AP1282"/>
    </row>
    <row r="1283" spans="42:42">
      <c r="AP1283"/>
    </row>
    <row r="1284" spans="42:42">
      <c r="AP1284"/>
    </row>
    <row r="1285" spans="42:42">
      <c r="AP1285"/>
    </row>
    <row r="1286" spans="42:42">
      <c r="AP1286"/>
    </row>
    <row r="1287" spans="42:42">
      <c r="AP1287"/>
    </row>
    <row r="1288" spans="42:42">
      <c r="AP1288"/>
    </row>
    <row r="1289" spans="42:42">
      <c r="AP1289"/>
    </row>
    <row r="1290" spans="42:42">
      <c r="AP1290"/>
    </row>
    <row r="1291" spans="42:42">
      <c r="AP1291"/>
    </row>
    <row r="1292" spans="42:42">
      <c r="AP1292"/>
    </row>
    <row r="1293" spans="42:42">
      <c r="AP1293"/>
    </row>
    <row r="1294" spans="42:42">
      <c r="AP1294"/>
    </row>
    <row r="1295" spans="42:42">
      <c r="AP1295"/>
    </row>
    <row r="1296" spans="42:42">
      <c r="AP1296"/>
    </row>
    <row r="1297" spans="42:42">
      <c r="AP1297"/>
    </row>
    <row r="1298" spans="42:42">
      <c r="AP1298"/>
    </row>
    <row r="1299" spans="42:42">
      <c r="AP1299"/>
    </row>
    <row r="1300" spans="42:42">
      <c r="AP1300"/>
    </row>
    <row r="1301" spans="42:42">
      <c r="AP1301"/>
    </row>
    <row r="1302" spans="42:42">
      <c r="AP1302"/>
    </row>
    <row r="1303" spans="42:42">
      <c r="AP1303"/>
    </row>
    <row r="1304" spans="42:42">
      <c r="AP1304"/>
    </row>
    <row r="1305" spans="42:42">
      <c r="AP1305"/>
    </row>
    <row r="1306" spans="42:42">
      <c r="AP1306"/>
    </row>
    <row r="1307" spans="42:42">
      <c r="AP1307"/>
    </row>
    <row r="1308" spans="42:42">
      <c r="AP1308"/>
    </row>
    <row r="1309" spans="42:42">
      <c r="AP1309"/>
    </row>
    <row r="1310" spans="42:42">
      <c r="AP1310"/>
    </row>
    <row r="1311" spans="42:42">
      <c r="AP1311"/>
    </row>
    <row r="1312" spans="42:42">
      <c r="AP1312"/>
    </row>
    <row r="1313" spans="42:42">
      <c r="AP1313"/>
    </row>
    <row r="1314" spans="42:42">
      <c r="AP1314"/>
    </row>
    <row r="1315" spans="42:42">
      <c r="AP1315"/>
    </row>
    <row r="1316" spans="42:42">
      <c r="AP1316"/>
    </row>
    <row r="1317" spans="42:42">
      <c r="AP1317"/>
    </row>
    <row r="1318" spans="42:42">
      <c r="AP1318"/>
    </row>
    <row r="1319" spans="42:42">
      <c r="AP1319"/>
    </row>
    <row r="1320" spans="42:42">
      <c r="AP1320"/>
    </row>
    <row r="1321" spans="42:42">
      <c r="AP1321"/>
    </row>
    <row r="1322" spans="42:42">
      <c r="AP1322"/>
    </row>
    <row r="1323" spans="42:42">
      <c r="AP1323"/>
    </row>
    <row r="1324" spans="42:42">
      <c r="AP1324"/>
    </row>
    <row r="1325" spans="42:42">
      <c r="AP1325"/>
    </row>
    <row r="1326" spans="42:42">
      <c r="AP1326"/>
    </row>
    <row r="1327" spans="42:42">
      <c r="AP1327"/>
    </row>
    <row r="1328" spans="42:42">
      <c r="AP1328"/>
    </row>
    <row r="1329" spans="42:42">
      <c r="AP1329"/>
    </row>
    <row r="1330" spans="42:42">
      <c r="AP1330"/>
    </row>
    <row r="1331" spans="42:42">
      <c r="AP1331"/>
    </row>
    <row r="1332" spans="42:42">
      <c r="AP1332"/>
    </row>
    <row r="1333" spans="42:42">
      <c r="AP1333"/>
    </row>
    <row r="1334" spans="42:42">
      <c r="AP1334"/>
    </row>
    <row r="1335" spans="42:42">
      <c r="AP1335"/>
    </row>
    <row r="1336" spans="42:42">
      <c r="AP1336"/>
    </row>
    <row r="1337" spans="42:42">
      <c r="AP1337"/>
    </row>
    <row r="1338" spans="42:42">
      <c r="AP1338"/>
    </row>
    <row r="1339" spans="42:42">
      <c r="AP1339"/>
    </row>
    <row r="1340" spans="42:42">
      <c r="AP1340"/>
    </row>
    <row r="1341" spans="42:42">
      <c r="AP1341"/>
    </row>
    <row r="1342" spans="42:42">
      <c r="AP1342"/>
    </row>
    <row r="1343" spans="42:42">
      <c r="AP1343"/>
    </row>
    <row r="1344" spans="42:42">
      <c r="AP1344"/>
    </row>
    <row r="1345" spans="42:42">
      <c r="AP1345"/>
    </row>
    <row r="1346" spans="42:42">
      <c r="AP1346"/>
    </row>
    <row r="1347" spans="42:42">
      <c r="AP1347"/>
    </row>
    <row r="1348" spans="42:42">
      <c r="AP1348"/>
    </row>
    <row r="1349" spans="42:42">
      <c r="AP1349"/>
    </row>
    <row r="1350" spans="42:42">
      <c r="AP1350"/>
    </row>
    <row r="1351" spans="42:42">
      <c r="AP1351"/>
    </row>
    <row r="1352" spans="42:42">
      <c r="AP1352"/>
    </row>
    <row r="1353" spans="42:42">
      <c r="AP1353"/>
    </row>
    <row r="1354" spans="42:42">
      <c r="AP1354"/>
    </row>
    <row r="1355" spans="42:42">
      <c r="AP1355"/>
    </row>
    <row r="1356" spans="42:42">
      <c r="AP1356"/>
    </row>
    <row r="1357" spans="42:42">
      <c r="AP1357"/>
    </row>
    <row r="1358" spans="42:42">
      <c r="AP1358"/>
    </row>
    <row r="1359" spans="42:42">
      <c r="AP1359"/>
    </row>
    <row r="1360" spans="42:42">
      <c r="AP1360"/>
    </row>
    <row r="1361" spans="42:42">
      <c r="AP1361"/>
    </row>
    <row r="1362" spans="42:42">
      <c r="AP1362"/>
    </row>
    <row r="1363" spans="42:42">
      <c r="AP1363"/>
    </row>
    <row r="1364" spans="42:42">
      <c r="AP1364"/>
    </row>
    <row r="1365" spans="42:42">
      <c r="AP1365"/>
    </row>
    <row r="1366" spans="42:42">
      <c r="AP1366"/>
    </row>
    <row r="1367" spans="42:42">
      <c r="AP1367"/>
    </row>
    <row r="1368" spans="42:42">
      <c r="AP1368"/>
    </row>
    <row r="1369" spans="42:42">
      <c r="AP1369"/>
    </row>
    <row r="1370" spans="42:42">
      <c r="AP1370"/>
    </row>
    <row r="1371" spans="42:42">
      <c r="AP1371"/>
    </row>
    <row r="1372" spans="42:42">
      <c r="AP1372"/>
    </row>
    <row r="1373" spans="42:42">
      <c r="AP1373"/>
    </row>
    <row r="1374" spans="42:42">
      <c r="AP1374"/>
    </row>
    <row r="1375" spans="42:42">
      <c r="AP1375"/>
    </row>
    <row r="1376" spans="42:42">
      <c r="AP1376"/>
    </row>
    <row r="1377" spans="42:42">
      <c r="AP1377"/>
    </row>
    <row r="1378" spans="42:42">
      <c r="AP1378"/>
    </row>
    <row r="1379" spans="42:42">
      <c r="AP1379"/>
    </row>
    <row r="1380" spans="42:42">
      <c r="AP1380"/>
    </row>
    <row r="1381" spans="42:42">
      <c r="AP1381"/>
    </row>
    <row r="1382" spans="42:42">
      <c r="AP1382"/>
    </row>
    <row r="1383" spans="42:42">
      <c r="AP1383"/>
    </row>
    <row r="1384" spans="42:42">
      <c r="AP1384"/>
    </row>
    <row r="1385" spans="42:42">
      <c r="AP1385"/>
    </row>
    <row r="1386" spans="42:42">
      <c r="AP1386"/>
    </row>
    <row r="1387" spans="42:42">
      <c r="AP1387"/>
    </row>
    <row r="1388" spans="42:42">
      <c r="AP1388"/>
    </row>
    <row r="1389" spans="42:42">
      <c r="AP1389"/>
    </row>
    <row r="1390" spans="42:42">
      <c r="AP1390"/>
    </row>
    <row r="1391" spans="42:42">
      <c r="AP1391"/>
    </row>
    <row r="1392" spans="42:42">
      <c r="AP1392"/>
    </row>
    <row r="1393" spans="42:42">
      <c r="AP1393"/>
    </row>
    <row r="1394" spans="42:42">
      <c r="AP1394"/>
    </row>
    <row r="1395" spans="42:42">
      <c r="AP1395"/>
    </row>
    <row r="1396" spans="42:42">
      <c r="AP1396"/>
    </row>
    <row r="1397" spans="42:42">
      <c r="AP1397"/>
    </row>
    <row r="1398" spans="42:42">
      <c r="AP1398"/>
    </row>
    <row r="1399" spans="42:42">
      <c r="AP1399"/>
    </row>
    <row r="1400" spans="42:42">
      <c r="AP1400"/>
    </row>
    <row r="1401" spans="42:42">
      <c r="AP1401"/>
    </row>
    <row r="1402" spans="42:42">
      <c r="AP1402"/>
    </row>
    <row r="1403" spans="42:42">
      <c r="AP1403"/>
    </row>
    <row r="1404" spans="42:42">
      <c r="AP1404"/>
    </row>
    <row r="1405" spans="42:42">
      <c r="AP1405"/>
    </row>
    <row r="1406" spans="42:42">
      <c r="AP1406"/>
    </row>
    <row r="1407" spans="42:42">
      <c r="AP1407"/>
    </row>
    <row r="1408" spans="42:42">
      <c r="AP1408"/>
    </row>
    <row r="1409" spans="42:42">
      <c r="AP1409"/>
    </row>
    <row r="1410" spans="42:42">
      <c r="AP1410"/>
    </row>
    <row r="1411" spans="42:42">
      <c r="AP1411"/>
    </row>
    <row r="1412" spans="42:42">
      <c r="AP1412"/>
    </row>
    <row r="1413" spans="42:42">
      <c r="AP1413"/>
    </row>
    <row r="1414" spans="42:42">
      <c r="AP1414"/>
    </row>
    <row r="1415" spans="42:42">
      <c r="AP1415"/>
    </row>
    <row r="1416" spans="42:42">
      <c r="AP1416"/>
    </row>
    <row r="1417" spans="42:42">
      <c r="AP1417"/>
    </row>
    <row r="1418" spans="42:42">
      <c r="AP1418"/>
    </row>
    <row r="1419" spans="42:42">
      <c r="AP1419"/>
    </row>
    <row r="1420" spans="42:42">
      <c r="AP1420"/>
    </row>
    <row r="1421" spans="42:42">
      <c r="AP1421"/>
    </row>
    <row r="1422" spans="42:42">
      <c r="AP1422"/>
    </row>
    <row r="1423" spans="42:42">
      <c r="AP1423"/>
    </row>
    <row r="1424" spans="42:42">
      <c r="AP1424"/>
    </row>
    <row r="1425" spans="42:42">
      <c r="AP1425"/>
    </row>
    <row r="1426" spans="42:42">
      <c r="AP1426"/>
    </row>
    <row r="1427" spans="42:42">
      <c r="AP1427"/>
    </row>
    <row r="1428" spans="42:42">
      <c r="AP1428"/>
    </row>
    <row r="1429" spans="42:42">
      <c r="AP1429"/>
    </row>
    <row r="1430" spans="42:42">
      <c r="AP1430"/>
    </row>
    <row r="1431" spans="42:42">
      <c r="AP1431"/>
    </row>
    <row r="1432" spans="42:42">
      <c r="AP1432"/>
    </row>
    <row r="1433" spans="42:42">
      <c r="AP1433"/>
    </row>
    <row r="1434" spans="42:42">
      <c r="AP1434"/>
    </row>
    <row r="1435" spans="42:42">
      <c r="AP1435"/>
    </row>
    <row r="1436" spans="42:42">
      <c r="AP1436"/>
    </row>
    <row r="1437" spans="42:42">
      <c r="AP1437"/>
    </row>
    <row r="1438" spans="42:42">
      <c r="AP1438"/>
    </row>
    <row r="1439" spans="42:42">
      <c r="AP1439"/>
    </row>
    <row r="1440" spans="42:42">
      <c r="AP1440"/>
    </row>
    <row r="1441" spans="42:42">
      <c r="AP1441"/>
    </row>
    <row r="1442" spans="42:42">
      <c r="AP1442"/>
    </row>
    <row r="1443" spans="42:42">
      <c r="AP1443"/>
    </row>
    <row r="1444" spans="42:42">
      <c r="AP1444"/>
    </row>
    <row r="1445" spans="42:42">
      <c r="AP1445"/>
    </row>
    <row r="1446" spans="42:42">
      <c r="AP1446"/>
    </row>
    <row r="1447" spans="42:42">
      <c r="AP1447"/>
    </row>
    <row r="1448" spans="42:42">
      <c r="AP1448"/>
    </row>
    <row r="1449" spans="42:42">
      <c r="AP1449"/>
    </row>
    <row r="1450" spans="42:42">
      <c r="AP1450"/>
    </row>
    <row r="1451" spans="42:42">
      <c r="AP1451"/>
    </row>
    <row r="1452" spans="42:42">
      <c r="AP1452"/>
    </row>
    <row r="1453" spans="42:42">
      <c r="AP1453"/>
    </row>
    <row r="1454" spans="42:42">
      <c r="AP1454"/>
    </row>
    <row r="1455" spans="42:42">
      <c r="AP1455"/>
    </row>
    <row r="1456" spans="42:42">
      <c r="AP1456"/>
    </row>
    <row r="1457" spans="42:42">
      <c r="AP1457"/>
    </row>
    <row r="1458" spans="42:42">
      <c r="AP1458"/>
    </row>
    <row r="1459" spans="42:42">
      <c r="AP1459"/>
    </row>
    <row r="1460" spans="42:42">
      <c r="AP1460"/>
    </row>
    <row r="1461" spans="42:42">
      <c r="AP1461"/>
    </row>
    <row r="1462" spans="42:42">
      <c r="AP1462"/>
    </row>
    <row r="1463" spans="42:42">
      <c r="AP1463"/>
    </row>
    <row r="1464" spans="42:42">
      <c r="AP1464"/>
    </row>
    <row r="1465" spans="42:42">
      <c r="AP1465"/>
    </row>
    <row r="1466" spans="42:42">
      <c r="AP1466"/>
    </row>
    <row r="1467" spans="42:42">
      <c r="AP1467"/>
    </row>
    <row r="1468" spans="42:42">
      <c r="AP1468"/>
    </row>
    <row r="1469" spans="42:42">
      <c r="AP1469"/>
    </row>
    <row r="1470" spans="42:42">
      <c r="AP1470"/>
    </row>
    <row r="1471" spans="42:42">
      <c r="AP1471"/>
    </row>
    <row r="1472" spans="42:42">
      <c r="AP1472"/>
    </row>
    <row r="1473" spans="42:42">
      <c r="AP1473"/>
    </row>
    <row r="1474" spans="42:42">
      <c r="AP1474"/>
    </row>
    <row r="1475" spans="42:42">
      <c r="AP1475"/>
    </row>
    <row r="1476" spans="42:42">
      <c r="AP1476"/>
    </row>
    <row r="1477" spans="42:42">
      <c r="AP1477"/>
    </row>
    <row r="1478" spans="42:42">
      <c r="AP1478"/>
    </row>
    <row r="1479" spans="42:42">
      <c r="AP1479"/>
    </row>
    <row r="1480" spans="42:42">
      <c r="AP1480"/>
    </row>
    <row r="1481" spans="42:42">
      <c r="AP1481"/>
    </row>
    <row r="1482" spans="42:42">
      <c r="AP1482"/>
    </row>
    <row r="1483" spans="42:42">
      <c r="AP1483"/>
    </row>
    <row r="1484" spans="42:42">
      <c r="AP1484"/>
    </row>
    <row r="1485" spans="42:42">
      <c r="AP1485"/>
    </row>
    <row r="1486" spans="42:42">
      <c r="AP1486"/>
    </row>
    <row r="1487" spans="42:42">
      <c r="AP1487"/>
    </row>
    <row r="1488" spans="42:42">
      <c r="AP1488"/>
    </row>
    <row r="1489" spans="42:42">
      <c r="AP1489"/>
    </row>
    <row r="1490" spans="42:42">
      <c r="AP1490"/>
    </row>
    <row r="1491" spans="42:42">
      <c r="AP1491"/>
    </row>
    <row r="1492" spans="42:42">
      <c r="AP1492"/>
    </row>
    <row r="1493" spans="42:42">
      <c r="AP1493"/>
    </row>
    <row r="1494" spans="42:42">
      <c r="AP1494"/>
    </row>
    <row r="1495" spans="42:42">
      <c r="AP1495"/>
    </row>
    <row r="1496" spans="42:42">
      <c r="AP1496"/>
    </row>
    <row r="1497" spans="42:42">
      <c r="AP1497"/>
    </row>
    <row r="1498" spans="42:42">
      <c r="AP1498"/>
    </row>
    <row r="1499" spans="42:42">
      <c r="AP1499"/>
    </row>
    <row r="1500" spans="42:42">
      <c r="AP1500"/>
    </row>
    <row r="1501" spans="42:42">
      <c r="AP1501"/>
    </row>
    <row r="1502" spans="42:42">
      <c r="AP1502"/>
    </row>
    <row r="1503" spans="42:42">
      <c r="AP1503"/>
    </row>
    <row r="1504" spans="42:42">
      <c r="AP1504"/>
    </row>
    <row r="1505" spans="42:42">
      <c r="AP1505"/>
    </row>
    <row r="1506" spans="42:42">
      <c r="AP1506"/>
    </row>
    <row r="1507" spans="42:42">
      <c r="AP1507"/>
    </row>
    <row r="1508" spans="42:42">
      <c r="AP1508"/>
    </row>
    <row r="1509" spans="42:42">
      <c r="AP1509"/>
    </row>
    <row r="1510" spans="42:42">
      <c r="AP1510"/>
    </row>
    <row r="1511" spans="42:42">
      <c r="AP1511"/>
    </row>
    <row r="1512" spans="42:42">
      <c r="AP1512"/>
    </row>
    <row r="1513" spans="42:42">
      <c r="AP1513"/>
    </row>
    <row r="1514" spans="42:42">
      <c r="AP1514"/>
    </row>
    <row r="1515" spans="42:42">
      <c r="AP1515"/>
    </row>
    <row r="1516" spans="42:42">
      <c r="AP1516"/>
    </row>
    <row r="1517" spans="42:42">
      <c r="AP1517"/>
    </row>
    <row r="1518" spans="42:42">
      <c r="AP1518"/>
    </row>
    <row r="1519" spans="42:42">
      <c r="AP1519"/>
    </row>
    <row r="1520" spans="42:42">
      <c r="AP1520"/>
    </row>
    <row r="1521" spans="42:42">
      <c r="AP1521"/>
    </row>
    <row r="1522" spans="42:42">
      <c r="AP1522"/>
    </row>
    <row r="1523" spans="42:42">
      <c r="AP1523"/>
    </row>
    <row r="1524" spans="42:42">
      <c r="AP1524"/>
    </row>
    <row r="1525" spans="42:42">
      <c r="AP1525"/>
    </row>
    <row r="1526" spans="42:42">
      <c r="AP1526"/>
    </row>
    <row r="1527" spans="42:42">
      <c r="AP1527"/>
    </row>
    <row r="1528" spans="42:42">
      <c r="AP1528"/>
    </row>
    <row r="1529" spans="42:42">
      <c r="AP1529"/>
    </row>
    <row r="1530" spans="42:42">
      <c r="AP1530"/>
    </row>
    <row r="1531" spans="42:42">
      <c r="AP1531"/>
    </row>
    <row r="1532" spans="42:42">
      <c r="AP1532"/>
    </row>
    <row r="1533" spans="42:42">
      <c r="AP1533"/>
    </row>
    <row r="1534" spans="42:42">
      <c r="AP1534"/>
    </row>
    <row r="1535" spans="42:42">
      <c r="AP1535"/>
    </row>
    <row r="1536" spans="42:42">
      <c r="AP1536"/>
    </row>
    <row r="1537" spans="42:42">
      <c r="AP1537"/>
    </row>
    <row r="1538" spans="42:42">
      <c r="AP1538"/>
    </row>
    <row r="1539" spans="42:42">
      <c r="AP1539"/>
    </row>
    <row r="1540" spans="42:42">
      <c r="AP1540"/>
    </row>
    <row r="1541" spans="42:42">
      <c r="AP1541"/>
    </row>
    <row r="1542" spans="42:42">
      <c r="AP1542"/>
    </row>
    <row r="1543" spans="42:42">
      <c r="AP1543"/>
    </row>
    <row r="1544" spans="42:42">
      <c r="AP1544"/>
    </row>
    <row r="1545" spans="42:42">
      <c r="AP1545"/>
    </row>
    <row r="1546" spans="42:42">
      <c r="AP1546"/>
    </row>
    <row r="1547" spans="42:42">
      <c r="AP1547"/>
    </row>
    <row r="1548" spans="42:42">
      <c r="AP1548"/>
    </row>
    <row r="1549" spans="42:42">
      <c r="AP1549"/>
    </row>
    <row r="1550" spans="42:42">
      <c r="AP1550"/>
    </row>
    <row r="1551" spans="42:42">
      <c r="AP1551"/>
    </row>
    <row r="1552" spans="42:42">
      <c r="AP1552"/>
    </row>
    <row r="1553" spans="42:42">
      <c r="AP1553"/>
    </row>
    <row r="1554" spans="42:42">
      <c r="AP1554"/>
    </row>
    <row r="1555" spans="42:42">
      <c r="AP1555"/>
    </row>
    <row r="1556" spans="42:42">
      <c r="AP1556"/>
    </row>
    <row r="1557" spans="42:42">
      <c r="AP1557"/>
    </row>
    <row r="1558" spans="42:42">
      <c r="AP1558"/>
    </row>
    <row r="1559" spans="42:42">
      <c r="AP1559"/>
    </row>
    <row r="1560" spans="42:42">
      <c r="AP1560"/>
    </row>
    <row r="1561" spans="42:42">
      <c r="AP1561"/>
    </row>
    <row r="1562" spans="42:42">
      <c r="AP1562"/>
    </row>
    <row r="1563" spans="42:42">
      <c r="AP1563"/>
    </row>
    <row r="1564" spans="42:42">
      <c r="AP1564"/>
    </row>
    <row r="1565" spans="42:42">
      <c r="AP1565"/>
    </row>
    <row r="1566" spans="42:42">
      <c r="AP1566"/>
    </row>
    <row r="1567" spans="42:42">
      <c r="AP1567"/>
    </row>
    <row r="1568" spans="42:42">
      <c r="AP1568"/>
    </row>
    <row r="1569" spans="42:42">
      <c r="AP1569"/>
    </row>
    <row r="1570" spans="42:42">
      <c r="AP1570"/>
    </row>
    <row r="1571" spans="42:42">
      <c r="AP1571"/>
    </row>
    <row r="1572" spans="42:42">
      <c r="AP1572"/>
    </row>
    <row r="1573" spans="42:42">
      <c r="AP1573"/>
    </row>
    <row r="1574" spans="42:42">
      <c r="AP1574"/>
    </row>
    <row r="1575" spans="42:42">
      <c r="AP1575"/>
    </row>
    <row r="1576" spans="42:42">
      <c r="AP1576"/>
    </row>
    <row r="1577" spans="42:42">
      <c r="AP1577"/>
    </row>
    <row r="1578" spans="42:42">
      <c r="AP1578"/>
    </row>
    <row r="1579" spans="42:42">
      <c r="AP1579"/>
    </row>
    <row r="1580" spans="42:42">
      <c r="AP1580"/>
    </row>
    <row r="1581" spans="42:42">
      <c r="AP1581"/>
    </row>
    <row r="1582" spans="42:42">
      <c r="AP1582"/>
    </row>
    <row r="1583" spans="42:42">
      <c r="AP1583"/>
    </row>
    <row r="1584" spans="42:42">
      <c r="AP1584"/>
    </row>
    <row r="1585" spans="42:42">
      <c r="AP1585"/>
    </row>
    <row r="1586" spans="42:42">
      <c r="AP1586"/>
    </row>
    <row r="1587" spans="42:42">
      <c r="AP1587"/>
    </row>
    <row r="1588" spans="42:42">
      <c r="AP1588"/>
    </row>
    <row r="1589" spans="42:42">
      <c r="AP1589"/>
    </row>
    <row r="1590" spans="42:42">
      <c r="AP1590"/>
    </row>
    <row r="1591" spans="42:42">
      <c r="AP1591"/>
    </row>
    <row r="1592" spans="42:42">
      <c r="AP1592"/>
    </row>
    <row r="1593" spans="42:42">
      <c r="AP1593"/>
    </row>
    <row r="1594" spans="42:42">
      <c r="AP1594"/>
    </row>
    <row r="1595" spans="42:42">
      <c r="AP1595"/>
    </row>
    <row r="1596" spans="42:42">
      <c r="AP1596"/>
    </row>
    <row r="1597" spans="42:42">
      <c r="AP1597"/>
    </row>
    <row r="1598" spans="42:42">
      <c r="AP1598"/>
    </row>
    <row r="1599" spans="42:42">
      <c r="AP1599"/>
    </row>
    <row r="1600" spans="42:42">
      <c r="AP1600"/>
    </row>
    <row r="1601" spans="42:42">
      <c r="AP1601"/>
    </row>
    <row r="1602" spans="42:42">
      <c r="AP1602"/>
    </row>
    <row r="1603" spans="42:42">
      <c r="AP1603"/>
    </row>
    <row r="1604" spans="42:42">
      <c r="AP1604"/>
    </row>
    <row r="1605" spans="42:42">
      <c r="AP1605"/>
    </row>
    <row r="1606" spans="42:42">
      <c r="AP1606"/>
    </row>
    <row r="1607" spans="42:42">
      <c r="AP1607"/>
    </row>
    <row r="1608" spans="42:42">
      <c r="AP1608"/>
    </row>
    <row r="1609" spans="42:42">
      <c r="AP1609"/>
    </row>
    <row r="1610" spans="42:42">
      <c r="AP1610"/>
    </row>
    <row r="1611" spans="42:42">
      <c r="AP1611"/>
    </row>
    <row r="1612" spans="42:42">
      <c r="AP1612"/>
    </row>
    <row r="1613" spans="42:42">
      <c r="AP1613"/>
    </row>
    <row r="1614" spans="42:42">
      <c r="AP1614"/>
    </row>
    <row r="1615" spans="42:42">
      <c r="AP1615"/>
    </row>
    <row r="1616" spans="42:42">
      <c r="AP1616"/>
    </row>
    <row r="1617" spans="42:42">
      <c r="AP1617"/>
    </row>
    <row r="1618" spans="42:42">
      <c r="AP1618"/>
    </row>
    <row r="1619" spans="42:42">
      <c r="AP1619"/>
    </row>
    <row r="1620" spans="42:42">
      <c r="AP1620"/>
    </row>
    <row r="1621" spans="42:42">
      <c r="AP1621"/>
    </row>
    <row r="1622" spans="42:42">
      <c r="AP1622"/>
    </row>
    <row r="1623" spans="42:42">
      <c r="AP1623"/>
    </row>
    <row r="1624" spans="42:42">
      <c r="AP1624"/>
    </row>
    <row r="1625" spans="42:42">
      <c r="AP1625"/>
    </row>
    <row r="1626" spans="42:42">
      <c r="AP1626"/>
    </row>
    <row r="1627" spans="42:42">
      <c r="AP1627"/>
    </row>
    <row r="1628" spans="42:42">
      <c r="AP1628"/>
    </row>
    <row r="1629" spans="42:42">
      <c r="AP1629"/>
    </row>
    <row r="1630" spans="42:42">
      <c r="AP1630"/>
    </row>
    <row r="1631" spans="42:42">
      <c r="AP1631"/>
    </row>
    <row r="1632" spans="42:42">
      <c r="AP1632"/>
    </row>
    <row r="1633" spans="42:42">
      <c r="AP1633"/>
    </row>
    <row r="1634" spans="42:42">
      <c r="AP1634"/>
    </row>
    <row r="1635" spans="42:42">
      <c r="AP1635"/>
    </row>
    <row r="1636" spans="42:42">
      <c r="AP1636"/>
    </row>
    <row r="1637" spans="42:42">
      <c r="AP1637"/>
    </row>
    <row r="1638" spans="42:42">
      <c r="AP1638"/>
    </row>
    <row r="1639" spans="42:42">
      <c r="AP1639"/>
    </row>
    <row r="1640" spans="42:42">
      <c r="AP1640"/>
    </row>
    <row r="1641" spans="42:42">
      <c r="AP1641"/>
    </row>
    <row r="1642" spans="42:42">
      <c r="AP1642"/>
    </row>
    <row r="1643" spans="42:42">
      <c r="AP1643"/>
    </row>
    <row r="1644" spans="42:42">
      <c r="AP1644"/>
    </row>
    <row r="1645" spans="42:42">
      <c r="AP1645"/>
    </row>
    <row r="1646" spans="42:42">
      <c r="AP1646"/>
    </row>
    <row r="1647" spans="42:42">
      <c r="AP1647"/>
    </row>
    <row r="1648" spans="42:42">
      <c r="AP1648"/>
    </row>
    <row r="1649" spans="42:42">
      <c r="AP1649"/>
    </row>
    <row r="1650" spans="42:42">
      <c r="AP1650"/>
    </row>
    <row r="1651" spans="42:42">
      <c r="AP1651"/>
    </row>
    <row r="1652" spans="42:42">
      <c r="AP1652"/>
    </row>
    <row r="1653" spans="42:42">
      <c r="AP1653"/>
    </row>
    <row r="1654" spans="42:42">
      <c r="AP1654"/>
    </row>
    <row r="1655" spans="42:42">
      <c r="AP1655"/>
    </row>
    <row r="1656" spans="42:42">
      <c r="AP1656"/>
    </row>
    <row r="1657" spans="42:42">
      <c r="AP1657"/>
    </row>
    <row r="1658" spans="42:42">
      <c r="AP1658"/>
    </row>
    <row r="1659" spans="42:42">
      <c r="AP1659"/>
    </row>
    <row r="1660" spans="42:42">
      <c r="AP1660"/>
    </row>
    <row r="1661" spans="42:42">
      <c r="AP1661"/>
    </row>
    <row r="1662" spans="42:42">
      <c r="AP1662"/>
    </row>
    <row r="1663" spans="42:42">
      <c r="AP1663"/>
    </row>
    <row r="1664" spans="42:42">
      <c r="AP1664"/>
    </row>
    <row r="1665" spans="42:42">
      <c r="AP1665"/>
    </row>
    <row r="1666" spans="42:42">
      <c r="AP1666"/>
    </row>
    <row r="1667" spans="42:42">
      <c r="AP1667"/>
    </row>
    <row r="1668" spans="42:42">
      <c r="AP1668"/>
    </row>
    <row r="1669" spans="42:42">
      <c r="AP1669"/>
    </row>
    <row r="1670" spans="42:42">
      <c r="AP1670"/>
    </row>
    <row r="1671" spans="42:42">
      <c r="AP1671"/>
    </row>
    <row r="1672" spans="42:42">
      <c r="AP1672"/>
    </row>
    <row r="1673" spans="42:42">
      <c r="AP1673"/>
    </row>
    <row r="1674" spans="42:42">
      <c r="AP1674"/>
    </row>
    <row r="1675" spans="42:42">
      <c r="AP1675"/>
    </row>
    <row r="1676" spans="42:42">
      <c r="AP1676"/>
    </row>
    <row r="1677" spans="42:42">
      <c r="AP1677"/>
    </row>
    <row r="1678" spans="42:42">
      <c r="AP1678"/>
    </row>
    <row r="1679" spans="42:42">
      <c r="AP1679"/>
    </row>
    <row r="1680" spans="42:42">
      <c r="AP1680"/>
    </row>
    <row r="1681" spans="42:42">
      <c r="AP1681"/>
    </row>
    <row r="1682" spans="42:42">
      <c r="AP1682"/>
    </row>
    <row r="1683" spans="42:42">
      <c r="AP1683"/>
    </row>
    <row r="1684" spans="42:42">
      <c r="AP1684"/>
    </row>
    <row r="1685" spans="42:42">
      <c r="AP1685"/>
    </row>
    <row r="1686" spans="42:42">
      <c r="AP1686"/>
    </row>
    <row r="1687" spans="42:42">
      <c r="AP1687"/>
    </row>
    <row r="1688" spans="42:42">
      <c r="AP1688"/>
    </row>
    <row r="1689" spans="42:42">
      <c r="AP1689"/>
    </row>
    <row r="1690" spans="42:42">
      <c r="AP1690"/>
    </row>
    <row r="1691" spans="42:42">
      <c r="AP1691"/>
    </row>
    <row r="1692" spans="42:42">
      <c r="AP1692"/>
    </row>
    <row r="1693" spans="42:42">
      <c r="AP1693"/>
    </row>
    <row r="1694" spans="42:42">
      <c r="AP1694"/>
    </row>
    <row r="1695" spans="42:42">
      <c r="AP1695"/>
    </row>
    <row r="1696" spans="42:42">
      <c r="AP1696"/>
    </row>
    <row r="1697" spans="42:42">
      <c r="AP1697"/>
    </row>
    <row r="1698" spans="42:42">
      <c r="AP1698"/>
    </row>
    <row r="1699" spans="42:42">
      <c r="AP1699"/>
    </row>
    <row r="1700" spans="42:42">
      <c r="AP1700"/>
    </row>
    <row r="1701" spans="42:42">
      <c r="AP1701"/>
    </row>
    <row r="1702" spans="42:42">
      <c r="AP1702"/>
    </row>
    <row r="1703" spans="42:42">
      <c r="AP1703"/>
    </row>
    <row r="1704" spans="42:42">
      <c r="AP1704"/>
    </row>
    <row r="1705" spans="42:42">
      <c r="AP1705"/>
    </row>
    <row r="1706" spans="42:42">
      <c r="AP1706"/>
    </row>
    <row r="1707" spans="42:42">
      <c r="AP1707"/>
    </row>
    <row r="1708" spans="42:42">
      <c r="AP1708"/>
    </row>
    <row r="1709" spans="42:42">
      <c r="AP1709"/>
    </row>
    <row r="1710" spans="42:42">
      <c r="AP1710"/>
    </row>
    <row r="1711" spans="42:42">
      <c r="AP1711"/>
    </row>
    <row r="1712" spans="42:42">
      <c r="AP1712"/>
    </row>
    <row r="1713" spans="42:42">
      <c r="AP1713"/>
    </row>
    <row r="1714" spans="42:42">
      <c r="AP1714"/>
    </row>
    <row r="1715" spans="42:42">
      <c r="AP1715"/>
    </row>
    <row r="1716" spans="42:42">
      <c r="AP1716"/>
    </row>
    <row r="1717" spans="42:42">
      <c r="AP1717"/>
    </row>
    <row r="1718" spans="42:42">
      <c r="AP1718"/>
    </row>
    <row r="1719" spans="42:42">
      <c r="AP1719"/>
    </row>
    <row r="1720" spans="42:42">
      <c r="AP1720"/>
    </row>
    <row r="1721" spans="42:42">
      <c r="AP1721"/>
    </row>
    <row r="1722" spans="42:42">
      <c r="AP1722"/>
    </row>
    <row r="1723" spans="42:42">
      <c r="AP1723"/>
    </row>
    <row r="1724" spans="42:42">
      <c r="AP1724"/>
    </row>
    <row r="1725" spans="42:42">
      <c r="AP1725"/>
    </row>
    <row r="1726" spans="42:42">
      <c r="AP1726"/>
    </row>
    <row r="1727" spans="42:42">
      <c r="AP1727"/>
    </row>
    <row r="1728" spans="42:42">
      <c r="AP1728"/>
    </row>
    <row r="1729" spans="42:42">
      <c r="AP1729"/>
    </row>
    <row r="1730" spans="42:42">
      <c r="AP1730"/>
    </row>
    <row r="1731" spans="42:42">
      <c r="AP1731"/>
    </row>
    <row r="1732" spans="42:42">
      <c r="AP1732"/>
    </row>
    <row r="1733" spans="42:42">
      <c r="AP1733"/>
    </row>
    <row r="1734" spans="42:42">
      <c r="AP1734"/>
    </row>
    <row r="1735" spans="42:42">
      <c r="AP1735"/>
    </row>
    <row r="1736" spans="42:42">
      <c r="AP1736"/>
    </row>
    <row r="1737" spans="42:42">
      <c r="AP1737"/>
    </row>
    <row r="1738" spans="42:42">
      <c r="AP1738"/>
    </row>
    <row r="1739" spans="42:42">
      <c r="AP1739"/>
    </row>
    <row r="1740" spans="42:42">
      <c r="AP1740"/>
    </row>
    <row r="1741" spans="42:42">
      <c r="AP1741"/>
    </row>
    <row r="1742" spans="42:42">
      <c r="AP1742"/>
    </row>
    <row r="1743" spans="42:42">
      <c r="AP1743"/>
    </row>
    <row r="1744" spans="42:42">
      <c r="AP1744"/>
    </row>
    <row r="1745" spans="42:42">
      <c r="AP1745"/>
    </row>
    <row r="1746" spans="42:42">
      <c r="AP1746"/>
    </row>
    <row r="1747" spans="42:42">
      <c r="AP1747"/>
    </row>
    <row r="1748" spans="42:42">
      <c r="AP1748"/>
    </row>
    <row r="1749" spans="42:42">
      <c r="AP1749"/>
    </row>
    <row r="1750" spans="42:42">
      <c r="AP1750"/>
    </row>
    <row r="1751" spans="42:42">
      <c r="AP1751"/>
    </row>
    <row r="1752" spans="42:42">
      <c r="AP1752"/>
    </row>
    <row r="1753" spans="42:42">
      <c r="AP1753"/>
    </row>
    <row r="1754" spans="42:42">
      <c r="AP1754"/>
    </row>
    <row r="1755" spans="42:42">
      <c r="AP1755"/>
    </row>
    <row r="1756" spans="42:42">
      <c r="AP1756"/>
    </row>
    <row r="1757" spans="42:42">
      <c r="AP1757"/>
    </row>
    <row r="1758" spans="42:42">
      <c r="AP1758"/>
    </row>
    <row r="1759" spans="42:42">
      <c r="AP1759"/>
    </row>
    <row r="1760" spans="42:42">
      <c r="AP1760"/>
    </row>
    <row r="1761" spans="42:42">
      <c r="AP1761"/>
    </row>
    <row r="1762" spans="42:42">
      <c r="AP1762"/>
    </row>
    <row r="1763" spans="42:42">
      <c r="AP1763"/>
    </row>
    <row r="1764" spans="42:42">
      <c r="AP1764"/>
    </row>
    <row r="1765" spans="42:42">
      <c r="AP1765"/>
    </row>
    <row r="1766" spans="42:42">
      <c r="AP1766"/>
    </row>
    <row r="1767" spans="42:42">
      <c r="AP1767"/>
    </row>
    <row r="1768" spans="42:42">
      <c r="AP1768"/>
    </row>
    <row r="1769" spans="42:42">
      <c r="AP1769"/>
    </row>
    <row r="1770" spans="42:42">
      <c r="AP1770"/>
    </row>
    <row r="1771" spans="42:42">
      <c r="AP1771"/>
    </row>
    <row r="1772" spans="42:42">
      <c r="AP1772"/>
    </row>
    <row r="1773" spans="42:42">
      <c r="AP1773"/>
    </row>
    <row r="1774" spans="42:42">
      <c r="AP1774"/>
    </row>
    <row r="1775" spans="42:42">
      <c r="AP1775"/>
    </row>
    <row r="1776" spans="42:42">
      <c r="AP1776"/>
    </row>
    <row r="1777" spans="42:42">
      <c r="AP1777"/>
    </row>
    <row r="1778" spans="42:42">
      <c r="AP1778"/>
    </row>
    <row r="1779" spans="42:42">
      <c r="AP1779"/>
    </row>
    <row r="1780" spans="42:42">
      <c r="AP1780"/>
    </row>
    <row r="1781" spans="42:42">
      <c r="AP1781"/>
    </row>
    <row r="1782" spans="42:42">
      <c r="AP1782"/>
    </row>
    <row r="1783" spans="42:42">
      <c r="AP1783"/>
    </row>
    <row r="1784" spans="42:42">
      <c r="AP1784"/>
    </row>
    <row r="1785" spans="42:42">
      <c r="AP1785"/>
    </row>
    <row r="1786" spans="42:42">
      <c r="AP1786"/>
    </row>
    <row r="1787" spans="42:42">
      <c r="AP1787"/>
    </row>
    <row r="1788" spans="42:42">
      <c r="AP1788"/>
    </row>
    <row r="1789" spans="42:42">
      <c r="AP1789"/>
    </row>
    <row r="1790" spans="42:42">
      <c r="AP1790"/>
    </row>
    <row r="1791" spans="42:42">
      <c r="AP1791"/>
    </row>
    <row r="1792" spans="42:42">
      <c r="AP1792"/>
    </row>
    <row r="1793" spans="42:42">
      <c r="AP1793"/>
    </row>
    <row r="1794" spans="42:42">
      <c r="AP1794"/>
    </row>
    <row r="1795" spans="42:42">
      <c r="AP1795"/>
    </row>
    <row r="1796" spans="42:42">
      <c r="AP1796"/>
    </row>
    <row r="1797" spans="42:42">
      <c r="AP1797"/>
    </row>
    <row r="1798" spans="42:42">
      <c r="AP1798"/>
    </row>
    <row r="1799" spans="42:42">
      <c r="AP1799"/>
    </row>
    <row r="1800" spans="42:42">
      <c r="AP1800"/>
    </row>
    <row r="1801" spans="42:42">
      <c r="AP1801"/>
    </row>
    <row r="1802" spans="42:42">
      <c r="AP1802"/>
    </row>
    <row r="1803" spans="42:42">
      <c r="AP1803"/>
    </row>
    <row r="1804" spans="42:42">
      <c r="AP1804"/>
    </row>
    <row r="1805" spans="42:42">
      <c r="AP1805"/>
    </row>
    <row r="1806" spans="42:42">
      <c r="AP1806"/>
    </row>
    <row r="1807" spans="42:42">
      <c r="AP1807"/>
    </row>
    <row r="1808" spans="42:42">
      <c r="AP1808"/>
    </row>
    <row r="1809" spans="42:42">
      <c r="AP1809"/>
    </row>
    <row r="1810" spans="42:42">
      <c r="AP1810"/>
    </row>
    <row r="1811" spans="42:42">
      <c r="AP1811"/>
    </row>
    <row r="1812" spans="42:42">
      <c r="AP1812"/>
    </row>
    <row r="1813" spans="42:42">
      <c r="AP1813"/>
    </row>
    <row r="1814" spans="42:42">
      <c r="AP1814"/>
    </row>
    <row r="1815" spans="42:42">
      <c r="AP1815"/>
    </row>
    <row r="1816" spans="42:42">
      <c r="AP1816"/>
    </row>
    <row r="1817" spans="42:42">
      <c r="AP1817"/>
    </row>
    <row r="1818" spans="42:42">
      <c r="AP1818"/>
    </row>
    <row r="1819" spans="42:42">
      <c r="AP1819"/>
    </row>
    <row r="1820" spans="42:42">
      <c r="AP1820"/>
    </row>
    <row r="1821" spans="42:42">
      <c r="AP1821"/>
    </row>
    <row r="1822" spans="42:42">
      <c r="AP1822"/>
    </row>
    <row r="1823" spans="42:42">
      <c r="AP1823"/>
    </row>
    <row r="1824" spans="42:42">
      <c r="AP1824"/>
    </row>
    <row r="1825" spans="42:42">
      <c r="AP1825"/>
    </row>
    <row r="1826" spans="42:42">
      <c r="AP1826"/>
    </row>
    <row r="1827" spans="42:42">
      <c r="AP1827"/>
    </row>
    <row r="1828" spans="42:42">
      <c r="AP1828"/>
    </row>
    <row r="1829" spans="42:42">
      <c r="AP1829"/>
    </row>
    <row r="1830" spans="42:42">
      <c r="AP1830"/>
    </row>
    <row r="1831" spans="42:42">
      <c r="AP1831"/>
    </row>
    <row r="1832" spans="42:42">
      <c r="AP1832"/>
    </row>
    <row r="1833" spans="42:42">
      <c r="AP1833"/>
    </row>
    <row r="1834" spans="42:42">
      <c r="AP1834"/>
    </row>
    <row r="1835" spans="42:42">
      <c r="AP1835"/>
    </row>
    <row r="1836" spans="42:42">
      <c r="AP1836"/>
    </row>
    <row r="1837" spans="42:42">
      <c r="AP1837"/>
    </row>
    <row r="1838" spans="42:42">
      <c r="AP1838"/>
    </row>
    <row r="1839" spans="42:42">
      <c r="AP1839"/>
    </row>
    <row r="1840" spans="42:42">
      <c r="AP1840"/>
    </row>
    <row r="1841" spans="42:42">
      <c r="AP1841"/>
    </row>
    <row r="1842" spans="42:42">
      <c r="AP1842"/>
    </row>
    <row r="1843" spans="42:42">
      <c r="AP1843"/>
    </row>
    <row r="1844" spans="42:42">
      <c r="AP1844"/>
    </row>
    <row r="1845" spans="42:42">
      <c r="AP1845"/>
    </row>
    <row r="1846" spans="42:42">
      <c r="AP1846"/>
    </row>
    <row r="1847" spans="42:42">
      <c r="AP1847"/>
    </row>
    <row r="1848" spans="42:42">
      <c r="AP1848"/>
    </row>
    <row r="1849" spans="42:42">
      <c r="AP1849"/>
    </row>
    <row r="1850" spans="42:42">
      <c r="AP1850"/>
    </row>
    <row r="1851" spans="42:42">
      <c r="AP1851"/>
    </row>
    <row r="1852" spans="42:42">
      <c r="AP1852"/>
    </row>
    <row r="1853" spans="42:42">
      <c r="AP1853"/>
    </row>
    <row r="1854" spans="42:42">
      <c r="AP1854"/>
    </row>
    <row r="1855" spans="42:42">
      <c r="AP1855"/>
    </row>
    <row r="1856" spans="42:42">
      <c r="AP1856"/>
    </row>
    <row r="1857" spans="42:42">
      <c r="AP1857"/>
    </row>
    <row r="1858" spans="42:42">
      <c r="AP1858"/>
    </row>
    <row r="1859" spans="42:42">
      <c r="AP1859"/>
    </row>
    <row r="1860" spans="42:42">
      <c r="AP1860"/>
    </row>
    <row r="1861" spans="42:42">
      <c r="AP1861"/>
    </row>
    <row r="1862" spans="42:42">
      <c r="AP1862"/>
    </row>
    <row r="1863" spans="42:42">
      <c r="AP1863"/>
    </row>
    <row r="1864" spans="42:42">
      <c r="AP1864"/>
    </row>
    <row r="1865" spans="42:42">
      <c r="AP1865"/>
    </row>
    <row r="1866" spans="42:42">
      <c r="AP1866"/>
    </row>
    <row r="1867" spans="42:42">
      <c r="AP1867"/>
    </row>
    <row r="1868" spans="42:42">
      <c r="AP1868"/>
    </row>
    <row r="1869" spans="42:42">
      <c r="AP1869"/>
    </row>
    <row r="1870" spans="42:42">
      <c r="AP1870"/>
    </row>
    <row r="1871" spans="42:42">
      <c r="AP1871"/>
    </row>
    <row r="1872" spans="42:42">
      <c r="AP1872"/>
    </row>
    <row r="1873" spans="42:42">
      <c r="AP1873"/>
    </row>
    <row r="1874" spans="42:42">
      <c r="AP1874"/>
    </row>
    <row r="1875" spans="42:42">
      <c r="AP1875"/>
    </row>
    <row r="1876" spans="42:42">
      <c r="AP1876"/>
    </row>
    <row r="1877" spans="42:42">
      <c r="AP1877"/>
    </row>
    <row r="1878" spans="42:42">
      <c r="AP1878"/>
    </row>
    <row r="1879" spans="42:42">
      <c r="AP1879"/>
    </row>
    <row r="1880" spans="42:42">
      <c r="AP1880"/>
    </row>
    <row r="1881" spans="42:42">
      <c r="AP1881"/>
    </row>
    <row r="1882" spans="42:42">
      <c r="AP1882"/>
    </row>
    <row r="1883" spans="42:42">
      <c r="AP1883"/>
    </row>
    <row r="1884" spans="42:42">
      <c r="AP1884"/>
    </row>
    <row r="1885" spans="42:42">
      <c r="AP1885"/>
    </row>
    <row r="1886" spans="42:42">
      <c r="AP1886"/>
    </row>
    <row r="1887" spans="42:42">
      <c r="AP1887"/>
    </row>
    <row r="1888" spans="42:42">
      <c r="AP1888"/>
    </row>
    <row r="1889" spans="42:42">
      <c r="AP1889"/>
    </row>
    <row r="1890" spans="42:42">
      <c r="AP1890"/>
    </row>
    <row r="1891" spans="42:42">
      <c r="AP1891"/>
    </row>
    <row r="1892" spans="42:42">
      <c r="AP1892"/>
    </row>
    <row r="1893" spans="42:42">
      <c r="AP1893"/>
    </row>
    <row r="1894" spans="42:42">
      <c r="AP1894"/>
    </row>
    <row r="1895" spans="42:42">
      <c r="AP1895"/>
    </row>
    <row r="1896" spans="42:42">
      <c r="AP1896"/>
    </row>
    <row r="1897" spans="42:42">
      <c r="AP1897"/>
    </row>
    <row r="1898" spans="42:42">
      <c r="AP1898"/>
    </row>
    <row r="1899" spans="42:42">
      <c r="AP1899"/>
    </row>
    <row r="1900" spans="42:42">
      <c r="AP1900"/>
    </row>
    <row r="1901" spans="42:42">
      <c r="AP1901"/>
    </row>
    <row r="1902" spans="42:42">
      <c r="AP1902"/>
    </row>
    <row r="1903" spans="42:42">
      <c r="AP1903"/>
    </row>
    <row r="1904" spans="42:42">
      <c r="AP1904"/>
    </row>
    <row r="1905" spans="42:42">
      <c r="AP1905"/>
    </row>
    <row r="1906" spans="42:42">
      <c r="AP1906"/>
    </row>
    <row r="1907" spans="42:42">
      <c r="AP1907"/>
    </row>
    <row r="1908" spans="42:42">
      <c r="AP1908"/>
    </row>
    <row r="1909" spans="42:42">
      <c r="AP1909"/>
    </row>
    <row r="1910" spans="42:42">
      <c r="AP1910"/>
    </row>
    <row r="1911" spans="42:42">
      <c r="AP1911"/>
    </row>
    <row r="1912" spans="42:42">
      <c r="AP1912"/>
    </row>
    <row r="1913" spans="42:42">
      <c r="AP1913"/>
    </row>
    <row r="1914" spans="42:42">
      <c r="AP1914"/>
    </row>
    <row r="1915" spans="42:42">
      <c r="AP1915"/>
    </row>
    <row r="1916" spans="42:42">
      <c r="AP1916"/>
    </row>
    <row r="1917" spans="42:42">
      <c r="AP1917"/>
    </row>
    <row r="1918" spans="42:42">
      <c r="AP1918"/>
    </row>
    <row r="1919" spans="42:42">
      <c r="AP1919"/>
    </row>
    <row r="1920" spans="42:42">
      <c r="AP1920"/>
    </row>
    <row r="1921" spans="42:42">
      <c r="AP1921"/>
    </row>
    <row r="1922" spans="42:42">
      <c r="AP1922"/>
    </row>
    <row r="1923" spans="42:42">
      <c r="AP1923"/>
    </row>
    <row r="1924" spans="42:42">
      <c r="AP1924"/>
    </row>
    <row r="1925" spans="42:42">
      <c r="AP1925"/>
    </row>
    <row r="1926" spans="42:42">
      <c r="AP1926"/>
    </row>
    <row r="1927" spans="42:42">
      <c r="AP1927"/>
    </row>
    <row r="1928" spans="42:42">
      <c r="AP1928"/>
    </row>
    <row r="1929" spans="42:42">
      <c r="AP1929"/>
    </row>
    <row r="1930" spans="42:42">
      <c r="AP1930"/>
    </row>
    <row r="1931" spans="42:42">
      <c r="AP1931"/>
    </row>
    <row r="1932" spans="42:42">
      <c r="AP1932"/>
    </row>
    <row r="1933" spans="42:42">
      <c r="AP1933"/>
    </row>
    <row r="1934" spans="42:42">
      <c r="AP1934"/>
    </row>
    <row r="1935" spans="42:42">
      <c r="AP1935"/>
    </row>
    <row r="1936" spans="42:42">
      <c r="AP1936"/>
    </row>
    <row r="1937" spans="42:42">
      <c r="AP1937"/>
    </row>
    <row r="1938" spans="42:42">
      <c r="AP1938"/>
    </row>
    <row r="1939" spans="42:42">
      <c r="AP1939"/>
    </row>
    <row r="1940" spans="42:42">
      <c r="AP1940"/>
    </row>
    <row r="1941" spans="42:42">
      <c r="AP1941"/>
    </row>
    <row r="1942" spans="42:42">
      <c r="AP1942"/>
    </row>
    <row r="1943" spans="42:42">
      <c r="AP1943"/>
    </row>
    <row r="1944" spans="42:42">
      <c r="AP1944"/>
    </row>
    <row r="1945" spans="42:42">
      <c r="AP1945"/>
    </row>
    <row r="1946" spans="42:42">
      <c r="AP1946"/>
    </row>
    <row r="1947" spans="42:42">
      <c r="AP1947"/>
    </row>
    <row r="1948" spans="42:42">
      <c r="AP1948"/>
    </row>
    <row r="1949" spans="42:42">
      <c r="AP1949"/>
    </row>
    <row r="1950" spans="42:42">
      <c r="AP1950"/>
    </row>
    <row r="1951" spans="42:42">
      <c r="AP1951"/>
    </row>
    <row r="1952" spans="42:42">
      <c r="AP1952"/>
    </row>
    <row r="1953" spans="42:42">
      <c r="AP1953"/>
    </row>
    <row r="1954" spans="42:42">
      <c r="AP1954"/>
    </row>
    <row r="1955" spans="42:42">
      <c r="AP1955"/>
    </row>
    <row r="1956" spans="42:42">
      <c r="AP1956"/>
    </row>
    <row r="1957" spans="42:42">
      <c r="AP1957"/>
    </row>
    <row r="1958" spans="42:42">
      <c r="AP1958"/>
    </row>
    <row r="1959" spans="42:42">
      <c r="AP1959"/>
    </row>
    <row r="1960" spans="42:42">
      <c r="AP1960"/>
    </row>
    <row r="1961" spans="42:42">
      <c r="AP1961"/>
    </row>
    <row r="1962" spans="42:42">
      <c r="AP1962"/>
    </row>
    <row r="1963" spans="42:42">
      <c r="AP1963"/>
    </row>
    <row r="1964" spans="42:42">
      <c r="AP1964"/>
    </row>
    <row r="1965" spans="42:42">
      <c r="AP1965"/>
    </row>
    <row r="1966" spans="42:42">
      <c r="AP1966"/>
    </row>
    <row r="1967" spans="42:42">
      <c r="AP1967"/>
    </row>
    <row r="1968" spans="42:42">
      <c r="AP1968"/>
    </row>
    <row r="1969" spans="42:42">
      <c r="AP1969"/>
    </row>
    <row r="1970" spans="42:42">
      <c r="AP1970"/>
    </row>
    <row r="1971" spans="42:42">
      <c r="AP1971"/>
    </row>
    <row r="1972" spans="42:42">
      <c r="AP1972"/>
    </row>
    <row r="1973" spans="42:42">
      <c r="AP1973"/>
    </row>
    <row r="1974" spans="42:42">
      <c r="AP1974"/>
    </row>
    <row r="1975" spans="42:42">
      <c r="AP1975"/>
    </row>
    <row r="1976" spans="42:42">
      <c r="AP1976"/>
    </row>
    <row r="1977" spans="42:42">
      <c r="AP1977"/>
    </row>
    <row r="1978" spans="42:42">
      <c r="AP1978"/>
    </row>
    <row r="1979" spans="42:42">
      <c r="AP1979"/>
    </row>
    <row r="1980" spans="42:42">
      <c r="AP1980"/>
    </row>
    <row r="1981" spans="42:42">
      <c r="AP1981"/>
    </row>
    <row r="1982" spans="42:42">
      <c r="AP1982"/>
    </row>
    <row r="1983" spans="42:42">
      <c r="AP1983"/>
    </row>
    <row r="1984" spans="42:42">
      <c r="AP1984"/>
    </row>
    <row r="1985" spans="42:42">
      <c r="AP1985"/>
    </row>
    <row r="1986" spans="42:42">
      <c r="AP1986"/>
    </row>
    <row r="1987" spans="42:42">
      <c r="AP1987"/>
    </row>
    <row r="1988" spans="42:42">
      <c r="AP1988"/>
    </row>
    <row r="1989" spans="42:42">
      <c r="AP1989"/>
    </row>
    <row r="1990" spans="42:42">
      <c r="AP1990"/>
    </row>
    <row r="1991" spans="42:42">
      <c r="AP1991"/>
    </row>
    <row r="1992" spans="42:42">
      <c r="AP1992"/>
    </row>
    <row r="1993" spans="42:42">
      <c r="AP1993"/>
    </row>
    <row r="1994" spans="42:42">
      <c r="AP1994"/>
    </row>
    <row r="1995" spans="42:42">
      <c r="AP1995"/>
    </row>
    <row r="1996" spans="42:42">
      <c r="AP1996"/>
    </row>
    <row r="1997" spans="42:42">
      <c r="AP1997"/>
    </row>
    <row r="1998" spans="42:42">
      <c r="AP1998"/>
    </row>
    <row r="1999" spans="42:42">
      <c r="AP1999"/>
    </row>
    <row r="2000" spans="42:42">
      <c r="AP2000"/>
    </row>
    <row r="2001" spans="42:42">
      <c r="AP2001"/>
    </row>
    <row r="2002" spans="42:42">
      <c r="AP2002"/>
    </row>
    <row r="2003" spans="42:42">
      <c r="AP2003"/>
    </row>
    <row r="2004" spans="42:42">
      <c r="AP2004"/>
    </row>
    <row r="2005" spans="42:42">
      <c r="AP2005"/>
    </row>
    <row r="2006" spans="42:42">
      <c r="AP2006"/>
    </row>
    <row r="2007" spans="42:42">
      <c r="AP2007"/>
    </row>
    <row r="2008" spans="42:42">
      <c r="AP2008"/>
    </row>
    <row r="2009" spans="42:42">
      <c r="AP2009"/>
    </row>
    <row r="2010" spans="42:42">
      <c r="AP2010"/>
    </row>
    <row r="2011" spans="42:42">
      <c r="AP2011"/>
    </row>
    <row r="2012" spans="42:42">
      <c r="AP2012"/>
    </row>
    <row r="2013" spans="42:42">
      <c r="AP2013"/>
    </row>
    <row r="2014" spans="42:42">
      <c r="AP2014"/>
    </row>
    <row r="2015" spans="42:42">
      <c r="AP2015"/>
    </row>
    <row r="2016" spans="42:42">
      <c r="AP2016"/>
    </row>
    <row r="2017" spans="42:42">
      <c r="AP2017"/>
    </row>
    <row r="2018" spans="42:42">
      <c r="AP2018"/>
    </row>
    <row r="2019" spans="42:42">
      <c r="AP2019"/>
    </row>
    <row r="2020" spans="42:42">
      <c r="AP2020"/>
    </row>
    <row r="2021" spans="42:42">
      <c r="AP2021"/>
    </row>
    <row r="2022" spans="42:42">
      <c r="AP2022"/>
    </row>
    <row r="2023" spans="42:42">
      <c r="AP2023"/>
    </row>
    <row r="2024" spans="42:42">
      <c r="AP2024"/>
    </row>
    <row r="2025" spans="42:42">
      <c r="AP2025"/>
    </row>
    <row r="2026" spans="42:42">
      <c r="AP2026"/>
    </row>
    <row r="2027" spans="42:42">
      <c r="AP2027"/>
    </row>
    <row r="2028" spans="42:42">
      <c r="AP2028"/>
    </row>
    <row r="2029" spans="42:42">
      <c r="AP2029"/>
    </row>
    <row r="2030" spans="42:42">
      <c r="AP2030"/>
    </row>
    <row r="2031" spans="42:42">
      <c r="AP2031"/>
    </row>
    <row r="2032" spans="42:42">
      <c r="AP2032"/>
    </row>
    <row r="2033" spans="42:42">
      <c r="AP2033"/>
    </row>
    <row r="2034" spans="42:42">
      <c r="AP2034"/>
    </row>
    <row r="2035" spans="42:42">
      <c r="AP2035"/>
    </row>
    <row r="2036" spans="42:42">
      <c r="AP2036"/>
    </row>
    <row r="2037" spans="42:42">
      <c r="AP2037"/>
    </row>
    <row r="2038" spans="42:42">
      <c r="AP2038"/>
    </row>
    <row r="2039" spans="42:42">
      <c r="AP2039"/>
    </row>
    <row r="2040" spans="42:42">
      <c r="AP2040"/>
    </row>
    <row r="2041" spans="42:42">
      <c r="AP2041"/>
    </row>
    <row r="2042" spans="42:42">
      <c r="AP2042"/>
    </row>
    <row r="2043" spans="42:42">
      <c r="AP2043"/>
    </row>
    <row r="2044" spans="42:42">
      <c r="AP2044"/>
    </row>
    <row r="2045" spans="42:42">
      <c r="AP2045"/>
    </row>
    <row r="2046" spans="42:42">
      <c r="AP2046"/>
    </row>
    <row r="2047" spans="42:42">
      <c r="AP2047"/>
    </row>
    <row r="2048" spans="42:42">
      <c r="AP2048"/>
    </row>
    <row r="2049" spans="42:42">
      <c r="AP2049"/>
    </row>
    <row r="2050" spans="42:42">
      <c r="AP2050"/>
    </row>
    <row r="2051" spans="42:42">
      <c r="AP2051"/>
    </row>
    <row r="2052" spans="42:42">
      <c r="AP2052"/>
    </row>
    <row r="2053" spans="42:42">
      <c r="AP2053"/>
    </row>
    <row r="2054" spans="42:42">
      <c r="AP2054"/>
    </row>
    <row r="2055" spans="42:42">
      <c r="AP2055"/>
    </row>
    <row r="2056" spans="42:42">
      <c r="AP2056"/>
    </row>
    <row r="2057" spans="42:42">
      <c r="AP2057"/>
    </row>
    <row r="2058" spans="42:42">
      <c r="AP2058"/>
    </row>
    <row r="2059" spans="42:42">
      <c r="AP2059"/>
    </row>
    <row r="2060" spans="42:42">
      <c r="AP2060"/>
    </row>
    <row r="2061" spans="42:42">
      <c r="AP2061"/>
    </row>
    <row r="2062" spans="42:42">
      <c r="AP2062"/>
    </row>
    <row r="2063" spans="42:42">
      <c r="AP2063"/>
    </row>
    <row r="2064" spans="42:42">
      <c r="AP2064"/>
    </row>
    <row r="2065" spans="42:42">
      <c r="AP2065"/>
    </row>
    <row r="2066" spans="42:42">
      <c r="AP2066"/>
    </row>
    <row r="2067" spans="42:42">
      <c r="AP2067"/>
    </row>
    <row r="2068" spans="42:42">
      <c r="AP2068"/>
    </row>
    <row r="2069" spans="42:42">
      <c r="AP2069"/>
    </row>
    <row r="2070" spans="42:42">
      <c r="AP2070"/>
    </row>
    <row r="2071" spans="42:42">
      <c r="AP2071"/>
    </row>
    <row r="2072" spans="42:42">
      <c r="AP2072"/>
    </row>
    <row r="2073" spans="42:42">
      <c r="AP2073"/>
    </row>
    <row r="2074" spans="42:42">
      <c r="AP2074"/>
    </row>
    <row r="2075" spans="42:42">
      <c r="AP2075"/>
    </row>
    <row r="2076" spans="42:42">
      <c r="AP2076"/>
    </row>
    <row r="2077" spans="42:42">
      <c r="AP2077"/>
    </row>
    <row r="2078" spans="42:42">
      <c r="AP2078"/>
    </row>
    <row r="2079" spans="42:42">
      <c r="AP2079"/>
    </row>
    <row r="2080" spans="42:42">
      <c r="AP2080"/>
    </row>
    <row r="2081" spans="42:42">
      <c r="AP2081"/>
    </row>
    <row r="2082" spans="42:42">
      <c r="AP2082"/>
    </row>
    <row r="2083" spans="42:42">
      <c r="AP2083"/>
    </row>
    <row r="2084" spans="42:42">
      <c r="AP2084"/>
    </row>
    <row r="2085" spans="42:42">
      <c r="AP2085"/>
    </row>
    <row r="2086" spans="42:42">
      <c r="AP2086"/>
    </row>
    <row r="2087" spans="42:42">
      <c r="AP2087"/>
    </row>
    <row r="2088" spans="42:42">
      <c r="AP2088"/>
    </row>
    <row r="2089" spans="42:42">
      <c r="AP2089"/>
    </row>
    <row r="2090" spans="42:42">
      <c r="AP2090"/>
    </row>
    <row r="2091" spans="42:42">
      <c r="AP2091"/>
    </row>
    <row r="2092" spans="42:42">
      <c r="AP2092"/>
    </row>
    <row r="2093" spans="42:42">
      <c r="AP2093"/>
    </row>
    <row r="2094" spans="42:42">
      <c r="AP2094"/>
    </row>
    <row r="2095" spans="42:42">
      <c r="AP2095"/>
    </row>
    <row r="2096" spans="42:42">
      <c r="AP2096"/>
    </row>
    <row r="2097" spans="42:42">
      <c r="AP2097"/>
    </row>
    <row r="2098" spans="42:42">
      <c r="AP2098"/>
    </row>
    <row r="2099" spans="42:42">
      <c r="AP2099"/>
    </row>
    <row r="2100" spans="42:42">
      <c r="AP2100"/>
    </row>
    <row r="2101" spans="42:42">
      <c r="AP2101"/>
    </row>
    <row r="2102" spans="42:42">
      <c r="AP2102"/>
    </row>
    <row r="2103" spans="42:42">
      <c r="AP2103"/>
    </row>
    <row r="2104" spans="42:42">
      <c r="AP2104"/>
    </row>
    <row r="2105" spans="42:42">
      <c r="AP2105"/>
    </row>
    <row r="2106" spans="42:42">
      <c r="AP2106"/>
    </row>
    <row r="2107" spans="42:42">
      <c r="AP2107"/>
    </row>
    <row r="2108" spans="42:42">
      <c r="AP2108"/>
    </row>
    <row r="2109" spans="42:42">
      <c r="AP2109"/>
    </row>
    <row r="2110" spans="42:42">
      <c r="AP2110"/>
    </row>
    <row r="2111" spans="42:42">
      <c r="AP2111"/>
    </row>
    <row r="2112" spans="42:42">
      <c r="AP2112"/>
    </row>
    <row r="2113" spans="42:42">
      <c r="AP2113"/>
    </row>
    <row r="2114" spans="42:42">
      <c r="AP2114"/>
    </row>
    <row r="2115" spans="42:42">
      <c r="AP2115"/>
    </row>
    <row r="2116" spans="42:42">
      <c r="AP2116"/>
    </row>
    <row r="2117" spans="42:42">
      <c r="AP2117"/>
    </row>
    <row r="2118" spans="42:42">
      <c r="AP2118"/>
    </row>
    <row r="2119" spans="42:42">
      <c r="AP2119"/>
    </row>
    <row r="2120" spans="42:42">
      <c r="AP2120"/>
    </row>
    <row r="2121" spans="42:42">
      <c r="AP2121"/>
    </row>
    <row r="2122" spans="42:42">
      <c r="AP2122"/>
    </row>
    <row r="2123" spans="42:42">
      <c r="AP2123"/>
    </row>
    <row r="2124" spans="42:42">
      <c r="AP2124"/>
    </row>
    <row r="2125" spans="42:42">
      <c r="AP2125"/>
    </row>
    <row r="2126" spans="42:42">
      <c r="AP2126"/>
    </row>
    <row r="2127" spans="42:42">
      <c r="AP2127"/>
    </row>
    <row r="2128" spans="42:42">
      <c r="AP2128"/>
    </row>
    <row r="2129" spans="42:42">
      <c r="AP2129"/>
    </row>
    <row r="2130" spans="42:42">
      <c r="AP2130"/>
    </row>
    <row r="2131" spans="42:42">
      <c r="AP2131"/>
    </row>
    <row r="2132" spans="42:42">
      <c r="AP2132"/>
    </row>
    <row r="2133" spans="42:42">
      <c r="AP2133"/>
    </row>
    <row r="2134" spans="42:42">
      <c r="AP2134"/>
    </row>
    <row r="2135" spans="42:42">
      <c r="AP2135"/>
    </row>
    <row r="2136" spans="42:42">
      <c r="AP2136"/>
    </row>
    <row r="2137" spans="42:42">
      <c r="AP2137"/>
    </row>
    <row r="2138" spans="42:42">
      <c r="AP2138"/>
    </row>
    <row r="2139" spans="42:42">
      <c r="AP2139"/>
    </row>
    <row r="2140" spans="42:42">
      <c r="AP2140"/>
    </row>
    <row r="2141" spans="42:42">
      <c r="AP2141"/>
    </row>
    <row r="2142" spans="42:42">
      <c r="AP2142"/>
    </row>
    <row r="2143" spans="42:42">
      <c r="AP2143"/>
    </row>
    <row r="2144" spans="42:42">
      <c r="AP2144"/>
    </row>
    <row r="2145" spans="42:42">
      <c r="AP2145"/>
    </row>
    <row r="2146" spans="42:42">
      <c r="AP2146"/>
    </row>
    <row r="2147" spans="42:42">
      <c r="AP2147"/>
    </row>
    <row r="2148" spans="42:42">
      <c r="AP2148"/>
    </row>
    <row r="2149" spans="42:42">
      <c r="AP2149"/>
    </row>
    <row r="2150" spans="42:42">
      <c r="AP2150"/>
    </row>
    <row r="2151" spans="42:42">
      <c r="AP2151"/>
    </row>
    <row r="2152" spans="42:42">
      <c r="AP2152"/>
    </row>
    <row r="2153" spans="42:42">
      <c r="AP2153"/>
    </row>
    <row r="2154" spans="42:42">
      <c r="AP2154"/>
    </row>
    <row r="2155" spans="42:42">
      <c r="AP2155"/>
    </row>
    <row r="2156" spans="42:42">
      <c r="AP2156"/>
    </row>
    <row r="2157" spans="42:42">
      <c r="AP2157"/>
    </row>
    <row r="2158" spans="42:42">
      <c r="AP2158"/>
    </row>
    <row r="2159" spans="42:42">
      <c r="AP2159"/>
    </row>
    <row r="2160" spans="42:42">
      <c r="AP2160"/>
    </row>
    <row r="2161" spans="42:42">
      <c r="AP2161"/>
    </row>
    <row r="2162" spans="42:42">
      <c r="AP2162"/>
    </row>
    <row r="2163" spans="42:42">
      <c r="AP2163"/>
    </row>
    <row r="2164" spans="42:42">
      <c r="AP2164"/>
    </row>
    <row r="2165" spans="42:42">
      <c r="AP2165"/>
    </row>
    <row r="2166" spans="42:42">
      <c r="AP2166"/>
    </row>
    <row r="2167" spans="42:42">
      <c r="AP2167"/>
    </row>
    <row r="2168" spans="42:42">
      <c r="AP2168"/>
    </row>
    <row r="2169" spans="42:42">
      <c r="AP2169"/>
    </row>
    <row r="2170" spans="42:42">
      <c r="AP2170"/>
    </row>
    <row r="2171" spans="42:42">
      <c r="AP2171"/>
    </row>
    <row r="2172" spans="42:42">
      <c r="AP2172"/>
    </row>
    <row r="2173" spans="42:42">
      <c r="AP2173"/>
    </row>
    <row r="2174" spans="42:42">
      <c r="AP2174"/>
    </row>
    <row r="2175" spans="42:42">
      <c r="AP2175"/>
    </row>
    <row r="2176" spans="42:42">
      <c r="AP2176"/>
    </row>
    <row r="2177" spans="42:42">
      <c r="AP2177"/>
    </row>
    <row r="2178" spans="42:42">
      <c r="AP2178"/>
    </row>
    <row r="2179" spans="42:42">
      <c r="AP2179"/>
    </row>
    <row r="2180" spans="42:42">
      <c r="AP2180"/>
    </row>
    <row r="2181" spans="42:42">
      <c r="AP2181"/>
    </row>
    <row r="2182" spans="42:42">
      <c r="AP2182"/>
    </row>
    <row r="2183" spans="42:42">
      <c r="AP2183"/>
    </row>
    <row r="2184" spans="42:42">
      <c r="AP2184"/>
    </row>
    <row r="2185" spans="42:42">
      <c r="AP2185"/>
    </row>
    <row r="2186" spans="42:42">
      <c r="AP2186"/>
    </row>
    <row r="2187" spans="42:42">
      <c r="AP2187"/>
    </row>
    <row r="2188" spans="42:42">
      <c r="AP2188"/>
    </row>
    <row r="2189" spans="42:42">
      <c r="AP2189"/>
    </row>
    <row r="2190" spans="42:42">
      <c r="AP2190"/>
    </row>
    <row r="2191" spans="42:42">
      <c r="AP2191"/>
    </row>
    <row r="2192" spans="42:42">
      <c r="AP2192"/>
    </row>
    <row r="2193" spans="42:42">
      <c r="AP2193"/>
    </row>
    <row r="2194" spans="42:42">
      <c r="AP2194"/>
    </row>
    <row r="2195" spans="42:42">
      <c r="AP2195"/>
    </row>
    <row r="2196" spans="42:42">
      <c r="AP2196"/>
    </row>
    <row r="2197" spans="42:42">
      <c r="AP2197"/>
    </row>
    <row r="2198" spans="42:42">
      <c r="AP2198"/>
    </row>
    <row r="2199" spans="42:42">
      <c r="AP2199"/>
    </row>
    <row r="2200" spans="42:42">
      <c r="AP2200"/>
    </row>
    <row r="2201" spans="42:42">
      <c r="AP2201"/>
    </row>
    <row r="2202" spans="42:42">
      <c r="AP2202"/>
    </row>
    <row r="2203" spans="42:42">
      <c r="AP2203"/>
    </row>
    <row r="2204" spans="42:42">
      <c r="AP2204"/>
    </row>
    <row r="2205" spans="42:42">
      <c r="AP2205"/>
    </row>
    <row r="2206" spans="42:42">
      <c r="AP2206"/>
    </row>
    <row r="2207" spans="42:42">
      <c r="AP2207"/>
    </row>
    <row r="2208" spans="42:42">
      <c r="AP2208"/>
    </row>
    <row r="2209" spans="42:42">
      <c r="AP2209"/>
    </row>
    <row r="2210" spans="42:42">
      <c r="AP2210"/>
    </row>
    <row r="2211" spans="42:42">
      <c r="AP2211"/>
    </row>
    <row r="2212" spans="42:42">
      <c r="AP2212"/>
    </row>
    <row r="2213" spans="42:42">
      <c r="AP2213"/>
    </row>
    <row r="2214" spans="42:42">
      <c r="AP2214"/>
    </row>
    <row r="2215" spans="42:42">
      <c r="AP2215"/>
    </row>
    <row r="2216" spans="42:42">
      <c r="AP2216"/>
    </row>
    <row r="2217" spans="42:42">
      <c r="AP2217"/>
    </row>
    <row r="2218" spans="42:42">
      <c r="AP2218"/>
    </row>
    <row r="2219" spans="42:42">
      <c r="AP2219"/>
    </row>
    <row r="2220" spans="42:42">
      <c r="AP2220"/>
    </row>
    <row r="2221" spans="42:42">
      <c r="AP2221"/>
    </row>
    <row r="2222" spans="42:42">
      <c r="AP2222"/>
    </row>
    <row r="2223" spans="42:42">
      <c r="AP2223"/>
    </row>
    <row r="2224" spans="42:42">
      <c r="AP2224"/>
    </row>
    <row r="2225" spans="42:42">
      <c r="AP2225"/>
    </row>
    <row r="2226" spans="42:42">
      <c r="AP2226"/>
    </row>
    <row r="2227" spans="42:42">
      <c r="AP2227"/>
    </row>
    <row r="2228" spans="42:42">
      <c r="AP2228"/>
    </row>
    <row r="2229" spans="42:42">
      <c r="AP2229"/>
    </row>
    <row r="2230" spans="42:42">
      <c r="AP2230"/>
    </row>
    <row r="2231" spans="42:42">
      <c r="AP2231"/>
    </row>
    <row r="2232" spans="42:42">
      <c r="AP2232"/>
    </row>
    <row r="2233" spans="42:42">
      <c r="AP2233"/>
    </row>
    <row r="2234" spans="42:42">
      <c r="AP2234"/>
    </row>
    <row r="2235" spans="42:42">
      <c r="AP2235"/>
    </row>
    <row r="2236" spans="42:42">
      <c r="AP2236"/>
    </row>
    <row r="2237" spans="42:42">
      <c r="AP2237"/>
    </row>
    <row r="2238" spans="42:42">
      <c r="AP2238"/>
    </row>
    <row r="2239" spans="42:42">
      <c r="AP2239"/>
    </row>
    <row r="2240" spans="42:42">
      <c r="AP2240"/>
    </row>
    <row r="2241" spans="42:42">
      <c r="AP2241"/>
    </row>
    <row r="2242" spans="42:42">
      <c r="AP2242"/>
    </row>
    <row r="2243" spans="42:42">
      <c r="AP2243"/>
    </row>
    <row r="2244" spans="42:42">
      <c r="AP2244"/>
    </row>
    <row r="2245" spans="42:42">
      <c r="AP2245"/>
    </row>
    <row r="2246" spans="42:42">
      <c r="AP2246"/>
    </row>
    <row r="2247" spans="42:42">
      <c r="AP2247"/>
    </row>
    <row r="2248" spans="42:42">
      <c r="AP2248"/>
    </row>
    <row r="2249" spans="42:42">
      <c r="AP2249"/>
    </row>
    <row r="2250" spans="42:42">
      <c r="AP2250"/>
    </row>
    <row r="2251" spans="42:42">
      <c r="AP2251"/>
    </row>
    <row r="2252" spans="42:42">
      <c r="AP2252"/>
    </row>
    <row r="2253" spans="42:42">
      <c r="AP2253"/>
    </row>
    <row r="2254" spans="42:42">
      <c r="AP2254"/>
    </row>
    <row r="2255" spans="42:42">
      <c r="AP2255"/>
    </row>
    <row r="2256" spans="42:42">
      <c r="AP2256"/>
    </row>
    <row r="2257" spans="42:42">
      <c r="AP2257"/>
    </row>
    <row r="2258" spans="42:42">
      <c r="AP2258"/>
    </row>
    <row r="2259" spans="42:42">
      <c r="AP2259"/>
    </row>
    <row r="2260" spans="42:42">
      <c r="AP2260"/>
    </row>
    <row r="2261" spans="42:42">
      <c r="AP2261"/>
    </row>
    <row r="2262" spans="42:42">
      <c r="AP2262"/>
    </row>
    <row r="2263" spans="42:42">
      <c r="AP2263"/>
    </row>
    <row r="2264" spans="42:42">
      <c r="AP2264"/>
    </row>
    <row r="2265" spans="42:42">
      <c r="AP2265"/>
    </row>
    <row r="2266" spans="42:42">
      <c r="AP2266"/>
    </row>
    <row r="2267" spans="42:42">
      <c r="AP2267"/>
    </row>
    <row r="2268" spans="42:42">
      <c r="AP2268"/>
    </row>
    <row r="2269" spans="42:42">
      <c r="AP2269"/>
    </row>
    <row r="2270" spans="42:42">
      <c r="AP2270"/>
    </row>
    <row r="2271" spans="42:42">
      <c r="AP2271"/>
    </row>
    <row r="2272" spans="42:42">
      <c r="AP2272"/>
    </row>
    <row r="2273" spans="42:42">
      <c r="AP2273"/>
    </row>
    <row r="2274" spans="42:42">
      <c r="AP2274"/>
    </row>
    <row r="2275" spans="42:42">
      <c r="AP2275"/>
    </row>
    <row r="2276" spans="42:42">
      <c r="AP2276"/>
    </row>
    <row r="2277" spans="42:42">
      <c r="AP2277"/>
    </row>
    <row r="2278" spans="42:42">
      <c r="AP2278"/>
    </row>
    <row r="2279" spans="42:42">
      <c r="AP2279"/>
    </row>
    <row r="2280" spans="42:42">
      <c r="AP2280"/>
    </row>
    <row r="2281" spans="42:42">
      <c r="AP2281"/>
    </row>
    <row r="2282" spans="42:42">
      <c r="AP2282"/>
    </row>
    <row r="2283" spans="42:42">
      <c r="AP2283"/>
    </row>
    <row r="2284" spans="42:42">
      <c r="AP2284"/>
    </row>
    <row r="2285" spans="42:42">
      <c r="AP2285"/>
    </row>
    <row r="2286" spans="42:42">
      <c r="AP2286"/>
    </row>
    <row r="2287" spans="42:42">
      <c r="AP2287"/>
    </row>
    <row r="2288" spans="42:42">
      <c r="AP2288"/>
    </row>
    <row r="2289" spans="42:42">
      <c r="AP2289"/>
    </row>
    <row r="2290" spans="42:42">
      <c r="AP2290"/>
    </row>
    <row r="2291" spans="42:42">
      <c r="AP2291"/>
    </row>
    <row r="2292" spans="42:42">
      <c r="AP2292"/>
    </row>
    <row r="2293" spans="42:42">
      <c r="AP2293"/>
    </row>
    <row r="2294" spans="42:42">
      <c r="AP2294"/>
    </row>
    <row r="2295" spans="42:42">
      <c r="AP2295"/>
    </row>
    <row r="2296" spans="42:42">
      <c r="AP2296"/>
    </row>
    <row r="2297" spans="42:42">
      <c r="AP2297"/>
    </row>
    <row r="2298" spans="42:42">
      <c r="AP2298"/>
    </row>
    <row r="2299" spans="42:42">
      <c r="AP2299"/>
    </row>
    <row r="2300" spans="42:42">
      <c r="AP2300"/>
    </row>
    <row r="2301" spans="42:42">
      <c r="AP2301"/>
    </row>
    <row r="2302" spans="42:42">
      <c r="AP2302"/>
    </row>
    <row r="2303" spans="42:42">
      <c r="AP2303"/>
    </row>
    <row r="2304" spans="42:42">
      <c r="AP2304"/>
    </row>
    <row r="2305" spans="42:42">
      <c r="AP2305"/>
    </row>
    <row r="2306" spans="42:42">
      <c r="AP2306"/>
    </row>
    <row r="2307" spans="42:42">
      <c r="AP2307"/>
    </row>
    <row r="2308" spans="42:42">
      <c r="AP2308"/>
    </row>
    <row r="2309" spans="42:42">
      <c r="AP2309"/>
    </row>
    <row r="2310" spans="42:42">
      <c r="AP2310"/>
    </row>
    <row r="2311" spans="42:42">
      <c r="AP2311"/>
    </row>
    <row r="2312" spans="42:42">
      <c r="AP2312"/>
    </row>
    <row r="2313" spans="42:42">
      <c r="AP2313"/>
    </row>
    <row r="2314" spans="42:42">
      <c r="AP2314"/>
    </row>
    <row r="2315" spans="42:42">
      <c r="AP2315"/>
    </row>
    <row r="2316" spans="42:42">
      <c r="AP2316"/>
    </row>
    <row r="2317" spans="42:42">
      <c r="AP2317"/>
    </row>
    <row r="2318" spans="42:42">
      <c r="AP2318"/>
    </row>
    <row r="2319" spans="42:42">
      <c r="AP2319"/>
    </row>
    <row r="2320" spans="42:42">
      <c r="AP2320"/>
    </row>
    <row r="2321" spans="42:42">
      <c r="AP2321"/>
    </row>
    <row r="2322" spans="42:42">
      <c r="AP2322"/>
    </row>
    <row r="2323" spans="42:42">
      <c r="AP2323"/>
    </row>
    <row r="2324" spans="42:42">
      <c r="AP2324"/>
    </row>
    <row r="2325" spans="42:42">
      <c r="AP2325"/>
    </row>
    <row r="2326" spans="42:42">
      <c r="AP2326"/>
    </row>
    <row r="2327" spans="42:42">
      <c r="AP2327"/>
    </row>
    <row r="2328" spans="42:42">
      <c r="AP2328"/>
    </row>
    <row r="2329" spans="42:42">
      <c r="AP2329"/>
    </row>
    <row r="2330" spans="42:42">
      <c r="AP2330"/>
    </row>
    <row r="2331" spans="42:42">
      <c r="AP2331"/>
    </row>
    <row r="2332" spans="42:42">
      <c r="AP2332"/>
    </row>
    <row r="2333" spans="42:42">
      <c r="AP2333"/>
    </row>
    <row r="2334" spans="42:42">
      <c r="AP2334"/>
    </row>
    <row r="2335" spans="42:42">
      <c r="AP2335"/>
    </row>
    <row r="2336" spans="42:42">
      <c r="AP2336"/>
    </row>
    <row r="2337" spans="42:42">
      <c r="AP2337"/>
    </row>
    <row r="2338" spans="42:42">
      <c r="AP2338"/>
    </row>
    <row r="2339" spans="42:42">
      <c r="AP2339"/>
    </row>
    <row r="2340" spans="42:42">
      <c r="AP2340"/>
    </row>
    <row r="2341" spans="42:42">
      <c r="AP2341"/>
    </row>
    <row r="2342" spans="42:42">
      <c r="AP2342"/>
    </row>
    <row r="2343" spans="42:42">
      <c r="AP2343"/>
    </row>
    <row r="2344" spans="42:42">
      <c r="AP2344"/>
    </row>
    <row r="2345" spans="42:42">
      <c r="AP2345"/>
    </row>
    <row r="2346" spans="42:42">
      <c r="AP2346"/>
    </row>
    <row r="2347" spans="42:42">
      <c r="AP2347"/>
    </row>
    <row r="2348" spans="42:42">
      <c r="AP2348"/>
    </row>
    <row r="2349" spans="42:42">
      <c r="AP2349"/>
    </row>
    <row r="2350" spans="42:42">
      <c r="AP2350"/>
    </row>
    <row r="2351" spans="42:42">
      <c r="AP2351"/>
    </row>
    <row r="2352" spans="42:42">
      <c r="AP2352"/>
    </row>
    <row r="2353" spans="42:42">
      <c r="AP2353"/>
    </row>
    <row r="2354" spans="42:42">
      <c r="AP2354"/>
    </row>
    <row r="2355" spans="42:42">
      <c r="AP2355"/>
    </row>
    <row r="2356" spans="42:42">
      <c r="AP2356"/>
    </row>
    <row r="2357" spans="42:42">
      <c r="AP2357"/>
    </row>
    <row r="2358" spans="42:42">
      <c r="AP2358"/>
    </row>
    <row r="2359" spans="42:42">
      <c r="AP2359"/>
    </row>
    <row r="2360" spans="42:42">
      <c r="AP2360"/>
    </row>
    <row r="2361" spans="42:42">
      <c r="AP2361"/>
    </row>
    <row r="2362" spans="42:42">
      <c r="AP2362"/>
    </row>
    <row r="2363" spans="42:42">
      <c r="AP2363"/>
    </row>
    <row r="2364" spans="42:42">
      <c r="AP2364"/>
    </row>
    <row r="2365" spans="42:42">
      <c r="AP2365"/>
    </row>
    <row r="2366" spans="42:42">
      <c r="AP2366"/>
    </row>
    <row r="2367" spans="42:42">
      <c r="AP2367"/>
    </row>
    <row r="2368" spans="42:42">
      <c r="AP2368"/>
    </row>
    <row r="2369" spans="42:42">
      <c r="AP2369"/>
    </row>
    <row r="2370" spans="42:42">
      <c r="AP2370"/>
    </row>
    <row r="2371" spans="42:42">
      <c r="AP2371"/>
    </row>
    <row r="2372" spans="42:42">
      <c r="AP2372"/>
    </row>
    <row r="2373" spans="42:42">
      <c r="AP2373"/>
    </row>
    <row r="2374" spans="42:42">
      <c r="AP2374"/>
    </row>
    <row r="2375" spans="42:42">
      <c r="AP2375"/>
    </row>
    <row r="2376" spans="42:42">
      <c r="AP2376"/>
    </row>
    <row r="2377" spans="42:42">
      <c r="AP2377"/>
    </row>
    <row r="2378" spans="42:42">
      <c r="AP2378"/>
    </row>
    <row r="2379" spans="42:42">
      <c r="AP2379"/>
    </row>
    <row r="2380" spans="42:42">
      <c r="AP2380"/>
    </row>
    <row r="2381" spans="42:42">
      <c r="AP2381"/>
    </row>
    <row r="2382" spans="42:42">
      <c r="AP2382"/>
    </row>
    <row r="2383" spans="42:42">
      <c r="AP2383"/>
    </row>
    <row r="2384" spans="42:42">
      <c r="AP2384"/>
    </row>
    <row r="2385" spans="42:42">
      <c r="AP2385"/>
    </row>
    <row r="2386" spans="42:42">
      <c r="AP2386"/>
    </row>
    <row r="2387" spans="42:42">
      <c r="AP2387"/>
    </row>
    <row r="2388" spans="42:42">
      <c r="AP2388"/>
    </row>
    <row r="2389" spans="42:42">
      <c r="AP2389"/>
    </row>
    <row r="2390" spans="42:42">
      <c r="AP2390"/>
    </row>
    <row r="2391" spans="42:42">
      <c r="AP2391"/>
    </row>
    <row r="2392" spans="42:42">
      <c r="AP2392"/>
    </row>
    <row r="2393" spans="42:42">
      <c r="AP2393"/>
    </row>
    <row r="2394" spans="42:42">
      <c r="AP2394"/>
    </row>
    <row r="2395" spans="42:42">
      <c r="AP2395"/>
    </row>
    <row r="2396" spans="42:42">
      <c r="AP2396"/>
    </row>
    <row r="2397" spans="42:42">
      <c r="AP2397"/>
    </row>
    <row r="2398" spans="42:42">
      <c r="AP2398"/>
    </row>
    <row r="2399" spans="42:42">
      <c r="AP2399"/>
    </row>
    <row r="2400" spans="42:42">
      <c r="AP2400"/>
    </row>
    <row r="2401" spans="42:42">
      <c r="AP2401"/>
    </row>
    <row r="2402" spans="42:42">
      <c r="AP2402"/>
    </row>
    <row r="2403" spans="42:42">
      <c r="AP2403"/>
    </row>
    <row r="2404" spans="42:42">
      <c r="AP2404"/>
    </row>
    <row r="2405" spans="42:42">
      <c r="AP2405"/>
    </row>
    <row r="2406" spans="42:42">
      <c r="AP2406"/>
    </row>
    <row r="2407" spans="42:42">
      <c r="AP2407"/>
    </row>
    <row r="2408" spans="42:42">
      <c r="AP2408"/>
    </row>
    <row r="2409" spans="42:42">
      <c r="AP2409"/>
    </row>
    <row r="2410" spans="42:42">
      <c r="AP2410"/>
    </row>
    <row r="2411" spans="42:42">
      <c r="AP2411"/>
    </row>
    <row r="2412" spans="42:42">
      <c r="AP2412"/>
    </row>
    <row r="2413" spans="42:42">
      <c r="AP2413"/>
    </row>
    <row r="2414" spans="42:42">
      <c r="AP2414"/>
    </row>
    <row r="2415" spans="42:42">
      <c r="AP2415"/>
    </row>
    <row r="2416" spans="42:42">
      <c r="AP2416"/>
    </row>
    <row r="2417" spans="42:42">
      <c r="AP2417"/>
    </row>
    <row r="2418" spans="42:42">
      <c r="AP2418"/>
    </row>
    <row r="2419" spans="42:42">
      <c r="AP2419"/>
    </row>
    <row r="2420" spans="42:42">
      <c r="AP2420"/>
    </row>
    <row r="2421" spans="42:42">
      <c r="AP2421"/>
    </row>
    <row r="2422" spans="42:42">
      <c r="AP2422"/>
    </row>
    <row r="2423" spans="42:42">
      <c r="AP2423"/>
    </row>
    <row r="2424" spans="42:42">
      <c r="AP2424"/>
    </row>
    <row r="2425" spans="42:42">
      <c r="AP2425"/>
    </row>
    <row r="2426" spans="42:42">
      <c r="AP2426"/>
    </row>
    <row r="2427" spans="42:42">
      <c r="AP2427"/>
    </row>
    <row r="2428" spans="42:42">
      <c r="AP2428"/>
    </row>
    <row r="2429" spans="42:42">
      <c r="AP2429"/>
    </row>
    <row r="2430" spans="42:42">
      <c r="AP2430"/>
    </row>
    <row r="2431" spans="42:42">
      <c r="AP2431"/>
    </row>
    <row r="2432" spans="42:42">
      <c r="AP2432"/>
    </row>
    <row r="2433" spans="42:42">
      <c r="AP2433"/>
    </row>
    <row r="2434" spans="42:42">
      <c r="AP2434"/>
    </row>
    <row r="2435" spans="42:42">
      <c r="AP2435"/>
    </row>
    <row r="2436" spans="42:42">
      <c r="AP2436"/>
    </row>
    <row r="2437" spans="42:42">
      <c r="AP2437"/>
    </row>
    <row r="2438" spans="42:42">
      <c r="AP2438"/>
    </row>
    <row r="2439" spans="42:42">
      <c r="AP2439"/>
    </row>
    <row r="2440" spans="42:42">
      <c r="AP2440"/>
    </row>
    <row r="2441" spans="42:42">
      <c r="AP2441"/>
    </row>
    <row r="2442" spans="42:42">
      <c r="AP2442"/>
    </row>
    <row r="2443" spans="42:42">
      <c r="AP2443"/>
    </row>
    <row r="2444" spans="42:42">
      <c r="AP2444"/>
    </row>
    <row r="2445" spans="42:42">
      <c r="AP2445"/>
    </row>
    <row r="2446" spans="42:42">
      <c r="AP2446"/>
    </row>
    <row r="2447" spans="42:42">
      <c r="AP2447"/>
    </row>
    <row r="2448" spans="42:42">
      <c r="AP2448"/>
    </row>
    <row r="2449" spans="42:42">
      <c r="AP2449"/>
    </row>
    <row r="2450" spans="42:42">
      <c r="AP2450"/>
    </row>
    <row r="2451" spans="42:42">
      <c r="AP2451"/>
    </row>
    <row r="2452" spans="42:42">
      <c r="AP2452"/>
    </row>
    <row r="2453" spans="42:42">
      <c r="AP2453"/>
    </row>
    <row r="2454" spans="42:42">
      <c r="AP2454"/>
    </row>
    <row r="2455" spans="42:42">
      <c r="AP2455"/>
    </row>
    <row r="2456" spans="42:42">
      <c r="AP2456"/>
    </row>
    <row r="2457" spans="42:42">
      <c r="AP2457"/>
    </row>
    <row r="2458" spans="42:42">
      <c r="AP2458"/>
    </row>
    <row r="2459" spans="42:42">
      <c r="AP2459"/>
    </row>
    <row r="2460" spans="42:42">
      <c r="AP2460"/>
    </row>
    <row r="2461" spans="42:42">
      <c r="AP2461"/>
    </row>
    <row r="2462" spans="42:42">
      <c r="AP2462"/>
    </row>
    <row r="2463" spans="42:42">
      <c r="AP2463"/>
    </row>
    <row r="2464" spans="42:42">
      <c r="AP2464"/>
    </row>
    <row r="2465" spans="42:42">
      <c r="AP2465"/>
    </row>
    <row r="2466" spans="42:42">
      <c r="AP2466"/>
    </row>
    <row r="2467" spans="42:42">
      <c r="AP2467"/>
    </row>
    <row r="2468" spans="42:42">
      <c r="AP2468"/>
    </row>
    <row r="2469" spans="42:42">
      <c r="AP2469"/>
    </row>
    <row r="2470" spans="42:42">
      <c r="AP2470"/>
    </row>
    <row r="2471" spans="42:42">
      <c r="AP2471"/>
    </row>
    <row r="2472" spans="42:42">
      <c r="AP2472"/>
    </row>
    <row r="2473" spans="42:42">
      <c r="AP2473"/>
    </row>
    <row r="2474" spans="42:42">
      <c r="AP2474"/>
    </row>
    <row r="2475" spans="42:42">
      <c r="AP2475"/>
    </row>
    <row r="2476" spans="42:42">
      <c r="AP2476"/>
    </row>
    <row r="2477" spans="42:42">
      <c r="AP2477"/>
    </row>
    <row r="2478" spans="42:42">
      <c r="AP2478"/>
    </row>
    <row r="2479" spans="42:42">
      <c r="AP2479"/>
    </row>
    <row r="2480" spans="42:42">
      <c r="AP2480"/>
    </row>
    <row r="2481" spans="42:42">
      <c r="AP2481"/>
    </row>
    <row r="2482" spans="42:42">
      <c r="AP2482"/>
    </row>
    <row r="2483" spans="42:42">
      <c r="AP2483"/>
    </row>
    <row r="2484" spans="42:42">
      <c r="AP2484"/>
    </row>
    <row r="2485" spans="42:42">
      <c r="AP2485"/>
    </row>
    <row r="2486" spans="42:42">
      <c r="AP2486"/>
    </row>
    <row r="2487" spans="42:42">
      <c r="AP2487"/>
    </row>
    <row r="2488" spans="42:42">
      <c r="AP2488"/>
    </row>
    <row r="2489" spans="42:42">
      <c r="AP2489"/>
    </row>
    <row r="2490" spans="42:42">
      <c r="AP2490"/>
    </row>
    <row r="2491" spans="42:42">
      <c r="AP2491"/>
    </row>
    <row r="2492" spans="42:42">
      <c r="AP2492"/>
    </row>
    <row r="2493" spans="42:42">
      <c r="AP2493"/>
    </row>
    <row r="2494" spans="42:42">
      <c r="AP2494"/>
    </row>
    <row r="2495" spans="42:42">
      <c r="AP2495"/>
    </row>
    <row r="2496" spans="42:42">
      <c r="AP2496"/>
    </row>
    <row r="2497" spans="42:42">
      <c r="AP2497"/>
    </row>
    <row r="2498" spans="42:42">
      <c r="AP2498"/>
    </row>
    <row r="2499" spans="42:42">
      <c r="AP2499"/>
    </row>
    <row r="2500" spans="42:42">
      <c r="AP2500"/>
    </row>
    <row r="2501" spans="42:42">
      <c r="AP2501"/>
    </row>
    <row r="2502" spans="42:42">
      <c r="AP2502"/>
    </row>
    <row r="2503" spans="42:42">
      <c r="AP2503"/>
    </row>
    <row r="2504" spans="42:42">
      <c r="AP2504"/>
    </row>
    <row r="2505" spans="42:42">
      <c r="AP2505"/>
    </row>
    <row r="2506" spans="42:42">
      <c r="AP2506"/>
    </row>
    <row r="2507" spans="42:42">
      <c r="AP2507"/>
    </row>
    <row r="2508" spans="42:42">
      <c r="AP2508"/>
    </row>
    <row r="2509" spans="42:42">
      <c r="AP2509"/>
    </row>
    <row r="2510" spans="42:42">
      <c r="AP2510"/>
    </row>
    <row r="2511" spans="42:42">
      <c r="AP2511"/>
    </row>
    <row r="2512" spans="42:42">
      <c r="AP2512"/>
    </row>
    <row r="2513" spans="42:42">
      <c r="AP2513"/>
    </row>
    <row r="2514" spans="42:42">
      <c r="AP2514"/>
    </row>
    <row r="2515" spans="42:42">
      <c r="AP2515"/>
    </row>
    <row r="2516" spans="42:42">
      <c r="AP2516"/>
    </row>
    <row r="2517" spans="42:42">
      <c r="AP2517"/>
    </row>
    <row r="2518" spans="42:42">
      <c r="AP2518"/>
    </row>
    <row r="2519" spans="42:42">
      <c r="AP2519"/>
    </row>
    <row r="2520" spans="42:42">
      <c r="AP2520"/>
    </row>
    <row r="2521" spans="42:42">
      <c r="AP2521"/>
    </row>
    <row r="2522" spans="42:42">
      <c r="AP2522"/>
    </row>
    <row r="2523" spans="42:42">
      <c r="AP2523"/>
    </row>
    <row r="2524" spans="42:42">
      <c r="AP2524"/>
    </row>
    <row r="2525" spans="42:42">
      <c r="AP2525"/>
    </row>
    <row r="2526" spans="42:42">
      <c r="AP2526"/>
    </row>
    <row r="2527" spans="42:42">
      <c r="AP2527"/>
    </row>
    <row r="2528" spans="42:42">
      <c r="AP2528"/>
    </row>
    <row r="2529" spans="42:42">
      <c r="AP2529"/>
    </row>
    <row r="2530" spans="42:42">
      <c r="AP2530"/>
    </row>
    <row r="2531" spans="42:42">
      <c r="AP2531"/>
    </row>
    <row r="2532" spans="42:42">
      <c r="AP2532"/>
    </row>
    <row r="2533" spans="42:42">
      <c r="AP2533"/>
    </row>
    <row r="2534" spans="42:42">
      <c r="AP2534"/>
    </row>
    <row r="2535" spans="42:42">
      <c r="AP2535"/>
    </row>
    <row r="2536" spans="42:42">
      <c r="AP2536"/>
    </row>
    <row r="2537" spans="42:42">
      <c r="AP2537"/>
    </row>
    <row r="2538" spans="42:42">
      <c r="AP2538"/>
    </row>
    <row r="2539" spans="42:42">
      <c r="AP2539"/>
    </row>
    <row r="2540" spans="42:42">
      <c r="AP2540"/>
    </row>
    <row r="2541" spans="42:42">
      <c r="AP2541"/>
    </row>
    <row r="2542" spans="42:42">
      <c r="AP2542"/>
    </row>
    <row r="2543" spans="42:42">
      <c r="AP2543"/>
    </row>
    <row r="2544" spans="42:42">
      <c r="AP2544"/>
    </row>
    <row r="2545" spans="42:42">
      <c r="AP2545"/>
    </row>
    <row r="2546" spans="42:42">
      <c r="AP2546"/>
    </row>
    <row r="2547" spans="42:42">
      <c r="AP2547"/>
    </row>
    <row r="2548" spans="42:42">
      <c r="AP2548"/>
    </row>
    <row r="2549" spans="42:42">
      <c r="AP2549"/>
    </row>
    <row r="2550" spans="42:42">
      <c r="AP2550"/>
    </row>
    <row r="2551" spans="42:42">
      <c r="AP2551"/>
    </row>
    <row r="2552" spans="42:42">
      <c r="AP2552"/>
    </row>
    <row r="2553" spans="42:42">
      <c r="AP2553"/>
    </row>
    <row r="2554" spans="42:42">
      <c r="AP2554"/>
    </row>
    <row r="2555" spans="42:42">
      <c r="AP2555"/>
    </row>
    <row r="2556" spans="42:42">
      <c r="AP2556"/>
    </row>
    <row r="2557" spans="42:42">
      <c r="AP2557"/>
    </row>
    <row r="2558" spans="42:42">
      <c r="AP2558"/>
    </row>
    <row r="2559" spans="42:42">
      <c r="AP2559"/>
    </row>
    <row r="2560" spans="42:42">
      <c r="AP2560"/>
    </row>
    <row r="2561" spans="42:42">
      <c r="AP2561"/>
    </row>
    <row r="2562" spans="42:42">
      <c r="AP2562"/>
    </row>
    <row r="2563" spans="42:42">
      <c r="AP2563"/>
    </row>
    <row r="2564" spans="42:42">
      <c r="AP2564"/>
    </row>
    <row r="2565" spans="42:42">
      <c r="AP2565"/>
    </row>
    <row r="2566" spans="42:42">
      <c r="AP2566"/>
    </row>
    <row r="2567" spans="42:42">
      <c r="AP2567"/>
    </row>
    <row r="2568" spans="42:42">
      <c r="AP2568"/>
    </row>
    <row r="2569" spans="42:42">
      <c r="AP2569"/>
    </row>
    <row r="2570" spans="42:42">
      <c r="AP2570"/>
    </row>
    <row r="2571" spans="42:42">
      <c r="AP2571"/>
    </row>
    <row r="2572" spans="42:42">
      <c r="AP2572"/>
    </row>
    <row r="2573" spans="42:42">
      <c r="AP2573"/>
    </row>
    <row r="2574" spans="42:42">
      <c r="AP2574"/>
    </row>
    <row r="2575" spans="42:42">
      <c r="AP2575"/>
    </row>
    <row r="2576" spans="42:42">
      <c r="AP2576"/>
    </row>
    <row r="2577" spans="42:42">
      <c r="AP2577"/>
    </row>
    <row r="2578" spans="42:42">
      <c r="AP2578"/>
    </row>
    <row r="2579" spans="42:42">
      <c r="AP2579"/>
    </row>
    <row r="2580" spans="42:42">
      <c r="AP2580"/>
    </row>
    <row r="2581" spans="42:42">
      <c r="AP2581"/>
    </row>
    <row r="2582" spans="42:42">
      <c r="AP2582"/>
    </row>
    <row r="2583" spans="42:42">
      <c r="AP2583"/>
    </row>
    <row r="2584" spans="42:42">
      <c r="AP2584"/>
    </row>
    <row r="2585" spans="42:42">
      <c r="AP2585"/>
    </row>
    <row r="2586" spans="42:42">
      <c r="AP2586"/>
    </row>
    <row r="2587" spans="42:42">
      <c r="AP2587"/>
    </row>
    <row r="2588" spans="42:42">
      <c r="AP2588"/>
    </row>
    <row r="2589" spans="42:42">
      <c r="AP2589"/>
    </row>
    <row r="2590" spans="42:42">
      <c r="AP2590"/>
    </row>
    <row r="2591" spans="42:42">
      <c r="AP2591"/>
    </row>
    <row r="2592" spans="42:42">
      <c r="AP2592"/>
    </row>
    <row r="2593" spans="42:42">
      <c r="AP2593"/>
    </row>
    <row r="2594" spans="42:42">
      <c r="AP2594"/>
    </row>
    <row r="2595" spans="42:42">
      <c r="AP2595"/>
    </row>
    <row r="2596" spans="42:42">
      <c r="AP2596"/>
    </row>
    <row r="2597" spans="42:42">
      <c r="AP2597"/>
    </row>
    <row r="2598" spans="42:42">
      <c r="AP2598"/>
    </row>
    <row r="2599" spans="42:42">
      <c r="AP2599"/>
    </row>
    <row r="2600" spans="42:42">
      <c r="AP2600"/>
    </row>
    <row r="2601" spans="42:42">
      <c r="AP2601"/>
    </row>
    <row r="2602" spans="42:42">
      <c r="AP2602"/>
    </row>
    <row r="2603" spans="42:42">
      <c r="AP2603"/>
    </row>
    <row r="2604" spans="42:42">
      <c r="AP2604"/>
    </row>
    <row r="2605" spans="42:42">
      <c r="AP2605"/>
    </row>
    <row r="2606" spans="42:42">
      <c r="AP2606"/>
    </row>
    <row r="2607" spans="42:42">
      <c r="AP2607"/>
    </row>
    <row r="2608" spans="42:42">
      <c r="AP2608"/>
    </row>
    <row r="2609" spans="42:42">
      <c r="AP2609"/>
    </row>
    <row r="2610" spans="42:42">
      <c r="AP2610"/>
    </row>
    <row r="2611" spans="42:42">
      <c r="AP2611"/>
    </row>
    <row r="2612" spans="42:42">
      <c r="AP2612"/>
    </row>
    <row r="2613" spans="42:42">
      <c r="AP2613"/>
    </row>
    <row r="2614" spans="42:42">
      <c r="AP2614"/>
    </row>
    <row r="2615" spans="42:42">
      <c r="AP2615"/>
    </row>
    <row r="2616" spans="42:42">
      <c r="AP2616"/>
    </row>
    <row r="2617" spans="42:42">
      <c r="AP2617"/>
    </row>
    <row r="2618" spans="42:42">
      <c r="AP2618"/>
    </row>
    <row r="2619" spans="42:42">
      <c r="AP2619"/>
    </row>
    <row r="2620" spans="42:42">
      <c r="AP2620"/>
    </row>
    <row r="2621" spans="42:42">
      <c r="AP2621"/>
    </row>
    <row r="2622" spans="42:42">
      <c r="AP2622"/>
    </row>
    <row r="2623" spans="42:42">
      <c r="AP2623"/>
    </row>
    <row r="2624" spans="42:42">
      <c r="AP2624"/>
    </row>
    <row r="2625" spans="42:42">
      <c r="AP2625"/>
    </row>
    <row r="2626" spans="42:42">
      <c r="AP2626"/>
    </row>
    <row r="2627" spans="42:42">
      <c r="AP2627"/>
    </row>
    <row r="2628" spans="42:42">
      <c r="AP2628"/>
    </row>
    <row r="2629" spans="42:42">
      <c r="AP2629"/>
    </row>
    <row r="2630" spans="42:42">
      <c r="AP2630"/>
    </row>
    <row r="2631" spans="42:42">
      <c r="AP2631"/>
    </row>
    <row r="2632" spans="42:42">
      <c r="AP2632"/>
    </row>
    <row r="2633" spans="42:42">
      <c r="AP2633"/>
    </row>
    <row r="2634" spans="42:42">
      <c r="AP2634"/>
    </row>
    <row r="2635" spans="42:42">
      <c r="AP2635"/>
    </row>
    <row r="2636" spans="42:42">
      <c r="AP2636"/>
    </row>
    <row r="2637" spans="42:42">
      <c r="AP2637"/>
    </row>
    <row r="2638" spans="42:42">
      <c r="AP2638"/>
    </row>
    <row r="2639" spans="42:42">
      <c r="AP2639"/>
    </row>
    <row r="2640" spans="42:42">
      <c r="AP2640"/>
    </row>
    <row r="2641" spans="42:42">
      <c r="AP2641"/>
    </row>
    <row r="2642" spans="42:42">
      <c r="AP2642"/>
    </row>
    <row r="2643" spans="42:42">
      <c r="AP2643"/>
    </row>
    <row r="2644" spans="42:42">
      <c r="AP2644"/>
    </row>
    <row r="2645" spans="42:42">
      <c r="AP2645"/>
    </row>
    <row r="2646" spans="42:42">
      <c r="AP2646"/>
    </row>
    <row r="2647" spans="42:42">
      <c r="AP2647"/>
    </row>
    <row r="2648" spans="42:42">
      <c r="AP2648"/>
    </row>
    <row r="2649" spans="42:42">
      <c r="AP2649"/>
    </row>
    <row r="2650" spans="42:42">
      <c r="AP2650"/>
    </row>
    <row r="2651" spans="42:42">
      <c r="AP2651"/>
    </row>
    <row r="2652" spans="42:42">
      <c r="AP2652"/>
    </row>
    <row r="2653" spans="42:42">
      <c r="AP2653"/>
    </row>
    <row r="2654" spans="42:42">
      <c r="AP2654"/>
    </row>
    <row r="2655" spans="42:42">
      <c r="AP2655"/>
    </row>
    <row r="2656" spans="42:42">
      <c r="AP2656"/>
    </row>
    <row r="2657" spans="42:42">
      <c r="AP2657"/>
    </row>
    <row r="2658" spans="42:42">
      <c r="AP2658"/>
    </row>
    <row r="2659" spans="42:42">
      <c r="AP2659"/>
    </row>
    <row r="2660" spans="42:42">
      <c r="AP2660"/>
    </row>
    <row r="2661" spans="42:42">
      <c r="AP2661"/>
    </row>
    <row r="2662" spans="42:42">
      <c r="AP2662"/>
    </row>
    <row r="2663" spans="42:42">
      <c r="AP2663"/>
    </row>
    <row r="2664" spans="42:42">
      <c r="AP2664"/>
    </row>
    <row r="2665" spans="42:42">
      <c r="AP2665"/>
    </row>
    <row r="2666" spans="42:42">
      <c r="AP2666"/>
    </row>
    <row r="2667" spans="42:42">
      <c r="AP2667"/>
    </row>
    <row r="2668" spans="42:42">
      <c r="AP2668"/>
    </row>
    <row r="2669" spans="42:42">
      <c r="AP2669"/>
    </row>
    <row r="2670" spans="42:42">
      <c r="AP2670"/>
    </row>
    <row r="2671" spans="42:42">
      <c r="AP2671"/>
    </row>
    <row r="2672" spans="42:42">
      <c r="AP2672"/>
    </row>
    <row r="2673" spans="42:42">
      <c r="AP2673"/>
    </row>
    <row r="2674" spans="42:42">
      <c r="AP2674"/>
    </row>
    <row r="2675" spans="42:42">
      <c r="AP2675"/>
    </row>
    <row r="2676" spans="42:42">
      <c r="AP2676"/>
    </row>
    <row r="2677" spans="42:42">
      <c r="AP2677"/>
    </row>
    <row r="2678" spans="42:42">
      <c r="AP2678"/>
    </row>
    <row r="2679" spans="42:42">
      <c r="AP2679"/>
    </row>
    <row r="2680" spans="42:42">
      <c r="AP2680"/>
    </row>
    <row r="2681" spans="42:42">
      <c r="AP2681"/>
    </row>
    <row r="2682" spans="42:42">
      <c r="AP2682"/>
    </row>
    <row r="2683" spans="42:42">
      <c r="AP2683"/>
    </row>
    <row r="2684" spans="42:42">
      <c r="AP2684"/>
    </row>
    <row r="2685" spans="42:42">
      <c r="AP2685"/>
    </row>
    <row r="2686" spans="42:42">
      <c r="AP2686"/>
    </row>
    <row r="2687" spans="42:42">
      <c r="AP2687"/>
    </row>
    <row r="2688" spans="42:42">
      <c r="AP2688"/>
    </row>
    <row r="2689" spans="42:42">
      <c r="AP2689"/>
    </row>
    <row r="2690" spans="42:42">
      <c r="AP2690"/>
    </row>
    <row r="2691" spans="42:42">
      <c r="AP2691"/>
    </row>
    <row r="2692" spans="42:42">
      <c r="AP2692"/>
    </row>
    <row r="2693" spans="42:42">
      <c r="AP2693"/>
    </row>
    <row r="2694" spans="42:42">
      <c r="AP2694"/>
    </row>
    <row r="2695" spans="42:42">
      <c r="AP2695"/>
    </row>
    <row r="2696" spans="42:42">
      <c r="AP2696"/>
    </row>
    <row r="2697" spans="42:42">
      <c r="AP2697"/>
    </row>
    <row r="2698" spans="42:42">
      <c r="AP2698"/>
    </row>
    <row r="2699" spans="42:42">
      <c r="AP2699"/>
    </row>
    <row r="2700" spans="42:42">
      <c r="AP2700"/>
    </row>
    <row r="2701" spans="42:42">
      <c r="AP2701"/>
    </row>
    <row r="2702" spans="42:42">
      <c r="AP2702"/>
    </row>
    <row r="2703" spans="42:42">
      <c r="AP2703"/>
    </row>
    <row r="2704" spans="42:42">
      <c r="AP2704"/>
    </row>
    <row r="2705" spans="42:42">
      <c r="AP2705"/>
    </row>
    <row r="2706" spans="42:42">
      <c r="AP2706"/>
    </row>
    <row r="2707" spans="42:42">
      <c r="AP2707"/>
    </row>
    <row r="2708" spans="42:42">
      <c r="AP2708"/>
    </row>
    <row r="2709" spans="42:42">
      <c r="AP2709"/>
    </row>
    <row r="2710" spans="42:42">
      <c r="AP2710"/>
    </row>
    <row r="2711" spans="42:42">
      <c r="AP2711"/>
    </row>
    <row r="2712" spans="42:42">
      <c r="AP2712"/>
    </row>
    <row r="2713" spans="42:42">
      <c r="AP2713"/>
    </row>
    <row r="2714" spans="42:42">
      <c r="AP2714"/>
    </row>
    <row r="2715" spans="42:42">
      <c r="AP2715"/>
    </row>
    <row r="2716" spans="42:42">
      <c r="AP2716"/>
    </row>
    <row r="2717" spans="42:42">
      <c r="AP2717"/>
    </row>
    <row r="2718" spans="42:42">
      <c r="AP2718"/>
    </row>
    <row r="2719" spans="42:42">
      <c r="AP2719"/>
    </row>
    <row r="2720" spans="42:42">
      <c r="AP2720"/>
    </row>
    <row r="2721" spans="42:42">
      <c r="AP2721"/>
    </row>
    <row r="2722" spans="42:42">
      <c r="AP2722"/>
    </row>
    <row r="2723" spans="42:42">
      <c r="AP2723"/>
    </row>
    <row r="2724" spans="42:42">
      <c r="AP2724"/>
    </row>
    <row r="2725" spans="42:42">
      <c r="AP2725"/>
    </row>
    <row r="2726" spans="42:42">
      <c r="AP2726"/>
    </row>
    <row r="2727" spans="42:42">
      <c r="AP2727"/>
    </row>
    <row r="2728" spans="42:42">
      <c r="AP2728"/>
    </row>
    <row r="2729" spans="42:42">
      <c r="AP2729"/>
    </row>
    <row r="2730" spans="42:42">
      <c r="AP2730"/>
    </row>
    <row r="2731" spans="42:42">
      <c r="AP2731"/>
    </row>
    <row r="2732" spans="42:42">
      <c r="AP2732"/>
    </row>
    <row r="2733" spans="42:42">
      <c r="AP2733"/>
    </row>
    <row r="2734" spans="42:42">
      <c r="AP2734"/>
    </row>
    <row r="2735" spans="42:42">
      <c r="AP2735"/>
    </row>
    <row r="2736" spans="42:42">
      <c r="AP2736"/>
    </row>
    <row r="2737" spans="42:42">
      <c r="AP2737"/>
    </row>
    <row r="2738" spans="42:42">
      <c r="AP2738"/>
    </row>
    <row r="2739" spans="42:42">
      <c r="AP2739"/>
    </row>
    <row r="2740" spans="42:42">
      <c r="AP2740"/>
    </row>
    <row r="2741" spans="42:42">
      <c r="AP2741"/>
    </row>
    <row r="2742" spans="42:42">
      <c r="AP2742"/>
    </row>
    <row r="2743" spans="42:42">
      <c r="AP2743"/>
    </row>
    <row r="2744" spans="42:42">
      <c r="AP2744"/>
    </row>
    <row r="2745" spans="42:42">
      <c r="AP2745"/>
    </row>
    <row r="2746" spans="42:42">
      <c r="AP2746"/>
    </row>
    <row r="2747" spans="42:42">
      <c r="AP2747"/>
    </row>
    <row r="2748" spans="42:42">
      <c r="AP2748"/>
    </row>
    <row r="2749" spans="42:42">
      <c r="AP2749"/>
    </row>
    <row r="2750" spans="42:42">
      <c r="AP2750"/>
    </row>
    <row r="2751" spans="42:42">
      <c r="AP2751"/>
    </row>
    <row r="2752" spans="42:42">
      <c r="AP2752"/>
    </row>
    <row r="2753" spans="42:42">
      <c r="AP2753"/>
    </row>
    <row r="2754" spans="42:42">
      <c r="AP2754"/>
    </row>
    <row r="2755" spans="42:42">
      <c r="AP2755"/>
    </row>
    <row r="2756" spans="42:42">
      <c r="AP2756"/>
    </row>
    <row r="2757" spans="42:42">
      <c r="AP2757"/>
    </row>
    <row r="2758" spans="42:42">
      <c r="AP2758"/>
    </row>
    <row r="2759" spans="42:42">
      <c r="AP2759"/>
    </row>
    <row r="2760" spans="42:42">
      <c r="AP2760"/>
    </row>
    <row r="2761" spans="42:42">
      <c r="AP2761"/>
    </row>
    <row r="2762" spans="42:42">
      <c r="AP2762"/>
    </row>
    <row r="2763" spans="42:42">
      <c r="AP2763"/>
    </row>
    <row r="2764" spans="42:42">
      <c r="AP2764"/>
    </row>
    <row r="2765" spans="42:42">
      <c r="AP2765"/>
    </row>
    <row r="2766" spans="42:42">
      <c r="AP2766"/>
    </row>
    <row r="2767" spans="42:42">
      <c r="AP2767"/>
    </row>
    <row r="2768" spans="42:42">
      <c r="AP2768"/>
    </row>
    <row r="2769" spans="42:42">
      <c r="AP2769"/>
    </row>
    <row r="2770" spans="42:42">
      <c r="AP2770"/>
    </row>
    <row r="2771" spans="42:42">
      <c r="AP2771"/>
    </row>
    <row r="2772" spans="42:42">
      <c r="AP2772"/>
    </row>
    <row r="2773" spans="42:42">
      <c r="AP2773"/>
    </row>
    <row r="2774" spans="42:42">
      <c r="AP2774"/>
    </row>
    <row r="2775" spans="42:42">
      <c r="AP2775"/>
    </row>
    <row r="2776" spans="42:42">
      <c r="AP2776"/>
    </row>
    <row r="2777" spans="42:42">
      <c r="AP2777"/>
    </row>
    <row r="2778" spans="42:42">
      <c r="AP2778"/>
    </row>
    <row r="2779" spans="42:42">
      <c r="AP2779"/>
    </row>
    <row r="2780" spans="42:42">
      <c r="AP2780"/>
    </row>
    <row r="2781" spans="42:42">
      <c r="AP2781"/>
    </row>
    <row r="2782" spans="42:42">
      <c r="AP2782"/>
    </row>
    <row r="2783" spans="42:42">
      <c r="AP2783"/>
    </row>
    <row r="2784" spans="42:42">
      <c r="AP2784"/>
    </row>
    <row r="2785" spans="42:42">
      <c r="AP2785"/>
    </row>
    <row r="2786" spans="42:42">
      <c r="AP2786"/>
    </row>
    <row r="2787" spans="42:42">
      <c r="AP2787"/>
    </row>
    <row r="2788" spans="42:42">
      <c r="AP2788"/>
    </row>
    <row r="2789" spans="42:42">
      <c r="AP2789"/>
    </row>
    <row r="2790" spans="42:42">
      <c r="AP2790"/>
    </row>
    <row r="2791" spans="42:42">
      <c r="AP2791"/>
    </row>
    <row r="2792" spans="42:42">
      <c r="AP2792"/>
    </row>
    <row r="2793" spans="42:42">
      <c r="AP2793"/>
    </row>
    <row r="2794" spans="42:42">
      <c r="AP2794"/>
    </row>
    <row r="2795" spans="42:42">
      <c r="AP2795"/>
    </row>
    <row r="2796" spans="42:42">
      <c r="AP2796"/>
    </row>
    <row r="2797" spans="42:42">
      <c r="AP2797"/>
    </row>
    <row r="2798" spans="42:42">
      <c r="AP2798"/>
    </row>
    <row r="2799" spans="42:42">
      <c r="AP2799"/>
    </row>
    <row r="2800" spans="42:42">
      <c r="AP2800"/>
    </row>
    <row r="2801" spans="42:42">
      <c r="AP2801"/>
    </row>
    <row r="2802" spans="42:42">
      <c r="AP2802"/>
    </row>
    <row r="2803" spans="42:42">
      <c r="AP2803"/>
    </row>
    <row r="2804" spans="42:42">
      <c r="AP2804"/>
    </row>
    <row r="2805" spans="42:42">
      <c r="AP2805"/>
    </row>
    <row r="2806" spans="42:42">
      <c r="AP2806"/>
    </row>
    <row r="2807" spans="42:42">
      <c r="AP2807"/>
    </row>
    <row r="2808" spans="42:42">
      <c r="AP2808"/>
    </row>
    <row r="2809" spans="42:42">
      <c r="AP2809"/>
    </row>
    <row r="2810" spans="42:42">
      <c r="AP2810"/>
    </row>
    <row r="2811" spans="42:42">
      <c r="AP2811"/>
    </row>
    <row r="2812" spans="42:42">
      <c r="AP2812"/>
    </row>
    <row r="2813" spans="42:42">
      <c r="AP2813"/>
    </row>
    <row r="2814" spans="42:42">
      <c r="AP2814"/>
    </row>
    <row r="2815" spans="42:42">
      <c r="AP2815"/>
    </row>
    <row r="2816" spans="42:42">
      <c r="AP2816"/>
    </row>
    <row r="2817" spans="42:42">
      <c r="AP2817"/>
    </row>
    <row r="2818" spans="42:42">
      <c r="AP2818"/>
    </row>
    <row r="2819" spans="42:42">
      <c r="AP2819"/>
    </row>
    <row r="2820" spans="42:42">
      <c r="AP2820"/>
    </row>
    <row r="2821" spans="42:42">
      <c r="AP2821"/>
    </row>
    <row r="2822" spans="42:42">
      <c r="AP2822"/>
    </row>
    <row r="2823" spans="42:42">
      <c r="AP2823"/>
    </row>
    <row r="2824" spans="42:42">
      <c r="AP2824"/>
    </row>
    <row r="2825" spans="42:42">
      <c r="AP2825"/>
    </row>
    <row r="2826" spans="42:42">
      <c r="AP2826"/>
    </row>
    <row r="2827" spans="42:42">
      <c r="AP2827"/>
    </row>
    <row r="2828" spans="42:42">
      <c r="AP2828"/>
    </row>
    <row r="2829" spans="42:42">
      <c r="AP2829"/>
    </row>
    <row r="2830" spans="42:42">
      <c r="AP2830"/>
    </row>
    <row r="2831" spans="42:42">
      <c r="AP2831"/>
    </row>
    <row r="2832" spans="42:42">
      <c r="AP2832"/>
    </row>
    <row r="2833" spans="42:42">
      <c r="AP2833"/>
    </row>
    <row r="2834" spans="42:42">
      <c r="AP2834"/>
    </row>
    <row r="2835" spans="42:42">
      <c r="AP2835"/>
    </row>
    <row r="2836" spans="42:42">
      <c r="AP2836"/>
    </row>
    <row r="2837" spans="42:42">
      <c r="AP2837"/>
    </row>
    <row r="2838" spans="42:42">
      <c r="AP2838"/>
    </row>
    <row r="2839" spans="42:42">
      <c r="AP2839"/>
    </row>
    <row r="2840" spans="42:42">
      <c r="AP2840"/>
    </row>
    <row r="2841" spans="42:42">
      <c r="AP2841"/>
    </row>
    <row r="2842" spans="42:42">
      <c r="AP2842"/>
    </row>
    <row r="2843" spans="42:42">
      <c r="AP2843"/>
    </row>
    <row r="2844" spans="42:42">
      <c r="AP2844"/>
    </row>
    <row r="2845" spans="42:42">
      <c r="AP2845"/>
    </row>
    <row r="2846" spans="42:42">
      <c r="AP2846"/>
    </row>
    <row r="2847" spans="42:42">
      <c r="AP2847"/>
    </row>
    <row r="2848" spans="42:42">
      <c r="AP2848"/>
    </row>
    <row r="2849" spans="42:42">
      <c r="AP2849"/>
    </row>
    <row r="2850" spans="42:42">
      <c r="AP2850"/>
    </row>
    <row r="2851" spans="42:42">
      <c r="AP2851"/>
    </row>
    <row r="2852" spans="42:42">
      <c r="AP2852"/>
    </row>
    <row r="2853" spans="42:42">
      <c r="AP2853"/>
    </row>
    <row r="2854" spans="42:42">
      <c r="AP2854"/>
    </row>
    <row r="2855" spans="42:42">
      <c r="AP2855"/>
    </row>
    <row r="2856" spans="42:42">
      <c r="AP2856"/>
    </row>
    <row r="2857" spans="42:42">
      <c r="AP2857"/>
    </row>
    <row r="2858" spans="42:42">
      <c r="AP2858"/>
    </row>
    <row r="2859" spans="42:42">
      <c r="AP2859"/>
    </row>
    <row r="2860" spans="42:42">
      <c r="AP2860"/>
    </row>
    <row r="2861" spans="42:42">
      <c r="AP2861"/>
    </row>
    <row r="2862" spans="42:42">
      <c r="AP2862"/>
    </row>
    <row r="2863" spans="42:42">
      <c r="AP2863"/>
    </row>
    <row r="2864" spans="42:42">
      <c r="AP2864"/>
    </row>
    <row r="2865" spans="42:42">
      <c r="AP2865"/>
    </row>
    <row r="2866" spans="42:42">
      <c r="AP2866"/>
    </row>
    <row r="2867" spans="42:42">
      <c r="AP2867"/>
    </row>
    <row r="2868" spans="42:42">
      <c r="AP2868"/>
    </row>
    <row r="2869" spans="42:42">
      <c r="AP2869"/>
    </row>
    <row r="2870" spans="42:42">
      <c r="AP2870"/>
    </row>
    <row r="2871" spans="42:42">
      <c r="AP2871"/>
    </row>
    <row r="2872" spans="42:42">
      <c r="AP2872"/>
    </row>
    <row r="2873" spans="42:42">
      <c r="AP2873"/>
    </row>
    <row r="2874" spans="42:42">
      <c r="AP2874"/>
    </row>
    <row r="2875" spans="42:42">
      <c r="AP2875"/>
    </row>
    <row r="2876" spans="42:42">
      <c r="AP2876"/>
    </row>
    <row r="2877" spans="42:42">
      <c r="AP2877"/>
    </row>
    <row r="2878" spans="42:42">
      <c r="AP2878"/>
    </row>
    <row r="2879" spans="42:42">
      <c r="AP2879"/>
    </row>
    <row r="2880" spans="42:42">
      <c r="AP2880"/>
    </row>
    <row r="2881" spans="42:42">
      <c r="AP2881"/>
    </row>
    <row r="2882" spans="42:42">
      <c r="AP2882"/>
    </row>
    <row r="2883" spans="42:42">
      <c r="AP2883"/>
    </row>
    <row r="2884" spans="42:42">
      <c r="AP2884"/>
    </row>
    <row r="2885" spans="42:42">
      <c r="AP2885"/>
    </row>
    <row r="2886" spans="42:42">
      <c r="AP2886"/>
    </row>
    <row r="2887" spans="42:42">
      <c r="AP2887"/>
    </row>
    <row r="2888" spans="42:42">
      <c r="AP2888"/>
    </row>
    <row r="2889" spans="42:42">
      <c r="AP2889"/>
    </row>
    <row r="2890" spans="42:42">
      <c r="AP2890"/>
    </row>
    <row r="2891" spans="42:42">
      <c r="AP2891"/>
    </row>
    <row r="2892" spans="42:42">
      <c r="AP2892"/>
    </row>
    <row r="2893" spans="42:42">
      <c r="AP2893"/>
    </row>
    <row r="2894" spans="42:42">
      <c r="AP2894"/>
    </row>
    <row r="2895" spans="42:42">
      <c r="AP2895"/>
    </row>
    <row r="2896" spans="42:42">
      <c r="AP2896"/>
    </row>
    <row r="2897" spans="42:42">
      <c r="AP2897"/>
    </row>
    <row r="2898" spans="42:42">
      <c r="AP2898"/>
    </row>
    <row r="2899" spans="42:42">
      <c r="AP2899"/>
    </row>
    <row r="2900" spans="42:42">
      <c r="AP2900"/>
    </row>
    <row r="2901" spans="42:42">
      <c r="AP2901"/>
    </row>
    <row r="2902" spans="42:42">
      <c r="AP2902"/>
    </row>
    <row r="2903" spans="42:42">
      <c r="AP2903"/>
    </row>
    <row r="2904" spans="42:42">
      <c r="AP2904"/>
    </row>
    <row r="2905" spans="42:42">
      <c r="AP2905"/>
    </row>
    <row r="2906" spans="42:42">
      <c r="AP2906"/>
    </row>
    <row r="2907" spans="42:42">
      <c r="AP2907"/>
    </row>
    <row r="2908" spans="42:42">
      <c r="AP2908"/>
    </row>
    <row r="2909" spans="42:42">
      <c r="AP2909"/>
    </row>
    <row r="2910" spans="42:42">
      <c r="AP2910"/>
    </row>
    <row r="2911" spans="42:42">
      <c r="AP2911"/>
    </row>
    <row r="2912" spans="42:42">
      <c r="AP2912"/>
    </row>
    <row r="2913" spans="42:42">
      <c r="AP2913"/>
    </row>
    <row r="2914" spans="42:42">
      <c r="AP2914"/>
    </row>
    <row r="2915" spans="42:42">
      <c r="AP2915"/>
    </row>
    <row r="2916" spans="42:42">
      <c r="AP2916"/>
    </row>
    <row r="2917" spans="42:42">
      <c r="AP2917"/>
    </row>
    <row r="2918" spans="42:42">
      <c r="AP2918"/>
    </row>
    <row r="2919" spans="42:42">
      <c r="AP2919"/>
    </row>
    <row r="2920" spans="42:42">
      <c r="AP2920"/>
    </row>
    <row r="2921" spans="42:42">
      <c r="AP2921"/>
    </row>
    <row r="2922" spans="42:42">
      <c r="AP2922"/>
    </row>
    <row r="2923" spans="42:42">
      <c r="AP2923"/>
    </row>
    <row r="2924" spans="42:42">
      <c r="AP2924"/>
    </row>
    <row r="2925" spans="42:42">
      <c r="AP2925"/>
    </row>
    <row r="2926" spans="42:42">
      <c r="AP2926"/>
    </row>
    <row r="2927" spans="42:42">
      <c r="AP2927"/>
    </row>
    <row r="2928" spans="42:42">
      <c r="AP2928"/>
    </row>
    <row r="2929" spans="42:42">
      <c r="AP2929"/>
    </row>
    <row r="2930" spans="42:42">
      <c r="AP2930"/>
    </row>
    <row r="2931" spans="42:42">
      <c r="AP2931"/>
    </row>
    <row r="2932" spans="42:42">
      <c r="AP2932"/>
    </row>
    <row r="2933" spans="42:42">
      <c r="AP2933"/>
    </row>
    <row r="2934" spans="42:42">
      <c r="AP2934"/>
    </row>
    <row r="2935" spans="42:42">
      <c r="AP2935"/>
    </row>
    <row r="2936" spans="42:42">
      <c r="AP2936"/>
    </row>
    <row r="2937" spans="42:42">
      <c r="AP2937"/>
    </row>
    <row r="2938" spans="42:42">
      <c r="AP2938"/>
    </row>
    <row r="2939" spans="42:42">
      <c r="AP2939"/>
    </row>
    <row r="2940" spans="42:42">
      <c r="AP2940"/>
    </row>
    <row r="2941" spans="42:42">
      <c r="AP2941"/>
    </row>
    <row r="2942" spans="42:42">
      <c r="AP2942"/>
    </row>
    <row r="2943" spans="42:42">
      <c r="AP2943"/>
    </row>
    <row r="2944" spans="42:42">
      <c r="AP2944"/>
    </row>
    <row r="2945" spans="42:42">
      <c r="AP2945"/>
    </row>
    <row r="2946" spans="42:42">
      <c r="AP2946"/>
    </row>
    <row r="2947" spans="42:42">
      <c r="AP2947"/>
    </row>
    <row r="2948" spans="42:42">
      <c r="AP2948"/>
    </row>
    <row r="2949" spans="42:42">
      <c r="AP2949"/>
    </row>
    <row r="2950" spans="42:42">
      <c r="AP2950"/>
    </row>
    <row r="2951" spans="42:42">
      <c r="AP2951"/>
    </row>
    <row r="2952" spans="42:42">
      <c r="AP2952"/>
    </row>
    <row r="2953" spans="42:42">
      <c r="AP2953"/>
    </row>
    <row r="2954" spans="42:42">
      <c r="AP2954"/>
    </row>
    <row r="2955" spans="42:42">
      <c r="AP2955"/>
    </row>
    <row r="2956" spans="42:42">
      <c r="AP2956"/>
    </row>
    <row r="2957" spans="42:42">
      <c r="AP2957"/>
    </row>
    <row r="2958" spans="42:42">
      <c r="AP2958"/>
    </row>
    <row r="2959" spans="42:42">
      <c r="AP2959"/>
    </row>
    <row r="2960" spans="42:42">
      <c r="AP2960"/>
    </row>
    <row r="2961" spans="42:42">
      <c r="AP2961"/>
    </row>
    <row r="2962" spans="42:42">
      <c r="AP2962"/>
    </row>
    <row r="2963" spans="42:42">
      <c r="AP2963"/>
    </row>
    <row r="2964" spans="42:42">
      <c r="AP2964"/>
    </row>
    <row r="2965" spans="42:42">
      <c r="AP2965"/>
    </row>
    <row r="2966" spans="42:42">
      <c r="AP2966"/>
    </row>
    <row r="2967" spans="42:42">
      <c r="AP2967"/>
    </row>
    <row r="2968" spans="42:42">
      <c r="AP2968"/>
    </row>
    <row r="2969" spans="42:42">
      <c r="AP2969"/>
    </row>
    <row r="2970" spans="42:42">
      <c r="AP2970"/>
    </row>
    <row r="2971" spans="42:42">
      <c r="AP2971"/>
    </row>
    <row r="2972" spans="42:42">
      <c r="AP2972"/>
    </row>
    <row r="2973" spans="42:42">
      <c r="AP2973"/>
    </row>
    <row r="2974" spans="42:42">
      <c r="AP2974"/>
    </row>
    <row r="2975" spans="42:42">
      <c r="AP2975"/>
    </row>
    <row r="2976" spans="42:42">
      <c r="AP2976"/>
    </row>
    <row r="2977" spans="42:42">
      <c r="AP2977"/>
    </row>
    <row r="2978" spans="42:42">
      <c r="AP2978"/>
    </row>
    <row r="2979" spans="42:42">
      <c r="AP2979"/>
    </row>
    <row r="2980" spans="42:42">
      <c r="AP2980"/>
    </row>
    <row r="2981" spans="42:42">
      <c r="AP2981"/>
    </row>
    <row r="2982" spans="42:42">
      <c r="AP2982"/>
    </row>
    <row r="2983" spans="42:42">
      <c r="AP2983"/>
    </row>
    <row r="2984" spans="42:42">
      <c r="AP2984"/>
    </row>
    <row r="2985" spans="42:42">
      <c r="AP2985"/>
    </row>
    <row r="2986" spans="42:42">
      <c r="AP2986"/>
    </row>
    <row r="2987" spans="42:42">
      <c r="AP2987"/>
    </row>
    <row r="2988" spans="42:42">
      <c r="AP2988"/>
    </row>
    <row r="2989" spans="42:42">
      <c r="AP2989"/>
    </row>
    <row r="2990" spans="42:42">
      <c r="AP2990"/>
    </row>
    <row r="2991" spans="42:42">
      <c r="AP2991"/>
    </row>
    <row r="2992" spans="42:42">
      <c r="AP2992"/>
    </row>
    <row r="2993" spans="42:42">
      <c r="AP2993"/>
    </row>
    <row r="2994" spans="42:42">
      <c r="AP2994"/>
    </row>
    <row r="2995" spans="42:42">
      <c r="AP2995"/>
    </row>
    <row r="2996" spans="42:42">
      <c r="AP2996"/>
    </row>
    <row r="2997" spans="42:42">
      <c r="AP2997"/>
    </row>
    <row r="2998" spans="42:42">
      <c r="AP2998"/>
    </row>
    <row r="2999" spans="42:42">
      <c r="AP2999"/>
    </row>
    <row r="3000" spans="42:42">
      <c r="AP3000"/>
    </row>
    <row r="3001" spans="42:42">
      <c r="AP3001"/>
    </row>
    <row r="3002" spans="42:42">
      <c r="AP3002"/>
    </row>
    <row r="3003" spans="42:42">
      <c r="AP3003"/>
    </row>
    <row r="3004" spans="42:42">
      <c r="AP3004"/>
    </row>
    <row r="3005" spans="42:42">
      <c r="AP3005"/>
    </row>
    <row r="3006" spans="42:42">
      <c r="AP3006"/>
    </row>
    <row r="3007" spans="42:42">
      <c r="AP3007"/>
    </row>
    <row r="3008" spans="42:42">
      <c r="AP3008"/>
    </row>
    <row r="3009" spans="42:42">
      <c r="AP3009"/>
    </row>
    <row r="3010" spans="42:42">
      <c r="AP3010"/>
    </row>
    <row r="3011" spans="42:42">
      <c r="AP3011"/>
    </row>
    <row r="3012" spans="42:42">
      <c r="AP3012"/>
    </row>
    <row r="3013" spans="42:42">
      <c r="AP3013"/>
    </row>
    <row r="3014" spans="42:42">
      <c r="AP3014"/>
    </row>
    <row r="3015" spans="42:42">
      <c r="AP3015"/>
    </row>
    <row r="3016" spans="42:42">
      <c r="AP3016"/>
    </row>
    <row r="3017" spans="42:42">
      <c r="AP3017"/>
    </row>
    <row r="3018" spans="42:42">
      <c r="AP3018"/>
    </row>
    <row r="3019" spans="42:42">
      <c r="AP3019"/>
    </row>
    <row r="3020" spans="42:42">
      <c r="AP3020"/>
    </row>
    <row r="3021" spans="42:42">
      <c r="AP3021"/>
    </row>
    <row r="3022" spans="42:42">
      <c r="AP3022"/>
    </row>
    <row r="3023" spans="42:42">
      <c r="AP3023"/>
    </row>
    <row r="3024" spans="42:42">
      <c r="AP3024"/>
    </row>
    <row r="3025" spans="42:42">
      <c r="AP3025"/>
    </row>
    <row r="3026" spans="42:42">
      <c r="AP3026"/>
    </row>
    <row r="3027" spans="42:42">
      <c r="AP3027"/>
    </row>
    <row r="3028" spans="42:42">
      <c r="AP3028"/>
    </row>
    <row r="3029" spans="42:42">
      <c r="AP3029"/>
    </row>
    <row r="3030" spans="42:42">
      <c r="AP3030"/>
    </row>
    <row r="3031" spans="42:42">
      <c r="AP3031"/>
    </row>
    <row r="3032" spans="42:42">
      <c r="AP3032"/>
    </row>
    <row r="3033" spans="42:42">
      <c r="AP3033"/>
    </row>
    <row r="3034" spans="42:42">
      <c r="AP3034"/>
    </row>
    <row r="3035" spans="42:42">
      <c r="AP3035"/>
    </row>
    <row r="3036" spans="42:42">
      <c r="AP3036"/>
    </row>
    <row r="3037" spans="42:42">
      <c r="AP3037"/>
    </row>
    <row r="3038" spans="42:42">
      <c r="AP3038"/>
    </row>
    <row r="3039" spans="42:42">
      <c r="AP3039"/>
    </row>
    <row r="3040" spans="42:42">
      <c r="AP3040"/>
    </row>
    <row r="3041" spans="42:42">
      <c r="AP3041"/>
    </row>
    <row r="3042" spans="42:42">
      <c r="AP3042"/>
    </row>
    <row r="3043" spans="42:42">
      <c r="AP3043"/>
    </row>
    <row r="3044" spans="42:42">
      <c r="AP3044"/>
    </row>
    <row r="3045" spans="42:42">
      <c r="AP3045"/>
    </row>
    <row r="3046" spans="42:42">
      <c r="AP3046"/>
    </row>
    <row r="3047" spans="42:42">
      <c r="AP3047"/>
    </row>
    <row r="3048" spans="42:42">
      <c r="AP3048"/>
    </row>
    <row r="3049" spans="42:42">
      <c r="AP3049"/>
    </row>
    <row r="3050" spans="42:42">
      <c r="AP3050"/>
    </row>
    <row r="3051" spans="42:42">
      <c r="AP3051"/>
    </row>
    <row r="3052" spans="42:42">
      <c r="AP3052"/>
    </row>
    <row r="3053" spans="42:42">
      <c r="AP3053"/>
    </row>
    <row r="3054" spans="42:42">
      <c r="AP3054"/>
    </row>
    <row r="3055" spans="42:42">
      <c r="AP3055"/>
    </row>
    <row r="3056" spans="42:42">
      <c r="AP3056"/>
    </row>
    <row r="3057" spans="42:42">
      <c r="AP3057"/>
    </row>
    <row r="3058" spans="42:42">
      <c r="AP3058"/>
    </row>
    <row r="3059" spans="42:42">
      <c r="AP3059"/>
    </row>
    <row r="3060" spans="42:42">
      <c r="AP3060"/>
    </row>
    <row r="3061" spans="42:42">
      <c r="AP3061"/>
    </row>
    <row r="3062" spans="42:42">
      <c r="AP3062"/>
    </row>
    <row r="3063" spans="42:42">
      <c r="AP3063"/>
    </row>
    <row r="3064" spans="42:42">
      <c r="AP3064"/>
    </row>
    <row r="3065" spans="42:42">
      <c r="AP3065"/>
    </row>
    <row r="3066" spans="42:42">
      <c r="AP3066"/>
    </row>
    <row r="3067" spans="42:42">
      <c r="AP3067"/>
    </row>
    <row r="3068" spans="42:42">
      <c r="AP3068"/>
    </row>
    <row r="3069" spans="42:42">
      <c r="AP3069"/>
    </row>
    <row r="3070" spans="42:42">
      <c r="AP3070"/>
    </row>
    <row r="3071" spans="42:42">
      <c r="AP3071"/>
    </row>
    <row r="3072" spans="42:42">
      <c r="AP3072"/>
    </row>
    <row r="3073" spans="42:42">
      <c r="AP3073"/>
    </row>
    <row r="3074" spans="42:42">
      <c r="AP3074"/>
    </row>
    <row r="3075" spans="42:42">
      <c r="AP3075"/>
    </row>
    <row r="3076" spans="42:42">
      <c r="AP3076"/>
    </row>
    <row r="3077" spans="42:42">
      <c r="AP3077"/>
    </row>
    <row r="3078" spans="42:42">
      <c r="AP3078"/>
    </row>
    <row r="3079" spans="42:42">
      <c r="AP3079"/>
    </row>
    <row r="3080" spans="42:42">
      <c r="AP3080"/>
    </row>
    <row r="3081" spans="42:42">
      <c r="AP3081"/>
    </row>
    <row r="3082" spans="42:42">
      <c r="AP3082"/>
    </row>
    <row r="3083" spans="42:42">
      <c r="AP3083"/>
    </row>
    <row r="3084" spans="42:42">
      <c r="AP3084"/>
    </row>
    <row r="3085" spans="42:42">
      <c r="AP3085"/>
    </row>
    <row r="3086" spans="42:42">
      <c r="AP3086"/>
    </row>
    <row r="3087" spans="42:42">
      <c r="AP3087"/>
    </row>
    <row r="3088" spans="42:42">
      <c r="AP3088"/>
    </row>
    <row r="3089" spans="42:42">
      <c r="AP3089"/>
    </row>
    <row r="3090" spans="42:42">
      <c r="AP3090"/>
    </row>
    <row r="3091" spans="42:42">
      <c r="AP3091"/>
    </row>
    <row r="3092" spans="42:42">
      <c r="AP3092"/>
    </row>
    <row r="3093" spans="42:42">
      <c r="AP3093"/>
    </row>
    <row r="3094" spans="42:42">
      <c r="AP3094"/>
    </row>
    <row r="3095" spans="42:42">
      <c r="AP3095"/>
    </row>
    <row r="3096" spans="42:42">
      <c r="AP3096"/>
    </row>
    <row r="3097" spans="42:42">
      <c r="AP3097"/>
    </row>
    <row r="3098" spans="42:42">
      <c r="AP3098"/>
    </row>
    <row r="3099" spans="42:42">
      <c r="AP3099"/>
    </row>
    <row r="3100" spans="42:42">
      <c r="AP3100"/>
    </row>
    <row r="3101" spans="42:42">
      <c r="AP3101"/>
    </row>
    <row r="3102" spans="42:42">
      <c r="AP3102"/>
    </row>
    <row r="3103" spans="42:42">
      <c r="AP3103"/>
    </row>
    <row r="3104" spans="42:42">
      <c r="AP3104"/>
    </row>
    <row r="3105" spans="42:42">
      <c r="AP3105"/>
    </row>
    <row r="3106" spans="42:42">
      <c r="AP3106"/>
    </row>
    <row r="3107" spans="42:42">
      <c r="AP3107"/>
    </row>
    <row r="3108" spans="42:42">
      <c r="AP3108"/>
    </row>
    <row r="3109" spans="42:42">
      <c r="AP3109"/>
    </row>
    <row r="3110" spans="42:42">
      <c r="AP3110"/>
    </row>
    <row r="3111" spans="42:42">
      <c r="AP3111"/>
    </row>
    <row r="3112" spans="42:42">
      <c r="AP3112"/>
    </row>
    <row r="3113" spans="42:42">
      <c r="AP3113"/>
    </row>
    <row r="3114" spans="42:42">
      <c r="AP3114"/>
    </row>
    <row r="3115" spans="42:42">
      <c r="AP3115"/>
    </row>
    <row r="3116" spans="42:42">
      <c r="AP3116"/>
    </row>
    <row r="3117" spans="42:42">
      <c r="AP3117"/>
    </row>
    <row r="3118" spans="42:42">
      <c r="AP3118"/>
    </row>
    <row r="3119" spans="42:42">
      <c r="AP3119"/>
    </row>
    <row r="3120" spans="42:42">
      <c r="AP3120"/>
    </row>
    <row r="3121" spans="42:42">
      <c r="AP3121"/>
    </row>
    <row r="3122" spans="42:42">
      <c r="AP3122"/>
    </row>
    <row r="3123" spans="42:42">
      <c r="AP3123"/>
    </row>
    <row r="3124" spans="42:42">
      <c r="AP3124"/>
    </row>
    <row r="3125" spans="42:42">
      <c r="AP3125"/>
    </row>
    <row r="3126" spans="42:42">
      <c r="AP3126"/>
    </row>
    <row r="3127" spans="42:42">
      <c r="AP3127"/>
    </row>
    <row r="3128" spans="42:42">
      <c r="AP3128"/>
    </row>
    <row r="3129" spans="42:42">
      <c r="AP3129"/>
    </row>
    <row r="3130" spans="42:42">
      <c r="AP3130"/>
    </row>
    <row r="3131" spans="42:42">
      <c r="AP3131"/>
    </row>
    <row r="3132" spans="42:42">
      <c r="AP3132"/>
    </row>
    <row r="3133" spans="42:42">
      <c r="AP3133"/>
    </row>
    <row r="3134" spans="42:42">
      <c r="AP3134"/>
    </row>
    <row r="3135" spans="42:42">
      <c r="AP3135"/>
    </row>
    <row r="3136" spans="42:42">
      <c r="AP3136"/>
    </row>
    <row r="3137" spans="42:42">
      <c r="AP3137"/>
    </row>
    <row r="3138" spans="42:42">
      <c r="AP3138"/>
    </row>
    <row r="3139" spans="42:42">
      <c r="AP3139"/>
    </row>
    <row r="3140" spans="42:42">
      <c r="AP3140"/>
    </row>
    <row r="3141" spans="42:42">
      <c r="AP3141"/>
    </row>
    <row r="3142" spans="42:42">
      <c r="AP3142"/>
    </row>
    <row r="3143" spans="42:42">
      <c r="AP3143"/>
    </row>
    <row r="3144" spans="42:42">
      <c r="AP3144"/>
    </row>
    <row r="3145" spans="42:42">
      <c r="AP3145"/>
    </row>
    <row r="3146" spans="42:42">
      <c r="AP3146"/>
    </row>
    <row r="3147" spans="42:42">
      <c r="AP3147"/>
    </row>
    <row r="3148" spans="42:42">
      <c r="AP3148"/>
    </row>
    <row r="3149" spans="42:42">
      <c r="AP3149"/>
    </row>
    <row r="3150" spans="42:42">
      <c r="AP3150"/>
    </row>
    <row r="3151" spans="42:42">
      <c r="AP3151"/>
    </row>
    <row r="3152" spans="42:42">
      <c r="AP3152"/>
    </row>
    <row r="3153" spans="42:42">
      <c r="AP3153"/>
    </row>
    <row r="3154" spans="42:42">
      <c r="AP3154"/>
    </row>
    <row r="3155" spans="42:42">
      <c r="AP3155"/>
    </row>
    <row r="3156" spans="42:42">
      <c r="AP3156"/>
    </row>
    <row r="3157" spans="42:42">
      <c r="AP3157"/>
    </row>
    <row r="3158" spans="42:42">
      <c r="AP3158"/>
    </row>
    <row r="3159" spans="42:42">
      <c r="AP3159"/>
    </row>
    <row r="3160" spans="42:42">
      <c r="AP3160"/>
    </row>
    <row r="3161" spans="42:42">
      <c r="AP3161"/>
    </row>
    <row r="3162" spans="42:42">
      <c r="AP3162"/>
    </row>
    <row r="3163" spans="42:42">
      <c r="AP3163"/>
    </row>
    <row r="3164" spans="42:42">
      <c r="AP3164"/>
    </row>
    <row r="3165" spans="42:42">
      <c r="AP3165"/>
    </row>
    <row r="3166" spans="42:42">
      <c r="AP3166"/>
    </row>
    <row r="3167" spans="42:42">
      <c r="AP3167"/>
    </row>
    <row r="3168" spans="42:42">
      <c r="AP3168"/>
    </row>
    <row r="3169" spans="42:42">
      <c r="AP3169"/>
    </row>
    <row r="3170" spans="42:42">
      <c r="AP3170"/>
    </row>
    <row r="3171" spans="42:42">
      <c r="AP3171"/>
    </row>
    <row r="3172" spans="42:42">
      <c r="AP3172"/>
    </row>
    <row r="3173" spans="42:42">
      <c r="AP3173"/>
    </row>
    <row r="3174" spans="42:42">
      <c r="AP3174"/>
    </row>
    <row r="3175" spans="42:42">
      <c r="AP3175"/>
    </row>
    <row r="3176" spans="42:42">
      <c r="AP3176"/>
    </row>
    <row r="3177" spans="42:42">
      <c r="AP3177"/>
    </row>
    <row r="3178" spans="42:42">
      <c r="AP3178"/>
    </row>
    <row r="3179" spans="42:42">
      <c r="AP3179"/>
    </row>
    <row r="3180" spans="42:42">
      <c r="AP3180"/>
    </row>
    <row r="3181" spans="42:42">
      <c r="AP3181"/>
    </row>
    <row r="3182" spans="42:42">
      <c r="AP3182"/>
    </row>
    <row r="3183" spans="42:42">
      <c r="AP3183"/>
    </row>
    <row r="3184" spans="42:42">
      <c r="AP3184"/>
    </row>
    <row r="3185" spans="42:42">
      <c r="AP3185"/>
    </row>
    <row r="3186" spans="42:42">
      <c r="AP3186"/>
    </row>
    <row r="3187" spans="42:42">
      <c r="AP3187"/>
    </row>
    <row r="3188" spans="42:42">
      <c r="AP3188"/>
    </row>
    <row r="3189" spans="42:42">
      <c r="AP3189"/>
    </row>
    <row r="3190" spans="42:42">
      <c r="AP3190"/>
    </row>
    <row r="3191" spans="42:42">
      <c r="AP3191"/>
    </row>
    <row r="3192" spans="42:42">
      <c r="AP3192"/>
    </row>
    <row r="3193" spans="42:42">
      <c r="AP3193"/>
    </row>
    <row r="3194" spans="42:42">
      <c r="AP3194"/>
    </row>
    <row r="3195" spans="42:42">
      <c r="AP3195"/>
    </row>
    <row r="3196" spans="42:42">
      <c r="AP3196"/>
    </row>
    <row r="3197" spans="42:42">
      <c r="AP3197"/>
    </row>
    <row r="3198" spans="42:42">
      <c r="AP3198"/>
    </row>
    <row r="3199" spans="42:42">
      <c r="AP3199"/>
    </row>
    <row r="3200" spans="42:42">
      <c r="AP3200"/>
    </row>
    <row r="3201" spans="42:42">
      <c r="AP3201"/>
    </row>
    <row r="3202" spans="42:42">
      <c r="AP3202"/>
    </row>
    <row r="3203" spans="42:42">
      <c r="AP3203"/>
    </row>
    <row r="3204" spans="42:42">
      <c r="AP3204"/>
    </row>
    <row r="3205" spans="42:42">
      <c r="AP3205"/>
    </row>
    <row r="3206" spans="42:42">
      <c r="AP3206"/>
    </row>
    <row r="3207" spans="42:42">
      <c r="AP3207"/>
    </row>
    <row r="3208" spans="42:42">
      <c r="AP3208"/>
    </row>
    <row r="3209" spans="42:42">
      <c r="AP3209"/>
    </row>
    <row r="3210" spans="42:42">
      <c r="AP3210"/>
    </row>
    <row r="3211" spans="42:42">
      <c r="AP3211"/>
    </row>
    <row r="3212" spans="42:42">
      <c r="AP3212"/>
    </row>
    <row r="3213" spans="42:42">
      <c r="AP3213"/>
    </row>
    <row r="3214" spans="42:42">
      <c r="AP3214"/>
    </row>
    <row r="3215" spans="42:42">
      <c r="AP3215"/>
    </row>
    <row r="3216" spans="42:42">
      <c r="AP3216"/>
    </row>
    <row r="3217" spans="42:42">
      <c r="AP3217"/>
    </row>
    <row r="3218" spans="42:42">
      <c r="AP3218"/>
    </row>
    <row r="3219" spans="42:42">
      <c r="AP3219"/>
    </row>
    <row r="3220" spans="42:42">
      <c r="AP3220"/>
    </row>
    <row r="3221" spans="42:42">
      <c r="AP3221"/>
    </row>
    <row r="3222" spans="42:42">
      <c r="AP3222"/>
    </row>
    <row r="3223" spans="42:42">
      <c r="AP3223"/>
    </row>
    <row r="3224" spans="42:42">
      <c r="AP3224"/>
    </row>
    <row r="3225" spans="42:42">
      <c r="AP3225"/>
    </row>
    <row r="3226" spans="42:42">
      <c r="AP3226"/>
    </row>
    <row r="3227" spans="42:42">
      <c r="AP3227"/>
    </row>
    <row r="3228" spans="42:42">
      <c r="AP3228"/>
    </row>
    <row r="3229" spans="42:42">
      <c r="AP3229"/>
    </row>
    <row r="3230" spans="42:42">
      <c r="AP3230"/>
    </row>
    <row r="3231" spans="42:42">
      <c r="AP3231"/>
    </row>
    <row r="3232" spans="42:42">
      <c r="AP3232"/>
    </row>
    <row r="3233" spans="42:42">
      <c r="AP3233"/>
    </row>
    <row r="3234" spans="42:42">
      <c r="AP3234"/>
    </row>
    <row r="3235" spans="42:42">
      <c r="AP3235"/>
    </row>
    <row r="3236" spans="42:42">
      <c r="AP3236"/>
    </row>
    <row r="3237" spans="42:42">
      <c r="AP3237"/>
    </row>
    <row r="3238" spans="42:42">
      <c r="AP3238"/>
    </row>
    <row r="3239" spans="42:42">
      <c r="AP3239"/>
    </row>
    <row r="3240" spans="42:42">
      <c r="AP3240"/>
    </row>
    <row r="3241" spans="42:42">
      <c r="AP3241"/>
    </row>
    <row r="3242" spans="42:42">
      <c r="AP3242"/>
    </row>
    <row r="3243" spans="42:42">
      <c r="AP3243"/>
    </row>
    <row r="3244" spans="42:42">
      <c r="AP3244"/>
    </row>
    <row r="3245" spans="42:42">
      <c r="AP3245"/>
    </row>
    <row r="3246" spans="42:42">
      <c r="AP3246"/>
    </row>
    <row r="3247" spans="42:42">
      <c r="AP3247"/>
    </row>
    <row r="3248" spans="42:42">
      <c r="AP3248"/>
    </row>
    <row r="3249" spans="42:42">
      <c r="AP3249"/>
    </row>
    <row r="3250" spans="42:42">
      <c r="AP3250"/>
    </row>
    <row r="3251" spans="42:42">
      <c r="AP3251"/>
    </row>
    <row r="3252" spans="42:42">
      <c r="AP3252"/>
    </row>
    <row r="3253" spans="42:42">
      <c r="AP3253"/>
    </row>
    <row r="3254" spans="42:42">
      <c r="AP3254"/>
    </row>
    <row r="3255" spans="42:42">
      <c r="AP3255"/>
    </row>
    <row r="3256" spans="42:42">
      <c r="AP3256"/>
    </row>
    <row r="3257" spans="42:42">
      <c r="AP3257"/>
    </row>
    <row r="3258" spans="42:42">
      <c r="AP3258"/>
    </row>
    <row r="3259" spans="42:42">
      <c r="AP3259"/>
    </row>
    <row r="3260" spans="42:42">
      <c r="AP3260"/>
    </row>
    <row r="3261" spans="42:42">
      <c r="AP3261"/>
    </row>
    <row r="3262" spans="42:42">
      <c r="AP3262"/>
    </row>
    <row r="3263" spans="42:42">
      <c r="AP3263"/>
    </row>
    <row r="3264" spans="42:42">
      <c r="AP3264"/>
    </row>
    <row r="3265" spans="42:42">
      <c r="AP3265"/>
    </row>
    <row r="3266" spans="42:42">
      <c r="AP3266"/>
    </row>
    <row r="3267" spans="42:42">
      <c r="AP3267"/>
    </row>
    <row r="3268" spans="42:42">
      <c r="AP3268"/>
    </row>
    <row r="3269" spans="42:42">
      <c r="AP3269"/>
    </row>
    <row r="3270" spans="42:42">
      <c r="AP3270"/>
    </row>
    <row r="3271" spans="42:42">
      <c r="AP3271"/>
    </row>
    <row r="3272" spans="42:42">
      <c r="AP3272"/>
    </row>
    <row r="3273" spans="42:42">
      <c r="AP3273"/>
    </row>
    <row r="3274" spans="42:42">
      <c r="AP3274"/>
    </row>
    <row r="3275" spans="42:42">
      <c r="AP3275"/>
    </row>
    <row r="3276" spans="42:42">
      <c r="AP3276"/>
    </row>
    <row r="3277" spans="42:42">
      <c r="AP3277"/>
    </row>
    <row r="3278" spans="42:42">
      <c r="AP3278"/>
    </row>
    <row r="3279" spans="42:42">
      <c r="AP3279"/>
    </row>
    <row r="3280" spans="42:42">
      <c r="AP3280"/>
    </row>
    <row r="3281" spans="42:42">
      <c r="AP3281"/>
    </row>
    <row r="3282" spans="42:42">
      <c r="AP3282"/>
    </row>
    <row r="3283" spans="42:42">
      <c r="AP3283"/>
    </row>
    <row r="3284" spans="42:42">
      <c r="AP3284"/>
    </row>
    <row r="3285" spans="42:42">
      <c r="AP3285"/>
    </row>
    <row r="3286" spans="42:42">
      <c r="AP3286"/>
    </row>
    <row r="3287" spans="42:42">
      <c r="AP3287"/>
    </row>
    <row r="3288" spans="42:42">
      <c r="AP3288"/>
    </row>
    <row r="3289" spans="42:42">
      <c r="AP3289"/>
    </row>
    <row r="3290" spans="42:42">
      <c r="AP3290"/>
    </row>
    <row r="3291" spans="42:42">
      <c r="AP3291"/>
    </row>
    <row r="3292" spans="42:42">
      <c r="AP3292"/>
    </row>
    <row r="3293" spans="42:42">
      <c r="AP3293"/>
    </row>
    <row r="3294" spans="42:42">
      <c r="AP3294"/>
    </row>
    <row r="3295" spans="42:42">
      <c r="AP3295"/>
    </row>
    <row r="3296" spans="42:42">
      <c r="AP3296"/>
    </row>
    <row r="3297" spans="42:42">
      <c r="AP3297"/>
    </row>
    <row r="3298" spans="42:42">
      <c r="AP3298"/>
    </row>
    <row r="3299" spans="42:42">
      <c r="AP3299"/>
    </row>
    <row r="3300" spans="42:42">
      <c r="AP3300"/>
    </row>
    <row r="3301" spans="42:42">
      <c r="AP3301"/>
    </row>
    <row r="3302" spans="42:42">
      <c r="AP3302"/>
    </row>
    <row r="3303" spans="42:42">
      <c r="AP3303"/>
    </row>
    <row r="3304" spans="42:42">
      <c r="AP3304"/>
    </row>
    <row r="3305" spans="42:42">
      <c r="AP3305"/>
    </row>
    <row r="3306" spans="42:42">
      <c r="AP3306"/>
    </row>
    <row r="3307" spans="42:42">
      <c r="AP3307"/>
    </row>
    <row r="3308" spans="42:42">
      <c r="AP3308"/>
    </row>
    <row r="3309" spans="42:42">
      <c r="AP3309"/>
    </row>
    <row r="3310" spans="42:42">
      <c r="AP3310"/>
    </row>
    <row r="3311" spans="42:42">
      <c r="AP3311"/>
    </row>
    <row r="3312" spans="42:42">
      <c r="AP3312"/>
    </row>
    <row r="3313" spans="42:42">
      <c r="AP3313"/>
    </row>
    <row r="3314" spans="42:42">
      <c r="AP3314"/>
    </row>
    <row r="3315" spans="42:42">
      <c r="AP3315"/>
    </row>
    <row r="3316" spans="42:42">
      <c r="AP3316"/>
    </row>
    <row r="3317" spans="42:42">
      <c r="AP3317"/>
    </row>
    <row r="3318" spans="42:42">
      <c r="AP3318"/>
    </row>
    <row r="3319" spans="42:42">
      <c r="AP3319"/>
    </row>
    <row r="3320" spans="42:42">
      <c r="AP3320"/>
    </row>
    <row r="3321" spans="42:42">
      <c r="AP3321"/>
    </row>
    <row r="3322" spans="42:42">
      <c r="AP3322"/>
    </row>
    <row r="3323" spans="42:42">
      <c r="AP3323"/>
    </row>
    <row r="3324" spans="42:42">
      <c r="AP3324"/>
    </row>
    <row r="3325" spans="42:42">
      <c r="AP3325"/>
    </row>
    <row r="3326" spans="42:42">
      <c r="AP3326"/>
    </row>
    <row r="3327" spans="42:42">
      <c r="AP3327"/>
    </row>
    <row r="3328" spans="42:42">
      <c r="AP3328"/>
    </row>
    <row r="3329" spans="42:42">
      <c r="AP3329"/>
    </row>
    <row r="3330" spans="42:42">
      <c r="AP3330"/>
    </row>
    <row r="3331" spans="42:42">
      <c r="AP3331"/>
    </row>
    <row r="3332" spans="42:42">
      <c r="AP3332"/>
    </row>
    <row r="3333" spans="42:42">
      <c r="AP3333"/>
    </row>
    <row r="3334" spans="42:42">
      <c r="AP3334"/>
    </row>
    <row r="3335" spans="42:42">
      <c r="AP3335"/>
    </row>
    <row r="3336" spans="42:42">
      <c r="AP3336"/>
    </row>
    <row r="3337" spans="42:42">
      <c r="AP3337"/>
    </row>
    <row r="3338" spans="42:42">
      <c r="AP3338"/>
    </row>
    <row r="3339" spans="42:42">
      <c r="AP3339"/>
    </row>
    <row r="3340" spans="42:42">
      <c r="AP3340"/>
    </row>
    <row r="3341" spans="42:42">
      <c r="AP3341"/>
    </row>
    <row r="3342" spans="42:42">
      <c r="AP3342"/>
    </row>
    <row r="3343" spans="42:42">
      <c r="AP3343"/>
    </row>
    <row r="3344" spans="42:42">
      <c r="AP3344"/>
    </row>
    <row r="3345" spans="42:42">
      <c r="AP3345"/>
    </row>
    <row r="3346" spans="42:42">
      <c r="AP3346"/>
    </row>
    <row r="3347" spans="42:42">
      <c r="AP3347"/>
    </row>
    <row r="3348" spans="42:42">
      <c r="AP3348"/>
    </row>
    <row r="3349" spans="42:42">
      <c r="AP3349"/>
    </row>
    <row r="3350" spans="42:42">
      <c r="AP3350"/>
    </row>
    <row r="3351" spans="42:42">
      <c r="AP3351"/>
    </row>
    <row r="3352" spans="42:42">
      <c r="AP3352"/>
    </row>
    <row r="3353" spans="42:42">
      <c r="AP3353"/>
    </row>
    <row r="3354" spans="42:42">
      <c r="AP3354"/>
    </row>
    <row r="3355" spans="42:42">
      <c r="AP3355"/>
    </row>
    <row r="3356" spans="42:42">
      <c r="AP3356"/>
    </row>
    <row r="3357" spans="42:42">
      <c r="AP3357"/>
    </row>
    <row r="3358" spans="42:42">
      <c r="AP3358"/>
    </row>
    <row r="3359" spans="42:42">
      <c r="AP3359"/>
    </row>
    <row r="3360" spans="42:42">
      <c r="AP3360"/>
    </row>
    <row r="3361" spans="42:42">
      <c r="AP3361"/>
    </row>
    <row r="3362" spans="42:42">
      <c r="AP3362"/>
    </row>
    <row r="3363" spans="42:42">
      <c r="AP3363"/>
    </row>
    <row r="3364" spans="42:42">
      <c r="AP3364"/>
    </row>
    <row r="3365" spans="42:42">
      <c r="AP3365"/>
    </row>
    <row r="3366" spans="42:42">
      <c r="AP3366"/>
    </row>
    <row r="3367" spans="42:42">
      <c r="AP3367"/>
    </row>
    <row r="3368" spans="42:42">
      <c r="AP3368"/>
    </row>
    <row r="3369" spans="42:42">
      <c r="AP3369"/>
    </row>
    <row r="3370" spans="42:42">
      <c r="AP3370"/>
    </row>
    <row r="3371" spans="42:42">
      <c r="AP3371"/>
    </row>
    <row r="3372" spans="42:42">
      <c r="AP3372"/>
    </row>
    <row r="3373" spans="42:42">
      <c r="AP3373"/>
    </row>
    <row r="3374" spans="42:42">
      <c r="AP3374"/>
    </row>
    <row r="3375" spans="42:42">
      <c r="AP3375"/>
    </row>
    <row r="3376" spans="42:42">
      <c r="AP3376"/>
    </row>
    <row r="3377" spans="42:42">
      <c r="AP3377"/>
    </row>
    <row r="3378" spans="42:42">
      <c r="AP3378"/>
    </row>
    <row r="3379" spans="42:42">
      <c r="AP3379"/>
    </row>
    <row r="3380" spans="42:42">
      <c r="AP3380"/>
    </row>
    <row r="3381" spans="42:42">
      <c r="AP3381"/>
    </row>
    <row r="3382" spans="42:42">
      <c r="AP3382"/>
    </row>
    <row r="3383" spans="42:42">
      <c r="AP3383"/>
    </row>
    <row r="3384" spans="42:42">
      <c r="AP3384"/>
    </row>
    <row r="3385" spans="42:42">
      <c r="AP3385"/>
    </row>
    <row r="3386" spans="42:42">
      <c r="AP3386"/>
    </row>
    <row r="3387" spans="42:42">
      <c r="AP3387"/>
    </row>
    <row r="3388" spans="42:42">
      <c r="AP3388"/>
    </row>
    <row r="3389" spans="42:42">
      <c r="AP3389"/>
    </row>
    <row r="3390" spans="42:42">
      <c r="AP3390"/>
    </row>
    <row r="3391" spans="42:42">
      <c r="AP3391"/>
    </row>
    <row r="3392" spans="42:42">
      <c r="AP3392"/>
    </row>
    <row r="3393" spans="42:42">
      <c r="AP3393"/>
    </row>
    <row r="3394" spans="42:42">
      <c r="AP3394"/>
    </row>
    <row r="3395" spans="42:42">
      <c r="AP3395"/>
    </row>
    <row r="3396" spans="42:42">
      <c r="AP3396"/>
    </row>
    <row r="3397" spans="42:42">
      <c r="AP3397"/>
    </row>
    <row r="3398" spans="42:42">
      <c r="AP3398"/>
    </row>
    <row r="3399" spans="42:42">
      <c r="AP3399"/>
    </row>
    <row r="3400" spans="42:42">
      <c r="AP3400"/>
    </row>
    <row r="3401" spans="42:42">
      <c r="AP3401"/>
    </row>
    <row r="3402" spans="42:42">
      <c r="AP3402"/>
    </row>
    <row r="3403" spans="42:42">
      <c r="AP3403"/>
    </row>
    <row r="3404" spans="42:42">
      <c r="AP3404"/>
    </row>
    <row r="3405" spans="42:42">
      <c r="AP3405"/>
    </row>
    <row r="3406" spans="42:42">
      <c r="AP3406"/>
    </row>
    <row r="3407" spans="42:42">
      <c r="AP3407"/>
    </row>
    <row r="3408" spans="42:42">
      <c r="AP3408"/>
    </row>
    <row r="3409" spans="42:42">
      <c r="AP3409"/>
    </row>
    <row r="3410" spans="42:42">
      <c r="AP3410"/>
    </row>
    <row r="3411" spans="42:42">
      <c r="AP3411"/>
    </row>
    <row r="3412" spans="42:42">
      <c r="AP3412"/>
    </row>
    <row r="3413" spans="42:42">
      <c r="AP3413"/>
    </row>
    <row r="3414" spans="42:42">
      <c r="AP3414"/>
    </row>
    <row r="3415" spans="42:42">
      <c r="AP3415"/>
    </row>
    <row r="3416" spans="42:42">
      <c r="AP3416"/>
    </row>
    <row r="3417" spans="42:42">
      <c r="AP3417"/>
    </row>
    <row r="3418" spans="42:42">
      <c r="AP3418"/>
    </row>
    <row r="3419" spans="42:42">
      <c r="AP3419"/>
    </row>
    <row r="3420" spans="42:42">
      <c r="AP3420"/>
    </row>
    <row r="3421" spans="42:42">
      <c r="AP3421"/>
    </row>
    <row r="3422" spans="42:42">
      <c r="AP3422"/>
    </row>
    <row r="3423" spans="42:42">
      <c r="AP3423"/>
    </row>
    <row r="3424" spans="42:42">
      <c r="AP3424"/>
    </row>
    <row r="3425" spans="42:42">
      <c r="AP3425"/>
    </row>
    <row r="3426" spans="42:42">
      <c r="AP3426"/>
    </row>
    <row r="3427" spans="42:42">
      <c r="AP3427"/>
    </row>
    <row r="3428" spans="42:42">
      <c r="AP3428"/>
    </row>
    <row r="3429" spans="42:42">
      <c r="AP3429"/>
    </row>
    <row r="3430" spans="42:42">
      <c r="AP3430"/>
    </row>
    <row r="3431" spans="42:42">
      <c r="AP3431"/>
    </row>
    <row r="3432" spans="42:42">
      <c r="AP3432"/>
    </row>
    <row r="3433" spans="42:42">
      <c r="AP3433"/>
    </row>
    <row r="3434" spans="42:42">
      <c r="AP3434"/>
    </row>
    <row r="3435" spans="42:42">
      <c r="AP3435"/>
    </row>
    <row r="3436" spans="42:42">
      <c r="AP3436"/>
    </row>
    <row r="3437" spans="42:42">
      <c r="AP3437"/>
    </row>
    <row r="3438" spans="42:42">
      <c r="AP3438"/>
    </row>
    <row r="3439" spans="42:42">
      <c r="AP3439"/>
    </row>
    <row r="3440" spans="42:42">
      <c r="AP3440"/>
    </row>
    <row r="3441" spans="42:42">
      <c r="AP3441"/>
    </row>
    <row r="3442" spans="42:42">
      <c r="AP3442"/>
    </row>
    <row r="3443" spans="42:42">
      <c r="AP3443"/>
    </row>
    <row r="3444" spans="42:42">
      <c r="AP3444"/>
    </row>
    <row r="3445" spans="42:42">
      <c r="AP3445"/>
    </row>
    <row r="3446" spans="42:42">
      <c r="AP3446"/>
    </row>
    <row r="3447" spans="42:42">
      <c r="AP3447"/>
    </row>
    <row r="3448" spans="42:42">
      <c r="AP3448"/>
    </row>
    <row r="3449" spans="42:42">
      <c r="AP3449"/>
    </row>
    <row r="3450" spans="42:42">
      <c r="AP3450"/>
    </row>
    <row r="3451" spans="42:42">
      <c r="AP3451"/>
    </row>
    <row r="3452" spans="42:42">
      <c r="AP3452"/>
    </row>
    <row r="3453" spans="42:42">
      <c r="AP3453"/>
    </row>
    <row r="3454" spans="42:42">
      <c r="AP3454"/>
    </row>
    <row r="3455" spans="42:42">
      <c r="AP3455"/>
    </row>
    <row r="3456" spans="42:42">
      <c r="AP3456"/>
    </row>
    <row r="3457" spans="42:42">
      <c r="AP3457"/>
    </row>
    <row r="3458" spans="42:42">
      <c r="AP3458"/>
    </row>
    <row r="3459" spans="42:42">
      <c r="AP3459"/>
    </row>
    <row r="3460" spans="42:42">
      <c r="AP3460"/>
    </row>
    <row r="3461" spans="42:42">
      <c r="AP3461"/>
    </row>
    <row r="3462" spans="42:42">
      <c r="AP3462"/>
    </row>
    <row r="3463" spans="42:42">
      <c r="AP3463"/>
    </row>
    <row r="3464" spans="42:42">
      <c r="AP3464"/>
    </row>
    <row r="3465" spans="42:42">
      <c r="AP3465"/>
    </row>
    <row r="3466" spans="42:42">
      <c r="AP3466"/>
    </row>
    <row r="3467" spans="42:42">
      <c r="AP3467"/>
    </row>
    <row r="3468" spans="42:42">
      <c r="AP3468"/>
    </row>
    <row r="3469" spans="42:42">
      <c r="AP3469"/>
    </row>
    <row r="3470" spans="42:42">
      <c r="AP3470"/>
    </row>
    <row r="3471" spans="42:42">
      <c r="AP3471"/>
    </row>
    <row r="3472" spans="42:42">
      <c r="AP3472"/>
    </row>
    <row r="3473" spans="42:42">
      <c r="AP3473"/>
    </row>
    <row r="3474" spans="42:42">
      <c r="AP3474"/>
    </row>
    <row r="3475" spans="42:42">
      <c r="AP3475"/>
    </row>
    <row r="3476" spans="42:42">
      <c r="AP3476"/>
    </row>
    <row r="3477" spans="42:42">
      <c r="AP3477"/>
    </row>
    <row r="3478" spans="42:42">
      <c r="AP3478"/>
    </row>
    <row r="3479" spans="42:42">
      <c r="AP3479"/>
    </row>
    <row r="3480" spans="42:42">
      <c r="AP3480"/>
    </row>
    <row r="3481" spans="42:42">
      <c r="AP3481"/>
    </row>
    <row r="3482" spans="42:42">
      <c r="AP3482"/>
    </row>
    <row r="3483" spans="42:42">
      <c r="AP3483"/>
    </row>
    <row r="3484" spans="42:42">
      <c r="AP3484"/>
    </row>
    <row r="3485" spans="42:42">
      <c r="AP3485"/>
    </row>
    <row r="3486" spans="42:42">
      <c r="AP3486"/>
    </row>
    <row r="3487" spans="42:42">
      <c r="AP3487"/>
    </row>
    <row r="3488" spans="42:42">
      <c r="AP3488"/>
    </row>
    <row r="3489" spans="42:42">
      <c r="AP3489"/>
    </row>
    <row r="3490" spans="42:42">
      <c r="AP3490"/>
    </row>
    <row r="3491" spans="42:42">
      <c r="AP3491"/>
    </row>
    <row r="3492" spans="42:42">
      <c r="AP3492"/>
    </row>
    <row r="3493" spans="42:42">
      <c r="AP3493"/>
    </row>
    <row r="3494" spans="42:42">
      <c r="AP3494"/>
    </row>
    <row r="3495" spans="42:42">
      <c r="AP3495"/>
    </row>
    <row r="3496" spans="42:42">
      <c r="AP3496"/>
    </row>
    <row r="3497" spans="42:42">
      <c r="AP3497"/>
    </row>
    <row r="3498" spans="42:42">
      <c r="AP3498"/>
    </row>
    <row r="3499" spans="42:42">
      <c r="AP3499"/>
    </row>
    <row r="3500" spans="42:42">
      <c r="AP3500"/>
    </row>
    <row r="3501" spans="42:42">
      <c r="AP3501"/>
    </row>
    <row r="3502" spans="42:42">
      <c r="AP3502"/>
    </row>
    <row r="3503" spans="42:42">
      <c r="AP3503"/>
    </row>
    <row r="3504" spans="42:42">
      <c r="AP3504"/>
    </row>
    <row r="3505" spans="42:42">
      <c r="AP3505"/>
    </row>
    <row r="3506" spans="42:42">
      <c r="AP3506"/>
    </row>
    <row r="3507" spans="42:42">
      <c r="AP3507"/>
    </row>
    <row r="3508" spans="42:42">
      <c r="AP3508"/>
    </row>
    <row r="3509" spans="42:42">
      <c r="AP3509"/>
    </row>
    <row r="3510" spans="42:42">
      <c r="AP3510"/>
    </row>
    <row r="3511" spans="42:42">
      <c r="AP3511"/>
    </row>
    <row r="3512" spans="42:42">
      <c r="AP3512"/>
    </row>
    <row r="3513" spans="42:42">
      <c r="AP3513"/>
    </row>
    <row r="3514" spans="42:42">
      <c r="AP3514"/>
    </row>
    <row r="3515" spans="42:42">
      <c r="AP3515"/>
    </row>
    <row r="3516" spans="42:42">
      <c r="AP3516"/>
    </row>
    <row r="3517" spans="42:42">
      <c r="AP3517"/>
    </row>
    <row r="3518" spans="42:42">
      <c r="AP3518"/>
    </row>
    <row r="3519" spans="42:42">
      <c r="AP3519"/>
    </row>
    <row r="3520" spans="42:42">
      <c r="AP3520"/>
    </row>
    <row r="3521" spans="42:42">
      <c r="AP3521"/>
    </row>
    <row r="3522" spans="42:42">
      <c r="AP3522"/>
    </row>
    <row r="3523" spans="42:42">
      <c r="AP3523"/>
    </row>
    <row r="3524" spans="42:42">
      <c r="AP3524"/>
    </row>
    <row r="3525" spans="42:42">
      <c r="AP3525"/>
    </row>
    <row r="3526" spans="42:42">
      <c r="AP3526"/>
    </row>
    <row r="3527" spans="42:42">
      <c r="AP3527"/>
    </row>
    <row r="3528" spans="42:42">
      <c r="AP3528"/>
    </row>
    <row r="3529" spans="42:42">
      <c r="AP3529"/>
    </row>
    <row r="3530" spans="42:42">
      <c r="AP3530"/>
    </row>
    <row r="3531" spans="42:42">
      <c r="AP3531"/>
    </row>
    <row r="3532" spans="42:42">
      <c r="AP3532"/>
    </row>
    <row r="3533" spans="42:42">
      <c r="AP3533"/>
    </row>
    <row r="3534" spans="42:42">
      <c r="AP3534"/>
    </row>
    <row r="3535" spans="42:42">
      <c r="AP3535"/>
    </row>
    <row r="3536" spans="42:42">
      <c r="AP3536"/>
    </row>
    <row r="3537" spans="42:42">
      <c r="AP3537"/>
    </row>
    <row r="3538" spans="42:42">
      <c r="AP3538"/>
    </row>
    <row r="3539" spans="42:42">
      <c r="AP3539"/>
    </row>
    <row r="3540" spans="42:42">
      <c r="AP3540"/>
    </row>
    <row r="3541" spans="42:42">
      <c r="AP3541"/>
    </row>
    <row r="3542" spans="42:42">
      <c r="AP3542"/>
    </row>
    <row r="3543" spans="42:42">
      <c r="AP3543"/>
    </row>
    <row r="3544" spans="42:42">
      <c r="AP3544"/>
    </row>
    <row r="3545" spans="42:42">
      <c r="AP3545"/>
    </row>
    <row r="3546" spans="42:42">
      <c r="AP3546"/>
    </row>
    <row r="3547" spans="42:42">
      <c r="AP3547"/>
    </row>
    <row r="3548" spans="42:42">
      <c r="AP3548"/>
    </row>
    <row r="3549" spans="42:42">
      <c r="AP3549"/>
    </row>
    <row r="3550" spans="42:42">
      <c r="AP3550"/>
    </row>
    <row r="3551" spans="42:42">
      <c r="AP3551"/>
    </row>
    <row r="3552" spans="42:42">
      <c r="AP3552"/>
    </row>
    <row r="3553" spans="42:42">
      <c r="AP3553"/>
    </row>
    <row r="3554" spans="42:42">
      <c r="AP3554"/>
    </row>
    <row r="3555" spans="42:42">
      <c r="AP3555"/>
    </row>
    <row r="3556" spans="42:42">
      <c r="AP3556"/>
    </row>
    <row r="3557" spans="42:42">
      <c r="AP3557"/>
    </row>
    <row r="3558" spans="42:42">
      <c r="AP3558"/>
    </row>
    <row r="3559" spans="42:42">
      <c r="AP3559"/>
    </row>
    <row r="3560" spans="42:42">
      <c r="AP3560"/>
    </row>
    <row r="3561" spans="42:42">
      <c r="AP3561"/>
    </row>
    <row r="3562" spans="42:42">
      <c r="AP3562"/>
    </row>
    <row r="3563" spans="42:42">
      <c r="AP3563"/>
    </row>
    <row r="3564" spans="42:42">
      <c r="AP3564"/>
    </row>
    <row r="3565" spans="42:42">
      <c r="AP3565"/>
    </row>
    <row r="3566" spans="42:42">
      <c r="AP3566"/>
    </row>
    <row r="3567" spans="42:42">
      <c r="AP3567"/>
    </row>
    <row r="3568" spans="42:42">
      <c r="AP3568"/>
    </row>
    <row r="3569" spans="42:42">
      <c r="AP3569"/>
    </row>
    <row r="3570" spans="42:42">
      <c r="AP3570"/>
    </row>
    <row r="3571" spans="42:42">
      <c r="AP3571"/>
    </row>
    <row r="3572" spans="42:42">
      <c r="AP3572"/>
    </row>
    <row r="3573" spans="42:42">
      <c r="AP3573"/>
    </row>
    <row r="3574" spans="42:42">
      <c r="AP3574"/>
    </row>
    <row r="3575" spans="42:42">
      <c r="AP3575"/>
    </row>
    <row r="3576" spans="42:42">
      <c r="AP3576"/>
    </row>
    <row r="3577" spans="42:42">
      <c r="AP3577"/>
    </row>
    <row r="3578" spans="42:42">
      <c r="AP3578"/>
    </row>
    <row r="3579" spans="42:42">
      <c r="AP3579"/>
    </row>
    <row r="3580" spans="42:42">
      <c r="AP3580"/>
    </row>
    <row r="3581" spans="42:42">
      <c r="AP3581"/>
    </row>
    <row r="3582" spans="42:42">
      <c r="AP3582"/>
    </row>
    <row r="3583" spans="42:42">
      <c r="AP3583"/>
    </row>
    <row r="3584" spans="42:42">
      <c r="AP3584"/>
    </row>
    <row r="3585" spans="42:42">
      <c r="AP3585"/>
    </row>
    <row r="3586" spans="42:42">
      <c r="AP3586"/>
    </row>
    <row r="3587" spans="42:42">
      <c r="AP3587"/>
    </row>
    <row r="3588" spans="42:42">
      <c r="AP3588"/>
    </row>
    <row r="3589" spans="42:42">
      <c r="AP3589"/>
    </row>
    <row r="3590" spans="42:42">
      <c r="AP3590"/>
    </row>
    <row r="3591" spans="42:42">
      <c r="AP3591"/>
    </row>
    <row r="3592" spans="42:42">
      <c r="AP3592"/>
    </row>
    <row r="3593" spans="42:42">
      <c r="AP3593"/>
    </row>
    <row r="3594" spans="42:42">
      <c r="AP3594"/>
    </row>
    <row r="3595" spans="42:42">
      <c r="AP3595"/>
    </row>
    <row r="3596" spans="42:42">
      <c r="AP3596"/>
    </row>
    <row r="3597" spans="42:42">
      <c r="AP3597"/>
    </row>
    <row r="3598" spans="42:42">
      <c r="AP3598"/>
    </row>
    <row r="3599" spans="42:42">
      <c r="AP3599"/>
    </row>
    <row r="3600" spans="42:42">
      <c r="AP3600"/>
    </row>
    <row r="3601" spans="42:42">
      <c r="AP3601"/>
    </row>
    <row r="3602" spans="42:42">
      <c r="AP3602"/>
    </row>
    <row r="3603" spans="42:42">
      <c r="AP3603"/>
    </row>
    <row r="3604" spans="42:42">
      <c r="AP3604"/>
    </row>
    <row r="3605" spans="42:42">
      <c r="AP3605"/>
    </row>
    <row r="3606" spans="42:42">
      <c r="AP3606"/>
    </row>
    <row r="3607" spans="42:42">
      <c r="AP3607"/>
    </row>
    <row r="3608" spans="42:42">
      <c r="AP3608"/>
    </row>
    <row r="3609" spans="42:42">
      <c r="AP3609"/>
    </row>
    <row r="3610" spans="42:42">
      <c r="AP3610"/>
    </row>
    <row r="3611" spans="42:42">
      <c r="AP3611"/>
    </row>
    <row r="3612" spans="42:42">
      <c r="AP3612"/>
    </row>
    <row r="3613" spans="42:42">
      <c r="AP3613"/>
    </row>
    <row r="3614" spans="42:42">
      <c r="AP3614"/>
    </row>
    <row r="3615" spans="42:42">
      <c r="AP3615"/>
    </row>
    <row r="3616" spans="42:42">
      <c r="AP3616"/>
    </row>
    <row r="3617" spans="42:42">
      <c r="AP3617"/>
    </row>
    <row r="3618" spans="42:42">
      <c r="AP3618"/>
    </row>
    <row r="3619" spans="42:42">
      <c r="AP3619"/>
    </row>
    <row r="3620" spans="42:42">
      <c r="AP3620"/>
    </row>
    <row r="3621" spans="42:42">
      <c r="AP3621"/>
    </row>
    <row r="3622" spans="42:42">
      <c r="AP3622"/>
    </row>
    <row r="3623" spans="42:42">
      <c r="AP3623"/>
    </row>
    <row r="3624" spans="42:42">
      <c r="AP3624"/>
    </row>
    <row r="3625" spans="42:42">
      <c r="AP3625"/>
    </row>
    <row r="3626" spans="42:42">
      <c r="AP3626"/>
    </row>
    <row r="3627" spans="42:42">
      <c r="AP3627"/>
    </row>
    <row r="3628" spans="42:42">
      <c r="AP3628"/>
    </row>
    <row r="3629" spans="42:42">
      <c r="AP3629"/>
    </row>
    <row r="3630" spans="42:42">
      <c r="AP3630"/>
    </row>
    <row r="3631" spans="42:42">
      <c r="AP3631"/>
    </row>
    <row r="3632" spans="42:42">
      <c r="AP3632"/>
    </row>
    <row r="3633" spans="42:42">
      <c r="AP3633"/>
    </row>
    <row r="3634" spans="42:42">
      <c r="AP3634"/>
    </row>
    <row r="3635" spans="42:42">
      <c r="AP3635"/>
    </row>
    <row r="3636" spans="42:42">
      <c r="AP3636"/>
    </row>
    <row r="3637" spans="42:42">
      <c r="AP3637"/>
    </row>
    <row r="3638" spans="42:42">
      <c r="AP3638"/>
    </row>
    <row r="3639" spans="42:42">
      <c r="AP3639"/>
    </row>
    <row r="3640" spans="42:42">
      <c r="AP3640"/>
    </row>
    <row r="3641" spans="42:42">
      <c r="AP3641"/>
    </row>
    <row r="3642" spans="42:42">
      <c r="AP3642"/>
    </row>
    <row r="3643" spans="42:42">
      <c r="AP3643"/>
    </row>
    <row r="3644" spans="42:42">
      <c r="AP3644"/>
    </row>
    <row r="3645" spans="42:42">
      <c r="AP3645"/>
    </row>
    <row r="3646" spans="42:42">
      <c r="AP3646"/>
    </row>
    <row r="3647" spans="42:42">
      <c r="AP3647"/>
    </row>
    <row r="3648" spans="42:42">
      <c r="AP3648"/>
    </row>
    <row r="3649" spans="42:42">
      <c r="AP3649"/>
    </row>
    <row r="3650" spans="42:42">
      <c r="AP3650"/>
    </row>
    <row r="3651" spans="42:42">
      <c r="AP3651"/>
    </row>
    <row r="3652" spans="42:42">
      <c r="AP3652"/>
    </row>
    <row r="3653" spans="42:42">
      <c r="AP3653"/>
    </row>
    <row r="3654" spans="42:42">
      <c r="AP3654"/>
    </row>
    <row r="3655" spans="42:42">
      <c r="AP3655"/>
    </row>
    <row r="3656" spans="42:42">
      <c r="AP3656"/>
    </row>
    <row r="3657" spans="42:42">
      <c r="AP3657"/>
    </row>
    <row r="3658" spans="42:42">
      <c r="AP3658"/>
    </row>
    <row r="3659" spans="42:42">
      <c r="AP3659"/>
    </row>
    <row r="3660" spans="42:42">
      <c r="AP3660"/>
    </row>
    <row r="3661" spans="42:42">
      <c r="AP3661"/>
    </row>
    <row r="3662" spans="42:42">
      <c r="AP3662"/>
    </row>
    <row r="3663" spans="42:42">
      <c r="AP3663"/>
    </row>
    <row r="3664" spans="42:42">
      <c r="AP3664"/>
    </row>
    <row r="3665" spans="42:42">
      <c r="AP3665"/>
    </row>
    <row r="3666" spans="42:42">
      <c r="AP3666"/>
    </row>
    <row r="3667" spans="42:42">
      <c r="AP3667"/>
    </row>
    <row r="3668" spans="42:42">
      <c r="AP3668"/>
    </row>
    <row r="3669" spans="42:42">
      <c r="AP3669"/>
    </row>
    <row r="3670" spans="42:42">
      <c r="AP3670"/>
    </row>
    <row r="3671" spans="42:42">
      <c r="AP3671"/>
    </row>
    <row r="3672" spans="42:42">
      <c r="AP3672"/>
    </row>
    <row r="3673" spans="42:42">
      <c r="AP3673"/>
    </row>
    <row r="3674" spans="42:42">
      <c r="AP3674"/>
    </row>
    <row r="3675" spans="42:42">
      <c r="AP3675"/>
    </row>
    <row r="3676" spans="42:42">
      <c r="AP3676"/>
    </row>
    <row r="3677" spans="42:42">
      <c r="AP3677"/>
    </row>
    <row r="3678" spans="42:42">
      <c r="AP3678"/>
    </row>
    <row r="3679" spans="42:42">
      <c r="AP3679"/>
    </row>
    <row r="3680" spans="42:42">
      <c r="AP3680"/>
    </row>
    <row r="3681" spans="42:42">
      <c r="AP3681"/>
    </row>
    <row r="3682" spans="42:42">
      <c r="AP3682"/>
    </row>
    <row r="3683" spans="42:42">
      <c r="AP3683"/>
    </row>
    <row r="3684" spans="42:42">
      <c r="AP3684"/>
    </row>
    <row r="3685" spans="42:42">
      <c r="AP3685"/>
    </row>
    <row r="3686" spans="42:42">
      <c r="AP3686"/>
    </row>
    <row r="3687" spans="42:42">
      <c r="AP3687"/>
    </row>
    <row r="3688" spans="42:42">
      <c r="AP3688"/>
    </row>
    <row r="3689" spans="42:42">
      <c r="AP3689"/>
    </row>
    <row r="3690" spans="42:42">
      <c r="AP3690"/>
    </row>
    <row r="3691" spans="42:42">
      <c r="AP3691"/>
    </row>
    <row r="3692" spans="42:42">
      <c r="AP3692"/>
    </row>
    <row r="3693" spans="42:42">
      <c r="AP3693"/>
    </row>
    <row r="3694" spans="42:42">
      <c r="AP3694"/>
    </row>
    <row r="3695" spans="42:42">
      <c r="AP3695"/>
    </row>
    <row r="3696" spans="42:42">
      <c r="AP3696"/>
    </row>
    <row r="3697" spans="42:42">
      <c r="AP3697"/>
    </row>
    <row r="3698" spans="42:42">
      <c r="AP3698"/>
    </row>
    <row r="3699" spans="42:42">
      <c r="AP3699"/>
    </row>
    <row r="3700" spans="42:42">
      <c r="AP3700"/>
    </row>
    <row r="3701" spans="42:42">
      <c r="AP3701"/>
    </row>
    <row r="3702" spans="42:42">
      <c r="AP3702"/>
    </row>
    <row r="3703" spans="42:42">
      <c r="AP3703"/>
    </row>
    <row r="3704" spans="42:42">
      <c r="AP3704"/>
    </row>
    <row r="3705" spans="42:42">
      <c r="AP3705"/>
    </row>
    <row r="3706" spans="42:42">
      <c r="AP3706"/>
    </row>
    <row r="3707" spans="42:42">
      <c r="AP3707"/>
    </row>
    <row r="3708" spans="42:42">
      <c r="AP3708"/>
    </row>
    <row r="3709" spans="42:42">
      <c r="AP3709"/>
    </row>
    <row r="3710" spans="42:42">
      <c r="AP3710"/>
    </row>
    <row r="3711" spans="42:42">
      <c r="AP3711"/>
    </row>
    <row r="3712" spans="42:42">
      <c r="AP3712"/>
    </row>
    <row r="3713" spans="42:42">
      <c r="AP3713"/>
    </row>
    <row r="3714" spans="42:42">
      <c r="AP3714"/>
    </row>
    <row r="3715" spans="42:42">
      <c r="AP3715"/>
    </row>
    <row r="3716" spans="42:42">
      <c r="AP3716"/>
    </row>
    <row r="3717" spans="42:42">
      <c r="AP3717"/>
    </row>
    <row r="3718" spans="42:42">
      <c r="AP3718"/>
    </row>
    <row r="3719" spans="42:42">
      <c r="AP3719"/>
    </row>
    <row r="3720" spans="42:42">
      <c r="AP3720"/>
    </row>
    <row r="3721" spans="42:42">
      <c r="AP3721"/>
    </row>
    <row r="3722" spans="42:42">
      <c r="AP3722"/>
    </row>
    <row r="3723" spans="42:42">
      <c r="AP3723"/>
    </row>
    <row r="3724" spans="42:42">
      <c r="AP3724"/>
    </row>
    <row r="3725" spans="42:42">
      <c r="AP3725"/>
    </row>
    <row r="3726" spans="42:42">
      <c r="AP3726"/>
    </row>
    <row r="3727" spans="42:42">
      <c r="AP3727"/>
    </row>
    <row r="3728" spans="42:42">
      <c r="AP3728"/>
    </row>
    <row r="3729" spans="42:42">
      <c r="AP3729"/>
    </row>
    <row r="3730" spans="42:42">
      <c r="AP3730"/>
    </row>
    <row r="3731" spans="42:42">
      <c r="AP3731"/>
    </row>
    <row r="3732" spans="42:42">
      <c r="AP3732"/>
    </row>
    <row r="3733" spans="42:42">
      <c r="AP3733"/>
    </row>
    <row r="3734" spans="42:42">
      <c r="AP3734"/>
    </row>
    <row r="3735" spans="42:42">
      <c r="AP3735"/>
    </row>
    <row r="3736" spans="42:42">
      <c r="AP3736"/>
    </row>
    <row r="3737" spans="42:42">
      <c r="AP3737"/>
    </row>
    <row r="3738" spans="42:42">
      <c r="AP3738"/>
    </row>
    <row r="3739" spans="42:42">
      <c r="AP3739"/>
    </row>
    <row r="3740" spans="42:42">
      <c r="AP3740"/>
    </row>
    <row r="3741" spans="42:42">
      <c r="AP3741"/>
    </row>
    <row r="3742" spans="42:42">
      <c r="AP3742"/>
    </row>
    <row r="3743" spans="42:42">
      <c r="AP3743"/>
    </row>
    <row r="3744" spans="42:42">
      <c r="AP3744"/>
    </row>
    <row r="3745" spans="42:42">
      <c r="AP3745"/>
    </row>
    <row r="3746" spans="42:42">
      <c r="AP3746"/>
    </row>
    <row r="3747" spans="42:42">
      <c r="AP3747"/>
    </row>
    <row r="3748" spans="42:42">
      <c r="AP3748"/>
    </row>
    <row r="3749" spans="42:42">
      <c r="AP3749"/>
    </row>
    <row r="3750" spans="42:42">
      <c r="AP3750"/>
    </row>
    <row r="3751" spans="42:42">
      <c r="AP3751"/>
    </row>
    <row r="3752" spans="42:42">
      <c r="AP3752"/>
    </row>
    <row r="3753" spans="42:42">
      <c r="AP3753"/>
    </row>
    <row r="3754" spans="42:42">
      <c r="AP3754"/>
    </row>
    <row r="3755" spans="42:42">
      <c r="AP3755"/>
    </row>
    <row r="3756" spans="42:42">
      <c r="AP3756"/>
    </row>
    <row r="3757" spans="42:42">
      <c r="AP3757"/>
    </row>
    <row r="3758" spans="42:42">
      <c r="AP3758"/>
    </row>
    <row r="3759" spans="42:42">
      <c r="AP3759"/>
    </row>
    <row r="3760" spans="42:42">
      <c r="AP3760"/>
    </row>
    <row r="3761" spans="42:42">
      <c r="AP3761"/>
    </row>
    <row r="3762" spans="42:42">
      <c r="AP3762"/>
    </row>
    <row r="3763" spans="42:42">
      <c r="AP3763"/>
    </row>
    <row r="3764" spans="42:42">
      <c r="AP3764"/>
    </row>
    <row r="3765" spans="42:42">
      <c r="AP3765"/>
    </row>
    <row r="3766" spans="42:42">
      <c r="AP3766"/>
    </row>
    <row r="3767" spans="42:42">
      <c r="AP3767"/>
    </row>
    <row r="3768" spans="42:42">
      <c r="AP3768"/>
    </row>
    <row r="3769" spans="42:42">
      <c r="AP3769"/>
    </row>
    <row r="3770" spans="42:42">
      <c r="AP3770"/>
    </row>
    <row r="3771" spans="42:42">
      <c r="AP3771"/>
    </row>
    <row r="3772" spans="42:42">
      <c r="AP3772"/>
    </row>
    <row r="3773" spans="42:42">
      <c r="AP3773"/>
    </row>
    <row r="3774" spans="42:42">
      <c r="AP3774"/>
    </row>
    <row r="3775" spans="42:42">
      <c r="AP3775"/>
    </row>
    <row r="3776" spans="42:42">
      <c r="AP3776"/>
    </row>
    <row r="3777" spans="42:42">
      <c r="AP3777"/>
    </row>
    <row r="3778" spans="42:42">
      <c r="AP3778"/>
    </row>
    <row r="3779" spans="42:42">
      <c r="AP3779"/>
    </row>
    <row r="3780" spans="42:42">
      <c r="AP3780"/>
    </row>
    <row r="3781" spans="42:42">
      <c r="AP3781"/>
    </row>
    <row r="3782" spans="42:42">
      <c r="AP3782"/>
    </row>
    <row r="3783" spans="42:42">
      <c r="AP3783"/>
    </row>
    <row r="3784" spans="42:42">
      <c r="AP3784"/>
    </row>
    <row r="3785" spans="42:42">
      <c r="AP3785"/>
    </row>
    <row r="3786" spans="42:42">
      <c r="AP3786"/>
    </row>
    <row r="3787" spans="42:42">
      <c r="AP3787"/>
    </row>
    <row r="3788" spans="42:42">
      <c r="AP3788"/>
    </row>
    <row r="3789" spans="42:42">
      <c r="AP3789"/>
    </row>
    <row r="3790" spans="42:42">
      <c r="AP3790"/>
    </row>
    <row r="3791" spans="42:42">
      <c r="AP3791"/>
    </row>
    <row r="3792" spans="42:42">
      <c r="AP3792"/>
    </row>
    <row r="3793" spans="42:42">
      <c r="AP3793"/>
    </row>
    <row r="3794" spans="42:42">
      <c r="AP3794"/>
    </row>
    <row r="3795" spans="42:42">
      <c r="AP3795"/>
    </row>
    <row r="3796" spans="42:42">
      <c r="AP3796"/>
    </row>
    <row r="3797" spans="42:42">
      <c r="AP3797"/>
    </row>
    <row r="3798" spans="42:42">
      <c r="AP3798"/>
    </row>
    <row r="3799" spans="42:42">
      <c r="AP3799"/>
    </row>
    <row r="3800" spans="42:42">
      <c r="AP3800"/>
    </row>
    <row r="3801" spans="42:42">
      <c r="AP3801"/>
    </row>
    <row r="3802" spans="42:42">
      <c r="AP3802"/>
    </row>
    <row r="3803" spans="42:42">
      <c r="AP3803"/>
    </row>
    <row r="3804" spans="42:42">
      <c r="AP3804"/>
    </row>
    <row r="3805" spans="42:42">
      <c r="AP3805"/>
    </row>
    <row r="3806" spans="42:42">
      <c r="AP3806"/>
    </row>
    <row r="3807" spans="42:42">
      <c r="AP3807"/>
    </row>
    <row r="3808" spans="42:42">
      <c r="AP3808"/>
    </row>
    <row r="3809" spans="42:42">
      <c r="AP3809"/>
    </row>
    <row r="3810" spans="42:42">
      <c r="AP3810"/>
    </row>
    <row r="3811" spans="42:42">
      <c r="AP3811"/>
    </row>
    <row r="3812" spans="42:42">
      <c r="AP3812"/>
    </row>
    <row r="3813" spans="42:42">
      <c r="AP3813"/>
    </row>
    <row r="3814" spans="42:42">
      <c r="AP3814"/>
    </row>
    <row r="3815" spans="42:42">
      <c r="AP3815"/>
    </row>
    <row r="3816" spans="42:42">
      <c r="AP3816"/>
    </row>
    <row r="3817" spans="42:42">
      <c r="AP3817"/>
    </row>
    <row r="3818" spans="42:42">
      <c r="AP3818"/>
    </row>
    <row r="3819" spans="42:42">
      <c r="AP3819"/>
    </row>
    <row r="3820" spans="42:42">
      <c r="AP3820"/>
    </row>
    <row r="3821" spans="42:42">
      <c r="AP3821"/>
    </row>
    <row r="3822" spans="42:42">
      <c r="AP3822"/>
    </row>
    <row r="3823" spans="42:42">
      <c r="AP3823"/>
    </row>
    <row r="3824" spans="42:42">
      <c r="AP3824"/>
    </row>
    <row r="3825" spans="42:42">
      <c r="AP3825"/>
    </row>
    <row r="3826" spans="42:42">
      <c r="AP3826"/>
    </row>
    <row r="3827" spans="42:42">
      <c r="AP3827"/>
    </row>
    <row r="3828" spans="42:42">
      <c r="AP3828"/>
    </row>
    <row r="3829" spans="42:42">
      <c r="AP3829"/>
    </row>
    <row r="3830" spans="42:42">
      <c r="AP3830"/>
    </row>
    <row r="3831" spans="42:42">
      <c r="AP3831"/>
    </row>
    <row r="3832" spans="42:42">
      <c r="AP3832"/>
    </row>
    <row r="3833" spans="42:42">
      <c r="AP3833"/>
    </row>
    <row r="3834" spans="42:42">
      <c r="AP3834"/>
    </row>
    <row r="3835" spans="42:42">
      <c r="AP3835"/>
    </row>
    <row r="3836" spans="42:42">
      <c r="AP3836"/>
    </row>
    <row r="3837" spans="42:42">
      <c r="AP3837"/>
    </row>
    <row r="3838" spans="42:42">
      <c r="AP3838"/>
    </row>
    <row r="3839" spans="42:42">
      <c r="AP3839"/>
    </row>
    <row r="3840" spans="42:42">
      <c r="AP3840"/>
    </row>
    <row r="3841" spans="42:42">
      <c r="AP3841"/>
    </row>
    <row r="3842" spans="42:42">
      <c r="AP3842"/>
    </row>
    <row r="3843" spans="42:42">
      <c r="AP3843"/>
    </row>
    <row r="3844" spans="42:42">
      <c r="AP3844"/>
    </row>
    <row r="3845" spans="42:42">
      <c r="AP3845"/>
    </row>
    <row r="3846" spans="42:42">
      <c r="AP3846"/>
    </row>
    <row r="3847" spans="42:42">
      <c r="AP3847"/>
    </row>
    <row r="3848" spans="42:42">
      <c r="AP3848"/>
    </row>
    <row r="3849" spans="42:42">
      <c r="AP3849"/>
    </row>
    <row r="3850" spans="42:42">
      <c r="AP3850"/>
    </row>
    <row r="3851" spans="42:42">
      <c r="AP3851"/>
    </row>
    <row r="3852" spans="42:42">
      <c r="AP3852"/>
    </row>
    <row r="3853" spans="42:42">
      <c r="AP3853"/>
    </row>
    <row r="3854" spans="42:42">
      <c r="AP3854"/>
    </row>
    <row r="3855" spans="42:42">
      <c r="AP3855"/>
    </row>
    <row r="3856" spans="42:42">
      <c r="AP3856"/>
    </row>
    <row r="3857" spans="42:42">
      <c r="AP3857"/>
    </row>
    <row r="3858" spans="42:42">
      <c r="AP3858"/>
    </row>
    <row r="3859" spans="42:42">
      <c r="AP3859"/>
    </row>
    <row r="3860" spans="42:42">
      <c r="AP3860"/>
    </row>
    <row r="3861" spans="42:42">
      <c r="AP3861"/>
    </row>
    <row r="3862" spans="42:42">
      <c r="AP3862"/>
    </row>
    <row r="3863" spans="42:42">
      <c r="AP3863"/>
    </row>
    <row r="3864" spans="42:42">
      <c r="AP3864"/>
    </row>
    <row r="3865" spans="42:42">
      <c r="AP3865"/>
    </row>
    <row r="3866" spans="42:42">
      <c r="AP3866"/>
    </row>
    <row r="3867" spans="42:42">
      <c r="AP3867"/>
    </row>
    <row r="3868" spans="42:42">
      <c r="AP3868"/>
    </row>
    <row r="3869" spans="42:42">
      <c r="AP3869"/>
    </row>
    <row r="3870" spans="42:42">
      <c r="AP3870"/>
    </row>
    <row r="3871" spans="42:42">
      <c r="AP3871"/>
    </row>
    <row r="3872" spans="42:42">
      <c r="AP3872"/>
    </row>
    <row r="3873" spans="42:42">
      <c r="AP3873"/>
    </row>
    <row r="3874" spans="42:42">
      <c r="AP3874"/>
    </row>
    <row r="3875" spans="42:42">
      <c r="AP3875"/>
    </row>
    <row r="3876" spans="42:42">
      <c r="AP3876"/>
    </row>
    <row r="3877" spans="42:42">
      <c r="AP3877"/>
    </row>
    <row r="3878" spans="42:42">
      <c r="AP3878"/>
    </row>
    <row r="3879" spans="42:42">
      <c r="AP3879"/>
    </row>
    <row r="3880" spans="42:42">
      <c r="AP3880"/>
    </row>
    <row r="3881" spans="42:42">
      <c r="AP3881"/>
    </row>
    <row r="3882" spans="42:42">
      <c r="AP3882"/>
    </row>
    <row r="3883" spans="42:42">
      <c r="AP3883"/>
    </row>
    <row r="3884" spans="42:42">
      <c r="AP3884"/>
    </row>
    <row r="3885" spans="42:42">
      <c r="AP3885"/>
    </row>
    <row r="3886" spans="42:42">
      <c r="AP3886"/>
    </row>
    <row r="3887" spans="42:42">
      <c r="AP3887"/>
    </row>
    <row r="3888" spans="42:42">
      <c r="AP3888"/>
    </row>
    <row r="3889" spans="42:42">
      <c r="AP3889"/>
    </row>
    <row r="3890" spans="42:42">
      <c r="AP3890"/>
    </row>
    <row r="3891" spans="42:42">
      <c r="AP3891"/>
    </row>
    <row r="3892" spans="42:42">
      <c r="AP3892"/>
    </row>
    <row r="3893" spans="42:42">
      <c r="AP3893"/>
    </row>
    <row r="3894" spans="42:42">
      <c r="AP3894"/>
    </row>
    <row r="3895" spans="42:42">
      <c r="AP3895"/>
    </row>
    <row r="3896" spans="42:42">
      <c r="AP3896"/>
    </row>
    <row r="3897" spans="42:42">
      <c r="AP3897"/>
    </row>
    <row r="3898" spans="42:42">
      <c r="AP3898"/>
    </row>
    <row r="3899" spans="42:42">
      <c r="AP3899"/>
    </row>
    <row r="3900" spans="42:42">
      <c r="AP3900"/>
    </row>
    <row r="3901" spans="42:42">
      <c r="AP3901"/>
    </row>
    <row r="3902" spans="42:42">
      <c r="AP3902"/>
    </row>
    <row r="3903" spans="42:42">
      <c r="AP3903"/>
    </row>
    <row r="3904" spans="42:42">
      <c r="AP3904"/>
    </row>
    <row r="3905" spans="42:42">
      <c r="AP3905"/>
    </row>
    <row r="3906" spans="42:42">
      <c r="AP3906"/>
    </row>
    <row r="3907" spans="42:42">
      <c r="AP3907"/>
    </row>
    <row r="3908" spans="42:42">
      <c r="AP3908"/>
    </row>
    <row r="3909" spans="42:42">
      <c r="AP3909"/>
    </row>
    <row r="3910" spans="42:42">
      <c r="AP3910"/>
    </row>
    <row r="3911" spans="42:42">
      <c r="AP3911"/>
    </row>
    <row r="3912" spans="42:42">
      <c r="AP3912"/>
    </row>
    <row r="3913" spans="42:42">
      <c r="AP3913"/>
    </row>
    <row r="3914" spans="42:42">
      <c r="AP3914"/>
    </row>
    <row r="3915" spans="42:42">
      <c r="AP3915"/>
    </row>
    <row r="3916" spans="42:42">
      <c r="AP3916"/>
    </row>
    <row r="3917" spans="42:42">
      <c r="AP3917"/>
    </row>
    <row r="3918" spans="42:42">
      <c r="AP3918"/>
    </row>
    <row r="3919" spans="42:42">
      <c r="AP3919"/>
    </row>
    <row r="3920" spans="42:42">
      <c r="AP3920"/>
    </row>
    <row r="3921" spans="42:42">
      <c r="AP3921"/>
    </row>
    <row r="3922" spans="42:42">
      <c r="AP3922"/>
    </row>
    <row r="3923" spans="42:42">
      <c r="AP3923"/>
    </row>
    <row r="3924" spans="42:42">
      <c r="AP3924"/>
    </row>
    <row r="3925" spans="42:42">
      <c r="AP3925"/>
    </row>
    <row r="3926" spans="42:42">
      <c r="AP3926"/>
    </row>
    <row r="3927" spans="42:42">
      <c r="AP3927"/>
    </row>
    <row r="3928" spans="42:42">
      <c r="AP3928"/>
    </row>
    <row r="3929" spans="42:42">
      <c r="AP3929"/>
    </row>
    <row r="3930" spans="42:42">
      <c r="AP3930"/>
    </row>
    <row r="3931" spans="42:42">
      <c r="AP3931"/>
    </row>
    <row r="3932" spans="42:42">
      <c r="AP3932"/>
    </row>
    <row r="3933" spans="42:42">
      <c r="AP3933"/>
    </row>
    <row r="3934" spans="42:42">
      <c r="AP3934"/>
    </row>
    <row r="3935" spans="42:42">
      <c r="AP3935"/>
    </row>
    <row r="3936" spans="42:42">
      <c r="AP3936"/>
    </row>
    <row r="3937" spans="42:42">
      <c r="AP3937"/>
    </row>
    <row r="3938" spans="42:42">
      <c r="AP3938"/>
    </row>
    <row r="3939" spans="42:42">
      <c r="AP3939"/>
    </row>
    <row r="3940" spans="42:42">
      <c r="AP3940"/>
    </row>
    <row r="3941" spans="42:42">
      <c r="AP3941"/>
    </row>
    <row r="3942" spans="42:42">
      <c r="AP3942"/>
    </row>
    <row r="3943" spans="42:42">
      <c r="AP3943"/>
    </row>
    <row r="3944" spans="42:42">
      <c r="AP3944"/>
    </row>
    <row r="3945" spans="42:42">
      <c r="AP3945"/>
    </row>
    <row r="3946" spans="42:42">
      <c r="AP3946"/>
    </row>
    <row r="3947" spans="42:42">
      <c r="AP3947"/>
    </row>
    <row r="3948" spans="42:42">
      <c r="AP3948"/>
    </row>
    <row r="3949" spans="42:42">
      <c r="AP3949"/>
    </row>
    <row r="3950" spans="42:42">
      <c r="AP3950"/>
    </row>
    <row r="3951" spans="42:42">
      <c r="AP3951"/>
    </row>
    <row r="3952" spans="42:42">
      <c r="AP3952"/>
    </row>
    <row r="3953" spans="42:42">
      <c r="AP3953"/>
    </row>
    <row r="3954" spans="42:42">
      <c r="AP3954"/>
    </row>
    <row r="3955" spans="42:42">
      <c r="AP3955"/>
    </row>
    <row r="3956" spans="42:42">
      <c r="AP3956"/>
    </row>
    <row r="3957" spans="42:42">
      <c r="AP3957"/>
    </row>
    <row r="3958" spans="42:42">
      <c r="AP3958"/>
    </row>
    <row r="3959" spans="42:42">
      <c r="AP3959"/>
    </row>
    <row r="3960" spans="42:42">
      <c r="AP3960"/>
    </row>
    <row r="3961" spans="42:42">
      <c r="AP3961"/>
    </row>
    <row r="3962" spans="42:42">
      <c r="AP3962"/>
    </row>
    <row r="3963" spans="42:42">
      <c r="AP3963"/>
    </row>
    <row r="3964" spans="42:42">
      <c r="AP3964"/>
    </row>
    <row r="3965" spans="42:42">
      <c r="AP3965"/>
    </row>
    <row r="3966" spans="42:42">
      <c r="AP3966"/>
    </row>
    <row r="3967" spans="42:42">
      <c r="AP3967"/>
    </row>
    <row r="3968" spans="42:42">
      <c r="AP3968"/>
    </row>
    <row r="3969" spans="42:42">
      <c r="AP3969"/>
    </row>
    <row r="3970" spans="42:42">
      <c r="AP3970"/>
    </row>
    <row r="3971" spans="42:42">
      <c r="AP3971"/>
    </row>
    <row r="3972" spans="42:42">
      <c r="AP3972"/>
    </row>
    <row r="3973" spans="42:42">
      <c r="AP3973"/>
    </row>
    <row r="3974" spans="42:42">
      <c r="AP3974"/>
    </row>
    <row r="3975" spans="42:42">
      <c r="AP3975"/>
    </row>
    <row r="3976" spans="42:42">
      <c r="AP3976"/>
    </row>
    <row r="3977" spans="42:42">
      <c r="AP3977"/>
    </row>
    <row r="3978" spans="42:42">
      <c r="AP3978"/>
    </row>
    <row r="3979" spans="42:42">
      <c r="AP3979"/>
    </row>
    <row r="3980" spans="42:42">
      <c r="AP3980"/>
    </row>
    <row r="3981" spans="42:42">
      <c r="AP3981"/>
    </row>
    <row r="3982" spans="42:42">
      <c r="AP3982"/>
    </row>
    <row r="3983" spans="42:42">
      <c r="AP3983"/>
    </row>
    <row r="3984" spans="42:42">
      <c r="AP3984"/>
    </row>
    <row r="3985" spans="42:42">
      <c r="AP3985"/>
    </row>
    <row r="3986" spans="42:42">
      <c r="AP3986"/>
    </row>
    <row r="3987" spans="42:42">
      <c r="AP3987"/>
    </row>
    <row r="3988" spans="42:42">
      <c r="AP3988"/>
    </row>
    <row r="3989" spans="42:42">
      <c r="AP3989"/>
    </row>
    <row r="3990" spans="42:42">
      <c r="AP3990"/>
    </row>
    <row r="3991" spans="42:42">
      <c r="AP3991"/>
    </row>
    <row r="3992" spans="42:42">
      <c r="AP3992"/>
    </row>
    <row r="3993" spans="42:42">
      <c r="AP3993"/>
    </row>
    <row r="3994" spans="42:42">
      <c r="AP3994"/>
    </row>
    <row r="3995" spans="42:42">
      <c r="AP3995"/>
    </row>
    <row r="3996" spans="42:42">
      <c r="AP3996"/>
    </row>
    <row r="3997" spans="42:42">
      <c r="AP3997"/>
    </row>
    <row r="3998" spans="42:42">
      <c r="AP3998"/>
    </row>
    <row r="3999" spans="42:42">
      <c r="AP3999"/>
    </row>
    <row r="4000" spans="42:42">
      <c r="AP4000"/>
    </row>
    <row r="4001" spans="42:42">
      <c r="AP4001"/>
    </row>
    <row r="4002" spans="42:42">
      <c r="AP4002"/>
    </row>
    <row r="4003" spans="42:42">
      <c r="AP4003"/>
    </row>
    <row r="4004" spans="42:42">
      <c r="AP4004"/>
    </row>
    <row r="4005" spans="42:42">
      <c r="AP4005"/>
    </row>
    <row r="4006" spans="42:42">
      <c r="AP4006"/>
    </row>
    <row r="4007" spans="42:42">
      <c r="AP4007"/>
    </row>
    <row r="4008" spans="42:42">
      <c r="AP4008"/>
    </row>
    <row r="4009" spans="42:42">
      <c r="AP4009"/>
    </row>
    <row r="4010" spans="42:42">
      <c r="AP4010"/>
    </row>
    <row r="4011" spans="42:42">
      <c r="AP4011"/>
    </row>
    <row r="4012" spans="42:42">
      <c r="AP4012"/>
    </row>
    <row r="4013" spans="42:42">
      <c r="AP4013"/>
    </row>
    <row r="4014" spans="42:42">
      <c r="AP4014"/>
    </row>
    <row r="4015" spans="42:42">
      <c r="AP4015"/>
    </row>
    <row r="4016" spans="42:42">
      <c r="AP4016"/>
    </row>
    <row r="4017" spans="42:42">
      <c r="AP4017"/>
    </row>
    <row r="4018" spans="42:42">
      <c r="AP4018"/>
    </row>
    <row r="4019" spans="42:42">
      <c r="AP4019"/>
    </row>
    <row r="4020" spans="42:42">
      <c r="AP4020"/>
    </row>
    <row r="4021" spans="42:42">
      <c r="AP4021"/>
    </row>
    <row r="4022" spans="42:42">
      <c r="AP4022"/>
    </row>
    <row r="4023" spans="42:42">
      <c r="AP4023"/>
    </row>
    <row r="4024" spans="42:42">
      <c r="AP4024"/>
    </row>
    <row r="4025" spans="42:42">
      <c r="AP4025"/>
    </row>
    <row r="4026" spans="42:42">
      <c r="AP4026"/>
    </row>
    <row r="4027" spans="42:42">
      <c r="AP4027"/>
    </row>
    <row r="4028" spans="42:42">
      <c r="AP4028"/>
    </row>
    <row r="4029" spans="42:42">
      <c r="AP4029"/>
    </row>
    <row r="4030" spans="42:42">
      <c r="AP4030"/>
    </row>
    <row r="4031" spans="42:42">
      <c r="AP4031"/>
    </row>
    <row r="4032" spans="42:42">
      <c r="AP4032"/>
    </row>
    <row r="4033" spans="42:42">
      <c r="AP4033"/>
    </row>
    <row r="4034" spans="42:42">
      <c r="AP4034"/>
    </row>
    <row r="4035" spans="42:42">
      <c r="AP4035"/>
    </row>
    <row r="4036" spans="42:42">
      <c r="AP4036"/>
    </row>
    <row r="4037" spans="42:42">
      <c r="AP4037"/>
    </row>
    <row r="4038" spans="42:42">
      <c r="AP4038"/>
    </row>
    <row r="4039" spans="42:42">
      <c r="AP4039"/>
    </row>
    <row r="4040" spans="42:42">
      <c r="AP4040"/>
    </row>
    <row r="4041" spans="42:42">
      <c r="AP4041"/>
    </row>
    <row r="4042" spans="42:42">
      <c r="AP4042"/>
    </row>
    <row r="4043" spans="42:42">
      <c r="AP4043"/>
    </row>
    <row r="4044" spans="42:42">
      <c r="AP4044"/>
    </row>
    <row r="4045" spans="42:42">
      <c r="AP4045"/>
    </row>
    <row r="4046" spans="42:42">
      <c r="AP4046"/>
    </row>
    <row r="4047" spans="42:42">
      <c r="AP4047"/>
    </row>
    <row r="4048" spans="42:42">
      <c r="AP4048"/>
    </row>
    <row r="4049" spans="42:42">
      <c r="AP4049"/>
    </row>
    <row r="4050" spans="42:42">
      <c r="AP4050"/>
    </row>
    <row r="4051" spans="42:42">
      <c r="AP4051"/>
    </row>
    <row r="4052" spans="42:42">
      <c r="AP4052"/>
    </row>
    <row r="4053" spans="42:42">
      <c r="AP4053"/>
    </row>
    <row r="4054" spans="42:42">
      <c r="AP4054"/>
    </row>
    <row r="4055" spans="42:42">
      <c r="AP4055"/>
    </row>
    <row r="4056" spans="42:42">
      <c r="AP4056"/>
    </row>
    <row r="4057" spans="42:42">
      <c r="AP4057"/>
    </row>
    <row r="4058" spans="42:42">
      <c r="AP4058"/>
    </row>
    <row r="4059" spans="42:42">
      <c r="AP4059"/>
    </row>
    <row r="4060" spans="42:42">
      <c r="AP4060"/>
    </row>
    <row r="4061" spans="42:42">
      <c r="AP4061"/>
    </row>
    <row r="4062" spans="42:42">
      <c r="AP4062"/>
    </row>
    <row r="4063" spans="42:42">
      <c r="AP4063"/>
    </row>
    <row r="4064" spans="42:42">
      <c r="AP4064"/>
    </row>
    <row r="4065" spans="42:42">
      <c r="AP4065"/>
    </row>
    <row r="4066" spans="42:42">
      <c r="AP4066"/>
    </row>
    <row r="4067" spans="42:42">
      <c r="AP4067"/>
    </row>
    <row r="4068" spans="42:42">
      <c r="AP4068"/>
    </row>
    <row r="4069" spans="42:42">
      <c r="AP4069"/>
    </row>
    <row r="4070" spans="42:42">
      <c r="AP4070"/>
    </row>
    <row r="4071" spans="42:42">
      <c r="AP4071"/>
    </row>
    <row r="4072" spans="42:42">
      <c r="AP4072"/>
    </row>
    <row r="4073" spans="42:42">
      <c r="AP4073"/>
    </row>
    <row r="4074" spans="42:42">
      <c r="AP4074"/>
    </row>
    <row r="4075" spans="42:42">
      <c r="AP4075"/>
    </row>
    <row r="4076" spans="42:42">
      <c r="AP4076"/>
    </row>
    <row r="4077" spans="42:42">
      <c r="AP4077"/>
    </row>
    <row r="4078" spans="42:42">
      <c r="AP4078"/>
    </row>
    <row r="4079" spans="42:42">
      <c r="AP4079"/>
    </row>
    <row r="4080" spans="42:42">
      <c r="AP4080"/>
    </row>
    <row r="4081" spans="42:42">
      <c r="AP4081"/>
    </row>
    <row r="4082" spans="42:42">
      <c r="AP4082"/>
    </row>
    <row r="4083" spans="42:42">
      <c r="AP4083"/>
    </row>
    <row r="4084" spans="42:42">
      <c r="AP4084"/>
    </row>
    <row r="4085" spans="42:42">
      <c r="AP4085"/>
    </row>
    <row r="4086" spans="42:42">
      <c r="AP4086"/>
    </row>
    <row r="4087" spans="42:42">
      <c r="AP4087"/>
    </row>
    <row r="4088" spans="42:42">
      <c r="AP4088"/>
    </row>
    <row r="4089" spans="42:42">
      <c r="AP4089"/>
    </row>
    <row r="4090" spans="42:42">
      <c r="AP4090"/>
    </row>
    <row r="4091" spans="42:42">
      <c r="AP4091"/>
    </row>
    <row r="4092" spans="42:42">
      <c r="AP4092"/>
    </row>
    <row r="4093" spans="42:42">
      <c r="AP4093"/>
    </row>
    <row r="4094" spans="42:42">
      <c r="AP4094"/>
    </row>
    <row r="4095" spans="42:42">
      <c r="AP4095"/>
    </row>
    <row r="4096" spans="42:42">
      <c r="AP4096"/>
    </row>
    <row r="4097" spans="42:42">
      <c r="AP4097"/>
    </row>
    <row r="4098" spans="42:42">
      <c r="AP4098"/>
    </row>
    <row r="4099" spans="42:42">
      <c r="AP4099"/>
    </row>
    <row r="4100" spans="42:42">
      <c r="AP4100"/>
    </row>
    <row r="4101" spans="42:42">
      <c r="AP4101"/>
    </row>
    <row r="4102" spans="42:42">
      <c r="AP4102"/>
    </row>
    <row r="4103" spans="42:42">
      <c r="AP4103"/>
    </row>
    <row r="4104" spans="42:42">
      <c r="AP4104"/>
    </row>
    <row r="4105" spans="42:42">
      <c r="AP4105"/>
    </row>
    <row r="4106" spans="42:42">
      <c r="AP4106"/>
    </row>
    <row r="4107" spans="42:42">
      <c r="AP4107"/>
    </row>
    <row r="4108" spans="42:42">
      <c r="AP4108"/>
    </row>
    <row r="4109" spans="42:42">
      <c r="AP4109"/>
    </row>
    <row r="4110" spans="42:42">
      <c r="AP4110"/>
    </row>
    <row r="4111" spans="42:42">
      <c r="AP4111"/>
    </row>
    <row r="4112" spans="42:42">
      <c r="AP4112"/>
    </row>
    <row r="4113" spans="42:42">
      <c r="AP4113"/>
    </row>
    <row r="4114" spans="42:42">
      <c r="AP4114"/>
    </row>
    <row r="4115" spans="42:42">
      <c r="AP4115"/>
    </row>
    <row r="4116" spans="42:42">
      <c r="AP4116"/>
    </row>
    <row r="4117" spans="42:42">
      <c r="AP4117"/>
    </row>
    <row r="4118" spans="42:42">
      <c r="AP4118"/>
    </row>
    <row r="4119" spans="42:42">
      <c r="AP4119"/>
    </row>
    <row r="4120" spans="42:42">
      <c r="AP4120"/>
    </row>
    <row r="4121" spans="42:42">
      <c r="AP4121"/>
    </row>
    <row r="4122" spans="42:42">
      <c r="AP4122"/>
    </row>
    <row r="4123" spans="42:42">
      <c r="AP4123"/>
    </row>
    <row r="4124" spans="42:42">
      <c r="AP4124"/>
    </row>
    <row r="4125" spans="42:42">
      <c r="AP4125"/>
    </row>
    <row r="4126" spans="42:42">
      <c r="AP4126"/>
    </row>
    <row r="4127" spans="42:42">
      <c r="AP4127"/>
    </row>
    <row r="4128" spans="42:42">
      <c r="AP4128"/>
    </row>
    <row r="4129" spans="42:42">
      <c r="AP4129"/>
    </row>
    <row r="4130" spans="42:42">
      <c r="AP4130"/>
    </row>
    <row r="4131" spans="42:42">
      <c r="AP4131"/>
    </row>
    <row r="4132" spans="42:42">
      <c r="AP4132"/>
    </row>
    <row r="4133" spans="42:42">
      <c r="AP4133"/>
    </row>
    <row r="4134" spans="42:42">
      <c r="AP4134"/>
    </row>
    <row r="4135" spans="42:42">
      <c r="AP4135"/>
    </row>
    <row r="4136" spans="42:42">
      <c r="AP4136"/>
    </row>
    <row r="4137" spans="42:42">
      <c r="AP4137"/>
    </row>
    <row r="4138" spans="42:42">
      <c r="AP4138"/>
    </row>
    <row r="4139" spans="42:42">
      <c r="AP4139"/>
    </row>
    <row r="4140" spans="42:42">
      <c r="AP4140"/>
    </row>
    <row r="4141" spans="42:42">
      <c r="AP4141"/>
    </row>
    <row r="4142" spans="42:42">
      <c r="AP4142"/>
    </row>
    <row r="4143" spans="42:42">
      <c r="AP4143"/>
    </row>
    <row r="4144" spans="42:42">
      <c r="AP4144"/>
    </row>
    <row r="4145" spans="42:42">
      <c r="AP4145"/>
    </row>
    <row r="4146" spans="42:42">
      <c r="AP4146"/>
    </row>
    <row r="4147" spans="42:42">
      <c r="AP4147"/>
    </row>
    <row r="4148" spans="42:42">
      <c r="AP4148"/>
    </row>
    <row r="4149" spans="42:42">
      <c r="AP4149"/>
    </row>
    <row r="4150" spans="42:42">
      <c r="AP4150"/>
    </row>
    <row r="4151" spans="42:42">
      <c r="AP4151"/>
    </row>
    <row r="4152" spans="42:42">
      <c r="AP4152"/>
    </row>
    <row r="4153" spans="42:42">
      <c r="AP4153"/>
    </row>
    <row r="4154" spans="42:42">
      <c r="AP4154"/>
    </row>
    <row r="4155" spans="42:42">
      <c r="AP4155"/>
    </row>
    <row r="4156" spans="42:42">
      <c r="AP4156"/>
    </row>
    <row r="4157" spans="42:42">
      <c r="AP4157"/>
    </row>
    <row r="4158" spans="42:42">
      <c r="AP4158"/>
    </row>
    <row r="4159" spans="42:42">
      <c r="AP4159"/>
    </row>
    <row r="4160" spans="42:42">
      <c r="AP4160"/>
    </row>
    <row r="4161" spans="42:42">
      <c r="AP4161"/>
    </row>
    <row r="4162" spans="42:42">
      <c r="AP4162"/>
    </row>
    <row r="4163" spans="42:42">
      <c r="AP4163"/>
    </row>
    <row r="4164" spans="42:42">
      <c r="AP4164"/>
    </row>
    <row r="4165" spans="42:42">
      <c r="AP4165"/>
    </row>
    <row r="4166" spans="42:42">
      <c r="AP4166"/>
    </row>
    <row r="4167" spans="42:42">
      <c r="AP4167"/>
    </row>
    <row r="4168" spans="42:42">
      <c r="AP4168"/>
    </row>
    <row r="4169" spans="42:42">
      <c r="AP4169"/>
    </row>
    <row r="4170" spans="42:42">
      <c r="AP4170"/>
    </row>
    <row r="4171" spans="42:42">
      <c r="AP4171"/>
    </row>
    <row r="4172" spans="42:42">
      <c r="AP4172"/>
    </row>
    <row r="4173" spans="42:42">
      <c r="AP4173"/>
    </row>
    <row r="4174" spans="42:42">
      <c r="AP4174"/>
    </row>
    <row r="4175" spans="42:42">
      <c r="AP4175"/>
    </row>
    <row r="4176" spans="42:42">
      <c r="AP4176"/>
    </row>
    <row r="4177" spans="42:42">
      <c r="AP4177"/>
    </row>
    <row r="4178" spans="42:42">
      <c r="AP4178"/>
    </row>
    <row r="4179" spans="42:42">
      <c r="AP4179"/>
    </row>
    <row r="4180" spans="42:42">
      <c r="AP4180"/>
    </row>
    <row r="4181" spans="42:42">
      <c r="AP4181"/>
    </row>
    <row r="4182" spans="42:42">
      <c r="AP4182"/>
    </row>
    <row r="4183" spans="42:42">
      <c r="AP4183"/>
    </row>
    <row r="4184" spans="42:42">
      <c r="AP4184"/>
    </row>
    <row r="4185" spans="42:42">
      <c r="AP4185"/>
    </row>
    <row r="4186" spans="42:42">
      <c r="AP4186"/>
    </row>
    <row r="4187" spans="42:42">
      <c r="AP4187"/>
    </row>
    <row r="4188" spans="42:42">
      <c r="AP4188"/>
    </row>
    <row r="4189" spans="42:42">
      <c r="AP4189"/>
    </row>
    <row r="4190" spans="42:42">
      <c r="AP4190"/>
    </row>
    <row r="4191" spans="42:42">
      <c r="AP4191"/>
    </row>
    <row r="4192" spans="42:42">
      <c r="AP4192"/>
    </row>
    <row r="4193" spans="42:42">
      <c r="AP4193"/>
    </row>
    <row r="4194" spans="42:42">
      <c r="AP4194"/>
    </row>
    <row r="4195" spans="42:42">
      <c r="AP4195"/>
    </row>
    <row r="4196" spans="42:42">
      <c r="AP4196"/>
    </row>
    <row r="4197" spans="42:42">
      <c r="AP4197"/>
    </row>
    <row r="4198" spans="42:42">
      <c r="AP4198"/>
    </row>
    <row r="4199" spans="42:42">
      <c r="AP4199"/>
    </row>
    <row r="4200" spans="42:42">
      <c r="AP4200"/>
    </row>
    <row r="4201" spans="42:42">
      <c r="AP4201"/>
    </row>
    <row r="4202" spans="42:42">
      <c r="AP4202"/>
    </row>
    <row r="4203" spans="42:42">
      <c r="AP4203"/>
    </row>
    <row r="4204" spans="42:42">
      <c r="AP4204"/>
    </row>
    <row r="4205" spans="42:42">
      <c r="AP4205"/>
    </row>
    <row r="4206" spans="42:42">
      <c r="AP4206"/>
    </row>
    <row r="4207" spans="42:42">
      <c r="AP4207"/>
    </row>
    <row r="4208" spans="42:42">
      <c r="AP4208"/>
    </row>
    <row r="4209" spans="42:42">
      <c r="AP4209"/>
    </row>
    <row r="4210" spans="42:42">
      <c r="AP4210"/>
    </row>
    <row r="4211" spans="42:42">
      <c r="AP4211"/>
    </row>
    <row r="4212" spans="42:42">
      <c r="AP4212"/>
    </row>
    <row r="4213" spans="42:42">
      <c r="AP4213"/>
    </row>
    <row r="4214" spans="42:42">
      <c r="AP4214"/>
    </row>
    <row r="4215" spans="42:42">
      <c r="AP4215"/>
    </row>
    <row r="4216" spans="42:42">
      <c r="AP4216"/>
    </row>
    <row r="4217" spans="42:42">
      <c r="AP4217"/>
    </row>
    <row r="4218" spans="42:42">
      <c r="AP4218"/>
    </row>
    <row r="4219" spans="42:42">
      <c r="AP4219"/>
    </row>
    <row r="4220" spans="42:42">
      <c r="AP4220"/>
    </row>
    <row r="4221" spans="42:42">
      <c r="AP4221"/>
    </row>
    <row r="4222" spans="42:42">
      <c r="AP4222"/>
    </row>
    <row r="4223" spans="42:42">
      <c r="AP4223"/>
    </row>
    <row r="4224" spans="42:42">
      <c r="AP4224"/>
    </row>
    <row r="4225" spans="42:42">
      <c r="AP4225"/>
    </row>
    <row r="4226" spans="42:42">
      <c r="AP4226"/>
    </row>
    <row r="4227" spans="42:42">
      <c r="AP4227"/>
    </row>
    <row r="4228" spans="42:42">
      <c r="AP4228"/>
    </row>
    <row r="4229" spans="42:42">
      <c r="AP4229"/>
    </row>
    <row r="4230" spans="42:42">
      <c r="AP4230"/>
    </row>
    <row r="4231" spans="42:42">
      <c r="AP4231"/>
    </row>
    <row r="4232" spans="42:42">
      <c r="AP4232"/>
    </row>
    <row r="4233" spans="42:42">
      <c r="AP4233"/>
    </row>
    <row r="4234" spans="42:42">
      <c r="AP4234"/>
    </row>
    <row r="4235" spans="42:42">
      <c r="AP4235"/>
    </row>
    <row r="4236" spans="42:42">
      <c r="AP4236"/>
    </row>
    <row r="4237" spans="42:42">
      <c r="AP4237"/>
    </row>
    <row r="4238" spans="42:42">
      <c r="AP4238"/>
    </row>
    <row r="4239" spans="42:42">
      <c r="AP4239"/>
    </row>
    <row r="4240" spans="42:42">
      <c r="AP4240"/>
    </row>
    <row r="4241" spans="42:42">
      <c r="AP4241"/>
    </row>
    <row r="4242" spans="42:42">
      <c r="AP4242"/>
    </row>
    <row r="4243" spans="42:42">
      <c r="AP4243"/>
    </row>
    <row r="4244" spans="42:42">
      <c r="AP4244"/>
    </row>
    <row r="4245" spans="42:42">
      <c r="AP4245"/>
    </row>
    <row r="4246" spans="42:42">
      <c r="AP4246"/>
    </row>
    <row r="4247" spans="42:42">
      <c r="AP4247"/>
    </row>
    <row r="4248" spans="42:42">
      <c r="AP4248"/>
    </row>
    <row r="4249" spans="42:42">
      <c r="AP4249"/>
    </row>
    <row r="4250" spans="42:42">
      <c r="AP4250"/>
    </row>
    <row r="4251" spans="42:42">
      <c r="AP4251"/>
    </row>
    <row r="4252" spans="42:42">
      <c r="AP4252"/>
    </row>
    <row r="4253" spans="42:42">
      <c r="AP4253"/>
    </row>
    <row r="4254" spans="42:42">
      <c r="AP4254"/>
    </row>
    <row r="4255" spans="42:42">
      <c r="AP4255"/>
    </row>
    <row r="4256" spans="42:42">
      <c r="AP4256"/>
    </row>
    <row r="4257" spans="42:42">
      <c r="AP4257"/>
    </row>
    <row r="4258" spans="42:42">
      <c r="AP4258"/>
    </row>
    <row r="4259" spans="42:42">
      <c r="AP4259"/>
    </row>
    <row r="4260" spans="42:42">
      <c r="AP4260"/>
    </row>
    <row r="4261" spans="42:42">
      <c r="AP4261"/>
    </row>
    <row r="4262" spans="42:42">
      <c r="AP4262"/>
    </row>
    <row r="4263" spans="42:42">
      <c r="AP4263"/>
    </row>
    <row r="4264" spans="42:42">
      <c r="AP4264"/>
    </row>
    <row r="4265" spans="42:42">
      <c r="AP4265"/>
    </row>
    <row r="4266" spans="42:42">
      <c r="AP4266"/>
    </row>
    <row r="4267" spans="42:42">
      <c r="AP4267"/>
    </row>
    <row r="4268" spans="42:42">
      <c r="AP4268"/>
    </row>
    <row r="4269" spans="42:42">
      <c r="AP4269"/>
    </row>
    <row r="4270" spans="42:42">
      <c r="AP4270"/>
    </row>
    <row r="4271" spans="42:42">
      <c r="AP4271"/>
    </row>
    <row r="4272" spans="42:42">
      <c r="AP4272"/>
    </row>
    <row r="4273" spans="42:42">
      <c r="AP4273"/>
    </row>
    <row r="4274" spans="42:42">
      <c r="AP4274"/>
    </row>
    <row r="4275" spans="42:42">
      <c r="AP4275"/>
    </row>
    <row r="4276" spans="42:42">
      <c r="AP4276"/>
    </row>
    <row r="4277" spans="42:42">
      <c r="AP4277"/>
    </row>
    <row r="4278" spans="42:42">
      <c r="AP4278"/>
    </row>
    <row r="4279" spans="42:42">
      <c r="AP4279"/>
    </row>
    <row r="4280" spans="42:42">
      <c r="AP4280"/>
    </row>
    <row r="4281" spans="42:42">
      <c r="AP4281"/>
    </row>
    <row r="4282" spans="42:42">
      <c r="AP4282"/>
    </row>
    <row r="4283" spans="42:42">
      <c r="AP4283"/>
    </row>
    <row r="4284" spans="42:42">
      <c r="AP4284"/>
    </row>
    <row r="4285" spans="42:42">
      <c r="AP4285"/>
    </row>
    <row r="4286" spans="42:42">
      <c r="AP4286"/>
    </row>
    <row r="4287" spans="42:42">
      <c r="AP4287"/>
    </row>
    <row r="4288" spans="42:42">
      <c r="AP4288"/>
    </row>
    <row r="4289" spans="42:42">
      <c r="AP4289"/>
    </row>
    <row r="4290" spans="42:42">
      <c r="AP4290"/>
    </row>
    <row r="4291" spans="42:42">
      <c r="AP4291"/>
    </row>
    <row r="4292" spans="42:42">
      <c r="AP4292"/>
    </row>
    <row r="4293" spans="42:42">
      <c r="AP4293"/>
    </row>
    <row r="4294" spans="42:42">
      <c r="AP4294"/>
    </row>
    <row r="4295" spans="42:42">
      <c r="AP4295"/>
    </row>
    <row r="4296" spans="42:42">
      <c r="AP4296"/>
    </row>
    <row r="4297" spans="42:42">
      <c r="AP4297"/>
    </row>
    <row r="4298" spans="42:42">
      <c r="AP4298"/>
    </row>
    <row r="4299" spans="42:42">
      <c r="AP4299"/>
    </row>
    <row r="4300" spans="42:42">
      <c r="AP4300"/>
    </row>
    <row r="4301" spans="42:42">
      <c r="AP4301"/>
    </row>
    <row r="4302" spans="42:42">
      <c r="AP4302"/>
    </row>
    <row r="4303" spans="42:42">
      <c r="AP4303"/>
    </row>
    <row r="4304" spans="42:42">
      <c r="AP4304"/>
    </row>
    <row r="4305" spans="42:42">
      <c r="AP4305"/>
    </row>
    <row r="4306" spans="42:42">
      <c r="AP4306"/>
    </row>
    <row r="4307" spans="42:42">
      <c r="AP4307"/>
    </row>
    <row r="4308" spans="42:42">
      <c r="AP4308"/>
    </row>
    <row r="4309" spans="42:42">
      <c r="AP4309"/>
    </row>
    <row r="4310" spans="42:42">
      <c r="AP4310"/>
    </row>
    <row r="4311" spans="42:42">
      <c r="AP4311"/>
    </row>
    <row r="4312" spans="42:42">
      <c r="AP4312"/>
    </row>
    <row r="4313" spans="42:42">
      <c r="AP4313"/>
    </row>
    <row r="4314" spans="42:42">
      <c r="AP4314"/>
    </row>
    <row r="4315" spans="42:42">
      <c r="AP4315"/>
    </row>
    <row r="4316" spans="42:42">
      <c r="AP4316"/>
    </row>
    <row r="4317" spans="42:42">
      <c r="AP4317"/>
    </row>
    <row r="4318" spans="42:42">
      <c r="AP4318"/>
    </row>
    <row r="4319" spans="42:42">
      <c r="AP4319"/>
    </row>
    <row r="4320" spans="42:42">
      <c r="AP4320"/>
    </row>
    <row r="4321" spans="42:42">
      <c r="AP4321"/>
    </row>
    <row r="4322" spans="42:42">
      <c r="AP4322"/>
    </row>
    <row r="4323" spans="42:42">
      <c r="AP4323"/>
    </row>
    <row r="4324" spans="42:42">
      <c r="AP4324"/>
    </row>
    <row r="4325" spans="42:42">
      <c r="AP4325"/>
    </row>
    <row r="4326" spans="42:42">
      <c r="AP4326"/>
    </row>
    <row r="4327" spans="42:42">
      <c r="AP4327"/>
    </row>
    <row r="4328" spans="42:42">
      <c r="AP4328"/>
    </row>
    <row r="4329" spans="42:42">
      <c r="AP4329"/>
    </row>
    <row r="4330" spans="42:42">
      <c r="AP4330"/>
    </row>
    <row r="4331" spans="42:42">
      <c r="AP4331"/>
    </row>
    <row r="4332" spans="42:42">
      <c r="AP4332"/>
    </row>
    <row r="4333" spans="42:42">
      <c r="AP4333"/>
    </row>
    <row r="4334" spans="42:42">
      <c r="AP4334"/>
    </row>
    <row r="4335" spans="42:42">
      <c r="AP4335"/>
    </row>
    <row r="4336" spans="42:42">
      <c r="AP4336"/>
    </row>
    <row r="4337" spans="42:42">
      <c r="AP4337"/>
    </row>
    <row r="4338" spans="42:42">
      <c r="AP4338"/>
    </row>
    <row r="4339" spans="42:42">
      <c r="AP4339"/>
    </row>
    <row r="4340" spans="42:42">
      <c r="AP4340"/>
    </row>
    <row r="4341" spans="42:42">
      <c r="AP4341"/>
    </row>
    <row r="4342" spans="42:42">
      <c r="AP4342"/>
    </row>
    <row r="4343" spans="42:42">
      <c r="AP4343"/>
    </row>
    <row r="4344" spans="42:42">
      <c r="AP4344"/>
    </row>
    <row r="4345" spans="42:42">
      <c r="AP4345"/>
    </row>
    <row r="4346" spans="42:42">
      <c r="AP4346"/>
    </row>
    <row r="4347" spans="42:42">
      <c r="AP4347"/>
    </row>
    <row r="4348" spans="42:42">
      <c r="AP4348"/>
    </row>
    <row r="4349" spans="42:42">
      <c r="AP4349"/>
    </row>
    <row r="4350" spans="42:42">
      <c r="AP4350"/>
    </row>
    <row r="4351" spans="42:42">
      <c r="AP4351"/>
    </row>
    <row r="4352" spans="42:42">
      <c r="AP4352"/>
    </row>
    <row r="4353" spans="42:42">
      <c r="AP4353"/>
    </row>
    <row r="4354" spans="42:42">
      <c r="AP4354"/>
    </row>
    <row r="4355" spans="42:42">
      <c r="AP4355"/>
    </row>
    <row r="4356" spans="42:42">
      <c r="AP4356"/>
    </row>
    <row r="4357" spans="42:42">
      <c r="AP4357"/>
    </row>
    <row r="4358" spans="42:42">
      <c r="AP4358"/>
    </row>
    <row r="4359" spans="42:42">
      <c r="AP4359"/>
    </row>
    <row r="4360" spans="42:42">
      <c r="AP4360"/>
    </row>
    <row r="4361" spans="42:42">
      <c r="AP4361"/>
    </row>
    <row r="4362" spans="42:42">
      <c r="AP4362"/>
    </row>
    <row r="4363" spans="42:42">
      <c r="AP4363"/>
    </row>
    <row r="4364" spans="42:42">
      <c r="AP4364"/>
    </row>
    <row r="4365" spans="42:42">
      <c r="AP4365"/>
    </row>
    <row r="4366" spans="42:42">
      <c r="AP4366"/>
    </row>
    <row r="4367" spans="42:42">
      <c r="AP4367"/>
    </row>
    <row r="4368" spans="42:42">
      <c r="AP4368"/>
    </row>
    <row r="4369" spans="42:42">
      <c r="AP4369"/>
    </row>
    <row r="4370" spans="42:42">
      <c r="AP4370"/>
    </row>
    <row r="4371" spans="42:42">
      <c r="AP4371"/>
    </row>
    <row r="4372" spans="42:42">
      <c r="AP4372"/>
    </row>
    <row r="4373" spans="42:42">
      <c r="AP4373"/>
    </row>
    <row r="4374" spans="42:42">
      <c r="AP4374"/>
    </row>
    <row r="4375" spans="42:42">
      <c r="AP4375"/>
    </row>
    <row r="4376" spans="42:42">
      <c r="AP4376"/>
    </row>
    <row r="4377" spans="42:42">
      <c r="AP4377"/>
    </row>
    <row r="4378" spans="42:42">
      <c r="AP4378"/>
    </row>
    <row r="4379" spans="42:42">
      <c r="AP4379"/>
    </row>
    <row r="4380" spans="42:42">
      <c r="AP4380"/>
    </row>
    <row r="4381" spans="42:42">
      <c r="AP4381"/>
    </row>
    <row r="4382" spans="42:42">
      <c r="AP4382"/>
    </row>
    <row r="4383" spans="42:42">
      <c r="AP4383"/>
    </row>
    <row r="4384" spans="42:42">
      <c r="AP4384"/>
    </row>
    <row r="4385" spans="42:42">
      <c r="AP4385"/>
    </row>
    <row r="4386" spans="42:42">
      <c r="AP4386"/>
    </row>
    <row r="4387" spans="42:42">
      <c r="AP4387"/>
    </row>
    <row r="4388" spans="42:42">
      <c r="AP4388"/>
    </row>
    <row r="4389" spans="42:42">
      <c r="AP4389"/>
    </row>
    <row r="4390" spans="42:42">
      <c r="AP4390"/>
    </row>
    <row r="4391" spans="42:42">
      <c r="AP4391"/>
    </row>
    <row r="4392" spans="42:42">
      <c r="AP4392"/>
    </row>
    <row r="4393" spans="42:42">
      <c r="AP4393"/>
    </row>
    <row r="4394" spans="42:42">
      <c r="AP4394"/>
    </row>
    <row r="4395" spans="42:42">
      <c r="AP4395"/>
    </row>
    <row r="4396" spans="42:42">
      <c r="AP4396"/>
    </row>
    <row r="4397" spans="42:42">
      <c r="AP4397"/>
    </row>
    <row r="4398" spans="42:42">
      <c r="AP4398"/>
    </row>
    <row r="4399" spans="42:42">
      <c r="AP4399"/>
    </row>
    <row r="4400" spans="42:42">
      <c r="AP4400"/>
    </row>
    <row r="4401" spans="42:42">
      <c r="AP4401"/>
    </row>
    <row r="4402" spans="42:42">
      <c r="AP4402"/>
    </row>
    <row r="4403" spans="42:42">
      <c r="AP4403"/>
    </row>
    <row r="4404" spans="42:42">
      <c r="AP4404"/>
    </row>
    <row r="4405" spans="42:42">
      <c r="AP4405"/>
    </row>
    <row r="4406" spans="42:42">
      <c r="AP4406"/>
    </row>
    <row r="4407" spans="42:42">
      <c r="AP4407"/>
    </row>
    <row r="4408" spans="42:42">
      <c r="AP4408"/>
    </row>
    <row r="4409" spans="42:42">
      <c r="AP4409"/>
    </row>
    <row r="4410" spans="42:42">
      <c r="AP4410"/>
    </row>
    <row r="4411" spans="42:42">
      <c r="AP4411"/>
    </row>
    <row r="4412" spans="42:42">
      <c r="AP4412"/>
    </row>
    <row r="4413" spans="42:42">
      <c r="AP4413"/>
    </row>
    <row r="4414" spans="42:42">
      <c r="AP4414"/>
    </row>
    <row r="4415" spans="42:42">
      <c r="AP4415"/>
    </row>
    <row r="4416" spans="42:42">
      <c r="AP4416"/>
    </row>
    <row r="4417" spans="42:42">
      <c r="AP4417"/>
    </row>
    <row r="4418" spans="42:42">
      <c r="AP4418"/>
    </row>
    <row r="4419" spans="42:42">
      <c r="AP4419"/>
    </row>
    <row r="4420" spans="42:42">
      <c r="AP4420"/>
    </row>
    <row r="4421" spans="42:42">
      <c r="AP4421"/>
    </row>
    <row r="4422" spans="42:42">
      <c r="AP4422"/>
    </row>
    <row r="4423" spans="42:42">
      <c r="AP4423"/>
    </row>
    <row r="4424" spans="42:42">
      <c r="AP4424"/>
    </row>
    <row r="4425" spans="42:42">
      <c r="AP4425"/>
    </row>
    <row r="4426" spans="42:42">
      <c r="AP4426"/>
    </row>
    <row r="4427" spans="42:42">
      <c r="AP4427"/>
    </row>
    <row r="4428" spans="42:42">
      <c r="AP4428"/>
    </row>
    <row r="4429" spans="42:42">
      <c r="AP4429"/>
    </row>
    <row r="4430" spans="42:42">
      <c r="AP4430"/>
    </row>
    <row r="4431" spans="42:42">
      <c r="AP4431"/>
    </row>
    <row r="4432" spans="42:42">
      <c r="AP4432"/>
    </row>
    <row r="4433" spans="42:42">
      <c r="AP4433"/>
    </row>
    <row r="4434" spans="42:42">
      <c r="AP4434"/>
    </row>
    <row r="4435" spans="42:42">
      <c r="AP4435"/>
    </row>
    <row r="4436" spans="42:42">
      <c r="AP4436"/>
    </row>
    <row r="4437" spans="42:42">
      <c r="AP4437"/>
    </row>
    <row r="4438" spans="42:42">
      <c r="AP4438"/>
    </row>
    <row r="4439" spans="42:42">
      <c r="AP4439"/>
    </row>
    <row r="4440" spans="42:42">
      <c r="AP4440"/>
    </row>
    <row r="4441" spans="42:42">
      <c r="AP4441"/>
    </row>
    <row r="4442" spans="42:42">
      <c r="AP4442"/>
    </row>
    <row r="4443" spans="42:42">
      <c r="AP4443"/>
    </row>
    <row r="4444" spans="42:42">
      <c r="AP4444"/>
    </row>
    <row r="4445" spans="42:42">
      <c r="AP4445"/>
    </row>
    <row r="4446" spans="42:42">
      <c r="AP4446"/>
    </row>
    <row r="4447" spans="42:42">
      <c r="AP4447"/>
    </row>
    <row r="4448" spans="42:42">
      <c r="AP4448"/>
    </row>
    <row r="4449" spans="42:42">
      <c r="AP4449"/>
    </row>
    <row r="4450" spans="42:42">
      <c r="AP4450"/>
    </row>
    <row r="4451" spans="42:42">
      <c r="AP4451"/>
    </row>
    <row r="4452" spans="42:42">
      <c r="AP4452"/>
    </row>
    <row r="4453" spans="42:42">
      <c r="AP4453"/>
    </row>
    <row r="4454" spans="42:42">
      <c r="AP4454"/>
    </row>
    <row r="4455" spans="42:42">
      <c r="AP4455"/>
    </row>
    <row r="4456" spans="42:42">
      <c r="AP4456"/>
    </row>
    <row r="4457" spans="42:42">
      <c r="AP4457"/>
    </row>
    <row r="4458" spans="42:42">
      <c r="AP4458"/>
    </row>
    <row r="4459" spans="42:42">
      <c r="AP4459"/>
    </row>
    <row r="4460" spans="42:42">
      <c r="AP4460"/>
    </row>
    <row r="4461" spans="42:42">
      <c r="AP4461"/>
    </row>
    <row r="4462" spans="42:42">
      <c r="AP4462"/>
    </row>
    <row r="4463" spans="42:42">
      <c r="AP4463"/>
    </row>
    <row r="4464" spans="42:42">
      <c r="AP4464"/>
    </row>
    <row r="4465" spans="42:42">
      <c r="AP4465"/>
    </row>
    <row r="4466" spans="42:42">
      <c r="AP4466"/>
    </row>
    <row r="4467" spans="42:42">
      <c r="AP4467"/>
    </row>
    <row r="4468" spans="42:42">
      <c r="AP4468"/>
    </row>
    <row r="4469" spans="42:42">
      <c r="AP4469"/>
    </row>
    <row r="4470" spans="42:42">
      <c r="AP4470"/>
    </row>
    <row r="4471" spans="42:42">
      <c r="AP4471"/>
    </row>
    <row r="4472" spans="42:42">
      <c r="AP4472"/>
    </row>
    <row r="4473" spans="42:42">
      <c r="AP4473"/>
    </row>
    <row r="4474" spans="42:42">
      <c r="AP4474"/>
    </row>
    <row r="4475" spans="42:42">
      <c r="AP4475"/>
    </row>
    <row r="4476" spans="42:42">
      <c r="AP4476"/>
    </row>
    <row r="4477" spans="42:42">
      <c r="AP4477"/>
    </row>
    <row r="4478" spans="42:42">
      <c r="AP4478"/>
    </row>
    <row r="4479" spans="42:42">
      <c r="AP4479"/>
    </row>
    <row r="4480" spans="42:42">
      <c r="AP4480"/>
    </row>
    <row r="4481" spans="42:42">
      <c r="AP4481"/>
    </row>
    <row r="4482" spans="42:42">
      <c r="AP4482"/>
    </row>
    <row r="4483" spans="42:42">
      <c r="AP4483"/>
    </row>
    <row r="4484" spans="42:42">
      <c r="AP4484"/>
    </row>
    <row r="4485" spans="42:42">
      <c r="AP4485"/>
    </row>
    <row r="4486" spans="42:42">
      <c r="AP4486"/>
    </row>
    <row r="4487" spans="42:42">
      <c r="AP4487"/>
    </row>
    <row r="4488" spans="42:42">
      <c r="AP4488"/>
    </row>
    <row r="4489" spans="42:42">
      <c r="AP4489"/>
    </row>
    <row r="4490" spans="42:42">
      <c r="AP4490"/>
    </row>
    <row r="4491" spans="42:42">
      <c r="AP4491"/>
    </row>
    <row r="4492" spans="42:42">
      <c r="AP4492"/>
    </row>
    <row r="4493" spans="42:42">
      <c r="AP4493"/>
    </row>
    <row r="4494" spans="42:42">
      <c r="AP4494"/>
    </row>
    <row r="4495" spans="42:42">
      <c r="AP4495"/>
    </row>
    <row r="4496" spans="42:42">
      <c r="AP4496"/>
    </row>
    <row r="4497" spans="42:42">
      <c r="AP4497"/>
    </row>
    <row r="4498" spans="42:42">
      <c r="AP4498"/>
    </row>
    <row r="4499" spans="42:42">
      <c r="AP4499"/>
    </row>
    <row r="4500" spans="42:42">
      <c r="AP4500"/>
    </row>
    <row r="4501" spans="42:42">
      <c r="AP4501"/>
    </row>
    <row r="4502" spans="42:42">
      <c r="AP4502"/>
    </row>
    <row r="4503" spans="42:42">
      <c r="AP4503"/>
    </row>
    <row r="4504" spans="42:42">
      <c r="AP4504"/>
    </row>
    <row r="4505" spans="42:42">
      <c r="AP4505"/>
    </row>
    <row r="4506" spans="42:42">
      <c r="AP4506"/>
    </row>
    <row r="4507" spans="42:42">
      <c r="AP4507"/>
    </row>
    <row r="4508" spans="42:42">
      <c r="AP4508"/>
    </row>
    <row r="4509" spans="42:42">
      <c r="AP4509"/>
    </row>
    <row r="4510" spans="42:42">
      <c r="AP4510"/>
    </row>
    <row r="4511" spans="42:42">
      <c r="AP4511"/>
    </row>
    <row r="4512" spans="42:42">
      <c r="AP4512"/>
    </row>
    <row r="4513" spans="42:42">
      <c r="AP4513"/>
    </row>
    <row r="4514" spans="42:42">
      <c r="AP4514"/>
    </row>
    <row r="4515" spans="42:42">
      <c r="AP4515"/>
    </row>
    <row r="4516" spans="42:42">
      <c r="AP4516"/>
    </row>
    <row r="4517" spans="42:42">
      <c r="AP4517"/>
    </row>
    <row r="4518" spans="42:42">
      <c r="AP4518"/>
    </row>
    <row r="4519" spans="42:42">
      <c r="AP4519"/>
    </row>
    <row r="4520" spans="42:42">
      <c r="AP4520"/>
    </row>
    <row r="4521" spans="42:42">
      <c r="AP4521"/>
    </row>
    <row r="4522" spans="42:42">
      <c r="AP4522"/>
    </row>
    <row r="4523" spans="42:42">
      <c r="AP4523"/>
    </row>
    <row r="4524" spans="42:42">
      <c r="AP4524"/>
    </row>
    <row r="4525" spans="42:42">
      <c r="AP4525"/>
    </row>
    <row r="4526" spans="42:42">
      <c r="AP4526"/>
    </row>
    <row r="4527" spans="42:42">
      <c r="AP4527"/>
    </row>
    <row r="4528" spans="42:42">
      <c r="AP4528"/>
    </row>
    <row r="4529" spans="42:42">
      <c r="AP4529"/>
    </row>
    <row r="4530" spans="42:42">
      <c r="AP4530"/>
    </row>
    <row r="4531" spans="42:42">
      <c r="AP4531"/>
    </row>
    <row r="4532" spans="42:42">
      <c r="AP4532"/>
    </row>
    <row r="4533" spans="42:42">
      <c r="AP4533"/>
    </row>
    <row r="4534" spans="42:42">
      <c r="AP4534"/>
    </row>
    <row r="4535" spans="42:42">
      <c r="AP4535"/>
    </row>
    <row r="4536" spans="42:42">
      <c r="AP4536"/>
    </row>
    <row r="4537" spans="42:42">
      <c r="AP4537"/>
    </row>
    <row r="4538" spans="42:42">
      <c r="AP4538"/>
    </row>
    <row r="4539" spans="42:42">
      <c r="AP4539"/>
    </row>
    <row r="4540" spans="42:42">
      <c r="AP4540"/>
    </row>
    <row r="4541" spans="42:42">
      <c r="AP4541"/>
    </row>
    <row r="4542" spans="42:42">
      <c r="AP4542"/>
    </row>
    <row r="4543" spans="42:42">
      <c r="AP4543"/>
    </row>
    <row r="4544" spans="42:42">
      <c r="AP4544"/>
    </row>
    <row r="4545" spans="42:42">
      <c r="AP4545"/>
    </row>
    <row r="4546" spans="42:42">
      <c r="AP4546"/>
    </row>
    <row r="4547" spans="42:42">
      <c r="AP4547"/>
    </row>
    <row r="4548" spans="42:42">
      <c r="AP4548"/>
    </row>
    <row r="4549" spans="42:42">
      <c r="AP4549"/>
    </row>
    <row r="4550" spans="42:42">
      <c r="AP4550"/>
    </row>
    <row r="4551" spans="42:42">
      <c r="AP4551"/>
    </row>
    <row r="4552" spans="42:42">
      <c r="AP4552"/>
    </row>
    <row r="4553" spans="42:42">
      <c r="AP4553"/>
    </row>
    <row r="4554" spans="42:42">
      <c r="AP4554"/>
    </row>
    <row r="4555" spans="42:42">
      <c r="AP4555"/>
    </row>
    <row r="4556" spans="42:42">
      <c r="AP4556"/>
    </row>
    <row r="4557" spans="42:42">
      <c r="AP4557"/>
    </row>
    <row r="4558" spans="42:42">
      <c r="AP4558"/>
    </row>
    <row r="4559" spans="42:42">
      <c r="AP4559"/>
    </row>
    <row r="4560" spans="42:42">
      <c r="AP4560"/>
    </row>
    <row r="4561" spans="42:42">
      <c r="AP4561"/>
    </row>
    <row r="4562" spans="42:42">
      <c r="AP4562"/>
    </row>
    <row r="4563" spans="42:42">
      <c r="AP4563"/>
    </row>
    <row r="4564" spans="42:42">
      <c r="AP4564"/>
    </row>
    <row r="4565" spans="42:42">
      <c r="AP4565"/>
    </row>
    <row r="4566" spans="42:42">
      <c r="AP4566"/>
    </row>
    <row r="4567" spans="42:42">
      <c r="AP4567"/>
    </row>
    <row r="4568" spans="42:42">
      <c r="AP4568"/>
    </row>
    <row r="4569" spans="42:42">
      <c r="AP4569"/>
    </row>
    <row r="4570" spans="42:42">
      <c r="AP4570"/>
    </row>
    <row r="4571" spans="42:42">
      <c r="AP4571"/>
    </row>
    <row r="4572" spans="42:42">
      <c r="AP4572"/>
    </row>
    <row r="4573" spans="42:42">
      <c r="AP4573"/>
    </row>
    <row r="4574" spans="42:42">
      <c r="AP4574"/>
    </row>
    <row r="4575" spans="42:42">
      <c r="AP4575"/>
    </row>
    <row r="4576" spans="42:42">
      <c r="AP4576"/>
    </row>
    <row r="4577" spans="42:42">
      <c r="AP4577"/>
    </row>
    <row r="4578" spans="42:42">
      <c r="AP4578"/>
    </row>
    <row r="4579" spans="42:42">
      <c r="AP4579"/>
    </row>
    <row r="4580" spans="42:42">
      <c r="AP4580"/>
    </row>
    <row r="4581" spans="42:42">
      <c r="AP4581"/>
    </row>
    <row r="4582" spans="42:42">
      <c r="AP4582"/>
    </row>
    <row r="4583" spans="42:42">
      <c r="AP4583"/>
    </row>
    <row r="4584" spans="42:42">
      <c r="AP4584"/>
    </row>
    <row r="4585" spans="42:42">
      <c r="AP4585"/>
    </row>
    <row r="4586" spans="42:42">
      <c r="AP4586"/>
    </row>
    <row r="4587" spans="42:42">
      <c r="AP4587"/>
    </row>
    <row r="4588" spans="42:42">
      <c r="AP4588"/>
    </row>
    <row r="4589" spans="42:42">
      <c r="AP4589"/>
    </row>
    <row r="4590" spans="42:42">
      <c r="AP4590"/>
    </row>
    <row r="4591" spans="42:42">
      <c r="AP4591"/>
    </row>
    <row r="4592" spans="42:42">
      <c r="AP4592"/>
    </row>
    <row r="4593" spans="42:42">
      <c r="AP4593"/>
    </row>
    <row r="4594" spans="42:42">
      <c r="AP4594"/>
    </row>
    <row r="4595" spans="42:42">
      <c r="AP4595"/>
    </row>
    <row r="4596" spans="42:42">
      <c r="AP4596"/>
    </row>
    <row r="4597" spans="42:42">
      <c r="AP4597"/>
    </row>
    <row r="4598" spans="42:42">
      <c r="AP4598"/>
    </row>
    <row r="4599" spans="42:42">
      <c r="AP4599"/>
    </row>
    <row r="4600" spans="42:42">
      <c r="AP4600"/>
    </row>
    <row r="4601" spans="42:42">
      <c r="AP4601"/>
    </row>
    <row r="4602" spans="42:42">
      <c r="AP4602"/>
    </row>
    <row r="4603" spans="42:42">
      <c r="AP4603"/>
    </row>
    <row r="4604" spans="42:42">
      <c r="AP4604"/>
    </row>
    <row r="4605" spans="42:42">
      <c r="AP4605"/>
    </row>
    <row r="4606" spans="42:42">
      <c r="AP4606"/>
    </row>
    <row r="4607" spans="42:42">
      <c r="AP4607"/>
    </row>
    <row r="4608" spans="42:42">
      <c r="AP4608"/>
    </row>
    <row r="4609" spans="42:42">
      <c r="AP4609"/>
    </row>
    <row r="4610" spans="42:42">
      <c r="AP4610"/>
    </row>
    <row r="4611" spans="42:42">
      <c r="AP4611"/>
    </row>
    <row r="4612" spans="42:42">
      <c r="AP4612"/>
    </row>
    <row r="4613" spans="42:42">
      <c r="AP4613"/>
    </row>
    <row r="4614" spans="42:42">
      <c r="AP4614"/>
    </row>
    <row r="4615" spans="42:42">
      <c r="AP4615"/>
    </row>
    <row r="4616" spans="42:42">
      <c r="AP4616"/>
    </row>
    <row r="4617" spans="42:42">
      <c r="AP4617"/>
    </row>
    <row r="4618" spans="42:42">
      <c r="AP4618"/>
    </row>
    <row r="4619" spans="42:42">
      <c r="AP4619"/>
    </row>
    <row r="4620" spans="42:42">
      <c r="AP4620"/>
    </row>
    <row r="4621" spans="42:42">
      <c r="AP4621"/>
    </row>
    <row r="4622" spans="42:42">
      <c r="AP4622"/>
    </row>
    <row r="4623" spans="42:42">
      <c r="AP4623"/>
    </row>
    <row r="4624" spans="42:42">
      <c r="AP4624"/>
    </row>
    <row r="4625" spans="42:42">
      <c r="AP4625"/>
    </row>
    <row r="4626" spans="42:42">
      <c r="AP4626"/>
    </row>
    <row r="4627" spans="42:42">
      <c r="AP4627"/>
    </row>
    <row r="4628" spans="42:42">
      <c r="AP4628"/>
    </row>
    <row r="4629" spans="42:42">
      <c r="AP4629"/>
    </row>
    <row r="4630" spans="42:42">
      <c r="AP4630"/>
    </row>
    <row r="4631" spans="42:42">
      <c r="AP4631"/>
    </row>
    <row r="4632" spans="42:42">
      <c r="AP4632"/>
    </row>
    <row r="4633" spans="42:42">
      <c r="AP4633"/>
    </row>
    <row r="4634" spans="42:42">
      <c r="AP4634"/>
    </row>
    <row r="4635" spans="42:42">
      <c r="AP4635"/>
    </row>
    <row r="4636" spans="42:42">
      <c r="AP4636"/>
    </row>
    <row r="4637" spans="42:42">
      <c r="AP4637"/>
    </row>
    <row r="4638" spans="42:42">
      <c r="AP4638"/>
    </row>
    <row r="4639" spans="42:42">
      <c r="AP4639"/>
    </row>
    <row r="4640" spans="42:42">
      <c r="AP4640"/>
    </row>
    <row r="4641" spans="42:42">
      <c r="AP4641"/>
    </row>
    <row r="4642" spans="42:42">
      <c r="AP4642"/>
    </row>
    <row r="4643" spans="42:42">
      <c r="AP4643"/>
    </row>
    <row r="4644" spans="42:42">
      <c r="AP4644"/>
    </row>
    <row r="4645" spans="42:42">
      <c r="AP4645"/>
    </row>
    <row r="4646" spans="42:42">
      <c r="AP4646"/>
    </row>
    <row r="4647" spans="42:42">
      <c r="AP4647"/>
    </row>
    <row r="4648" spans="42:42">
      <c r="AP4648"/>
    </row>
    <row r="4649" spans="42:42">
      <c r="AP4649"/>
    </row>
    <row r="4650" spans="42:42">
      <c r="AP4650"/>
    </row>
    <row r="4651" spans="42:42">
      <c r="AP4651"/>
    </row>
    <row r="4652" spans="42:42">
      <c r="AP4652"/>
    </row>
    <row r="4653" spans="42:42">
      <c r="AP4653"/>
    </row>
    <row r="4654" spans="42:42">
      <c r="AP4654"/>
    </row>
    <row r="4655" spans="42:42">
      <c r="AP4655"/>
    </row>
    <row r="4656" spans="42:42">
      <c r="AP4656"/>
    </row>
    <row r="4657" spans="42:42">
      <c r="AP4657"/>
    </row>
    <row r="4658" spans="42:42">
      <c r="AP4658"/>
    </row>
    <row r="4659" spans="42:42">
      <c r="AP4659"/>
    </row>
    <row r="4660" spans="42:42">
      <c r="AP4660"/>
    </row>
    <row r="4661" spans="42:42">
      <c r="AP4661"/>
    </row>
    <row r="4662" spans="42:42">
      <c r="AP4662"/>
    </row>
    <row r="4663" spans="42:42">
      <c r="AP4663"/>
    </row>
    <row r="4664" spans="42:42">
      <c r="AP4664"/>
    </row>
    <row r="4665" spans="42:42">
      <c r="AP4665"/>
    </row>
    <row r="4666" spans="42:42">
      <c r="AP4666"/>
    </row>
    <row r="4667" spans="42:42">
      <c r="AP4667"/>
    </row>
    <row r="4668" spans="42:42">
      <c r="AP4668"/>
    </row>
    <row r="4669" spans="42:42">
      <c r="AP4669"/>
    </row>
    <row r="4670" spans="42:42">
      <c r="AP4670"/>
    </row>
    <row r="4671" spans="42:42">
      <c r="AP4671"/>
    </row>
    <row r="4672" spans="42:42">
      <c r="AP4672"/>
    </row>
    <row r="4673" spans="42:42">
      <c r="AP4673"/>
    </row>
    <row r="4674" spans="42:42">
      <c r="AP4674"/>
    </row>
    <row r="4675" spans="42:42">
      <c r="AP4675"/>
    </row>
    <row r="4676" spans="42:42">
      <c r="AP4676"/>
    </row>
    <row r="4677" spans="42:42">
      <c r="AP4677"/>
    </row>
    <row r="4678" spans="42:42">
      <c r="AP4678"/>
    </row>
    <row r="4679" spans="42:42">
      <c r="AP4679"/>
    </row>
    <row r="4680" spans="42:42">
      <c r="AP4680"/>
    </row>
    <row r="4681" spans="42:42">
      <c r="AP4681"/>
    </row>
    <row r="4682" spans="42:42">
      <c r="AP4682"/>
    </row>
    <row r="4683" spans="42:42">
      <c r="AP4683"/>
    </row>
    <row r="4684" spans="42:42">
      <c r="AP4684"/>
    </row>
    <row r="4685" spans="42:42">
      <c r="AP4685"/>
    </row>
    <row r="4686" spans="42:42">
      <c r="AP4686"/>
    </row>
    <row r="4687" spans="42:42">
      <c r="AP4687"/>
    </row>
    <row r="4688" spans="42:42">
      <c r="AP4688"/>
    </row>
    <row r="4689" spans="42:42">
      <c r="AP4689"/>
    </row>
    <row r="4690" spans="42:42">
      <c r="AP4690"/>
    </row>
    <row r="4691" spans="42:42">
      <c r="AP4691"/>
    </row>
    <row r="4692" spans="42:42">
      <c r="AP4692"/>
    </row>
    <row r="4693" spans="42:42">
      <c r="AP4693"/>
    </row>
    <row r="4694" spans="42:42">
      <c r="AP4694"/>
    </row>
    <row r="4695" spans="42:42">
      <c r="AP4695"/>
    </row>
    <row r="4696" spans="42:42">
      <c r="AP4696"/>
    </row>
    <row r="4697" spans="42:42">
      <c r="AP4697"/>
    </row>
    <row r="4698" spans="42:42">
      <c r="AP4698"/>
    </row>
    <row r="4699" spans="42:42">
      <c r="AP4699"/>
    </row>
    <row r="4700" spans="42:42">
      <c r="AP4700"/>
    </row>
    <row r="4701" spans="42:42">
      <c r="AP4701"/>
    </row>
    <row r="4702" spans="42:42">
      <c r="AP4702"/>
    </row>
    <row r="4703" spans="42:42">
      <c r="AP4703"/>
    </row>
    <row r="4704" spans="42:42">
      <c r="AP4704"/>
    </row>
    <row r="4705" spans="42:42">
      <c r="AP4705"/>
    </row>
    <row r="4706" spans="42:42">
      <c r="AP4706"/>
    </row>
    <row r="4707" spans="42:42">
      <c r="AP4707"/>
    </row>
    <row r="4708" spans="42:42">
      <c r="AP4708"/>
    </row>
    <row r="4709" spans="42:42">
      <c r="AP4709"/>
    </row>
    <row r="4710" spans="42:42">
      <c r="AP4710"/>
    </row>
    <row r="4711" spans="42:42">
      <c r="AP4711"/>
    </row>
    <row r="4712" spans="42:42">
      <c r="AP4712"/>
    </row>
    <row r="4713" spans="42:42">
      <c r="AP4713"/>
    </row>
    <row r="4714" spans="42:42">
      <c r="AP4714"/>
    </row>
    <row r="4715" spans="42:42">
      <c r="AP4715"/>
    </row>
    <row r="4716" spans="42:42">
      <c r="AP4716"/>
    </row>
    <row r="4717" spans="42:42">
      <c r="AP4717"/>
    </row>
    <row r="4718" spans="42:42">
      <c r="AP4718"/>
    </row>
    <row r="4719" spans="42:42">
      <c r="AP4719"/>
    </row>
    <row r="4720" spans="42:42">
      <c r="AP4720"/>
    </row>
    <row r="4721" spans="42:42">
      <c r="AP4721"/>
    </row>
    <row r="4722" spans="42:42">
      <c r="AP4722"/>
    </row>
    <row r="4723" spans="42:42">
      <c r="AP4723"/>
    </row>
    <row r="4724" spans="42:42">
      <c r="AP4724"/>
    </row>
    <row r="4725" spans="42:42">
      <c r="AP4725"/>
    </row>
    <row r="4726" spans="42:42">
      <c r="AP4726"/>
    </row>
    <row r="4727" spans="42:42">
      <c r="AP4727"/>
    </row>
    <row r="4728" spans="42:42">
      <c r="AP4728"/>
    </row>
    <row r="4729" spans="42:42">
      <c r="AP4729"/>
    </row>
    <row r="4730" spans="42:42">
      <c r="AP4730"/>
    </row>
    <row r="4731" spans="42:42">
      <c r="AP4731"/>
    </row>
    <row r="4732" spans="42:42">
      <c r="AP4732"/>
    </row>
    <row r="4733" spans="42:42">
      <c r="AP4733"/>
    </row>
    <row r="4734" spans="42:42">
      <c r="AP4734"/>
    </row>
    <row r="4735" spans="42:42">
      <c r="AP4735"/>
    </row>
    <row r="4736" spans="42:42">
      <c r="AP4736"/>
    </row>
    <row r="4737" spans="42:42">
      <c r="AP4737"/>
    </row>
    <row r="4738" spans="42:42">
      <c r="AP4738"/>
    </row>
    <row r="4739" spans="42:42">
      <c r="AP4739"/>
    </row>
    <row r="4740" spans="42:42">
      <c r="AP4740"/>
    </row>
    <row r="4741" spans="42:42">
      <c r="AP4741"/>
    </row>
    <row r="4742" spans="42:42">
      <c r="AP4742"/>
    </row>
    <row r="4743" spans="42:42">
      <c r="AP4743"/>
    </row>
    <row r="4744" spans="42:42">
      <c r="AP4744"/>
    </row>
    <row r="4745" spans="42:42">
      <c r="AP4745"/>
    </row>
    <row r="4746" spans="42:42">
      <c r="AP4746"/>
    </row>
    <row r="4747" spans="42:42">
      <c r="AP4747"/>
    </row>
    <row r="4748" spans="42:42">
      <c r="AP4748"/>
    </row>
    <row r="4749" spans="42:42">
      <c r="AP4749"/>
    </row>
    <row r="4750" spans="42:42">
      <c r="AP4750"/>
    </row>
    <row r="4751" spans="42:42">
      <c r="AP4751"/>
    </row>
    <row r="4752" spans="42:42">
      <c r="AP4752"/>
    </row>
    <row r="4753" spans="42:42">
      <c r="AP4753"/>
    </row>
    <row r="4754" spans="42:42">
      <c r="AP4754"/>
    </row>
    <row r="4755" spans="42:42">
      <c r="AP4755"/>
    </row>
    <row r="4756" spans="42:42">
      <c r="AP4756"/>
    </row>
    <row r="4757" spans="42:42">
      <c r="AP4757"/>
    </row>
    <row r="4758" spans="42:42">
      <c r="AP4758"/>
    </row>
    <row r="4759" spans="42:42">
      <c r="AP4759"/>
    </row>
    <row r="4760" spans="42:42">
      <c r="AP4760"/>
    </row>
    <row r="4761" spans="42:42">
      <c r="AP4761"/>
    </row>
    <row r="4762" spans="42:42">
      <c r="AP4762"/>
    </row>
    <row r="4763" spans="42:42">
      <c r="AP4763"/>
    </row>
    <row r="4764" spans="42:42">
      <c r="AP4764"/>
    </row>
    <row r="4765" spans="42:42">
      <c r="AP4765"/>
    </row>
    <row r="4766" spans="42:42">
      <c r="AP4766"/>
    </row>
    <row r="4767" spans="42:42">
      <c r="AP4767"/>
    </row>
    <row r="4768" spans="42:42">
      <c r="AP4768"/>
    </row>
    <row r="4769" spans="42:42">
      <c r="AP4769"/>
    </row>
    <row r="4770" spans="42:42">
      <c r="AP4770"/>
    </row>
    <row r="4771" spans="42:42">
      <c r="AP4771"/>
    </row>
    <row r="4772" spans="42:42">
      <c r="AP4772"/>
    </row>
    <row r="4773" spans="42:42">
      <c r="AP4773"/>
    </row>
    <row r="4774" spans="42:42">
      <c r="AP4774"/>
    </row>
    <row r="4775" spans="42:42">
      <c r="AP4775"/>
    </row>
    <row r="4776" spans="42:42">
      <c r="AP4776"/>
    </row>
    <row r="4777" spans="42:42">
      <c r="AP4777"/>
    </row>
    <row r="4778" spans="42:42">
      <c r="AP4778"/>
    </row>
    <row r="4779" spans="42:42">
      <c r="AP4779"/>
    </row>
    <row r="4780" spans="42:42">
      <c r="AP4780"/>
    </row>
    <row r="4781" spans="42:42">
      <c r="AP4781"/>
    </row>
    <row r="4782" spans="42:42">
      <c r="AP4782"/>
    </row>
    <row r="4783" spans="42:42">
      <c r="AP4783"/>
    </row>
    <row r="4784" spans="42:42">
      <c r="AP4784"/>
    </row>
    <row r="4785" spans="42:42">
      <c r="AP4785"/>
    </row>
    <row r="4786" spans="42:42">
      <c r="AP4786"/>
    </row>
    <row r="4787" spans="42:42">
      <c r="AP4787"/>
    </row>
    <row r="4788" spans="42:42">
      <c r="AP4788"/>
    </row>
    <row r="4789" spans="42:42">
      <c r="AP4789"/>
    </row>
    <row r="4790" spans="42:42">
      <c r="AP4790"/>
    </row>
    <row r="4791" spans="42:42">
      <c r="AP4791"/>
    </row>
    <row r="4792" spans="42:42">
      <c r="AP4792"/>
    </row>
    <row r="4793" spans="42:42">
      <c r="AP4793"/>
    </row>
    <row r="4794" spans="42:42">
      <c r="AP4794"/>
    </row>
    <row r="4795" spans="42:42">
      <c r="AP4795"/>
    </row>
    <row r="4796" spans="42:42">
      <c r="AP4796"/>
    </row>
    <row r="4797" spans="42:42">
      <c r="AP4797"/>
    </row>
    <row r="4798" spans="42:42">
      <c r="AP4798"/>
    </row>
    <row r="4799" spans="42:42">
      <c r="AP4799"/>
    </row>
    <row r="4800" spans="42:42">
      <c r="AP4800"/>
    </row>
    <row r="4801" spans="42:42">
      <c r="AP4801"/>
    </row>
    <row r="4802" spans="42:42">
      <c r="AP4802"/>
    </row>
    <row r="4803" spans="42:42">
      <c r="AP4803"/>
    </row>
    <row r="4804" spans="42:42">
      <c r="AP4804"/>
    </row>
    <row r="4805" spans="42:42">
      <c r="AP4805"/>
    </row>
    <row r="4806" spans="42:42">
      <c r="AP4806"/>
    </row>
    <row r="4807" spans="42:42">
      <c r="AP4807"/>
    </row>
    <row r="4808" spans="42:42">
      <c r="AP4808"/>
    </row>
    <row r="4809" spans="42:42">
      <c r="AP4809"/>
    </row>
    <row r="4810" spans="42:42">
      <c r="AP4810"/>
    </row>
    <row r="4811" spans="42:42">
      <c r="AP4811"/>
    </row>
    <row r="4812" spans="42:42">
      <c r="AP4812"/>
    </row>
    <row r="4813" spans="42:42">
      <c r="AP4813"/>
    </row>
    <row r="4814" spans="42:42">
      <c r="AP4814"/>
    </row>
    <row r="4815" spans="42:42">
      <c r="AP4815"/>
    </row>
    <row r="4816" spans="42:42">
      <c r="AP4816"/>
    </row>
    <row r="4817" spans="42:42">
      <c r="AP4817"/>
    </row>
    <row r="4818" spans="42:42">
      <c r="AP4818"/>
    </row>
    <row r="4819" spans="42:42">
      <c r="AP4819"/>
    </row>
    <row r="4820" spans="42:42">
      <c r="AP4820"/>
    </row>
    <row r="4821" spans="42:42">
      <c r="AP4821"/>
    </row>
    <row r="4822" spans="42:42">
      <c r="AP4822"/>
    </row>
    <row r="4823" spans="42:42">
      <c r="AP4823"/>
    </row>
    <row r="4824" spans="42:42">
      <c r="AP4824"/>
    </row>
    <row r="4825" spans="42:42">
      <c r="AP4825"/>
    </row>
    <row r="4826" spans="42:42">
      <c r="AP4826"/>
    </row>
    <row r="4827" spans="42:42">
      <c r="AP4827"/>
    </row>
    <row r="4828" spans="42:42">
      <c r="AP4828"/>
    </row>
    <row r="4829" spans="42:42">
      <c r="AP4829"/>
    </row>
    <row r="4830" spans="42:42">
      <c r="AP4830"/>
    </row>
    <row r="4831" spans="42:42">
      <c r="AP4831"/>
    </row>
    <row r="4832" spans="42:42">
      <c r="AP4832"/>
    </row>
    <row r="4833" spans="42:42">
      <c r="AP4833"/>
    </row>
    <row r="4834" spans="42:42">
      <c r="AP4834"/>
    </row>
    <row r="4835" spans="42:42">
      <c r="AP4835"/>
    </row>
    <row r="4836" spans="42:42">
      <c r="AP4836"/>
    </row>
    <row r="4837" spans="42:42">
      <c r="AP4837"/>
    </row>
    <row r="4838" spans="42:42">
      <c r="AP4838"/>
    </row>
    <row r="4839" spans="42:42">
      <c r="AP4839"/>
    </row>
    <row r="4840" spans="42:42">
      <c r="AP4840"/>
    </row>
    <row r="4841" spans="42:42">
      <c r="AP4841"/>
    </row>
    <row r="4842" spans="42:42">
      <c r="AP4842"/>
    </row>
    <row r="4843" spans="42:42">
      <c r="AP4843"/>
    </row>
    <row r="4844" spans="42:42">
      <c r="AP4844"/>
    </row>
    <row r="4845" spans="42:42">
      <c r="AP4845"/>
    </row>
    <row r="4846" spans="42:42">
      <c r="AP4846"/>
    </row>
    <row r="4847" spans="42:42">
      <c r="AP4847"/>
    </row>
    <row r="4848" spans="42:42">
      <c r="AP4848"/>
    </row>
    <row r="4849" spans="42:42">
      <c r="AP4849"/>
    </row>
    <row r="4850" spans="42:42">
      <c r="AP4850"/>
    </row>
    <row r="4851" spans="42:42">
      <c r="AP4851"/>
    </row>
    <row r="4852" spans="42:42">
      <c r="AP4852"/>
    </row>
    <row r="4853" spans="42:42">
      <c r="AP4853"/>
    </row>
    <row r="4854" spans="42:42">
      <c r="AP4854"/>
    </row>
    <row r="4855" spans="42:42">
      <c r="AP4855"/>
    </row>
    <row r="4856" spans="42:42">
      <c r="AP4856"/>
    </row>
    <row r="4857" spans="42:42">
      <c r="AP4857"/>
    </row>
    <row r="4858" spans="42:42">
      <c r="AP4858"/>
    </row>
    <row r="4859" spans="42:42">
      <c r="AP4859"/>
    </row>
    <row r="4860" spans="42:42">
      <c r="AP4860"/>
    </row>
    <row r="4861" spans="42:42">
      <c r="AP4861"/>
    </row>
    <row r="4862" spans="42:42">
      <c r="AP4862"/>
    </row>
    <row r="4863" spans="42:42">
      <c r="AP4863"/>
    </row>
    <row r="4864" spans="42:42">
      <c r="AP4864"/>
    </row>
    <row r="4865" spans="42:42">
      <c r="AP4865"/>
    </row>
    <row r="4866" spans="42:42">
      <c r="AP4866"/>
    </row>
    <row r="4867" spans="42:42">
      <c r="AP4867"/>
    </row>
    <row r="4868" spans="42:42">
      <c r="AP4868"/>
    </row>
    <row r="4869" spans="42:42">
      <c r="AP4869"/>
    </row>
    <row r="4870" spans="42:42">
      <c r="AP4870"/>
    </row>
    <row r="4871" spans="42:42">
      <c r="AP4871"/>
    </row>
    <row r="4872" spans="42:42">
      <c r="AP4872"/>
    </row>
    <row r="4873" spans="42:42">
      <c r="AP4873"/>
    </row>
    <row r="4874" spans="42:42">
      <c r="AP4874"/>
    </row>
    <row r="4875" spans="42:42">
      <c r="AP4875"/>
    </row>
    <row r="4876" spans="42:42">
      <c r="AP4876"/>
    </row>
    <row r="4877" spans="42:42">
      <c r="AP4877"/>
    </row>
    <row r="4878" spans="42:42">
      <c r="AP4878"/>
    </row>
    <row r="4879" spans="42:42">
      <c r="AP4879"/>
    </row>
    <row r="4880" spans="42:42">
      <c r="AP4880"/>
    </row>
    <row r="4881" spans="42:42">
      <c r="AP4881"/>
    </row>
    <row r="4882" spans="42:42">
      <c r="AP4882"/>
    </row>
    <row r="4883" spans="42:42">
      <c r="AP4883"/>
    </row>
    <row r="4884" spans="42:42">
      <c r="AP4884"/>
    </row>
    <row r="4885" spans="42:42">
      <c r="AP4885"/>
    </row>
    <row r="4886" spans="42:42">
      <c r="AP4886"/>
    </row>
    <row r="4887" spans="42:42">
      <c r="AP4887"/>
    </row>
    <row r="4888" spans="42:42">
      <c r="AP4888"/>
    </row>
    <row r="4889" spans="42:42">
      <c r="AP4889"/>
    </row>
    <row r="4890" spans="42:42">
      <c r="AP4890"/>
    </row>
    <row r="4891" spans="42:42">
      <c r="AP4891"/>
    </row>
    <row r="4892" spans="42:42">
      <c r="AP4892"/>
    </row>
    <row r="4893" spans="42:42">
      <c r="AP4893"/>
    </row>
    <row r="4894" spans="42:42">
      <c r="AP4894"/>
    </row>
    <row r="4895" spans="42:42">
      <c r="AP4895"/>
    </row>
    <row r="4896" spans="42:42">
      <c r="AP4896"/>
    </row>
    <row r="4897" spans="42:42">
      <c r="AP4897"/>
    </row>
    <row r="4898" spans="42:42">
      <c r="AP4898"/>
    </row>
    <row r="4899" spans="42:42">
      <c r="AP4899"/>
    </row>
    <row r="4900" spans="42:42">
      <c r="AP4900"/>
    </row>
    <row r="4901" spans="42:42">
      <c r="AP4901"/>
    </row>
    <row r="4902" spans="42:42">
      <c r="AP4902"/>
    </row>
    <row r="4903" spans="42:42">
      <c r="AP4903"/>
    </row>
    <row r="4904" spans="42:42">
      <c r="AP4904"/>
    </row>
    <row r="4905" spans="42:42">
      <c r="AP4905"/>
    </row>
    <row r="4906" spans="42:42">
      <c r="AP4906"/>
    </row>
    <row r="4907" spans="42:42">
      <c r="AP4907"/>
    </row>
    <row r="4908" spans="42:42">
      <c r="AP4908"/>
    </row>
    <row r="4909" spans="42:42">
      <c r="AP4909"/>
    </row>
    <row r="4910" spans="42:42">
      <c r="AP4910"/>
    </row>
    <row r="4911" spans="42:42">
      <c r="AP4911"/>
    </row>
    <row r="4912" spans="42:42">
      <c r="AP4912"/>
    </row>
    <row r="4913" spans="42:42">
      <c r="AP4913"/>
    </row>
    <row r="4914" spans="42:42">
      <c r="AP4914"/>
    </row>
    <row r="4915" spans="42:42">
      <c r="AP4915"/>
    </row>
    <row r="4916" spans="42:42">
      <c r="AP4916"/>
    </row>
    <row r="4917" spans="42:42">
      <c r="AP4917"/>
    </row>
    <row r="4918" spans="42:42">
      <c r="AP4918"/>
    </row>
    <row r="4919" spans="42:42">
      <c r="AP4919"/>
    </row>
    <row r="4920" spans="42:42">
      <c r="AP4920"/>
    </row>
    <row r="4921" spans="42:42">
      <c r="AP4921"/>
    </row>
    <row r="4922" spans="42:42">
      <c r="AP4922"/>
    </row>
    <row r="4923" spans="42:42">
      <c r="AP4923"/>
    </row>
    <row r="4924" spans="42:42">
      <c r="AP4924"/>
    </row>
    <row r="4925" spans="42:42">
      <c r="AP4925"/>
    </row>
    <row r="4926" spans="42:42">
      <c r="AP4926"/>
    </row>
    <row r="4927" spans="42:42">
      <c r="AP4927"/>
    </row>
    <row r="4928" spans="42:42">
      <c r="AP4928"/>
    </row>
    <row r="4929" spans="42:42">
      <c r="AP4929"/>
    </row>
    <row r="4930" spans="42:42">
      <c r="AP4930"/>
    </row>
    <row r="4931" spans="42:42">
      <c r="AP4931"/>
    </row>
    <row r="4932" spans="42:42">
      <c r="AP4932"/>
    </row>
    <row r="4933" spans="42:42">
      <c r="AP4933"/>
    </row>
    <row r="4934" spans="42:42">
      <c r="AP4934"/>
    </row>
    <row r="4935" spans="42:42">
      <c r="AP4935"/>
    </row>
    <row r="4936" spans="42:42">
      <c r="AP4936"/>
    </row>
    <row r="4937" spans="42:42">
      <c r="AP4937"/>
    </row>
    <row r="4938" spans="42:42">
      <c r="AP4938"/>
    </row>
    <row r="4939" spans="42:42">
      <c r="AP4939"/>
    </row>
    <row r="4940" spans="42:42">
      <c r="AP4940"/>
    </row>
    <row r="4941" spans="42:42">
      <c r="AP4941"/>
    </row>
    <row r="4942" spans="42:42">
      <c r="AP4942"/>
    </row>
    <row r="4943" spans="42:42">
      <c r="AP4943"/>
    </row>
    <row r="4944" spans="42:42">
      <c r="AP4944"/>
    </row>
    <row r="4945" spans="42:42">
      <c r="AP4945"/>
    </row>
    <row r="4946" spans="42:42">
      <c r="AP4946"/>
    </row>
    <row r="4947" spans="42:42">
      <c r="AP4947"/>
    </row>
    <row r="4948" spans="42:42">
      <c r="AP4948"/>
    </row>
    <row r="4949" spans="42:42">
      <c r="AP4949"/>
    </row>
    <row r="4950" spans="42:42">
      <c r="AP4950"/>
    </row>
    <row r="4951" spans="42:42">
      <c r="AP4951"/>
    </row>
    <row r="4952" spans="42:42">
      <c r="AP4952"/>
    </row>
    <row r="4953" spans="42:42">
      <c r="AP4953"/>
    </row>
    <row r="4954" spans="42:42">
      <c r="AP4954"/>
    </row>
    <row r="4955" spans="42:42">
      <c r="AP4955"/>
    </row>
    <row r="4956" spans="42:42">
      <c r="AP4956"/>
    </row>
    <row r="4957" spans="42:42">
      <c r="AP4957"/>
    </row>
    <row r="4958" spans="42:42">
      <c r="AP4958"/>
    </row>
    <row r="4959" spans="42:42">
      <c r="AP4959"/>
    </row>
    <row r="4960" spans="42:42">
      <c r="AP4960"/>
    </row>
    <row r="4961" spans="42:42">
      <c r="AP4961"/>
    </row>
    <row r="4962" spans="42:42">
      <c r="AP4962"/>
    </row>
    <row r="4963" spans="42:42">
      <c r="AP4963"/>
    </row>
    <row r="4964" spans="42:42">
      <c r="AP4964"/>
    </row>
    <row r="4965" spans="42:42">
      <c r="AP4965"/>
    </row>
    <row r="4966" spans="42:42">
      <c r="AP4966"/>
    </row>
    <row r="4967" spans="42:42">
      <c r="AP4967"/>
    </row>
    <row r="4968" spans="42:42">
      <c r="AP4968"/>
    </row>
    <row r="4969" spans="42:42">
      <c r="AP4969"/>
    </row>
    <row r="4970" spans="42:42">
      <c r="AP4970"/>
    </row>
    <row r="4971" spans="42:42">
      <c r="AP4971"/>
    </row>
    <row r="4972" spans="42:42">
      <c r="AP4972"/>
    </row>
    <row r="4973" spans="42:42">
      <c r="AP4973"/>
    </row>
    <row r="4974" spans="42:42">
      <c r="AP4974"/>
    </row>
    <row r="4975" spans="42:42">
      <c r="AP4975"/>
    </row>
    <row r="4976" spans="42:42">
      <c r="AP4976"/>
    </row>
    <row r="4977" spans="42:42">
      <c r="AP4977"/>
    </row>
    <row r="4978" spans="42:42">
      <c r="AP4978"/>
    </row>
    <row r="4979" spans="42:42">
      <c r="AP4979"/>
    </row>
    <row r="4980" spans="42:42">
      <c r="AP4980"/>
    </row>
    <row r="4981" spans="42:42">
      <c r="AP4981"/>
    </row>
    <row r="4982" spans="42:42">
      <c r="AP4982"/>
    </row>
    <row r="4983" spans="42:42">
      <c r="AP4983"/>
    </row>
    <row r="4984" spans="42:42">
      <c r="AP4984"/>
    </row>
    <row r="4985" spans="42:42">
      <c r="AP4985"/>
    </row>
    <row r="4986" spans="42:42">
      <c r="AP4986"/>
    </row>
    <row r="4987" spans="42:42">
      <c r="AP4987"/>
    </row>
    <row r="4988" spans="42:42">
      <c r="AP4988"/>
    </row>
    <row r="4989" spans="42:42">
      <c r="AP4989"/>
    </row>
    <row r="4990" spans="42:42">
      <c r="AP4990"/>
    </row>
    <row r="4991" spans="42:42">
      <c r="AP4991"/>
    </row>
    <row r="4992" spans="42:42">
      <c r="AP4992"/>
    </row>
    <row r="4993" spans="42:42">
      <c r="AP4993"/>
    </row>
    <row r="4994" spans="42:42">
      <c r="AP4994"/>
    </row>
    <row r="4995" spans="42:42">
      <c r="AP4995"/>
    </row>
    <row r="4996" spans="42:42">
      <c r="AP4996"/>
    </row>
    <row r="4997" spans="42:42">
      <c r="AP4997"/>
    </row>
    <row r="4998" spans="42:42">
      <c r="AP4998"/>
    </row>
    <row r="4999" spans="42:42">
      <c r="AP4999"/>
    </row>
    <row r="5000" spans="42:42">
      <c r="AP5000"/>
    </row>
    <row r="5001" spans="42:42">
      <c r="AP5001"/>
    </row>
    <row r="5002" spans="42:42">
      <c r="AP5002"/>
    </row>
    <row r="5003" spans="42:42">
      <c r="AP5003"/>
    </row>
    <row r="5004" spans="42:42">
      <c r="AP5004"/>
    </row>
    <row r="5005" spans="42:42">
      <c r="AP5005"/>
    </row>
    <row r="5006" spans="42:42">
      <c r="AP5006"/>
    </row>
    <row r="5007" spans="42:42">
      <c r="AP5007"/>
    </row>
    <row r="5008" spans="42:42">
      <c r="AP5008"/>
    </row>
    <row r="5009" spans="42:42">
      <c r="AP5009"/>
    </row>
    <row r="5010" spans="42:42">
      <c r="AP5010"/>
    </row>
    <row r="5011" spans="42:42">
      <c r="AP5011"/>
    </row>
    <row r="5012" spans="42:42">
      <c r="AP5012"/>
    </row>
    <row r="5013" spans="42:42">
      <c r="AP5013"/>
    </row>
    <row r="5014" spans="42:42">
      <c r="AP5014"/>
    </row>
    <row r="5015" spans="42:42">
      <c r="AP5015"/>
    </row>
    <row r="5016" spans="42:42">
      <c r="AP5016"/>
    </row>
    <row r="5017" spans="42:42">
      <c r="AP5017"/>
    </row>
    <row r="5018" spans="42:42">
      <c r="AP5018"/>
    </row>
    <row r="5019" spans="42:42">
      <c r="AP5019"/>
    </row>
    <row r="5020" spans="42:42">
      <c r="AP5020"/>
    </row>
    <row r="5021" spans="42:42">
      <c r="AP5021"/>
    </row>
    <row r="5022" spans="42:42">
      <c r="AP5022"/>
    </row>
    <row r="5023" spans="42:42">
      <c r="AP5023"/>
    </row>
    <row r="5024" spans="42:42">
      <c r="AP5024"/>
    </row>
    <row r="5025" spans="42:42">
      <c r="AP5025"/>
    </row>
    <row r="5026" spans="42:42">
      <c r="AP5026"/>
    </row>
    <row r="5027" spans="42:42">
      <c r="AP5027"/>
    </row>
    <row r="5028" spans="42:42">
      <c r="AP5028"/>
    </row>
    <row r="5029" spans="42:42">
      <c r="AP5029"/>
    </row>
    <row r="5030" spans="42:42">
      <c r="AP5030"/>
    </row>
    <row r="5031" spans="42:42">
      <c r="AP5031"/>
    </row>
    <row r="5032" spans="42:42">
      <c r="AP5032"/>
    </row>
    <row r="5033" spans="42:42">
      <c r="AP5033"/>
    </row>
    <row r="5034" spans="42:42">
      <c r="AP5034"/>
    </row>
    <row r="5035" spans="42:42">
      <c r="AP5035"/>
    </row>
    <row r="5036" spans="42:42">
      <c r="AP5036"/>
    </row>
    <row r="5037" spans="42:42">
      <c r="AP5037"/>
    </row>
    <row r="5038" spans="42:42">
      <c r="AP5038"/>
    </row>
    <row r="5039" spans="42:42">
      <c r="AP5039"/>
    </row>
    <row r="5040" spans="42:42">
      <c r="AP5040"/>
    </row>
    <row r="5041" spans="42:42">
      <c r="AP5041"/>
    </row>
    <row r="5042" spans="42:42">
      <c r="AP5042"/>
    </row>
    <row r="5043" spans="42:42">
      <c r="AP5043"/>
    </row>
    <row r="5044" spans="42:42">
      <c r="AP5044"/>
    </row>
    <row r="5045" spans="42:42">
      <c r="AP5045"/>
    </row>
    <row r="5046" spans="42:42">
      <c r="AP5046"/>
    </row>
    <row r="5047" spans="42:42">
      <c r="AP5047"/>
    </row>
    <row r="5048" spans="42:42">
      <c r="AP5048"/>
    </row>
    <row r="5049" spans="42:42">
      <c r="AP5049"/>
    </row>
    <row r="5050" spans="42:42">
      <c r="AP5050"/>
    </row>
    <row r="5051" spans="42:42">
      <c r="AP5051"/>
    </row>
    <row r="5052" spans="42:42">
      <c r="AP5052"/>
    </row>
    <row r="5053" spans="42:42">
      <c r="AP5053"/>
    </row>
    <row r="5054" spans="42:42">
      <c r="AP5054"/>
    </row>
    <row r="5055" spans="42:42">
      <c r="AP5055"/>
    </row>
    <row r="5056" spans="42:42">
      <c r="AP5056"/>
    </row>
    <row r="5057" spans="42:42">
      <c r="AP5057"/>
    </row>
    <row r="5058" spans="42:42">
      <c r="AP5058"/>
    </row>
    <row r="5059" spans="42:42">
      <c r="AP5059"/>
    </row>
    <row r="5060" spans="42:42">
      <c r="AP5060"/>
    </row>
    <row r="5061" spans="42:42">
      <c r="AP5061"/>
    </row>
    <row r="5062" spans="42:42">
      <c r="AP5062"/>
    </row>
    <row r="5063" spans="42:42">
      <c r="AP5063"/>
    </row>
    <row r="5064" spans="42:42">
      <c r="AP5064"/>
    </row>
    <row r="5065" spans="42:42">
      <c r="AP5065"/>
    </row>
    <row r="5066" spans="42:42">
      <c r="AP5066"/>
    </row>
    <row r="5067" spans="42:42">
      <c r="AP5067"/>
    </row>
    <row r="5068" spans="42:42">
      <c r="AP5068"/>
    </row>
    <row r="5069" spans="42:42">
      <c r="AP5069"/>
    </row>
    <row r="5070" spans="42:42">
      <c r="AP5070"/>
    </row>
    <row r="5071" spans="42:42">
      <c r="AP5071"/>
    </row>
    <row r="5072" spans="42:42">
      <c r="AP5072"/>
    </row>
    <row r="5073" spans="42:42">
      <c r="AP5073"/>
    </row>
    <row r="5074" spans="42:42">
      <c r="AP5074"/>
    </row>
    <row r="5075" spans="42:42">
      <c r="AP5075"/>
    </row>
    <row r="5076" spans="42:42">
      <c r="AP5076"/>
    </row>
    <row r="5077" spans="42:42">
      <c r="AP5077"/>
    </row>
    <row r="5078" spans="42:42">
      <c r="AP5078"/>
    </row>
    <row r="5079" spans="42:42">
      <c r="AP5079"/>
    </row>
    <row r="5080" spans="42:42">
      <c r="AP5080"/>
    </row>
    <row r="5081" spans="42:42">
      <c r="AP5081"/>
    </row>
    <row r="5082" spans="42:42">
      <c r="AP5082"/>
    </row>
    <row r="5083" spans="42:42">
      <c r="AP5083"/>
    </row>
    <row r="5084" spans="42:42">
      <c r="AP5084"/>
    </row>
    <row r="5085" spans="42:42">
      <c r="AP5085"/>
    </row>
    <row r="5086" spans="42:42">
      <c r="AP5086"/>
    </row>
    <row r="5087" spans="42:42">
      <c r="AP5087"/>
    </row>
    <row r="5088" spans="42:42">
      <c r="AP5088"/>
    </row>
    <row r="5089" spans="42:42">
      <c r="AP5089"/>
    </row>
    <row r="5090" spans="42:42">
      <c r="AP5090"/>
    </row>
    <row r="5091" spans="42:42">
      <c r="AP5091"/>
    </row>
    <row r="5092" spans="42:42">
      <c r="AP5092"/>
    </row>
    <row r="5093" spans="42:42">
      <c r="AP5093"/>
    </row>
    <row r="5094" spans="42:42">
      <c r="AP5094"/>
    </row>
    <row r="5095" spans="42:42">
      <c r="AP5095"/>
    </row>
    <row r="5096" spans="42:42">
      <c r="AP5096"/>
    </row>
    <row r="5097" spans="42:42">
      <c r="AP5097"/>
    </row>
    <row r="5098" spans="42:42">
      <c r="AP5098"/>
    </row>
    <row r="5099" spans="42:42">
      <c r="AP5099"/>
    </row>
    <row r="5100" spans="42:42">
      <c r="AP5100"/>
    </row>
    <row r="5101" spans="42:42">
      <c r="AP5101"/>
    </row>
    <row r="5102" spans="42:42">
      <c r="AP5102"/>
    </row>
    <row r="5103" spans="42:42">
      <c r="AP5103"/>
    </row>
    <row r="5104" spans="42:42">
      <c r="AP5104"/>
    </row>
    <row r="5105" spans="42:42">
      <c r="AP5105"/>
    </row>
    <row r="5106" spans="42:42">
      <c r="AP5106"/>
    </row>
    <row r="5107" spans="42:42">
      <c r="AP5107"/>
    </row>
    <row r="5108" spans="42:42">
      <c r="AP5108"/>
    </row>
    <row r="5109" spans="42:42">
      <c r="AP5109"/>
    </row>
    <row r="5110" spans="42:42">
      <c r="AP5110"/>
    </row>
    <row r="5111" spans="42:42">
      <c r="AP5111"/>
    </row>
    <row r="5112" spans="42:42">
      <c r="AP5112"/>
    </row>
    <row r="5113" spans="42:42">
      <c r="AP5113"/>
    </row>
    <row r="5114" spans="42:42">
      <c r="AP5114"/>
    </row>
    <row r="5115" spans="42:42">
      <c r="AP5115"/>
    </row>
    <row r="5116" spans="42:42">
      <c r="AP5116"/>
    </row>
    <row r="5117" spans="42:42">
      <c r="AP5117"/>
    </row>
    <row r="5118" spans="42:42">
      <c r="AP5118"/>
    </row>
    <row r="5119" spans="42:42">
      <c r="AP5119"/>
    </row>
    <row r="5120" spans="42:42">
      <c r="AP5120"/>
    </row>
    <row r="5121" spans="42:42">
      <c r="AP5121"/>
    </row>
    <row r="5122" spans="42:42">
      <c r="AP5122"/>
    </row>
    <row r="5123" spans="42:42">
      <c r="AP5123"/>
    </row>
    <row r="5124" spans="42:42">
      <c r="AP5124"/>
    </row>
    <row r="5125" spans="42:42">
      <c r="AP5125"/>
    </row>
    <row r="5126" spans="42:42">
      <c r="AP5126"/>
    </row>
    <row r="5127" spans="42:42">
      <c r="AP5127"/>
    </row>
    <row r="5128" spans="42:42">
      <c r="AP5128"/>
    </row>
    <row r="5129" spans="42:42">
      <c r="AP5129"/>
    </row>
    <row r="5130" spans="42:42">
      <c r="AP5130"/>
    </row>
    <row r="5131" spans="42:42">
      <c r="AP5131"/>
    </row>
    <row r="5132" spans="42:42">
      <c r="AP5132"/>
    </row>
    <row r="5133" spans="42:42">
      <c r="AP5133"/>
    </row>
    <row r="5134" spans="42:42">
      <c r="AP5134"/>
    </row>
    <row r="5135" spans="42:42">
      <c r="AP5135"/>
    </row>
    <row r="5136" spans="42:42">
      <c r="AP5136"/>
    </row>
    <row r="5137" spans="42:42">
      <c r="AP5137"/>
    </row>
    <row r="5138" spans="42:42">
      <c r="AP5138"/>
    </row>
    <row r="5139" spans="42:42">
      <c r="AP5139"/>
    </row>
    <row r="5140" spans="42:42">
      <c r="AP5140"/>
    </row>
    <row r="5141" spans="42:42">
      <c r="AP5141"/>
    </row>
    <row r="5142" spans="42:42">
      <c r="AP5142"/>
    </row>
    <row r="5143" spans="42:42">
      <c r="AP5143"/>
    </row>
    <row r="5144" spans="42:42">
      <c r="AP5144"/>
    </row>
    <row r="5145" spans="42:42">
      <c r="AP5145"/>
    </row>
    <row r="5146" spans="42:42">
      <c r="AP5146"/>
    </row>
    <row r="5147" spans="42:42">
      <c r="AP5147"/>
    </row>
    <row r="5148" spans="42:42">
      <c r="AP5148"/>
    </row>
    <row r="5149" spans="42:42">
      <c r="AP5149"/>
    </row>
    <row r="5150" spans="42:42">
      <c r="AP5150"/>
    </row>
    <row r="5151" spans="42:42">
      <c r="AP5151"/>
    </row>
    <row r="5152" spans="42:42">
      <c r="AP5152"/>
    </row>
    <row r="5153" spans="42:42">
      <c r="AP5153"/>
    </row>
    <row r="5154" spans="42:42">
      <c r="AP5154"/>
    </row>
    <row r="5155" spans="42:42">
      <c r="AP5155"/>
    </row>
    <row r="5156" spans="42:42">
      <c r="AP5156"/>
    </row>
    <row r="5157" spans="42:42">
      <c r="AP5157"/>
    </row>
    <row r="5158" spans="42:42">
      <c r="AP5158"/>
    </row>
    <row r="5159" spans="42:42">
      <c r="AP5159"/>
    </row>
    <row r="5160" spans="42:42">
      <c r="AP5160"/>
    </row>
    <row r="5161" spans="42:42">
      <c r="AP5161"/>
    </row>
    <row r="5162" spans="42:42">
      <c r="AP5162"/>
    </row>
    <row r="5163" spans="42:42">
      <c r="AP5163"/>
    </row>
    <row r="5164" spans="42:42">
      <c r="AP5164"/>
    </row>
    <row r="5165" spans="42:42">
      <c r="AP5165"/>
    </row>
    <row r="5166" spans="42:42">
      <c r="AP5166"/>
    </row>
    <row r="5167" spans="42:42">
      <c r="AP5167"/>
    </row>
    <row r="5168" spans="42:42">
      <c r="AP5168"/>
    </row>
    <row r="5169" spans="42:42">
      <c r="AP5169"/>
    </row>
    <row r="5170" spans="42:42">
      <c r="AP5170"/>
    </row>
    <row r="5171" spans="42:42">
      <c r="AP5171"/>
    </row>
    <row r="5172" spans="42:42">
      <c r="AP5172"/>
    </row>
    <row r="5173" spans="42:42">
      <c r="AP5173"/>
    </row>
    <row r="5174" spans="42:42">
      <c r="AP5174"/>
    </row>
    <row r="5175" spans="42:42">
      <c r="AP5175"/>
    </row>
    <row r="5176" spans="42:42">
      <c r="AP5176"/>
    </row>
    <row r="5177" spans="42:42">
      <c r="AP5177"/>
    </row>
    <row r="5178" spans="42:42">
      <c r="AP5178"/>
    </row>
    <row r="5179" spans="42:42">
      <c r="AP5179"/>
    </row>
    <row r="5180" spans="42:42">
      <c r="AP5180"/>
    </row>
    <row r="5181" spans="42:42">
      <c r="AP5181"/>
    </row>
    <row r="5182" spans="42:42">
      <c r="AP5182"/>
    </row>
    <row r="5183" spans="42:42">
      <c r="AP5183"/>
    </row>
    <row r="5184" spans="42:42">
      <c r="AP5184"/>
    </row>
    <row r="5185" spans="42:42">
      <c r="AP5185"/>
    </row>
    <row r="5186" spans="42:42">
      <c r="AP5186"/>
    </row>
    <row r="5187" spans="42:42">
      <c r="AP5187"/>
    </row>
    <row r="5188" spans="42:42">
      <c r="AP5188"/>
    </row>
    <row r="5189" spans="42:42">
      <c r="AP5189"/>
    </row>
    <row r="5190" spans="42:42">
      <c r="AP5190"/>
    </row>
    <row r="5191" spans="42:42">
      <c r="AP5191"/>
    </row>
    <row r="5192" spans="42:42">
      <c r="AP5192"/>
    </row>
    <row r="5193" spans="42:42">
      <c r="AP5193"/>
    </row>
    <row r="5194" spans="42:42">
      <c r="AP5194"/>
    </row>
    <row r="5195" spans="42:42">
      <c r="AP5195"/>
    </row>
    <row r="5196" spans="42:42">
      <c r="AP5196"/>
    </row>
    <row r="5197" spans="42:42">
      <c r="AP5197"/>
    </row>
    <row r="5198" spans="42:42">
      <c r="AP5198"/>
    </row>
    <row r="5199" spans="42:42">
      <c r="AP5199"/>
    </row>
    <row r="5200" spans="42:42">
      <c r="AP5200"/>
    </row>
    <row r="5201" spans="42:42">
      <c r="AP5201"/>
    </row>
    <row r="5202" spans="42:42">
      <c r="AP5202"/>
    </row>
    <row r="5203" spans="42:42">
      <c r="AP5203"/>
    </row>
    <row r="5204" spans="42:42">
      <c r="AP5204"/>
    </row>
    <row r="5205" spans="42:42">
      <c r="AP5205"/>
    </row>
    <row r="5206" spans="42:42">
      <c r="AP5206"/>
    </row>
    <row r="5207" spans="42:42">
      <c r="AP5207"/>
    </row>
    <row r="5208" spans="42:42">
      <c r="AP5208"/>
    </row>
    <row r="5209" spans="42:42">
      <c r="AP5209"/>
    </row>
    <row r="5210" spans="42:42">
      <c r="AP5210"/>
    </row>
    <row r="5211" spans="42:42">
      <c r="AP5211"/>
    </row>
    <row r="5212" spans="42:42">
      <c r="AP5212"/>
    </row>
    <row r="5213" spans="42:42">
      <c r="AP5213"/>
    </row>
    <row r="5214" spans="42:42">
      <c r="AP5214"/>
    </row>
    <row r="5215" spans="42:42">
      <c r="AP5215"/>
    </row>
    <row r="5216" spans="42:42">
      <c r="AP5216"/>
    </row>
    <row r="5217" spans="42:42">
      <c r="AP5217"/>
    </row>
    <row r="5218" spans="42:42">
      <c r="AP5218"/>
    </row>
    <row r="5219" spans="42:42">
      <c r="AP5219"/>
    </row>
    <row r="5220" spans="42:42">
      <c r="AP5220"/>
    </row>
    <row r="5221" spans="42:42">
      <c r="AP5221"/>
    </row>
    <row r="5222" spans="42:42">
      <c r="AP5222"/>
    </row>
    <row r="5223" spans="42:42">
      <c r="AP5223"/>
    </row>
    <row r="5224" spans="42:42">
      <c r="AP5224"/>
    </row>
    <row r="5225" spans="42:42">
      <c r="AP5225"/>
    </row>
    <row r="5226" spans="42:42">
      <c r="AP5226"/>
    </row>
    <row r="5227" spans="42:42">
      <c r="AP5227"/>
    </row>
    <row r="5228" spans="42:42">
      <c r="AP5228"/>
    </row>
    <row r="5229" spans="42:42">
      <c r="AP5229"/>
    </row>
    <row r="5230" spans="42:42">
      <c r="AP5230"/>
    </row>
    <row r="5231" spans="42:42">
      <c r="AP5231"/>
    </row>
    <row r="5232" spans="42:42">
      <c r="AP5232"/>
    </row>
    <row r="5233" spans="42:42">
      <c r="AP5233"/>
    </row>
    <row r="5234" spans="42:42">
      <c r="AP5234"/>
    </row>
    <row r="5235" spans="42:42">
      <c r="AP5235"/>
    </row>
    <row r="5236" spans="42:42">
      <c r="AP5236"/>
    </row>
    <row r="5237" spans="42:42">
      <c r="AP5237"/>
    </row>
    <row r="5238" spans="42:42">
      <c r="AP5238"/>
    </row>
    <row r="5239" spans="42:42">
      <c r="AP5239"/>
    </row>
    <row r="5240" spans="42:42">
      <c r="AP5240"/>
    </row>
    <row r="5241" spans="42:42">
      <c r="AP5241"/>
    </row>
    <row r="5242" spans="42:42">
      <c r="AP5242"/>
    </row>
    <row r="5243" spans="42:42">
      <c r="AP5243"/>
    </row>
    <row r="5244" spans="42:42">
      <c r="AP5244"/>
    </row>
    <row r="5245" spans="42:42">
      <c r="AP5245"/>
    </row>
    <row r="5246" spans="42:42">
      <c r="AP5246"/>
    </row>
    <row r="5247" spans="42:42">
      <c r="AP5247"/>
    </row>
    <row r="5248" spans="42:42">
      <c r="AP5248"/>
    </row>
    <row r="5249" spans="42:42">
      <c r="AP5249"/>
    </row>
    <row r="5250" spans="42:42">
      <c r="AP5250"/>
    </row>
    <row r="5251" spans="42:42">
      <c r="AP5251"/>
    </row>
    <row r="5252" spans="42:42">
      <c r="AP5252"/>
    </row>
    <row r="5253" spans="42:42">
      <c r="AP5253"/>
    </row>
    <row r="5254" spans="42:42">
      <c r="AP5254"/>
    </row>
    <row r="5255" spans="42:42">
      <c r="AP5255"/>
    </row>
    <row r="5256" spans="42:42">
      <c r="AP5256"/>
    </row>
    <row r="5257" spans="42:42">
      <c r="AP5257"/>
    </row>
    <row r="5258" spans="42:42">
      <c r="AP5258"/>
    </row>
    <row r="5259" spans="42:42">
      <c r="AP5259"/>
    </row>
    <row r="5260" spans="42:42">
      <c r="AP5260"/>
    </row>
    <row r="5261" spans="42:42">
      <c r="AP5261"/>
    </row>
    <row r="5262" spans="42:42">
      <c r="AP5262"/>
    </row>
    <row r="5263" spans="42:42">
      <c r="AP5263"/>
    </row>
    <row r="5264" spans="42:42">
      <c r="AP5264"/>
    </row>
    <row r="5265" spans="42:42">
      <c r="AP5265"/>
    </row>
    <row r="5266" spans="42:42">
      <c r="AP5266"/>
    </row>
    <row r="5267" spans="42:42">
      <c r="AP5267"/>
    </row>
    <row r="5268" spans="42:42">
      <c r="AP5268"/>
    </row>
    <row r="5269" spans="42:42">
      <c r="AP5269"/>
    </row>
    <row r="5270" spans="42:42">
      <c r="AP5270"/>
    </row>
    <row r="5271" spans="42:42">
      <c r="AP5271"/>
    </row>
    <row r="5272" spans="42:42">
      <c r="AP5272"/>
    </row>
    <row r="5273" spans="42:42">
      <c r="AP5273"/>
    </row>
    <row r="5274" spans="42:42">
      <c r="AP5274"/>
    </row>
    <row r="5275" spans="42:42">
      <c r="AP5275"/>
    </row>
    <row r="5276" spans="42:42">
      <c r="AP5276"/>
    </row>
    <row r="5277" spans="42:42">
      <c r="AP5277"/>
    </row>
    <row r="5278" spans="42:42">
      <c r="AP5278"/>
    </row>
    <row r="5279" spans="42:42">
      <c r="AP5279"/>
    </row>
    <row r="5280" spans="42:42">
      <c r="AP5280"/>
    </row>
    <row r="5281" spans="42:42">
      <c r="AP5281"/>
    </row>
    <row r="5282" spans="42:42">
      <c r="AP5282"/>
    </row>
    <row r="5283" spans="42:42">
      <c r="AP5283"/>
    </row>
    <row r="5284" spans="42:42">
      <c r="AP5284"/>
    </row>
    <row r="5285" spans="42:42">
      <c r="AP5285"/>
    </row>
    <row r="5286" spans="42:42">
      <c r="AP5286"/>
    </row>
    <row r="5287" spans="42:42">
      <c r="AP5287"/>
    </row>
    <row r="5288" spans="42:42">
      <c r="AP5288"/>
    </row>
    <row r="5289" spans="42:42">
      <c r="AP5289"/>
    </row>
    <row r="5290" spans="42:42">
      <c r="AP5290"/>
    </row>
    <row r="5291" spans="42:42">
      <c r="AP5291"/>
    </row>
    <row r="5292" spans="42:42">
      <c r="AP5292"/>
    </row>
    <row r="5293" spans="42:42">
      <c r="AP5293"/>
    </row>
    <row r="5294" spans="42:42">
      <c r="AP5294"/>
    </row>
    <row r="5295" spans="42:42">
      <c r="AP5295"/>
    </row>
    <row r="5296" spans="42:42">
      <c r="AP5296"/>
    </row>
    <row r="5297" spans="42:42">
      <c r="AP5297"/>
    </row>
    <row r="5298" spans="42:42">
      <c r="AP5298"/>
    </row>
    <row r="5299" spans="42:42">
      <c r="AP5299"/>
    </row>
    <row r="5300" spans="42:42">
      <c r="AP5300"/>
    </row>
    <row r="5301" spans="42:42">
      <c r="AP5301"/>
    </row>
    <row r="5302" spans="42:42">
      <c r="AP5302"/>
    </row>
    <row r="5303" spans="42:42">
      <c r="AP5303"/>
    </row>
    <row r="5304" spans="42:42">
      <c r="AP5304"/>
    </row>
    <row r="5305" spans="42:42">
      <c r="AP5305"/>
    </row>
    <row r="5306" spans="42:42">
      <c r="AP5306"/>
    </row>
    <row r="5307" spans="42:42">
      <c r="AP5307"/>
    </row>
    <row r="5308" spans="42:42">
      <c r="AP5308"/>
    </row>
    <row r="5309" spans="42:42">
      <c r="AP5309"/>
    </row>
    <row r="5310" spans="42:42">
      <c r="AP5310"/>
    </row>
    <row r="5311" spans="42:42">
      <c r="AP5311"/>
    </row>
    <row r="5312" spans="42:42">
      <c r="AP5312"/>
    </row>
    <row r="5313" spans="42:42">
      <c r="AP5313"/>
    </row>
    <row r="5314" spans="42:42">
      <c r="AP5314"/>
    </row>
    <row r="5315" spans="42:42">
      <c r="AP5315"/>
    </row>
    <row r="5316" spans="42:42">
      <c r="AP5316"/>
    </row>
    <row r="5317" spans="42:42">
      <c r="AP5317"/>
    </row>
    <row r="5318" spans="42:42">
      <c r="AP5318"/>
    </row>
    <row r="5319" spans="42:42">
      <c r="AP5319"/>
    </row>
    <row r="5320" spans="42:42">
      <c r="AP5320"/>
    </row>
    <row r="5321" spans="42:42">
      <c r="AP5321"/>
    </row>
    <row r="5322" spans="42:42">
      <c r="AP5322"/>
    </row>
    <row r="5323" spans="42:42">
      <c r="AP5323"/>
    </row>
    <row r="5324" spans="42:42">
      <c r="AP5324"/>
    </row>
    <row r="5325" spans="42:42">
      <c r="AP5325"/>
    </row>
    <row r="5326" spans="42:42">
      <c r="AP5326"/>
    </row>
    <row r="5327" spans="42:42">
      <c r="AP5327"/>
    </row>
    <row r="5328" spans="42:42">
      <c r="AP5328"/>
    </row>
    <row r="5329" spans="42:42">
      <c r="AP5329"/>
    </row>
    <row r="5330" spans="42:42">
      <c r="AP5330"/>
    </row>
    <row r="5331" spans="42:42">
      <c r="AP5331"/>
    </row>
    <row r="5332" spans="42:42">
      <c r="AP5332"/>
    </row>
    <row r="5333" spans="42:42">
      <c r="AP5333"/>
    </row>
    <row r="5334" spans="42:42">
      <c r="AP5334"/>
    </row>
    <row r="5335" spans="42:42">
      <c r="AP5335"/>
    </row>
    <row r="5336" spans="42:42">
      <c r="AP5336"/>
    </row>
    <row r="5337" spans="42:42">
      <c r="AP5337"/>
    </row>
    <row r="5338" spans="42:42">
      <c r="AP5338"/>
    </row>
    <row r="5339" spans="42:42">
      <c r="AP5339"/>
    </row>
    <row r="5340" spans="42:42">
      <c r="AP5340"/>
    </row>
    <row r="5341" spans="42:42">
      <c r="AP5341"/>
    </row>
    <row r="5342" spans="42:42">
      <c r="AP5342"/>
    </row>
    <row r="5343" spans="42:42">
      <c r="AP5343"/>
    </row>
    <row r="5344" spans="42:42">
      <c r="AP5344"/>
    </row>
    <row r="5345" spans="42:42">
      <c r="AP5345"/>
    </row>
    <row r="5346" spans="42:42">
      <c r="AP5346"/>
    </row>
    <row r="5347" spans="42:42">
      <c r="AP5347"/>
    </row>
    <row r="5348" spans="42:42">
      <c r="AP5348"/>
    </row>
    <row r="5349" spans="42:42">
      <c r="AP5349"/>
    </row>
    <row r="5350" spans="42:42">
      <c r="AP5350"/>
    </row>
    <row r="5351" spans="42:42">
      <c r="AP5351"/>
    </row>
    <row r="5352" spans="42:42">
      <c r="AP5352"/>
    </row>
    <row r="5353" spans="42:42">
      <c r="AP5353"/>
    </row>
    <row r="5354" spans="42:42">
      <c r="AP5354"/>
    </row>
    <row r="5355" spans="42:42">
      <c r="AP5355"/>
    </row>
    <row r="5356" spans="42:42">
      <c r="AP5356"/>
    </row>
    <row r="5357" spans="42:42">
      <c r="AP5357"/>
    </row>
    <row r="5358" spans="42:42">
      <c r="AP5358"/>
    </row>
    <row r="5359" spans="42:42">
      <c r="AP5359"/>
    </row>
    <row r="5360" spans="42:42">
      <c r="AP5360"/>
    </row>
    <row r="5361" spans="42:42">
      <c r="AP5361"/>
    </row>
    <row r="5362" spans="42:42">
      <c r="AP5362"/>
    </row>
    <row r="5363" spans="42:42">
      <c r="AP5363"/>
    </row>
    <row r="5364" spans="42:42">
      <c r="AP5364"/>
    </row>
    <row r="5365" spans="42:42">
      <c r="AP5365"/>
    </row>
    <row r="5366" spans="42:42">
      <c r="AP5366"/>
    </row>
    <row r="5367" spans="42:42">
      <c r="AP5367"/>
    </row>
    <row r="5368" spans="42:42">
      <c r="AP5368"/>
    </row>
    <row r="5369" spans="42:42">
      <c r="AP5369"/>
    </row>
    <row r="5370" spans="42:42">
      <c r="AP5370"/>
    </row>
    <row r="5371" spans="42:42">
      <c r="AP5371"/>
    </row>
    <row r="5372" spans="42:42">
      <c r="AP5372"/>
    </row>
    <row r="5373" spans="42:42">
      <c r="AP5373"/>
    </row>
    <row r="5374" spans="42:42">
      <c r="AP5374"/>
    </row>
    <row r="5375" spans="42:42">
      <c r="AP5375"/>
    </row>
    <row r="5376" spans="42:42">
      <c r="AP5376"/>
    </row>
    <row r="5377" spans="42:42">
      <c r="AP5377"/>
    </row>
    <row r="5378" spans="42:42">
      <c r="AP5378"/>
    </row>
    <row r="5379" spans="42:42">
      <c r="AP5379"/>
    </row>
    <row r="5380" spans="42:42">
      <c r="AP5380"/>
    </row>
    <row r="5381" spans="42:42">
      <c r="AP5381"/>
    </row>
    <row r="5382" spans="42:42">
      <c r="AP5382"/>
    </row>
    <row r="5383" spans="42:42">
      <c r="AP5383"/>
    </row>
    <row r="5384" spans="42:42">
      <c r="AP5384"/>
    </row>
    <row r="5385" spans="42:42">
      <c r="AP5385"/>
    </row>
    <row r="5386" spans="42:42">
      <c r="AP5386"/>
    </row>
    <row r="5387" spans="42:42">
      <c r="AP5387"/>
    </row>
    <row r="5388" spans="42:42">
      <c r="AP5388"/>
    </row>
    <row r="5389" spans="42:42">
      <c r="AP5389"/>
    </row>
    <row r="5390" spans="42:42">
      <c r="AP5390"/>
    </row>
    <row r="5391" spans="42:42">
      <c r="AP5391"/>
    </row>
    <row r="5392" spans="42:42">
      <c r="AP5392"/>
    </row>
    <row r="5393" spans="42:42">
      <c r="AP5393"/>
    </row>
    <row r="5394" spans="42:42">
      <c r="AP5394"/>
    </row>
    <row r="5395" spans="42:42">
      <c r="AP5395"/>
    </row>
    <row r="5396" spans="42:42">
      <c r="AP5396"/>
    </row>
    <row r="5397" spans="42:42">
      <c r="AP5397"/>
    </row>
    <row r="5398" spans="42:42">
      <c r="AP5398"/>
    </row>
    <row r="5399" spans="42:42">
      <c r="AP5399"/>
    </row>
    <row r="5400" spans="42:42">
      <c r="AP5400"/>
    </row>
    <row r="5401" spans="42:42">
      <c r="AP5401"/>
    </row>
    <row r="5402" spans="42:42">
      <c r="AP5402"/>
    </row>
    <row r="5403" spans="42:42">
      <c r="AP5403"/>
    </row>
    <row r="5404" spans="42:42">
      <c r="AP5404"/>
    </row>
    <row r="5405" spans="42:42">
      <c r="AP5405"/>
    </row>
    <row r="5406" spans="42:42">
      <c r="AP5406"/>
    </row>
    <row r="5407" spans="42:42">
      <c r="AP5407"/>
    </row>
    <row r="5408" spans="42:42">
      <c r="AP5408"/>
    </row>
    <row r="5409" spans="42:42">
      <c r="AP5409"/>
    </row>
    <row r="5410" spans="42:42">
      <c r="AP5410"/>
    </row>
    <row r="5411" spans="42:42">
      <c r="AP5411"/>
    </row>
    <row r="5412" spans="42:42">
      <c r="AP5412"/>
    </row>
    <row r="5413" spans="42:42">
      <c r="AP5413"/>
    </row>
    <row r="5414" spans="42:42">
      <c r="AP5414"/>
    </row>
    <row r="5415" spans="42:42">
      <c r="AP5415"/>
    </row>
    <row r="5416" spans="42:42">
      <c r="AP5416"/>
    </row>
    <row r="5417" spans="42:42">
      <c r="AP5417"/>
    </row>
    <row r="5418" spans="42:42">
      <c r="AP5418"/>
    </row>
    <row r="5419" spans="42:42">
      <c r="AP5419"/>
    </row>
    <row r="5420" spans="42:42">
      <c r="AP5420"/>
    </row>
    <row r="5421" spans="42:42">
      <c r="AP5421"/>
    </row>
    <row r="5422" spans="42:42">
      <c r="AP5422"/>
    </row>
    <row r="5423" spans="42:42">
      <c r="AP5423"/>
    </row>
    <row r="5424" spans="42:42">
      <c r="AP5424"/>
    </row>
    <row r="5425" spans="42:42">
      <c r="AP5425"/>
    </row>
    <row r="5426" spans="42:42">
      <c r="AP5426"/>
    </row>
    <row r="5427" spans="42:42">
      <c r="AP5427"/>
    </row>
    <row r="5428" spans="42:42">
      <c r="AP5428"/>
    </row>
    <row r="5429" spans="42:42">
      <c r="AP5429"/>
    </row>
    <row r="5430" spans="42:42">
      <c r="AP5430"/>
    </row>
    <row r="5431" spans="42:42">
      <c r="AP5431"/>
    </row>
    <row r="5432" spans="42:42">
      <c r="AP5432"/>
    </row>
    <row r="5433" spans="42:42">
      <c r="AP5433"/>
    </row>
    <row r="5434" spans="42:42">
      <c r="AP5434"/>
    </row>
    <row r="5435" spans="42:42">
      <c r="AP5435"/>
    </row>
    <row r="5436" spans="42:42">
      <c r="AP5436"/>
    </row>
    <row r="5437" spans="42:42">
      <c r="AP5437"/>
    </row>
    <row r="5438" spans="42:42">
      <c r="AP5438"/>
    </row>
    <row r="5439" spans="42:42">
      <c r="AP5439"/>
    </row>
    <row r="5440" spans="42:42">
      <c r="AP5440"/>
    </row>
    <row r="5441" spans="42:42">
      <c r="AP5441"/>
    </row>
    <row r="5442" spans="42:42">
      <c r="AP5442"/>
    </row>
    <row r="5443" spans="42:42">
      <c r="AP5443"/>
    </row>
    <row r="5444" spans="42:42">
      <c r="AP5444"/>
    </row>
    <row r="5445" spans="42:42">
      <c r="AP5445"/>
    </row>
    <row r="5446" spans="42:42">
      <c r="AP5446"/>
    </row>
    <row r="5447" spans="42:42">
      <c r="AP5447"/>
    </row>
    <row r="5448" spans="42:42">
      <c r="AP5448"/>
    </row>
    <row r="5449" spans="42:42">
      <c r="AP5449"/>
    </row>
    <row r="5450" spans="42:42">
      <c r="AP5450"/>
    </row>
    <row r="5451" spans="42:42">
      <c r="AP5451"/>
    </row>
    <row r="5452" spans="42:42">
      <c r="AP5452"/>
    </row>
    <row r="5453" spans="42:42">
      <c r="AP5453"/>
    </row>
    <row r="5454" spans="42:42">
      <c r="AP5454"/>
    </row>
    <row r="5455" spans="42:42">
      <c r="AP5455"/>
    </row>
    <row r="5456" spans="42:42">
      <c r="AP5456"/>
    </row>
    <row r="5457" spans="42:42">
      <c r="AP5457"/>
    </row>
    <row r="5458" spans="42:42">
      <c r="AP5458"/>
    </row>
    <row r="5459" spans="42:42">
      <c r="AP5459"/>
    </row>
    <row r="5460" spans="42:42">
      <c r="AP5460"/>
    </row>
    <row r="5461" spans="42:42">
      <c r="AP5461"/>
    </row>
    <row r="5462" spans="42:42">
      <c r="AP5462"/>
    </row>
    <row r="5463" spans="42:42">
      <c r="AP5463"/>
    </row>
    <row r="5464" spans="42:42">
      <c r="AP5464"/>
    </row>
    <row r="5465" spans="42:42">
      <c r="AP5465"/>
    </row>
    <row r="5466" spans="42:42">
      <c r="AP5466"/>
    </row>
    <row r="5467" spans="42:42">
      <c r="AP5467"/>
    </row>
    <row r="5468" spans="42:42">
      <c r="AP5468"/>
    </row>
    <row r="5469" spans="42:42">
      <c r="AP5469"/>
    </row>
    <row r="5470" spans="42:42">
      <c r="AP5470"/>
    </row>
    <row r="5471" spans="42:42">
      <c r="AP5471"/>
    </row>
    <row r="5472" spans="42:42">
      <c r="AP5472"/>
    </row>
    <row r="5473" spans="42:42">
      <c r="AP5473"/>
    </row>
    <row r="5474" spans="42:42">
      <c r="AP5474"/>
    </row>
    <row r="5475" spans="42:42">
      <c r="AP5475"/>
    </row>
    <row r="5476" spans="42:42">
      <c r="AP5476"/>
    </row>
    <row r="5477" spans="42:42">
      <c r="AP5477"/>
    </row>
    <row r="5478" spans="42:42">
      <c r="AP5478"/>
    </row>
    <row r="5479" spans="42:42">
      <c r="AP5479"/>
    </row>
    <row r="5480" spans="42:42">
      <c r="AP5480"/>
    </row>
    <row r="5481" spans="42:42">
      <c r="AP5481"/>
    </row>
    <row r="5482" spans="42:42">
      <c r="AP5482"/>
    </row>
    <row r="5483" spans="42:42">
      <c r="AP5483"/>
    </row>
    <row r="5484" spans="42:42">
      <c r="AP5484"/>
    </row>
    <row r="5485" spans="42:42">
      <c r="AP5485"/>
    </row>
    <row r="5486" spans="42:42">
      <c r="AP5486"/>
    </row>
    <row r="5487" spans="42:42">
      <c r="AP5487"/>
    </row>
    <row r="5488" spans="42:42">
      <c r="AP5488"/>
    </row>
    <row r="5489" spans="42:42">
      <c r="AP5489"/>
    </row>
    <row r="5490" spans="42:42">
      <c r="AP5490"/>
    </row>
    <row r="5491" spans="42:42">
      <c r="AP5491"/>
    </row>
    <row r="5492" spans="42:42">
      <c r="AP5492"/>
    </row>
    <row r="5493" spans="42:42">
      <c r="AP5493"/>
    </row>
    <row r="5494" spans="42:42">
      <c r="AP5494"/>
    </row>
    <row r="5495" spans="42:42">
      <c r="AP5495"/>
    </row>
    <row r="5496" spans="42:42">
      <c r="AP5496"/>
    </row>
    <row r="5497" spans="42:42">
      <c r="AP5497"/>
    </row>
    <row r="5498" spans="42:42">
      <c r="AP5498"/>
    </row>
    <row r="5499" spans="42:42">
      <c r="AP5499"/>
    </row>
    <row r="5500" spans="42:42">
      <c r="AP5500"/>
    </row>
    <row r="5501" spans="42:42">
      <c r="AP5501"/>
    </row>
    <row r="5502" spans="42:42">
      <c r="AP5502"/>
    </row>
    <row r="5503" spans="42:42">
      <c r="AP5503"/>
    </row>
    <row r="5504" spans="42:42">
      <c r="AP5504"/>
    </row>
    <row r="5505" spans="42:42">
      <c r="AP5505"/>
    </row>
    <row r="5506" spans="42:42">
      <c r="AP5506"/>
    </row>
    <row r="5507" spans="42:42">
      <c r="AP5507"/>
    </row>
    <row r="5508" spans="42:42">
      <c r="AP5508"/>
    </row>
    <row r="5509" spans="42:42">
      <c r="AP5509"/>
    </row>
    <row r="5510" spans="42:42">
      <c r="AP5510"/>
    </row>
    <row r="5511" spans="42:42">
      <c r="AP5511"/>
    </row>
    <row r="5512" spans="42:42">
      <c r="AP5512"/>
    </row>
    <row r="5513" spans="42:42">
      <c r="AP5513"/>
    </row>
    <row r="5514" spans="42:42">
      <c r="AP5514"/>
    </row>
    <row r="5515" spans="42:42">
      <c r="AP5515"/>
    </row>
    <row r="5516" spans="42:42">
      <c r="AP5516"/>
    </row>
    <row r="5517" spans="42:42">
      <c r="AP5517"/>
    </row>
    <row r="5518" spans="42:42">
      <c r="AP5518"/>
    </row>
    <row r="5519" spans="42:42">
      <c r="AP5519"/>
    </row>
    <row r="5520" spans="42:42">
      <c r="AP5520"/>
    </row>
    <row r="5521" spans="42:42">
      <c r="AP5521"/>
    </row>
    <row r="5522" spans="42:42">
      <c r="AP5522"/>
    </row>
    <row r="5523" spans="42:42">
      <c r="AP5523"/>
    </row>
    <row r="5524" spans="42:42">
      <c r="AP5524"/>
    </row>
    <row r="5525" spans="42:42">
      <c r="AP5525"/>
    </row>
    <row r="5526" spans="42:42">
      <c r="AP5526"/>
    </row>
    <row r="5527" spans="42:42">
      <c r="AP5527"/>
    </row>
    <row r="5528" spans="42:42">
      <c r="AP5528"/>
    </row>
    <row r="5529" spans="42:42">
      <c r="AP5529"/>
    </row>
    <row r="5530" spans="42:42">
      <c r="AP5530"/>
    </row>
    <row r="5531" spans="42:42">
      <c r="AP5531"/>
    </row>
    <row r="5532" spans="42:42">
      <c r="AP5532"/>
    </row>
    <row r="5533" spans="42:42">
      <c r="AP5533"/>
    </row>
    <row r="5534" spans="42:42">
      <c r="AP5534"/>
    </row>
    <row r="5535" spans="42:42">
      <c r="AP5535"/>
    </row>
    <row r="5536" spans="42:42">
      <c r="AP5536"/>
    </row>
    <row r="5537" spans="42:42">
      <c r="AP5537"/>
    </row>
    <row r="5538" spans="42:42">
      <c r="AP5538"/>
    </row>
    <row r="5539" spans="42:42">
      <c r="AP5539"/>
    </row>
    <row r="5540" spans="42:42">
      <c r="AP5540"/>
    </row>
    <row r="5541" spans="42:42">
      <c r="AP5541"/>
    </row>
    <row r="5542" spans="42:42">
      <c r="AP5542"/>
    </row>
    <row r="5543" spans="42:42">
      <c r="AP5543"/>
    </row>
    <row r="5544" spans="42:42">
      <c r="AP5544"/>
    </row>
    <row r="5545" spans="42:42">
      <c r="AP5545"/>
    </row>
    <row r="5546" spans="42:42">
      <c r="AP5546"/>
    </row>
    <row r="5547" spans="42:42">
      <c r="AP5547"/>
    </row>
    <row r="5548" spans="42:42">
      <c r="AP5548"/>
    </row>
    <row r="5549" spans="42:42">
      <c r="AP5549"/>
    </row>
    <row r="5550" spans="42:42">
      <c r="AP5550"/>
    </row>
    <row r="5551" spans="42:42">
      <c r="AP5551"/>
    </row>
    <row r="5552" spans="42:42">
      <c r="AP5552"/>
    </row>
    <row r="5553" spans="42:42">
      <c r="AP5553"/>
    </row>
    <row r="5554" spans="42:42">
      <c r="AP5554"/>
    </row>
    <row r="5555" spans="42:42">
      <c r="AP5555"/>
    </row>
    <row r="5556" spans="42:42">
      <c r="AP5556"/>
    </row>
    <row r="5557" spans="42:42">
      <c r="AP5557"/>
    </row>
    <row r="5558" spans="42:42">
      <c r="AP5558"/>
    </row>
    <row r="5559" spans="42:42">
      <c r="AP5559"/>
    </row>
    <row r="5560" spans="42:42">
      <c r="AP5560"/>
    </row>
    <row r="5561" spans="42:42">
      <c r="AP5561"/>
    </row>
    <row r="5562" spans="42:42">
      <c r="AP5562"/>
    </row>
    <row r="5563" spans="42:42">
      <c r="AP5563"/>
    </row>
    <row r="5564" spans="42:42">
      <c r="AP5564"/>
    </row>
    <row r="5565" spans="42:42">
      <c r="AP5565"/>
    </row>
    <row r="5566" spans="42:42">
      <c r="AP5566"/>
    </row>
    <row r="5567" spans="42:42">
      <c r="AP5567"/>
    </row>
    <row r="5568" spans="42:42">
      <c r="AP5568"/>
    </row>
    <row r="5569" spans="42:42">
      <c r="AP5569"/>
    </row>
    <row r="5570" spans="42:42">
      <c r="AP5570"/>
    </row>
    <row r="5571" spans="42:42">
      <c r="AP5571"/>
    </row>
    <row r="5572" spans="42:42">
      <c r="AP5572"/>
    </row>
    <row r="5573" spans="42:42">
      <c r="AP5573"/>
    </row>
    <row r="5574" spans="42:42">
      <c r="AP5574"/>
    </row>
    <row r="5575" spans="42:42">
      <c r="AP5575"/>
    </row>
    <row r="5576" spans="42:42">
      <c r="AP5576"/>
    </row>
    <row r="5577" spans="42:42">
      <c r="AP5577"/>
    </row>
    <row r="5578" spans="42:42">
      <c r="AP5578"/>
    </row>
    <row r="5579" spans="42:42">
      <c r="AP5579"/>
    </row>
    <row r="5580" spans="42:42">
      <c r="AP5580"/>
    </row>
    <row r="5581" spans="42:42">
      <c r="AP5581"/>
    </row>
    <row r="5582" spans="42:42">
      <c r="AP5582"/>
    </row>
    <row r="5583" spans="42:42">
      <c r="AP5583"/>
    </row>
    <row r="5584" spans="42:42">
      <c r="AP5584"/>
    </row>
    <row r="5585" spans="42:42">
      <c r="AP5585"/>
    </row>
    <row r="5586" spans="42:42">
      <c r="AP5586"/>
    </row>
    <row r="5587" spans="42:42">
      <c r="AP5587"/>
    </row>
    <row r="5588" spans="42:42">
      <c r="AP5588"/>
    </row>
    <row r="5589" spans="42:42">
      <c r="AP5589"/>
    </row>
    <row r="5590" spans="42:42">
      <c r="AP5590"/>
    </row>
    <row r="5591" spans="42:42">
      <c r="AP5591"/>
    </row>
    <row r="5592" spans="42:42">
      <c r="AP5592"/>
    </row>
    <row r="5593" spans="42:42">
      <c r="AP5593"/>
    </row>
    <row r="5594" spans="42:42">
      <c r="AP5594"/>
    </row>
    <row r="5595" spans="42:42">
      <c r="AP5595"/>
    </row>
    <row r="5596" spans="42:42">
      <c r="AP5596"/>
    </row>
    <row r="5597" spans="42:42">
      <c r="AP5597"/>
    </row>
    <row r="5598" spans="42:42">
      <c r="AP5598"/>
    </row>
    <row r="5599" spans="42:42">
      <c r="AP5599"/>
    </row>
    <row r="5600" spans="42:42">
      <c r="AP5600"/>
    </row>
    <row r="5601" spans="42:42">
      <c r="AP5601"/>
    </row>
    <row r="5602" spans="42:42">
      <c r="AP5602"/>
    </row>
    <row r="5603" spans="42:42">
      <c r="AP5603"/>
    </row>
    <row r="5604" spans="42:42">
      <c r="AP5604"/>
    </row>
    <row r="5605" spans="42:42">
      <c r="AP5605"/>
    </row>
    <row r="5606" spans="42:42">
      <c r="AP5606"/>
    </row>
    <row r="5607" spans="42:42">
      <c r="AP5607"/>
    </row>
    <row r="5608" spans="42:42">
      <c r="AP5608"/>
    </row>
    <row r="5609" spans="42:42">
      <c r="AP5609"/>
    </row>
    <row r="5610" spans="42:42">
      <c r="AP5610"/>
    </row>
    <row r="5611" spans="42:42">
      <c r="AP5611"/>
    </row>
    <row r="5612" spans="42:42">
      <c r="AP5612"/>
    </row>
    <row r="5613" spans="42:42">
      <c r="AP5613"/>
    </row>
    <row r="5614" spans="42:42">
      <c r="AP5614"/>
    </row>
    <row r="5615" spans="42:42">
      <c r="AP5615"/>
    </row>
    <row r="5616" spans="42:42">
      <c r="AP5616"/>
    </row>
    <row r="5617" spans="42:42">
      <c r="AP5617"/>
    </row>
    <row r="5618" spans="42:42">
      <c r="AP5618"/>
    </row>
    <row r="5619" spans="42:42">
      <c r="AP5619"/>
    </row>
    <row r="5620" spans="42:42">
      <c r="AP5620"/>
    </row>
    <row r="5621" spans="42:42">
      <c r="AP5621"/>
    </row>
    <row r="5622" spans="42:42">
      <c r="AP5622"/>
    </row>
    <row r="5623" spans="42:42">
      <c r="AP5623"/>
    </row>
    <row r="5624" spans="42:42">
      <c r="AP5624"/>
    </row>
    <row r="5625" spans="42:42">
      <c r="AP5625"/>
    </row>
    <row r="5626" spans="42:42">
      <c r="AP5626"/>
    </row>
    <row r="5627" spans="42:42">
      <c r="AP5627"/>
    </row>
    <row r="5628" spans="42:42">
      <c r="AP5628"/>
    </row>
    <row r="5629" spans="42:42">
      <c r="AP5629"/>
    </row>
    <row r="5630" spans="42:42">
      <c r="AP5630"/>
    </row>
    <row r="5631" spans="42:42">
      <c r="AP5631"/>
    </row>
    <row r="5632" spans="42:42">
      <c r="AP5632"/>
    </row>
    <row r="5633" spans="42:42">
      <c r="AP5633"/>
    </row>
    <row r="5634" spans="42:42">
      <c r="AP5634"/>
    </row>
    <row r="5635" spans="42:42">
      <c r="AP5635"/>
    </row>
    <row r="5636" spans="42:42">
      <c r="AP5636"/>
    </row>
    <row r="5637" spans="42:42">
      <c r="AP5637"/>
    </row>
    <row r="5638" spans="42:42">
      <c r="AP5638"/>
    </row>
    <row r="5639" spans="42:42">
      <c r="AP5639"/>
    </row>
    <row r="5640" spans="42:42">
      <c r="AP5640"/>
    </row>
    <row r="5641" spans="42:42">
      <c r="AP5641"/>
    </row>
    <row r="5642" spans="42:42">
      <c r="AP5642"/>
    </row>
    <row r="5643" spans="42:42">
      <c r="AP5643"/>
    </row>
    <row r="5644" spans="42:42">
      <c r="AP5644"/>
    </row>
    <row r="5645" spans="42:42">
      <c r="AP5645"/>
    </row>
    <row r="5646" spans="42:42">
      <c r="AP5646"/>
    </row>
    <row r="5647" spans="42:42">
      <c r="AP5647"/>
    </row>
    <row r="5648" spans="42:42">
      <c r="AP5648"/>
    </row>
    <row r="5649" spans="42:42">
      <c r="AP5649"/>
    </row>
    <row r="5650" spans="42:42">
      <c r="AP5650"/>
    </row>
    <row r="5651" spans="42:42">
      <c r="AP5651"/>
    </row>
    <row r="5652" spans="42:42">
      <c r="AP5652"/>
    </row>
    <row r="5653" spans="42:42">
      <c r="AP5653"/>
    </row>
    <row r="5654" spans="42:42">
      <c r="AP5654"/>
    </row>
    <row r="5655" spans="42:42">
      <c r="AP5655"/>
    </row>
    <row r="5656" spans="42:42">
      <c r="AP5656"/>
    </row>
    <row r="5657" spans="42:42">
      <c r="AP5657"/>
    </row>
    <row r="5658" spans="42:42">
      <c r="AP5658"/>
    </row>
    <row r="5659" spans="42:42">
      <c r="AP5659"/>
    </row>
    <row r="5660" spans="42:42">
      <c r="AP5660"/>
    </row>
    <row r="5661" spans="42:42">
      <c r="AP5661"/>
    </row>
    <row r="5662" spans="42:42">
      <c r="AP5662"/>
    </row>
    <row r="5663" spans="42:42">
      <c r="AP5663"/>
    </row>
    <row r="5664" spans="42:42">
      <c r="AP5664"/>
    </row>
    <row r="5665" spans="42:42">
      <c r="AP5665"/>
    </row>
    <row r="5666" spans="42:42">
      <c r="AP5666"/>
    </row>
    <row r="5667" spans="42:42">
      <c r="AP5667"/>
    </row>
    <row r="5668" spans="42:42">
      <c r="AP5668"/>
    </row>
    <row r="5669" spans="42:42">
      <c r="AP5669"/>
    </row>
    <row r="5670" spans="42:42">
      <c r="AP5670"/>
    </row>
    <row r="5671" spans="42:42">
      <c r="AP5671"/>
    </row>
    <row r="5672" spans="42:42">
      <c r="AP5672"/>
    </row>
    <row r="5673" spans="42:42">
      <c r="AP5673"/>
    </row>
    <row r="5674" spans="42:42">
      <c r="AP5674"/>
    </row>
    <row r="5675" spans="42:42">
      <c r="AP5675"/>
    </row>
    <row r="5676" spans="42:42">
      <c r="AP5676"/>
    </row>
    <row r="5677" spans="42:42">
      <c r="AP5677"/>
    </row>
    <row r="5678" spans="42:42">
      <c r="AP5678"/>
    </row>
    <row r="5679" spans="42:42">
      <c r="AP5679"/>
    </row>
    <row r="5680" spans="42:42">
      <c r="AP5680"/>
    </row>
    <row r="5681" spans="42:42">
      <c r="AP5681"/>
    </row>
    <row r="5682" spans="42:42">
      <c r="AP5682"/>
    </row>
    <row r="5683" spans="42:42">
      <c r="AP5683"/>
    </row>
    <row r="5684" spans="42:42">
      <c r="AP5684"/>
    </row>
    <row r="5685" spans="42:42">
      <c r="AP5685"/>
    </row>
    <row r="5686" spans="42:42">
      <c r="AP5686"/>
    </row>
    <row r="5687" spans="42:42">
      <c r="AP5687"/>
    </row>
    <row r="5688" spans="42:42">
      <c r="AP5688"/>
    </row>
    <row r="5689" spans="42:42">
      <c r="AP5689"/>
    </row>
    <row r="5690" spans="42:42">
      <c r="AP5690"/>
    </row>
    <row r="5691" spans="42:42">
      <c r="AP5691"/>
    </row>
    <row r="5692" spans="42:42">
      <c r="AP5692"/>
    </row>
    <row r="5693" spans="42:42">
      <c r="AP5693"/>
    </row>
    <row r="5694" spans="42:42">
      <c r="AP5694"/>
    </row>
    <row r="5695" spans="42:42">
      <c r="AP5695"/>
    </row>
    <row r="5696" spans="42:42">
      <c r="AP5696"/>
    </row>
    <row r="5697" spans="42:42">
      <c r="AP5697"/>
    </row>
    <row r="5698" spans="42:42">
      <c r="AP5698"/>
    </row>
    <row r="5699" spans="42:42">
      <c r="AP5699"/>
    </row>
    <row r="5700" spans="42:42">
      <c r="AP5700"/>
    </row>
    <row r="5701" spans="42:42">
      <c r="AP5701"/>
    </row>
    <row r="5702" spans="42:42">
      <c r="AP5702"/>
    </row>
    <row r="5703" spans="42:42">
      <c r="AP5703"/>
    </row>
    <row r="5704" spans="42:42">
      <c r="AP5704"/>
    </row>
    <row r="5705" spans="42:42">
      <c r="AP5705"/>
    </row>
    <row r="5706" spans="42:42">
      <c r="AP5706"/>
    </row>
    <row r="5707" spans="42:42">
      <c r="AP5707"/>
    </row>
    <row r="5708" spans="42:42">
      <c r="AP5708"/>
    </row>
    <row r="5709" spans="42:42">
      <c r="AP5709"/>
    </row>
    <row r="5710" spans="42:42">
      <c r="AP5710"/>
    </row>
    <row r="5711" spans="42:42">
      <c r="AP5711"/>
    </row>
    <row r="5712" spans="42:42">
      <c r="AP5712"/>
    </row>
    <row r="5713" spans="42:42">
      <c r="AP5713"/>
    </row>
    <row r="5714" spans="42:42">
      <c r="AP5714"/>
    </row>
    <row r="5715" spans="42:42">
      <c r="AP5715"/>
    </row>
    <row r="5716" spans="42:42">
      <c r="AP5716"/>
    </row>
    <row r="5717" spans="42:42">
      <c r="AP5717"/>
    </row>
    <row r="5718" spans="42:42">
      <c r="AP5718"/>
    </row>
    <row r="5719" spans="42:42">
      <c r="AP5719"/>
    </row>
    <row r="5720" spans="42:42">
      <c r="AP5720"/>
    </row>
    <row r="5721" spans="42:42">
      <c r="AP5721"/>
    </row>
    <row r="5722" spans="42:42">
      <c r="AP5722"/>
    </row>
    <row r="5723" spans="42:42">
      <c r="AP5723"/>
    </row>
    <row r="5724" spans="42:42">
      <c r="AP5724"/>
    </row>
    <row r="5725" spans="42:42">
      <c r="AP5725"/>
    </row>
    <row r="5726" spans="42:42">
      <c r="AP5726"/>
    </row>
    <row r="5727" spans="42:42">
      <c r="AP5727"/>
    </row>
    <row r="5728" spans="42:42">
      <c r="AP5728"/>
    </row>
    <row r="5729" spans="42:42">
      <c r="AP5729"/>
    </row>
    <row r="5730" spans="42:42">
      <c r="AP5730"/>
    </row>
    <row r="5731" spans="42:42">
      <c r="AP5731"/>
    </row>
    <row r="5732" spans="42:42">
      <c r="AP5732"/>
    </row>
    <row r="5733" spans="42:42">
      <c r="AP5733"/>
    </row>
    <row r="5734" spans="42:42">
      <c r="AP5734"/>
    </row>
    <row r="5735" spans="42:42">
      <c r="AP5735"/>
    </row>
    <row r="5736" spans="42:42">
      <c r="AP5736"/>
    </row>
    <row r="5737" spans="42:42">
      <c r="AP5737"/>
    </row>
    <row r="5738" spans="42:42">
      <c r="AP5738"/>
    </row>
    <row r="5739" spans="42:42">
      <c r="AP5739"/>
    </row>
    <row r="5740" spans="42:42">
      <c r="AP5740"/>
    </row>
    <row r="5741" spans="42:42">
      <c r="AP5741"/>
    </row>
    <row r="5742" spans="42:42">
      <c r="AP5742"/>
    </row>
    <row r="5743" spans="42:42">
      <c r="AP5743"/>
    </row>
    <row r="5744" spans="42:42">
      <c r="AP5744"/>
    </row>
    <row r="5745" spans="42:42">
      <c r="AP5745"/>
    </row>
    <row r="5746" spans="42:42">
      <c r="AP5746"/>
    </row>
    <row r="5747" spans="42:42">
      <c r="AP5747"/>
    </row>
    <row r="5748" spans="42:42">
      <c r="AP5748"/>
    </row>
    <row r="5749" spans="42:42">
      <c r="AP5749"/>
    </row>
    <row r="5750" spans="42:42">
      <c r="AP5750"/>
    </row>
    <row r="5751" spans="42:42">
      <c r="AP5751"/>
    </row>
    <row r="5752" spans="42:42">
      <c r="AP5752"/>
    </row>
    <row r="5753" spans="42:42">
      <c r="AP5753"/>
    </row>
    <row r="5754" spans="42:42">
      <c r="AP5754"/>
    </row>
    <row r="5755" spans="42:42">
      <c r="AP5755"/>
    </row>
    <row r="5756" spans="42:42">
      <c r="AP5756"/>
    </row>
    <row r="5757" spans="42:42">
      <c r="AP5757"/>
    </row>
    <row r="5758" spans="42:42">
      <c r="AP5758"/>
    </row>
    <row r="5759" spans="42:42">
      <c r="AP5759"/>
    </row>
    <row r="5760" spans="42:42">
      <c r="AP5760"/>
    </row>
    <row r="5761" spans="42:42">
      <c r="AP5761"/>
    </row>
    <row r="5762" spans="42:42">
      <c r="AP5762"/>
    </row>
    <row r="5763" spans="42:42">
      <c r="AP5763"/>
    </row>
    <row r="5764" spans="42:42">
      <c r="AP5764"/>
    </row>
    <row r="5765" spans="42:42">
      <c r="AP5765"/>
    </row>
    <row r="5766" spans="42:42">
      <c r="AP5766"/>
    </row>
    <row r="5767" spans="42:42">
      <c r="AP5767"/>
    </row>
    <row r="5768" spans="42:42">
      <c r="AP5768"/>
    </row>
    <row r="5769" spans="42:42">
      <c r="AP5769"/>
    </row>
    <row r="5770" spans="42:42">
      <c r="AP5770"/>
    </row>
    <row r="5771" spans="42:42">
      <c r="AP5771"/>
    </row>
    <row r="5772" spans="42:42">
      <c r="AP5772"/>
    </row>
    <row r="5773" spans="42:42">
      <c r="AP5773"/>
    </row>
    <row r="5774" spans="42:42">
      <c r="AP5774"/>
    </row>
    <row r="5775" spans="42:42">
      <c r="AP5775"/>
    </row>
    <row r="5776" spans="42:42">
      <c r="AP5776"/>
    </row>
    <row r="5777" spans="42:42">
      <c r="AP5777"/>
    </row>
    <row r="5778" spans="42:42">
      <c r="AP5778"/>
    </row>
    <row r="5779" spans="42:42">
      <c r="AP5779"/>
    </row>
    <row r="5780" spans="42:42">
      <c r="AP5780"/>
    </row>
    <row r="5781" spans="42:42">
      <c r="AP5781"/>
    </row>
    <row r="5782" spans="42:42">
      <c r="AP5782"/>
    </row>
    <row r="5783" spans="42:42">
      <c r="AP5783"/>
    </row>
    <row r="5784" spans="42:42">
      <c r="AP5784"/>
    </row>
    <row r="5785" spans="42:42">
      <c r="AP5785"/>
    </row>
    <row r="5786" spans="42:42">
      <c r="AP5786"/>
    </row>
    <row r="5787" spans="42:42">
      <c r="AP5787"/>
    </row>
    <row r="5788" spans="42:42">
      <c r="AP5788"/>
    </row>
    <row r="5789" spans="42:42">
      <c r="AP5789"/>
    </row>
    <row r="5790" spans="42:42">
      <c r="AP5790"/>
    </row>
    <row r="5791" spans="42:42">
      <c r="AP5791"/>
    </row>
    <row r="5792" spans="42:42">
      <c r="AP5792"/>
    </row>
    <row r="5793" spans="42:42">
      <c r="AP5793"/>
    </row>
    <row r="5794" spans="42:42">
      <c r="AP5794"/>
    </row>
    <row r="5795" spans="42:42">
      <c r="AP5795"/>
    </row>
    <row r="5796" spans="42:42">
      <c r="AP5796"/>
    </row>
    <row r="5797" spans="42:42">
      <c r="AP5797"/>
    </row>
    <row r="5798" spans="42:42">
      <c r="AP5798"/>
    </row>
    <row r="5799" spans="42:42">
      <c r="AP5799"/>
    </row>
    <row r="5800" spans="42:42">
      <c r="AP5800"/>
    </row>
    <row r="5801" spans="42:42">
      <c r="AP5801"/>
    </row>
    <row r="5802" spans="42:42">
      <c r="AP5802"/>
    </row>
    <row r="5803" spans="42:42">
      <c r="AP5803"/>
    </row>
    <row r="5804" spans="42:42">
      <c r="AP5804"/>
    </row>
    <row r="5805" spans="42:42">
      <c r="AP5805"/>
    </row>
    <row r="5806" spans="42:42">
      <c r="AP5806"/>
    </row>
    <row r="5807" spans="42:42">
      <c r="AP5807"/>
    </row>
    <row r="5808" spans="42:42">
      <c r="AP5808"/>
    </row>
    <row r="5809" spans="42:42">
      <c r="AP5809"/>
    </row>
    <row r="5810" spans="42:42">
      <c r="AP5810"/>
    </row>
    <row r="5811" spans="42:42">
      <c r="AP5811"/>
    </row>
    <row r="5812" spans="42:42">
      <c r="AP5812"/>
    </row>
    <row r="5813" spans="42:42">
      <c r="AP5813"/>
    </row>
    <row r="5814" spans="42:42">
      <c r="AP5814"/>
    </row>
    <row r="5815" spans="42:42">
      <c r="AP5815"/>
    </row>
    <row r="5816" spans="42:42">
      <c r="AP5816"/>
    </row>
    <row r="5817" spans="42:42">
      <c r="AP5817"/>
    </row>
    <row r="5818" spans="42:42">
      <c r="AP5818"/>
    </row>
    <row r="5819" spans="42:42">
      <c r="AP5819"/>
    </row>
    <row r="5820" spans="42:42">
      <c r="AP5820"/>
    </row>
    <row r="5821" spans="42:42">
      <c r="AP5821"/>
    </row>
    <row r="5822" spans="42:42">
      <c r="AP5822"/>
    </row>
    <row r="5823" spans="42:42">
      <c r="AP5823"/>
    </row>
    <row r="5824" spans="42:42">
      <c r="AP5824"/>
    </row>
    <row r="5825" spans="42:42">
      <c r="AP5825"/>
    </row>
    <row r="5826" spans="42:42">
      <c r="AP5826"/>
    </row>
    <row r="5827" spans="42:42">
      <c r="AP5827"/>
    </row>
    <row r="5828" spans="42:42">
      <c r="AP5828"/>
    </row>
    <row r="5829" spans="42:42">
      <c r="AP5829"/>
    </row>
    <row r="5830" spans="42:42">
      <c r="AP5830"/>
    </row>
    <row r="5831" spans="42:42">
      <c r="AP5831"/>
    </row>
    <row r="5832" spans="42:42">
      <c r="AP5832"/>
    </row>
    <row r="5833" spans="42:42">
      <c r="AP5833"/>
    </row>
    <row r="5834" spans="42:42">
      <c r="AP5834"/>
    </row>
    <row r="5835" spans="42:42">
      <c r="AP5835"/>
    </row>
    <row r="5836" spans="42:42">
      <c r="AP5836"/>
    </row>
    <row r="5837" spans="42:42">
      <c r="AP5837"/>
    </row>
    <row r="5838" spans="42:42">
      <c r="AP5838"/>
    </row>
    <row r="5839" spans="42:42">
      <c r="AP5839"/>
    </row>
    <row r="5840" spans="42:42">
      <c r="AP5840"/>
    </row>
    <row r="5841" spans="42:42">
      <c r="AP5841"/>
    </row>
    <row r="5842" spans="42:42">
      <c r="AP5842"/>
    </row>
    <row r="5843" spans="42:42">
      <c r="AP5843"/>
    </row>
    <row r="5844" spans="42:42">
      <c r="AP5844"/>
    </row>
    <row r="5845" spans="42:42">
      <c r="AP5845"/>
    </row>
    <row r="5846" spans="42:42">
      <c r="AP5846"/>
    </row>
    <row r="5847" spans="42:42">
      <c r="AP5847"/>
    </row>
    <row r="5848" spans="42:42">
      <c r="AP5848"/>
    </row>
    <row r="5849" spans="42:42">
      <c r="AP5849"/>
    </row>
    <row r="5850" spans="42:42">
      <c r="AP5850"/>
    </row>
    <row r="5851" spans="42:42">
      <c r="AP5851"/>
    </row>
    <row r="5852" spans="42:42">
      <c r="AP5852"/>
    </row>
    <row r="5853" spans="42:42">
      <c r="AP5853"/>
    </row>
    <row r="5854" spans="42:42">
      <c r="AP5854"/>
    </row>
    <row r="5855" spans="42:42">
      <c r="AP5855"/>
    </row>
    <row r="5856" spans="42:42">
      <c r="AP5856"/>
    </row>
    <row r="5857" spans="42:42">
      <c r="AP5857"/>
    </row>
    <row r="5858" spans="42:42">
      <c r="AP5858"/>
    </row>
    <row r="5859" spans="42:42">
      <c r="AP5859"/>
    </row>
    <row r="5860" spans="42:42">
      <c r="AP5860"/>
    </row>
    <row r="5861" spans="42:42">
      <c r="AP5861"/>
    </row>
    <row r="5862" spans="42:42">
      <c r="AP5862"/>
    </row>
    <row r="5863" spans="42:42">
      <c r="AP5863"/>
    </row>
    <row r="5864" spans="42:42">
      <c r="AP5864"/>
    </row>
    <row r="5865" spans="42:42">
      <c r="AP5865"/>
    </row>
    <row r="5866" spans="42:42">
      <c r="AP5866"/>
    </row>
    <row r="5867" spans="42:42">
      <c r="AP5867"/>
    </row>
    <row r="5868" spans="42:42">
      <c r="AP5868"/>
    </row>
    <row r="5869" spans="42:42">
      <c r="AP5869"/>
    </row>
    <row r="5870" spans="42:42">
      <c r="AP5870"/>
    </row>
    <row r="5871" spans="42:42">
      <c r="AP5871"/>
    </row>
    <row r="5872" spans="42:42">
      <c r="AP5872"/>
    </row>
    <row r="5873" spans="42:42">
      <c r="AP5873"/>
    </row>
    <row r="5874" spans="42:42">
      <c r="AP5874"/>
    </row>
    <row r="5875" spans="42:42">
      <c r="AP5875"/>
    </row>
    <row r="5876" spans="42:42">
      <c r="AP5876"/>
    </row>
    <row r="5877" spans="42:42">
      <c r="AP5877"/>
    </row>
    <row r="5878" spans="42:42">
      <c r="AP5878"/>
    </row>
    <row r="5879" spans="42:42">
      <c r="AP5879"/>
    </row>
    <row r="5880" spans="42:42">
      <c r="AP5880"/>
    </row>
    <row r="5881" spans="42:42">
      <c r="AP5881"/>
    </row>
    <row r="5882" spans="42:42">
      <c r="AP5882"/>
    </row>
    <row r="5883" spans="42:42">
      <c r="AP5883"/>
    </row>
    <row r="5884" spans="42:42">
      <c r="AP5884"/>
    </row>
    <row r="5885" spans="42:42">
      <c r="AP5885"/>
    </row>
    <row r="5886" spans="42:42">
      <c r="AP5886"/>
    </row>
    <row r="5887" spans="42:42">
      <c r="AP5887"/>
    </row>
    <row r="5888" spans="42:42">
      <c r="AP5888"/>
    </row>
    <row r="5889" spans="42:42">
      <c r="AP5889"/>
    </row>
    <row r="5890" spans="42:42">
      <c r="AP5890"/>
    </row>
    <row r="5891" spans="42:42">
      <c r="AP5891"/>
    </row>
    <row r="5892" spans="42:42">
      <c r="AP5892"/>
    </row>
    <row r="5893" spans="42:42">
      <c r="AP5893"/>
    </row>
    <row r="5894" spans="42:42">
      <c r="AP5894"/>
    </row>
    <row r="5895" spans="42:42">
      <c r="AP5895"/>
    </row>
    <row r="5896" spans="42:42">
      <c r="AP5896"/>
    </row>
    <row r="5897" spans="42:42">
      <c r="AP5897"/>
    </row>
    <row r="5898" spans="42:42">
      <c r="AP5898"/>
    </row>
    <row r="5899" spans="42:42">
      <c r="AP5899"/>
    </row>
    <row r="5900" spans="42:42">
      <c r="AP5900"/>
    </row>
    <row r="5901" spans="42:42">
      <c r="AP5901"/>
    </row>
    <row r="5902" spans="42:42">
      <c r="AP5902"/>
    </row>
    <row r="5903" spans="42:42">
      <c r="AP5903"/>
    </row>
    <row r="5904" spans="42:42">
      <c r="AP5904"/>
    </row>
    <row r="5905" spans="42:42">
      <c r="AP5905"/>
    </row>
    <row r="5906" spans="42:42">
      <c r="AP5906"/>
    </row>
    <row r="5907" spans="42:42">
      <c r="AP5907"/>
    </row>
    <row r="5908" spans="42:42">
      <c r="AP5908"/>
    </row>
    <row r="5909" spans="42:42">
      <c r="AP5909"/>
    </row>
    <row r="5910" spans="42:42">
      <c r="AP5910"/>
    </row>
    <row r="5911" spans="42:42">
      <c r="AP5911"/>
    </row>
    <row r="5912" spans="42:42">
      <c r="AP5912"/>
    </row>
    <row r="5913" spans="42:42">
      <c r="AP5913"/>
    </row>
    <row r="5914" spans="42:42">
      <c r="AP5914"/>
    </row>
    <row r="5915" spans="42:42">
      <c r="AP5915"/>
    </row>
    <row r="5916" spans="42:42">
      <c r="AP5916"/>
    </row>
    <row r="5917" spans="42:42">
      <c r="AP5917"/>
    </row>
    <row r="5918" spans="42:42">
      <c r="AP5918"/>
    </row>
    <row r="5919" spans="42:42">
      <c r="AP5919"/>
    </row>
    <row r="5920" spans="42:42">
      <c r="AP5920"/>
    </row>
    <row r="5921" spans="42:42">
      <c r="AP5921"/>
    </row>
    <row r="5922" spans="42:42">
      <c r="AP5922"/>
    </row>
    <row r="5923" spans="42:42">
      <c r="AP5923"/>
    </row>
    <row r="5924" spans="42:42">
      <c r="AP5924"/>
    </row>
    <row r="5925" spans="42:42">
      <c r="AP5925"/>
    </row>
    <row r="5926" spans="42:42">
      <c r="AP5926"/>
    </row>
    <row r="5927" spans="42:42">
      <c r="AP5927"/>
    </row>
    <row r="5928" spans="42:42">
      <c r="AP5928"/>
    </row>
    <row r="5929" spans="42:42">
      <c r="AP5929"/>
    </row>
    <row r="5930" spans="42:42">
      <c r="AP5930"/>
    </row>
    <row r="5931" spans="42:42">
      <c r="AP5931"/>
    </row>
    <row r="5932" spans="42:42">
      <c r="AP5932"/>
    </row>
    <row r="5933" spans="42:42">
      <c r="AP5933"/>
    </row>
    <row r="5934" spans="42:42">
      <c r="AP5934"/>
    </row>
    <row r="5935" spans="42:42">
      <c r="AP5935"/>
    </row>
    <row r="5936" spans="42:42">
      <c r="AP5936"/>
    </row>
    <row r="5937" spans="42:42">
      <c r="AP5937"/>
    </row>
    <row r="5938" spans="42:42">
      <c r="AP5938"/>
    </row>
    <row r="5939" spans="42:42">
      <c r="AP5939"/>
    </row>
    <row r="5940" spans="42:42">
      <c r="AP5940"/>
    </row>
    <row r="5941" spans="42:42">
      <c r="AP5941"/>
    </row>
    <row r="5942" spans="42:42">
      <c r="AP5942"/>
    </row>
    <row r="5943" spans="42:42">
      <c r="AP5943"/>
    </row>
    <row r="5944" spans="42:42">
      <c r="AP5944"/>
    </row>
    <row r="5945" spans="42:42">
      <c r="AP5945"/>
    </row>
    <row r="5946" spans="42:42">
      <c r="AP5946"/>
    </row>
    <row r="5947" spans="42:42">
      <c r="AP5947"/>
    </row>
    <row r="5948" spans="42:42">
      <c r="AP5948"/>
    </row>
    <row r="5949" spans="42:42">
      <c r="AP5949"/>
    </row>
    <row r="5950" spans="42:42">
      <c r="AP5950"/>
    </row>
    <row r="5951" spans="42:42">
      <c r="AP5951"/>
    </row>
    <row r="5952" spans="42:42">
      <c r="AP5952"/>
    </row>
    <row r="5953" spans="42:42">
      <c r="AP5953"/>
    </row>
    <row r="5954" spans="42:42">
      <c r="AP5954"/>
    </row>
    <row r="5955" spans="42:42">
      <c r="AP5955"/>
    </row>
    <row r="5956" spans="42:42">
      <c r="AP5956"/>
    </row>
    <row r="5957" spans="42:42">
      <c r="AP5957"/>
    </row>
    <row r="5958" spans="42:42">
      <c r="AP5958"/>
    </row>
    <row r="5959" spans="42:42">
      <c r="AP5959"/>
    </row>
    <row r="5960" spans="42:42">
      <c r="AP5960"/>
    </row>
    <row r="5961" spans="42:42">
      <c r="AP5961"/>
    </row>
    <row r="5962" spans="42:42">
      <c r="AP5962"/>
    </row>
    <row r="5963" spans="42:42">
      <c r="AP5963"/>
    </row>
    <row r="5964" spans="42:42">
      <c r="AP5964"/>
    </row>
    <row r="5965" spans="42:42">
      <c r="AP5965"/>
    </row>
    <row r="5966" spans="42:42">
      <c r="AP5966"/>
    </row>
    <row r="5967" spans="42:42">
      <c r="AP5967"/>
    </row>
    <row r="5968" spans="42:42">
      <c r="AP5968"/>
    </row>
    <row r="5969" spans="42:42">
      <c r="AP5969"/>
    </row>
    <row r="5970" spans="42:42">
      <c r="AP5970"/>
    </row>
    <row r="5971" spans="42:42">
      <c r="AP5971"/>
    </row>
    <row r="5972" spans="42:42">
      <c r="AP5972"/>
    </row>
    <row r="5973" spans="42:42">
      <c r="AP5973"/>
    </row>
    <row r="5974" spans="42:42">
      <c r="AP5974"/>
    </row>
    <row r="5975" spans="42:42">
      <c r="AP5975"/>
    </row>
    <row r="5976" spans="42:42">
      <c r="AP5976"/>
    </row>
    <row r="5977" spans="42:42">
      <c r="AP5977"/>
    </row>
    <row r="5978" spans="42:42">
      <c r="AP5978"/>
    </row>
    <row r="5979" spans="42:42">
      <c r="AP5979"/>
    </row>
    <row r="5980" spans="42:42">
      <c r="AP5980"/>
    </row>
    <row r="5981" spans="42:42">
      <c r="AP5981"/>
    </row>
    <row r="5982" spans="42:42">
      <c r="AP5982"/>
    </row>
    <row r="5983" spans="42:42">
      <c r="AP5983"/>
    </row>
    <row r="5984" spans="42:42">
      <c r="AP5984"/>
    </row>
    <row r="5985" spans="42:42">
      <c r="AP5985"/>
    </row>
    <row r="5986" spans="42:42">
      <c r="AP5986"/>
    </row>
    <row r="5987" spans="42:42">
      <c r="AP5987"/>
    </row>
    <row r="5988" spans="42:42">
      <c r="AP5988"/>
    </row>
    <row r="5989" spans="42:42">
      <c r="AP5989"/>
    </row>
    <row r="5990" spans="42:42">
      <c r="AP5990"/>
    </row>
    <row r="5991" spans="42:42">
      <c r="AP5991"/>
    </row>
    <row r="5992" spans="42:42">
      <c r="AP5992"/>
    </row>
    <row r="5993" spans="42:42">
      <c r="AP5993"/>
    </row>
    <row r="5994" spans="42:42">
      <c r="AP5994"/>
    </row>
    <row r="5995" spans="42:42">
      <c r="AP5995"/>
    </row>
    <row r="5996" spans="42:42">
      <c r="AP5996"/>
    </row>
    <row r="5997" spans="42:42">
      <c r="AP5997"/>
    </row>
    <row r="5998" spans="42:42">
      <c r="AP5998"/>
    </row>
    <row r="5999" spans="42:42">
      <c r="AP5999"/>
    </row>
    <row r="6000" spans="42:42">
      <c r="AP6000"/>
    </row>
    <row r="6001" spans="42:42">
      <c r="AP6001"/>
    </row>
    <row r="6002" spans="42:42">
      <c r="AP6002"/>
    </row>
    <row r="6003" spans="42:42">
      <c r="AP6003"/>
    </row>
    <row r="6004" spans="42:42">
      <c r="AP6004"/>
    </row>
    <row r="6005" spans="42:42">
      <c r="AP6005"/>
    </row>
    <row r="6006" spans="42:42">
      <c r="AP6006"/>
    </row>
    <row r="6007" spans="42:42">
      <c r="AP6007"/>
    </row>
    <row r="6008" spans="42:42">
      <c r="AP6008"/>
    </row>
    <row r="6009" spans="42:42">
      <c r="AP6009"/>
    </row>
    <row r="6010" spans="42:42">
      <c r="AP6010"/>
    </row>
    <row r="6011" spans="42:42">
      <c r="AP6011"/>
    </row>
    <row r="6012" spans="42:42">
      <c r="AP6012"/>
    </row>
    <row r="6013" spans="42:42">
      <c r="AP6013"/>
    </row>
    <row r="6014" spans="42:42">
      <c r="AP6014"/>
    </row>
    <row r="6015" spans="42:42">
      <c r="AP6015"/>
    </row>
    <row r="6016" spans="42:42">
      <c r="AP6016"/>
    </row>
    <row r="6017" spans="42:42">
      <c r="AP6017"/>
    </row>
    <row r="6018" spans="42:42">
      <c r="AP6018"/>
    </row>
    <row r="6019" spans="42:42">
      <c r="AP6019"/>
    </row>
    <row r="6020" spans="42:42">
      <c r="AP6020"/>
    </row>
    <row r="6021" spans="42:42">
      <c r="AP6021"/>
    </row>
    <row r="6022" spans="42:42">
      <c r="AP6022"/>
    </row>
    <row r="6023" spans="42:42">
      <c r="AP6023"/>
    </row>
    <row r="6024" spans="42:42">
      <c r="AP6024"/>
    </row>
    <row r="6025" spans="42:42">
      <c r="AP6025"/>
    </row>
    <row r="6026" spans="42:42">
      <c r="AP6026"/>
    </row>
    <row r="6027" spans="42:42">
      <c r="AP6027"/>
    </row>
    <row r="6028" spans="42:42">
      <c r="AP6028"/>
    </row>
    <row r="6029" spans="42:42">
      <c r="AP6029"/>
    </row>
    <row r="6030" spans="42:42">
      <c r="AP6030"/>
    </row>
    <row r="6031" spans="42:42">
      <c r="AP6031"/>
    </row>
    <row r="6032" spans="42:42">
      <c r="AP6032"/>
    </row>
    <row r="6033" spans="42:42">
      <c r="AP6033"/>
    </row>
    <row r="6034" spans="42:42">
      <c r="AP6034"/>
    </row>
    <row r="6035" spans="42:42">
      <c r="AP6035"/>
    </row>
    <row r="6036" spans="42:42">
      <c r="AP6036"/>
    </row>
    <row r="6037" spans="42:42">
      <c r="AP6037"/>
    </row>
    <row r="6038" spans="42:42">
      <c r="AP6038"/>
    </row>
    <row r="6039" spans="42:42">
      <c r="AP6039"/>
    </row>
    <row r="6040" spans="42:42">
      <c r="AP6040"/>
    </row>
    <row r="6041" spans="42:42">
      <c r="AP6041"/>
    </row>
    <row r="6042" spans="42:42">
      <c r="AP6042"/>
    </row>
    <row r="6043" spans="42:42">
      <c r="AP6043"/>
    </row>
    <row r="6044" spans="42:42">
      <c r="AP6044"/>
    </row>
    <row r="6045" spans="42:42">
      <c r="AP6045"/>
    </row>
    <row r="6046" spans="42:42">
      <c r="AP6046"/>
    </row>
    <row r="6047" spans="42:42">
      <c r="AP6047"/>
    </row>
    <row r="6048" spans="42:42">
      <c r="AP6048"/>
    </row>
    <row r="6049" spans="42:42">
      <c r="AP6049"/>
    </row>
    <row r="6050" spans="42:42">
      <c r="AP6050"/>
    </row>
    <row r="6051" spans="42:42">
      <c r="AP6051"/>
    </row>
    <row r="6052" spans="42:42">
      <c r="AP6052"/>
    </row>
    <row r="6053" spans="42:42">
      <c r="AP6053"/>
    </row>
    <row r="6054" spans="42:42">
      <c r="AP6054"/>
    </row>
    <row r="6055" spans="42:42">
      <c r="AP6055"/>
    </row>
    <row r="6056" spans="42:42">
      <c r="AP6056"/>
    </row>
    <row r="6057" spans="42:42">
      <c r="AP6057"/>
    </row>
    <row r="6058" spans="42:42">
      <c r="AP6058"/>
    </row>
    <row r="6059" spans="42:42">
      <c r="AP6059"/>
    </row>
    <row r="6060" spans="42:42">
      <c r="AP6060"/>
    </row>
    <row r="6061" spans="42:42">
      <c r="AP6061"/>
    </row>
    <row r="6062" spans="42:42">
      <c r="AP6062"/>
    </row>
    <row r="6063" spans="42:42">
      <c r="AP6063"/>
    </row>
    <row r="6064" spans="42:42">
      <c r="AP6064"/>
    </row>
    <row r="6065" spans="42:42">
      <c r="AP6065"/>
    </row>
    <row r="6066" spans="42:42">
      <c r="AP6066"/>
    </row>
    <row r="6067" spans="42:42">
      <c r="AP6067"/>
    </row>
    <row r="6068" spans="42:42">
      <c r="AP6068"/>
    </row>
    <row r="6069" spans="42:42">
      <c r="AP6069"/>
    </row>
    <row r="6070" spans="42:42">
      <c r="AP6070"/>
    </row>
    <row r="6071" spans="42:42">
      <c r="AP6071"/>
    </row>
    <row r="6072" spans="42:42">
      <c r="AP6072"/>
    </row>
    <row r="6073" spans="42:42">
      <c r="AP6073"/>
    </row>
    <row r="6074" spans="42:42">
      <c r="AP6074"/>
    </row>
    <row r="6075" spans="42:42">
      <c r="AP6075"/>
    </row>
    <row r="6076" spans="42:42">
      <c r="AP6076"/>
    </row>
    <row r="6077" spans="42:42">
      <c r="AP6077"/>
    </row>
    <row r="6078" spans="42:42">
      <c r="AP6078"/>
    </row>
    <row r="6079" spans="42:42">
      <c r="AP6079"/>
    </row>
    <row r="6080" spans="42:42">
      <c r="AP6080"/>
    </row>
    <row r="6081" spans="42:42">
      <c r="AP6081"/>
    </row>
    <row r="6082" spans="42:42">
      <c r="AP6082"/>
    </row>
    <row r="6083" spans="42:42">
      <c r="AP6083"/>
    </row>
    <row r="6084" spans="42:42">
      <c r="AP6084"/>
    </row>
    <row r="6085" spans="42:42">
      <c r="AP6085"/>
    </row>
    <row r="6086" spans="42:42">
      <c r="AP6086"/>
    </row>
    <row r="6087" spans="42:42">
      <c r="AP6087"/>
    </row>
    <row r="6088" spans="42:42">
      <c r="AP6088"/>
    </row>
    <row r="6089" spans="42:42">
      <c r="AP6089"/>
    </row>
    <row r="6090" spans="42:42">
      <c r="AP6090"/>
    </row>
    <row r="6091" spans="42:42">
      <c r="AP6091"/>
    </row>
    <row r="6092" spans="42:42">
      <c r="AP6092"/>
    </row>
    <row r="6093" spans="42:42">
      <c r="AP6093"/>
    </row>
    <row r="6094" spans="42:42">
      <c r="AP6094"/>
    </row>
    <row r="6095" spans="42:42">
      <c r="AP6095"/>
    </row>
    <row r="6096" spans="42:42">
      <c r="AP6096"/>
    </row>
    <row r="6097" spans="42:42">
      <c r="AP6097"/>
    </row>
    <row r="6098" spans="42:42">
      <c r="AP6098"/>
    </row>
    <row r="6099" spans="42:42">
      <c r="AP6099"/>
    </row>
    <row r="6100" spans="42:42">
      <c r="AP6100"/>
    </row>
    <row r="6101" spans="42:42">
      <c r="AP6101"/>
    </row>
    <row r="6102" spans="42:42">
      <c r="AP6102"/>
    </row>
    <row r="6103" spans="42:42">
      <c r="AP6103"/>
    </row>
    <row r="6104" spans="42:42">
      <c r="AP6104"/>
    </row>
    <row r="6105" spans="42:42">
      <c r="AP6105"/>
    </row>
    <row r="6106" spans="42:42">
      <c r="AP6106"/>
    </row>
    <row r="6107" spans="42:42">
      <c r="AP6107"/>
    </row>
    <row r="6108" spans="42:42">
      <c r="AP6108"/>
    </row>
    <row r="6109" spans="42:42">
      <c r="AP6109"/>
    </row>
    <row r="6110" spans="42:42">
      <c r="AP6110"/>
    </row>
    <row r="6111" spans="42:42">
      <c r="AP6111"/>
    </row>
    <row r="6112" spans="42:42">
      <c r="AP6112"/>
    </row>
    <row r="6113" spans="42:42">
      <c r="AP6113"/>
    </row>
    <row r="6114" spans="42:42">
      <c r="AP6114"/>
    </row>
    <row r="6115" spans="42:42">
      <c r="AP6115"/>
    </row>
    <row r="6116" spans="42:42">
      <c r="AP6116"/>
    </row>
    <row r="6117" spans="42:42">
      <c r="AP6117"/>
    </row>
    <row r="6118" spans="42:42">
      <c r="AP6118"/>
    </row>
    <row r="6119" spans="42:42">
      <c r="AP6119"/>
    </row>
    <row r="6120" spans="42:42">
      <c r="AP6120"/>
    </row>
    <row r="6121" spans="42:42">
      <c r="AP6121"/>
    </row>
    <row r="6122" spans="42:42">
      <c r="AP6122"/>
    </row>
    <row r="6123" spans="42:42">
      <c r="AP6123"/>
    </row>
    <row r="6124" spans="42:42">
      <c r="AP6124"/>
    </row>
    <row r="6125" spans="42:42">
      <c r="AP6125"/>
    </row>
    <row r="6126" spans="42:42">
      <c r="AP6126"/>
    </row>
    <row r="6127" spans="42:42">
      <c r="AP6127"/>
    </row>
    <row r="6128" spans="42:42">
      <c r="AP6128"/>
    </row>
    <row r="6129" spans="42:42">
      <c r="AP6129"/>
    </row>
    <row r="6130" spans="42:42">
      <c r="AP6130"/>
    </row>
    <row r="6131" spans="42:42">
      <c r="AP6131"/>
    </row>
    <row r="6132" spans="42:42">
      <c r="AP6132"/>
    </row>
    <row r="6133" spans="42:42">
      <c r="AP6133"/>
    </row>
    <row r="6134" spans="42:42">
      <c r="AP6134"/>
    </row>
    <row r="6135" spans="42:42">
      <c r="AP6135"/>
    </row>
    <row r="6136" spans="42:42">
      <c r="AP6136"/>
    </row>
    <row r="6137" spans="42:42">
      <c r="AP6137"/>
    </row>
    <row r="6138" spans="42:42">
      <c r="AP6138"/>
    </row>
    <row r="6139" spans="42:42">
      <c r="AP6139"/>
    </row>
    <row r="6140" spans="42:42">
      <c r="AP6140"/>
    </row>
    <row r="6141" spans="42:42">
      <c r="AP6141"/>
    </row>
    <row r="6142" spans="42:42">
      <c r="AP6142"/>
    </row>
    <row r="6143" spans="42:42">
      <c r="AP6143"/>
    </row>
    <row r="6144" spans="42:42">
      <c r="AP6144"/>
    </row>
    <row r="6145" spans="42:42">
      <c r="AP6145"/>
    </row>
    <row r="6146" spans="42:42">
      <c r="AP6146"/>
    </row>
    <row r="6147" spans="42:42">
      <c r="AP6147"/>
    </row>
    <row r="6148" spans="42:42">
      <c r="AP6148"/>
    </row>
    <row r="6149" spans="42:42">
      <c r="AP6149"/>
    </row>
    <row r="6150" spans="42:42">
      <c r="AP6150"/>
    </row>
    <row r="6151" spans="42:42">
      <c r="AP6151"/>
    </row>
    <row r="6152" spans="42:42">
      <c r="AP6152"/>
    </row>
    <row r="6153" spans="42:42">
      <c r="AP6153"/>
    </row>
    <row r="6154" spans="42:42">
      <c r="AP6154"/>
    </row>
    <row r="6155" spans="42:42">
      <c r="AP6155"/>
    </row>
    <row r="6156" spans="42:42">
      <c r="AP6156"/>
    </row>
    <row r="6157" spans="42:42">
      <c r="AP6157"/>
    </row>
    <row r="6158" spans="42:42">
      <c r="AP6158"/>
    </row>
    <row r="6159" spans="42:42">
      <c r="AP6159"/>
    </row>
    <row r="6160" spans="42:42">
      <c r="AP6160"/>
    </row>
    <row r="6161" spans="42:42">
      <c r="AP6161"/>
    </row>
    <row r="6162" spans="42:42">
      <c r="AP6162"/>
    </row>
    <row r="6163" spans="42:42">
      <c r="AP6163"/>
    </row>
    <row r="6164" spans="42:42">
      <c r="AP6164"/>
    </row>
    <row r="6165" spans="42:42">
      <c r="AP6165"/>
    </row>
    <row r="6166" spans="42:42">
      <c r="AP6166"/>
    </row>
    <row r="6167" spans="42:42">
      <c r="AP6167"/>
    </row>
    <row r="6168" spans="42:42">
      <c r="AP6168"/>
    </row>
    <row r="6169" spans="42:42">
      <c r="AP6169"/>
    </row>
    <row r="6170" spans="42:42">
      <c r="AP6170"/>
    </row>
    <row r="6171" spans="42:42">
      <c r="AP6171"/>
    </row>
    <row r="6172" spans="42:42">
      <c r="AP6172"/>
    </row>
    <row r="6173" spans="42:42">
      <c r="AP6173"/>
    </row>
    <row r="6174" spans="42:42">
      <c r="AP6174"/>
    </row>
    <row r="6175" spans="42:42">
      <c r="AP6175"/>
    </row>
    <row r="6176" spans="42:42">
      <c r="AP6176"/>
    </row>
    <row r="6177" spans="42:42">
      <c r="AP6177"/>
    </row>
    <row r="6178" spans="42:42">
      <c r="AP6178"/>
    </row>
    <row r="6179" spans="42:42">
      <c r="AP6179"/>
    </row>
    <row r="6180" spans="42:42">
      <c r="AP6180"/>
    </row>
    <row r="6181" spans="42:42">
      <c r="AP6181"/>
    </row>
    <row r="6182" spans="42:42">
      <c r="AP6182"/>
    </row>
    <row r="6183" spans="42:42">
      <c r="AP6183"/>
    </row>
    <row r="6184" spans="42:42">
      <c r="AP6184"/>
    </row>
    <row r="6185" spans="42:42">
      <c r="AP6185"/>
    </row>
    <row r="6186" spans="42:42">
      <c r="AP6186"/>
    </row>
    <row r="6187" spans="42:42">
      <c r="AP6187"/>
    </row>
    <row r="6188" spans="42:42">
      <c r="AP6188"/>
    </row>
    <row r="6189" spans="42:42">
      <c r="AP6189"/>
    </row>
    <row r="6190" spans="42:42">
      <c r="AP6190"/>
    </row>
    <row r="6191" spans="42:42">
      <c r="AP6191"/>
    </row>
    <row r="6192" spans="42:42">
      <c r="AP6192"/>
    </row>
    <row r="6193" spans="42:42">
      <c r="AP6193"/>
    </row>
    <row r="6194" spans="42:42">
      <c r="AP6194"/>
    </row>
    <row r="6195" spans="42:42">
      <c r="AP6195"/>
    </row>
    <row r="6196" spans="42:42">
      <c r="AP6196"/>
    </row>
    <row r="6197" spans="42:42">
      <c r="AP6197"/>
    </row>
    <row r="6198" spans="42:42">
      <c r="AP6198"/>
    </row>
    <row r="6199" spans="42:42">
      <c r="AP6199"/>
    </row>
    <row r="6200" spans="42:42">
      <c r="AP6200"/>
    </row>
    <row r="6201" spans="42:42">
      <c r="AP6201"/>
    </row>
    <row r="6202" spans="42:42">
      <c r="AP6202"/>
    </row>
    <row r="6203" spans="42:42">
      <c r="AP6203"/>
    </row>
    <row r="6204" spans="42:42">
      <c r="AP6204"/>
    </row>
    <row r="6205" spans="42:42">
      <c r="AP6205"/>
    </row>
    <row r="6206" spans="42:42">
      <c r="AP6206"/>
    </row>
    <row r="6207" spans="42:42">
      <c r="AP6207"/>
    </row>
    <row r="6208" spans="42:42">
      <c r="AP6208"/>
    </row>
    <row r="6209" spans="42:42">
      <c r="AP6209"/>
    </row>
    <row r="6210" spans="42:42">
      <c r="AP6210"/>
    </row>
    <row r="6211" spans="42:42">
      <c r="AP6211"/>
    </row>
    <row r="6212" spans="42:42">
      <c r="AP6212"/>
    </row>
    <row r="6213" spans="42:42">
      <c r="AP6213"/>
    </row>
    <row r="6214" spans="42:42">
      <c r="AP6214"/>
    </row>
    <row r="6215" spans="42:42">
      <c r="AP6215"/>
    </row>
    <row r="6216" spans="42:42">
      <c r="AP6216"/>
    </row>
    <row r="6217" spans="42:42">
      <c r="AP6217"/>
    </row>
    <row r="6218" spans="42:42">
      <c r="AP6218"/>
    </row>
    <row r="6219" spans="42:42">
      <c r="AP6219"/>
    </row>
    <row r="6220" spans="42:42">
      <c r="AP6220"/>
    </row>
    <row r="6221" spans="42:42">
      <c r="AP6221"/>
    </row>
    <row r="6222" spans="42:42">
      <c r="AP6222"/>
    </row>
    <row r="6223" spans="42:42">
      <c r="AP6223"/>
    </row>
    <row r="6224" spans="42:42">
      <c r="AP6224"/>
    </row>
    <row r="6225" spans="42:42">
      <c r="AP6225"/>
    </row>
    <row r="6226" spans="42:42">
      <c r="AP6226"/>
    </row>
    <row r="6227" spans="42:42">
      <c r="AP6227"/>
    </row>
    <row r="6228" spans="42:42">
      <c r="AP6228"/>
    </row>
    <row r="6229" spans="42:42">
      <c r="AP6229"/>
    </row>
    <row r="6230" spans="42:42">
      <c r="AP6230"/>
    </row>
    <row r="6231" spans="42:42">
      <c r="AP6231"/>
    </row>
    <row r="6232" spans="42:42">
      <c r="AP6232"/>
    </row>
    <row r="6233" spans="42:42">
      <c r="AP6233"/>
    </row>
    <row r="6234" spans="42:42">
      <c r="AP6234"/>
    </row>
    <row r="6235" spans="42:42">
      <c r="AP6235"/>
    </row>
    <row r="6236" spans="42:42">
      <c r="AP6236"/>
    </row>
    <row r="6237" spans="42:42">
      <c r="AP6237"/>
    </row>
    <row r="6238" spans="42:42">
      <c r="AP6238"/>
    </row>
    <row r="6239" spans="42:42">
      <c r="AP6239"/>
    </row>
    <row r="6240" spans="42:42">
      <c r="AP6240"/>
    </row>
    <row r="6241" spans="42:42">
      <c r="AP6241"/>
    </row>
    <row r="6242" spans="42:42">
      <c r="AP6242"/>
    </row>
    <row r="6243" spans="42:42">
      <c r="AP6243"/>
    </row>
    <row r="6244" spans="42:42">
      <c r="AP6244"/>
    </row>
    <row r="6245" spans="42:42">
      <c r="AP6245"/>
    </row>
    <row r="6246" spans="42:42">
      <c r="AP6246"/>
    </row>
    <row r="6247" spans="42:42">
      <c r="AP6247"/>
    </row>
    <row r="6248" spans="42:42">
      <c r="AP6248"/>
    </row>
    <row r="6249" spans="42:42">
      <c r="AP6249"/>
    </row>
    <row r="6250" spans="42:42">
      <c r="AP6250"/>
    </row>
    <row r="6251" spans="42:42">
      <c r="AP6251"/>
    </row>
    <row r="6252" spans="42:42">
      <c r="AP6252"/>
    </row>
    <row r="6253" spans="42:42">
      <c r="AP6253"/>
    </row>
    <row r="6254" spans="42:42">
      <c r="AP6254"/>
    </row>
    <row r="6255" spans="42:42">
      <c r="AP6255"/>
    </row>
    <row r="6256" spans="42:42">
      <c r="AP6256"/>
    </row>
    <row r="6257" spans="42:42">
      <c r="AP6257"/>
    </row>
    <row r="6258" spans="42:42">
      <c r="AP6258"/>
    </row>
    <row r="6259" spans="42:42">
      <c r="AP6259"/>
    </row>
    <row r="6260" spans="42:42">
      <c r="AP6260"/>
    </row>
    <row r="6261" spans="42:42">
      <c r="AP6261"/>
    </row>
    <row r="6262" spans="42:42">
      <c r="AP6262"/>
    </row>
    <row r="6263" spans="42:42">
      <c r="AP6263"/>
    </row>
    <row r="6264" spans="42:42">
      <c r="AP6264"/>
    </row>
    <row r="6265" spans="42:42">
      <c r="AP6265"/>
    </row>
    <row r="6266" spans="42:42">
      <c r="AP6266"/>
    </row>
    <row r="6267" spans="42:42">
      <c r="AP6267"/>
    </row>
    <row r="6268" spans="42:42">
      <c r="AP6268"/>
    </row>
    <row r="6269" spans="42:42">
      <c r="AP6269"/>
    </row>
    <row r="6270" spans="42:42">
      <c r="AP6270"/>
    </row>
    <row r="6271" spans="42:42">
      <c r="AP6271"/>
    </row>
    <row r="6272" spans="42:42">
      <c r="AP6272"/>
    </row>
    <row r="6273" spans="42:42">
      <c r="AP6273"/>
    </row>
    <row r="6274" spans="42:42">
      <c r="AP6274"/>
    </row>
    <row r="6275" spans="42:42">
      <c r="AP6275"/>
    </row>
    <row r="6276" spans="42:42">
      <c r="AP6276"/>
    </row>
    <row r="6277" spans="42:42">
      <c r="AP6277"/>
    </row>
    <row r="6278" spans="42:42">
      <c r="AP6278"/>
    </row>
    <row r="6279" spans="42:42">
      <c r="AP6279"/>
    </row>
    <row r="6280" spans="42:42">
      <c r="AP6280"/>
    </row>
    <row r="6281" spans="42:42">
      <c r="AP6281"/>
    </row>
    <row r="6282" spans="42:42">
      <c r="AP6282"/>
    </row>
    <row r="6283" spans="42:42">
      <c r="AP6283"/>
    </row>
    <row r="6284" spans="42:42">
      <c r="AP6284"/>
    </row>
    <row r="6285" spans="42:42">
      <c r="AP6285"/>
    </row>
    <row r="6286" spans="42:42">
      <c r="AP6286"/>
    </row>
    <row r="6287" spans="42:42">
      <c r="AP6287"/>
    </row>
    <row r="6288" spans="42:42">
      <c r="AP6288"/>
    </row>
    <row r="6289" spans="42:42">
      <c r="AP6289"/>
    </row>
    <row r="6290" spans="42:42">
      <c r="AP6290"/>
    </row>
    <row r="6291" spans="42:42">
      <c r="AP6291"/>
    </row>
    <row r="6292" spans="42:42">
      <c r="AP6292"/>
    </row>
    <row r="6293" spans="42:42">
      <c r="AP6293"/>
    </row>
    <row r="6294" spans="42:42">
      <c r="AP6294"/>
    </row>
    <row r="6295" spans="42:42">
      <c r="AP6295"/>
    </row>
    <row r="6296" spans="42:42">
      <c r="AP6296"/>
    </row>
    <row r="6297" spans="42:42">
      <c r="AP6297"/>
    </row>
    <row r="6298" spans="42:42">
      <c r="AP6298"/>
    </row>
    <row r="6299" spans="42:42">
      <c r="AP6299"/>
    </row>
    <row r="6300" spans="42:42">
      <c r="AP6300"/>
    </row>
    <row r="6301" spans="42:42">
      <c r="AP6301"/>
    </row>
    <row r="6302" spans="42:42">
      <c r="AP6302"/>
    </row>
    <row r="6303" spans="42:42">
      <c r="AP6303"/>
    </row>
    <row r="6304" spans="42:42">
      <c r="AP6304"/>
    </row>
    <row r="6305" spans="42:42">
      <c r="AP6305"/>
    </row>
    <row r="6306" spans="42:42">
      <c r="AP6306"/>
    </row>
    <row r="6307" spans="42:42">
      <c r="AP6307"/>
    </row>
    <row r="6308" spans="42:42">
      <c r="AP6308"/>
    </row>
    <row r="6309" spans="42:42">
      <c r="AP6309"/>
    </row>
    <row r="6310" spans="42:42">
      <c r="AP6310"/>
    </row>
    <row r="6311" spans="42:42">
      <c r="AP6311"/>
    </row>
    <row r="6312" spans="42:42">
      <c r="AP6312"/>
    </row>
    <row r="6313" spans="42:42">
      <c r="AP6313"/>
    </row>
    <row r="6314" spans="42:42">
      <c r="AP6314"/>
    </row>
    <row r="6315" spans="42:42">
      <c r="AP6315"/>
    </row>
    <row r="6316" spans="42:42">
      <c r="AP6316"/>
    </row>
    <row r="6317" spans="42:42">
      <c r="AP6317"/>
    </row>
    <row r="6318" spans="42:42">
      <c r="AP6318"/>
    </row>
    <row r="6319" spans="42:42">
      <c r="AP6319"/>
    </row>
    <row r="6320" spans="42:42">
      <c r="AP6320"/>
    </row>
    <row r="6321" spans="42:42">
      <c r="AP6321"/>
    </row>
    <row r="6322" spans="42:42">
      <c r="AP6322"/>
    </row>
    <row r="6323" spans="42:42">
      <c r="AP6323"/>
    </row>
    <row r="6324" spans="42:42">
      <c r="AP6324"/>
    </row>
    <row r="6325" spans="42:42">
      <c r="AP6325"/>
    </row>
    <row r="6326" spans="42:42">
      <c r="AP6326"/>
    </row>
    <row r="6327" spans="42:42">
      <c r="AP6327"/>
    </row>
    <row r="6328" spans="42:42">
      <c r="AP6328"/>
    </row>
    <row r="6329" spans="42:42">
      <c r="AP6329"/>
    </row>
    <row r="6330" spans="42:42">
      <c r="AP6330"/>
    </row>
    <row r="6331" spans="42:42">
      <c r="AP6331"/>
    </row>
    <row r="6332" spans="42:42">
      <c r="AP6332"/>
    </row>
    <row r="6333" spans="42:42">
      <c r="AP6333"/>
    </row>
    <row r="6334" spans="42:42">
      <c r="AP6334"/>
    </row>
    <row r="6335" spans="42:42">
      <c r="AP6335"/>
    </row>
    <row r="6336" spans="42:42">
      <c r="AP6336"/>
    </row>
    <row r="6337" spans="42:42">
      <c r="AP6337"/>
    </row>
    <row r="6338" spans="42:42">
      <c r="AP6338"/>
    </row>
    <row r="6339" spans="42:42">
      <c r="AP6339"/>
    </row>
    <row r="6340" spans="42:42">
      <c r="AP6340"/>
    </row>
    <row r="6341" spans="42:42">
      <c r="AP6341"/>
    </row>
    <row r="6342" spans="42:42">
      <c r="AP6342"/>
    </row>
    <row r="6343" spans="42:42">
      <c r="AP6343"/>
    </row>
    <row r="6344" spans="42:42">
      <c r="AP6344"/>
    </row>
    <row r="6345" spans="42:42">
      <c r="AP6345"/>
    </row>
    <row r="6346" spans="42:42">
      <c r="AP6346"/>
    </row>
    <row r="6347" spans="42:42">
      <c r="AP6347"/>
    </row>
    <row r="6348" spans="42:42">
      <c r="AP6348"/>
    </row>
    <row r="6349" spans="42:42">
      <c r="AP6349"/>
    </row>
    <row r="6350" spans="42:42">
      <c r="AP6350"/>
    </row>
    <row r="6351" spans="42:42">
      <c r="AP6351"/>
    </row>
    <row r="6352" spans="42:42">
      <c r="AP6352"/>
    </row>
    <row r="6353" spans="42:42">
      <c r="AP6353"/>
    </row>
    <row r="6354" spans="42:42">
      <c r="AP6354"/>
    </row>
    <row r="6355" spans="42:42">
      <c r="AP6355"/>
    </row>
    <row r="6356" spans="42:42">
      <c r="AP6356"/>
    </row>
    <row r="6357" spans="42:42">
      <c r="AP6357"/>
    </row>
    <row r="6358" spans="42:42">
      <c r="AP6358"/>
    </row>
    <row r="6359" spans="42:42">
      <c r="AP6359"/>
    </row>
    <row r="6360" spans="42:42">
      <c r="AP6360"/>
    </row>
    <row r="6361" spans="42:42">
      <c r="AP6361"/>
    </row>
    <row r="6362" spans="42:42">
      <c r="AP6362"/>
    </row>
    <row r="6363" spans="42:42">
      <c r="AP6363"/>
    </row>
    <row r="6364" spans="42:42">
      <c r="AP6364"/>
    </row>
    <row r="6365" spans="42:42">
      <c r="AP6365"/>
    </row>
    <row r="6366" spans="42:42">
      <c r="AP6366"/>
    </row>
    <row r="6367" spans="42:42">
      <c r="AP6367"/>
    </row>
    <row r="6368" spans="42:42">
      <c r="AP6368"/>
    </row>
    <row r="6369" spans="42:42">
      <c r="AP6369"/>
    </row>
    <row r="6370" spans="42:42">
      <c r="AP6370"/>
    </row>
    <row r="6371" spans="42:42">
      <c r="AP6371"/>
    </row>
    <row r="6372" spans="42:42">
      <c r="AP6372"/>
    </row>
    <row r="6373" spans="42:42">
      <c r="AP6373"/>
    </row>
    <row r="6374" spans="42:42">
      <c r="AP6374"/>
    </row>
    <row r="6375" spans="42:42">
      <c r="AP6375"/>
    </row>
    <row r="6376" spans="42:42">
      <c r="AP6376"/>
    </row>
    <row r="6377" spans="42:42">
      <c r="AP6377"/>
    </row>
    <row r="6378" spans="42:42">
      <c r="AP6378"/>
    </row>
    <row r="6379" spans="42:42">
      <c r="AP6379"/>
    </row>
    <row r="6380" spans="42:42">
      <c r="AP6380"/>
    </row>
    <row r="6381" spans="42:42">
      <c r="AP6381"/>
    </row>
    <row r="6382" spans="42:42">
      <c r="AP6382"/>
    </row>
    <row r="6383" spans="42:42">
      <c r="AP6383"/>
    </row>
    <row r="6384" spans="42:42">
      <c r="AP6384"/>
    </row>
    <row r="6385" spans="42:42">
      <c r="AP6385"/>
    </row>
    <row r="6386" spans="42:42">
      <c r="AP6386"/>
    </row>
    <row r="6387" spans="42:42">
      <c r="AP6387"/>
    </row>
    <row r="6388" spans="42:42">
      <c r="AP6388"/>
    </row>
    <row r="6389" spans="42:42">
      <c r="AP6389"/>
    </row>
    <row r="6390" spans="42:42">
      <c r="AP6390"/>
    </row>
    <row r="6391" spans="42:42">
      <c r="AP6391"/>
    </row>
    <row r="6392" spans="42:42">
      <c r="AP6392"/>
    </row>
    <row r="6393" spans="42:42">
      <c r="AP6393"/>
    </row>
    <row r="6394" spans="42:42">
      <c r="AP6394"/>
    </row>
    <row r="6395" spans="42:42">
      <c r="AP6395"/>
    </row>
    <row r="6396" spans="42:42">
      <c r="AP6396"/>
    </row>
    <row r="6397" spans="42:42">
      <c r="AP6397"/>
    </row>
    <row r="6398" spans="42:42">
      <c r="AP6398"/>
    </row>
    <row r="6399" spans="42:42">
      <c r="AP6399"/>
    </row>
    <row r="6400" spans="42:42">
      <c r="AP6400"/>
    </row>
    <row r="6401" spans="42:42">
      <c r="AP6401"/>
    </row>
    <row r="6402" spans="42:42">
      <c r="AP6402"/>
    </row>
    <row r="6403" spans="42:42">
      <c r="AP6403"/>
    </row>
    <row r="6404" spans="42:42">
      <c r="AP6404"/>
    </row>
    <row r="6405" spans="42:42">
      <c r="AP6405"/>
    </row>
    <row r="6406" spans="42:42">
      <c r="AP6406"/>
    </row>
    <row r="6407" spans="42:42">
      <c r="AP6407"/>
    </row>
    <row r="6408" spans="42:42">
      <c r="AP6408"/>
    </row>
    <row r="6409" spans="42:42">
      <c r="AP6409"/>
    </row>
    <row r="6410" spans="42:42">
      <c r="AP6410"/>
    </row>
    <row r="6411" spans="42:42">
      <c r="AP6411"/>
    </row>
    <row r="6412" spans="42:42">
      <c r="AP6412"/>
    </row>
    <row r="6413" spans="42:42">
      <c r="AP6413"/>
    </row>
    <row r="6414" spans="42:42">
      <c r="AP6414"/>
    </row>
    <row r="6415" spans="42:42">
      <c r="AP6415"/>
    </row>
    <row r="6416" spans="42:42">
      <c r="AP6416"/>
    </row>
    <row r="6417" spans="42:42">
      <c r="AP6417"/>
    </row>
    <row r="6418" spans="42:42">
      <c r="AP6418"/>
    </row>
    <row r="6419" spans="42:42">
      <c r="AP6419"/>
    </row>
    <row r="6420" spans="42:42">
      <c r="AP6420"/>
    </row>
    <row r="6421" spans="42:42">
      <c r="AP6421"/>
    </row>
    <row r="6422" spans="42:42">
      <c r="AP6422"/>
    </row>
    <row r="6423" spans="42:42">
      <c r="AP6423"/>
    </row>
    <row r="6424" spans="42:42">
      <c r="AP6424"/>
    </row>
    <row r="6425" spans="42:42">
      <c r="AP6425"/>
    </row>
    <row r="6426" spans="42:42">
      <c r="AP6426"/>
    </row>
    <row r="6427" spans="42:42">
      <c r="AP6427"/>
    </row>
    <row r="6428" spans="42:42">
      <c r="AP6428"/>
    </row>
    <row r="6429" spans="42:42">
      <c r="AP6429"/>
    </row>
    <row r="6430" spans="42:42">
      <c r="AP6430"/>
    </row>
    <row r="6431" spans="42:42">
      <c r="AP6431"/>
    </row>
    <row r="6432" spans="42:42">
      <c r="AP6432"/>
    </row>
    <row r="6433" spans="42:42">
      <c r="AP6433"/>
    </row>
    <row r="6434" spans="42:42">
      <c r="AP6434"/>
    </row>
    <row r="6435" spans="42:42">
      <c r="AP6435"/>
    </row>
    <row r="6436" spans="42:42">
      <c r="AP6436"/>
    </row>
    <row r="6437" spans="42:42">
      <c r="AP6437"/>
    </row>
    <row r="6438" spans="42:42">
      <c r="AP6438"/>
    </row>
    <row r="6439" spans="42:42">
      <c r="AP6439"/>
    </row>
    <row r="6440" spans="42:42">
      <c r="AP6440"/>
    </row>
    <row r="6441" spans="42:42">
      <c r="AP6441"/>
    </row>
    <row r="6442" spans="42:42">
      <c r="AP6442"/>
    </row>
    <row r="6443" spans="42:42">
      <c r="AP6443"/>
    </row>
    <row r="6444" spans="42:42">
      <c r="AP6444"/>
    </row>
    <row r="6445" spans="42:42">
      <c r="AP6445"/>
    </row>
    <row r="6446" spans="42:42">
      <c r="AP6446"/>
    </row>
    <row r="6447" spans="42:42">
      <c r="AP6447"/>
    </row>
    <row r="6448" spans="42:42">
      <c r="AP6448"/>
    </row>
    <row r="6449" spans="42:42">
      <c r="AP6449"/>
    </row>
    <row r="6450" spans="42:42">
      <c r="AP6450"/>
    </row>
    <row r="6451" spans="42:42">
      <c r="AP6451"/>
    </row>
    <row r="6452" spans="42:42">
      <c r="AP6452"/>
    </row>
    <row r="6453" spans="42:42">
      <c r="AP6453"/>
    </row>
    <row r="6454" spans="42:42">
      <c r="AP6454"/>
    </row>
    <row r="6455" spans="42:42">
      <c r="AP6455"/>
    </row>
    <row r="6456" spans="42:42">
      <c r="AP6456"/>
    </row>
    <row r="6457" spans="42:42">
      <c r="AP6457"/>
    </row>
    <row r="6458" spans="42:42">
      <c r="AP6458"/>
    </row>
    <row r="6459" spans="42:42">
      <c r="AP6459"/>
    </row>
    <row r="6460" spans="42:42">
      <c r="AP6460"/>
    </row>
    <row r="6461" spans="42:42">
      <c r="AP6461"/>
    </row>
    <row r="6462" spans="42:42">
      <c r="AP6462"/>
    </row>
    <row r="6463" spans="42:42">
      <c r="AP6463"/>
    </row>
    <row r="6464" spans="42:42">
      <c r="AP6464"/>
    </row>
    <row r="6465" spans="42:42">
      <c r="AP6465"/>
    </row>
    <row r="6466" spans="42:42">
      <c r="AP6466"/>
    </row>
    <row r="6467" spans="42:42">
      <c r="AP6467"/>
    </row>
    <row r="6468" spans="42:42">
      <c r="AP6468"/>
    </row>
    <row r="6469" spans="42:42">
      <c r="AP6469"/>
    </row>
    <row r="6470" spans="42:42">
      <c r="AP6470"/>
    </row>
    <row r="6471" spans="42:42">
      <c r="AP6471"/>
    </row>
    <row r="6472" spans="42:42">
      <c r="AP6472"/>
    </row>
    <row r="6473" spans="42:42">
      <c r="AP6473"/>
    </row>
    <row r="6474" spans="42:42">
      <c r="AP6474"/>
    </row>
    <row r="6475" spans="42:42">
      <c r="AP6475"/>
    </row>
    <row r="6476" spans="42:42">
      <c r="AP6476"/>
    </row>
    <row r="6477" spans="42:42">
      <c r="AP6477"/>
    </row>
    <row r="6478" spans="42:42">
      <c r="AP6478"/>
    </row>
    <row r="6479" spans="42:42">
      <c r="AP6479"/>
    </row>
    <row r="6480" spans="42:42">
      <c r="AP6480"/>
    </row>
    <row r="6481" spans="42:42">
      <c r="AP6481"/>
    </row>
    <row r="6482" spans="42:42">
      <c r="AP6482"/>
    </row>
    <row r="6483" spans="42:42">
      <c r="AP6483"/>
    </row>
    <row r="6484" spans="42:42">
      <c r="AP6484"/>
    </row>
    <row r="6485" spans="42:42">
      <c r="AP6485"/>
    </row>
    <row r="6486" spans="42:42">
      <c r="AP6486"/>
    </row>
    <row r="6487" spans="42:42">
      <c r="AP6487"/>
    </row>
    <row r="6488" spans="42:42">
      <c r="AP6488"/>
    </row>
    <row r="6489" spans="42:42">
      <c r="AP6489"/>
    </row>
    <row r="6490" spans="42:42">
      <c r="AP6490"/>
    </row>
    <row r="6491" spans="42:42">
      <c r="AP6491"/>
    </row>
    <row r="6492" spans="42:42">
      <c r="AP6492"/>
    </row>
    <row r="6493" spans="42:42">
      <c r="AP6493"/>
    </row>
    <row r="6494" spans="42:42">
      <c r="AP6494"/>
    </row>
    <row r="6495" spans="42:42">
      <c r="AP6495"/>
    </row>
    <row r="6496" spans="42:42">
      <c r="AP6496"/>
    </row>
    <row r="6497" spans="42:42">
      <c r="AP6497"/>
    </row>
    <row r="6498" spans="42:42">
      <c r="AP6498"/>
    </row>
    <row r="6499" spans="42:42">
      <c r="AP6499"/>
    </row>
    <row r="6500" spans="42:42">
      <c r="AP6500"/>
    </row>
    <row r="6501" spans="42:42">
      <c r="AP6501"/>
    </row>
    <row r="6502" spans="42:42">
      <c r="AP6502"/>
    </row>
    <row r="6503" spans="42:42">
      <c r="AP6503"/>
    </row>
    <row r="6504" spans="42:42">
      <c r="AP6504"/>
    </row>
    <row r="6505" spans="42:42">
      <c r="AP6505"/>
    </row>
    <row r="6506" spans="42:42">
      <c r="AP6506"/>
    </row>
    <row r="6507" spans="42:42">
      <c r="AP6507"/>
    </row>
    <row r="6508" spans="42:42">
      <c r="AP6508"/>
    </row>
    <row r="6509" spans="42:42">
      <c r="AP6509"/>
    </row>
    <row r="6510" spans="42:42">
      <c r="AP6510"/>
    </row>
    <row r="6511" spans="42:42">
      <c r="AP6511"/>
    </row>
    <row r="6512" spans="42:42">
      <c r="AP6512"/>
    </row>
    <row r="6513" spans="42:42">
      <c r="AP6513"/>
    </row>
    <row r="6514" spans="42:42">
      <c r="AP6514"/>
    </row>
    <row r="6515" spans="42:42">
      <c r="AP6515"/>
    </row>
    <row r="6516" spans="42:42">
      <c r="AP6516"/>
    </row>
    <row r="6517" spans="42:42">
      <c r="AP6517"/>
    </row>
    <row r="6518" spans="42:42">
      <c r="AP6518"/>
    </row>
    <row r="6519" spans="42:42">
      <c r="AP6519"/>
    </row>
    <row r="6520" spans="42:42">
      <c r="AP6520"/>
    </row>
    <row r="6521" spans="42:42">
      <c r="AP6521"/>
    </row>
    <row r="6522" spans="42:42">
      <c r="AP6522"/>
    </row>
    <row r="6523" spans="42:42">
      <c r="AP6523"/>
    </row>
    <row r="6524" spans="42:42">
      <c r="AP6524"/>
    </row>
    <row r="6525" spans="42:42">
      <c r="AP6525"/>
    </row>
    <row r="6526" spans="42:42">
      <c r="AP6526"/>
    </row>
    <row r="6527" spans="42:42">
      <c r="AP6527"/>
    </row>
    <row r="6528" spans="42:42">
      <c r="AP6528"/>
    </row>
    <row r="6529" spans="42:42">
      <c r="AP6529"/>
    </row>
    <row r="6530" spans="42:42">
      <c r="AP6530"/>
    </row>
    <row r="6531" spans="42:42">
      <c r="AP6531"/>
    </row>
    <row r="6532" spans="42:42">
      <c r="AP6532"/>
    </row>
    <row r="6533" spans="42:42">
      <c r="AP6533"/>
    </row>
    <row r="6534" spans="42:42">
      <c r="AP6534"/>
    </row>
    <row r="6535" spans="42:42">
      <c r="AP6535"/>
    </row>
    <row r="6536" spans="42:42">
      <c r="AP6536"/>
    </row>
    <row r="6537" spans="42:42">
      <c r="AP6537"/>
    </row>
    <row r="6538" spans="42:42">
      <c r="AP6538"/>
    </row>
    <row r="6539" spans="42:42">
      <c r="AP6539"/>
    </row>
    <row r="6540" spans="42:42">
      <c r="AP6540"/>
    </row>
    <row r="6541" spans="42:42">
      <c r="AP6541"/>
    </row>
    <row r="6542" spans="42:42">
      <c r="AP6542"/>
    </row>
    <row r="6543" spans="42:42">
      <c r="AP6543"/>
    </row>
    <row r="6544" spans="42:42">
      <c r="AP6544"/>
    </row>
    <row r="6545" spans="42:42">
      <c r="AP6545"/>
    </row>
    <row r="6546" spans="42:42">
      <c r="AP6546"/>
    </row>
    <row r="6547" spans="42:42">
      <c r="AP6547"/>
    </row>
    <row r="6548" spans="42:42">
      <c r="AP6548"/>
    </row>
    <row r="6549" spans="42:42">
      <c r="AP6549"/>
    </row>
    <row r="6550" spans="42:42">
      <c r="AP6550"/>
    </row>
    <row r="6551" spans="42:42">
      <c r="AP6551"/>
    </row>
    <row r="6552" spans="42:42">
      <c r="AP6552"/>
    </row>
    <row r="6553" spans="42:42">
      <c r="AP6553"/>
    </row>
    <row r="6554" spans="42:42">
      <c r="AP6554"/>
    </row>
    <row r="6555" spans="42:42">
      <c r="AP6555"/>
    </row>
    <row r="6556" spans="42:42">
      <c r="AP6556"/>
    </row>
    <row r="6557" spans="42:42">
      <c r="AP6557"/>
    </row>
    <row r="6558" spans="42:42">
      <c r="AP6558"/>
    </row>
    <row r="6559" spans="42:42">
      <c r="AP6559"/>
    </row>
    <row r="6560" spans="42:42">
      <c r="AP6560"/>
    </row>
    <row r="6561" spans="42:42">
      <c r="AP6561"/>
    </row>
    <row r="6562" spans="42:42">
      <c r="AP6562"/>
    </row>
    <row r="6563" spans="42:42">
      <c r="AP6563"/>
    </row>
    <row r="6564" spans="42:42">
      <c r="AP6564"/>
    </row>
    <row r="6565" spans="42:42">
      <c r="AP6565"/>
    </row>
    <row r="6566" spans="42:42">
      <c r="AP6566"/>
    </row>
    <row r="6567" spans="42:42">
      <c r="AP6567"/>
    </row>
    <row r="6568" spans="42:42">
      <c r="AP6568"/>
    </row>
    <row r="6569" spans="42:42">
      <c r="AP6569"/>
    </row>
    <row r="6570" spans="42:42">
      <c r="AP6570"/>
    </row>
    <row r="6571" spans="42:42">
      <c r="AP6571"/>
    </row>
    <row r="6572" spans="42:42">
      <c r="AP6572"/>
    </row>
    <row r="6573" spans="42:42">
      <c r="AP6573"/>
    </row>
    <row r="6574" spans="42:42">
      <c r="AP6574"/>
    </row>
    <row r="6575" spans="42:42">
      <c r="AP6575"/>
    </row>
    <row r="6576" spans="42:42">
      <c r="AP6576"/>
    </row>
    <row r="6577" spans="42:42">
      <c r="AP6577"/>
    </row>
    <row r="6578" spans="42:42">
      <c r="AP6578"/>
    </row>
    <row r="6579" spans="42:42">
      <c r="AP6579"/>
    </row>
    <row r="6580" spans="42:42">
      <c r="AP6580"/>
    </row>
    <row r="6581" spans="42:42">
      <c r="AP6581"/>
    </row>
    <row r="6582" spans="42:42">
      <c r="AP6582"/>
    </row>
    <row r="6583" spans="42:42">
      <c r="AP6583"/>
    </row>
    <row r="6584" spans="42:42">
      <c r="AP6584"/>
    </row>
    <row r="6585" spans="42:42">
      <c r="AP6585"/>
    </row>
    <row r="6586" spans="42:42">
      <c r="AP6586"/>
    </row>
    <row r="6587" spans="42:42">
      <c r="AP6587"/>
    </row>
    <row r="6588" spans="42:42">
      <c r="AP6588"/>
    </row>
    <row r="6589" spans="42:42">
      <c r="AP6589"/>
    </row>
    <row r="6590" spans="42:42">
      <c r="AP6590"/>
    </row>
    <row r="6591" spans="42:42">
      <c r="AP6591"/>
    </row>
    <row r="6592" spans="42:42">
      <c r="AP6592"/>
    </row>
    <row r="6593" spans="42:42">
      <c r="AP6593"/>
    </row>
    <row r="6594" spans="42:42">
      <c r="AP6594"/>
    </row>
    <row r="6595" spans="42:42">
      <c r="AP6595"/>
    </row>
    <row r="6596" spans="42:42">
      <c r="AP6596"/>
    </row>
    <row r="6597" spans="42:42">
      <c r="AP6597"/>
    </row>
    <row r="6598" spans="42:42">
      <c r="AP6598"/>
    </row>
    <row r="6599" spans="42:42">
      <c r="AP6599"/>
    </row>
    <row r="6600" spans="42:42">
      <c r="AP6600"/>
    </row>
    <row r="6601" spans="42:42">
      <c r="AP6601"/>
    </row>
    <row r="6602" spans="42:42">
      <c r="AP6602"/>
    </row>
    <row r="6603" spans="42:42">
      <c r="AP6603"/>
    </row>
    <row r="6604" spans="42:42">
      <c r="AP6604"/>
    </row>
    <row r="6605" spans="42:42">
      <c r="AP6605"/>
    </row>
    <row r="6606" spans="42:42">
      <c r="AP6606"/>
    </row>
    <row r="6607" spans="42:42">
      <c r="AP6607"/>
    </row>
    <row r="6608" spans="42:42">
      <c r="AP6608"/>
    </row>
    <row r="6609" spans="42:42">
      <c r="AP6609"/>
    </row>
    <row r="6610" spans="42:42">
      <c r="AP6610"/>
    </row>
    <row r="6611" spans="42:42">
      <c r="AP6611"/>
    </row>
    <row r="6612" spans="42:42">
      <c r="AP6612"/>
    </row>
    <row r="6613" spans="42:42">
      <c r="AP6613"/>
    </row>
    <row r="6614" spans="42:42">
      <c r="AP6614"/>
    </row>
    <row r="6615" spans="42:42">
      <c r="AP6615"/>
    </row>
    <row r="6616" spans="42:42">
      <c r="AP6616"/>
    </row>
    <row r="6617" spans="42:42">
      <c r="AP6617"/>
    </row>
    <row r="6618" spans="42:42">
      <c r="AP6618"/>
    </row>
    <row r="6619" spans="42:42">
      <c r="AP6619"/>
    </row>
    <row r="6620" spans="42:42">
      <c r="AP6620"/>
    </row>
    <row r="6621" spans="42:42">
      <c r="AP6621"/>
    </row>
    <row r="6622" spans="42:42">
      <c r="AP6622"/>
    </row>
    <row r="6623" spans="42:42">
      <c r="AP6623"/>
    </row>
    <row r="6624" spans="42:42">
      <c r="AP6624"/>
    </row>
    <row r="6625" spans="42:42">
      <c r="AP6625"/>
    </row>
    <row r="6626" spans="42:42">
      <c r="AP6626"/>
    </row>
    <row r="6627" spans="42:42">
      <c r="AP6627"/>
    </row>
    <row r="6628" spans="42:42">
      <c r="AP6628"/>
    </row>
    <row r="6629" spans="42:42">
      <c r="AP6629"/>
    </row>
    <row r="6630" spans="42:42">
      <c r="AP6630"/>
    </row>
    <row r="6631" spans="42:42">
      <c r="AP6631"/>
    </row>
    <row r="6632" spans="42:42">
      <c r="AP6632"/>
    </row>
    <row r="6633" spans="42:42">
      <c r="AP6633"/>
    </row>
    <row r="6634" spans="42:42">
      <c r="AP6634"/>
    </row>
    <row r="6635" spans="42:42">
      <c r="AP6635"/>
    </row>
    <row r="6636" spans="42:42">
      <c r="AP6636"/>
    </row>
    <row r="6637" spans="42:42">
      <c r="AP6637"/>
    </row>
    <row r="6638" spans="42:42">
      <c r="AP6638"/>
    </row>
    <row r="6639" spans="42:42">
      <c r="AP6639"/>
    </row>
    <row r="6640" spans="42:42">
      <c r="AP6640"/>
    </row>
    <row r="6641" spans="42:42">
      <c r="AP6641"/>
    </row>
    <row r="6642" spans="42:42">
      <c r="AP6642"/>
    </row>
    <row r="6643" spans="42:42">
      <c r="AP6643"/>
    </row>
    <row r="6644" spans="42:42">
      <c r="AP6644"/>
    </row>
    <row r="6645" spans="42:42">
      <c r="AP6645"/>
    </row>
    <row r="6646" spans="42:42">
      <c r="AP6646"/>
    </row>
    <row r="6647" spans="42:42">
      <c r="AP6647"/>
    </row>
    <row r="6648" spans="42:42">
      <c r="AP6648"/>
    </row>
    <row r="6649" spans="42:42">
      <c r="AP6649"/>
    </row>
    <row r="6650" spans="42:42">
      <c r="AP6650"/>
    </row>
    <row r="6651" spans="42:42">
      <c r="AP6651"/>
    </row>
    <row r="6652" spans="42:42">
      <c r="AP6652"/>
    </row>
    <row r="6653" spans="42:42">
      <c r="AP6653"/>
    </row>
    <row r="6654" spans="42:42">
      <c r="AP6654"/>
    </row>
    <row r="6655" spans="42:42">
      <c r="AP6655"/>
    </row>
    <row r="6656" spans="42:42">
      <c r="AP6656"/>
    </row>
    <row r="6657" spans="42:42">
      <c r="AP6657"/>
    </row>
    <row r="6658" spans="42:42">
      <c r="AP6658"/>
    </row>
    <row r="6659" spans="42:42">
      <c r="AP6659"/>
    </row>
    <row r="6660" spans="42:42">
      <c r="AP6660"/>
    </row>
    <row r="6661" spans="42:42">
      <c r="AP6661"/>
    </row>
    <row r="6662" spans="42:42">
      <c r="AP6662"/>
    </row>
    <row r="6663" spans="42:42">
      <c r="AP6663"/>
    </row>
    <row r="6664" spans="42:42">
      <c r="AP6664"/>
    </row>
    <row r="6665" spans="42:42">
      <c r="AP6665"/>
    </row>
    <row r="6666" spans="42:42">
      <c r="AP6666"/>
    </row>
    <row r="6667" spans="42:42">
      <c r="AP6667"/>
    </row>
    <row r="6668" spans="42:42">
      <c r="AP6668"/>
    </row>
    <row r="6669" spans="42:42">
      <c r="AP6669"/>
    </row>
    <row r="6670" spans="42:42">
      <c r="AP6670"/>
    </row>
    <row r="6671" spans="42:42">
      <c r="AP6671"/>
    </row>
    <row r="6672" spans="42:42">
      <c r="AP6672"/>
    </row>
    <row r="6673" spans="42:42">
      <c r="AP6673"/>
    </row>
    <row r="6674" spans="42:42">
      <c r="AP6674"/>
    </row>
    <row r="6675" spans="42:42">
      <c r="AP6675"/>
    </row>
    <row r="6676" spans="42:42">
      <c r="AP6676"/>
    </row>
    <row r="6677" spans="42:42">
      <c r="AP6677"/>
    </row>
    <row r="6678" spans="42:42">
      <c r="AP6678"/>
    </row>
    <row r="6679" spans="42:42">
      <c r="AP6679"/>
    </row>
    <row r="6680" spans="42:42">
      <c r="AP6680"/>
    </row>
    <row r="6681" spans="42:42">
      <c r="AP6681"/>
    </row>
    <row r="6682" spans="42:42">
      <c r="AP6682"/>
    </row>
    <row r="6683" spans="42:42">
      <c r="AP6683"/>
    </row>
    <row r="6684" spans="42:42">
      <c r="AP6684"/>
    </row>
    <row r="6685" spans="42:42">
      <c r="AP6685"/>
    </row>
    <row r="6686" spans="42:42">
      <c r="AP6686"/>
    </row>
    <row r="6687" spans="42:42">
      <c r="AP6687"/>
    </row>
    <row r="6688" spans="42:42">
      <c r="AP6688"/>
    </row>
    <row r="6689" spans="42:42">
      <c r="AP6689"/>
    </row>
    <row r="6690" spans="42:42">
      <c r="AP6690"/>
    </row>
    <row r="6691" spans="42:42">
      <c r="AP6691"/>
    </row>
    <row r="6692" spans="42:42">
      <c r="AP6692"/>
    </row>
    <row r="6693" spans="42:42">
      <c r="AP6693"/>
    </row>
    <row r="6694" spans="42:42">
      <c r="AP6694"/>
    </row>
    <row r="6695" spans="42:42">
      <c r="AP6695"/>
    </row>
    <row r="6696" spans="42:42">
      <c r="AP6696"/>
    </row>
    <row r="6697" spans="42:42">
      <c r="AP6697"/>
    </row>
    <row r="6698" spans="42:42">
      <c r="AP6698"/>
    </row>
    <row r="6699" spans="42:42">
      <c r="AP6699"/>
    </row>
    <row r="6700" spans="42:42">
      <c r="AP6700"/>
    </row>
    <row r="6701" spans="42:42">
      <c r="AP6701"/>
    </row>
    <row r="6702" spans="42:42">
      <c r="AP6702"/>
    </row>
    <row r="6703" spans="42:42">
      <c r="AP6703"/>
    </row>
    <row r="6704" spans="42:42">
      <c r="AP6704"/>
    </row>
    <row r="6705" spans="42:42">
      <c r="AP6705"/>
    </row>
    <row r="6706" spans="42:42">
      <c r="AP6706"/>
    </row>
    <row r="6707" spans="42:42">
      <c r="AP6707"/>
    </row>
    <row r="6708" spans="42:42">
      <c r="AP6708"/>
    </row>
    <row r="6709" spans="42:42">
      <c r="AP6709"/>
    </row>
    <row r="6710" spans="42:42">
      <c r="AP6710"/>
    </row>
    <row r="6711" spans="42:42">
      <c r="AP6711"/>
    </row>
    <row r="6712" spans="42:42">
      <c r="AP6712"/>
    </row>
    <row r="6713" spans="42:42">
      <c r="AP6713"/>
    </row>
    <row r="6714" spans="42:42">
      <c r="AP6714"/>
    </row>
    <row r="6715" spans="42:42">
      <c r="AP6715"/>
    </row>
    <row r="6716" spans="42:42">
      <c r="AP6716"/>
    </row>
    <row r="6717" spans="42:42">
      <c r="AP6717"/>
    </row>
    <row r="6718" spans="42:42">
      <c r="AP6718"/>
    </row>
    <row r="6719" spans="42:42">
      <c r="AP6719"/>
    </row>
    <row r="6720" spans="42:42">
      <c r="AP6720"/>
    </row>
    <row r="6721" spans="42:42">
      <c r="AP6721"/>
    </row>
    <row r="6722" spans="42:42">
      <c r="AP6722"/>
    </row>
    <row r="6723" spans="42:42">
      <c r="AP6723"/>
    </row>
    <row r="6724" spans="42:42">
      <c r="AP6724"/>
    </row>
    <row r="6725" spans="42:42">
      <c r="AP6725"/>
    </row>
    <row r="6726" spans="42:42">
      <c r="AP6726"/>
    </row>
    <row r="6727" spans="42:42">
      <c r="AP6727"/>
    </row>
    <row r="6728" spans="42:42">
      <c r="AP6728"/>
    </row>
    <row r="6729" spans="42:42">
      <c r="AP6729"/>
    </row>
    <row r="6730" spans="42:42">
      <c r="AP6730"/>
    </row>
    <row r="6731" spans="42:42">
      <c r="AP6731"/>
    </row>
    <row r="6732" spans="42:42">
      <c r="AP6732"/>
    </row>
    <row r="6733" spans="42:42">
      <c r="AP6733"/>
    </row>
    <row r="6734" spans="42:42">
      <c r="AP6734"/>
    </row>
    <row r="6735" spans="42:42">
      <c r="AP6735"/>
    </row>
    <row r="6736" spans="42:42">
      <c r="AP6736"/>
    </row>
    <row r="6737" spans="42:42">
      <c r="AP6737"/>
    </row>
    <row r="6738" spans="42:42">
      <c r="AP6738"/>
    </row>
    <row r="6739" spans="42:42">
      <c r="AP6739"/>
    </row>
    <row r="6740" spans="42:42">
      <c r="AP6740"/>
    </row>
    <row r="6741" spans="42:42">
      <c r="AP6741"/>
    </row>
    <row r="6742" spans="42:42">
      <c r="AP6742"/>
    </row>
    <row r="6743" spans="42:42">
      <c r="AP6743"/>
    </row>
    <row r="6744" spans="42:42">
      <c r="AP6744"/>
    </row>
    <row r="6745" spans="42:42">
      <c r="AP6745"/>
    </row>
    <row r="6746" spans="42:42">
      <c r="AP6746"/>
    </row>
    <row r="6747" spans="42:42">
      <c r="AP6747"/>
    </row>
    <row r="6748" spans="42:42">
      <c r="AP6748"/>
    </row>
    <row r="6749" spans="42:42">
      <c r="AP6749"/>
    </row>
    <row r="6750" spans="42:42">
      <c r="AP6750"/>
    </row>
    <row r="6751" spans="42:42">
      <c r="AP6751"/>
    </row>
    <row r="6752" spans="42:42">
      <c r="AP6752"/>
    </row>
    <row r="6753" spans="42:42">
      <c r="AP6753"/>
    </row>
    <row r="6754" spans="42:42">
      <c r="AP6754"/>
    </row>
    <row r="6755" spans="42:42">
      <c r="AP6755"/>
    </row>
    <row r="6756" spans="42:42">
      <c r="AP6756"/>
    </row>
    <row r="6757" spans="42:42">
      <c r="AP6757"/>
    </row>
    <row r="6758" spans="42:42">
      <c r="AP6758"/>
    </row>
    <row r="6759" spans="42:42">
      <c r="AP6759"/>
    </row>
    <row r="6760" spans="42:42">
      <c r="AP6760"/>
    </row>
    <row r="6761" spans="42:42">
      <c r="AP6761"/>
    </row>
    <row r="6762" spans="42:42">
      <c r="AP6762"/>
    </row>
    <row r="6763" spans="42:42">
      <c r="AP6763"/>
    </row>
    <row r="6764" spans="42:42">
      <c r="AP6764"/>
    </row>
    <row r="6765" spans="42:42">
      <c r="AP6765"/>
    </row>
    <row r="6766" spans="42:42">
      <c r="AP6766"/>
    </row>
    <row r="6767" spans="42:42">
      <c r="AP6767"/>
    </row>
    <row r="6768" spans="42:42">
      <c r="AP6768"/>
    </row>
    <row r="6769" spans="42:42">
      <c r="AP6769"/>
    </row>
    <row r="6770" spans="42:42">
      <c r="AP6770"/>
    </row>
    <row r="6771" spans="42:42">
      <c r="AP6771"/>
    </row>
    <row r="6772" spans="42:42">
      <c r="AP6772"/>
    </row>
    <row r="6773" spans="42:42">
      <c r="AP6773"/>
    </row>
    <row r="6774" spans="42:42">
      <c r="AP6774"/>
    </row>
    <row r="6775" spans="42:42">
      <c r="AP6775"/>
    </row>
    <row r="6776" spans="42:42">
      <c r="AP6776"/>
    </row>
    <row r="6777" spans="42:42">
      <c r="AP6777"/>
    </row>
    <row r="6778" spans="42:42">
      <c r="AP6778"/>
    </row>
    <row r="6779" spans="42:42">
      <c r="AP6779"/>
    </row>
    <row r="6780" spans="42:42">
      <c r="AP6780"/>
    </row>
    <row r="6781" spans="42:42">
      <c r="AP6781"/>
    </row>
    <row r="6782" spans="42:42">
      <c r="AP6782"/>
    </row>
    <row r="6783" spans="42:42">
      <c r="AP6783"/>
    </row>
    <row r="6784" spans="42:42">
      <c r="AP6784"/>
    </row>
    <row r="6785" spans="42:42">
      <c r="AP6785"/>
    </row>
    <row r="6786" spans="42:42">
      <c r="AP6786"/>
    </row>
    <row r="6787" spans="42:42">
      <c r="AP6787"/>
    </row>
    <row r="6788" spans="42:42">
      <c r="AP6788"/>
    </row>
    <row r="6789" spans="42:42">
      <c r="AP6789"/>
    </row>
    <row r="6790" spans="42:42">
      <c r="AP6790"/>
    </row>
    <row r="6791" spans="42:42">
      <c r="AP6791"/>
    </row>
    <row r="6792" spans="42:42">
      <c r="AP6792"/>
    </row>
    <row r="6793" spans="42:42">
      <c r="AP6793"/>
    </row>
    <row r="6794" spans="42:42">
      <c r="AP6794"/>
    </row>
    <row r="6795" spans="42:42">
      <c r="AP6795"/>
    </row>
    <row r="6796" spans="42:42">
      <c r="AP6796"/>
    </row>
    <row r="6797" spans="42:42">
      <c r="AP6797"/>
    </row>
    <row r="6798" spans="42:42">
      <c r="AP6798"/>
    </row>
    <row r="6799" spans="42:42">
      <c r="AP6799"/>
    </row>
    <row r="6800" spans="42:42">
      <c r="AP6800"/>
    </row>
    <row r="6801" spans="42:42">
      <c r="AP6801"/>
    </row>
    <row r="6802" spans="42:42">
      <c r="AP6802"/>
    </row>
    <row r="6803" spans="42:42">
      <c r="AP6803"/>
    </row>
    <row r="6804" spans="42:42">
      <c r="AP6804"/>
    </row>
    <row r="6805" spans="42:42">
      <c r="AP6805"/>
    </row>
    <row r="6806" spans="42:42">
      <c r="AP6806"/>
    </row>
    <row r="6807" spans="42:42">
      <c r="AP6807"/>
    </row>
    <row r="6808" spans="42:42">
      <c r="AP6808"/>
    </row>
    <row r="6809" spans="42:42">
      <c r="AP6809"/>
    </row>
    <row r="6810" spans="42:42">
      <c r="AP6810"/>
    </row>
    <row r="6811" spans="42:42">
      <c r="AP6811"/>
    </row>
    <row r="6812" spans="42:42">
      <c r="AP6812"/>
    </row>
    <row r="6813" spans="42:42">
      <c r="AP6813"/>
    </row>
    <row r="6814" spans="42:42">
      <c r="AP6814"/>
    </row>
    <row r="6815" spans="42:42">
      <c r="AP6815"/>
    </row>
    <row r="6816" spans="42:42">
      <c r="AP6816"/>
    </row>
    <row r="6817" spans="42:42">
      <c r="AP6817"/>
    </row>
    <row r="6818" spans="42:42">
      <c r="AP6818"/>
    </row>
    <row r="6819" spans="42:42">
      <c r="AP6819"/>
    </row>
    <row r="6820" spans="42:42">
      <c r="AP6820"/>
    </row>
    <row r="6821" spans="42:42">
      <c r="AP6821"/>
    </row>
    <row r="6822" spans="42:42">
      <c r="AP6822"/>
    </row>
    <row r="6823" spans="42:42">
      <c r="AP6823"/>
    </row>
    <row r="6824" spans="42:42">
      <c r="AP6824"/>
    </row>
    <row r="6825" spans="42:42">
      <c r="AP6825"/>
    </row>
    <row r="6826" spans="42:42">
      <c r="AP6826"/>
    </row>
    <row r="6827" spans="42:42">
      <c r="AP6827"/>
    </row>
    <row r="6828" spans="42:42">
      <c r="AP6828"/>
    </row>
    <row r="6829" spans="42:42">
      <c r="AP6829"/>
    </row>
    <row r="6830" spans="42:42">
      <c r="AP6830"/>
    </row>
    <row r="6831" spans="42:42">
      <c r="AP6831"/>
    </row>
    <row r="6832" spans="42:42">
      <c r="AP6832"/>
    </row>
    <row r="6833" spans="42:42">
      <c r="AP6833"/>
    </row>
    <row r="6834" spans="42:42">
      <c r="AP6834"/>
    </row>
    <row r="6835" spans="42:42">
      <c r="AP6835"/>
    </row>
    <row r="6836" spans="42:42">
      <c r="AP6836"/>
    </row>
    <row r="6837" spans="42:42">
      <c r="AP6837"/>
    </row>
    <row r="6838" spans="42:42">
      <c r="AP6838"/>
    </row>
    <row r="6839" spans="42:42">
      <c r="AP6839"/>
    </row>
    <row r="6840" spans="42:42">
      <c r="AP6840"/>
    </row>
    <row r="6841" spans="42:42">
      <c r="AP6841"/>
    </row>
    <row r="6842" spans="42:42">
      <c r="AP6842"/>
    </row>
    <row r="6843" spans="42:42">
      <c r="AP6843"/>
    </row>
    <row r="6844" spans="42:42">
      <c r="AP6844"/>
    </row>
    <row r="6845" spans="42:42">
      <c r="AP6845"/>
    </row>
    <row r="6846" spans="42:42">
      <c r="AP6846"/>
    </row>
    <row r="6847" spans="42:42">
      <c r="AP6847"/>
    </row>
    <row r="6848" spans="42:42">
      <c r="AP6848"/>
    </row>
    <row r="6849" spans="42:42">
      <c r="AP6849"/>
    </row>
    <row r="6850" spans="42:42">
      <c r="AP6850"/>
    </row>
  </sheetData>
  <mergeCells count="92">
    <mergeCell ref="AL363:AL366"/>
    <mergeCell ref="N365:V366"/>
    <mergeCell ref="W365:AG366"/>
    <mergeCell ref="N367:V368"/>
    <mergeCell ref="W367:AG368"/>
    <mergeCell ref="AI367:AI369"/>
    <mergeCell ref="AJ367:AJ369"/>
    <mergeCell ref="AK367:AK369"/>
    <mergeCell ref="AI363:AI365"/>
    <mergeCell ref="AJ363:AJ365"/>
    <mergeCell ref="AK363:AK365"/>
    <mergeCell ref="N363:V364"/>
    <mergeCell ref="W363:AG364"/>
    <mergeCell ref="AV2:AW2"/>
    <mergeCell ref="AV3:AW3"/>
    <mergeCell ref="AR2:AS2"/>
    <mergeCell ref="AT2:AU2"/>
    <mergeCell ref="AR3:AS3"/>
    <mergeCell ref="AT3:AU3"/>
    <mergeCell ref="N371:V372"/>
    <mergeCell ref="W371:AG372"/>
    <mergeCell ref="AL368:AL371"/>
    <mergeCell ref="N369:V370"/>
    <mergeCell ref="W369:AG370"/>
    <mergeCell ref="AJ362:AK362"/>
    <mergeCell ref="AL275:AL278"/>
    <mergeCell ref="N276:V277"/>
    <mergeCell ref="W276:AG277"/>
    <mergeCell ref="N278:V279"/>
    <mergeCell ref="W278:AG279"/>
    <mergeCell ref="AF280:AG280"/>
    <mergeCell ref="Y282:AC282"/>
    <mergeCell ref="AF282:AH282"/>
    <mergeCell ref="AJ282:AL282"/>
    <mergeCell ref="AH286:AM286"/>
    <mergeCell ref="AL270:AL273"/>
    <mergeCell ref="N272:V273"/>
    <mergeCell ref="W272:AG273"/>
    <mergeCell ref="N274:V275"/>
    <mergeCell ref="W274:AG275"/>
    <mergeCell ref="AI274:AI276"/>
    <mergeCell ref="AJ274:AJ276"/>
    <mergeCell ref="AK274:AK276"/>
    <mergeCell ref="N270:V271"/>
    <mergeCell ref="W270:AG271"/>
    <mergeCell ref="AI270:AI272"/>
    <mergeCell ref="AJ270:AJ272"/>
    <mergeCell ref="AK270:AK272"/>
    <mergeCell ref="AJ269:AK269"/>
    <mergeCell ref="AL182:AL185"/>
    <mergeCell ref="N183:V184"/>
    <mergeCell ref="W183:AG184"/>
    <mergeCell ref="N185:V186"/>
    <mergeCell ref="W185:AG186"/>
    <mergeCell ref="AF187:AG187"/>
    <mergeCell ref="Y189:AC189"/>
    <mergeCell ref="AF189:AH189"/>
    <mergeCell ref="AJ189:AL189"/>
    <mergeCell ref="AH193:AM193"/>
    <mergeCell ref="AL177:AL180"/>
    <mergeCell ref="N179:V180"/>
    <mergeCell ref="W179:AG180"/>
    <mergeCell ref="N181:V182"/>
    <mergeCell ref="W181:AG182"/>
    <mergeCell ref="AI181:AI183"/>
    <mergeCell ref="AJ181:AJ183"/>
    <mergeCell ref="AK181:AK183"/>
    <mergeCell ref="N177:V178"/>
    <mergeCell ref="W177:AG178"/>
    <mergeCell ref="AI177:AI179"/>
    <mergeCell ref="AJ177:AJ179"/>
    <mergeCell ref="AK177:AK179"/>
    <mergeCell ref="AJ176:AK176"/>
    <mergeCell ref="AM89:AM92"/>
    <mergeCell ref="AJ88:AJ90"/>
    <mergeCell ref="AK88:AK90"/>
    <mergeCell ref="AL88:AL90"/>
    <mergeCell ref="Y96:AB96"/>
    <mergeCell ref="AD96:AH96"/>
    <mergeCell ref="AF94:AG94"/>
    <mergeCell ref="AJ96:AL96"/>
    <mergeCell ref="AH100:AM100"/>
    <mergeCell ref="AA3:AD3"/>
    <mergeCell ref="AG1:AH1"/>
    <mergeCell ref="AJ7:AN7"/>
    <mergeCell ref="AJ84:AJ86"/>
    <mergeCell ref="AK84:AK86"/>
    <mergeCell ref="AL84:AL86"/>
    <mergeCell ref="AK83:AL83"/>
    <mergeCell ref="AM84:AM87"/>
    <mergeCell ref="AL3:AN3"/>
    <mergeCell ref="AG3:AJ3"/>
  </mergeCells>
  <phoneticPr fontId="9"/>
  <printOptions horizontalCentered="1" verticalCentered="1"/>
  <pageMargins left="0.23622047244094491" right="0.23622047244094491" top="0.23622047244094491" bottom="0.19685039370078741" header="0.31496062992125984" footer="0.31496062992125984"/>
  <pageSetup paperSize="8" scale="61" fitToHeight="4" orientation="landscape"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1">
    <tabColor rgb="FFFF0000"/>
  </sheetPr>
  <dimension ref="B2:I47"/>
  <sheetViews>
    <sheetView workbookViewId="0">
      <selection activeCell="B27" sqref="B27"/>
    </sheetView>
  </sheetViews>
  <sheetFormatPr defaultColWidth="9" defaultRowHeight="12"/>
  <cols>
    <col min="1" max="1" width="9" style="301"/>
    <col min="2" max="2" width="51.5" style="301" customWidth="1"/>
    <col min="3" max="3" width="7.375" style="301" customWidth="1"/>
    <col min="4" max="5" width="9" style="301"/>
    <col min="6" max="6" width="51.375" style="301" bestFit="1" customWidth="1"/>
    <col min="7" max="16384" width="9" style="301"/>
  </cols>
  <sheetData>
    <row r="2" spans="2:9">
      <c r="B2" s="301" t="s">
        <v>664</v>
      </c>
      <c r="F2" s="301" t="s">
        <v>665</v>
      </c>
      <c r="H2" s="301" t="s">
        <v>668</v>
      </c>
      <c r="I2" s="292">
        <v>3</v>
      </c>
    </row>
    <row r="4" spans="2:9">
      <c r="B4" s="302" t="s">
        <v>588</v>
      </c>
      <c r="C4" s="303" t="s">
        <v>589</v>
      </c>
      <c r="F4" s="302" t="s">
        <v>588</v>
      </c>
      <c r="G4" s="303" t="s">
        <v>666</v>
      </c>
      <c r="H4" s="303" t="s">
        <v>667</v>
      </c>
    </row>
    <row r="5" spans="2:9" ht="12.75" customHeight="1">
      <c r="B5" s="292"/>
      <c r="C5" s="292"/>
      <c r="F5" s="304" t="s">
        <v>519</v>
      </c>
      <c r="G5" s="292">
        <v>1000</v>
      </c>
      <c r="H5" s="292">
        <v>1000</v>
      </c>
    </row>
    <row r="6" spans="2:9" ht="12.75" customHeight="1">
      <c r="B6" s="292" t="s">
        <v>566</v>
      </c>
      <c r="C6" s="292">
        <v>38</v>
      </c>
      <c r="F6" s="293" t="s">
        <v>519</v>
      </c>
      <c r="G6" s="292">
        <v>1120</v>
      </c>
      <c r="H6" s="292">
        <v>1120</v>
      </c>
    </row>
    <row r="7" spans="2:9" ht="12.75" customHeight="1">
      <c r="B7" s="344" t="s">
        <v>709</v>
      </c>
      <c r="C7" s="344">
        <v>50</v>
      </c>
      <c r="F7" s="293" t="s">
        <v>540</v>
      </c>
      <c r="G7" s="292">
        <v>1000</v>
      </c>
      <c r="H7" s="292">
        <v>1000</v>
      </c>
    </row>
    <row r="8" spans="2:9">
      <c r="B8" s="292"/>
      <c r="C8" s="292"/>
      <c r="F8" s="292" t="s">
        <v>566</v>
      </c>
      <c r="G8" s="292">
        <v>1000</v>
      </c>
      <c r="H8" s="292">
        <v>1000</v>
      </c>
    </row>
    <row r="9" spans="2:9">
      <c r="B9" s="292" t="s">
        <v>519</v>
      </c>
      <c r="C9" s="292">
        <v>50</v>
      </c>
      <c r="F9" s="292" t="s">
        <v>566</v>
      </c>
      <c r="G9" s="292">
        <v>1050</v>
      </c>
      <c r="H9" s="292">
        <v>1120</v>
      </c>
    </row>
    <row r="10" spans="2:9">
      <c r="B10" s="292"/>
      <c r="C10" s="292"/>
      <c r="F10" s="292" t="s">
        <v>566</v>
      </c>
      <c r="G10" s="292">
        <v>1170</v>
      </c>
      <c r="H10" s="292">
        <v>1200</v>
      </c>
    </row>
    <row r="11" spans="2:9">
      <c r="B11" s="292" t="s">
        <v>540</v>
      </c>
      <c r="C11" s="292">
        <v>38</v>
      </c>
      <c r="F11" s="293" t="s">
        <v>548</v>
      </c>
      <c r="G11" s="292">
        <v>1120</v>
      </c>
      <c r="H11" s="292">
        <v>1120</v>
      </c>
    </row>
    <row r="12" spans="2:9">
      <c r="B12" s="292" t="s">
        <v>540</v>
      </c>
      <c r="C12" s="292">
        <v>50</v>
      </c>
      <c r="F12" s="293" t="s">
        <v>547</v>
      </c>
      <c r="G12" s="292">
        <v>1120</v>
      </c>
      <c r="H12" s="292">
        <v>1120</v>
      </c>
    </row>
    <row r="13" spans="2:9">
      <c r="B13" s="292"/>
      <c r="C13" s="292"/>
      <c r="F13" s="209" t="s">
        <v>546</v>
      </c>
      <c r="G13" s="292">
        <v>1120</v>
      </c>
      <c r="H13" s="292">
        <v>1120</v>
      </c>
    </row>
    <row r="14" spans="2:9">
      <c r="B14" s="292" t="s">
        <v>548</v>
      </c>
      <c r="C14" s="292">
        <v>50</v>
      </c>
      <c r="F14" s="293" t="s">
        <v>545</v>
      </c>
      <c r="G14" s="292">
        <v>1120</v>
      </c>
      <c r="H14" s="292">
        <v>1120</v>
      </c>
    </row>
    <row r="15" spans="2:9">
      <c r="B15" s="292"/>
      <c r="C15" s="292"/>
      <c r="F15" s="209" t="s">
        <v>531</v>
      </c>
      <c r="G15" s="292">
        <v>1120</v>
      </c>
      <c r="H15" s="292">
        <v>1120</v>
      </c>
    </row>
    <row r="16" spans="2:9">
      <c r="B16" s="292" t="s">
        <v>547</v>
      </c>
      <c r="C16" s="292">
        <v>50</v>
      </c>
      <c r="F16" s="209" t="s">
        <v>531</v>
      </c>
      <c r="G16" s="292">
        <v>1190</v>
      </c>
      <c r="H16" s="292">
        <v>1200</v>
      </c>
    </row>
    <row r="17" spans="2:8">
      <c r="B17" s="209" t="s">
        <v>546</v>
      </c>
      <c r="C17" s="291">
        <v>50</v>
      </c>
      <c r="F17" s="294" t="s">
        <v>554</v>
      </c>
      <c r="G17" s="292">
        <v>1000</v>
      </c>
      <c r="H17" s="292">
        <v>1000</v>
      </c>
    </row>
    <row r="18" spans="2:8">
      <c r="B18" s="292" t="s">
        <v>545</v>
      </c>
      <c r="C18" s="292">
        <v>50</v>
      </c>
      <c r="F18" s="209" t="s">
        <v>524</v>
      </c>
      <c r="G18" s="292">
        <v>1120</v>
      </c>
      <c r="H18" s="292">
        <v>1120</v>
      </c>
    </row>
    <row r="19" spans="2:8">
      <c r="B19" s="292" t="s">
        <v>663</v>
      </c>
      <c r="C19" s="292">
        <v>50</v>
      </c>
      <c r="F19" s="209" t="s">
        <v>524</v>
      </c>
      <c r="G19" s="292">
        <v>1190</v>
      </c>
      <c r="H19" s="292">
        <v>1200</v>
      </c>
    </row>
    <row r="20" spans="2:8" ht="13.5">
      <c r="B20" s="34" t="s">
        <v>539</v>
      </c>
      <c r="C20" s="34">
        <v>50</v>
      </c>
      <c r="F20" s="209" t="s">
        <v>524</v>
      </c>
      <c r="G20" s="292">
        <v>1205</v>
      </c>
      <c r="H20" s="292">
        <v>1200</v>
      </c>
    </row>
    <row r="21" spans="2:8" ht="13.5">
      <c r="B21" s="34" t="s">
        <v>539</v>
      </c>
      <c r="C21" s="34">
        <v>50</v>
      </c>
      <c r="F21" s="209" t="s">
        <v>681</v>
      </c>
      <c r="G21" s="292">
        <v>1020</v>
      </c>
      <c r="H21" s="292">
        <v>1120</v>
      </c>
    </row>
    <row r="22" spans="2:8">
      <c r="F22" s="209" t="s">
        <v>530</v>
      </c>
      <c r="G22" s="292">
        <v>1320</v>
      </c>
      <c r="H22" s="292">
        <v>1320</v>
      </c>
    </row>
    <row r="23" spans="2:8">
      <c r="F23" s="209" t="s">
        <v>529</v>
      </c>
      <c r="G23" s="292">
        <v>1000</v>
      </c>
      <c r="H23" s="292">
        <v>1000</v>
      </c>
    </row>
    <row r="24" spans="2:8">
      <c r="F24" s="209" t="s">
        <v>682</v>
      </c>
      <c r="G24" s="292">
        <v>1000</v>
      </c>
      <c r="H24" s="292">
        <v>1000</v>
      </c>
    </row>
    <row r="25" spans="2:8">
      <c r="F25" s="209" t="s">
        <v>541</v>
      </c>
      <c r="G25" s="292">
        <v>1000</v>
      </c>
      <c r="H25" s="292">
        <v>1000</v>
      </c>
    </row>
    <row r="26" spans="2:8">
      <c r="F26" s="209" t="s">
        <v>541</v>
      </c>
      <c r="G26" s="292">
        <v>1100</v>
      </c>
      <c r="H26" s="292">
        <v>1120</v>
      </c>
    </row>
    <row r="27" spans="2:8">
      <c r="F27" s="209" t="s">
        <v>535</v>
      </c>
      <c r="G27" s="292">
        <v>1000</v>
      </c>
      <c r="H27" s="292">
        <v>1000</v>
      </c>
    </row>
    <row r="28" spans="2:8">
      <c r="F28" s="209" t="s">
        <v>521</v>
      </c>
      <c r="G28" s="292">
        <v>1000</v>
      </c>
      <c r="H28" s="292">
        <v>1000</v>
      </c>
    </row>
    <row r="29" spans="2:8">
      <c r="F29" s="209" t="s">
        <v>536</v>
      </c>
      <c r="G29" s="292">
        <v>1000</v>
      </c>
      <c r="H29" s="292">
        <v>1000</v>
      </c>
    </row>
    <row r="30" spans="2:8">
      <c r="F30" s="209" t="s">
        <v>537</v>
      </c>
      <c r="G30" s="292">
        <v>1000</v>
      </c>
      <c r="H30" s="292">
        <v>1000</v>
      </c>
    </row>
    <row r="31" spans="2:8">
      <c r="F31" s="209" t="s">
        <v>534</v>
      </c>
      <c r="G31" s="292">
        <v>1020</v>
      </c>
      <c r="H31" s="292">
        <v>1000</v>
      </c>
    </row>
    <row r="32" spans="2:8">
      <c r="F32" s="209" t="s">
        <v>538</v>
      </c>
      <c r="G32" s="292">
        <v>1120</v>
      </c>
      <c r="H32" s="292">
        <v>1120</v>
      </c>
    </row>
    <row r="33" spans="6:8">
      <c r="F33" s="209" t="s">
        <v>522</v>
      </c>
      <c r="G33" s="292">
        <v>1000</v>
      </c>
      <c r="H33" s="292">
        <v>1000</v>
      </c>
    </row>
    <row r="34" spans="6:8">
      <c r="F34" s="209" t="s">
        <v>533</v>
      </c>
      <c r="G34" s="292">
        <v>1000</v>
      </c>
      <c r="H34" s="292">
        <v>1000</v>
      </c>
    </row>
    <row r="35" spans="6:8">
      <c r="F35" s="209" t="s">
        <v>533</v>
      </c>
      <c r="G35" s="292">
        <v>1190</v>
      </c>
      <c r="H35" s="292">
        <v>1200</v>
      </c>
    </row>
    <row r="36" spans="6:8">
      <c r="F36" s="209" t="s">
        <v>533</v>
      </c>
      <c r="G36" s="292">
        <v>1195</v>
      </c>
      <c r="H36" s="292">
        <v>1200</v>
      </c>
    </row>
    <row r="37" spans="6:8">
      <c r="F37" s="209" t="s">
        <v>550</v>
      </c>
      <c r="G37" s="292">
        <v>1000</v>
      </c>
      <c r="H37" s="292">
        <v>1000</v>
      </c>
    </row>
    <row r="38" spans="6:8">
      <c r="F38" s="209" t="s">
        <v>523</v>
      </c>
      <c r="G38" s="292">
        <v>1000</v>
      </c>
      <c r="H38" s="292">
        <v>1000</v>
      </c>
    </row>
    <row r="39" spans="6:8">
      <c r="F39" s="209" t="s">
        <v>532</v>
      </c>
      <c r="G39" s="292">
        <v>1000</v>
      </c>
      <c r="H39" s="292">
        <v>1000</v>
      </c>
    </row>
    <row r="40" spans="6:8">
      <c r="F40" s="209" t="s">
        <v>532</v>
      </c>
      <c r="G40" s="292">
        <v>1120</v>
      </c>
      <c r="H40" s="292">
        <v>1120</v>
      </c>
    </row>
    <row r="41" spans="6:8">
      <c r="F41" s="209" t="s">
        <v>552</v>
      </c>
      <c r="G41" s="292">
        <v>1000</v>
      </c>
      <c r="H41" s="292">
        <v>1000</v>
      </c>
    </row>
    <row r="42" spans="6:8">
      <c r="F42" s="209" t="s">
        <v>553</v>
      </c>
      <c r="G42" s="292">
        <v>1000</v>
      </c>
      <c r="H42" s="292">
        <v>1000</v>
      </c>
    </row>
    <row r="43" spans="6:8">
      <c r="F43" s="209" t="s">
        <v>525</v>
      </c>
      <c r="G43" s="292">
        <v>1000</v>
      </c>
      <c r="H43" s="292">
        <v>1000</v>
      </c>
    </row>
    <row r="44" spans="6:8">
      <c r="F44" s="209" t="s">
        <v>526</v>
      </c>
      <c r="G44" s="292">
        <v>1120</v>
      </c>
      <c r="H44" s="292">
        <v>1120</v>
      </c>
    </row>
    <row r="45" spans="6:8">
      <c r="F45" s="209" t="s">
        <v>527</v>
      </c>
      <c r="G45" s="292">
        <v>1000</v>
      </c>
      <c r="H45" s="292">
        <v>1000</v>
      </c>
    </row>
    <row r="46" spans="6:8">
      <c r="F46" s="209" t="s">
        <v>528</v>
      </c>
      <c r="G46" s="292">
        <v>1120</v>
      </c>
      <c r="H46" s="292">
        <v>1120</v>
      </c>
    </row>
    <row r="47" spans="6:8">
      <c r="F47" s="295" t="s">
        <v>539</v>
      </c>
      <c r="G47" s="292">
        <v>1000</v>
      </c>
      <c r="H47" s="292">
        <v>1000</v>
      </c>
    </row>
  </sheetData>
  <phoneticPr fontId="9"/>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dimension ref="B4:F23"/>
  <sheetViews>
    <sheetView workbookViewId="0">
      <selection activeCell="C24" sqref="C24"/>
    </sheetView>
  </sheetViews>
  <sheetFormatPr defaultRowHeight="13.5"/>
  <cols>
    <col min="2" max="2" width="47.375" bestFit="1" customWidth="1"/>
  </cols>
  <sheetData>
    <row r="4" spans="2:6">
      <c r="F4" t="s">
        <v>569</v>
      </c>
    </row>
    <row r="5" spans="2:6">
      <c r="B5" t="s">
        <v>567</v>
      </c>
    </row>
    <row r="7" spans="2:6">
      <c r="B7" t="s">
        <v>215</v>
      </c>
      <c r="C7" t="s">
        <v>568</v>
      </c>
      <c r="D7" t="s">
        <v>565</v>
      </c>
    </row>
    <row r="8" spans="2:6">
      <c r="B8" s="34" t="s">
        <v>539</v>
      </c>
      <c r="C8" s="34">
        <v>50</v>
      </c>
      <c r="D8" s="34">
        <v>8000</v>
      </c>
    </row>
    <row r="9" spans="2:6">
      <c r="B9" s="34" t="s">
        <v>539</v>
      </c>
      <c r="C9" s="34">
        <v>50</v>
      </c>
      <c r="D9" s="34">
        <v>8000</v>
      </c>
    </row>
    <row r="10" spans="2:6">
      <c r="B10" s="34" t="s">
        <v>566</v>
      </c>
      <c r="C10" s="34">
        <v>38</v>
      </c>
      <c r="D10" s="34">
        <v>8000</v>
      </c>
    </row>
    <row r="11" spans="2:6">
      <c r="B11" s="34" t="s">
        <v>566</v>
      </c>
      <c r="C11" s="34">
        <v>38</v>
      </c>
      <c r="D11" s="34">
        <v>8200</v>
      </c>
    </row>
    <row r="12" spans="2:6">
      <c r="B12" s="34" t="s">
        <v>717</v>
      </c>
      <c r="C12" s="34">
        <v>50</v>
      </c>
      <c r="D12" s="34">
        <v>8000</v>
      </c>
    </row>
    <row r="13" spans="2:6">
      <c r="B13" s="34" t="s">
        <v>566</v>
      </c>
      <c r="C13" s="34">
        <v>50</v>
      </c>
      <c r="D13" s="34">
        <v>8200</v>
      </c>
    </row>
    <row r="14" spans="2:6">
      <c r="B14" s="34" t="s">
        <v>519</v>
      </c>
      <c r="C14" s="34">
        <v>50</v>
      </c>
      <c r="D14" s="34">
        <v>8000</v>
      </c>
    </row>
    <row r="15" spans="2:6">
      <c r="B15" s="34" t="s">
        <v>540</v>
      </c>
      <c r="C15" s="34">
        <v>50</v>
      </c>
      <c r="D15" s="34">
        <v>8000</v>
      </c>
    </row>
    <row r="16" spans="2:6">
      <c r="B16" s="34" t="s">
        <v>545</v>
      </c>
      <c r="C16" s="34">
        <v>50</v>
      </c>
      <c r="D16" s="34">
        <v>8000</v>
      </c>
    </row>
    <row r="17" spans="2:4">
      <c r="B17" s="34" t="s">
        <v>546</v>
      </c>
      <c r="C17" s="34">
        <v>50</v>
      </c>
      <c r="D17" s="34">
        <v>8000</v>
      </c>
    </row>
    <row r="18" spans="2:4">
      <c r="B18" s="34" t="s">
        <v>547</v>
      </c>
      <c r="C18" s="34">
        <v>50</v>
      </c>
      <c r="D18" s="34">
        <v>8000</v>
      </c>
    </row>
    <row r="19" spans="2:4">
      <c r="B19" s="34" t="s">
        <v>548</v>
      </c>
      <c r="C19" s="34">
        <v>50</v>
      </c>
      <c r="D19" s="34">
        <v>8000</v>
      </c>
    </row>
    <row r="20" spans="2:4">
      <c r="B20" s="34" t="s">
        <v>550</v>
      </c>
      <c r="C20" s="34">
        <v>16</v>
      </c>
      <c r="D20" s="34">
        <v>3200</v>
      </c>
    </row>
    <row r="23" spans="2:4">
      <c r="B23" t="s">
        <v>1908</v>
      </c>
    </row>
  </sheetData>
  <phoneticPr fontId="9"/>
  <pageMargins left="0.7" right="0.7" top="0.75" bottom="0.75" header="0.3" footer="0.3"/>
  <pageSetup paperSize="9" orientation="portrait" horizontalDpi="300" verticalDpi="0"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
  <dimension ref="A1:AC55"/>
  <sheetViews>
    <sheetView showZeros="0" zoomScaleNormal="100" workbookViewId="0">
      <selection activeCell="E21" sqref="E21"/>
    </sheetView>
  </sheetViews>
  <sheetFormatPr defaultRowHeight="13.5"/>
  <cols>
    <col min="1" max="1" width="10.375" style="146" customWidth="1"/>
    <col min="2" max="5" width="9.625" style="146" customWidth="1"/>
    <col min="6" max="9" width="5.125" style="146" customWidth="1"/>
    <col min="10" max="10" width="9.625" style="146" customWidth="1"/>
    <col min="11" max="11" width="10.25" style="146" customWidth="1"/>
    <col min="12" max="12" width="13.125" style="146" bestFit="1" customWidth="1"/>
    <col min="13" max="20" width="9" style="146"/>
    <col min="21" max="22" width="9" style="146" hidden="1" customWidth="1"/>
    <col min="23" max="24" width="9" style="146" customWidth="1"/>
    <col min="25" max="27" width="9" style="146"/>
    <col min="28" max="28" width="12.75" style="146" customWidth="1"/>
    <col min="29" max="29" width="13.125" style="146" customWidth="1"/>
    <col min="30" max="256" width="9" style="146"/>
    <col min="257" max="257" width="10.375" style="146" customWidth="1"/>
    <col min="258" max="261" width="9.625" style="146" customWidth="1"/>
    <col min="262" max="265" width="5.125" style="146" customWidth="1"/>
    <col min="266" max="266" width="9.625" style="146" customWidth="1"/>
    <col min="267" max="267" width="10.25" style="146" customWidth="1"/>
    <col min="268" max="283" width="9" style="146"/>
    <col min="284" max="285" width="0" style="146" hidden="1" customWidth="1"/>
    <col min="286" max="512" width="9" style="146"/>
    <col min="513" max="513" width="10.375" style="146" customWidth="1"/>
    <col min="514" max="517" width="9.625" style="146" customWidth="1"/>
    <col min="518" max="521" width="5.125" style="146" customWidth="1"/>
    <col min="522" max="522" width="9.625" style="146" customWidth="1"/>
    <col min="523" max="523" width="10.25" style="146" customWidth="1"/>
    <col min="524" max="539" width="9" style="146"/>
    <col min="540" max="541" width="0" style="146" hidden="1" customWidth="1"/>
    <col min="542" max="768" width="9" style="146"/>
    <col min="769" max="769" width="10.375" style="146" customWidth="1"/>
    <col min="770" max="773" width="9.625" style="146" customWidth="1"/>
    <col min="774" max="777" width="5.125" style="146" customWidth="1"/>
    <col min="778" max="778" width="9.625" style="146" customWidth="1"/>
    <col min="779" max="779" width="10.25" style="146" customWidth="1"/>
    <col min="780" max="795" width="9" style="146"/>
    <col min="796" max="797" width="0" style="146" hidden="1" customWidth="1"/>
    <col min="798" max="1024" width="9" style="146"/>
    <col min="1025" max="1025" width="10.375" style="146" customWidth="1"/>
    <col min="1026" max="1029" width="9.625" style="146" customWidth="1"/>
    <col min="1030" max="1033" width="5.125" style="146" customWidth="1"/>
    <col min="1034" max="1034" width="9.625" style="146" customWidth="1"/>
    <col min="1035" max="1035" width="10.25" style="146" customWidth="1"/>
    <col min="1036" max="1051" width="9" style="146"/>
    <col min="1052" max="1053" width="0" style="146" hidden="1" customWidth="1"/>
    <col min="1054" max="1280" width="9" style="146"/>
    <col min="1281" max="1281" width="10.375" style="146" customWidth="1"/>
    <col min="1282" max="1285" width="9.625" style="146" customWidth="1"/>
    <col min="1286" max="1289" width="5.125" style="146" customWidth="1"/>
    <col min="1290" max="1290" width="9.625" style="146" customWidth="1"/>
    <col min="1291" max="1291" width="10.25" style="146" customWidth="1"/>
    <col min="1292" max="1307" width="9" style="146"/>
    <col min="1308" max="1309" width="0" style="146" hidden="1" customWidth="1"/>
    <col min="1310" max="1536" width="9" style="146"/>
    <col min="1537" max="1537" width="10.375" style="146" customWidth="1"/>
    <col min="1538" max="1541" width="9.625" style="146" customWidth="1"/>
    <col min="1542" max="1545" width="5.125" style="146" customWidth="1"/>
    <col min="1546" max="1546" width="9.625" style="146" customWidth="1"/>
    <col min="1547" max="1547" width="10.25" style="146" customWidth="1"/>
    <col min="1548" max="1563" width="9" style="146"/>
    <col min="1564" max="1565" width="0" style="146" hidden="1" customWidth="1"/>
    <col min="1566" max="1792" width="9" style="146"/>
    <col min="1793" max="1793" width="10.375" style="146" customWidth="1"/>
    <col min="1794" max="1797" width="9.625" style="146" customWidth="1"/>
    <col min="1798" max="1801" width="5.125" style="146" customWidth="1"/>
    <col min="1802" max="1802" width="9.625" style="146" customWidth="1"/>
    <col min="1803" max="1803" width="10.25" style="146" customWidth="1"/>
    <col min="1804" max="1819" width="9" style="146"/>
    <col min="1820" max="1821" width="0" style="146" hidden="1" customWidth="1"/>
    <col min="1822" max="2048" width="9" style="146"/>
    <col min="2049" max="2049" width="10.375" style="146" customWidth="1"/>
    <col min="2050" max="2053" width="9.625" style="146" customWidth="1"/>
    <col min="2054" max="2057" width="5.125" style="146" customWidth="1"/>
    <col min="2058" max="2058" width="9.625" style="146" customWidth="1"/>
    <col min="2059" max="2059" width="10.25" style="146" customWidth="1"/>
    <col min="2060" max="2075" width="9" style="146"/>
    <col min="2076" max="2077" width="0" style="146" hidden="1" customWidth="1"/>
    <col min="2078" max="2304" width="9" style="146"/>
    <col min="2305" max="2305" width="10.375" style="146" customWidth="1"/>
    <col min="2306" max="2309" width="9.625" style="146" customWidth="1"/>
    <col min="2310" max="2313" width="5.125" style="146" customWidth="1"/>
    <col min="2314" max="2314" width="9.625" style="146" customWidth="1"/>
    <col min="2315" max="2315" width="10.25" style="146" customWidth="1"/>
    <col min="2316" max="2331" width="9" style="146"/>
    <col min="2332" max="2333" width="0" style="146" hidden="1" customWidth="1"/>
    <col min="2334" max="2560" width="9" style="146"/>
    <col min="2561" max="2561" width="10.375" style="146" customWidth="1"/>
    <col min="2562" max="2565" width="9.625" style="146" customWidth="1"/>
    <col min="2566" max="2569" width="5.125" style="146" customWidth="1"/>
    <col min="2570" max="2570" width="9.625" style="146" customWidth="1"/>
    <col min="2571" max="2571" width="10.25" style="146" customWidth="1"/>
    <col min="2572" max="2587" width="9" style="146"/>
    <col min="2588" max="2589" width="0" style="146" hidden="1" customWidth="1"/>
    <col min="2590" max="2816" width="9" style="146"/>
    <col min="2817" max="2817" width="10.375" style="146" customWidth="1"/>
    <col min="2818" max="2821" width="9.625" style="146" customWidth="1"/>
    <col min="2822" max="2825" width="5.125" style="146" customWidth="1"/>
    <col min="2826" max="2826" width="9.625" style="146" customWidth="1"/>
    <col min="2827" max="2827" width="10.25" style="146" customWidth="1"/>
    <col min="2828" max="2843" width="9" style="146"/>
    <col min="2844" max="2845" width="0" style="146" hidden="1" customWidth="1"/>
    <col min="2846" max="3072" width="9" style="146"/>
    <col min="3073" max="3073" width="10.375" style="146" customWidth="1"/>
    <col min="3074" max="3077" width="9.625" style="146" customWidth="1"/>
    <col min="3078" max="3081" width="5.125" style="146" customWidth="1"/>
    <col min="3082" max="3082" width="9.625" style="146" customWidth="1"/>
    <col min="3083" max="3083" width="10.25" style="146" customWidth="1"/>
    <col min="3084" max="3099" width="9" style="146"/>
    <col min="3100" max="3101" width="0" style="146" hidden="1" customWidth="1"/>
    <col min="3102" max="3328" width="9" style="146"/>
    <col min="3329" max="3329" width="10.375" style="146" customWidth="1"/>
    <col min="3330" max="3333" width="9.625" style="146" customWidth="1"/>
    <col min="3334" max="3337" width="5.125" style="146" customWidth="1"/>
    <col min="3338" max="3338" width="9.625" style="146" customWidth="1"/>
    <col min="3339" max="3339" width="10.25" style="146" customWidth="1"/>
    <col min="3340" max="3355" width="9" style="146"/>
    <col min="3356" max="3357" width="0" style="146" hidden="1" customWidth="1"/>
    <col min="3358" max="3584" width="9" style="146"/>
    <col min="3585" max="3585" width="10.375" style="146" customWidth="1"/>
    <col min="3586" max="3589" width="9.625" style="146" customWidth="1"/>
    <col min="3590" max="3593" width="5.125" style="146" customWidth="1"/>
    <col min="3594" max="3594" width="9.625" style="146" customWidth="1"/>
    <col min="3595" max="3595" width="10.25" style="146" customWidth="1"/>
    <col min="3596" max="3611" width="9" style="146"/>
    <col min="3612" max="3613" width="0" style="146" hidden="1" customWidth="1"/>
    <col min="3614" max="3840" width="9" style="146"/>
    <col min="3841" max="3841" width="10.375" style="146" customWidth="1"/>
    <col min="3842" max="3845" width="9.625" style="146" customWidth="1"/>
    <col min="3846" max="3849" width="5.125" style="146" customWidth="1"/>
    <col min="3850" max="3850" width="9.625" style="146" customWidth="1"/>
    <col min="3851" max="3851" width="10.25" style="146" customWidth="1"/>
    <col min="3852" max="3867" width="9" style="146"/>
    <col min="3868" max="3869" width="0" style="146" hidden="1" customWidth="1"/>
    <col min="3870" max="4096" width="9" style="146"/>
    <col min="4097" max="4097" width="10.375" style="146" customWidth="1"/>
    <col min="4098" max="4101" width="9.625" style="146" customWidth="1"/>
    <col min="4102" max="4105" width="5.125" style="146" customWidth="1"/>
    <col min="4106" max="4106" width="9.625" style="146" customWidth="1"/>
    <col min="4107" max="4107" width="10.25" style="146" customWidth="1"/>
    <col min="4108" max="4123" width="9" style="146"/>
    <col min="4124" max="4125" width="0" style="146" hidden="1" customWidth="1"/>
    <col min="4126" max="4352" width="9" style="146"/>
    <col min="4353" max="4353" width="10.375" style="146" customWidth="1"/>
    <col min="4354" max="4357" width="9.625" style="146" customWidth="1"/>
    <col min="4358" max="4361" width="5.125" style="146" customWidth="1"/>
    <col min="4362" max="4362" width="9.625" style="146" customWidth="1"/>
    <col min="4363" max="4363" width="10.25" style="146" customWidth="1"/>
    <col min="4364" max="4379" width="9" style="146"/>
    <col min="4380" max="4381" width="0" style="146" hidden="1" customWidth="1"/>
    <col min="4382" max="4608" width="9" style="146"/>
    <col min="4609" max="4609" width="10.375" style="146" customWidth="1"/>
    <col min="4610" max="4613" width="9.625" style="146" customWidth="1"/>
    <col min="4614" max="4617" width="5.125" style="146" customWidth="1"/>
    <col min="4618" max="4618" width="9.625" style="146" customWidth="1"/>
    <col min="4619" max="4619" width="10.25" style="146" customWidth="1"/>
    <col min="4620" max="4635" width="9" style="146"/>
    <col min="4636" max="4637" width="0" style="146" hidden="1" customWidth="1"/>
    <col min="4638" max="4864" width="9" style="146"/>
    <col min="4865" max="4865" width="10.375" style="146" customWidth="1"/>
    <col min="4866" max="4869" width="9.625" style="146" customWidth="1"/>
    <col min="4870" max="4873" width="5.125" style="146" customWidth="1"/>
    <col min="4874" max="4874" width="9.625" style="146" customWidth="1"/>
    <col min="4875" max="4875" width="10.25" style="146" customWidth="1"/>
    <col min="4876" max="4891" width="9" style="146"/>
    <col min="4892" max="4893" width="0" style="146" hidden="1" customWidth="1"/>
    <col min="4894" max="5120" width="9" style="146"/>
    <col min="5121" max="5121" width="10.375" style="146" customWidth="1"/>
    <col min="5122" max="5125" width="9.625" style="146" customWidth="1"/>
    <col min="5126" max="5129" width="5.125" style="146" customWidth="1"/>
    <col min="5130" max="5130" width="9.625" style="146" customWidth="1"/>
    <col min="5131" max="5131" width="10.25" style="146" customWidth="1"/>
    <col min="5132" max="5147" width="9" style="146"/>
    <col min="5148" max="5149" width="0" style="146" hidden="1" customWidth="1"/>
    <col min="5150" max="5376" width="9" style="146"/>
    <col min="5377" max="5377" width="10.375" style="146" customWidth="1"/>
    <col min="5378" max="5381" width="9.625" style="146" customWidth="1"/>
    <col min="5382" max="5385" width="5.125" style="146" customWidth="1"/>
    <col min="5386" max="5386" width="9.625" style="146" customWidth="1"/>
    <col min="5387" max="5387" width="10.25" style="146" customWidth="1"/>
    <col min="5388" max="5403" width="9" style="146"/>
    <col min="5404" max="5405" width="0" style="146" hidden="1" customWidth="1"/>
    <col min="5406" max="5632" width="9" style="146"/>
    <col min="5633" max="5633" width="10.375" style="146" customWidth="1"/>
    <col min="5634" max="5637" width="9.625" style="146" customWidth="1"/>
    <col min="5638" max="5641" width="5.125" style="146" customWidth="1"/>
    <col min="5642" max="5642" width="9.625" style="146" customWidth="1"/>
    <col min="5643" max="5643" width="10.25" style="146" customWidth="1"/>
    <col min="5644" max="5659" width="9" style="146"/>
    <col min="5660" max="5661" width="0" style="146" hidden="1" customWidth="1"/>
    <col min="5662" max="5888" width="9" style="146"/>
    <col min="5889" max="5889" width="10.375" style="146" customWidth="1"/>
    <col min="5890" max="5893" width="9.625" style="146" customWidth="1"/>
    <col min="5894" max="5897" width="5.125" style="146" customWidth="1"/>
    <col min="5898" max="5898" width="9.625" style="146" customWidth="1"/>
    <col min="5899" max="5899" width="10.25" style="146" customWidth="1"/>
    <col min="5900" max="5915" width="9" style="146"/>
    <col min="5916" max="5917" width="0" style="146" hidden="1" customWidth="1"/>
    <col min="5918" max="6144" width="9" style="146"/>
    <col min="6145" max="6145" width="10.375" style="146" customWidth="1"/>
    <col min="6146" max="6149" width="9.625" style="146" customWidth="1"/>
    <col min="6150" max="6153" width="5.125" style="146" customWidth="1"/>
    <col min="6154" max="6154" width="9.625" style="146" customWidth="1"/>
    <col min="6155" max="6155" width="10.25" style="146" customWidth="1"/>
    <col min="6156" max="6171" width="9" style="146"/>
    <col min="6172" max="6173" width="0" style="146" hidden="1" customWidth="1"/>
    <col min="6174" max="6400" width="9" style="146"/>
    <col min="6401" max="6401" width="10.375" style="146" customWidth="1"/>
    <col min="6402" max="6405" width="9.625" style="146" customWidth="1"/>
    <col min="6406" max="6409" width="5.125" style="146" customWidth="1"/>
    <col min="6410" max="6410" width="9.625" style="146" customWidth="1"/>
    <col min="6411" max="6411" width="10.25" style="146" customWidth="1"/>
    <col min="6412" max="6427" width="9" style="146"/>
    <col min="6428" max="6429" width="0" style="146" hidden="1" customWidth="1"/>
    <col min="6430" max="6656" width="9" style="146"/>
    <col min="6657" max="6657" width="10.375" style="146" customWidth="1"/>
    <col min="6658" max="6661" width="9.625" style="146" customWidth="1"/>
    <col min="6662" max="6665" width="5.125" style="146" customWidth="1"/>
    <col min="6666" max="6666" width="9.625" style="146" customWidth="1"/>
    <col min="6667" max="6667" width="10.25" style="146" customWidth="1"/>
    <col min="6668" max="6683" width="9" style="146"/>
    <col min="6684" max="6685" width="0" style="146" hidden="1" customWidth="1"/>
    <col min="6686" max="6912" width="9" style="146"/>
    <col min="6913" max="6913" width="10.375" style="146" customWidth="1"/>
    <col min="6914" max="6917" width="9.625" style="146" customWidth="1"/>
    <col min="6918" max="6921" width="5.125" style="146" customWidth="1"/>
    <col min="6922" max="6922" width="9.625" style="146" customWidth="1"/>
    <col min="6923" max="6923" width="10.25" style="146" customWidth="1"/>
    <col min="6924" max="6939" width="9" style="146"/>
    <col min="6940" max="6941" width="0" style="146" hidden="1" customWidth="1"/>
    <col min="6942" max="7168" width="9" style="146"/>
    <col min="7169" max="7169" width="10.375" style="146" customWidth="1"/>
    <col min="7170" max="7173" width="9.625" style="146" customWidth="1"/>
    <col min="7174" max="7177" width="5.125" style="146" customWidth="1"/>
    <col min="7178" max="7178" width="9.625" style="146" customWidth="1"/>
    <col min="7179" max="7179" width="10.25" style="146" customWidth="1"/>
    <col min="7180" max="7195" width="9" style="146"/>
    <col min="7196" max="7197" width="0" style="146" hidden="1" customWidth="1"/>
    <col min="7198" max="7424" width="9" style="146"/>
    <col min="7425" max="7425" width="10.375" style="146" customWidth="1"/>
    <col min="7426" max="7429" width="9.625" style="146" customWidth="1"/>
    <col min="7430" max="7433" width="5.125" style="146" customWidth="1"/>
    <col min="7434" max="7434" width="9.625" style="146" customWidth="1"/>
    <col min="7435" max="7435" width="10.25" style="146" customWidth="1"/>
    <col min="7436" max="7451" width="9" style="146"/>
    <col min="7452" max="7453" width="0" style="146" hidden="1" customWidth="1"/>
    <col min="7454" max="7680" width="9" style="146"/>
    <col min="7681" max="7681" width="10.375" style="146" customWidth="1"/>
    <col min="7682" max="7685" width="9.625" style="146" customWidth="1"/>
    <col min="7686" max="7689" width="5.125" style="146" customWidth="1"/>
    <col min="7690" max="7690" width="9.625" style="146" customWidth="1"/>
    <col min="7691" max="7691" width="10.25" style="146" customWidth="1"/>
    <col min="7692" max="7707" width="9" style="146"/>
    <col min="7708" max="7709" width="0" style="146" hidden="1" customWidth="1"/>
    <col min="7710" max="7936" width="9" style="146"/>
    <col min="7937" max="7937" width="10.375" style="146" customWidth="1"/>
    <col min="7938" max="7941" width="9.625" style="146" customWidth="1"/>
    <col min="7942" max="7945" width="5.125" style="146" customWidth="1"/>
    <col min="7946" max="7946" width="9.625" style="146" customWidth="1"/>
    <col min="7947" max="7947" width="10.25" style="146" customWidth="1"/>
    <col min="7948" max="7963" width="9" style="146"/>
    <col min="7964" max="7965" width="0" style="146" hidden="1" customWidth="1"/>
    <col min="7966" max="8192" width="9" style="146"/>
    <col min="8193" max="8193" width="10.375" style="146" customWidth="1"/>
    <col min="8194" max="8197" width="9.625" style="146" customWidth="1"/>
    <col min="8198" max="8201" width="5.125" style="146" customWidth="1"/>
    <col min="8202" max="8202" width="9.625" style="146" customWidth="1"/>
    <col min="8203" max="8203" width="10.25" style="146" customWidth="1"/>
    <col min="8204" max="8219" width="9" style="146"/>
    <col min="8220" max="8221" width="0" style="146" hidden="1" customWidth="1"/>
    <col min="8222" max="8448" width="9" style="146"/>
    <col min="8449" max="8449" width="10.375" style="146" customWidth="1"/>
    <col min="8450" max="8453" width="9.625" style="146" customWidth="1"/>
    <col min="8454" max="8457" width="5.125" style="146" customWidth="1"/>
    <col min="8458" max="8458" width="9.625" style="146" customWidth="1"/>
    <col min="8459" max="8459" width="10.25" style="146" customWidth="1"/>
    <col min="8460" max="8475" width="9" style="146"/>
    <col min="8476" max="8477" width="0" style="146" hidden="1" customWidth="1"/>
    <col min="8478" max="8704" width="9" style="146"/>
    <col min="8705" max="8705" width="10.375" style="146" customWidth="1"/>
    <col min="8706" max="8709" width="9.625" style="146" customWidth="1"/>
    <col min="8710" max="8713" width="5.125" style="146" customWidth="1"/>
    <col min="8714" max="8714" width="9.625" style="146" customWidth="1"/>
    <col min="8715" max="8715" width="10.25" style="146" customWidth="1"/>
    <col min="8716" max="8731" width="9" style="146"/>
    <col min="8732" max="8733" width="0" style="146" hidden="1" customWidth="1"/>
    <col min="8734" max="8960" width="9" style="146"/>
    <col min="8961" max="8961" width="10.375" style="146" customWidth="1"/>
    <col min="8962" max="8965" width="9.625" style="146" customWidth="1"/>
    <col min="8966" max="8969" width="5.125" style="146" customWidth="1"/>
    <col min="8970" max="8970" width="9.625" style="146" customWidth="1"/>
    <col min="8971" max="8971" width="10.25" style="146" customWidth="1"/>
    <col min="8972" max="8987" width="9" style="146"/>
    <col min="8988" max="8989" width="0" style="146" hidden="1" customWidth="1"/>
    <col min="8990" max="9216" width="9" style="146"/>
    <col min="9217" max="9217" width="10.375" style="146" customWidth="1"/>
    <col min="9218" max="9221" width="9.625" style="146" customWidth="1"/>
    <col min="9222" max="9225" width="5.125" style="146" customWidth="1"/>
    <col min="9226" max="9226" width="9.625" style="146" customWidth="1"/>
    <col min="9227" max="9227" width="10.25" style="146" customWidth="1"/>
    <col min="9228" max="9243" width="9" style="146"/>
    <col min="9244" max="9245" width="0" style="146" hidden="1" customWidth="1"/>
    <col min="9246" max="9472" width="9" style="146"/>
    <col min="9473" max="9473" width="10.375" style="146" customWidth="1"/>
    <col min="9474" max="9477" width="9.625" style="146" customWidth="1"/>
    <col min="9478" max="9481" width="5.125" style="146" customWidth="1"/>
    <col min="9482" max="9482" width="9.625" style="146" customWidth="1"/>
    <col min="9483" max="9483" width="10.25" style="146" customWidth="1"/>
    <col min="9484" max="9499" width="9" style="146"/>
    <col min="9500" max="9501" width="0" style="146" hidden="1" customWidth="1"/>
    <col min="9502" max="9728" width="9" style="146"/>
    <col min="9729" max="9729" width="10.375" style="146" customWidth="1"/>
    <col min="9730" max="9733" width="9.625" style="146" customWidth="1"/>
    <col min="9734" max="9737" width="5.125" style="146" customWidth="1"/>
    <col min="9738" max="9738" width="9.625" style="146" customWidth="1"/>
    <col min="9739" max="9739" width="10.25" style="146" customWidth="1"/>
    <col min="9740" max="9755" width="9" style="146"/>
    <col min="9756" max="9757" width="0" style="146" hidden="1" customWidth="1"/>
    <col min="9758" max="9984" width="9" style="146"/>
    <col min="9985" max="9985" width="10.375" style="146" customWidth="1"/>
    <col min="9986" max="9989" width="9.625" style="146" customWidth="1"/>
    <col min="9990" max="9993" width="5.125" style="146" customWidth="1"/>
    <col min="9994" max="9994" width="9.625" style="146" customWidth="1"/>
    <col min="9995" max="9995" width="10.25" style="146" customWidth="1"/>
    <col min="9996" max="10011" width="9" style="146"/>
    <col min="10012" max="10013" width="0" style="146" hidden="1" customWidth="1"/>
    <col min="10014" max="10240" width="9" style="146"/>
    <col min="10241" max="10241" width="10.375" style="146" customWidth="1"/>
    <col min="10242" max="10245" width="9.625" style="146" customWidth="1"/>
    <col min="10246" max="10249" width="5.125" style="146" customWidth="1"/>
    <col min="10250" max="10250" width="9.625" style="146" customWidth="1"/>
    <col min="10251" max="10251" width="10.25" style="146" customWidth="1"/>
    <col min="10252" max="10267" width="9" style="146"/>
    <col min="10268" max="10269" width="0" style="146" hidden="1" customWidth="1"/>
    <col min="10270" max="10496" width="9" style="146"/>
    <col min="10497" max="10497" width="10.375" style="146" customWidth="1"/>
    <col min="10498" max="10501" width="9.625" style="146" customWidth="1"/>
    <col min="10502" max="10505" width="5.125" style="146" customWidth="1"/>
    <col min="10506" max="10506" width="9.625" style="146" customWidth="1"/>
    <col min="10507" max="10507" width="10.25" style="146" customWidth="1"/>
    <col min="10508" max="10523" width="9" style="146"/>
    <col min="10524" max="10525" width="0" style="146" hidden="1" customWidth="1"/>
    <col min="10526" max="10752" width="9" style="146"/>
    <col min="10753" max="10753" width="10.375" style="146" customWidth="1"/>
    <col min="10754" max="10757" width="9.625" style="146" customWidth="1"/>
    <col min="10758" max="10761" width="5.125" style="146" customWidth="1"/>
    <col min="10762" max="10762" width="9.625" style="146" customWidth="1"/>
    <col min="10763" max="10763" width="10.25" style="146" customWidth="1"/>
    <col min="10764" max="10779" width="9" style="146"/>
    <col min="10780" max="10781" width="0" style="146" hidden="1" customWidth="1"/>
    <col min="10782" max="11008" width="9" style="146"/>
    <col min="11009" max="11009" width="10.375" style="146" customWidth="1"/>
    <col min="11010" max="11013" width="9.625" style="146" customWidth="1"/>
    <col min="11014" max="11017" width="5.125" style="146" customWidth="1"/>
    <col min="11018" max="11018" width="9.625" style="146" customWidth="1"/>
    <col min="11019" max="11019" width="10.25" style="146" customWidth="1"/>
    <col min="11020" max="11035" width="9" style="146"/>
    <col min="11036" max="11037" width="0" style="146" hidden="1" customWidth="1"/>
    <col min="11038" max="11264" width="9" style="146"/>
    <col min="11265" max="11265" width="10.375" style="146" customWidth="1"/>
    <col min="11266" max="11269" width="9.625" style="146" customWidth="1"/>
    <col min="11270" max="11273" width="5.125" style="146" customWidth="1"/>
    <col min="11274" max="11274" width="9.625" style="146" customWidth="1"/>
    <col min="11275" max="11275" width="10.25" style="146" customWidth="1"/>
    <col min="11276" max="11291" width="9" style="146"/>
    <col min="11292" max="11293" width="0" style="146" hidden="1" customWidth="1"/>
    <col min="11294" max="11520" width="9" style="146"/>
    <col min="11521" max="11521" width="10.375" style="146" customWidth="1"/>
    <col min="11522" max="11525" width="9.625" style="146" customWidth="1"/>
    <col min="11526" max="11529" width="5.125" style="146" customWidth="1"/>
    <col min="11530" max="11530" width="9.625" style="146" customWidth="1"/>
    <col min="11531" max="11531" width="10.25" style="146" customWidth="1"/>
    <col min="11532" max="11547" width="9" style="146"/>
    <col min="11548" max="11549" width="0" style="146" hidden="1" customWidth="1"/>
    <col min="11550" max="11776" width="9" style="146"/>
    <col min="11777" max="11777" width="10.375" style="146" customWidth="1"/>
    <col min="11778" max="11781" width="9.625" style="146" customWidth="1"/>
    <col min="11782" max="11785" width="5.125" style="146" customWidth="1"/>
    <col min="11786" max="11786" width="9.625" style="146" customWidth="1"/>
    <col min="11787" max="11787" width="10.25" style="146" customWidth="1"/>
    <col min="11788" max="11803" width="9" style="146"/>
    <col min="11804" max="11805" width="0" style="146" hidden="1" customWidth="1"/>
    <col min="11806" max="12032" width="9" style="146"/>
    <col min="12033" max="12033" width="10.375" style="146" customWidth="1"/>
    <col min="12034" max="12037" width="9.625" style="146" customWidth="1"/>
    <col min="12038" max="12041" width="5.125" style="146" customWidth="1"/>
    <col min="12042" max="12042" width="9.625" style="146" customWidth="1"/>
    <col min="12043" max="12043" width="10.25" style="146" customWidth="1"/>
    <col min="12044" max="12059" width="9" style="146"/>
    <col min="12060" max="12061" width="0" style="146" hidden="1" customWidth="1"/>
    <col min="12062" max="12288" width="9" style="146"/>
    <col min="12289" max="12289" width="10.375" style="146" customWidth="1"/>
    <col min="12290" max="12293" width="9.625" style="146" customWidth="1"/>
    <col min="12294" max="12297" width="5.125" style="146" customWidth="1"/>
    <col min="12298" max="12298" width="9.625" style="146" customWidth="1"/>
    <col min="12299" max="12299" width="10.25" style="146" customWidth="1"/>
    <col min="12300" max="12315" width="9" style="146"/>
    <col min="12316" max="12317" width="0" style="146" hidden="1" customWidth="1"/>
    <col min="12318" max="12544" width="9" style="146"/>
    <col min="12545" max="12545" width="10.375" style="146" customWidth="1"/>
    <col min="12546" max="12549" width="9.625" style="146" customWidth="1"/>
    <col min="12550" max="12553" width="5.125" style="146" customWidth="1"/>
    <col min="12554" max="12554" width="9.625" style="146" customWidth="1"/>
    <col min="12555" max="12555" width="10.25" style="146" customWidth="1"/>
    <col min="12556" max="12571" width="9" style="146"/>
    <col min="12572" max="12573" width="0" style="146" hidden="1" customWidth="1"/>
    <col min="12574" max="12800" width="9" style="146"/>
    <col min="12801" max="12801" width="10.375" style="146" customWidth="1"/>
    <col min="12802" max="12805" width="9.625" style="146" customWidth="1"/>
    <col min="12806" max="12809" width="5.125" style="146" customWidth="1"/>
    <col min="12810" max="12810" width="9.625" style="146" customWidth="1"/>
    <col min="12811" max="12811" width="10.25" style="146" customWidth="1"/>
    <col min="12812" max="12827" width="9" style="146"/>
    <col min="12828" max="12829" width="0" style="146" hidden="1" customWidth="1"/>
    <col min="12830" max="13056" width="9" style="146"/>
    <col min="13057" max="13057" width="10.375" style="146" customWidth="1"/>
    <col min="13058" max="13061" width="9.625" style="146" customWidth="1"/>
    <col min="13062" max="13065" width="5.125" style="146" customWidth="1"/>
    <col min="13066" max="13066" width="9.625" style="146" customWidth="1"/>
    <col min="13067" max="13067" width="10.25" style="146" customWidth="1"/>
    <col min="13068" max="13083" width="9" style="146"/>
    <col min="13084" max="13085" width="0" style="146" hidden="1" customWidth="1"/>
    <col min="13086" max="13312" width="9" style="146"/>
    <col min="13313" max="13313" width="10.375" style="146" customWidth="1"/>
    <col min="13314" max="13317" width="9.625" style="146" customWidth="1"/>
    <col min="13318" max="13321" width="5.125" style="146" customWidth="1"/>
    <col min="13322" max="13322" width="9.625" style="146" customWidth="1"/>
    <col min="13323" max="13323" width="10.25" style="146" customWidth="1"/>
    <col min="13324" max="13339" width="9" style="146"/>
    <col min="13340" max="13341" width="0" style="146" hidden="1" customWidth="1"/>
    <col min="13342" max="13568" width="9" style="146"/>
    <col min="13569" max="13569" width="10.375" style="146" customWidth="1"/>
    <col min="13570" max="13573" width="9.625" style="146" customWidth="1"/>
    <col min="13574" max="13577" width="5.125" style="146" customWidth="1"/>
    <col min="13578" max="13578" width="9.625" style="146" customWidth="1"/>
    <col min="13579" max="13579" width="10.25" style="146" customWidth="1"/>
    <col min="13580" max="13595" width="9" style="146"/>
    <col min="13596" max="13597" width="0" style="146" hidden="1" customWidth="1"/>
    <col min="13598" max="13824" width="9" style="146"/>
    <col min="13825" max="13825" width="10.375" style="146" customWidth="1"/>
    <col min="13826" max="13829" width="9.625" style="146" customWidth="1"/>
    <col min="13830" max="13833" width="5.125" style="146" customWidth="1"/>
    <col min="13834" max="13834" width="9.625" style="146" customWidth="1"/>
    <col min="13835" max="13835" width="10.25" style="146" customWidth="1"/>
    <col min="13836" max="13851" width="9" style="146"/>
    <col min="13852" max="13853" width="0" style="146" hidden="1" customWidth="1"/>
    <col min="13854" max="14080" width="9" style="146"/>
    <col min="14081" max="14081" width="10.375" style="146" customWidth="1"/>
    <col min="14082" max="14085" width="9.625" style="146" customWidth="1"/>
    <col min="14086" max="14089" width="5.125" style="146" customWidth="1"/>
    <col min="14090" max="14090" width="9.625" style="146" customWidth="1"/>
    <col min="14091" max="14091" width="10.25" style="146" customWidth="1"/>
    <col min="14092" max="14107" width="9" style="146"/>
    <col min="14108" max="14109" width="0" style="146" hidden="1" customWidth="1"/>
    <col min="14110" max="14336" width="9" style="146"/>
    <col min="14337" max="14337" width="10.375" style="146" customWidth="1"/>
    <col min="14338" max="14341" width="9.625" style="146" customWidth="1"/>
    <col min="14342" max="14345" width="5.125" style="146" customWidth="1"/>
    <col min="14346" max="14346" width="9.625" style="146" customWidth="1"/>
    <col min="14347" max="14347" width="10.25" style="146" customWidth="1"/>
    <col min="14348" max="14363" width="9" style="146"/>
    <col min="14364" max="14365" width="0" style="146" hidden="1" customWidth="1"/>
    <col min="14366" max="14592" width="9" style="146"/>
    <col min="14593" max="14593" width="10.375" style="146" customWidth="1"/>
    <col min="14594" max="14597" width="9.625" style="146" customWidth="1"/>
    <col min="14598" max="14601" width="5.125" style="146" customWidth="1"/>
    <col min="14602" max="14602" width="9.625" style="146" customWidth="1"/>
    <col min="14603" max="14603" width="10.25" style="146" customWidth="1"/>
    <col min="14604" max="14619" width="9" style="146"/>
    <col min="14620" max="14621" width="0" style="146" hidden="1" customWidth="1"/>
    <col min="14622" max="14848" width="9" style="146"/>
    <col min="14849" max="14849" width="10.375" style="146" customWidth="1"/>
    <col min="14850" max="14853" width="9.625" style="146" customWidth="1"/>
    <col min="14854" max="14857" width="5.125" style="146" customWidth="1"/>
    <col min="14858" max="14858" width="9.625" style="146" customWidth="1"/>
    <col min="14859" max="14859" width="10.25" style="146" customWidth="1"/>
    <col min="14860" max="14875" width="9" style="146"/>
    <col min="14876" max="14877" width="0" style="146" hidden="1" customWidth="1"/>
    <col min="14878" max="15104" width="9" style="146"/>
    <col min="15105" max="15105" width="10.375" style="146" customWidth="1"/>
    <col min="15106" max="15109" width="9.625" style="146" customWidth="1"/>
    <col min="15110" max="15113" width="5.125" style="146" customWidth="1"/>
    <col min="15114" max="15114" width="9.625" style="146" customWidth="1"/>
    <col min="15115" max="15115" width="10.25" style="146" customWidth="1"/>
    <col min="15116" max="15131" width="9" style="146"/>
    <col min="15132" max="15133" width="0" style="146" hidden="1" customWidth="1"/>
    <col min="15134" max="15360" width="9" style="146"/>
    <col min="15361" max="15361" width="10.375" style="146" customWidth="1"/>
    <col min="15362" max="15365" width="9.625" style="146" customWidth="1"/>
    <col min="15366" max="15369" width="5.125" style="146" customWidth="1"/>
    <col min="15370" max="15370" width="9.625" style="146" customWidth="1"/>
    <col min="15371" max="15371" width="10.25" style="146" customWidth="1"/>
    <col min="15372" max="15387" width="9" style="146"/>
    <col min="15388" max="15389" width="0" style="146" hidden="1" customWidth="1"/>
    <col min="15390" max="15616" width="9" style="146"/>
    <col min="15617" max="15617" width="10.375" style="146" customWidth="1"/>
    <col min="15618" max="15621" width="9.625" style="146" customWidth="1"/>
    <col min="15622" max="15625" width="5.125" style="146" customWidth="1"/>
    <col min="15626" max="15626" width="9.625" style="146" customWidth="1"/>
    <col min="15627" max="15627" width="10.25" style="146" customWidth="1"/>
    <col min="15628" max="15643" width="9" style="146"/>
    <col min="15644" max="15645" width="0" style="146" hidden="1" customWidth="1"/>
    <col min="15646" max="15872" width="9" style="146"/>
    <col min="15873" max="15873" width="10.375" style="146" customWidth="1"/>
    <col min="15874" max="15877" width="9.625" style="146" customWidth="1"/>
    <col min="15878" max="15881" width="5.125" style="146" customWidth="1"/>
    <col min="15882" max="15882" width="9.625" style="146" customWidth="1"/>
    <col min="15883" max="15883" width="10.25" style="146" customWidth="1"/>
    <col min="15884" max="15899" width="9" style="146"/>
    <col min="15900" max="15901" width="0" style="146" hidden="1" customWidth="1"/>
    <col min="15902" max="16128" width="9" style="146"/>
    <col min="16129" max="16129" width="10.375" style="146" customWidth="1"/>
    <col min="16130" max="16133" width="9.625" style="146" customWidth="1"/>
    <col min="16134" max="16137" width="5.125" style="146" customWidth="1"/>
    <col min="16138" max="16138" width="9.625" style="146" customWidth="1"/>
    <col min="16139" max="16139" width="10.25" style="146" customWidth="1"/>
    <col min="16140" max="16155" width="9" style="146"/>
    <col min="16156" max="16157" width="0" style="146" hidden="1" customWidth="1"/>
    <col min="16158" max="16384" width="9" style="146"/>
  </cols>
  <sheetData>
    <row r="1" spans="1:29" ht="16.149999999999999" customHeight="1">
      <c r="K1" s="147" t="s">
        <v>365</v>
      </c>
      <c r="L1" s="148"/>
      <c r="M1" s="148"/>
      <c r="N1" s="148"/>
      <c r="O1" s="148"/>
      <c r="P1" s="148"/>
      <c r="Q1" s="148"/>
      <c r="R1" s="148"/>
      <c r="S1" s="148"/>
      <c r="T1" s="148"/>
      <c r="U1" s="148"/>
      <c r="V1" s="148"/>
      <c r="W1" s="148"/>
      <c r="X1" s="148"/>
      <c r="Y1" s="148"/>
      <c r="Z1" s="148"/>
      <c r="AA1" s="148"/>
      <c r="AB1" s="146" t="str">
        <f>LEFT(B16,12)</f>
        <v>507224040600</v>
      </c>
      <c r="AC1" s="146" t="str">
        <f>AB1&amp;1</f>
        <v>5072240406001</v>
      </c>
    </row>
    <row r="2" spans="1:29" ht="16.149999999999999" customHeight="1">
      <c r="K2" s="147"/>
      <c r="L2" s="148"/>
      <c r="M2" s="148"/>
      <c r="N2" s="148"/>
      <c r="O2" s="148"/>
      <c r="P2" s="148"/>
      <c r="Q2" s="148"/>
      <c r="R2" s="148"/>
      <c r="S2" s="148"/>
      <c r="T2" s="148"/>
      <c r="U2" s="148" t="b">
        <v>1</v>
      </c>
      <c r="V2" s="148" t="b">
        <v>1</v>
      </c>
      <c r="W2" s="148"/>
      <c r="X2" s="148"/>
      <c r="Y2" s="148"/>
      <c r="Z2" s="148"/>
      <c r="AA2" s="148"/>
    </row>
    <row r="3" spans="1:29" ht="15" customHeight="1">
      <c r="J3" s="886">
        <f ca="1">TODAY()</f>
        <v>45890</v>
      </c>
      <c r="K3" s="886"/>
      <c r="L3" s="148"/>
      <c r="M3" s="148"/>
      <c r="N3" s="148"/>
      <c r="O3" s="148"/>
      <c r="P3" s="148"/>
      <c r="Q3" s="148"/>
      <c r="R3" s="148"/>
      <c r="S3" s="148"/>
      <c r="T3" s="148"/>
      <c r="U3" s="148" t="b">
        <v>0</v>
      </c>
      <c r="V3" s="148" t="b">
        <v>0</v>
      </c>
      <c r="W3" s="148"/>
      <c r="X3" s="148"/>
      <c r="Y3" s="148"/>
      <c r="Z3" s="148"/>
      <c r="AA3" s="148"/>
    </row>
    <row r="4" spans="1:29" ht="31.15" customHeight="1">
      <c r="A4" s="887" t="s">
        <v>366</v>
      </c>
      <c r="B4" s="887"/>
      <c r="C4" s="887"/>
      <c r="D4" s="887"/>
      <c r="E4" s="887"/>
      <c r="F4" s="887"/>
      <c r="G4" s="887"/>
      <c r="H4" s="887"/>
      <c r="I4" s="887"/>
      <c r="J4" s="887"/>
      <c r="K4" s="887"/>
      <c r="L4" s="148"/>
      <c r="M4" s="148"/>
      <c r="N4" s="148"/>
      <c r="O4" s="148"/>
      <c r="P4" s="148"/>
      <c r="Q4" s="148"/>
      <c r="R4" s="148"/>
      <c r="S4" s="148"/>
      <c r="T4" s="148"/>
      <c r="U4" s="148"/>
      <c r="V4" s="148" t="b">
        <v>0</v>
      </c>
      <c r="W4" s="148"/>
      <c r="X4" s="148"/>
      <c r="Y4" s="148"/>
      <c r="Z4" s="148"/>
      <c r="AA4" s="148"/>
    </row>
    <row r="5" spans="1:29" ht="14.45" customHeight="1">
      <c r="B5" s="149"/>
      <c r="C5" s="149"/>
      <c r="D5" s="149"/>
      <c r="E5" s="149"/>
      <c r="F5" s="149"/>
      <c r="G5" s="149"/>
      <c r="H5" s="149"/>
      <c r="I5" s="149"/>
      <c r="J5" s="149"/>
      <c r="K5" s="149"/>
      <c r="L5" s="148"/>
      <c r="M5" s="148"/>
      <c r="N5" s="148"/>
      <c r="O5" s="148"/>
      <c r="P5" s="148"/>
      <c r="Q5" s="148"/>
      <c r="R5" s="148"/>
      <c r="S5" s="148"/>
      <c r="T5" s="148"/>
      <c r="U5" s="148"/>
      <c r="V5" s="148" t="b">
        <v>0</v>
      </c>
      <c r="W5" s="148"/>
      <c r="X5" s="148"/>
      <c r="Y5" s="148"/>
      <c r="Z5" s="148"/>
      <c r="AA5" s="148"/>
    </row>
    <row r="6" spans="1:29" ht="15.75" customHeight="1">
      <c r="A6" s="888" t="s">
        <v>367</v>
      </c>
      <c r="B6" s="889"/>
      <c r="C6" s="890"/>
      <c r="D6" s="888" t="s">
        <v>368</v>
      </c>
      <c r="E6" s="889"/>
      <c r="F6" s="890"/>
      <c r="G6" s="891" t="s">
        <v>369</v>
      </c>
      <c r="H6" s="891"/>
      <c r="I6" s="891"/>
      <c r="J6" s="891"/>
      <c r="K6" s="150" t="s">
        <v>370</v>
      </c>
      <c r="L6" s="148"/>
      <c r="M6" s="148"/>
      <c r="N6" s="148"/>
      <c r="O6" s="148"/>
      <c r="P6" s="148"/>
      <c r="Q6" s="148"/>
      <c r="R6" s="148"/>
      <c r="S6" s="148"/>
      <c r="T6" s="148"/>
      <c r="U6" s="148"/>
      <c r="V6" s="148" t="b">
        <v>0</v>
      </c>
      <c r="W6" s="148"/>
      <c r="X6" s="148"/>
      <c r="Y6" s="148"/>
      <c r="Z6" s="148"/>
      <c r="AA6" s="148"/>
    </row>
    <row r="7" spans="1:29" ht="27.75" customHeight="1">
      <c r="A7" s="879" t="str">
        <f>INDEX('S4'!$N$16:$N$3107,MATCH($B$16,'S4'!$AD$16:$AD$3107,0))</f>
        <v>ﾒﾀﾙﾐｰ TE-S消 VOID V</v>
      </c>
      <c r="B7" s="880"/>
      <c r="C7" s="881"/>
      <c r="D7" s="882">
        <f>INDEX('S4'!$K$16:$K$3107,MATCH($B$16,'S4'!$AD$16:$AD$3107,0))</f>
        <v>3839136</v>
      </c>
      <c r="E7" s="883"/>
      <c r="F7" s="884"/>
      <c r="G7" s="885"/>
      <c r="H7" s="885"/>
      <c r="I7" s="885"/>
      <c r="J7" s="885"/>
      <c r="K7" s="151" t="str">
        <f>IF(INDEX('S4'!$L$16:$L$3107,MATCH($B$16,'S4'!$AD$16:$AD$3107,0))="",INDEX('S4'!$L$16:$L$3107,MATCH($AC$1,'S4'!$AD$16:$AD$3107,0))&amp;"/"&amp;INDEX('S4'!$M$16:$M$3107,MATCH($B$16,'S4'!$AD$16:$AD$3107,0)),INDEX('S4'!$L$16:$L$3107,MATCH($B$16,'S4'!$AD$16:$AD$3107,0))&amp;"/"&amp;INDEX('S4'!$M$16:$M$3107,MATCH($B$16,'S4'!$AD$16:$AD$3107,0)))</f>
        <v>1/2</v>
      </c>
      <c r="L7" s="148"/>
      <c r="M7" s="148"/>
      <c r="N7" s="148"/>
      <c r="O7" s="148"/>
      <c r="P7" s="148"/>
      <c r="Q7" s="148"/>
      <c r="R7" s="148"/>
      <c r="S7" s="148"/>
      <c r="T7" s="148"/>
      <c r="U7" s="148"/>
      <c r="V7" s="148"/>
      <c r="W7" s="148"/>
      <c r="X7" s="148"/>
      <c r="Y7" s="148"/>
      <c r="Z7" s="148"/>
      <c r="AA7" s="148"/>
    </row>
    <row r="8" spans="1:29" ht="5.25" customHeight="1">
      <c r="B8" s="149"/>
      <c r="C8" s="149"/>
      <c r="D8" s="149"/>
      <c r="E8" s="149"/>
      <c r="F8" s="149"/>
      <c r="G8" s="149"/>
      <c r="H8" s="149"/>
      <c r="I8" s="152"/>
      <c r="J8" s="152"/>
      <c r="K8" s="153"/>
      <c r="L8" s="148"/>
      <c r="M8" s="148"/>
      <c r="N8" s="148"/>
      <c r="O8" s="148"/>
      <c r="P8" s="148"/>
      <c r="Q8" s="148"/>
      <c r="R8" s="148"/>
      <c r="S8" s="148"/>
      <c r="T8" s="148"/>
      <c r="U8" s="148"/>
      <c r="V8" s="148"/>
      <c r="W8" s="148"/>
      <c r="X8" s="148"/>
      <c r="Y8" s="148"/>
      <c r="Z8" s="148"/>
      <c r="AA8" s="148"/>
    </row>
    <row r="9" spans="1:29" ht="17.25" customHeight="1">
      <c r="A9" s="892" t="s">
        <v>371</v>
      </c>
      <c r="B9" s="154" t="s">
        <v>86</v>
      </c>
      <c r="C9" s="893" t="s">
        <v>256</v>
      </c>
      <c r="D9" s="893"/>
      <c r="E9" s="894" t="s">
        <v>372</v>
      </c>
      <c r="F9" s="895"/>
      <c r="G9" s="896"/>
      <c r="H9" s="893" t="s">
        <v>373</v>
      </c>
      <c r="I9" s="155"/>
      <c r="J9" s="895" t="s">
        <v>3204</v>
      </c>
      <c r="K9" s="896"/>
      <c r="L9" s="156" t="str">
        <f>IF(COUNTIF(U2:U3,"TRUE")&lt;2,"","レ点ﾁｪｯｸが重複してます。")</f>
        <v/>
      </c>
      <c r="M9" s="148"/>
      <c r="N9" s="148"/>
      <c r="O9" s="148"/>
      <c r="P9" s="148"/>
      <c r="Q9" s="148"/>
      <c r="R9" s="148"/>
      <c r="S9" s="148"/>
      <c r="T9" s="148"/>
      <c r="U9" s="148"/>
      <c r="V9" s="148"/>
      <c r="W9" s="148"/>
      <c r="X9" s="148"/>
      <c r="Y9" s="148"/>
      <c r="Z9" s="148"/>
      <c r="AA9" s="148"/>
    </row>
    <row r="10" spans="1:29" ht="17.25" customHeight="1">
      <c r="A10" s="892"/>
      <c r="B10" s="151">
        <f>INDEX('S4'!$P$16:$P$3107,MATCH($B$16,'S4'!$AD$16:$AD$3107,0))</f>
        <v>50</v>
      </c>
      <c r="C10" s="897">
        <f>INDEX('S4'!$V$16:$V$3107,MATCH($B$16,'S4'!$AD$16:$AD$3107,0))</f>
        <v>1000</v>
      </c>
      <c r="D10" s="897"/>
      <c r="E10" s="898">
        <f>INDEX('S4'!$Y$16:$Y$3107,MATCH($B$16,'S4'!$AD$16:$AD$3107,0))</f>
        <v>4000</v>
      </c>
      <c r="F10" s="899"/>
      <c r="G10" s="900"/>
      <c r="H10" s="893"/>
      <c r="I10" s="901"/>
      <c r="J10" s="902"/>
      <c r="K10" s="902"/>
      <c r="L10" s="148"/>
      <c r="M10" s="148"/>
      <c r="N10" s="148"/>
      <c r="O10" s="148"/>
      <c r="P10" s="148"/>
      <c r="Q10" s="148"/>
      <c r="R10" s="148"/>
      <c r="S10" s="148"/>
      <c r="T10" s="148"/>
      <c r="U10" s="148"/>
      <c r="V10" s="148"/>
      <c r="W10" s="148"/>
      <c r="X10" s="148"/>
      <c r="Y10" s="148"/>
      <c r="Z10" s="148"/>
      <c r="AA10" s="148"/>
    </row>
    <row r="11" spans="1:29" ht="5.25" customHeight="1">
      <c r="A11" s="157"/>
      <c r="C11" s="147"/>
      <c r="D11" s="147"/>
      <c r="E11" s="147"/>
      <c r="F11" s="147"/>
      <c r="G11" s="147"/>
      <c r="H11" s="147"/>
      <c r="K11" s="147"/>
      <c r="L11" s="148"/>
      <c r="M11" s="148"/>
      <c r="N11" s="148"/>
      <c r="O11" s="148"/>
      <c r="P11" s="148"/>
      <c r="Q11" s="148"/>
      <c r="R11" s="148"/>
      <c r="S11" s="148"/>
      <c r="T11" s="148"/>
      <c r="U11" s="148"/>
      <c r="V11" s="148"/>
      <c r="W11" s="148"/>
      <c r="X11" s="148"/>
      <c r="Y11" s="148"/>
      <c r="Z11" s="148"/>
      <c r="AA11" s="148"/>
    </row>
    <row r="12" spans="1:29" ht="17.25" customHeight="1">
      <c r="A12" s="892" t="s">
        <v>374</v>
      </c>
      <c r="B12" s="893" t="s">
        <v>375</v>
      </c>
      <c r="C12" s="893"/>
      <c r="D12" s="154" t="s">
        <v>86</v>
      </c>
      <c r="E12" s="154" t="s">
        <v>376</v>
      </c>
      <c r="F12" s="893" t="s">
        <v>377</v>
      </c>
      <c r="G12" s="893"/>
      <c r="H12" s="893"/>
      <c r="I12" s="893"/>
      <c r="J12" s="893" t="s">
        <v>378</v>
      </c>
      <c r="K12" s="893"/>
      <c r="L12" s="158"/>
      <c r="M12" s="148"/>
      <c r="N12" s="148"/>
      <c r="O12" s="148"/>
      <c r="P12" s="148"/>
      <c r="Q12" s="148"/>
      <c r="R12" s="148"/>
      <c r="S12" s="148"/>
      <c r="T12" s="148"/>
      <c r="U12" s="148"/>
      <c r="V12" s="148"/>
      <c r="W12" s="148"/>
      <c r="X12" s="148"/>
      <c r="Y12" s="148"/>
      <c r="Z12" s="148"/>
      <c r="AA12" s="148"/>
    </row>
    <row r="13" spans="1:29" ht="17.25" customHeight="1">
      <c r="A13" s="892"/>
      <c r="B13" s="897" t="str">
        <f>IF(INDEX('S4'!$AC$16:$AC$3107,MATCH($B$16,'S4'!$AD$16:$AD$3107,0))="",INDEX('S4'!$AC$16:$AC$3107,MATCH($AC$1,'S4'!$AD$16:$AD$3107,0)),INDEX('S4'!$AC$16:$AC$3107,MATCH($B$16,'S4'!$AD$16:$AD$3107,0)))</f>
        <v>50722404060</v>
      </c>
      <c r="C13" s="897"/>
      <c r="D13" s="151">
        <f>INDEX('S4'!$P$16:$P$3107,MATCH($B$16,'S4'!$AD$16:$AD$3107,0))</f>
        <v>50</v>
      </c>
      <c r="E13" s="151" t="str">
        <f>INDEX('S4'!$Q$16:$Q$3107,MATCH($B$16,'S4'!$AD$16:$AD$3107,0))</f>
        <v>X44SEPA</v>
      </c>
      <c r="F13" s="897">
        <f>INDEX('S4'!$R$16:$R$3107,MATCH($B$16,'S4'!$AD$16:$AD$3107,0))</f>
        <v>1005</v>
      </c>
      <c r="G13" s="897"/>
      <c r="H13" s="897"/>
      <c r="I13" s="897"/>
      <c r="J13" s="897">
        <f>INDEX('S4'!$T$16:$T$3107,MATCH(AC1,'S4'!$AD$16:$AD$3107,0))</f>
        <v>8020</v>
      </c>
      <c r="K13" s="897"/>
      <c r="L13" s="148"/>
      <c r="M13" s="148"/>
      <c r="N13" s="148"/>
      <c r="O13" s="148"/>
      <c r="P13" s="148"/>
      <c r="Q13" s="148"/>
      <c r="R13" s="148"/>
      <c r="S13" s="148"/>
      <c r="T13" s="148"/>
      <c r="U13" s="148"/>
      <c r="V13" s="148"/>
      <c r="W13" s="148"/>
      <c r="X13" s="148"/>
      <c r="Y13" s="148"/>
      <c r="Z13" s="148"/>
      <c r="AA13" s="148"/>
    </row>
    <row r="14" spans="1:29" ht="5.25" customHeight="1">
      <c r="L14" s="148"/>
      <c r="M14" s="148"/>
      <c r="N14" s="148"/>
      <c r="O14" s="148"/>
      <c r="P14" s="148"/>
      <c r="Q14" s="148"/>
      <c r="R14" s="148"/>
      <c r="S14" s="148"/>
      <c r="T14" s="148"/>
      <c r="U14" s="148"/>
      <c r="V14" s="148"/>
      <c r="W14" s="148"/>
      <c r="X14" s="148"/>
      <c r="Y14" s="148"/>
      <c r="Z14" s="148"/>
      <c r="AA14" s="148"/>
    </row>
    <row r="15" spans="1:29" ht="17.25" customHeight="1">
      <c r="A15" s="892" t="s">
        <v>379</v>
      </c>
      <c r="B15" s="893" t="s">
        <v>380</v>
      </c>
      <c r="C15" s="893"/>
      <c r="D15" s="893" t="s">
        <v>256</v>
      </c>
      <c r="E15" s="893"/>
      <c r="F15" s="893" t="s">
        <v>372</v>
      </c>
      <c r="G15" s="893"/>
      <c r="H15" s="893"/>
      <c r="I15" s="893"/>
      <c r="J15" s="893" t="s">
        <v>381</v>
      </c>
      <c r="K15" s="893"/>
      <c r="L15" s="148"/>
      <c r="M15" s="148"/>
      <c r="N15" s="148"/>
      <c r="O15" s="148"/>
      <c r="P15" s="148"/>
      <c r="Q15" s="148"/>
      <c r="R15" s="148"/>
      <c r="S15" s="148"/>
      <c r="T15" s="148"/>
      <c r="U15" s="148"/>
      <c r="V15" s="148"/>
      <c r="W15" s="148"/>
      <c r="X15" s="148"/>
      <c r="Y15" s="148"/>
      <c r="Z15" s="148"/>
      <c r="AA15" s="148"/>
    </row>
    <row r="16" spans="1:29" ht="17.25" customHeight="1">
      <c r="A16" s="892"/>
      <c r="B16" s="903" t="s">
        <v>3203</v>
      </c>
      <c r="C16" s="904"/>
      <c r="D16" s="897">
        <f>INDEX('S4'!$V$16:$V$3107,MATCH($B$16,'S4'!$AD$16:$AD$3107,0))</f>
        <v>1000</v>
      </c>
      <c r="E16" s="897"/>
      <c r="F16" s="897">
        <f>INDEX('S4'!$AA$16:$AA$3107,MATCH($B$16,'S4'!$AD$16:$AD$3107,0))</f>
        <v>4000</v>
      </c>
      <c r="G16" s="897"/>
      <c r="H16" s="897"/>
      <c r="I16" s="897"/>
      <c r="J16" s="897">
        <f>INDEX('S4'!$AB$16:$AB$3107,MATCH($B$16,'S4'!$AD$16:$AD$3107,0))</f>
        <v>4000</v>
      </c>
      <c r="K16" s="897"/>
      <c r="L16" s="148"/>
      <c r="M16" s="148"/>
      <c r="N16" s="148"/>
      <c r="O16" s="148"/>
      <c r="P16" s="148"/>
      <c r="Q16" s="148"/>
      <c r="R16" s="148"/>
      <c r="S16" s="148"/>
      <c r="T16" s="148"/>
      <c r="U16" s="148"/>
      <c r="V16" s="148"/>
      <c r="W16" s="148"/>
      <c r="X16" s="148"/>
      <c r="Y16" s="148"/>
      <c r="Z16" s="148"/>
      <c r="AA16" s="148"/>
    </row>
    <row r="17" spans="1:27" ht="18" customHeight="1">
      <c r="A17" s="905" t="s">
        <v>382</v>
      </c>
      <c r="B17" s="905"/>
      <c r="L17" s="148"/>
      <c r="M17" s="148"/>
      <c r="N17" s="148"/>
      <c r="O17" s="148"/>
      <c r="P17" s="148"/>
      <c r="Q17" s="148"/>
      <c r="R17" s="148"/>
      <c r="S17" s="148"/>
      <c r="T17" s="148"/>
      <c r="U17" s="148"/>
      <c r="V17" s="148"/>
      <c r="W17" s="148"/>
      <c r="X17" s="148"/>
      <c r="Y17" s="148"/>
      <c r="Z17" s="148"/>
      <c r="AA17" s="148"/>
    </row>
    <row r="18" spans="1:27" ht="25.5" customHeight="1">
      <c r="A18" s="909"/>
      <c r="B18" s="909"/>
      <c r="C18" s="909"/>
      <c r="D18" s="909"/>
      <c r="E18" s="910"/>
      <c r="F18" s="911"/>
      <c r="G18" s="912"/>
      <c r="H18" s="910"/>
      <c r="I18" s="911"/>
      <c r="J18" s="912"/>
      <c r="K18" s="159"/>
      <c r="L18" s="156" t="str">
        <f>IF(COUNTIF(V2:V6,"TRUE")&lt;2,"","レ点ﾁｪｯｸが重複してます。")</f>
        <v/>
      </c>
      <c r="M18" s="148"/>
      <c r="N18" s="148"/>
      <c r="O18" s="148"/>
      <c r="P18" s="148"/>
      <c r="Q18" s="148"/>
      <c r="R18" s="148"/>
      <c r="S18" s="148"/>
      <c r="T18" s="148"/>
      <c r="U18" s="148"/>
      <c r="V18" s="148"/>
      <c r="W18" s="148"/>
      <c r="X18" s="148"/>
      <c r="Y18" s="148"/>
      <c r="Z18" s="148"/>
      <c r="AA18" s="148"/>
    </row>
    <row r="19" spans="1:27" ht="15" customHeight="1">
      <c r="A19" s="408" t="s">
        <v>801</v>
      </c>
      <c r="B19" s="409"/>
      <c r="C19" s="410"/>
      <c r="D19" s="409"/>
      <c r="E19" s="409"/>
      <c r="F19" s="913" t="s">
        <v>802</v>
      </c>
      <c r="G19" s="914"/>
      <c r="H19" s="914"/>
      <c r="I19" s="914"/>
      <c r="J19" s="914"/>
      <c r="K19" s="915"/>
      <c r="L19" s="411" t="s">
        <v>803</v>
      </c>
      <c r="M19" s="148"/>
      <c r="N19" s="148"/>
      <c r="O19" s="148"/>
      <c r="P19" s="148"/>
      <c r="Q19" s="148"/>
      <c r="R19" s="148"/>
      <c r="S19" s="148"/>
      <c r="T19" s="148"/>
      <c r="U19" s="148"/>
      <c r="V19" s="148"/>
      <c r="W19" s="148"/>
      <c r="X19" s="148"/>
      <c r="Y19" s="148"/>
      <c r="Z19" s="148"/>
      <c r="AA19" s="148"/>
    </row>
    <row r="20" spans="1:27" ht="15" customHeight="1">
      <c r="A20" s="412" t="s">
        <v>3205</v>
      </c>
      <c r="B20" s="413"/>
      <c r="C20" s="414"/>
      <c r="D20" s="413"/>
      <c r="E20" s="413"/>
      <c r="F20" s="413"/>
      <c r="G20" s="413"/>
      <c r="H20" s="413"/>
      <c r="I20" s="413"/>
      <c r="J20" s="413"/>
      <c r="K20" s="415"/>
      <c r="L20" s="411" t="s">
        <v>804</v>
      </c>
      <c r="M20" s="148"/>
      <c r="N20" s="148"/>
      <c r="O20" s="148"/>
      <c r="P20" s="148"/>
      <c r="Q20" s="148"/>
      <c r="R20" s="148"/>
      <c r="S20" s="148"/>
      <c r="T20" s="148"/>
      <c r="U20" s="148"/>
      <c r="V20" s="148"/>
      <c r="W20" s="148"/>
      <c r="X20" s="148"/>
      <c r="Y20" s="148"/>
      <c r="Z20" s="148"/>
      <c r="AA20" s="148"/>
    </row>
    <row r="21" spans="1:27" ht="15" customHeight="1">
      <c r="A21" s="412"/>
      <c r="B21" s="413"/>
      <c r="C21" s="414"/>
      <c r="D21" s="413"/>
      <c r="E21" s="413"/>
      <c r="F21" s="413"/>
      <c r="G21" s="413"/>
      <c r="H21" s="413"/>
      <c r="I21" s="413"/>
      <c r="J21" s="413"/>
      <c r="K21" s="415"/>
      <c r="L21" s="416" t="s">
        <v>805</v>
      </c>
      <c r="M21" s="148"/>
      <c r="N21" s="148"/>
      <c r="O21" s="148"/>
      <c r="P21" s="148"/>
      <c r="Q21" s="148"/>
      <c r="R21" s="148"/>
      <c r="S21" s="148"/>
      <c r="T21" s="148"/>
      <c r="U21" s="148"/>
      <c r="V21" s="148"/>
      <c r="W21" s="148"/>
      <c r="X21" s="148"/>
      <c r="Y21" s="148"/>
      <c r="Z21" s="148"/>
      <c r="AA21" s="148"/>
    </row>
    <row r="22" spans="1:27" ht="15" customHeight="1">
      <c r="A22" s="412"/>
      <c r="B22" s="413"/>
      <c r="C22" s="414"/>
      <c r="D22" s="413"/>
      <c r="E22" s="413"/>
      <c r="F22" s="413"/>
      <c r="G22" s="413"/>
      <c r="H22" s="413"/>
      <c r="I22" s="413"/>
      <c r="J22" s="413"/>
      <c r="K22" s="415"/>
      <c r="L22" s="411"/>
      <c r="M22" s="148"/>
      <c r="N22" s="148"/>
      <c r="O22" s="148"/>
      <c r="P22" s="148"/>
      <c r="Q22" s="148"/>
      <c r="R22" s="148"/>
      <c r="S22" s="148"/>
      <c r="T22" s="148"/>
      <c r="U22" s="148"/>
      <c r="V22" s="148"/>
      <c r="W22" s="148"/>
      <c r="X22" s="148"/>
      <c r="Y22" s="148"/>
      <c r="Z22" s="148"/>
      <c r="AA22" s="148"/>
    </row>
    <row r="23" spans="1:27" ht="15" customHeight="1">
      <c r="A23" s="412"/>
      <c r="B23" s="418"/>
      <c r="C23" s="418"/>
      <c r="D23" s="418"/>
      <c r="E23" s="418"/>
      <c r="F23" s="418"/>
      <c r="G23" s="418"/>
      <c r="H23" s="418"/>
      <c r="I23" s="418"/>
      <c r="J23" s="418"/>
      <c r="K23" s="419"/>
      <c r="L23" s="411"/>
      <c r="M23" s="148"/>
      <c r="N23" s="148"/>
      <c r="O23" s="148"/>
      <c r="P23" s="148"/>
      <c r="Q23" s="148"/>
      <c r="R23" s="148"/>
      <c r="S23" s="148"/>
      <c r="T23" s="148"/>
      <c r="U23" s="148"/>
      <c r="V23" s="148"/>
      <c r="W23" s="148"/>
      <c r="X23" s="148"/>
      <c r="Y23" s="148"/>
      <c r="Z23" s="148"/>
      <c r="AA23" s="148"/>
    </row>
    <row r="24" spans="1:27" ht="15" customHeight="1">
      <c r="A24" s="417"/>
      <c r="B24" s="418"/>
      <c r="C24" s="418"/>
      <c r="D24" s="418"/>
      <c r="E24" s="418"/>
      <c r="F24" s="418"/>
      <c r="G24" s="418"/>
      <c r="H24" s="418"/>
      <c r="I24" s="418"/>
      <c r="J24" s="418"/>
      <c r="K24" s="420"/>
      <c r="L24" s="411"/>
      <c r="M24" s="148"/>
      <c r="N24" s="148"/>
      <c r="O24" s="148"/>
      <c r="P24" s="148"/>
      <c r="Q24" s="148"/>
      <c r="R24" s="148"/>
      <c r="S24" s="148"/>
      <c r="T24" s="148"/>
      <c r="U24" s="148"/>
      <c r="V24" s="148"/>
      <c r="W24" s="148"/>
      <c r="X24" s="148"/>
      <c r="Y24" s="148"/>
      <c r="Z24" s="148"/>
      <c r="AA24" s="148"/>
    </row>
    <row r="25" spans="1:27" ht="15" customHeight="1">
      <c r="A25" s="162"/>
      <c r="B25" s="161"/>
      <c r="C25" s="161"/>
      <c r="D25" s="161"/>
      <c r="E25" s="161"/>
      <c r="F25" s="161"/>
      <c r="G25" s="161"/>
      <c r="H25" s="161"/>
      <c r="I25" s="421"/>
      <c r="J25" s="418"/>
      <c r="K25" s="404" t="s">
        <v>385</v>
      </c>
      <c r="L25" s="411"/>
      <c r="M25" s="148"/>
      <c r="N25" s="148"/>
      <c r="O25" s="148"/>
      <c r="P25" s="148"/>
      <c r="Q25" s="148"/>
      <c r="R25" s="148"/>
      <c r="S25" s="148"/>
      <c r="T25" s="148"/>
      <c r="U25" s="148"/>
      <c r="V25" s="148"/>
      <c r="W25" s="148"/>
      <c r="X25" s="148"/>
      <c r="Y25" s="148"/>
      <c r="Z25" s="148"/>
      <c r="AA25" s="148"/>
    </row>
    <row r="26" spans="1:27" ht="15" customHeight="1">
      <c r="A26" s="162" t="s">
        <v>383</v>
      </c>
      <c r="B26" s="161" t="s">
        <v>806</v>
      </c>
      <c r="C26" s="161"/>
      <c r="D26" s="161"/>
      <c r="E26" s="161"/>
      <c r="F26" s="161"/>
      <c r="G26" s="161"/>
      <c r="H26" s="160" t="s">
        <v>807</v>
      </c>
      <c r="I26" s="161"/>
      <c r="J26" s="161"/>
      <c r="K26" s="916"/>
      <c r="L26" s="411"/>
      <c r="M26" s="148"/>
      <c r="N26" s="148"/>
      <c r="O26" s="148"/>
      <c r="P26" s="148"/>
      <c r="Q26" s="148"/>
      <c r="R26" s="148"/>
      <c r="S26" s="148"/>
      <c r="T26" s="148"/>
      <c r="U26" s="148"/>
      <c r="V26" s="148"/>
      <c r="W26" s="148"/>
      <c r="X26" s="148"/>
      <c r="Y26" s="148"/>
      <c r="Z26" s="148"/>
      <c r="AA26" s="148"/>
    </row>
    <row r="27" spans="1:27" ht="15" customHeight="1">
      <c r="A27" s="422" t="s">
        <v>808</v>
      </c>
      <c r="B27" s="160"/>
      <c r="C27" s="160"/>
      <c r="D27" s="423"/>
      <c r="E27" s="160"/>
      <c r="F27" s="423"/>
      <c r="G27" s="418"/>
      <c r="H27" s="418"/>
      <c r="I27" s="418"/>
      <c r="J27" s="418"/>
      <c r="K27" s="917"/>
      <c r="L27" s="411"/>
      <c r="M27" s="148"/>
      <c r="N27" s="148"/>
      <c r="O27" s="148"/>
      <c r="P27" s="148"/>
      <c r="Q27" s="148"/>
      <c r="R27" s="148"/>
      <c r="S27" s="148"/>
      <c r="T27" s="148"/>
      <c r="U27" s="148"/>
      <c r="V27" s="148"/>
      <c r="W27" s="148"/>
      <c r="X27" s="148"/>
      <c r="Y27" s="148"/>
      <c r="Z27" s="148"/>
      <c r="AA27" s="148"/>
    </row>
    <row r="28" spans="1:27" ht="15" customHeight="1">
      <c r="A28" s="162" t="s">
        <v>384</v>
      </c>
      <c r="B28" s="418"/>
      <c r="C28" s="424"/>
      <c r="D28" s="160" t="s">
        <v>809</v>
      </c>
      <c r="E28" s="418"/>
      <c r="F28" s="161" t="s">
        <v>810</v>
      </c>
      <c r="G28" s="425"/>
      <c r="H28" s="425"/>
      <c r="I28" s="425"/>
      <c r="J28" s="425"/>
      <c r="K28" s="918"/>
      <c r="L28" s="411"/>
      <c r="M28" s="148"/>
      <c r="N28" s="148"/>
      <c r="O28" s="148"/>
      <c r="P28" s="148"/>
      <c r="Q28" s="148"/>
      <c r="R28" s="148"/>
      <c r="S28" s="148"/>
      <c r="T28" s="148"/>
      <c r="U28" s="148"/>
      <c r="V28" s="148"/>
      <c r="W28" s="148"/>
      <c r="X28" s="148"/>
      <c r="Y28" s="148"/>
      <c r="Z28" s="148"/>
      <c r="AA28" s="148"/>
    </row>
    <row r="29" spans="1:27" ht="15" customHeight="1">
      <c r="A29" s="426"/>
      <c r="B29" s="427"/>
      <c r="C29" s="427"/>
      <c r="D29" s="427"/>
      <c r="E29" s="427"/>
      <c r="F29" s="427"/>
      <c r="G29" s="427"/>
      <c r="H29" s="427"/>
      <c r="I29" s="427"/>
      <c r="J29" s="427"/>
      <c r="K29" s="428"/>
      <c r="L29" s="411"/>
      <c r="M29" s="148"/>
      <c r="N29" s="148"/>
      <c r="O29" s="148"/>
      <c r="P29" s="148"/>
      <c r="Q29" s="148"/>
      <c r="R29" s="148"/>
      <c r="S29" s="148"/>
      <c r="T29" s="148"/>
      <c r="U29" s="148"/>
      <c r="V29" s="148"/>
      <c r="W29" s="148"/>
      <c r="X29" s="148"/>
      <c r="Y29" s="148"/>
      <c r="Z29" s="148"/>
      <c r="AA29" s="148"/>
    </row>
    <row r="30" spans="1:27" ht="15" customHeight="1">
      <c r="A30" s="429" t="s">
        <v>811</v>
      </c>
      <c r="B30" s="413"/>
      <c r="C30" s="413"/>
      <c r="D30" s="413"/>
      <c r="E30" s="413"/>
      <c r="F30" s="913" t="s">
        <v>802</v>
      </c>
      <c r="G30" s="914"/>
      <c r="H30" s="914"/>
      <c r="I30" s="914"/>
      <c r="J30" s="914"/>
      <c r="K30" s="915"/>
      <c r="L30" s="411" t="s">
        <v>803</v>
      </c>
      <c r="M30" s="148"/>
      <c r="N30" s="148"/>
      <c r="O30" s="148"/>
      <c r="P30" s="148"/>
      <c r="Q30" s="148"/>
      <c r="R30" s="148"/>
      <c r="S30" s="148"/>
      <c r="T30" s="148"/>
      <c r="U30" s="148"/>
      <c r="V30" s="148"/>
      <c r="W30" s="148"/>
      <c r="X30" s="148"/>
      <c r="Y30" s="148"/>
      <c r="Z30" s="148"/>
      <c r="AA30" s="148"/>
    </row>
    <row r="31" spans="1:27" ht="15" customHeight="1">
      <c r="A31" s="417"/>
      <c r="B31" s="418"/>
      <c r="C31" s="418"/>
      <c r="D31" s="418"/>
      <c r="E31" s="418"/>
      <c r="F31" s="418"/>
      <c r="G31" s="418"/>
      <c r="H31" s="418"/>
      <c r="I31" s="418"/>
      <c r="J31" s="418"/>
      <c r="K31" s="419"/>
      <c r="L31" s="411" t="s">
        <v>812</v>
      </c>
      <c r="M31" s="148"/>
      <c r="N31" s="148"/>
      <c r="O31" s="148"/>
      <c r="P31" s="148"/>
      <c r="Q31" s="148"/>
      <c r="R31" s="148"/>
      <c r="S31" s="148"/>
      <c r="T31" s="148"/>
      <c r="U31" s="148"/>
      <c r="V31" s="148"/>
      <c r="W31" s="148"/>
      <c r="X31" s="148"/>
      <c r="Y31" s="148"/>
      <c r="Z31" s="148"/>
      <c r="AA31" s="148"/>
    </row>
    <row r="32" spans="1:27" ht="15" customHeight="1">
      <c r="A32" s="417"/>
      <c r="B32" s="418"/>
      <c r="C32" s="424"/>
      <c r="D32" s="418"/>
      <c r="E32" s="418"/>
      <c r="F32" s="418"/>
      <c r="G32" s="418"/>
      <c r="H32" s="418"/>
      <c r="I32" s="418"/>
      <c r="J32" s="418"/>
      <c r="K32" s="419"/>
      <c r="L32" s="416" t="s">
        <v>805</v>
      </c>
      <c r="M32" s="148"/>
      <c r="N32" s="148"/>
      <c r="O32" s="148"/>
      <c r="P32" s="148"/>
      <c r="Q32" s="148"/>
      <c r="R32" s="148"/>
      <c r="S32" s="148"/>
      <c r="T32" s="148"/>
      <c r="U32" s="148"/>
      <c r="V32" s="148"/>
      <c r="W32" s="148"/>
      <c r="X32" s="148"/>
      <c r="Y32" s="148"/>
      <c r="Z32" s="148"/>
      <c r="AA32" s="148"/>
    </row>
    <row r="33" spans="1:27" ht="15" customHeight="1">
      <c r="A33" s="417"/>
      <c r="D33" s="418"/>
      <c r="E33" s="418"/>
      <c r="F33" s="418"/>
      <c r="G33" s="418"/>
      <c r="H33" s="418"/>
      <c r="I33" s="418"/>
      <c r="J33" s="418"/>
      <c r="K33" s="430"/>
      <c r="L33" s="411"/>
      <c r="M33" s="148"/>
      <c r="N33" s="148"/>
      <c r="O33" s="148"/>
      <c r="P33" s="148"/>
      <c r="Q33" s="148"/>
      <c r="R33" s="148"/>
      <c r="S33" s="148"/>
      <c r="T33" s="148"/>
      <c r="U33" s="148"/>
      <c r="V33" s="148"/>
      <c r="W33" s="148"/>
      <c r="X33" s="148"/>
      <c r="Y33" s="148"/>
      <c r="Z33" s="148"/>
      <c r="AA33" s="148"/>
    </row>
    <row r="34" spans="1:27" ht="15" customHeight="1">
      <c r="A34" s="431"/>
      <c r="B34" s="418"/>
      <c r="C34" s="424"/>
      <c r="D34" s="418"/>
      <c r="E34" s="418"/>
      <c r="F34" s="418"/>
      <c r="G34" s="418"/>
      <c r="H34" s="418"/>
      <c r="I34" s="418"/>
      <c r="J34" s="418"/>
      <c r="K34" s="404" t="s">
        <v>813</v>
      </c>
      <c r="L34" s="411"/>
      <c r="M34" s="148"/>
      <c r="N34" s="148"/>
      <c r="O34" s="148"/>
      <c r="P34" s="148"/>
      <c r="Q34" s="148"/>
      <c r="R34" s="148"/>
      <c r="S34" s="148"/>
      <c r="T34" s="148"/>
      <c r="U34" s="148"/>
      <c r="V34" s="148"/>
      <c r="W34" s="148"/>
      <c r="X34" s="148"/>
      <c r="Y34" s="148"/>
      <c r="Z34" s="148"/>
      <c r="AA34" s="148"/>
    </row>
    <row r="35" spans="1:27" ht="15" customHeight="1">
      <c r="A35" s="431"/>
      <c r="B35" s="418"/>
      <c r="C35" s="424"/>
      <c r="D35" s="418"/>
      <c r="E35" s="418"/>
      <c r="F35" s="418"/>
      <c r="G35" s="418"/>
      <c r="H35" s="418"/>
      <c r="I35" s="418"/>
      <c r="J35" s="418"/>
      <c r="K35" s="916"/>
      <c r="L35" s="411"/>
      <c r="M35" s="148"/>
      <c r="N35" s="148"/>
      <c r="O35" s="148"/>
      <c r="P35" s="148"/>
      <c r="Q35" s="148"/>
      <c r="R35" s="148"/>
      <c r="S35" s="148"/>
      <c r="T35" s="148"/>
      <c r="U35" s="148"/>
      <c r="V35" s="148"/>
      <c r="W35" s="148"/>
      <c r="X35" s="148"/>
      <c r="Y35" s="148"/>
      <c r="Z35" s="148"/>
      <c r="AA35" s="148"/>
    </row>
    <row r="36" spans="1:27" ht="15" customHeight="1">
      <c r="A36" s="431"/>
      <c r="B36" s="413"/>
      <c r="C36" s="413"/>
      <c r="D36" s="418"/>
      <c r="E36" s="418"/>
      <c r="F36" s="418"/>
      <c r="G36" s="418"/>
      <c r="H36" s="418"/>
      <c r="I36" s="418"/>
      <c r="J36" s="418"/>
      <c r="K36" s="917"/>
      <c r="L36" s="411"/>
      <c r="M36" s="148"/>
      <c r="N36" s="148"/>
      <c r="O36" s="148"/>
      <c r="P36" s="148"/>
      <c r="Q36" s="148"/>
      <c r="R36" s="148"/>
      <c r="S36" s="148"/>
      <c r="T36" s="148"/>
      <c r="U36" s="148"/>
      <c r="V36" s="148"/>
      <c r="W36" s="148"/>
      <c r="X36" s="148"/>
      <c r="Y36" s="148"/>
      <c r="Z36" s="148"/>
      <c r="AA36" s="148"/>
    </row>
    <row r="37" spans="1:27" ht="15" customHeight="1">
      <c r="A37" s="432"/>
      <c r="B37" s="433"/>
      <c r="C37" s="433"/>
      <c r="D37" s="433"/>
      <c r="E37" s="433"/>
      <c r="F37" s="433"/>
      <c r="G37" s="433"/>
      <c r="H37" s="433"/>
      <c r="I37" s="433"/>
      <c r="J37" s="433"/>
      <c r="K37" s="918"/>
      <c r="L37" s="411"/>
      <c r="M37" s="148"/>
      <c r="N37" s="148"/>
      <c r="O37" s="148"/>
      <c r="P37" s="148"/>
      <c r="Q37" s="148"/>
      <c r="R37" s="148"/>
      <c r="S37" s="148"/>
      <c r="T37" s="148"/>
      <c r="U37" s="148"/>
      <c r="V37" s="148"/>
      <c r="W37" s="148"/>
      <c r="X37" s="148"/>
      <c r="Y37" s="148"/>
      <c r="Z37" s="148"/>
      <c r="AA37" s="148"/>
    </row>
    <row r="38" spans="1:27" ht="20.25" customHeight="1">
      <c r="A38" s="924" t="s">
        <v>386</v>
      </c>
      <c r="B38" s="925"/>
      <c r="C38" s="925"/>
      <c r="D38" s="925"/>
      <c r="E38" s="925"/>
      <c r="F38" s="925"/>
      <c r="G38" s="925"/>
      <c r="H38" s="925"/>
      <c r="I38" s="925"/>
      <c r="J38" s="925"/>
      <c r="K38" s="926"/>
      <c r="L38" s="411"/>
      <c r="M38" s="148"/>
      <c r="N38" s="163"/>
      <c r="O38" s="148"/>
      <c r="P38" s="148"/>
      <c r="Q38" s="148"/>
      <c r="R38" s="148"/>
      <c r="S38" s="148"/>
      <c r="T38" s="148"/>
      <c r="U38" s="148"/>
      <c r="V38" s="148"/>
      <c r="W38" s="148"/>
      <c r="X38" s="148"/>
      <c r="Y38" s="148"/>
      <c r="Z38" s="148"/>
      <c r="AA38" s="148"/>
    </row>
    <row r="39" spans="1:27" ht="20.25" customHeight="1">
      <c r="A39" s="434" t="s">
        <v>387</v>
      </c>
      <c r="B39" s="435"/>
      <c r="C39" s="435"/>
      <c r="D39" s="435"/>
      <c r="E39" s="435"/>
      <c r="F39" s="435"/>
      <c r="G39" s="435"/>
      <c r="H39" s="435"/>
      <c r="I39" s="435"/>
      <c r="J39" s="435"/>
      <c r="K39" s="436"/>
      <c r="L39" s="411"/>
      <c r="M39" s="148"/>
      <c r="N39" s="163"/>
      <c r="O39" s="148"/>
      <c r="P39" s="148"/>
      <c r="Q39" s="148"/>
      <c r="R39" s="148"/>
      <c r="S39" s="148"/>
      <c r="T39" s="148"/>
      <c r="U39" s="148"/>
      <c r="V39" s="148"/>
      <c r="W39" s="148"/>
      <c r="X39" s="148"/>
      <c r="Y39" s="148"/>
      <c r="Z39" s="148"/>
      <c r="AA39" s="148"/>
    </row>
    <row r="40" spans="1:27" ht="20.25" customHeight="1">
      <c r="A40" s="437" t="s">
        <v>388</v>
      </c>
      <c r="B40" s="438"/>
      <c r="C40" s="438"/>
      <c r="D40" s="438"/>
      <c r="E40" s="438"/>
      <c r="F40" s="438"/>
      <c r="G40" s="438"/>
      <c r="H40" s="438"/>
      <c r="I40" s="438"/>
      <c r="J40" s="438"/>
      <c r="K40" s="439"/>
      <c r="L40" s="411"/>
      <c r="M40" s="148"/>
      <c r="N40" s="163"/>
      <c r="O40" s="148"/>
      <c r="P40" s="148"/>
      <c r="Q40" s="148"/>
      <c r="R40" s="148"/>
      <c r="S40" s="148"/>
      <c r="T40" s="148"/>
      <c r="U40" s="148"/>
      <c r="V40" s="148"/>
      <c r="W40" s="148"/>
      <c r="X40" s="148"/>
      <c r="Y40" s="148"/>
      <c r="Z40" s="148"/>
      <c r="AA40" s="148"/>
    </row>
    <row r="41" spans="1:27" ht="18" customHeight="1">
      <c r="A41" s="440" t="s">
        <v>389</v>
      </c>
      <c r="B41" s="441"/>
      <c r="C41" s="441"/>
      <c r="D41" s="441"/>
      <c r="E41" s="441"/>
      <c r="F41" s="441"/>
      <c r="G41" s="441"/>
      <c r="H41" s="441"/>
      <c r="I41" s="441"/>
      <c r="J41" s="441"/>
      <c r="K41" s="441"/>
      <c r="L41" s="411"/>
      <c r="M41" s="148"/>
      <c r="N41" s="163"/>
      <c r="O41" s="148"/>
      <c r="P41" s="148"/>
      <c r="Q41" s="148"/>
      <c r="R41" s="148"/>
      <c r="S41" s="148"/>
      <c r="T41" s="148"/>
      <c r="U41" s="148"/>
      <c r="V41" s="148"/>
      <c r="W41" s="148"/>
      <c r="X41" s="148"/>
      <c r="Y41" s="148"/>
      <c r="Z41" s="148"/>
      <c r="AA41" s="148"/>
    </row>
    <row r="42" spans="1:27" ht="16.149999999999999" customHeight="1">
      <c r="A42" s="442"/>
      <c r="B42" s="443"/>
      <c r="C42" s="443"/>
      <c r="D42" s="443"/>
      <c r="E42" s="443"/>
      <c r="F42" s="443"/>
      <c r="G42" s="443"/>
      <c r="H42" s="443"/>
      <c r="I42" s="443"/>
      <c r="J42" s="443"/>
      <c r="K42" s="444"/>
      <c r="L42" s="411"/>
      <c r="M42" s="148"/>
      <c r="N42" s="148"/>
      <c r="O42" s="148"/>
      <c r="P42" s="148"/>
      <c r="Q42" s="148"/>
      <c r="R42" s="148"/>
      <c r="S42" s="148"/>
      <c r="T42" s="148"/>
      <c r="U42" s="148"/>
      <c r="V42" s="148"/>
      <c r="W42" s="148"/>
      <c r="X42" s="148"/>
      <c r="Y42" s="148"/>
      <c r="Z42" s="148"/>
      <c r="AA42" s="148"/>
    </row>
    <row r="43" spans="1:27" ht="16.149999999999999" customHeight="1">
      <c r="A43" s="445"/>
      <c r="B43" s="446"/>
      <c r="C43" s="446"/>
      <c r="D43" s="446"/>
      <c r="E43" s="446"/>
      <c r="F43" s="446"/>
      <c r="G43" s="446"/>
      <c r="H43" s="447"/>
      <c r="I43" s="447"/>
      <c r="J43" s="447"/>
      <c r="K43" s="419"/>
      <c r="L43" s="411"/>
      <c r="M43" s="148"/>
      <c r="N43" s="148"/>
      <c r="O43" s="148"/>
      <c r="P43" s="148"/>
      <c r="Q43" s="148"/>
      <c r="R43" s="148"/>
      <c r="S43" s="148"/>
      <c r="T43" s="148"/>
      <c r="U43" s="148"/>
      <c r="V43" s="148"/>
      <c r="W43" s="148"/>
      <c r="X43" s="148"/>
      <c r="Y43" s="148"/>
      <c r="Z43" s="148"/>
      <c r="AA43" s="148"/>
    </row>
    <row r="44" spans="1:27" ht="16.149999999999999" customHeight="1">
      <c r="A44" s="445"/>
      <c r="B44" s="446"/>
      <c r="C44" s="446"/>
      <c r="D44" s="446"/>
      <c r="E44" s="446"/>
      <c r="F44" s="446"/>
      <c r="G44" s="446"/>
      <c r="H44" s="441"/>
      <c r="I44" s="441"/>
      <c r="J44" s="441"/>
      <c r="K44" s="448"/>
      <c r="L44" s="411" t="s">
        <v>814</v>
      </c>
      <c r="M44" s="148"/>
      <c r="N44" s="148"/>
      <c r="O44" s="148"/>
      <c r="P44" s="148"/>
      <c r="Q44" s="148"/>
      <c r="R44" s="148"/>
      <c r="S44" s="148"/>
      <c r="T44" s="148"/>
      <c r="U44" s="148"/>
      <c r="V44" s="148"/>
      <c r="W44" s="148"/>
      <c r="X44" s="148"/>
      <c r="Y44" s="148"/>
      <c r="Z44" s="148"/>
      <c r="AA44" s="148"/>
    </row>
    <row r="45" spans="1:27" ht="16.149999999999999" customHeight="1">
      <c r="A45" s="449"/>
      <c r="B45" s="413"/>
      <c r="C45" s="413"/>
      <c r="D45" s="413"/>
      <c r="E45" s="413"/>
      <c r="F45" s="413"/>
      <c r="G45" s="413"/>
      <c r="H45" s="919"/>
      <c r="I45" s="920"/>
      <c r="J45" s="450" t="s">
        <v>815</v>
      </c>
      <c r="K45" s="450" t="s">
        <v>816</v>
      </c>
      <c r="L45" s="411" t="s">
        <v>817</v>
      </c>
      <c r="M45" s="148"/>
      <c r="N45" s="148"/>
      <c r="O45" s="148"/>
      <c r="P45" s="148"/>
      <c r="Q45" s="148"/>
      <c r="R45" s="148"/>
      <c r="S45" s="148"/>
      <c r="T45" s="148"/>
      <c r="U45" s="148"/>
      <c r="V45" s="148"/>
      <c r="W45" s="148"/>
      <c r="X45" s="148"/>
      <c r="Y45" s="148"/>
      <c r="Z45" s="148"/>
      <c r="AA45" s="148"/>
    </row>
    <row r="46" spans="1:27" ht="16.149999999999999" customHeight="1">
      <c r="A46" s="431"/>
      <c r="B46" s="418"/>
      <c r="C46" s="418"/>
      <c r="D46" s="418"/>
      <c r="E46" s="418"/>
      <c r="F46" s="418"/>
      <c r="G46" s="418"/>
      <c r="H46" s="418"/>
      <c r="I46" s="451"/>
      <c r="J46" s="921"/>
      <c r="K46" s="921"/>
      <c r="L46" s="411"/>
      <c r="M46" s="148"/>
      <c r="N46" s="148"/>
      <c r="O46" s="148"/>
      <c r="P46" s="148"/>
      <c r="Q46" s="148"/>
      <c r="R46" s="148"/>
      <c r="S46" s="148"/>
      <c r="T46" s="148"/>
      <c r="U46" s="148"/>
      <c r="V46" s="148"/>
      <c r="W46" s="148"/>
      <c r="X46" s="148"/>
      <c r="Y46" s="148"/>
      <c r="Z46" s="148"/>
      <c r="AA46" s="148"/>
    </row>
    <row r="47" spans="1:27" ht="16.149999999999999" customHeight="1">
      <c r="A47" s="431"/>
      <c r="B47" s="418"/>
      <c r="C47" s="418"/>
      <c r="D47" s="418"/>
      <c r="E47" s="418"/>
      <c r="F47" s="418"/>
      <c r="G47" s="418"/>
      <c r="H47" s="418"/>
      <c r="I47" s="451"/>
      <c r="J47" s="922"/>
      <c r="K47" s="922"/>
      <c r="L47" s="411"/>
      <c r="M47" s="148"/>
      <c r="N47" s="148"/>
      <c r="O47" s="148"/>
      <c r="P47" s="148"/>
      <c r="Q47" s="148"/>
      <c r="R47" s="148"/>
      <c r="S47" s="148"/>
      <c r="T47" s="148"/>
      <c r="U47" s="148"/>
      <c r="V47" s="148"/>
      <c r="W47" s="148"/>
      <c r="X47" s="148"/>
      <c r="Y47" s="148"/>
      <c r="Z47" s="148"/>
      <c r="AA47" s="148"/>
    </row>
    <row r="48" spans="1:27">
      <c r="A48" s="431"/>
      <c r="B48" s="418"/>
      <c r="C48" s="418"/>
      <c r="D48" s="418"/>
      <c r="E48" s="418"/>
      <c r="F48" s="418"/>
      <c r="G48" s="418"/>
      <c r="H48" s="418"/>
      <c r="I48" s="451"/>
      <c r="J48" s="922"/>
      <c r="K48" s="922"/>
      <c r="L48" s="411"/>
      <c r="M48" s="148"/>
      <c r="N48" s="148"/>
      <c r="O48" s="148"/>
      <c r="P48" s="148"/>
      <c r="Q48" s="148"/>
      <c r="R48" s="148"/>
      <c r="S48" s="148"/>
      <c r="T48" s="148"/>
      <c r="U48" s="148"/>
      <c r="V48" s="148"/>
      <c r="W48" s="148"/>
      <c r="X48" s="148"/>
      <c r="Y48" s="148"/>
      <c r="Z48" s="148"/>
      <c r="AA48" s="148"/>
    </row>
    <row r="49" spans="1:27" ht="16.149999999999999" customHeight="1">
      <c r="A49" s="452"/>
      <c r="B49" s="453"/>
      <c r="C49" s="453"/>
      <c r="D49" s="453"/>
      <c r="E49" s="433"/>
      <c r="F49" s="454"/>
      <c r="G49" s="454"/>
      <c r="H49" s="453"/>
      <c r="I49" s="455"/>
      <c r="J49" s="923"/>
      <c r="K49" s="923"/>
      <c r="L49" s="411"/>
      <c r="M49" s="148"/>
      <c r="N49" s="148"/>
      <c r="O49" s="148"/>
      <c r="P49" s="148"/>
      <c r="Q49" s="148"/>
      <c r="R49" s="148"/>
      <c r="S49" s="148"/>
      <c r="T49" s="148"/>
      <c r="U49" s="148"/>
      <c r="V49" s="148"/>
      <c r="W49" s="148"/>
      <c r="X49" s="148"/>
      <c r="Y49" s="148"/>
      <c r="Z49" s="148"/>
      <c r="AA49" s="148"/>
    </row>
    <row r="50" spans="1:27" ht="16.5" customHeight="1">
      <c r="A50" s="456"/>
      <c r="B50" s="423"/>
      <c r="C50" s="423"/>
      <c r="D50" s="423"/>
      <c r="E50" s="423"/>
      <c r="F50" s="457"/>
      <c r="G50" s="457"/>
      <c r="H50" s="457"/>
      <c r="I50" s="423"/>
      <c r="J50" s="458"/>
      <c r="K50" s="441"/>
      <c r="L50" s="411"/>
      <c r="M50" s="148"/>
      <c r="N50" s="148"/>
      <c r="O50" s="148"/>
      <c r="P50" s="148"/>
      <c r="Q50" s="148"/>
      <c r="R50" s="148"/>
      <c r="S50" s="148"/>
      <c r="T50" s="148"/>
      <c r="U50" s="148"/>
      <c r="V50" s="148"/>
      <c r="W50" s="148"/>
      <c r="X50" s="148"/>
      <c r="Y50" s="148"/>
      <c r="Z50" s="148"/>
      <c r="AA50" s="148"/>
    </row>
    <row r="51" spans="1:27" ht="16.5" customHeight="1">
      <c r="A51" s="459" t="s">
        <v>390</v>
      </c>
      <c r="B51" s="460"/>
      <c r="C51" s="460"/>
      <c r="D51" s="461" t="s">
        <v>818</v>
      </c>
      <c r="E51" s="423"/>
      <c r="F51" s="456"/>
      <c r="G51" s="456"/>
      <c r="H51" s="456"/>
      <c r="I51" s="456"/>
      <c r="J51" s="456"/>
      <c r="K51" s="462" t="s">
        <v>819</v>
      </c>
      <c r="L51" s="411" t="s">
        <v>820</v>
      </c>
      <c r="M51" s="148"/>
      <c r="N51" s="148"/>
      <c r="O51" s="148"/>
      <c r="P51" s="148"/>
      <c r="Q51" s="148"/>
      <c r="R51" s="148"/>
      <c r="S51" s="148"/>
      <c r="T51" s="148"/>
      <c r="U51" s="148"/>
      <c r="V51" s="148"/>
      <c r="W51" s="148"/>
      <c r="X51" s="148"/>
      <c r="Y51" s="148"/>
      <c r="Z51" s="148"/>
      <c r="AA51" s="148"/>
    </row>
    <row r="52" spans="1:27" ht="16.5" customHeight="1">
      <c r="A52" s="459" t="s">
        <v>391</v>
      </c>
      <c r="B52" s="460"/>
      <c r="C52" s="460"/>
      <c r="D52" s="463"/>
      <c r="E52" s="423"/>
      <c r="F52" s="456"/>
      <c r="G52" s="456"/>
      <c r="H52" s="456"/>
      <c r="I52" s="456"/>
      <c r="J52" s="456"/>
      <c r="K52" s="906"/>
      <c r="L52" s="411"/>
      <c r="M52" s="148"/>
      <c r="N52" s="148"/>
      <c r="O52" s="148"/>
      <c r="P52" s="148"/>
      <c r="Q52" s="148"/>
      <c r="R52" s="148"/>
      <c r="S52" s="148"/>
      <c r="T52" s="148"/>
      <c r="U52" s="148"/>
      <c r="V52" s="148"/>
      <c r="W52" s="148"/>
      <c r="X52" s="148"/>
      <c r="Y52" s="148"/>
      <c r="Z52" s="148"/>
      <c r="AA52" s="148"/>
    </row>
    <row r="53" spans="1:27" ht="16.5" customHeight="1">
      <c r="A53" s="459" t="s">
        <v>821</v>
      </c>
      <c r="B53" s="460"/>
      <c r="C53" s="460"/>
      <c r="D53" s="463"/>
      <c r="E53" s="423"/>
      <c r="F53" s="456"/>
      <c r="G53" s="456"/>
      <c r="H53" s="456"/>
      <c r="I53" s="456"/>
      <c r="J53" s="464"/>
      <c r="K53" s="907"/>
      <c r="L53" s="411"/>
      <c r="M53" s="148"/>
      <c r="N53" s="148"/>
      <c r="O53" s="148"/>
      <c r="P53" s="148"/>
      <c r="Q53" s="148"/>
      <c r="R53" s="148"/>
      <c r="S53" s="148"/>
      <c r="T53" s="148"/>
      <c r="U53" s="148"/>
      <c r="V53" s="148"/>
      <c r="W53" s="148"/>
      <c r="X53" s="148"/>
      <c r="Y53" s="148"/>
      <c r="Z53" s="148"/>
      <c r="AA53" s="148"/>
    </row>
    <row r="54" spans="1:27" ht="16.5" customHeight="1">
      <c r="A54" s="459" t="s">
        <v>392</v>
      </c>
      <c r="B54" s="460"/>
      <c r="C54" s="460"/>
      <c r="D54" s="463"/>
      <c r="E54" s="423"/>
      <c r="F54" s="456"/>
      <c r="G54" s="456"/>
      <c r="H54" s="456"/>
      <c r="I54" s="456"/>
      <c r="J54" s="465"/>
      <c r="K54" s="907"/>
      <c r="L54" s="411"/>
      <c r="M54" s="148"/>
      <c r="N54" s="148"/>
      <c r="O54" s="148"/>
      <c r="P54" s="148"/>
      <c r="Q54" s="148"/>
      <c r="R54" s="148"/>
      <c r="S54" s="148"/>
      <c r="T54" s="148"/>
      <c r="U54" s="148"/>
      <c r="V54" s="148"/>
      <c r="W54" s="148"/>
      <c r="X54" s="148"/>
      <c r="Y54" s="148"/>
      <c r="Z54" s="148"/>
      <c r="AA54" s="148"/>
    </row>
    <row r="55" spans="1:27" ht="15" customHeight="1">
      <c r="A55" s="466" t="s">
        <v>393</v>
      </c>
      <c r="B55" s="467"/>
      <c r="C55" s="467"/>
      <c r="D55" s="468"/>
      <c r="E55" s="423"/>
      <c r="F55" s="456"/>
      <c r="G55" s="456"/>
      <c r="H55" s="456"/>
      <c r="I55" s="456"/>
      <c r="J55" s="465"/>
      <c r="K55" s="908"/>
      <c r="L55" s="469"/>
    </row>
  </sheetData>
  <mergeCells count="46">
    <mergeCell ref="K52:K55"/>
    <mergeCell ref="A18:B18"/>
    <mergeCell ref="C18:D18"/>
    <mergeCell ref="E18:G18"/>
    <mergeCell ref="H18:J18"/>
    <mergeCell ref="F19:K19"/>
    <mergeCell ref="K26:K28"/>
    <mergeCell ref="F30:K30"/>
    <mergeCell ref="H45:I45"/>
    <mergeCell ref="J46:J49"/>
    <mergeCell ref="K46:K49"/>
    <mergeCell ref="K35:K37"/>
    <mergeCell ref="A38:K38"/>
    <mergeCell ref="A17:B17"/>
    <mergeCell ref="A15:A16"/>
    <mergeCell ref="B15:C15"/>
    <mergeCell ref="D15:E15"/>
    <mergeCell ref="F15:I15"/>
    <mergeCell ref="J15:K15"/>
    <mergeCell ref="B16:C16"/>
    <mergeCell ref="D16:E16"/>
    <mergeCell ref="F16:I16"/>
    <mergeCell ref="J16:K16"/>
    <mergeCell ref="A12:A13"/>
    <mergeCell ref="B12:C12"/>
    <mergeCell ref="F12:I12"/>
    <mergeCell ref="J12:K12"/>
    <mergeCell ref="B13:C13"/>
    <mergeCell ref="F13:I13"/>
    <mergeCell ref="J13:K13"/>
    <mergeCell ref="A9:A10"/>
    <mergeCell ref="C9:D9"/>
    <mergeCell ref="E9:G9"/>
    <mergeCell ref="H9:H10"/>
    <mergeCell ref="J9:K9"/>
    <mergeCell ref="C10:D10"/>
    <mergeCell ref="E10:G10"/>
    <mergeCell ref="I10:K10"/>
    <mergeCell ref="A7:C7"/>
    <mergeCell ref="D7:F7"/>
    <mergeCell ref="G7:J7"/>
    <mergeCell ref="J3:K3"/>
    <mergeCell ref="A4:K4"/>
    <mergeCell ref="A6:C6"/>
    <mergeCell ref="D6:F6"/>
    <mergeCell ref="G6:J6"/>
  </mergeCells>
  <phoneticPr fontId="9"/>
  <printOptions horizontalCentered="1" verticalCentered="1"/>
  <pageMargins left="0" right="0" top="0" bottom="0" header="0.21" footer="0.1574803149606299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B4:G35"/>
  <sheetViews>
    <sheetView zoomScaleNormal="100" workbookViewId="0">
      <selection activeCell="F33" sqref="F33"/>
    </sheetView>
  </sheetViews>
  <sheetFormatPr defaultRowHeight="13.5"/>
  <cols>
    <col min="2" max="2" width="5.5" bestFit="1" customWidth="1"/>
    <col min="3" max="3" width="3.375" bestFit="1" customWidth="1"/>
    <col min="4" max="4" width="3.5" bestFit="1" customWidth="1"/>
    <col min="5" max="5" width="23" bestFit="1" customWidth="1"/>
    <col min="6" max="6" width="24.375" bestFit="1" customWidth="1"/>
    <col min="7" max="7" width="50.5" customWidth="1"/>
  </cols>
  <sheetData>
    <row r="4" spans="2:7">
      <c r="B4" s="43" t="s">
        <v>113</v>
      </c>
      <c r="C4" s="43" t="s">
        <v>114</v>
      </c>
      <c r="D4" s="43" t="s">
        <v>115</v>
      </c>
      <c r="E4" s="43" t="s">
        <v>116</v>
      </c>
      <c r="F4" s="43" t="s">
        <v>117</v>
      </c>
      <c r="G4" s="43" t="s">
        <v>118</v>
      </c>
    </row>
    <row r="5" spans="2:7">
      <c r="B5" s="34">
        <v>2020</v>
      </c>
      <c r="C5" s="34">
        <v>7</v>
      </c>
      <c r="D5" s="34"/>
      <c r="E5" s="43" t="s">
        <v>119</v>
      </c>
      <c r="F5" s="43" t="s">
        <v>120</v>
      </c>
      <c r="G5" s="43" t="s">
        <v>121</v>
      </c>
    </row>
    <row r="6" spans="2:7">
      <c r="B6" s="34">
        <v>2020</v>
      </c>
      <c r="C6" s="34">
        <v>7</v>
      </c>
      <c r="D6" s="34">
        <v>31</v>
      </c>
      <c r="E6" s="34" t="s">
        <v>122</v>
      </c>
      <c r="F6" s="34" t="s">
        <v>123</v>
      </c>
      <c r="G6" s="34" t="s">
        <v>124</v>
      </c>
    </row>
    <row r="7" spans="2:7">
      <c r="B7" s="34">
        <v>2020</v>
      </c>
      <c r="C7" s="34">
        <v>8</v>
      </c>
      <c r="D7" s="34">
        <v>19</v>
      </c>
      <c r="E7" s="34" t="s">
        <v>125</v>
      </c>
      <c r="F7" s="34" t="s">
        <v>126</v>
      </c>
      <c r="G7" s="34" t="s">
        <v>127</v>
      </c>
    </row>
    <row r="8" spans="2:7">
      <c r="B8" s="34">
        <v>2020</v>
      </c>
      <c r="C8" s="34">
        <v>8</v>
      </c>
      <c r="D8" s="34">
        <v>24</v>
      </c>
      <c r="E8" s="34" t="s">
        <v>128</v>
      </c>
      <c r="F8" s="34" t="s">
        <v>129</v>
      </c>
      <c r="G8" s="34"/>
    </row>
    <row r="9" spans="2:7">
      <c r="B9" s="34">
        <v>2020</v>
      </c>
      <c r="C9" s="34">
        <v>8</v>
      </c>
      <c r="D9" s="34">
        <v>28</v>
      </c>
      <c r="E9" s="34" t="s">
        <v>130</v>
      </c>
      <c r="F9" s="34" t="s">
        <v>131</v>
      </c>
      <c r="G9" s="34"/>
    </row>
    <row r="10" spans="2:7">
      <c r="B10" s="34">
        <v>2020</v>
      </c>
      <c r="C10" s="34">
        <v>9</v>
      </c>
      <c r="D10" s="34">
        <v>22</v>
      </c>
      <c r="E10" s="34" t="s">
        <v>132</v>
      </c>
      <c r="F10" s="34" t="s">
        <v>133</v>
      </c>
      <c r="G10" s="34"/>
    </row>
    <row r="11" spans="2:7">
      <c r="B11" s="34">
        <v>2020</v>
      </c>
      <c r="C11" s="34">
        <v>10</v>
      </c>
      <c r="D11" s="34">
        <v>14</v>
      </c>
      <c r="E11" s="34" t="s">
        <v>128</v>
      </c>
      <c r="F11" s="34" t="s">
        <v>134</v>
      </c>
      <c r="G11" s="34"/>
    </row>
    <row r="12" spans="2:7">
      <c r="B12" s="34">
        <v>2020</v>
      </c>
      <c r="C12" s="34">
        <v>10</v>
      </c>
      <c r="D12" s="34">
        <v>23</v>
      </c>
      <c r="E12" s="34" t="s">
        <v>135</v>
      </c>
      <c r="F12" s="34" t="s">
        <v>136</v>
      </c>
      <c r="G12" s="34" t="s">
        <v>137</v>
      </c>
    </row>
    <row r="13" spans="2:7">
      <c r="B13" s="34">
        <v>2020</v>
      </c>
      <c r="C13" s="34">
        <v>11</v>
      </c>
      <c r="D13" s="34">
        <v>3</v>
      </c>
      <c r="E13" s="34" t="s">
        <v>138</v>
      </c>
      <c r="F13" s="34" t="s">
        <v>126</v>
      </c>
      <c r="G13" s="34"/>
    </row>
    <row r="14" spans="2:7">
      <c r="B14" s="34">
        <v>2020</v>
      </c>
      <c r="C14" s="34">
        <v>11</v>
      </c>
      <c r="D14" s="34">
        <v>5</v>
      </c>
      <c r="E14" s="34" t="s">
        <v>128</v>
      </c>
      <c r="F14" s="34" t="s">
        <v>139</v>
      </c>
      <c r="G14" s="34" t="s">
        <v>140</v>
      </c>
    </row>
    <row r="15" spans="2:7">
      <c r="B15" s="34">
        <v>2020</v>
      </c>
      <c r="C15" s="34">
        <v>11</v>
      </c>
      <c r="D15" s="34">
        <v>8</v>
      </c>
      <c r="E15" s="34" t="s">
        <v>128</v>
      </c>
      <c r="F15" s="34" t="s">
        <v>141</v>
      </c>
      <c r="G15" s="34"/>
    </row>
    <row r="16" spans="2:7">
      <c r="B16" s="34">
        <v>2020</v>
      </c>
      <c r="C16" s="34">
        <v>11</v>
      </c>
      <c r="D16" s="34">
        <v>18</v>
      </c>
      <c r="E16" s="34" t="s">
        <v>138</v>
      </c>
      <c r="F16" s="34" t="s">
        <v>141</v>
      </c>
      <c r="G16" s="34"/>
    </row>
    <row r="17" spans="2:7">
      <c r="B17" s="34">
        <v>2020</v>
      </c>
      <c r="C17" s="34">
        <v>11</v>
      </c>
      <c r="D17" s="34">
        <v>26</v>
      </c>
      <c r="E17" s="34" t="s">
        <v>142</v>
      </c>
      <c r="F17" s="43" t="s">
        <v>143</v>
      </c>
      <c r="G17" s="34" t="s">
        <v>144</v>
      </c>
    </row>
    <row r="18" spans="2:7">
      <c r="B18" s="34">
        <v>2020</v>
      </c>
      <c r="C18" s="34">
        <v>12</v>
      </c>
      <c r="D18" s="34">
        <v>8</v>
      </c>
      <c r="E18" s="34" t="s">
        <v>145</v>
      </c>
      <c r="F18" s="34" t="s">
        <v>146</v>
      </c>
      <c r="G18" s="34" t="s">
        <v>147</v>
      </c>
    </row>
    <row r="19" spans="2:7">
      <c r="B19" s="34">
        <v>2020</v>
      </c>
      <c r="C19" s="34">
        <v>12</v>
      </c>
      <c r="D19" s="34">
        <v>12</v>
      </c>
      <c r="E19" s="34" t="s">
        <v>128</v>
      </c>
      <c r="F19" s="34" t="s">
        <v>141</v>
      </c>
      <c r="G19" s="34"/>
    </row>
    <row r="20" spans="2:7">
      <c r="B20" s="34">
        <v>2020</v>
      </c>
      <c r="C20" s="34">
        <v>2</v>
      </c>
      <c r="D20" s="34">
        <v>8</v>
      </c>
      <c r="E20" s="34" t="s">
        <v>148</v>
      </c>
      <c r="F20" s="43" t="s">
        <v>149</v>
      </c>
      <c r="G20" s="34"/>
    </row>
    <row r="21" spans="2:7">
      <c r="B21" s="34">
        <v>2021</v>
      </c>
      <c r="C21" s="34">
        <v>5</v>
      </c>
      <c r="D21" s="34">
        <v>9</v>
      </c>
      <c r="E21" s="34" t="s">
        <v>128</v>
      </c>
      <c r="F21" s="34" t="s">
        <v>126</v>
      </c>
      <c r="G21" s="34"/>
    </row>
    <row r="22" spans="2:7">
      <c r="B22" s="34">
        <v>2021</v>
      </c>
      <c r="C22" s="34">
        <v>9</v>
      </c>
      <c r="D22" s="34">
        <v>13</v>
      </c>
      <c r="E22" s="34" t="s">
        <v>138</v>
      </c>
      <c r="F22" s="34" t="s">
        <v>426</v>
      </c>
      <c r="G22" s="34" t="s">
        <v>427</v>
      </c>
    </row>
    <row r="23" spans="2:7">
      <c r="B23" s="34">
        <v>2021</v>
      </c>
      <c r="C23" s="34">
        <v>10</v>
      </c>
      <c r="D23" s="34">
        <v>3</v>
      </c>
      <c r="E23" s="34" t="s">
        <v>142</v>
      </c>
      <c r="F23" s="43" t="s">
        <v>143</v>
      </c>
      <c r="G23" s="34" t="s">
        <v>144</v>
      </c>
    </row>
    <row r="24" spans="2:7">
      <c r="B24" s="34">
        <v>2021</v>
      </c>
      <c r="C24" s="34">
        <v>11</v>
      </c>
      <c r="D24" s="34">
        <v>1</v>
      </c>
      <c r="E24" s="34" t="s">
        <v>128</v>
      </c>
      <c r="F24" s="34"/>
      <c r="G24" s="34"/>
    </row>
    <row r="25" spans="2:7">
      <c r="B25" s="34">
        <v>2022</v>
      </c>
      <c r="C25" s="34">
        <v>1</v>
      </c>
      <c r="D25" s="34">
        <v>26</v>
      </c>
      <c r="E25" s="34" t="s">
        <v>461</v>
      </c>
      <c r="F25" s="34" t="s">
        <v>462</v>
      </c>
      <c r="G25" s="34"/>
    </row>
    <row r="26" spans="2:7">
      <c r="B26" s="927" t="s">
        <v>465</v>
      </c>
      <c r="C26" s="928"/>
      <c r="D26" s="928"/>
      <c r="E26" s="928"/>
      <c r="F26" s="928"/>
      <c r="G26" s="929"/>
    </row>
    <row r="27" spans="2:7">
      <c r="B27" s="34">
        <v>2023</v>
      </c>
      <c r="C27" s="34">
        <v>3</v>
      </c>
      <c r="D27" s="34">
        <v>15</v>
      </c>
      <c r="E27" s="34" t="s">
        <v>138</v>
      </c>
      <c r="F27" s="34"/>
      <c r="G27" s="34"/>
    </row>
    <row r="28" spans="2:7">
      <c r="B28" s="34">
        <v>2023</v>
      </c>
      <c r="C28" s="34">
        <v>8</v>
      </c>
      <c r="D28" s="34">
        <v>2</v>
      </c>
      <c r="E28" s="34" t="s">
        <v>745</v>
      </c>
      <c r="F28" s="34"/>
      <c r="G28" s="34"/>
    </row>
    <row r="29" spans="2:7">
      <c r="B29" s="34"/>
      <c r="C29" s="34"/>
      <c r="D29" s="34"/>
      <c r="E29" s="34"/>
      <c r="F29" s="34"/>
      <c r="G29" s="34"/>
    </row>
    <row r="30" spans="2:7">
      <c r="B30" s="34"/>
      <c r="C30" s="34"/>
      <c r="D30" s="34"/>
      <c r="E30" s="34"/>
      <c r="F30" s="34"/>
      <c r="G30" s="34"/>
    </row>
    <row r="31" spans="2:7">
      <c r="B31" s="34"/>
      <c r="C31" s="34"/>
      <c r="D31" s="34"/>
      <c r="E31" s="34"/>
      <c r="F31" s="34"/>
      <c r="G31" s="34"/>
    </row>
    <row r="32" spans="2:7">
      <c r="B32" s="34"/>
      <c r="C32" s="34"/>
      <c r="D32" s="34"/>
      <c r="E32" s="34"/>
      <c r="F32" s="34"/>
      <c r="G32" s="34"/>
    </row>
    <row r="33" spans="2:7">
      <c r="B33" s="34"/>
      <c r="C33" s="34"/>
      <c r="D33" s="34"/>
      <c r="E33" s="34"/>
      <c r="F33" s="34"/>
      <c r="G33" s="34"/>
    </row>
    <row r="34" spans="2:7">
      <c r="B34" s="34"/>
      <c r="C34" s="34"/>
      <c r="D34" s="34"/>
      <c r="E34" s="34"/>
      <c r="F34" s="34"/>
      <c r="G34" s="34"/>
    </row>
    <row r="35" spans="2:7">
      <c r="B35" s="34"/>
      <c r="C35" s="34"/>
      <c r="D35" s="34"/>
      <c r="E35" s="34"/>
      <c r="F35" s="34"/>
      <c r="G35" s="34"/>
    </row>
  </sheetData>
  <mergeCells count="1">
    <mergeCell ref="B26:G26"/>
  </mergeCells>
  <phoneticPr fontId="9"/>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7">
    <pageSetUpPr fitToPage="1"/>
  </sheetPr>
  <dimension ref="A1:L121"/>
  <sheetViews>
    <sheetView zoomScaleNormal="100" workbookViewId="0">
      <selection activeCell="M32" sqref="M32"/>
    </sheetView>
  </sheetViews>
  <sheetFormatPr defaultColWidth="9" defaultRowHeight="13.5"/>
  <cols>
    <col min="1" max="1" width="3" style="44" customWidth="1"/>
    <col min="2" max="2" width="12.625" style="44" customWidth="1"/>
    <col min="3" max="3" width="9" style="44"/>
    <col min="4" max="4" width="9.75" style="44" customWidth="1"/>
    <col min="5" max="5" width="11.375" style="44" customWidth="1"/>
    <col min="6" max="6" width="9" style="44" customWidth="1"/>
    <col min="7" max="7" width="9" style="44"/>
    <col min="8" max="8" width="10" style="44" customWidth="1"/>
    <col min="9" max="9" width="15.875" style="44" customWidth="1"/>
    <col min="10" max="10" width="5.5" style="44" customWidth="1"/>
    <col min="11" max="11" width="11.625" style="44" bestFit="1" customWidth="1"/>
    <col min="12" max="12" width="12.75" style="44" bestFit="1" customWidth="1"/>
    <col min="13" max="16384" width="9" style="44"/>
  </cols>
  <sheetData>
    <row r="1" spans="1:12" ht="13.5" customHeight="1">
      <c r="A1" s="940" t="s">
        <v>174</v>
      </c>
      <c r="B1" s="940"/>
      <c r="C1" s="940"/>
      <c r="D1" s="940"/>
      <c r="E1" s="940"/>
      <c r="F1" s="940"/>
      <c r="G1" s="940"/>
      <c r="H1" s="940"/>
      <c r="I1" s="940"/>
    </row>
    <row r="2" spans="1:12" ht="13.5" customHeight="1">
      <c r="A2" s="940"/>
      <c r="B2" s="940"/>
      <c r="C2" s="940"/>
      <c r="D2" s="940"/>
      <c r="E2" s="940"/>
      <c r="F2" s="940"/>
      <c r="G2" s="940"/>
      <c r="H2" s="940"/>
      <c r="I2" s="940"/>
      <c r="L2" s="88" t="s">
        <v>175</v>
      </c>
    </row>
    <row r="3" spans="1:12">
      <c r="L3" s="88" t="s">
        <v>176</v>
      </c>
    </row>
    <row r="4" spans="1:12" ht="13.5" customHeight="1">
      <c r="B4" s="941" t="s">
        <v>875</v>
      </c>
      <c r="C4" s="942"/>
      <c r="D4" s="942"/>
      <c r="E4" s="942"/>
      <c r="F4" s="942"/>
      <c r="G4" s="942"/>
      <c r="H4" s="942"/>
      <c r="I4" s="943"/>
      <c r="L4" s="88"/>
    </row>
    <row r="5" spans="1:12" ht="13.5" customHeight="1">
      <c r="B5" s="944"/>
      <c r="C5" s="945"/>
      <c r="D5" s="945"/>
      <c r="E5" s="945"/>
      <c r="F5" s="945"/>
      <c r="G5" s="945"/>
      <c r="H5" s="945"/>
      <c r="I5" s="946"/>
    </row>
    <row r="6" spans="1:12" ht="13.5" customHeight="1" thickBot="1">
      <c r="B6" s="947"/>
      <c r="C6" s="948"/>
      <c r="D6" s="948"/>
      <c r="E6" s="948"/>
      <c r="F6" s="948"/>
      <c r="G6" s="948"/>
      <c r="H6" s="948"/>
      <c r="I6" s="949"/>
      <c r="L6" s="44" t="s">
        <v>177</v>
      </c>
    </row>
    <row r="7" spans="1:12" ht="13.5" customHeight="1">
      <c r="B7" s="89" t="s">
        <v>178</v>
      </c>
      <c r="C7" s="950" t="s">
        <v>179</v>
      </c>
      <c r="D7" s="950"/>
      <c r="E7" s="951" t="s">
        <v>180</v>
      </c>
      <c r="F7" s="951"/>
      <c r="G7" s="951" t="s">
        <v>181</v>
      </c>
      <c r="H7" s="951"/>
      <c r="I7" s="952"/>
    </row>
    <row r="8" spans="1:12" ht="13.5" customHeight="1">
      <c r="B8" s="930">
        <v>25</v>
      </c>
      <c r="C8" s="932">
        <v>1110</v>
      </c>
      <c r="D8" s="932"/>
      <c r="E8" s="934">
        <v>12100</v>
      </c>
      <c r="F8" s="934"/>
      <c r="G8" s="936" t="s">
        <v>761</v>
      </c>
      <c r="H8" s="936"/>
      <c r="I8" s="937"/>
      <c r="K8" s="90"/>
    </row>
    <row r="9" spans="1:12" ht="13.5" customHeight="1" thickBot="1">
      <c r="B9" s="931"/>
      <c r="C9" s="933"/>
      <c r="D9" s="933"/>
      <c r="E9" s="935"/>
      <c r="F9" s="935"/>
      <c r="G9" s="938"/>
      <c r="H9" s="938"/>
      <c r="I9" s="939"/>
    </row>
    <row r="10" spans="1:12" ht="13.5" customHeight="1">
      <c r="B10" s="953" t="s">
        <v>182</v>
      </c>
      <c r="C10" s="954"/>
      <c r="D10" s="955"/>
      <c r="E10" s="953" t="s">
        <v>564</v>
      </c>
      <c r="F10" s="954"/>
      <c r="G10" s="955"/>
      <c r="H10" s="956" t="s">
        <v>184</v>
      </c>
      <c r="I10" s="957"/>
    </row>
    <row r="11" spans="1:12" ht="13.5" customHeight="1">
      <c r="B11" s="958">
        <v>25</v>
      </c>
      <c r="C11" s="960">
        <v>1000</v>
      </c>
      <c r="D11" s="961"/>
      <c r="E11" s="958" t="s">
        <v>143</v>
      </c>
      <c r="F11" s="960" t="s">
        <v>143</v>
      </c>
      <c r="G11" s="961"/>
      <c r="H11" s="964" t="s">
        <v>1195</v>
      </c>
      <c r="I11" s="965"/>
    </row>
    <row r="12" spans="1:12" ht="13.5" customHeight="1" thickBot="1">
      <c r="B12" s="959"/>
      <c r="C12" s="962"/>
      <c r="D12" s="963"/>
      <c r="E12" s="959"/>
      <c r="F12" s="962"/>
      <c r="G12" s="963"/>
      <c r="H12" s="966"/>
      <c r="I12" s="967"/>
    </row>
    <row r="13" spans="1:12" ht="13.5" customHeight="1">
      <c r="B13" s="986" t="s">
        <v>185</v>
      </c>
      <c r="C13" s="989" t="s">
        <v>3378</v>
      </c>
      <c r="D13" s="990"/>
      <c r="E13" s="995"/>
      <c r="F13" s="998" t="s">
        <v>186</v>
      </c>
      <c r="G13" s="999"/>
      <c r="H13" s="999"/>
      <c r="I13" s="1000"/>
    </row>
    <row r="14" spans="1:12" ht="13.5" customHeight="1">
      <c r="B14" s="987"/>
      <c r="C14" s="991"/>
      <c r="D14" s="992"/>
      <c r="E14" s="996"/>
      <c r="F14" s="1001"/>
      <c r="G14" s="1002"/>
      <c r="H14" s="1002"/>
      <c r="I14" s="1003"/>
    </row>
    <row r="15" spans="1:12" ht="12" customHeight="1">
      <c r="B15" s="987"/>
      <c r="C15" s="991"/>
      <c r="D15" s="992"/>
      <c r="E15" s="996"/>
      <c r="F15" s="1001"/>
      <c r="G15" s="1002"/>
      <c r="H15" s="1002"/>
      <c r="I15" s="1003"/>
    </row>
    <row r="16" spans="1:12" ht="12" customHeight="1">
      <c r="B16" s="988"/>
      <c r="C16" s="993"/>
      <c r="D16" s="994"/>
      <c r="E16" s="997"/>
      <c r="F16" s="1004"/>
      <c r="G16" s="1005"/>
      <c r="H16" s="1005"/>
      <c r="I16" s="1006"/>
    </row>
    <row r="17" spans="2:9" ht="13.5" customHeight="1">
      <c r="B17" s="968" t="s">
        <v>3379</v>
      </c>
      <c r="C17" s="969"/>
      <c r="D17" s="969"/>
      <c r="E17" s="970"/>
      <c r="F17" s="977" t="s">
        <v>3365</v>
      </c>
      <c r="G17" s="978"/>
      <c r="H17" s="978"/>
      <c r="I17" s="979"/>
    </row>
    <row r="18" spans="2:9" ht="13.5" customHeight="1">
      <c r="B18" s="971"/>
      <c r="C18" s="972"/>
      <c r="D18" s="972"/>
      <c r="E18" s="973"/>
      <c r="F18" s="980"/>
      <c r="G18" s="981"/>
      <c r="H18" s="981"/>
      <c r="I18" s="982"/>
    </row>
    <row r="19" spans="2:9" ht="13.5" customHeight="1">
      <c r="B19" s="974"/>
      <c r="C19" s="975"/>
      <c r="D19" s="975"/>
      <c r="E19" s="976"/>
      <c r="F19" s="983"/>
      <c r="G19" s="984"/>
      <c r="H19" s="984"/>
      <c r="I19" s="985"/>
    </row>
    <row r="21" spans="2:9" ht="12" customHeight="1">
      <c r="B21" s="1007" t="s">
        <v>187</v>
      </c>
      <c r="C21" s="1007"/>
      <c r="D21" s="1007"/>
      <c r="E21" s="1007"/>
      <c r="F21" s="1007"/>
      <c r="G21" s="1007"/>
      <c r="H21" s="1007"/>
      <c r="I21" s="1007"/>
    </row>
    <row r="22" spans="2:9" ht="12" customHeight="1">
      <c r="B22" s="1007"/>
      <c r="C22" s="1007"/>
      <c r="D22" s="1007"/>
      <c r="E22" s="1007"/>
      <c r="F22" s="1007"/>
      <c r="G22" s="1007"/>
      <c r="H22" s="1007"/>
      <c r="I22" s="1007"/>
    </row>
    <row r="23" spans="2:9" ht="9.75" customHeight="1">
      <c r="B23" s="1007" t="s">
        <v>188</v>
      </c>
      <c r="C23" s="1007" t="s">
        <v>189</v>
      </c>
      <c r="D23" s="1007"/>
      <c r="E23" s="1007" t="s">
        <v>190</v>
      </c>
      <c r="F23" s="1007"/>
      <c r="G23" s="1008" t="s">
        <v>191</v>
      </c>
      <c r="H23" s="1008"/>
      <c r="I23" s="1009" t="s">
        <v>192</v>
      </c>
    </row>
    <row r="24" spans="2:9" ht="9.75" customHeight="1">
      <c r="B24" s="1007"/>
      <c r="C24" s="1007"/>
      <c r="D24" s="1007"/>
      <c r="E24" s="1007"/>
      <c r="F24" s="1007"/>
      <c r="G24" s="1008"/>
      <c r="H24" s="1008"/>
      <c r="I24" s="1007"/>
    </row>
    <row r="25" spans="2:9" ht="11.25" customHeight="1">
      <c r="B25" s="1007" t="s">
        <v>193</v>
      </c>
      <c r="C25" s="1007" t="s">
        <v>194</v>
      </c>
      <c r="D25" s="1007"/>
      <c r="E25" s="1007" t="s">
        <v>194</v>
      </c>
      <c r="F25" s="1007"/>
      <c r="G25" s="1008" t="s">
        <v>194</v>
      </c>
      <c r="H25" s="1008"/>
      <c r="I25" s="861"/>
    </row>
    <row r="26" spans="2:9" ht="11.25" customHeight="1">
      <c r="B26" s="1007"/>
      <c r="C26" s="1007"/>
      <c r="D26" s="1007"/>
      <c r="E26" s="1007"/>
      <c r="F26" s="1007"/>
      <c r="G26" s="1008"/>
      <c r="H26" s="1008"/>
      <c r="I26" s="863"/>
    </row>
    <row r="27" spans="2:9" ht="11.25" customHeight="1">
      <c r="B27" s="1007"/>
      <c r="C27" s="1007"/>
      <c r="D27" s="1007"/>
      <c r="E27" s="1007"/>
      <c r="F27" s="1007"/>
      <c r="G27" s="1008"/>
      <c r="H27" s="1008"/>
      <c r="I27" s="80" t="s">
        <v>195</v>
      </c>
    </row>
    <row r="28" spans="2:9" ht="12" customHeight="1">
      <c r="B28" s="1007" t="s">
        <v>196</v>
      </c>
      <c r="C28" s="1007"/>
      <c r="D28" s="1007"/>
      <c r="E28" s="1007"/>
      <c r="F28" s="1007"/>
      <c r="G28" s="1007"/>
      <c r="H28" s="1007"/>
      <c r="I28" s="1007"/>
    </row>
    <row r="29" spans="2:9" ht="12" customHeight="1">
      <c r="B29" s="1007"/>
      <c r="C29" s="1007"/>
      <c r="D29" s="1007"/>
      <c r="E29" s="1007"/>
      <c r="F29" s="1007"/>
      <c r="G29" s="1007"/>
      <c r="H29" s="1007"/>
      <c r="I29" s="1007"/>
    </row>
    <row r="30" spans="2:9" ht="9.75" customHeight="1">
      <c r="B30" s="1007" t="s">
        <v>188</v>
      </c>
      <c r="C30" s="1007" t="s">
        <v>189</v>
      </c>
      <c r="D30" s="1007"/>
      <c r="E30" s="1007" t="s">
        <v>190</v>
      </c>
      <c r="F30" s="1007"/>
      <c r="G30" s="1007" t="s">
        <v>191</v>
      </c>
      <c r="H30" s="1007"/>
      <c r="I30" s="1009" t="s">
        <v>192</v>
      </c>
    </row>
    <row r="31" spans="2:9" ht="9.75" customHeight="1">
      <c r="B31" s="1007"/>
      <c r="C31" s="1007"/>
      <c r="D31" s="1007"/>
      <c r="E31" s="1007"/>
      <c r="F31" s="1007"/>
      <c r="G31" s="1007"/>
      <c r="H31" s="1007"/>
      <c r="I31" s="1007"/>
    </row>
    <row r="32" spans="2:9" ht="11.25" customHeight="1">
      <c r="B32" s="1007" t="s">
        <v>197</v>
      </c>
      <c r="C32" s="1007" t="s">
        <v>194</v>
      </c>
      <c r="D32" s="1007"/>
      <c r="E32" s="1007" t="s">
        <v>194</v>
      </c>
      <c r="F32" s="1007"/>
      <c r="G32" s="1007" t="s">
        <v>194</v>
      </c>
      <c r="H32" s="1007"/>
      <c r="I32" s="861"/>
    </row>
    <row r="33" spans="2:9" ht="11.25" customHeight="1">
      <c r="B33" s="1007"/>
      <c r="C33" s="1007"/>
      <c r="D33" s="1007"/>
      <c r="E33" s="1007"/>
      <c r="F33" s="1007"/>
      <c r="G33" s="1007"/>
      <c r="H33" s="1007"/>
      <c r="I33" s="863"/>
    </row>
    <row r="34" spans="2:9" ht="11.25" customHeight="1">
      <c r="B34" s="1007"/>
      <c r="C34" s="1007"/>
      <c r="D34" s="1007"/>
      <c r="E34" s="1007"/>
      <c r="F34" s="1007"/>
      <c r="G34" s="1007"/>
      <c r="H34" s="1007"/>
      <c r="I34" s="80" t="s">
        <v>198</v>
      </c>
    </row>
    <row r="35" spans="2:9" ht="12" customHeight="1">
      <c r="B35" s="1007" t="s">
        <v>199</v>
      </c>
      <c r="C35" s="1007"/>
      <c r="D35" s="1007"/>
      <c r="E35" s="1007"/>
      <c r="F35" s="1007"/>
      <c r="G35" s="1007"/>
      <c r="H35" s="1007"/>
      <c r="I35" s="1007"/>
    </row>
    <row r="36" spans="2:9" ht="12" customHeight="1">
      <c r="B36" s="1007"/>
      <c r="C36" s="1007"/>
      <c r="D36" s="1007"/>
      <c r="E36" s="1007"/>
      <c r="F36" s="1007"/>
      <c r="G36" s="1007"/>
      <c r="H36" s="1007"/>
      <c r="I36" s="1007"/>
    </row>
    <row r="37" spans="2:9" ht="9.75" customHeight="1">
      <c r="B37" s="1007" t="s">
        <v>188</v>
      </c>
      <c r="C37" s="1007" t="s">
        <v>189</v>
      </c>
      <c r="D37" s="1007"/>
      <c r="E37" s="1007" t="s">
        <v>190</v>
      </c>
      <c r="F37" s="1007"/>
      <c r="G37" s="1007" t="s">
        <v>191</v>
      </c>
      <c r="H37" s="1007"/>
      <c r="I37" s="1009" t="s">
        <v>192</v>
      </c>
    </row>
    <row r="38" spans="2:9" ht="9.75" customHeight="1">
      <c r="B38" s="1007"/>
      <c r="C38" s="1007"/>
      <c r="D38" s="1007"/>
      <c r="E38" s="1007"/>
      <c r="F38" s="1007"/>
      <c r="G38" s="1007"/>
      <c r="H38" s="1007"/>
      <c r="I38" s="1007"/>
    </row>
    <row r="39" spans="2:9" ht="11.25" customHeight="1">
      <c r="B39" s="1007" t="s">
        <v>197</v>
      </c>
      <c r="C39" s="1007" t="s">
        <v>194</v>
      </c>
      <c r="D39" s="1007"/>
      <c r="E39" s="1007" t="s">
        <v>194</v>
      </c>
      <c r="F39" s="1007"/>
      <c r="G39" s="1007" t="s">
        <v>194</v>
      </c>
      <c r="H39" s="1007"/>
      <c r="I39" s="861"/>
    </row>
    <row r="40" spans="2:9" ht="11.25" customHeight="1">
      <c r="B40" s="1007"/>
      <c r="C40" s="1007"/>
      <c r="D40" s="1007"/>
      <c r="E40" s="1007"/>
      <c r="F40" s="1007"/>
      <c r="G40" s="1007"/>
      <c r="H40" s="1007"/>
      <c r="I40" s="863"/>
    </row>
    <row r="41" spans="2:9" ht="11.25" customHeight="1">
      <c r="B41" s="1007"/>
      <c r="C41" s="1007"/>
      <c r="D41" s="1007"/>
      <c r="E41" s="1007"/>
      <c r="F41" s="1007"/>
      <c r="G41" s="1007"/>
      <c r="H41" s="1007"/>
      <c r="I41" s="80" t="s">
        <v>198</v>
      </c>
    </row>
    <row r="42" spans="2:9" ht="9.75" customHeight="1">
      <c r="B42" s="1007" t="s">
        <v>188</v>
      </c>
      <c r="C42" s="1007" t="s">
        <v>189</v>
      </c>
      <c r="D42" s="1007"/>
      <c r="E42" s="1007" t="s">
        <v>190</v>
      </c>
      <c r="F42" s="1007"/>
      <c r="G42" s="1007" t="s">
        <v>191</v>
      </c>
      <c r="H42" s="1007"/>
      <c r="I42" s="1009" t="s">
        <v>192</v>
      </c>
    </row>
    <row r="43" spans="2:9" ht="9.75" customHeight="1">
      <c r="B43" s="1007"/>
      <c r="C43" s="1007"/>
      <c r="D43" s="1007"/>
      <c r="E43" s="1007"/>
      <c r="F43" s="1007"/>
      <c r="G43" s="1007"/>
      <c r="H43" s="1007"/>
      <c r="I43" s="1007"/>
    </row>
    <row r="44" spans="2:9" ht="11.25" customHeight="1">
      <c r="B44" s="1007" t="s">
        <v>193</v>
      </c>
      <c r="C44" s="1007" t="s">
        <v>194</v>
      </c>
      <c r="D44" s="1007"/>
      <c r="E44" s="1007" t="s">
        <v>194</v>
      </c>
      <c r="F44" s="1007"/>
      <c r="G44" s="1007" t="s">
        <v>194</v>
      </c>
      <c r="H44" s="1007"/>
      <c r="I44" s="861"/>
    </row>
    <row r="45" spans="2:9" ht="11.25" customHeight="1">
      <c r="B45" s="1007"/>
      <c r="C45" s="1007"/>
      <c r="D45" s="1007"/>
      <c r="E45" s="1007"/>
      <c r="F45" s="1007"/>
      <c r="G45" s="1007"/>
      <c r="H45" s="1007"/>
      <c r="I45" s="863"/>
    </row>
    <row r="46" spans="2:9" ht="11.25" customHeight="1">
      <c r="B46" s="1007"/>
      <c r="C46" s="1007"/>
      <c r="D46" s="1007"/>
      <c r="E46" s="1007"/>
      <c r="F46" s="1007"/>
      <c r="G46" s="1007"/>
      <c r="H46" s="1007"/>
      <c r="I46" s="80" t="s">
        <v>200</v>
      </c>
    </row>
    <row r="47" spans="2:9" ht="12" customHeight="1">
      <c r="B47" s="1007" t="s">
        <v>201</v>
      </c>
      <c r="C47" s="1007"/>
      <c r="D47" s="1007"/>
      <c r="E47" s="1007"/>
      <c r="F47" s="1007"/>
      <c r="G47" s="1007"/>
      <c r="H47" s="1007"/>
      <c r="I47" s="1007"/>
    </row>
    <row r="48" spans="2:9" ht="12" customHeight="1">
      <c r="B48" s="1007"/>
      <c r="C48" s="1007"/>
      <c r="D48" s="1007"/>
      <c r="E48" s="1007"/>
      <c r="F48" s="1007"/>
      <c r="G48" s="1007"/>
      <c r="H48" s="1007"/>
      <c r="I48" s="1007"/>
    </row>
    <row r="49" spans="2:9" ht="9.75" customHeight="1">
      <c r="B49" s="1007" t="s">
        <v>188</v>
      </c>
      <c r="C49" s="1007" t="s">
        <v>189</v>
      </c>
      <c r="D49" s="1007"/>
      <c r="E49" s="1007" t="s">
        <v>190</v>
      </c>
      <c r="F49" s="1007"/>
      <c r="G49" s="1007" t="s">
        <v>191</v>
      </c>
      <c r="H49" s="1007"/>
      <c r="I49" s="1009" t="s">
        <v>192</v>
      </c>
    </row>
    <row r="50" spans="2:9" ht="9.75" customHeight="1">
      <c r="B50" s="1007"/>
      <c r="C50" s="1007"/>
      <c r="D50" s="1007"/>
      <c r="E50" s="1007"/>
      <c r="F50" s="1007"/>
      <c r="G50" s="1007"/>
      <c r="H50" s="1007"/>
      <c r="I50" s="1007"/>
    </row>
    <row r="51" spans="2:9" ht="11.25" customHeight="1">
      <c r="B51" s="1007" t="s">
        <v>197</v>
      </c>
      <c r="C51" s="1007" t="s">
        <v>194</v>
      </c>
      <c r="D51" s="1007"/>
      <c r="E51" s="1007" t="s">
        <v>194</v>
      </c>
      <c r="F51" s="1007"/>
      <c r="G51" s="1007" t="s">
        <v>194</v>
      </c>
      <c r="H51" s="1007"/>
      <c r="I51" s="861"/>
    </row>
    <row r="52" spans="2:9" ht="11.25" customHeight="1">
      <c r="B52" s="1007"/>
      <c r="C52" s="1007"/>
      <c r="D52" s="1007"/>
      <c r="E52" s="1007"/>
      <c r="F52" s="1007"/>
      <c r="G52" s="1007"/>
      <c r="H52" s="1007"/>
      <c r="I52" s="863"/>
    </row>
    <row r="53" spans="2:9" ht="11.25" customHeight="1">
      <c r="B53" s="1007"/>
      <c r="C53" s="1007"/>
      <c r="D53" s="1007"/>
      <c r="E53" s="1007"/>
      <c r="F53" s="1007"/>
      <c r="G53" s="1007"/>
      <c r="H53" s="1007"/>
      <c r="I53" s="80" t="s">
        <v>195</v>
      </c>
    </row>
    <row r="54" spans="2:9" ht="12" customHeight="1">
      <c r="B54" s="1007" t="s">
        <v>202</v>
      </c>
      <c r="C54" s="1007"/>
      <c r="D54" s="1007"/>
      <c r="E54" s="1007"/>
      <c r="F54" s="1007"/>
      <c r="G54" s="1007"/>
      <c r="H54" s="1007"/>
      <c r="I54" s="1007"/>
    </row>
    <row r="55" spans="2:9" ht="12" customHeight="1">
      <c r="B55" s="1007"/>
      <c r="C55" s="1007"/>
      <c r="D55" s="1007"/>
      <c r="E55" s="1007"/>
      <c r="F55" s="1007"/>
      <c r="G55" s="1007"/>
      <c r="H55" s="1007"/>
      <c r="I55" s="1007"/>
    </row>
    <row r="56" spans="2:9" ht="9.75" customHeight="1">
      <c r="B56" s="1007" t="s">
        <v>188</v>
      </c>
      <c r="C56" s="1007" t="s">
        <v>189</v>
      </c>
      <c r="D56" s="1007"/>
      <c r="E56" s="1007" t="s">
        <v>190</v>
      </c>
      <c r="F56" s="1007"/>
      <c r="G56" s="1007" t="s">
        <v>191</v>
      </c>
      <c r="H56" s="1007"/>
      <c r="I56" s="1009" t="s">
        <v>192</v>
      </c>
    </row>
    <row r="57" spans="2:9" ht="9.75" customHeight="1">
      <c r="B57" s="1007"/>
      <c r="C57" s="1007"/>
      <c r="D57" s="1007"/>
      <c r="E57" s="1007"/>
      <c r="F57" s="1007"/>
      <c r="G57" s="1007"/>
      <c r="H57" s="1007"/>
      <c r="I57" s="1007"/>
    </row>
    <row r="58" spans="2:9" ht="11.25" customHeight="1">
      <c r="B58" s="1007" t="s">
        <v>193</v>
      </c>
      <c r="C58" s="1007" t="s">
        <v>194</v>
      </c>
      <c r="D58" s="1007"/>
      <c r="E58" s="1007" t="s">
        <v>194</v>
      </c>
      <c r="F58" s="1007"/>
      <c r="G58" s="1007" t="s">
        <v>194</v>
      </c>
      <c r="H58" s="1007"/>
      <c r="I58" s="861"/>
    </row>
    <row r="59" spans="2:9" ht="11.25" customHeight="1">
      <c r="B59" s="1007"/>
      <c r="C59" s="1007"/>
      <c r="D59" s="1007"/>
      <c r="E59" s="1007"/>
      <c r="F59" s="1007"/>
      <c r="G59" s="1007"/>
      <c r="H59" s="1007"/>
      <c r="I59" s="863"/>
    </row>
    <row r="60" spans="2:9" ht="11.25" customHeight="1">
      <c r="B60" s="1007"/>
      <c r="C60" s="1007"/>
      <c r="D60" s="1007"/>
      <c r="E60" s="1007"/>
      <c r="F60" s="1007"/>
      <c r="G60" s="1007"/>
      <c r="H60" s="1007"/>
      <c r="I60" s="80" t="s">
        <v>198</v>
      </c>
    </row>
    <row r="61" spans="2:9">
      <c r="C61" s="44" t="s">
        <v>203</v>
      </c>
    </row>
    <row r="62" spans="2:9" ht="58.5" customHeight="1"/>
    <row r="63" spans="2:9" ht="21">
      <c r="B63" s="1010" t="s">
        <v>781</v>
      </c>
      <c r="C63" s="1010"/>
      <c r="D63" s="1010"/>
      <c r="E63" s="1010"/>
      <c r="F63" s="1010"/>
      <c r="G63" s="1010"/>
      <c r="H63" s="1010"/>
      <c r="I63" s="377"/>
    </row>
    <row r="64" spans="2:9" ht="12" customHeight="1"/>
    <row r="65" spans="2:9" ht="12" customHeight="1"/>
    <row r="66" spans="2:9" ht="12" customHeight="1"/>
    <row r="67" spans="2:9" ht="12.75" hidden="1" customHeight="1">
      <c r="B67" s="385" t="s">
        <v>782</v>
      </c>
      <c r="C67" s="45" t="s">
        <v>783</v>
      </c>
      <c r="D67" s="390">
        <v>200</v>
      </c>
      <c r="E67" s="45"/>
      <c r="F67" s="45"/>
      <c r="G67" s="178" t="s">
        <v>784</v>
      </c>
      <c r="H67" s="392">
        <f>D67+H70</f>
        <v>9200</v>
      </c>
      <c r="I67" s="45"/>
    </row>
    <row r="68" spans="2:9" ht="12.75" hidden="1" customHeight="1">
      <c r="B68" s="379"/>
      <c r="C68" s="45"/>
      <c r="D68" s="390"/>
      <c r="E68" s="45"/>
      <c r="F68" s="45"/>
      <c r="G68" s="178"/>
      <c r="H68" s="392"/>
      <c r="I68" s="45"/>
    </row>
    <row r="69" spans="2:9" ht="12.75" hidden="1" customHeight="1">
      <c r="B69" s="380"/>
      <c r="C69" s="381"/>
      <c r="D69" s="391"/>
      <c r="E69" s="381"/>
      <c r="F69" s="381"/>
      <c r="G69" s="394"/>
      <c r="H69" s="393"/>
      <c r="I69" s="45"/>
    </row>
    <row r="70" spans="2:9" ht="12.75" customHeight="1">
      <c r="B70" s="385" t="s">
        <v>786</v>
      </c>
      <c r="C70" s="45"/>
      <c r="D70" s="390">
        <v>8000</v>
      </c>
      <c r="E70" s="45"/>
      <c r="F70" s="45"/>
      <c r="G70" s="178" t="s">
        <v>784</v>
      </c>
      <c r="H70" s="392">
        <f>D70+H118</f>
        <v>9000</v>
      </c>
      <c r="I70" s="45"/>
    </row>
    <row r="71" spans="2:9" ht="12.75" customHeight="1">
      <c r="B71" s="475" t="str">
        <f>C13</f>
        <v>08300621002</v>
      </c>
      <c r="C71" s="45"/>
      <c r="D71" s="390"/>
      <c r="E71" s="45"/>
      <c r="F71" s="45"/>
      <c r="G71" s="178"/>
      <c r="H71" s="392"/>
      <c r="I71" s="45"/>
    </row>
    <row r="72" spans="2:9" ht="12.75" customHeight="1">
      <c r="B72" s="379"/>
      <c r="C72" s="45"/>
      <c r="D72" s="390"/>
      <c r="E72" s="45"/>
      <c r="F72" s="45"/>
      <c r="G72" s="178"/>
      <c r="H72" s="392"/>
      <c r="I72" s="45"/>
    </row>
    <row r="73" spans="2:9" ht="12.75" customHeight="1">
      <c r="B73" s="379"/>
      <c r="C73" s="45"/>
      <c r="D73" s="390"/>
      <c r="E73" s="45"/>
      <c r="F73" s="45"/>
      <c r="G73" s="178"/>
      <c r="H73" s="392"/>
      <c r="I73" s="45"/>
    </row>
    <row r="74" spans="2:9" ht="12.75" customHeight="1">
      <c r="B74" s="379"/>
      <c r="C74" s="45"/>
      <c r="D74" s="390"/>
      <c r="E74" s="45"/>
      <c r="F74" s="45"/>
      <c r="G74" s="178"/>
      <c r="H74" s="392"/>
      <c r="I74" s="45"/>
    </row>
    <row r="75" spans="2:9" ht="12.75" customHeight="1">
      <c r="B75" s="379"/>
      <c r="C75" s="45"/>
      <c r="D75" s="390"/>
      <c r="E75" s="45"/>
      <c r="F75" s="45"/>
      <c r="G75" s="178"/>
      <c r="H75" s="392"/>
      <c r="I75" s="45"/>
    </row>
    <row r="76" spans="2:9" ht="12.75" customHeight="1">
      <c r="B76" s="379"/>
      <c r="C76" s="45"/>
      <c r="D76" s="390"/>
      <c r="E76" s="45"/>
      <c r="F76" s="45"/>
      <c r="G76" s="178"/>
      <c r="H76" s="392"/>
      <c r="I76" s="45"/>
    </row>
    <row r="77" spans="2:9" ht="12.75" customHeight="1">
      <c r="B77" s="379"/>
      <c r="C77" s="45"/>
      <c r="D77" s="390"/>
      <c r="E77" s="45"/>
      <c r="F77" s="45"/>
      <c r="G77" s="178"/>
      <c r="H77" s="392"/>
      <c r="I77" s="45"/>
    </row>
    <row r="78" spans="2:9" ht="12.75" customHeight="1">
      <c r="B78" s="379"/>
      <c r="C78" s="45"/>
      <c r="D78" s="390"/>
      <c r="E78" s="45"/>
      <c r="F78" s="45"/>
      <c r="G78" s="178"/>
      <c r="H78" s="392"/>
      <c r="I78" s="45"/>
    </row>
    <row r="79" spans="2:9" ht="12.75" customHeight="1">
      <c r="B79" s="379"/>
      <c r="C79" s="45"/>
      <c r="D79" s="390"/>
      <c r="E79" s="45"/>
      <c r="F79" s="45"/>
      <c r="G79" s="178"/>
      <c r="H79" s="392"/>
      <c r="I79" s="45"/>
    </row>
    <row r="80" spans="2:9" ht="12.75" customHeight="1">
      <c r="B80" s="379"/>
      <c r="C80" s="45"/>
      <c r="D80" s="390"/>
      <c r="E80" s="45"/>
      <c r="F80" s="45"/>
      <c r="G80" s="178"/>
      <c r="H80" s="392"/>
      <c r="I80" s="45"/>
    </row>
    <row r="81" spans="2:9" ht="12.75" customHeight="1">
      <c r="B81" s="379"/>
      <c r="C81" s="45"/>
      <c r="D81" s="390"/>
      <c r="E81" s="45"/>
      <c r="F81" s="45"/>
      <c r="G81" s="178"/>
      <c r="H81" s="392"/>
      <c r="I81" s="45"/>
    </row>
    <row r="82" spans="2:9" ht="12.75" customHeight="1">
      <c r="B82" s="379"/>
      <c r="C82" s="45"/>
      <c r="D82" s="390"/>
      <c r="E82" s="45"/>
      <c r="F82" s="45"/>
      <c r="G82" s="178"/>
      <c r="H82" s="392"/>
      <c r="I82" s="45"/>
    </row>
    <row r="83" spans="2:9" ht="12.75" customHeight="1">
      <c r="B83" s="379"/>
      <c r="C83" s="45"/>
      <c r="D83" s="390"/>
      <c r="E83" s="45"/>
      <c r="F83" s="45"/>
      <c r="G83" s="178"/>
      <c r="H83" s="392"/>
      <c r="I83" s="45"/>
    </row>
    <row r="84" spans="2:9" ht="12.75" customHeight="1">
      <c r="B84" s="379"/>
      <c r="C84" s="45"/>
      <c r="D84" s="390"/>
      <c r="E84" s="45"/>
      <c r="F84" s="45"/>
      <c r="G84" s="178"/>
      <c r="H84" s="392"/>
      <c r="I84" s="45"/>
    </row>
    <row r="85" spans="2:9" ht="12.75" customHeight="1">
      <c r="B85" s="379"/>
      <c r="C85" s="45"/>
      <c r="D85" s="390"/>
      <c r="E85" s="45"/>
      <c r="F85" s="45"/>
      <c r="G85" s="178"/>
      <c r="H85" s="392"/>
      <c r="I85" s="45"/>
    </row>
    <row r="86" spans="2:9" ht="12.75" customHeight="1">
      <c r="B86" s="379"/>
      <c r="C86" s="45"/>
      <c r="D86" s="390"/>
      <c r="E86" s="45"/>
      <c r="F86" s="45"/>
      <c r="G86" s="178"/>
      <c r="H86" s="392"/>
      <c r="I86" s="45"/>
    </row>
    <row r="87" spans="2:9" ht="12.75" customHeight="1">
      <c r="B87" s="379"/>
      <c r="C87" s="45"/>
      <c r="D87" s="390"/>
      <c r="E87" s="45"/>
      <c r="F87" s="45"/>
      <c r="G87" s="178"/>
      <c r="H87" s="392"/>
      <c r="I87" s="45"/>
    </row>
    <row r="88" spans="2:9" ht="12.75" customHeight="1">
      <c r="B88" s="379"/>
      <c r="C88" s="45"/>
      <c r="D88" s="390"/>
      <c r="E88" s="45"/>
      <c r="F88" s="45"/>
      <c r="G88" s="178"/>
      <c r="H88" s="392"/>
      <c r="I88" s="45"/>
    </row>
    <row r="89" spans="2:9" ht="12.75" customHeight="1">
      <c r="B89" s="379"/>
      <c r="C89" s="45"/>
      <c r="D89" s="390"/>
      <c r="E89" s="45"/>
      <c r="F89" s="45"/>
      <c r="G89" s="178"/>
      <c r="H89" s="392"/>
      <c r="I89" s="45"/>
    </row>
    <row r="90" spans="2:9" ht="12.75" customHeight="1">
      <c r="B90" s="379"/>
      <c r="C90" s="45"/>
      <c r="D90" s="390"/>
      <c r="E90" s="45"/>
      <c r="F90" s="45"/>
      <c r="G90" s="178"/>
      <c r="H90" s="392"/>
      <c r="I90" s="45"/>
    </row>
    <row r="91" spans="2:9" ht="12.75" customHeight="1">
      <c r="B91" s="379"/>
      <c r="C91" s="45"/>
      <c r="D91" s="390"/>
      <c r="E91" s="45"/>
      <c r="F91" s="45"/>
      <c r="G91" s="178"/>
      <c r="H91" s="392"/>
      <c r="I91" s="45"/>
    </row>
    <row r="92" spans="2:9" ht="12.75" customHeight="1">
      <c r="B92" s="379"/>
      <c r="C92" s="45"/>
      <c r="D92" s="390"/>
      <c r="E92" s="45"/>
      <c r="F92" s="45"/>
      <c r="G92" s="178"/>
      <c r="H92" s="392"/>
      <c r="I92" s="45"/>
    </row>
    <row r="93" spans="2:9" ht="12.75" customHeight="1">
      <c r="B93" s="379"/>
      <c r="C93" s="45"/>
      <c r="D93" s="390"/>
      <c r="E93" s="45"/>
      <c r="F93" s="45"/>
      <c r="G93" s="178"/>
      <c r="H93" s="392"/>
      <c r="I93" s="45"/>
    </row>
    <row r="94" spans="2:9" ht="12.75" customHeight="1">
      <c r="B94" s="379"/>
      <c r="C94" s="45"/>
      <c r="D94" s="390"/>
      <c r="E94" s="45"/>
      <c r="F94" s="45"/>
      <c r="G94" s="178"/>
      <c r="H94" s="392"/>
      <c r="I94" s="45"/>
    </row>
    <row r="95" spans="2:9" ht="12.75" customHeight="1">
      <c r="B95" s="379"/>
      <c r="C95" s="45"/>
      <c r="D95" s="390"/>
      <c r="E95" s="45"/>
      <c r="F95" s="45"/>
      <c r="G95" s="178"/>
      <c r="H95" s="392"/>
      <c r="I95" s="45"/>
    </row>
    <row r="96" spans="2:9" ht="12.75" customHeight="1">
      <c r="B96" s="379"/>
      <c r="C96" s="45"/>
      <c r="D96" s="390"/>
      <c r="E96" s="45"/>
      <c r="F96" s="45"/>
      <c r="G96" s="178"/>
      <c r="H96" s="392"/>
      <c r="I96" s="45"/>
    </row>
    <row r="97" spans="2:9" ht="12.75" customHeight="1">
      <c r="B97" s="379"/>
      <c r="C97" s="45"/>
      <c r="D97" s="390"/>
      <c r="E97" s="45"/>
      <c r="F97" s="45"/>
      <c r="G97" s="178"/>
      <c r="H97" s="392"/>
      <c r="I97" s="45"/>
    </row>
    <row r="98" spans="2:9" ht="12.75" customHeight="1">
      <c r="B98" s="379"/>
      <c r="C98" s="45"/>
      <c r="D98" s="390"/>
      <c r="E98" s="45"/>
      <c r="F98" s="45"/>
      <c r="G98" s="178"/>
      <c r="H98" s="392"/>
      <c r="I98" s="45"/>
    </row>
    <row r="99" spans="2:9" ht="12.75" customHeight="1">
      <c r="B99" s="379"/>
      <c r="C99" s="45"/>
      <c r="D99" s="390"/>
      <c r="E99" s="45"/>
      <c r="F99" s="45"/>
      <c r="G99" s="178"/>
      <c r="H99" s="392"/>
      <c r="I99" s="45"/>
    </row>
    <row r="100" spans="2:9" ht="12.75" customHeight="1">
      <c r="B100" s="379"/>
      <c r="C100" s="45"/>
      <c r="D100" s="390"/>
      <c r="E100" s="45"/>
      <c r="F100" s="45"/>
      <c r="G100" s="178"/>
      <c r="H100" s="392"/>
      <c r="I100" s="45"/>
    </row>
    <row r="101" spans="2:9" ht="12.75" customHeight="1">
      <c r="B101" s="379"/>
      <c r="C101" s="45"/>
      <c r="D101" s="390"/>
      <c r="E101" s="45"/>
      <c r="F101" s="45"/>
      <c r="G101" s="178"/>
      <c r="H101" s="392"/>
      <c r="I101" s="45"/>
    </row>
    <row r="102" spans="2:9" ht="12.75" customHeight="1">
      <c r="B102" s="379"/>
      <c r="C102" s="45"/>
      <c r="D102" s="390"/>
      <c r="E102" s="45"/>
      <c r="F102" s="45"/>
      <c r="G102" s="178"/>
      <c r="H102" s="392"/>
      <c r="I102" s="45"/>
    </row>
    <row r="103" spans="2:9" ht="12.75" customHeight="1">
      <c r="B103" s="379"/>
      <c r="C103" s="45"/>
      <c r="D103" s="390"/>
      <c r="E103" s="45"/>
      <c r="F103" s="45"/>
      <c r="G103" s="178"/>
      <c r="H103" s="392"/>
      <c r="I103" s="45"/>
    </row>
    <row r="104" spans="2:9" ht="12.75" customHeight="1">
      <c r="B104" s="379"/>
      <c r="C104" s="45"/>
      <c r="D104" s="390"/>
      <c r="E104" s="45"/>
      <c r="F104" s="45"/>
      <c r="G104" s="178"/>
      <c r="H104" s="392"/>
      <c r="I104" s="45"/>
    </row>
    <row r="105" spans="2:9" ht="12.75" customHeight="1">
      <c r="B105" s="379"/>
      <c r="C105" s="45"/>
      <c r="D105" s="390"/>
      <c r="E105" s="45"/>
      <c r="F105" s="45"/>
      <c r="G105" s="178"/>
      <c r="H105" s="392"/>
      <c r="I105" s="45"/>
    </row>
    <row r="106" spans="2:9" ht="12.75" customHeight="1">
      <c r="B106" s="379"/>
      <c r="C106" s="45"/>
      <c r="D106" s="390"/>
      <c r="E106" s="45"/>
      <c r="F106" s="45"/>
      <c r="G106" s="178"/>
      <c r="H106" s="392"/>
      <c r="I106" s="45"/>
    </row>
    <row r="107" spans="2:9" ht="12.75" customHeight="1">
      <c r="B107" s="379"/>
      <c r="C107" s="45"/>
      <c r="D107" s="390"/>
      <c r="E107" s="45"/>
      <c r="F107" s="45"/>
      <c r="G107" s="178"/>
      <c r="H107" s="392"/>
      <c r="I107" s="45"/>
    </row>
    <row r="108" spans="2:9" ht="12.75" customHeight="1">
      <c r="B108" s="379"/>
      <c r="C108" s="45"/>
      <c r="D108" s="390"/>
      <c r="E108" s="45"/>
      <c r="F108" s="45"/>
      <c r="G108" s="178"/>
      <c r="H108" s="392"/>
      <c r="I108" s="45"/>
    </row>
    <row r="109" spans="2:9" ht="12.75" customHeight="1">
      <c r="B109" s="379"/>
      <c r="C109" s="45"/>
      <c r="D109" s="390"/>
      <c r="E109" s="45"/>
      <c r="F109" s="45"/>
      <c r="G109" s="178"/>
      <c r="H109" s="392"/>
      <c r="I109" s="45"/>
    </row>
    <row r="110" spans="2:9" ht="12.75" customHeight="1">
      <c r="B110" s="379"/>
      <c r="C110" s="45"/>
      <c r="D110" s="390"/>
      <c r="E110" s="45"/>
      <c r="F110" s="45"/>
      <c r="G110" s="178"/>
      <c r="H110" s="392"/>
      <c r="I110" s="45"/>
    </row>
    <row r="111" spans="2:9" ht="12.75" customHeight="1">
      <c r="B111" s="379"/>
      <c r="C111" s="45"/>
      <c r="D111" s="390"/>
      <c r="E111" s="45"/>
      <c r="F111" s="45"/>
      <c r="G111" s="178"/>
      <c r="H111" s="392"/>
      <c r="I111" s="45"/>
    </row>
    <row r="112" spans="2:9" ht="12.75" customHeight="1">
      <c r="B112" s="379"/>
      <c r="C112" s="45"/>
      <c r="D112" s="390"/>
      <c r="E112" s="45"/>
      <c r="F112" s="45"/>
      <c r="G112" s="178"/>
      <c r="H112" s="392"/>
      <c r="I112" s="45"/>
    </row>
    <row r="113" spans="2:9" ht="12.75" customHeight="1">
      <c r="B113" s="379"/>
      <c r="C113" s="45"/>
      <c r="D113" s="390"/>
      <c r="E113" s="45"/>
      <c r="F113" s="45"/>
      <c r="G113" s="178"/>
      <c r="H113" s="392"/>
      <c r="I113" s="45"/>
    </row>
    <row r="114" spans="2:9" ht="12.75" customHeight="1">
      <c r="B114" s="379"/>
      <c r="C114" s="45"/>
      <c r="D114" s="390"/>
      <c r="E114" s="45"/>
      <c r="F114" s="45"/>
      <c r="G114" s="178"/>
      <c r="H114" s="392"/>
      <c r="I114" s="45"/>
    </row>
    <row r="115" spans="2:9" ht="12.75" customHeight="1">
      <c r="B115" s="379"/>
      <c r="C115" s="45"/>
      <c r="D115" s="390"/>
      <c r="E115" s="45"/>
      <c r="F115" s="45"/>
      <c r="G115" s="178"/>
      <c r="H115" s="392"/>
      <c r="I115" s="45"/>
    </row>
    <row r="116" spans="2:9" ht="12.75" customHeight="1">
      <c r="B116" s="379"/>
      <c r="C116" s="45"/>
      <c r="D116" s="390"/>
      <c r="E116" s="45"/>
      <c r="F116" s="45"/>
      <c r="G116" s="178"/>
      <c r="H116" s="392"/>
      <c r="I116" s="45"/>
    </row>
    <row r="117" spans="2:9" ht="12.75" customHeight="1">
      <c r="B117" s="380"/>
      <c r="C117" s="381"/>
      <c r="D117" s="391"/>
      <c r="E117" s="381"/>
      <c r="F117" s="381"/>
      <c r="G117" s="394"/>
      <c r="H117" s="393"/>
      <c r="I117" s="45"/>
    </row>
    <row r="118" spans="2:9" ht="12.75" customHeight="1">
      <c r="B118" s="385" t="s">
        <v>182</v>
      </c>
      <c r="C118" s="388">
        <f>B11</f>
        <v>25</v>
      </c>
      <c r="D118" s="390">
        <f>C11</f>
        <v>1000</v>
      </c>
      <c r="E118" s="45"/>
      <c r="F118" s="45"/>
      <c r="G118" s="178" t="s">
        <v>784</v>
      </c>
      <c r="H118" s="392">
        <f>C11</f>
        <v>1000</v>
      </c>
      <c r="I118" s="45"/>
    </row>
    <row r="119" spans="2:9" ht="12.75" customHeight="1">
      <c r="B119" s="379"/>
      <c r="C119" s="45"/>
      <c r="D119" s="390"/>
      <c r="E119" s="45"/>
      <c r="F119" s="45"/>
      <c r="G119" s="178"/>
      <c r="H119" s="392"/>
      <c r="I119" s="45"/>
    </row>
    <row r="120" spans="2:9" ht="12.75" customHeight="1">
      <c r="B120" s="379"/>
      <c r="C120" s="45"/>
      <c r="D120" s="390"/>
      <c r="E120" s="45"/>
      <c r="F120" s="45"/>
      <c r="G120" s="178"/>
      <c r="H120" s="392"/>
      <c r="I120" s="44" t="s">
        <v>787</v>
      </c>
    </row>
    <row r="121" spans="2:9" ht="12.75" customHeight="1">
      <c r="B121" s="382"/>
      <c r="C121" s="383"/>
      <c r="D121" s="396"/>
      <c r="E121" s="383"/>
      <c r="F121" s="383"/>
      <c r="G121" s="395"/>
      <c r="H121" s="397"/>
      <c r="I121" s="45"/>
    </row>
  </sheetData>
  <dataConsolidate link="1"/>
  <mergeCells count="89">
    <mergeCell ref="B63:H63"/>
    <mergeCell ref="B58:B60"/>
    <mergeCell ref="C58:D60"/>
    <mergeCell ref="E58:F60"/>
    <mergeCell ref="G58:H60"/>
    <mergeCell ref="I58:I59"/>
    <mergeCell ref="B54:I55"/>
    <mergeCell ref="B56:B57"/>
    <mergeCell ref="C56:D57"/>
    <mergeCell ref="E56:F57"/>
    <mergeCell ref="G56:H57"/>
    <mergeCell ref="I56:I57"/>
    <mergeCell ref="B49:B50"/>
    <mergeCell ref="C49:D50"/>
    <mergeCell ref="E49:F50"/>
    <mergeCell ref="G49:H50"/>
    <mergeCell ref="I49:I50"/>
    <mergeCell ref="B51:B53"/>
    <mergeCell ref="C51:D53"/>
    <mergeCell ref="E51:F53"/>
    <mergeCell ref="G51:H53"/>
    <mergeCell ref="I51:I52"/>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30:B31"/>
    <mergeCell ref="C30:D31"/>
    <mergeCell ref="E30:F31"/>
    <mergeCell ref="G30:H31"/>
    <mergeCell ref="I30:I31"/>
    <mergeCell ref="B32:B34"/>
    <mergeCell ref="C32:D34"/>
    <mergeCell ref="E32:F34"/>
    <mergeCell ref="G32:H34"/>
    <mergeCell ref="I32:I33"/>
    <mergeCell ref="B28:I29"/>
    <mergeCell ref="B21:I22"/>
    <mergeCell ref="B23:B24"/>
    <mergeCell ref="C23:D24"/>
    <mergeCell ref="E23:F24"/>
    <mergeCell ref="G23:H24"/>
    <mergeCell ref="I23:I24"/>
    <mergeCell ref="B25:B27"/>
    <mergeCell ref="C25:D27"/>
    <mergeCell ref="E25:F27"/>
    <mergeCell ref="G25:H27"/>
    <mergeCell ref="I25:I26"/>
    <mergeCell ref="B17:E19"/>
    <mergeCell ref="F17:I19"/>
    <mergeCell ref="B13:B16"/>
    <mergeCell ref="C13:D16"/>
    <mergeCell ref="E13:E16"/>
    <mergeCell ref="F13:I16"/>
    <mergeCell ref="B10:D10"/>
    <mergeCell ref="E10:G10"/>
    <mergeCell ref="H10:I10"/>
    <mergeCell ref="B11:B12"/>
    <mergeCell ref="C11:D12"/>
    <mergeCell ref="E11:E12"/>
    <mergeCell ref="F11:G12"/>
    <mergeCell ref="H11:I12"/>
    <mergeCell ref="B8:B9"/>
    <mergeCell ref="C8:D9"/>
    <mergeCell ref="E8:F9"/>
    <mergeCell ref="G8:I9"/>
    <mergeCell ref="A1:I2"/>
    <mergeCell ref="B4:I6"/>
    <mergeCell ref="C7:D7"/>
    <mergeCell ref="E7:F7"/>
    <mergeCell ref="G7:I7"/>
  </mergeCells>
  <phoneticPr fontId="9"/>
  <conditionalFormatting sqref="H11:I12">
    <cfRule type="containsText" dxfId="1585" priority="42" operator="containsText" text="外面蒸着">
      <formula>NOT(ISERROR(SEARCH("外面蒸着",H11)))</formula>
    </cfRule>
  </conditionalFormatting>
  <conditionalFormatting sqref="C11:D12">
    <cfRule type="cellIs" dxfId="1584" priority="1" operator="equal">
      <formula>1000</formula>
    </cfRule>
    <cfRule type="cellIs" dxfId="1583" priority="2" operator="notEqual">
      <formula>350</formula>
    </cfRule>
  </conditionalFormatting>
  <dataValidations count="2">
    <dataValidation type="list" allowBlank="1" showInputMessage="1" showErrorMessage="1" sqref="H11:I12" xr:uid="{00000000-0002-0000-1300-000000000000}">
      <formula1>$L$2:$L$3</formula1>
    </dataValidation>
    <dataValidation type="list" allowBlank="1" showInputMessage="1" showErrorMessage="1" sqref="E13:E16" xr:uid="{00000000-0002-0000-1300-000001000000}">
      <formula1>$L$5:$L$6</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印刷">
                <anchor moveWithCells="1" sizeWithCells="1">
                  <from>
                    <xdr:col>9</xdr:col>
                    <xdr:colOff>257175</xdr:colOff>
                    <xdr:row>1</xdr:row>
                    <xdr:rowOff>38100</xdr:rowOff>
                  </from>
                  <to>
                    <xdr:col>10</xdr:col>
                    <xdr:colOff>638175</xdr:colOff>
                    <xdr:row>3</xdr:row>
                    <xdr:rowOff>0</xdr:rowOff>
                  </to>
                </anchor>
              </controlPr>
            </control>
          </mc:Choice>
        </mc:AlternateContent>
        <mc:AlternateContent xmlns:mc="http://schemas.openxmlformats.org/markup-compatibility/2006">
          <mc:Choice Requires="x14">
            <control shapeId="11271" r:id="rId5" name="Button 7">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mc:AlternateContent xmlns:mc="http://schemas.openxmlformats.org/markup-compatibility/2006">
          <mc:Choice Requires="x14">
            <control shapeId="11273" r:id="rId6" name="Check Box 9">
              <controlPr defaultSize="0" autoFill="0" autoLine="0" autoPict="0">
                <anchor moveWithCells="1">
                  <from>
                    <xdr:col>2</xdr:col>
                    <xdr:colOff>123825</xdr:colOff>
                    <xdr:row>10</xdr:row>
                    <xdr:rowOff>19050</xdr:rowOff>
                  </from>
                  <to>
                    <xdr:col>2</xdr:col>
                    <xdr:colOff>381000</xdr:colOff>
                    <xdr:row>11</xdr:row>
                    <xdr:rowOff>152400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8">
    <pageSetUpPr fitToPage="1"/>
  </sheetPr>
  <dimension ref="A1:N121"/>
  <sheetViews>
    <sheetView zoomScaleNormal="100" workbookViewId="0">
      <selection activeCell="L28" sqref="L28"/>
    </sheetView>
  </sheetViews>
  <sheetFormatPr defaultColWidth="9" defaultRowHeight="13.5"/>
  <cols>
    <col min="1" max="1" width="3" style="44" customWidth="1"/>
    <col min="2" max="2" width="12.625" style="44" customWidth="1"/>
    <col min="3" max="3" width="9" style="44"/>
    <col min="4" max="4" width="9.5" style="44" customWidth="1"/>
    <col min="5" max="5" width="11.375" style="44" customWidth="1"/>
    <col min="6" max="7" width="9" style="44"/>
    <col min="8" max="8" width="10.5" style="44" customWidth="1"/>
    <col min="9" max="9" width="15.875" style="44" customWidth="1"/>
    <col min="10" max="10" width="5.5" style="44" customWidth="1"/>
    <col min="11" max="11" width="11.625" style="44" bestFit="1" customWidth="1"/>
    <col min="12" max="12" width="12.75" style="44" bestFit="1" customWidth="1"/>
    <col min="13" max="13" width="9" style="44"/>
    <col min="14" max="14" width="10.625" style="44" bestFit="1" customWidth="1"/>
    <col min="15" max="18" width="9" style="44"/>
    <col min="19" max="19" width="9" style="44" customWidth="1"/>
    <col min="20" max="16384" width="9" style="44"/>
  </cols>
  <sheetData>
    <row r="1" spans="1:14" ht="13.5" customHeight="1">
      <c r="A1" s="940" t="s">
        <v>174</v>
      </c>
      <c r="B1" s="940"/>
      <c r="C1" s="940"/>
      <c r="D1" s="940"/>
      <c r="E1" s="940"/>
      <c r="F1" s="940"/>
      <c r="G1" s="940"/>
      <c r="H1" s="940"/>
      <c r="I1" s="940"/>
    </row>
    <row r="2" spans="1:14" ht="13.5" customHeight="1">
      <c r="A2" s="940"/>
      <c r="B2" s="940"/>
      <c r="C2" s="940"/>
      <c r="D2" s="940"/>
      <c r="E2" s="940"/>
      <c r="F2" s="940"/>
      <c r="G2" s="940"/>
      <c r="H2" s="940"/>
      <c r="I2" s="940"/>
      <c r="L2" s="88" t="s">
        <v>175</v>
      </c>
    </row>
    <row r="3" spans="1:14">
      <c r="L3" s="88" t="s">
        <v>176</v>
      </c>
    </row>
    <row r="4" spans="1:14" ht="13.5" customHeight="1">
      <c r="B4" s="941" t="s">
        <v>501</v>
      </c>
      <c r="C4" s="942"/>
      <c r="D4" s="942"/>
      <c r="E4" s="942"/>
      <c r="F4" s="942"/>
      <c r="G4" s="942"/>
      <c r="H4" s="942"/>
      <c r="I4" s="943"/>
      <c r="L4" s="88"/>
    </row>
    <row r="5" spans="1:14" ht="13.5" customHeight="1">
      <c r="B5" s="944"/>
      <c r="C5" s="945"/>
      <c r="D5" s="945"/>
      <c r="E5" s="945"/>
      <c r="F5" s="945"/>
      <c r="G5" s="945"/>
      <c r="H5" s="945"/>
      <c r="I5" s="946"/>
    </row>
    <row r="6" spans="1:14" ht="13.5" customHeight="1" thickBot="1">
      <c r="B6" s="947"/>
      <c r="C6" s="948"/>
      <c r="D6" s="948"/>
      <c r="E6" s="948"/>
      <c r="F6" s="948"/>
      <c r="G6" s="948"/>
      <c r="H6" s="948"/>
      <c r="I6" s="949"/>
      <c r="L6" s="44" t="s">
        <v>177</v>
      </c>
    </row>
    <row r="7" spans="1:14" ht="13.5" customHeight="1">
      <c r="B7" s="89" t="s">
        <v>178</v>
      </c>
      <c r="C7" s="950" t="s">
        <v>179</v>
      </c>
      <c r="D7" s="950"/>
      <c r="E7" s="951" t="s">
        <v>180</v>
      </c>
      <c r="F7" s="951"/>
      <c r="G7" s="951" t="s">
        <v>181</v>
      </c>
      <c r="H7" s="951"/>
      <c r="I7" s="952"/>
    </row>
    <row r="8" spans="1:14" ht="13.5" customHeight="1">
      <c r="B8" s="930">
        <v>50</v>
      </c>
      <c r="C8" s="932">
        <v>1255</v>
      </c>
      <c r="D8" s="932"/>
      <c r="E8" s="934">
        <v>12200</v>
      </c>
      <c r="F8" s="934"/>
      <c r="G8" s="936" t="s">
        <v>725</v>
      </c>
      <c r="H8" s="936"/>
      <c r="I8" s="937"/>
      <c r="K8" s="90"/>
    </row>
    <row r="9" spans="1:14" ht="13.5" customHeight="1" thickBot="1">
      <c r="B9" s="931"/>
      <c r="C9" s="933"/>
      <c r="D9" s="933"/>
      <c r="E9" s="935"/>
      <c r="F9" s="935"/>
      <c r="G9" s="938"/>
      <c r="H9" s="938"/>
      <c r="I9" s="939"/>
      <c r="M9" s="386"/>
    </row>
    <row r="10" spans="1:14" ht="13.5" customHeight="1">
      <c r="B10" s="953" t="s">
        <v>182</v>
      </c>
      <c r="C10" s="954"/>
      <c r="D10" s="955"/>
      <c r="E10" s="953" t="s">
        <v>1196</v>
      </c>
      <c r="F10" s="954"/>
      <c r="G10" s="955"/>
      <c r="H10" s="956" t="s">
        <v>184</v>
      </c>
      <c r="I10" s="957"/>
      <c r="M10" s="386"/>
    </row>
    <row r="11" spans="1:14" ht="13.5" customHeight="1">
      <c r="B11" s="1013">
        <v>25</v>
      </c>
      <c r="C11" s="1023">
        <v>350</v>
      </c>
      <c r="D11" s="1024"/>
      <c r="E11" s="1027">
        <v>12</v>
      </c>
      <c r="F11" s="1029">
        <v>200</v>
      </c>
      <c r="G11" s="1030"/>
      <c r="H11" s="964" t="s">
        <v>1195</v>
      </c>
      <c r="I11" s="965"/>
      <c r="M11" s="386"/>
      <c r="N11" s="386"/>
    </row>
    <row r="12" spans="1:14" ht="13.5" customHeight="1" thickBot="1">
      <c r="B12" s="1014"/>
      <c r="C12" s="1025"/>
      <c r="D12" s="1026"/>
      <c r="E12" s="1028"/>
      <c r="F12" s="1031"/>
      <c r="G12" s="1032"/>
      <c r="H12" s="966"/>
      <c r="I12" s="967"/>
      <c r="M12" s="386"/>
      <c r="N12" s="386"/>
    </row>
    <row r="13" spans="1:14" ht="13.5" customHeight="1">
      <c r="B13" s="1015" t="s">
        <v>205</v>
      </c>
      <c r="C13" s="989" t="s">
        <v>3358</v>
      </c>
      <c r="D13" s="990"/>
      <c r="E13" s="1019"/>
      <c r="F13" s="998" t="s">
        <v>186</v>
      </c>
      <c r="G13" s="999"/>
      <c r="H13" s="999"/>
      <c r="I13" s="1000"/>
      <c r="M13" s="386"/>
      <c r="N13" s="386"/>
    </row>
    <row r="14" spans="1:14" ht="12.75" customHeight="1">
      <c r="B14" s="1016"/>
      <c r="C14" s="993"/>
      <c r="D14" s="994"/>
      <c r="E14" s="1020"/>
      <c r="F14" s="1001"/>
      <c r="G14" s="1002"/>
      <c r="H14" s="1002"/>
      <c r="I14" s="1003"/>
      <c r="M14" s="386"/>
      <c r="N14" s="386"/>
    </row>
    <row r="15" spans="1:14" ht="13.5" customHeight="1">
      <c r="B15" s="1021" t="s">
        <v>206</v>
      </c>
      <c r="C15" s="991" t="s">
        <v>3359</v>
      </c>
      <c r="D15" s="992"/>
      <c r="E15" s="1017"/>
      <c r="F15" s="1001"/>
      <c r="G15" s="1002"/>
      <c r="H15" s="1002"/>
      <c r="I15" s="1003"/>
      <c r="M15" s="386"/>
      <c r="N15" s="386"/>
    </row>
    <row r="16" spans="1:14" ht="13.5" customHeight="1">
      <c r="B16" s="1022"/>
      <c r="C16" s="993"/>
      <c r="D16" s="994"/>
      <c r="E16" s="1018"/>
      <c r="F16" s="1004"/>
      <c r="G16" s="1005"/>
      <c r="H16" s="1005"/>
      <c r="I16" s="1006"/>
      <c r="M16" s="386"/>
      <c r="N16" s="386"/>
    </row>
    <row r="17" spans="2:14" ht="13.5" customHeight="1">
      <c r="B17" s="968" t="s">
        <v>3361</v>
      </c>
      <c r="C17" s="969"/>
      <c r="D17" s="969"/>
      <c r="E17" s="970"/>
      <c r="F17" s="977" t="s">
        <v>3360</v>
      </c>
      <c r="G17" s="978"/>
      <c r="H17" s="978"/>
      <c r="I17" s="979"/>
      <c r="M17" s="386"/>
      <c r="N17" s="386"/>
    </row>
    <row r="18" spans="2:14" ht="13.5" customHeight="1">
      <c r="B18" s="971"/>
      <c r="C18" s="972"/>
      <c r="D18" s="972"/>
      <c r="E18" s="973"/>
      <c r="F18" s="980"/>
      <c r="G18" s="981"/>
      <c r="H18" s="981"/>
      <c r="I18" s="982"/>
      <c r="M18" s="386"/>
      <c r="N18" s="386"/>
    </row>
    <row r="19" spans="2:14" ht="13.5" customHeight="1">
      <c r="B19" s="974"/>
      <c r="C19" s="975"/>
      <c r="D19" s="975"/>
      <c r="E19" s="976"/>
      <c r="F19" s="983"/>
      <c r="G19" s="984"/>
      <c r="H19" s="984"/>
      <c r="I19" s="985"/>
      <c r="M19" s="386"/>
      <c r="N19" s="386"/>
    </row>
    <row r="20" spans="2:14" ht="13.5" customHeight="1">
      <c r="M20" s="386"/>
      <c r="N20" s="386"/>
    </row>
    <row r="21" spans="2:14" ht="12" customHeight="1">
      <c r="B21" s="871" t="s">
        <v>187</v>
      </c>
      <c r="C21" s="872"/>
      <c r="D21" s="872"/>
      <c r="E21" s="872"/>
      <c r="F21" s="872"/>
      <c r="G21" s="872"/>
      <c r="H21" s="872"/>
      <c r="I21" s="873"/>
      <c r="M21" s="386"/>
      <c r="N21" s="386"/>
    </row>
    <row r="22" spans="2:14" ht="12" customHeight="1">
      <c r="B22" s="874"/>
      <c r="C22" s="875"/>
      <c r="D22" s="875"/>
      <c r="E22" s="875"/>
      <c r="F22" s="875"/>
      <c r="G22" s="875"/>
      <c r="H22" s="875"/>
      <c r="I22" s="876"/>
      <c r="M22" s="386"/>
      <c r="N22" s="386"/>
    </row>
    <row r="23" spans="2:14" ht="9.75" customHeight="1">
      <c r="B23" s="1007" t="s">
        <v>188</v>
      </c>
      <c r="C23" s="1007" t="s">
        <v>189</v>
      </c>
      <c r="D23" s="1007"/>
      <c r="E23" s="1007" t="s">
        <v>190</v>
      </c>
      <c r="F23" s="1007"/>
      <c r="G23" s="1008" t="s">
        <v>191</v>
      </c>
      <c r="H23" s="1008"/>
      <c r="I23" s="1009" t="s">
        <v>192</v>
      </c>
      <c r="M23" s="386"/>
      <c r="N23" s="386"/>
    </row>
    <row r="24" spans="2:14" ht="9.75" customHeight="1">
      <c r="B24" s="1007"/>
      <c r="C24" s="1007"/>
      <c r="D24" s="1007"/>
      <c r="E24" s="1007"/>
      <c r="F24" s="1007"/>
      <c r="G24" s="1008"/>
      <c r="H24" s="1008"/>
      <c r="I24" s="1007"/>
      <c r="M24" s="386"/>
      <c r="N24" s="386"/>
    </row>
    <row r="25" spans="2:14" ht="11.25" customHeight="1">
      <c r="B25" s="1007" t="s">
        <v>207</v>
      </c>
      <c r="C25" s="1007" t="s">
        <v>194</v>
      </c>
      <c r="D25" s="1007"/>
      <c r="E25" s="1007" t="s">
        <v>194</v>
      </c>
      <c r="F25" s="1007"/>
      <c r="G25" s="1008" t="s">
        <v>194</v>
      </c>
      <c r="H25" s="1008"/>
      <c r="I25" s="861"/>
      <c r="M25" s="386"/>
    </row>
    <row r="26" spans="2:14" ht="11.25" customHeight="1">
      <c r="B26" s="1007"/>
      <c r="C26" s="1007"/>
      <c r="D26" s="1007"/>
      <c r="E26" s="1007"/>
      <c r="F26" s="1007"/>
      <c r="G26" s="1008"/>
      <c r="H26" s="1008"/>
      <c r="I26" s="863"/>
      <c r="M26" s="386"/>
    </row>
    <row r="27" spans="2:14" ht="11.25" customHeight="1">
      <c r="B27" s="1007"/>
      <c r="C27" s="1007"/>
      <c r="D27" s="1007"/>
      <c r="E27" s="1007"/>
      <c r="F27" s="1007"/>
      <c r="G27" s="1008"/>
      <c r="H27" s="1008"/>
      <c r="I27" s="80" t="s">
        <v>208</v>
      </c>
      <c r="M27" s="386"/>
    </row>
    <row r="28" spans="2:14" ht="12" customHeight="1">
      <c r="B28" s="871" t="s">
        <v>196</v>
      </c>
      <c r="C28" s="872"/>
      <c r="D28" s="872"/>
      <c r="E28" s="872"/>
      <c r="F28" s="872"/>
      <c r="G28" s="872"/>
      <c r="H28" s="872"/>
      <c r="I28" s="873"/>
      <c r="M28" s="386"/>
    </row>
    <row r="29" spans="2:14" ht="12" customHeight="1">
      <c r="B29" s="874"/>
      <c r="C29" s="875"/>
      <c r="D29" s="875"/>
      <c r="E29" s="875"/>
      <c r="F29" s="875"/>
      <c r="G29" s="875"/>
      <c r="H29" s="875"/>
      <c r="I29" s="876"/>
      <c r="M29" s="386"/>
    </row>
    <row r="30" spans="2:14" ht="9.75" customHeight="1">
      <c r="B30" s="1007" t="s">
        <v>188</v>
      </c>
      <c r="C30" s="1007" t="s">
        <v>189</v>
      </c>
      <c r="D30" s="1007"/>
      <c r="E30" s="1007" t="s">
        <v>190</v>
      </c>
      <c r="F30" s="1007"/>
      <c r="G30" s="1007" t="s">
        <v>191</v>
      </c>
      <c r="H30" s="1007"/>
      <c r="I30" s="1009" t="s">
        <v>192</v>
      </c>
      <c r="M30" s="386"/>
    </row>
    <row r="31" spans="2:14" ht="9.75" customHeight="1">
      <c r="B31" s="1007"/>
      <c r="C31" s="1007"/>
      <c r="D31" s="1007"/>
      <c r="E31" s="1007"/>
      <c r="F31" s="1007"/>
      <c r="G31" s="1007"/>
      <c r="H31" s="1007"/>
      <c r="I31" s="1007"/>
      <c r="M31" s="386"/>
    </row>
    <row r="32" spans="2:14" ht="11.25" customHeight="1">
      <c r="B32" s="1007" t="s">
        <v>207</v>
      </c>
      <c r="C32" s="1007" t="s">
        <v>194</v>
      </c>
      <c r="D32" s="1007"/>
      <c r="E32" s="1007" t="s">
        <v>194</v>
      </c>
      <c r="F32" s="1007"/>
      <c r="G32" s="1007" t="s">
        <v>194</v>
      </c>
      <c r="H32" s="1007"/>
      <c r="I32" s="861"/>
      <c r="M32" s="386"/>
    </row>
    <row r="33" spans="2:13" ht="11.25" customHeight="1">
      <c r="B33" s="1007"/>
      <c r="C33" s="1007"/>
      <c r="D33" s="1007"/>
      <c r="E33" s="1007"/>
      <c r="F33" s="1007"/>
      <c r="G33" s="1007"/>
      <c r="H33" s="1007"/>
      <c r="I33" s="863"/>
      <c r="M33" s="386"/>
    </row>
    <row r="34" spans="2:13" ht="11.25" customHeight="1">
      <c r="B34" s="1007"/>
      <c r="C34" s="1007"/>
      <c r="D34" s="1007"/>
      <c r="E34" s="1007"/>
      <c r="F34" s="1007"/>
      <c r="G34" s="1007"/>
      <c r="H34" s="1007"/>
      <c r="I34" s="80" t="s">
        <v>209</v>
      </c>
      <c r="M34" s="386"/>
    </row>
    <row r="35" spans="2:13" ht="12" customHeight="1">
      <c r="B35" s="871" t="s">
        <v>199</v>
      </c>
      <c r="C35" s="872"/>
      <c r="D35" s="872"/>
      <c r="E35" s="872"/>
      <c r="F35" s="872"/>
      <c r="G35" s="872"/>
      <c r="H35" s="872"/>
      <c r="I35" s="873"/>
      <c r="M35" s="386"/>
    </row>
    <row r="36" spans="2:13" ht="12" customHeight="1">
      <c r="B36" s="874"/>
      <c r="C36" s="875"/>
      <c r="D36" s="875"/>
      <c r="E36" s="875"/>
      <c r="F36" s="875"/>
      <c r="G36" s="875"/>
      <c r="H36" s="875"/>
      <c r="I36" s="876"/>
      <c r="M36" s="386"/>
    </row>
    <row r="37" spans="2:13" ht="9.75" customHeight="1">
      <c r="B37" s="1007" t="s">
        <v>188</v>
      </c>
      <c r="C37" s="1007" t="s">
        <v>189</v>
      </c>
      <c r="D37" s="1007"/>
      <c r="E37" s="1007" t="s">
        <v>190</v>
      </c>
      <c r="F37" s="1007"/>
      <c r="G37" s="1007" t="s">
        <v>191</v>
      </c>
      <c r="H37" s="1007"/>
      <c r="I37" s="1009" t="s">
        <v>192</v>
      </c>
      <c r="M37" s="386"/>
    </row>
    <row r="38" spans="2:13" ht="9.75" customHeight="1">
      <c r="B38" s="1007"/>
      <c r="C38" s="1007"/>
      <c r="D38" s="1007"/>
      <c r="E38" s="1007"/>
      <c r="F38" s="1007"/>
      <c r="G38" s="1007"/>
      <c r="H38" s="1007"/>
      <c r="I38" s="1007"/>
      <c r="M38" s="386"/>
    </row>
    <row r="39" spans="2:13" ht="11.25" customHeight="1">
      <c r="B39" s="1007" t="s">
        <v>197</v>
      </c>
      <c r="C39" s="1007" t="s">
        <v>194</v>
      </c>
      <c r="D39" s="1007"/>
      <c r="E39" s="1007" t="s">
        <v>194</v>
      </c>
      <c r="F39" s="1007"/>
      <c r="G39" s="1007" t="s">
        <v>194</v>
      </c>
      <c r="H39" s="1007"/>
      <c r="I39" s="861"/>
      <c r="M39" s="386"/>
    </row>
    <row r="40" spans="2:13" ht="11.25" customHeight="1">
      <c r="B40" s="1007"/>
      <c r="C40" s="1007"/>
      <c r="D40" s="1007"/>
      <c r="E40" s="1007"/>
      <c r="F40" s="1007"/>
      <c r="G40" s="1007"/>
      <c r="H40" s="1007"/>
      <c r="I40" s="863"/>
      <c r="M40" s="386"/>
    </row>
    <row r="41" spans="2:13" ht="11.25" customHeight="1">
      <c r="B41" s="1007"/>
      <c r="C41" s="1007"/>
      <c r="D41" s="1007"/>
      <c r="E41" s="1007"/>
      <c r="F41" s="1007"/>
      <c r="G41" s="1007"/>
      <c r="H41" s="1007"/>
      <c r="I41" s="80" t="s">
        <v>209</v>
      </c>
      <c r="M41" s="386"/>
    </row>
    <row r="42" spans="2:13" ht="9.75" customHeight="1">
      <c r="B42" s="1007" t="s">
        <v>188</v>
      </c>
      <c r="C42" s="1007" t="s">
        <v>189</v>
      </c>
      <c r="D42" s="1007"/>
      <c r="E42" s="1007" t="s">
        <v>190</v>
      </c>
      <c r="F42" s="1007"/>
      <c r="G42" s="1007" t="s">
        <v>191</v>
      </c>
      <c r="H42" s="1007"/>
      <c r="I42" s="1009" t="s">
        <v>192</v>
      </c>
      <c r="M42" s="386"/>
    </row>
    <row r="43" spans="2:13" ht="9.75" customHeight="1">
      <c r="B43" s="1007"/>
      <c r="C43" s="1007"/>
      <c r="D43" s="1007"/>
      <c r="E43" s="1007"/>
      <c r="F43" s="1007"/>
      <c r="G43" s="1007"/>
      <c r="H43" s="1007"/>
      <c r="I43" s="1007"/>
      <c r="M43" s="386"/>
    </row>
    <row r="44" spans="2:13" ht="11.25" customHeight="1">
      <c r="B44" s="1007" t="s">
        <v>197</v>
      </c>
      <c r="C44" s="1007" t="s">
        <v>194</v>
      </c>
      <c r="D44" s="1007"/>
      <c r="E44" s="1007" t="s">
        <v>194</v>
      </c>
      <c r="F44" s="1007"/>
      <c r="G44" s="1007" t="s">
        <v>194</v>
      </c>
      <c r="H44" s="1007"/>
      <c r="I44" s="861"/>
      <c r="M44" s="386"/>
    </row>
    <row r="45" spans="2:13" ht="11.25" customHeight="1">
      <c r="B45" s="1007"/>
      <c r="C45" s="1007"/>
      <c r="D45" s="1007"/>
      <c r="E45" s="1007"/>
      <c r="F45" s="1007"/>
      <c r="G45" s="1007"/>
      <c r="H45" s="1007"/>
      <c r="I45" s="863"/>
      <c r="M45" s="386"/>
    </row>
    <row r="46" spans="2:13" ht="11.25" customHeight="1">
      <c r="B46" s="1007"/>
      <c r="C46" s="1007"/>
      <c r="D46" s="1007"/>
      <c r="E46" s="1007"/>
      <c r="F46" s="1007"/>
      <c r="G46" s="1007"/>
      <c r="H46" s="1007"/>
      <c r="I46" s="80" t="s">
        <v>208</v>
      </c>
      <c r="M46" s="386"/>
    </row>
    <row r="47" spans="2:13" ht="12" customHeight="1">
      <c r="B47" s="871" t="s">
        <v>201</v>
      </c>
      <c r="C47" s="872"/>
      <c r="D47" s="872"/>
      <c r="E47" s="872"/>
      <c r="F47" s="872"/>
      <c r="G47" s="872"/>
      <c r="H47" s="872"/>
      <c r="I47" s="873"/>
      <c r="M47" s="386"/>
    </row>
    <row r="48" spans="2:13" ht="12" customHeight="1">
      <c r="B48" s="874"/>
      <c r="C48" s="875"/>
      <c r="D48" s="875"/>
      <c r="E48" s="875"/>
      <c r="F48" s="875"/>
      <c r="G48" s="875"/>
      <c r="H48" s="875"/>
      <c r="I48" s="876"/>
      <c r="M48" s="386"/>
    </row>
    <row r="49" spans="2:13" ht="9.75" customHeight="1">
      <c r="B49" s="1007" t="s">
        <v>188</v>
      </c>
      <c r="C49" s="1007" t="s">
        <v>189</v>
      </c>
      <c r="D49" s="1007"/>
      <c r="E49" s="1007" t="s">
        <v>190</v>
      </c>
      <c r="F49" s="1007"/>
      <c r="G49" s="1007" t="s">
        <v>191</v>
      </c>
      <c r="H49" s="1007"/>
      <c r="I49" s="1009" t="s">
        <v>192</v>
      </c>
      <c r="M49" s="386"/>
    </row>
    <row r="50" spans="2:13" ht="9.75" customHeight="1">
      <c r="B50" s="1007"/>
      <c r="C50" s="1007"/>
      <c r="D50" s="1007"/>
      <c r="E50" s="1007"/>
      <c r="F50" s="1007"/>
      <c r="G50" s="1007"/>
      <c r="H50" s="1007"/>
      <c r="I50" s="1007"/>
      <c r="M50" s="386"/>
    </row>
    <row r="51" spans="2:13" ht="11.25" customHeight="1">
      <c r="B51" s="1007" t="s">
        <v>210</v>
      </c>
      <c r="C51" s="1007" t="s">
        <v>194</v>
      </c>
      <c r="D51" s="1007"/>
      <c r="E51" s="1007" t="s">
        <v>194</v>
      </c>
      <c r="F51" s="1007"/>
      <c r="G51" s="1007" t="s">
        <v>194</v>
      </c>
      <c r="H51" s="1007"/>
      <c r="I51" s="861"/>
      <c r="M51" s="386"/>
    </row>
    <row r="52" spans="2:13" ht="11.25" customHeight="1">
      <c r="B52" s="1007"/>
      <c r="C52" s="1007"/>
      <c r="D52" s="1007"/>
      <c r="E52" s="1007"/>
      <c r="F52" s="1007"/>
      <c r="G52" s="1007"/>
      <c r="H52" s="1007"/>
      <c r="I52" s="863"/>
    </row>
    <row r="53" spans="2:13" ht="11.25" customHeight="1">
      <c r="B53" s="1007"/>
      <c r="C53" s="1007"/>
      <c r="D53" s="1007"/>
      <c r="E53" s="1007"/>
      <c r="F53" s="1007"/>
      <c r="G53" s="1007"/>
      <c r="H53" s="1007"/>
      <c r="I53" s="80" t="s">
        <v>208</v>
      </c>
    </row>
    <row r="54" spans="2:13" ht="12" customHeight="1">
      <c r="B54" s="871" t="s">
        <v>202</v>
      </c>
      <c r="C54" s="872"/>
      <c r="D54" s="872"/>
      <c r="E54" s="872"/>
      <c r="F54" s="872"/>
      <c r="G54" s="872"/>
      <c r="H54" s="872"/>
      <c r="I54" s="873"/>
    </row>
    <row r="55" spans="2:13" ht="12" customHeight="1">
      <c r="B55" s="874"/>
      <c r="C55" s="875"/>
      <c r="D55" s="875"/>
      <c r="E55" s="875"/>
      <c r="F55" s="875"/>
      <c r="G55" s="875"/>
      <c r="H55" s="875"/>
      <c r="I55" s="876"/>
    </row>
    <row r="56" spans="2:13" ht="9.75" customHeight="1">
      <c r="B56" s="1007" t="s">
        <v>188</v>
      </c>
      <c r="C56" s="1007" t="s">
        <v>189</v>
      </c>
      <c r="D56" s="1007"/>
      <c r="E56" s="1007" t="s">
        <v>190</v>
      </c>
      <c r="F56" s="1007"/>
      <c r="G56" s="1007" t="s">
        <v>191</v>
      </c>
      <c r="H56" s="1007"/>
      <c r="I56" s="1009" t="s">
        <v>192</v>
      </c>
    </row>
    <row r="57" spans="2:13" ht="9.75" customHeight="1">
      <c r="B57" s="1007"/>
      <c r="C57" s="1007"/>
      <c r="D57" s="1007"/>
      <c r="E57" s="1007"/>
      <c r="F57" s="1007"/>
      <c r="G57" s="1007"/>
      <c r="H57" s="1007"/>
      <c r="I57" s="1007"/>
    </row>
    <row r="58" spans="2:13" ht="11.25" customHeight="1">
      <c r="B58" s="1007" t="s">
        <v>210</v>
      </c>
      <c r="C58" s="1007" t="s">
        <v>194</v>
      </c>
      <c r="D58" s="1007"/>
      <c r="E58" s="1007" t="s">
        <v>194</v>
      </c>
      <c r="F58" s="1007"/>
      <c r="G58" s="1007" t="s">
        <v>194</v>
      </c>
      <c r="H58" s="1007"/>
      <c r="I58" s="861"/>
    </row>
    <row r="59" spans="2:13" ht="11.25" customHeight="1">
      <c r="B59" s="1007"/>
      <c r="C59" s="1007"/>
      <c r="D59" s="1007"/>
      <c r="E59" s="1007"/>
      <c r="F59" s="1007"/>
      <c r="G59" s="1007"/>
      <c r="H59" s="1007"/>
      <c r="I59" s="863"/>
    </row>
    <row r="60" spans="2:13" ht="11.25" customHeight="1">
      <c r="B60" s="1007"/>
      <c r="C60" s="1007"/>
      <c r="D60" s="1007"/>
      <c r="E60" s="1007"/>
      <c r="F60" s="1007"/>
      <c r="G60" s="1007"/>
      <c r="H60" s="1007"/>
      <c r="I60" s="80" t="s">
        <v>208</v>
      </c>
    </row>
    <row r="61" spans="2:13">
      <c r="C61" s="44" t="s">
        <v>203</v>
      </c>
    </row>
    <row r="62" spans="2:13" ht="58.5" customHeight="1">
      <c r="B62" s="1011"/>
      <c r="C62" s="1012"/>
      <c r="D62" s="1012"/>
      <c r="E62" s="1012"/>
      <c r="F62" s="1012"/>
    </row>
    <row r="63" spans="2:13" ht="21">
      <c r="B63" s="1010" t="s">
        <v>781</v>
      </c>
      <c r="C63" s="1010"/>
      <c r="D63" s="1010"/>
      <c r="E63" s="1010"/>
      <c r="F63" s="1010"/>
      <c r="G63" s="1010"/>
      <c r="H63" s="1010"/>
      <c r="I63" s="377"/>
    </row>
    <row r="64" spans="2:13" ht="12" customHeight="1"/>
    <row r="65" spans="2:12" ht="12" customHeight="1"/>
    <row r="66" spans="2:12" ht="12" customHeight="1"/>
    <row r="67" spans="2:12" ht="12.75" customHeight="1">
      <c r="B67" s="385" t="s">
        <v>782</v>
      </c>
      <c r="C67" s="388">
        <f>E11</f>
        <v>12</v>
      </c>
      <c r="D67" s="390">
        <f>F11</f>
        <v>200</v>
      </c>
      <c r="E67" s="45"/>
      <c r="F67" s="45"/>
      <c r="G67" s="178" t="s">
        <v>784</v>
      </c>
      <c r="H67" s="392">
        <f>D67+H70</f>
        <v>12750</v>
      </c>
      <c r="I67" s="45"/>
    </row>
    <row r="68" spans="2:12" ht="12.75" customHeight="1">
      <c r="B68" s="382"/>
      <c r="C68" s="383"/>
      <c r="D68" s="396"/>
      <c r="E68" s="383"/>
      <c r="F68" s="383"/>
      <c r="G68" s="395"/>
      <c r="H68" s="397"/>
      <c r="I68" s="45"/>
    </row>
    <row r="69" spans="2:12" ht="12.75" customHeight="1">
      <c r="B69" s="380"/>
      <c r="C69" s="381"/>
      <c r="D69" s="391"/>
      <c r="E69" s="381"/>
      <c r="F69" s="381"/>
      <c r="G69" s="394"/>
      <c r="H69" s="393"/>
      <c r="I69" s="45"/>
    </row>
    <row r="70" spans="2:12" ht="12.75" customHeight="1">
      <c r="B70" s="385" t="s">
        <v>786</v>
      </c>
      <c r="C70" s="45"/>
      <c r="D70" s="390">
        <v>6100</v>
      </c>
      <c r="E70" s="45"/>
      <c r="F70" s="45"/>
      <c r="G70" s="178" t="s">
        <v>784</v>
      </c>
      <c r="H70" s="392">
        <f>D70+H94</f>
        <v>12550</v>
      </c>
      <c r="I70" s="45"/>
    </row>
    <row r="71" spans="2:12" ht="12.75" customHeight="1">
      <c r="B71" s="476" t="str">
        <f>C13</f>
        <v>103410120006</v>
      </c>
      <c r="C71" s="45"/>
      <c r="D71" s="390"/>
      <c r="E71" s="45"/>
      <c r="F71" s="45"/>
      <c r="G71" s="178"/>
      <c r="H71" s="392"/>
      <c r="I71" s="45"/>
      <c r="J71" s="90"/>
    </row>
    <row r="72" spans="2:12" ht="12.75" customHeight="1">
      <c r="B72" s="474"/>
      <c r="C72" s="45"/>
      <c r="D72" s="390"/>
      <c r="E72" s="45"/>
      <c r="F72" s="45"/>
      <c r="G72" s="178"/>
      <c r="H72" s="392"/>
      <c r="I72" s="45"/>
      <c r="J72" s="90"/>
      <c r="L72" s="473"/>
    </row>
    <row r="73" spans="2:12" ht="12.75" customHeight="1">
      <c r="B73" s="474"/>
      <c r="C73" s="45"/>
      <c r="D73" s="390"/>
      <c r="E73" s="45"/>
      <c r="F73" s="45"/>
      <c r="G73" s="178"/>
      <c r="H73" s="392"/>
      <c r="I73" s="45"/>
    </row>
    <row r="74" spans="2:12" ht="12.75" customHeight="1">
      <c r="B74" s="474"/>
      <c r="C74" s="45"/>
      <c r="D74" s="390"/>
      <c r="E74" s="45"/>
      <c r="F74" s="45"/>
      <c r="G74" s="178"/>
      <c r="H74" s="392"/>
      <c r="I74" s="45"/>
    </row>
    <row r="75" spans="2:12" ht="12.75" customHeight="1">
      <c r="B75" s="474"/>
      <c r="C75" s="45"/>
      <c r="D75" s="390"/>
      <c r="E75" s="45"/>
      <c r="F75" s="45"/>
      <c r="G75" s="178"/>
      <c r="H75" s="392"/>
      <c r="I75" s="45"/>
    </row>
    <row r="76" spans="2:12" ht="12.75" customHeight="1">
      <c r="B76" s="474"/>
      <c r="C76" s="45"/>
      <c r="D76" s="390"/>
      <c r="E76" s="45"/>
      <c r="F76" s="45"/>
      <c r="G76" s="178"/>
      <c r="H76" s="392"/>
      <c r="I76" s="45"/>
    </row>
    <row r="77" spans="2:12" ht="12.75" customHeight="1">
      <c r="B77" s="379"/>
      <c r="C77" s="45"/>
      <c r="D77" s="390"/>
      <c r="E77" s="45"/>
      <c r="F77" s="45"/>
      <c r="G77" s="178"/>
      <c r="H77" s="392"/>
      <c r="I77" s="45"/>
    </row>
    <row r="78" spans="2:12" ht="12.75" customHeight="1">
      <c r="B78" s="379"/>
      <c r="C78" s="45"/>
      <c r="D78" s="390"/>
      <c r="E78" s="45"/>
      <c r="F78" s="45"/>
      <c r="G78" s="178"/>
      <c r="H78" s="392"/>
      <c r="I78" s="45"/>
    </row>
    <row r="79" spans="2:12" ht="12.75" customHeight="1">
      <c r="B79" s="379"/>
      <c r="C79" s="45"/>
      <c r="D79" s="390"/>
      <c r="E79" s="45"/>
      <c r="F79" s="45"/>
      <c r="G79" s="178"/>
      <c r="H79" s="392"/>
      <c r="I79" s="45"/>
    </row>
    <row r="80" spans="2:12" ht="12.75" customHeight="1">
      <c r="B80" s="379"/>
      <c r="C80" s="45"/>
      <c r="D80" s="390"/>
      <c r="E80" s="45"/>
      <c r="F80" s="45"/>
      <c r="G80" s="178"/>
      <c r="H80" s="392"/>
      <c r="I80" s="45"/>
    </row>
    <row r="81" spans="2:10" ht="12.75" customHeight="1">
      <c r="B81" s="379"/>
      <c r="C81" s="45"/>
      <c r="D81" s="390"/>
      <c r="E81" s="45"/>
      <c r="F81" s="45"/>
      <c r="G81" s="178"/>
      <c r="H81" s="392"/>
      <c r="I81" s="45"/>
      <c r="J81" s="90"/>
    </row>
    <row r="82" spans="2:10" ht="12.75" customHeight="1">
      <c r="B82" s="379"/>
      <c r="C82" s="45"/>
      <c r="D82" s="390"/>
      <c r="E82" s="45"/>
      <c r="F82" s="45"/>
      <c r="G82" s="178"/>
      <c r="H82" s="392"/>
      <c r="I82" s="45"/>
      <c r="J82" s="90"/>
    </row>
    <row r="83" spans="2:10" ht="12.75" customHeight="1">
      <c r="B83" s="379"/>
      <c r="C83" s="45"/>
      <c r="D83" s="390"/>
      <c r="E83" s="45"/>
      <c r="F83" s="45"/>
      <c r="G83" s="178"/>
      <c r="H83" s="392"/>
      <c r="I83" s="45"/>
    </row>
    <row r="84" spans="2:10" ht="12.75" customHeight="1">
      <c r="B84" s="379"/>
      <c r="C84" s="45"/>
      <c r="D84" s="390"/>
      <c r="E84" s="45"/>
      <c r="F84" s="45"/>
      <c r="G84" s="178"/>
      <c r="H84" s="392"/>
      <c r="I84" s="45"/>
    </row>
    <row r="85" spans="2:10" ht="12.75" customHeight="1">
      <c r="B85" s="379"/>
      <c r="C85" s="45"/>
      <c r="D85" s="390"/>
      <c r="E85" s="45"/>
      <c r="F85" s="45"/>
      <c r="G85" s="178"/>
      <c r="H85" s="392"/>
      <c r="I85" s="45"/>
    </row>
    <row r="86" spans="2:10" ht="12.75" customHeight="1">
      <c r="B86" s="379"/>
      <c r="C86" s="45"/>
      <c r="D86" s="390"/>
      <c r="E86" s="45"/>
      <c r="F86" s="45"/>
      <c r="G86" s="178"/>
      <c r="H86" s="392"/>
      <c r="I86" s="45"/>
    </row>
    <row r="87" spans="2:10" ht="12.75" customHeight="1">
      <c r="B87" s="379"/>
      <c r="C87" s="45"/>
      <c r="D87" s="390"/>
      <c r="E87" s="45"/>
      <c r="F87" s="45"/>
      <c r="G87" s="178"/>
      <c r="H87" s="392"/>
      <c r="I87" s="45"/>
    </row>
    <row r="88" spans="2:10" ht="12.75" customHeight="1">
      <c r="B88" s="379"/>
      <c r="C88" s="45"/>
      <c r="D88" s="390"/>
      <c r="E88" s="45"/>
      <c r="F88" s="45"/>
      <c r="G88" s="178"/>
      <c r="H88" s="392"/>
      <c r="I88" s="45"/>
    </row>
    <row r="89" spans="2:10" ht="12.75" customHeight="1">
      <c r="B89" s="379"/>
      <c r="C89" s="45"/>
      <c r="D89" s="390"/>
      <c r="E89" s="45"/>
      <c r="F89" s="45"/>
      <c r="G89" s="178"/>
      <c r="H89" s="392"/>
      <c r="I89" s="45"/>
    </row>
    <row r="90" spans="2:10" ht="12.75" customHeight="1">
      <c r="B90" s="379"/>
      <c r="C90" s="45"/>
      <c r="D90" s="390"/>
      <c r="E90" s="45"/>
      <c r="F90" s="45"/>
      <c r="G90" s="178"/>
      <c r="H90" s="392"/>
      <c r="I90" s="45"/>
    </row>
    <row r="91" spans="2:10" ht="12.75" customHeight="1">
      <c r="B91" s="379"/>
      <c r="C91" s="45"/>
      <c r="D91" s="390"/>
      <c r="E91" s="45"/>
      <c r="F91" s="45"/>
      <c r="G91" s="178"/>
      <c r="H91" s="392"/>
      <c r="I91" s="45"/>
    </row>
    <row r="92" spans="2:10" ht="12.75" customHeight="1">
      <c r="B92" s="379"/>
      <c r="C92" s="45"/>
      <c r="D92" s="390"/>
      <c r="E92" s="45"/>
      <c r="F92" s="45"/>
      <c r="G92" s="178"/>
      <c r="H92" s="392"/>
      <c r="I92" s="45"/>
    </row>
    <row r="93" spans="2:10" ht="12.75" customHeight="1">
      <c r="B93" s="380"/>
      <c r="C93" s="381"/>
      <c r="D93" s="391"/>
      <c r="E93" s="381"/>
      <c r="F93" s="381"/>
      <c r="G93" s="394"/>
      <c r="H93" s="393"/>
      <c r="I93" s="45"/>
    </row>
    <row r="94" spans="2:10" ht="12.75" customHeight="1">
      <c r="B94" s="385" t="s">
        <v>785</v>
      </c>
      <c r="C94" s="45"/>
      <c r="D94" s="390">
        <v>6100</v>
      </c>
      <c r="E94" s="45"/>
      <c r="F94" s="45"/>
      <c r="G94" s="178" t="s">
        <v>784</v>
      </c>
      <c r="H94" s="392">
        <f>D94+H118</f>
        <v>6450</v>
      </c>
      <c r="I94" s="45"/>
    </row>
    <row r="95" spans="2:10" ht="12.75" customHeight="1">
      <c r="B95" s="476" t="str">
        <f>C15</f>
        <v>103410120002</v>
      </c>
      <c r="C95" s="45"/>
      <c r="D95" s="390"/>
      <c r="E95" s="45"/>
      <c r="F95" s="45"/>
      <c r="G95" s="178"/>
      <c r="H95" s="392"/>
      <c r="I95" s="45"/>
      <c r="J95" s="90"/>
    </row>
    <row r="96" spans="2:10" ht="12.75" customHeight="1">
      <c r="B96" s="389"/>
      <c r="C96" s="45"/>
      <c r="D96" s="390"/>
      <c r="E96" s="45"/>
      <c r="F96" s="45"/>
      <c r="G96" s="178"/>
      <c r="H96" s="392"/>
      <c r="I96" s="45"/>
      <c r="J96" s="90"/>
    </row>
    <row r="97" spans="2:10" ht="12.75" customHeight="1">
      <c r="B97" s="379"/>
      <c r="C97" s="45"/>
      <c r="D97" s="390"/>
      <c r="E97" s="45"/>
      <c r="F97" s="45"/>
      <c r="G97" s="178"/>
      <c r="H97" s="392"/>
      <c r="I97" s="45"/>
    </row>
    <row r="98" spans="2:10" ht="12.75" customHeight="1">
      <c r="B98" s="385"/>
      <c r="C98" s="45"/>
      <c r="D98" s="390"/>
      <c r="E98" s="45"/>
      <c r="F98" s="45"/>
      <c r="G98" s="178"/>
      <c r="H98" s="392"/>
      <c r="I98" s="45"/>
    </row>
    <row r="99" spans="2:10" ht="12.75" customHeight="1">
      <c r="B99" s="379"/>
      <c r="C99" s="45"/>
      <c r="D99" s="390"/>
      <c r="E99" s="45"/>
      <c r="F99" s="45"/>
      <c r="G99" s="178"/>
      <c r="H99" s="392"/>
      <c r="I99" s="45"/>
    </row>
    <row r="100" spans="2:10" ht="12.75" customHeight="1">
      <c r="B100" s="379"/>
      <c r="C100" s="45"/>
      <c r="D100" s="390"/>
      <c r="E100" s="45"/>
      <c r="F100" s="45"/>
      <c r="G100" s="178"/>
      <c r="H100" s="392"/>
      <c r="I100" s="45"/>
    </row>
    <row r="101" spans="2:10" ht="12.75" customHeight="1">
      <c r="B101" s="379"/>
      <c r="C101" s="45"/>
      <c r="D101" s="390"/>
      <c r="E101" s="45"/>
      <c r="F101" s="45"/>
      <c r="G101" s="178"/>
      <c r="H101" s="392"/>
      <c r="I101" s="45"/>
    </row>
    <row r="102" spans="2:10" ht="12.75" customHeight="1">
      <c r="B102" s="379"/>
      <c r="C102" s="45"/>
      <c r="D102" s="390"/>
      <c r="E102" s="45"/>
      <c r="F102" s="45"/>
      <c r="G102" s="178"/>
      <c r="H102" s="392"/>
      <c r="I102" s="45"/>
    </row>
    <row r="103" spans="2:10" ht="12.75" customHeight="1">
      <c r="B103" s="379"/>
      <c r="C103" s="45"/>
      <c r="D103" s="390"/>
      <c r="E103" s="45"/>
      <c r="F103" s="45"/>
      <c r="G103" s="178"/>
      <c r="H103" s="392"/>
      <c r="I103" s="45"/>
    </row>
    <row r="104" spans="2:10" ht="12.75" customHeight="1">
      <c r="B104" s="379"/>
      <c r="C104" s="45"/>
      <c r="D104" s="390"/>
      <c r="E104" s="45"/>
      <c r="F104" s="45"/>
      <c r="G104" s="178"/>
      <c r="H104" s="392"/>
      <c r="I104" s="45"/>
    </row>
    <row r="105" spans="2:10" ht="12.75" customHeight="1">
      <c r="B105" s="379"/>
      <c r="C105" s="45"/>
      <c r="D105" s="390"/>
      <c r="E105" s="45"/>
      <c r="F105" s="45"/>
      <c r="G105" s="178"/>
      <c r="H105" s="392"/>
      <c r="I105" s="45"/>
      <c r="J105" s="90"/>
    </row>
    <row r="106" spans="2:10" ht="12.75" customHeight="1">
      <c r="B106" s="379"/>
      <c r="C106" s="45"/>
      <c r="D106" s="390"/>
      <c r="E106" s="45"/>
      <c r="F106" s="45"/>
      <c r="G106" s="178"/>
      <c r="H106" s="392"/>
      <c r="I106" s="45"/>
      <c r="J106" s="90"/>
    </row>
    <row r="107" spans="2:10" ht="12.75" customHeight="1">
      <c r="B107" s="379"/>
      <c r="C107" s="45"/>
      <c r="D107" s="390"/>
      <c r="E107" s="45"/>
      <c r="F107" s="45"/>
      <c r="G107" s="178"/>
      <c r="H107" s="392"/>
      <c r="I107" s="45"/>
    </row>
    <row r="108" spans="2:10" ht="12.75" customHeight="1">
      <c r="B108" s="379"/>
      <c r="C108" s="45"/>
      <c r="D108" s="390"/>
      <c r="E108" s="45"/>
      <c r="F108" s="45"/>
      <c r="G108" s="178"/>
      <c r="H108" s="392"/>
      <c r="I108" s="45"/>
    </row>
    <row r="109" spans="2:10" ht="12.75" customHeight="1">
      <c r="B109" s="379"/>
      <c r="C109" s="45"/>
      <c r="D109" s="390"/>
      <c r="E109" s="45"/>
      <c r="F109" s="45"/>
      <c r="G109" s="178"/>
      <c r="H109" s="392"/>
      <c r="I109" s="45"/>
    </row>
    <row r="110" spans="2:10" ht="12.75" customHeight="1">
      <c r="B110" s="379"/>
      <c r="C110" s="45"/>
      <c r="D110" s="390"/>
      <c r="E110" s="45"/>
      <c r="F110" s="45"/>
      <c r="G110" s="178"/>
      <c r="H110" s="392"/>
      <c r="I110" s="45"/>
    </row>
    <row r="111" spans="2:10" ht="12.75" customHeight="1">
      <c r="B111" s="379"/>
      <c r="C111" s="45"/>
      <c r="D111" s="390"/>
      <c r="E111" s="45"/>
      <c r="F111" s="45"/>
      <c r="G111" s="178"/>
      <c r="H111" s="392"/>
      <c r="I111" s="45"/>
    </row>
    <row r="112" spans="2:10" ht="12.75" customHeight="1">
      <c r="B112" s="379"/>
      <c r="C112" s="45"/>
      <c r="D112" s="390"/>
      <c r="E112" s="45"/>
      <c r="F112" s="45"/>
      <c r="G112" s="178"/>
      <c r="H112" s="392"/>
      <c r="I112" s="45"/>
    </row>
    <row r="113" spans="2:9" ht="12.75" customHeight="1">
      <c r="B113" s="379"/>
      <c r="C113" s="45"/>
      <c r="D113" s="390"/>
      <c r="E113" s="45"/>
      <c r="F113" s="45"/>
      <c r="G113" s="178"/>
      <c r="H113" s="392"/>
      <c r="I113" s="45"/>
    </row>
    <row r="114" spans="2:9" ht="12.75" customHeight="1">
      <c r="B114" s="379"/>
      <c r="C114" s="45"/>
      <c r="D114" s="390"/>
      <c r="E114" s="45"/>
      <c r="F114" s="45"/>
      <c r="G114" s="178"/>
      <c r="H114" s="392"/>
      <c r="I114" s="45"/>
    </row>
    <row r="115" spans="2:9" ht="12.75" customHeight="1">
      <c r="B115" s="379"/>
      <c r="C115" s="45"/>
      <c r="D115" s="390"/>
      <c r="E115" s="45"/>
      <c r="F115" s="45"/>
      <c r="G115" s="178"/>
      <c r="H115" s="392"/>
      <c r="I115" s="45"/>
    </row>
    <row r="116" spans="2:9" ht="12.75" customHeight="1">
      <c r="B116" s="379"/>
      <c r="C116" s="45"/>
      <c r="D116" s="390"/>
      <c r="E116" s="45"/>
      <c r="F116" s="45"/>
      <c r="G116" s="178"/>
      <c r="H116" s="392"/>
      <c r="I116" s="45"/>
    </row>
    <row r="117" spans="2:9" ht="12.75" customHeight="1">
      <c r="B117" s="380"/>
      <c r="C117" s="381"/>
      <c r="D117" s="391"/>
      <c r="E117" s="381"/>
      <c r="F117" s="381"/>
      <c r="G117" s="394"/>
      <c r="H117" s="393"/>
      <c r="I117" s="45"/>
    </row>
    <row r="118" spans="2:9" ht="12.75" customHeight="1">
      <c r="B118" s="385" t="s">
        <v>182</v>
      </c>
      <c r="C118" s="388">
        <f>B11</f>
        <v>25</v>
      </c>
      <c r="D118" s="390">
        <f>C11</f>
        <v>350</v>
      </c>
      <c r="E118" s="45"/>
      <c r="F118" s="45"/>
      <c r="G118" s="178" t="s">
        <v>784</v>
      </c>
      <c r="H118" s="392">
        <f>C11</f>
        <v>350</v>
      </c>
      <c r="I118" s="45"/>
    </row>
    <row r="119" spans="2:9" ht="12.75" customHeight="1">
      <c r="B119" s="379"/>
      <c r="C119" s="45"/>
      <c r="D119" s="45"/>
      <c r="E119" s="45"/>
      <c r="F119" s="45"/>
      <c r="G119" s="178"/>
      <c r="H119" s="378"/>
      <c r="I119" s="45"/>
    </row>
    <row r="120" spans="2:9" ht="12.75" customHeight="1">
      <c r="B120" s="379"/>
      <c r="C120" s="45"/>
      <c r="D120" s="45"/>
      <c r="E120" s="45"/>
      <c r="F120" s="45"/>
      <c r="G120" s="178"/>
      <c r="H120" s="378"/>
      <c r="I120" s="44" t="s">
        <v>787</v>
      </c>
    </row>
    <row r="121" spans="2:9" ht="12.75" customHeight="1">
      <c r="B121" s="382"/>
      <c r="C121" s="383"/>
      <c r="D121" s="383"/>
      <c r="E121" s="383"/>
      <c r="F121" s="383"/>
      <c r="G121" s="395"/>
      <c r="H121" s="384"/>
      <c r="I121" s="45"/>
    </row>
  </sheetData>
  <mergeCells count="93">
    <mergeCell ref="B63:H63"/>
    <mergeCell ref="I49:I50"/>
    <mergeCell ref="B51:B53"/>
    <mergeCell ref="C51:D53"/>
    <mergeCell ref="E51:F53"/>
    <mergeCell ref="G51:H53"/>
    <mergeCell ref="I51:I52"/>
    <mergeCell ref="B49:B50"/>
    <mergeCell ref="C49:D50"/>
    <mergeCell ref="E49:F50"/>
    <mergeCell ref="G49:H50"/>
    <mergeCell ref="B54:I55"/>
    <mergeCell ref="B56:B57"/>
    <mergeCell ref="C56:D57"/>
    <mergeCell ref="E56:F57"/>
    <mergeCell ref="G56:H57"/>
    <mergeCell ref="I56:I57"/>
    <mergeCell ref="B58:B60"/>
    <mergeCell ref="C58:D60"/>
    <mergeCell ref="E58:F60"/>
    <mergeCell ref="G58:H60"/>
    <mergeCell ref="I58:I59"/>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30:B31"/>
    <mergeCell ref="C30:D31"/>
    <mergeCell ref="E30:F31"/>
    <mergeCell ref="G30:H31"/>
    <mergeCell ref="I30:I31"/>
    <mergeCell ref="B32:B34"/>
    <mergeCell ref="C32:D34"/>
    <mergeCell ref="E32:F34"/>
    <mergeCell ref="G32:H34"/>
    <mergeCell ref="I32:I33"/>
    <mergeCell ref="B25:B27"/>
    <mergeCell ref="C25:D27"/>
    <mergeCell ref="E25:F27"/>
    <mergeCell ref="G25:H27"/>
    <mergeCell ref="I25:I26"/>
    <mergeCell ref="B23:B24"/>
    <mergeCell ref="C23:D24"/>
    <mergeCell ref="E23:F24"/>
    <mergeCell ref="G23:H24"/>
    <mergeCell ref="I23:I24"/>
    <mergeCell ref="A1:I2"/>
    <mergeCell ref="B4:I6"/>
    <mergeCell ref="C7:D7"/>
    <mergeCell ref="E7:F7"/>
    <mergeCell ref="G7:I7"/>
    <mergeCell ref="G8:I9"/>
    <mergeCell ref="B10:D10"/>
    <mergeCell ref="E10:G10"/>
    <mergeCell ref="H10:I10"/>
    <mergeCell ref="C11:D12"/>
    <mergeCell ref="E11:E12"/>
    <mergeCell ref="F11:G12"/>
    <mergeCell ref="H11:I12"/>
    <mergeCell ref="B62:F62"/>
    <mergeCell ref="B11:B12"/>
    <mergeCell ref="B8:B9"/>
    <mergeCell ref="C8:D9"/>
    <mergeCell ref="E8:F9"/>
    <mergeCell ref="B17:E19"/>
    <mergeCell ref="F17:I19"/>
    <mergeCell ref="B13:B14"/>
    <mergeCell ref="C15:D16"/>
    <mergeCell ref="E15:E16"/>
    <mergeCell ref="F13:I16"/>
    <mergeCell ref="C13:D14"/>
    <mergeCell ref="E13:E14"/>
    <mergeCell ref="B15:B16"/>
    <mergeCell ref="B28:I29"/>
    <mergeCell ref="B21:I22"/>
  </mergeCells>
  <phoneticPr fontId="9"/>
  <conditionalFormatting sqref="H11:I12">
    <cfRule type="containsText" dxfId="1582" priority="2" operator="containsText" text="外面蒸着">
      <formula>NOT(ISERROR(SEARCH("外面蒸着",H11)))</formula>
    </cfRule>
  </conditionalFormatting>
  <conditionalFormatting sqref="C11:D12">
    <cfRule type="cellIs" dxfId="1581" priority="1" operator="notEqual">
      <formula>350</formula>
    </cfRule>
  </conditionalFormatting>
  <dataValidations count="2">
    <dataValidation type="list" allowBlank="1" showInputMessage="1" showErrorMessage="1" sqref="H11:I12" xr:uid="{00000000-0002-0000-1400-000000000000}">
      <formula1>$L$2:$L$3</formula1>
    </dataValidation>
    <dataValidation type="list" allowBlank="1" showInputMessage="1" sqref="E13:E16" xr:uid="{00000000-0002-0000-1400-000001000000}">
      <formula1>$L$5:$L$6</formula1>
    </dataValidation>
  </dataValidations>
  <pageMargins left="0.55118110236220474" right="0.11811023622047245" top="0.82677165354330717" bottom="0.3937007874015748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2291" r:id="rId5" name="Check Box 3">
              <controlPr defaultSize="0" autoFill="0" autoLine="0" autoPict="0">
                <anchor moveWithCells="1">
                  <from>
                    <xdr:col>2</xdr:col>
                    <xdr:colOff>114300</xdr:colOff>
                    <xdr:row>10</xdr:row>
                    <xdr:rowOff>19050</xdr:rowOff>
                  </from>
                  <to>
                    <xdr:col>2</xdr:col>
                    <xdr:colOff>371475</xdr:colOff>
                    <xdr:row>11</xdr:row>
                    <xdr:rowOff>152400</xdr:rowOff>
                  </to>
                </anchor>
              </controlPr>
            </control>
          </mc:Choice>
        </mc:AlternateContent>
        <mc:AlternateContent xmlns:mc="http://schemas.openxmlformats.org/markup-compatibility/2006">
          <mc:Choice Requires="x14">
            <control shapeId="12292" r:id="rId6" name="Button 4">
              <controlPr defaultSize="0" print="0" autoFill="0" autoPict="0" macro="[0]!スリット行き">
                <anchor moveWithCells="1" sizeWithCells="1">
                  <from>
                    <xdr:col>10</xdr:col>
                    <xdr:colOff>0</xdr:colOff>
                    <xdr:row>61</xdr:row>
                    <xdr:rowOff>9525</xdr:rowOff>
                  </from>
                  <to>
                    <xdr:col>11</xdr:col>
                    <xdr:colOff>47625</xdr:colOff>
                    <xdr:row>61</xdr:row>
                    <xdr:rowOff>361950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9">
    <pageSetUpPr fitToPage="1"/>
  </sheetPr>
  <dimension ref="A1:L141"/>
  <sheetViews>
    <sheetView zoomScaleNormal="100" workbookViewId="0">
      <selection activeCell="C15" sqref="C15:D16"/>
    </sheetView>
  </sheetViews>
  <sheetFormatPr defaultColWidth="9" defaultRowHeight="13.5"/>
  <cols>
    <col min="1" max="1" width="3" style="44" customWidth="1"/>
    <col min="2" max="2" width="12.625" style="44" customWidth="1"/>
    <col min="3" max="3" width="9.125" style="44" bestFit="1" customWidth="1"/>
    <col min="4" max="4" width="9.25" style="44" bestFit="1" customWidth="1"/>
    <col min="5" max="5" width="11.375" style="44" customWidth="1"/>
    <col min="6" max="7" width="9" style="44"/>
    <col min="8" max="8" width="10.5" style="44" bestFit="1" customWidth="1"/>
    <col min="9" max="9" width="15.875" style="44" customWidth="1"/>
    <col min="10" max="10" width="5.5" style="44" customWidth="1"/>
    <col min="11" max="11" width="11.625" style="44" bestFit="1" customWidth="1"/>
    <col min="12" max="12" width="12.75" style="44" bestFit="1" customWidth="1"/>
    <col min="13" max="16384" width="9" style="44"/>
  </cols>
  <sheetData>
    <row r="1" spans="1:12" ht="13.5" customHeight="1">
      <c r="A1" s="940" t="s">
        <v>174</v>
      </c>
      <c r="B1" s="940"/>
      <c r="C1" s="940"/>
      <c r="D1" s="940"/>
      <c r="E1" s="940"/>
      <c r="F1" s="940"/>
      <c r="G1" s="940"/>
      <c r="H1" s="940"/>
      <c r="I1" s="940"/>
    </row>
    <row r="2" spans="1:12" ht="13.5" customHeight="1">
      <c r="A2" s="940"/>
      <c r="B2" s="940"/>
      <c r="C2" s="940"/>
      <c r="D2" s="940"/>
      <c r="E2" s="940"/>
      <c r="F2" s="940"/>
      <c r="G2" s="940"/>
      <c r="H2" s="940"/>
      <c r="I2" s="940"/>
      <c r="L2" s="88" t="s">
        <v>175</v>
      </c>
    </row>
    <row r="3" spans="1:12">
      <c r="L3" s="88" t="s">
        <v>176</v>
      </c>
    </row>
    <row r="4" spans="1:12" ht="13.5" customHeight="1">
      <c r="B4" s="941" t="s">
        <v>3453</v>
      </c>
      <c r="C4" s="942"/>
      <c r="D4" s="942"/>
      <c r="E4" s="942"/>
      <c r="F4" s="942"/>
      <c r="G4" s="942"/>
      <c r="H4" s="942"/>
      <c r="I4" s="943"/>
      <c r="L4" s="88"/>
    </row>
    <row r="5" spans="1:12" ht="13.5" customHeight="1">
      <c r="B5" s="944"/>
      <c r="C5" s="945"/>
      <c r="D5" s="945"/>
      <c r="E5" s="945"/>
      <c r="F5" s="945"/>
      <c r="G5" s="945"/>
      <c r="H5" s="945"/>
      <c r="I5" s="946"/>
    </row>
    <row r="6" spans="1:12" ht="13.5" customHeight="1" thickBot="1">
      <c r="B6" s="947"/>
      <c r="C6" s="948"/>
      <c r="D6" s="948"/>
      <c r="E6" s="948"/>
      <c r="F6" s="948"/>
      <c r="G6" s="948"/>
      <c r="H6" s="948"/>
      <c r="I6" s="949"/>
      <c r="L6" s="44" t="s">
        <v>177</v>
      </c>
    </row>
    <row r="7" spans="1:12" ht="13.5" customHeight="1">
      <c r="B7" s="89" t="s">
        <v>178</v>
      </c>
      <c r="C7" s="950" t="s">
        <v>179</v>
      </c>
      <c r="D7" s="950"/>
      <c r="E7" s="951" t="s">
        <v>180</v>
      </c>
      <c r="F7" s="951"/>
      <c r="G7" s="951" t="s">
        <v>181</v>
      </c>
      <c r="H7" s="951"/>
      <c r="I7" s="952"/>
    </row>
    <row r="8" spans="1:12" ht="13.5" customHeight="1">
      <c r="B8" s="930">
        <v>50</v>
      </c>
      <c r="C8" s="932">
        <v>1000</v>
      </c>
      <c r="D8" s="932"/>
      <c r="E8" s="934">
        <v>12000</v>
      </c>
      <c r="F8" s="934"/>
      <c r="G8" s="936"/>
      <c r="H8" s="936"/>
      <c r="I8" s="937"/>
      <c r="K8" s="90"/>
    </row>
    <row r="9" spans="1:12" ht="13.5" customHeight="1" thickBot="1">
      <c r="B9" s="931"/>
      <c r="C9" s="933"/>
      <c r="D9" s="933"/>
      <c r="E9" s="935"/>
      <c r="F9" s="935"/>
      <c r="G9" s="938"/>
      <c r="H9" s="938"/>
      <c r="I9" s="939"/>
    </row>
    <row r="10" spans="1:12" ht="13.5" customHeight="1">
      <c r="B10" s="953" t="s">
        <v>182</v>
      </c>
      <c r="C10" s="954"/>
      <c r="D10" s="955"/>
      <c r="E10" s="953" t="s">
        <v>183</v>
      </c>
      <c r="F10" s="954"/>
      <c r="G10" s="955"/>
      <c r="H10" s="1047" t="s">
        <v>184</v>
      </c>
      <c r="I10" s="1048"/>
    </row>
    <row r="11" spans="1:12" ht="13.5" customHeight="1">
      <c r="B11" s="1013">
        <v>25</v>
      </c>
      <c r="C11" s="1023">
        <v>350</v>
      </c>
      <c r="D11" s="1024"/>
      <c r="E11" s="1013">
        <v>12</v>
      </c>
      <c r="F11" s="1023">
        <v>200</v>
      </c>
      <c r="G11" s="1024"/>
      <c r="H11" s="1033" t="s">
        <v>1195</v>
      </c>
      <c r="I11" s="1034"/>
    </row>
    <row r="12" spans="1:12" ht="13.5" customHeight="1" thickBot="1">
      <c r="B12" s="1014"/>
      <c r="C12" s="1025"/>
      <c r="D12" s="1026"/>
      <c r="E12" s="1014"/>
      <c r="F12" s="1025"/>
      <c r="G12" s="1026"/>
      <c r="H12" s="1035"/>
      <c r="I12" s="1036"/>
    </row>
    <row r="13" spans="1:12" ht="17.25" customHeight="1">
      <c r="B13" s="173" t="s">
        <v>211</v>
      </c>
      <c r="C13" s="1037" t="s">
        <v>3454</v>
      </c>
      <c r="D13" s="1038"/>
      <c r="E13" s="174"/>
      <c r="F13" s="998" t="s">
        <v>186</v>
      </c>
      <c r="G13" s="999"/>
      <c r="H13" s="999"/>
      <c r="I13" s="1000"/>
    </row>
    <row r="14" spans="1:12" ht="17.25" customHeight="1">
      <c r="B14" s="181" t="s">
        <v>212</v>
      </c>
      <c r="C14" s="1037" t="s">
        <v>3455</v>
      </c>
      <c r="D14" s="1038"/>
      <c r="E14" s="175"/>
      <c r="F14" s="1001"/>
      <c r="G14" s="1002"/>
      <c r="H14" s="1002"/>
      <c r="I14" s="1003"/>
    </row>
    <row r="15" spans="1:12" ht="8.25" customHeight="1">
      <c r="B15" s="1039" t="s">
        <v>206</v>
      </c>
      <c r="C15" s="1041" t="s">
        <v>3456</v>
      </c>
      <c r="D15" s="1042"/>
      <c r="E15" s="1045"/>
      <c r="F15" s="1001"/>
      <c r="G15" s="1002"/>
      <c r="H15" s="1002"/>
      <c r="I15" s="1003"/>
    </row>
    <row r="16" spans="1:12" ht="8.25" customHeight="1">
      <c r="B16" s="1040"/>
      <c r="C16" s="1043"/>
      <c r="D16" s="1044"/>
      <c r="E16" s="1046"/>
      <c r="F16" s="1004"/>
      <c r="G16" s="1005"/>
      <c r="H16" s="1005"/>
      <c r="I16" s="1006"/>
    </row>
    <row r="17" spans="2:9" ht="13.5" customHeight="1">
      <c r="B17" s="968" t="s">
        <v>3446</v>
      </c>
      <c r="C17" s="969"/>
      <c r="D17" s="969"/>
      <c r="E17" s="970"/>
      <c r="F17" s="977" t="s">
        <v>3457</v>
      </c>
      <c r="G17" s="978"/>
      <c r="H17" s="978"/>
      <c r="I17" s="979"/>
    </row>
    <row r="18" spans="2:9" ht="13.5" customHeight="1">
      <c r="B18" s="971"/>
      <c r="C18" s="972"/>
      <c r="D18" s="972"/>
      <c r="E18" s="973"/>
      <c r="F18" s="980"/>
      <c r="G18" s="981"/>
      <c r="H18" s="981"/>
      <c r="I18" s="982"/>
    </row>
    <row r="19" spans="2:9" ht="13.5" customHeight="1">
      <c r="B19" s="974"/>
      <c r="C19" s="975"/>
      <c r="D19" s="975"/>
      <c r="E19" s="976"/>
      <c r="F19" s="983"/>
      <c r="G19" s="984"/>
      <c r="H19" s="984"/>
      <c r="I19" s="985"/>
    </row>
    <row r="21" spans="2:9" ht="12" customHeight="1">
      <c r="B21" s="1007" t="s">
        <v>187</v>
      </c>
      <c r="C21" s="1007"/>
      <c r="D21" s="1007"/>
      <c r="E21" s="1007"/>
      <c r="F21" s="1007"/>
      <c r="G21" s="1007"/>
      <c r="H21" s="1007"/>
      <c r="I21" s="1007"/>
    </row>
    <row r="22" spans="2:9" ht="12" customHeight="1">
      <c r="B22" s="1007"/>
      <c r="C22" s="1007"/>
      <c r="D22" s="1007"/>
      <c r="E22" s="1007"/>
      <c r="F22" s="1007"/>
      <c r="G22" s="1007"/>
      <c r="H22" s="1007"/>
      <c r="I22" s="1007"/>
    </row>
    <row r="23" spans="2:9" ht="9.75" customHeight="1">
      <c r="B23" s="1007" t="s">
        <v>188</v>
      </c>
      <c r="C23" s="1007" t="s">
        <v>189</v>
      </c>
      <c r="D23" s="1007"/>
      <c r="E23" s="1007" t="s">
        <v>190</v>
      </c>
      <c r="F23" s="1007"/>
      <c r="G23" s="1008" t="s">
        <v>191</v>
      </c>
      <c r="H23" s="1008"/>
      <c r="I23" s="1009" t="s">
        <v>192</v>
      </c>
    </row>
    <row r="24" spans="2:9" ht="9.75" customHeight="1">
      <c r="B24" s="1007"/>
      <c r="C24" s="1007"/>
      <c r="D24" s="1007"/>
      <c r="E24" s="1007"/>
      <c r="F24" s="1007"/>
      <c r="G24" s="1008"/>
      <c r="H24" s="1008"/>
      <c r="I24" s="1007"/>
    </row>
    <row r="25" spans="2:9" ht="11.25" customHeight="1">
      <c r="B25" s="1007" t="s">
        <v>197</v>
      </c>
      <c r="C25" s="1007" t="s">
        <v>194</v>
      </c>
      <c r="D25" s="1007"/>
      <c r="E25" s="1007" t="s">
        <v>194</v>
      </c>
      <c r="F25" s="1007"/>
      <c r="G25" s="1008" t="s">
        <v>194</v>
      </c>
      <c r="H25" s="1008"/>
      <c r="I25" s="861"/>
    </row>
    <row r="26" spans="2:9" ht="11.25" customHeight="1">
      <c r="B26" s="1007"/>
      <c r="C26" s="1007"/>
      <c r="D26" s="1007"/>
      <c r="E26" s="1007"/>
      <c r="F26" s="1007"/>
      <c r="G26" s="1008"/>
      <c r="H26" s="1008"/>
      <c r="I26" s="863"/>
    </row>
    <row r="27" spans="2:9" ht="11.25" customHeight="1">
      <c r="B27" s="1007"/>
      <c r="C27" s="1007"/>
      <c r="D27" s="1007"/>
      <c r="E27" s="1007"/>
      <c r="F27" s="1007"/>
      <c r="G27" s="1008"/>
      <c r="H27" s="1008"/>
      <c r="I27" s="80" t="s">
        <v>209</v>
      </c>
    </row>
    <row r="28" spans="2:9" ht="12" customHeight="1">
      <c r="B28" s="1007" t="s">
        <v>196</v>
      </c>
      <c r="C28" s="1007"/>
      <c r="D28" s="1007"/>
      <c r="E28" s="1007"/>
      <c r="F28" s="1007"/>
      <c r="G28" s="1007"/>
      <c r="H28" s="1007"/>
      <c r="I28" s="1007"/>
    </row>
    <row r="29" spans="2:9" ht="12" customHeight="1">
      <c r="B29" s="1007"/>
      <c r="C29" s="1007"/>
      <c r="D29" s="1007"/>
      <c r="E29" s="1007"/>
      <c r="F29" s="1007"/>
      <c r="G29" s="1007"/>
      <c r="H29" s="1007"/>
      <c r="I29" s="1007"/>
    </row>
    <row r="30" spans="2:9" ht="9.75" customHeight="1">
      <c r="B30" s="1007" t="s">
        <v>188</v>
      </c>
      <c r="C30" s="1007" t="s">
        <v>189</v>
      </c>
      <c r="D30" s="1007"/>
      <c r="E30" s="1007" t="s">
        <v>190</v>
      </c>
      <c r="F30" s="1007"/>
      <c r="G30" s="1007" t="s">
        <v>191</v>
      </c>
      <c r="H30" s="1007"/>
      <c r="I30" s="1009" t="s">
        <v>192</v>
      </c>
    </row>
    <row r="31" spans="2:9" ht="9.75" customHeight="1">
      <c r="B31" s="1007"/>
      <c r="C31" s="1007"/>
      <c r="D31" s="1007"/>
      <c r="E31" s="1007"/>
      <c r="F31" s="1007"/>
      <c r="G31" s="1007"/>
      <c r="H31" s="1007"/>
      <c r="I31" s="1007"/>
    </row>
    <row r="32" spans="2:9" ht="11.25" customHeight="1">
      <c r="B32" s="1007" t="s">
        <v>197</v>
      </c>
      <c r="C32" s="1007" t="s">
        <v>194</v>
      </c>
      <c r="D32" s="1007"/>
      <c r="E32" s="1007" t="s">
        <v>194</v>
      </c>
      <c r="F32" s="1007"/>
      <c r="G32" s="1007" t="s">
        <v>194</v>
      </c>
      <c r="H32" s="1007"/>
      <c r="I32" s="861"/>
    </row>
    <row r="33" spans="2:9" ht="11.25" customHeight="1">
      <c r="B33" s="1007"/>
      <c r="C33" s="1007"/>
      <c r="D33" s="1007"/>
      <c r="E33" s="1007"/>
      <c r="F33" s="1007"/>
      <c r="G33" s="1007"/>
      <c r="H33" s="1007"/>
      <c r="I33" s="863"/>
    </row>
    <row r="34" spans="2:9" ht="11.25" customHeight="1">
      <c r="B34" s="1007"/>
      <c r="C34" s="1007"/>
      <c r="D34" s="1007"/>
      <c r="E34" s="1007"/>
      <c r="F34" s="1007"/>
      <c r="G34" s="1007"/>
      <c r="H34" s="1007"/>
      <c r="I34" s="80"/>
    </row>
    <row r="35" spans="2:9" ht="12" customHeight="1">
      <c r="B35" s="1007" t="s">
        <v>199</v>
      </c>
      <c r="C35" s="1007"/>
      <c r="D35" s="1007"/>
      <c r="E35" s="1007"/>
      <c r="F35" s="1007"/>
      <c r="G35" s="1007"/>
      <c r="H35" s="1007"/>
      <c r="I35" s="1007"/>
    </row>
    <row r="36" spans="2:9" ht="12" customHeight="1">
      <c r="B36" s="1007"/>
      <c r="C36" s="1007"/>
      <c r="D36" s="1007"/>
      <c r="E36" s="1007"/>
      <c r="F36" s="1007"/>
      <c r="G36" s="1007"/>
      <c r="H36" s="1007"/>
      <c r="I36" s="1007"/>
    </row>
    <row r="37" spans="2:9" ht="9.75" customHeight="1">
      <c r="B37" s="1007" t="s">
        <v>188</v>
      </c>
      <c r="C37" s="1007" t="s">
        <v>189</v>
      </c>
      <c r="D37" s="1007"/>
      <c r="E37" s="1007" t="s">
        <v>190</v>
      </c>
      <c r="F37" s="1007"/>
      <c r="G37" s="1007" t="s">
        <v>191</v>
      </c>
      <c r="H37" s="1007"/>
      <c r="I37" s="1009" t="s">
        <v>192</v>
      </c>
    </row>
    <row r="38" spans="2:9" ht="9.75" customHeight="1">
      <c r="B38" s="1007"/>
      <c r="C38" s="1007"/>
      <c r="D38" s="1007"/>
      <c r="E38" s="1007"/>
      <c r="F38" s="1007"/>
      <c r="G38" s="1007"/>
      <c r="H38" s="1007"/>
      <c r="I38" s="1007"/>
    </row>
    <row r="39" spans="2:9" ht="11.25" customHeight="1">
      <c r="B39" s="1007" t="s">
        <v>197</v>
      </c>
      <c r="C39" s="1007" t="s">
        <v>194</v>
      </c>
      <c r="D39" s="1007"/>
      <c r="E39" s="1007" t="s">
        <v>194</v>
      </c>
      <c r="F39" s="1007"/>
      <c r="G39" s="1007" t="s">
        <v>194</v>
      </c>
      <c r="H39" s="1007"/>
      <c r="I39" s="861"/>
    </row>
    <row r="40" spans="2:9" ht="11.25" customHeight="1">
      <c r="B40" s="1007"/>
      <c r="C40" s="1007"/>
      <c r="D40" s="1007"/>
      <c r="E40" s="1007"/>
      <c r="F40" s="1007"/>
      <c r="G40" s="1007"/>
      <c r="H40" s="1007"/>
      <c r="I40" s="863"/>
    </row>
    <row r="41" spans="2:9" ht="11.25" customHeight="1">
      <c r="B41" s="1007"/>
      <c r="C41" s="1007"/>
      <c r="D41" s="1007"/>
      <c r="E41" s="1007"/>
      <c r="F41" s="1007"/>
      <c r="G41" s="1007"/>
      <c r="H41" s="1007"/>
      <c r="I41" s="80" t="s">
        <v>195</v>
      </c>
    </row>
    <row r="42" spans="2:9" ht="9.75" customHeight="1">
      <c r="B42" s="1007" t="s">
        <v>188</v>
      </c>
      <c r="C42" s="1007" t="s">
        <v>189</v>
      </c>
      <c r="D42" s="1007"/>
      <c r="E42" s="1007" t="s">
        <v>190</v>
      </c>
      <c r="F42" s="1007"/>
      <c r="G42" s="1007" t="s">
        <v>191</v>
      </c>
      <c r="H42" s="1007"/>
      <c r="I42" s="1009" t="s">
        <v>192</v>
      </c>
    </row>
    <row r="43" spans="2:9" ht="9.75" customHeight="1">
      <c r="B43" s="1007"/>
      <c r="C43" s="1007"/>
      <c r="D43" s="1007"/>
      <c r="E43" s="1007"/>
      <c r="F43" s="1007"/>
      <c r="G43" s="1007"/>
      <c r="H43" s="1007"/>
      <c r="I43" s="1007"/>
    </row>
    <row r="44" spans="2:9" ht="11.25" customHeight="1">
      <c r="B44" s="1007" t="s">
        <v>207</v>
      </c>
      <c r="C44" s="1007" t="s">
        <v>194</v>
      </c>
      <c r="D44" s="1007"/>
      <c r="E44" s="1007" t="s">
        <v>194</v>
      </c>
      <c r="F44" s="1007"/>
      <c r="G44" s="1007" t="s">
        <v>194</v>
      </c>
      <c r="H44" s="1007"/>
      <c r="I44" s="861"/>
    </row>
    <row r="45" spans="2:9" ht="11.25" customHeight="1">
      <c r="B45" s="1007"/>
      <c r="C45" s="1007"/>
      <c r="D45" s="1007"/>
      <c r="E45" s="1007"/>
      <c r="F45" s="1007"/>
      <c r="G45" s="1007"/>
      <c r="H45" s="1007"/>
      <c r="I45" s="863"/>
    </row>
    <row r="46" spans="2:9" ht="11.25" customHeight="1">
      <c r="B46" s="1007"/>
      <c r="C46" s="1007"/>
      <c r="D46" s="1007"/>
      <c r="E46" s="1007"/>
      <c r="F46" s="1007"/>
      <c r="G46" s="1007"/>
      <c r="H46" s="1007"/>
      <c r="I46" s="80" t="s">
        <v>195</v>
      </c>
    </row>
    <row r="47" spans="2:9" ht="12" customHeight="1">
      <c r="B47" s="1007" t="s">
        <v>201</v>
      </c>
      <c r="C47" s="1007"/>
      <c r="D47" s="1007"/>
      <c r="E47" s="1007"/>
      <c r="F47" s="1007"/>
      <c r="G47" s="1007"/>
      <c r="H47" s="1007"/>
      <c r="I47" s="1007"/>
    </row>
    <row r="48" spans="2:9" ht="12" customHeight="1">
      <c r="B48" s="1007"/>
      <c r="C48" s="1007"/>
      <c r="D48" s="1007"/>
      <c r="E48" s="1007"/>
      <c r="F48" s="1007"/>
      <c r="G48" s="1007"/>
      <c r="H48" s="1007"/>
      <c r="I48" s="1007"/>
    </row>
    <row r="49" spans="2:9" ht="9.75" customHeight="1">
      <c r="B49" s="1007" t="s">
        <v>188</v>
      </c>
      <c r="C49" s="1007" t="s">
        <v>189</v>
      </c>
      <c r="D49" s="1007"/>
      <c r="E49" s="1007" t="s">
        <v>190</v>
      </c>
      <c r="F49" s="1007"/>
      <c r="G49" s="1007" t="s">
        <v>191</v>
      </c>
      <c r="H49" s="1007"/>
      <c r="I49" s="1009" t="s">
        <v>192</v>
      </c>
    </row>
    <row r="50" spans="2:9" ht="9.75" customHeight="1">
      <c r="B50" s="1007"/>
      <c r="C50" s="1007"/>
      <c r="D50" s="1007"/>
      <c r="E50" s="1007"/>
      <c r="F50" s="1007"/>
      <c r="G50" s="1007"/>
      <c r="H50" s="1007"/>
      <c r="I50" s="1007"/>
    </row>
    <row r="51" spans="2:9" ht="11.25" customHeight="1">
      <c r="B51" s="1007" t="s">
        <v>197</v>
      </c>
      <c r="C51" s="1007" t="s">
        <v>194</v>
      </c>
      <c r="D51" s="1007"/>
      <c r="E51" s="1007" t="s">
        <v>194</v>
      </c>
      <c r="F51" s="1007"/>
      <c r="G51" s="1007" t="s">
        <v>194</v>
      </c>
      <c r="H51" s="1007"/>
      <c r="I51" s="861"/>
    </row>
    <row r="52" spans="2:9" ht="11.25" customHeight="1">
      <c r="B52" s="1007"/>
      <c r="C52" s="1007"/>
      <c r="D52" s="1007"/>
      <c r="E52" s="1007"/>
      <c r="F52" s="1007"/>
      <c r="G52" s="1007"/>
      <c r="H52" s="1007"/>
      <c r="I52" s="863"/>
    </row>
    <row r="53" spans="2:9" ht="11.25" customHeight="1">
      <c r="B53" s="1007"/>
      <c r="C53" s="1007"/>
      <c r="D53" s="1007"/>
      <c r="E53" s="1007"/>
      <c r="F53" s="1007"/>
      <c r="G53" s="1007"/>
      <c r="H53" s="1007"/>
      <c r="I53" s="80" t="s">
        <v>195</v>
      </c>
    </row>
    <row r="54" spans="2:9" ht="12" customHeight="1">
      <c r="B54" s="1007" t="s">
        <v>202</v>
      </c>
      <c r="C54" s="1007"/>
      <c r="D54" s="1007"/>
      <c r="E54" s="1007"/>
      <c r="F54" s="1007"/>
      <c r="G54" s="1007"/>
      <c r="H54" s="1007"/>
      <c r="I54" s="1007"/>
    </row>
    <row r="55" spans="2:9" ht="12" customHeight="1">
      <c r="B55" s="1007"/>
      <c r="C55" s="1007"/>
      <c r="D55" s="1007"/>
      <c r="E55" s="1007"/>
      <c r="F55" s="1007"/>
      <c r="G55" s="1007"/>
      <c r="H55" s="1007"/>
      <c r="I55" s="1007"/>
    </row>
    <row r="56" spans="2:9" ht="9.75" customHeight="1">
      <c r="B56" s="1007" t="s">
        <v>188</v>
      </c>
      <c r="C56" s="1007" t="s">
        <v>189</v>
      </c>
      <c r="D56" s="1007"/>
      <c r="E56" s="1007" t="s">
        <v>190</v>
      </c>
      <c r="F56" s="1007"/>
      <c r="G56" s="1007" t="s">
        <v>191</v>
      </c>
      <c r="H56" s="1007"/>
      <c r="I56" s="1009" t="s">
        <v>192</v>
      </c>
    </row>
    <row r="57" spans="2:9" ht="9.75" customHeight="1">
      <c r="B57" s="1007"/>
      <c r="C57" s="1007"/>
      <c r="D57" s="1007"/>
      <c r="E57" s="1007"/>
      <c r="F57" s="1007"/>
      <c r="G57" s="1007"/>
      <c r="H57" s="1007"/>
      <c r="I57" s="1007"/>
    </row>
    <row r="58" spans="2:9" ht="11.25" customHeight="1">
      <c r="B58" s="1007" t="s">
        <v>197</v>
      </c>
      <c r="C58" s="1007" t="s">
        <v>194</v>
      </c>
      <c r="D58" s="1007"/>
      <c r="E58" s="1007" t="s">
        <v>194</v>
      </c>
      <c r="F58" s="1007"/>
      <c r="G58" s="1007" t="s">
        <v>194</v>
      </c>
      <c r="H58" s="1007"/>
      <c r="I58" s="861"/>
    </row>
    <row r="59" spans="2:9" ht="11.25" customHeight="1">
      <c r="B59" s="1007"/>
      <c r="C59" s="1007"/>
      <c r="D59" s="1007"/>
      <c r="E59" s="1007"/>
      <c r="F59" s="1007"/>
      <c r="G59" s="1007"/>
      <c r="H59" s="1007"/>
      <c r="I59" s="863"/>
    </row>
    <row r="60" spans="2:9" ht="11.25" customHeight="1">
      <c r="B60" s="1007"/>
      <c r="C60" s="1007"/>
      <c r="D60" s="1007"/>
      <c r="E60" s="1007"/>
      <c r="F60" s="1007"/>
      <c r="G60" s="1007"/>
      <c r="H60" s="1007"/>
      <c r="I60" s="80" t="s">
        <v>209</v>
      </c>
    </row>
    <row r="61" spans="2:9">
      <c r="C61" s="44" t="s">
        <v>203</v>
      </c>
    </row>
    <row r="62" spans="2:9" ht="58.5" customHeight="1">
      <c r="B62" s="1049"/>
      <c r="C62" s="1049"/>
      <c r="D62" s="1049"/>
      <c r="E62" s="1049"/>
      <c r="F62" s="1049"/>
      <c r="G62" s="601"/>
    </row>
    <row r="63" spans="2:9" ht="21">
      <c r="B63" s="1010" t="s">
        <v>1407</v>
      </c>
      <c r="C63" s="1010"/>
      <c r="D63" s="1010"/>
      <c r="E63" s="1010"/>
      <c r="F63" s="1010"/>
      <c r="G63" s="1010"/>
      <c r="H63" s="1010"/>
      <c r="I63" s="377"/>
    </row>
    <row r="64" spans="2:9" ht="12" customHeight="1"/>
    <row r="65" spans="2:9" ht="12" customHeight="1"/>
    <row r="66" spans="2:9" ht="12" customHeight="1"/>
    <row r="67" spans="2:9" ht="12.75" customHeight="1">
      <c r="B67" s="385" t="s">
        <v>782</v>
      </c>
      <c r="C67" s="388">
        <f>E11</f>
        <v>12</v>
      </c>
      <c r="D67" s="398">
        <f>F11</f>
        <v>200</v>
      </c>
      <c r="E67" s="398"/>
      <c r="F67" s="398"/>
      <c r="G67" s="178" t="s">
        <v>784</v>
      </c>
      <c r="H67" s="399">
        <f>D67+H70</f>
        <v>12550</v>
      </c>
      <c r="I67" s="45"/>
    </row>
    <row r="68" spans="2:9" ht="12.75" customHeight="1">
      <c r="B68" s="382"/>
      <c r="C68" s="383"/>
      <c r="D68" s="477"/>
      <c r="E68" s="477"/>
      <c r="F68" s="477"/>
      <c r="G68" s="395"/>
      <c r="H68" s="478"/>
      <c r="I68" s="45"/>
    </row>
    <row r="69" spans="2:9" ht="12.75" customHeight="1">
      <c r="B69" s="380"/>
      <c r="C69" s="381"/>
      <c r="D69" s="400"/>
      <c r="E69" s="400"/>
      <c r="F69" s="400"/>
      <c r="G69" s="394"/>
      <c r="H69" s="401"/>
      <c r="I69" s="45"/>
    </row>
    <row r="70" spans="2:9" ht="12.75" customHeight="1">
      <c r="B70" s="385" t="s">
        <v>786</v>
      </c>
      <c r="C70" s="45"/>
      <c r="D70" s="398">
        <v>4000</v>
      </c>
      <c r="E70" s="398"/>
      <c r="F70" s="398"/>
      <c r="G70" s="178" t="s">
        <v>784</v>
      </c>
      <c r="H70" s="399">
        <f>D70+H86</f>
        <v>12350</v>
      </c>
      <c r="I70" s="45"/>
    </row>
    <row r="71" spans="2:9" ht="12.75" customHeight="1">
      <c r="B71" s="387" t="str">
        <f>C13</f>
        <v>07700531004</v>
      </c>
      <c r="C71" s="45"/>
      <c r="D71" s="398"/>
      <c r="E71" s="398"/>
      <c r="F71" s="398"/>
      <c r="G71" s="178"/>
      <c r="H71" s="399"/>
      <c r="I71" s="45"/>
    </row>
    <row r="72" spans="2:9" ht="12.75" customHeight="1">
      <c r="B72" s="379"/>
      <c r="C72" s="45"/>
      <c r="D72" s="398"/>
      <c r="E72" s="398"/>
      <c r="F72" s="398"/>
      <c r="G72" s="178"/>
      <c r="H72" s="399"/>
      <c r="I72" s="45"/>
    </row>
    <row r="73" spans="2:9" ht="12.75" customHeight="1">
      <c r="B73" s="379"/>
      <c r="C73" s="45"/>
      <c r="D73" s="398"/>
      <c r="E73" s="398"/>
      <c r="F73" s="398"/>
      <c r="G73" s="178"/>
      <c r="H73" s="399"/>
      <c r="I73" s="45"/>
    </row>
    <row r="74" spans="2:9" ht="12.75" customHeight="1">
      <c r="B74" s="379"/>
      <c r="C74" s="45"/>
      <c r="D74" s="398"/>
      <c r="E74" s="398"/>
      <c r="F74" s="398"/>
      <c r="G74" s="178"/>
      <c r="H74" s="399"/>
      <c r="I74" s="45"/>
    </row>
    <row r="75" spans="2:9" ht="12.75" customHeight="1">
      <c r="B75" s="379"/>
      <c r="C75" s="45"/>
      <c r="D75" s="398"/>
      <c r="E75" s="398"/>
      <c r="F75" s="398"/>
      <c r="G75" s="178"/>
      <c r="H75" s="399"/>
      <c r="I75" s="45"/>
    </row>
    <row r="76" spans="2:9" ht="12.75" customHeight="1">
      <c r="B76" s="379"/>
      <c r="C76" s="45"/>
      <c r="D76" s="398"/>
      <c r="E76" s="398"/>
      <c r="F76" s="398"/>
      <c r="G76" s="178"/>
      <c r="H76" s="399"/>
      <c r="I76" s="45"/>
    </row>
    <row r="77" spans="2:9" ht="12.75" customHeight="1">
      <c r="B77" s="379"/>
      <c r="C77" s="45"/>
      <c r="D77" s="398"/>
      <c r="E77" s="398"/>
      <c r="F77" s="398"/>
      <c r="G77" s="178"/>
      <c r="H77" s="399"/>
      <c r="I77" s="45"/>
    </row>
    <row r="78" spans="2:9" ht="12.75" customHeight="1">
      <c r="B78" s="379"/>
      <c r="C78" s="45"/>
      <c r="D78" s="398"/>
      <c r="E78" s="398"/>
      <c r="F78" s="398"/>
      <c r="G78" s="178"/>
      <c r="H78" s="399"/>
      <c r="I78" s="45"/>
    </row>
    <row r="79" spans="2:9" ht="12.75" customHeight="1">
      <c r="B79" s="379"/>
      <c r="C79" s="45"/>
      <c r="D79" s="398"/>
      <c r="E79" s="398"/>
      <c r="F79" s="398"/>
      <c r="G79" s="178"/>
      <c r="H79" s="399"/>
      <c r="I79" s="45"/>
    </row>
    <row r="80" spans="2:9" ht="12.75" customHeight="1">
      <c r="B80" s="379"/>
      <c r="C80" s="45"/>
      <c r="D80" s="398"/>
      <c r="E80" s="398"/>
      <c r="F80" s="398"/>
      <c r="G80" s="178"/>
      <c r="H80" s="399"/>
      <c r="I80" s="45"/>
    </row>
    <row r="81" spans="2:9" ht="12.75" customHeight="1">
      <c r="B81" s="379"/>
      <c r="C81" s="45"/>
      <c r="D81" s="398"/>
      <c r="E81" s="398"/>
      <c r="F81" s="398"/>
      <c r="G81" s="178"/>
      <c r="H81" s="399"/>
      <c r="I81" s="45"/>
    </row>
    <row r="82" spans="2:9" ht="12.75" customHeight="1">
      <c r="B82" s="379"/>
      <c r="C82" s="45"/>
      <c r="D82" s="398"/>
      <c r="E82" s="398"/>
      <c r="F82" s="398"/>
      <c r="G82" s="178"/>
      <c r="H82" s="399"/>
      <c r="I82" s="45"/>
    </row>
    <row r="83" spans="2:9" ht="12.75" customHeight="1">
      <c r="B83" s="379"/>
      <c r="C83" s="45"/>
      <c r="D83" s="398"/>
      <c r="E83" s="398"/>
      <c r="F83" s="398"/>
      <c r="G83" s="178"/>
      <c r="H83" s="399"/>
      <c r="I83" s="45"/>
    </row>
    <row r="84" spans="2:9" ht="12.75" customHeight="1">
      <c r="B84" s="379"/>
      <c r="C84" s="45"/>
      <c r="D84" s="398"/>
      <c r="E84" s="398"/>
      <c r="F84" s="398"/>
      <c r="G84" s="178"/>
      <c r="H84" s="399"/>
      <c r="I84" s="45"/>
    </row>
    <row r="85" spans="2:9" ht="12.75" customHeight="1">
      <c r="B85" s="380"/>
      <c r="C85" s="381"/>
      <c r="D85" s="400"/>
      <c r="E85" s="400"/>
      <c r="F85" s="400"/>
      <c r="G85" s="394"/>
      <c r="H85" s="401"/>
      <c r="I85" s="45"/>
    </row>
    <row r="86" spans="2:9" ht="12.75" customHeight="1">
      <c r="B86" s="385" t="s">
        <v>788</v>
      </c>
      <c r="C86" s="45"/>
      <c r="D86" s="398">
        <v>4000</v>
      </c>
      <c r="E86" s="398"/>
      <c r="F86" s="398"/>
      <c r="G86" s="178" t="s">
        <v>784</v>
      </c>
      <c r="H86" s="399">
        <f>D86+H102</f>
        <v>8350</v>
      </c>
      <c r="I86" s="45"/>
    </row>
    <row r="87" spans="2:9" ht="12.75" customHeight="1">
      <c r="B87" s="387" t="str">
        <f>C14</f>
        <v>01700601002</v>
      </c>
      <c r="C87" s="45"/>
      <c r="D87" s="398"/>
      <c r="E87" s="398"/>
      <c r="F87" s="398"/>
      <c r="G87" s="178"/>
      <c r="H87" s="399"/>
      <c r="I87" s="45"/>
    </row>
    <row r="88" spans="2:9" ht="12.75" customHeight="1">
      <c r="B88" s="379"/>
      <c r="C88" s="45"/>
      <c r="D88" s="398"/>
      <c r="E88" s="398"/>
      <c r="F88" s="398"/>
      <c r="G88" s="178"/>
      <c r="H88" s="399"/>
      <c r="I88" s="45"/>
    </row>
    <row r="89" spans="2:9" ht="12.75" customHeight="1">
      <c r="B89" s="379"/>
      <c r="C89" s="45"/>
      <c r="D89" s="398"/>
      <c r="E89" s="398"/>
      <c r="F89" s="398"/>
      <c r="G89" s="178"/>
      <c r="H89" s="399"/>
      <c r="I89" s="45"/>
    </row>
    <row r="90" spans="2:9" ht="12.75" customHeight="1">
      <c r="B90" s="379"/>
      <c r="C90" s="45"/>
      <c r="D90" s="398"/>
      <c r="E90" s="398"/>
      <c r="F90" s="398"/>
      <c r="G90" s="178"/>
      <c r="H90" s="399"/>
      <c r="I90" s="45"/>
    </row>
    <row r="91" spans="2:9" ht="12.75" customHeight="1">
      <c r="B91" s="379"/>
      <c r="C91" s="45"/>
      <c r="D91" s="398"/>
      <c r="E91" s="398"/>
      <c r="F91" s="398"/>
      <c r="G91" s="178"/>
      <c r="H91" s="399"/>
      <c r="I91" s="45"/>
    </row>
    <row r="92" spans="2:9" ht="12.75" customHeight="1">
      <c r="B92" s="379"/>
      <c r="C92" s="45"/>
      <c r="D92" s="398"/>
      <c r="E92" s="398"/>
      <c r="F92" s="398"/>
      <c r="G92" s="178"/>
      <c r="H92" s="399"/>
      <c r="I92" s="45"/>
    </row>
    <row r="93" spans="2:9" ht="12.75" customHeight="1">
      <c r="B93" s="379"/>
      <c r="C93" s="45"/>
      <c r="D93" s="398"/>
      <c r="E93" s="398"/>
      <c r="F93" s="398"/>
      <c r="G93" s="178"/>
      <c r="H93" s="399"/>
      <c r="I93" s="45"/>
    </row>
    <row r="94" spans="2:9" ht="12.75" customHeight="1">
      <c r="B94" s="379"/>
      <c r="C94" s="45"/>
      <c r="D94" s="398"/>
      <c r="E94" s="398"/>
      <c r="F94" s="398"/>
      <c r="G94" s="178"/>
      <c r="H94" s="399"/>
      <c r="I94" s="45"/>
    </row>
    <row r="95" spans="2:9" ht="12.75" customHeight="1">
      <c r="B95" s="379"/>
      <c r="C95" s="45"/>
      <c r="D95" s="398"/>
      <c r="E95" s="398"/>
      <c r="F95" s="398"/>
      <c r="G95" s="178"/>
      <c r="H95" s="399"/>
      <c r="I95" s="45"/>
    </row>
    <row r="96" spans="2:9" ht="12.75" customHeight="1">
      <c r="B96" s="379"/>
      <c r="C96" s="45"/>
      <c r="D96" s="398"/>
      <c r="E96" s="398"/>
      <c r="F96" s="398"/>
      <c r="G96" s="178"/>
      <c r="H96" s="399"/>
      <c r="I96" s="45"/>
    </row>
    <row r="97" spans="2:9" ht="12.75" customHeight="1">
      <c r="B97" s="379"/>
      <c r="C97" s="45"/>
      <c r="D97" s="398"/>
      <c r="E97" s="398"/>
      <c r="F97" s="398"/>
      <c r="G97" s="178"/>
      <c r="H97" s="399"/>
      <c r="I97" s="45"/>
    </row>
    <row r="98" spans="2:9" ht="12.75" customHeight="1">
      <c r="B98" s="379"/>
      <c r="C98" s="45"/>
      <c r="D98" s="398"/>
      <c r="E98" s="398"/>
      <c r="F98" s="398"/>
      <c r="G98" s="178"/>
      <c r="H98" s="399"/>
      <c r="I98" s="45"/>
    </row>
    <row r="99" spans="2:9" ht="12.75" customHeight="1">
      <c r="B99" s="379"/>
      <c r="C99" s="45"/>
      <c r="D99" s="398"/>
      <c r="E99" s="398"/>
      <c r="F99" s="398"/>
      <c r="G99" s="178"/>
      <c r="H99" s="399"/>
      <c r="I99" s="45"/>
    </row>
    <row r="100" spans="2:9" ht="12.75" customHeight="1">
      <c r="B100" s="379"/>
      <c r="C100" s="45"/>
      <c r="D100" s="398"/>
      <c r="E100" s="398"/>
      <c r="F100" s="398"/>
      <c r="G100" s="178"/>
      <c r="H100" s="399"/>
      <c r="I100" s="45"/>
    </row>
    <row r="101" spans="2:9" ht="12.75" customHeight="1">
      <c r="B101" s="380"/>
      <c r="C101" s="381"/>
      <c r="D101" s="400"/>
      <c r="E101" s="400"/>
      <c r="F101" s="400"/>
      <c r="G101" s="394"/>
      <c r="H101" s="401"/>
      <c r="I101" s="45"/>
    </row>
    <row r="102" spans="2:9" ht="12.75" customHeight="1">
      <c r="B102" s="385" t="s">
        <v>785</v>
      </c>
      <c r="C102" s="45"/>
      <c r="D102" s="398">
        <v>4000</v>
      </c>
      <c r="E102" s="398"/>
      <c r="F102" s="398"/>
      <c r="G102" s="178" t="s">
        <v>784</v>
      </c>
      <c r="H102" s="399">
        <f>D102+H118</f>
        <v>4350</v>
      </c>
      <c r="I102" s="45"/>
    </row>
    <row r="103" spans="2:9" ht="12.75" customHeight="1">
      <c r="B103" s="387" t="str">
        <f>C15</f>
        <v>06700531006</v>
      </c>
      <c r="C103" s="45"/>
      <c r="D103" s="398"/>
      <c r="E103" s="398"/>
      <c r="F103" s="398"/>
      <c r="G103" s="178"/>
      <c r="H103" s="399"/>
      <c r="I103" s="45"/>
    </row>
    <row r="104" spans="2:9" ht="12.75" customHeight="1">
      <c r="B104" s="379"/>
      <c r="C104" s="45"/>
      <c r="D104" s="398"/>
      <c r="E104" s="398"/>
      <c r="F104" s="398"/>
      <c r="G104" s="178"/>
      <c r="H104" s="399"/>
      <c r="I104" s="45"/>
    </row>
    <row r="105" spans="2:9" ht="12.75" customHeight="1">
      <c r="B105" s="379"/>
      <c r="C105" s="45"/>
      <c r="D105" s="398"/>
      <c r="E105" s="398"/>
      <c r="F105" s="398"/>
      <c r="G105" s="178"/>
      <c r="H105" s="399"/>
      <c r="I105" s="45"/>
    </row>
    <row r="106" spans="2:9" ht="12.75" customHeight="1">
      <c r="B106" s="379"/>
      <c r="C106" s="45"/>
      <c r="D106" s="398"/>
      <c r="E106" s="398"/>
      <c r="F106" s="398"/>
      <c r="G106" s="178"/>
      <c r="H106" s="399"/>
      <c r="I106" s="45"/>
    </row>
    <row r="107" spans="2:9" ht="12.75" customHeight="1">
      <c r="B107" s="379"/>
      <c r="C107" s="45"/>
      <c r="D107" s="398"/>
      <c r="E107" s="398"/>
      <c r="F107" s="398"/>
      <c r="G107" s="178"/>
      <c r="H107" s="399"/>
      <c r="I107" s="45"/>
    </row>
    <row r="108" spans="2:9" ht="12.75" customHeight="1">
      <c r="B108" s="379"/>
      <c r="C108" s="45"/>
      <c r="D108" s="398"/>
      <c r="E108" s="398"/>
      <c r="F108" s="398"/>
      <c r="G108" s="178"/>
      <c r="H108" s="399"/>
      <c r="I108" s="45"/>
    </row>
    <row r="109" spans="2:9" ht="12.75" customHeight="1">
      <c r="B109" s="379"/>
      <c r="C109" s="45"/>
      <c r="D109" s="398"/>
      <c r="E109" s="398"/>
      <c r="F109" s="398"/>
      <c r="G109" s="178"/>
      <c r="H109" s="399"/>
      <c r="I109" s="45"/>
    </row>
    <row r="110" spans="2:9" ht="12.75" customHeight="1">
      <c r="B110" s="379"/>
      <c r="C110" s="45"/>
      <c r="D110" s="398"/>
      <c r="E110" s="398"/>
      <c r="F110" s="398"/>
      <c r="G110" s="178"/>
      <c r="H110" s="399"/>
      <c r="I110" s="45"/>
    </row>
    <row r="111" spans="2:9" ht="12.75" customHeight="1">
      <c r="B111" s="379"/>
      <c r="C111" s="45"/>
      <c r="D111" s="398"/>
      <c r="E111" s="398"/>
      <c r="F111" s="398"/>
      <c r="G111" s="178"/>
      <c r="H111" s="399"/>
      <c r="I111" s="45"/>
    </row>
    <row r="112" spans="2:9" ht="12.75" customHeight="1">
      <c r="B112" s="379"/>
      <c r="C112" s="45"/>
      <c r="D112" s="398"/>
      <c r="E112" s="398"/>
      <c r="F112" s="398"/>
      <c r="G112" s="178"/>
      <c r="H112" s="399"/>
      <c r="I112" s="45"/>
    </row>
    <row r="113" spans="2:9" ht="12.75" customHeight="1">
      <c r="B113" s="379"/>
      <c r="C113" s="45"/>
      <c r="D113" s="398"/>
      <c r="E113" s="398"/>
      <c r="F113" s="398"/>
      <c r="G113" s="178"/>
      <c r="H113" s="399"/>
      <c r="I113" s="45"/>
    </row>
    <row r="114" spans="2:9" ht="12.75" customHeight="1">
      <c r="B114" s="379"/>
      <c r="C114" s="45"/>
      <c r="D114" s="398"/>
      <c r="E114" s="398"/>
      <c r="F114" s="398"/>
      <c r="G114" s="178"/>
      <c r="H114" s="399"/>
      <c r="I114" s="45"/>
    </row>
    <row r="115" spans="2:9" ht="12.75" customHeight="1">
      <c r="B115" s="379"/>
      <c r="C115" s="45"/>
      <c r="D115" s="398"/>
      <c r="E115" s="398"/>
      <c r="F115" s="398"/>
      <c r="G115" s="178"/>
      <c r="H115" s="399"/>
      <c r="I115" s="45"/>
    </row>
    <row r="116" spans="2:9" ht="12.75" customHeight="1">
      <c r="B116" s="379"/>
      <c r="C116" s="45"/>
      <c r="D116" s="398"/>
      <c r="E116" s="398"/>
      <c r="F116" s="398"/>
      <c r="G116" s="178"/>
      <c r="H116" s="399"/>
      <c r="I116" s="45"/>
    </row>
    <row r="117" spans="2:9" ht="12.75" customHeight="1">
      <c r="B117" s="380"/>
      <c r="C117" s="381"/>
      <c r="D117" s="400"/>
      <c r="E117" s="400"/>
      <c r="F117" s="400"/>
      <c r="G117" s="394"/>
      <c r="H117" s="401"/>
      <c r="I117" s="45"/>
    </row>
    <row r="118" spans="2:9" ht="12.75" customHeight="1">
      <c r="B118" s="385" t="s">
        <v>182</v>
      </c>
      <c r="C118" s="388">
        <f>B11</f>
        <v>25</v>
      </c>
      <c r="D118" s="398">
        <f>C11</f>
        <v>350</v>
      </c>
      <c r="E118" s="398"/>
      <c r="F118" s="398"/>
      <c r="G118" s="178" t="s">
        <v>784</v>
      </c>
      <c r="H118" s="392">
        <f>C11</f>
        <v>350</v>
      </c>
      <c r="I118" s="45"/>
    </row>
    <row r="119" spans="2:9" ht="12.75" customHeight="1">
      <c r="B119" s="379"/>
      <c r="C119" s="45"/>
      <c r="D119" s="398"/>
      <c r="E119" s="398"/>
      <c r="F119" s="398"/>
      <c r="G119" s="178"/>
      <c r="H119" s="399"/>
      <c r="I119" s="45"/>
    </row>
    <row r="120" spans="2:9" ht="12.75" customHeight="1">
      <c r="B120" s="379"/>
      <c r="C120" s="45"/>
      <c r="D120" s="398"/>
      <c r="E120" s="398"/>
      <c r="F120" s="398"/>
      <c r="G120" s="178"/>
      <c r="H120" s="399"/>
      <c r="I120" s="44" t="s">
        <v>787</v>
      </c>
    </row>
    <row r="121" spans="2:9" ht="12.75" customHeight="1">
      <c r="B121" s="382"/>
      <c r="C121" s="383"/>
      <c r="D121" s="396"/>
      <c r="E121" s="396"/>
      <c r="F121" s="396"/>
      <c r="G121" s="383"/>
      <c r="H121" s="397"/>
      <c r="I121" s="45"/>
    </row>
    <row r="141" s="402" customFormat="1"/>
  </sheetData>
  <mergeCells count="92">
    <mergeCell ref="B63:H63"/>
    <mergeCell ref="B58:B60"/>
    <mergeCell ref="C58:D60"/>
    <mergeCell ref="E58:F60"/>
    <mergeCell ref="G58:H60"/>
    <mergeCell ref="B62:F62"/>
    <mergeCell ref="I58:I59"/>
    <mergeCell ref="B54:I55"/>
    <mergeCell ref="B56:B57"/>
    <mergeCell ref="C56:D57"/>
    <mergeCell ref="E56:F57"/>
    <mergeCell ref="G56:H57"/>
    <mergeCell ref="I56:I57"/>
    <mergeCell ref="B49:B50"/>
    <mergeCell ref="C49:D50"/>
    <mergeCell ref="E49:F50"/>
    <mergeCell ref="G49:H50"/>
    <mergeCell ref="I49:I50"/>
    <mergeCell ref="B51:B53"/>
    <mergeCell ref="C51:D53"/>
    <mergeCell ref="E51:F53"/>
    <mergeCell ref="G51:H53"/>
    <mergeCell ref="I51:I52"/>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17:E19"/>
    <mergeCell ref="F17:I19"/>
    <mergeCell ref="B32:B34"/>
    <mergeCell ref="C32:D34"/>
    <mergeCell ref="E32:F34"/>
    <mergeCell ref="G32:H34"/>
    <mergeCell ref="I32:I33"/>
    <mergeCell ref="B30:B31"/>
    <mergeCell ref="C30:D31"/>
    <mergeCell ref="E30:F31"/>
    <mergeCell ref="G30:H31"/>
    <mergeCell ref="I30:I31"/>
    <mergeCell ref="B28:I29"/>
    <mergeCell ref="B21:I22"/>
    <mergeCell ref="B23:B24"/>
    <mergeCell ref="C23:D24"/>
    <mergeCell ref="E23:F24"/>
    <mergeCell ref="G23:H24"/>
    <mergeCell ref="I23:I24"/>
    <mergeCell ref="B25:B27"/>
    <mergeCell ref="C25:D27"/>
    <mergeCell ref="E25:F27"/>
    <mergeCell ref="G25:H27"/>
    <mergeCell ref="I25:I26"/>
    <mergeCell ref="A1:I2"/>
    <mergeCell ref="B4:I6"/>
    <mergeCell ref="C7:D7"/>
    <mergeCell ref="E7:F7"/>
    <mergeCell ref="G7:I7"/>
    <mergeCell ref="B8:B9"/>
    <mergeCell ref="C8:D9"/>
    <mergeCell ref="E8:F9"/>
    <mergeCell ref="G8:I9"/>
    <mergeCell ref="B10:D10"/>
    <mergeCell ref="E10:G10"/>
    <mergeCell ref="H10:I10"/>
    <mergeCell ref="H11:I12"/>
    <mergeCell ref="C13:D13"/>
    <mergeCell ref="B15:B16"/>
    <mergeCell ref="C15:D16"/>
    <mergeCell ref="E15:E16"/>
    <mergeCell ref="F13:I16"/>
    <mergeCell ref="B11:B12"/>
    <mergeCell ref="C11:D12"/>
    <mergeCell ref="E11:E12"/>
    <mergeCell ref="F11:G12"/>
    <mergeCell ref="C14:D14"/>
  </mergeCells>
  <phoneticPr fontId="9"/>
  <conditionalFormatting sqref="H11:I12">
    <cfRule type="containsText" dxfId="1580" priority="41" operator="containsText" text="外面蒸着">
      <formula>NOT(ISERROR(SEARCH("外面蒸着",H11)))</formula>
    </cfRule>
  </conditionalFormatting>
  <conditionalFormatting sqref="C11:D12">
    <cfRule type="cellIs" dxfId="1579" priority="1" operator="notEqual">
      <formula>350</formula>
    </cfRule>
  </conditionalFormatting>
  <dataValidations count="2">
    <dataValidation type="list" allowBlank="1" showInputMessage="1" sqref="E13:E15" xr:uid="{00000000-0002-0000-1500-000000000000}">
      <formula1>$L$5:$L$6</formula1>
    </dataValidation>
    <dataValidation type="list" allowBlank="1" showInputMessage="1" showErrorMessage="1" sqref="H11:I12" xr:uid="{00000000-0002-0000-1500-000001000000}">
      <formula1>$L$2:$L$3</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3315" r:id="rId5" name="Check Box 3">
              <controlPr defaultSize="0" autoFill="0" autoLine="0" autoPict="0">
                <anchor moveWithCells="1">
                  <from>
                    <xdr:col>2</xdr:col>
                    <xdr:colOff>114300</xdr:colOff>
                    <xdr:row>10</xdr:row>
                    <xdr:rowOff>28575</xdr:rowOff>
                  </from>
                  <to>
                    <xdr:col>2</xdr:col>
                    <xdr:colOff>352425</xdr:colOff>
                    <xdr:row>11</xdr:row>
                    <xdr:rowOff>161925</xdr:rowOff>
                  </to>
                </anchor>
              </controlPr>
            </control>
          </mc:Choice>
        </mc:AlternateContent>
        <mc:AlternateContent xmlns:mc="http://schemas.openxmlformats.org/markup-compatibility/2006">
          <mc:Choice Requires="x14">
            <control shapeId="13316" r:id="rId6" name="Button 4">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4">
    <pageSetUpPr fitToPage="1"/>
  </sheetPr>
  <dimension ref="A1:L121"/>
  <sheetViews>
    <sheetView zoomScaleNormal="100" workbookViewId="0">
      <selection activeCell="C16" sqref="C16:D16"/>
    </sheetView>
  </sheetViews>
  <sheetFormatPr defaultColWidth="9" defaultRowHeight="13.5"/>
  <cols>
    <col min="1" max="1" width="3" style="44" customWidth="1"/>
    <col min="2" max="2" width="12.625" style="44" customWidth="1"/>
    <col min="3" max="3" width="9.375" style="44" customWidth="1"/>
    <col min="4" max="4" width="9.25" style="44" bestFit="1" customWidth="1"/>
    <col min="5" max="5" width="11.125" style="44" customWidth="1"/>
    <col min="6" max="7" width="9" style="44"/>
    <col min="8" max="8" width="10.375" style="44" bestFit="1" customWidth="1"/>
    <col min="9" max="9" width="15.875" style="44" customWidth="1"/>
    <col min="10" max="10" width="5.5" style="44" customWidth="1"/>
    <col min="11" max="11" width="11.625" style="44" bestFit="1" customWidth="1"/>
    <col min="12" max="12" width="12.75" style="44" bestFit="1" customWidth="1"/>
    <col min="13" max="16384" width="9" style="44"/>
  </cols>
  <sheetData>
    <row r="1" spans="1:12" ht="13.5" customHeight="1">
      <c r="A1" s="940" t="s">
        <v>174</v>
      </c>
      <c r="B1" s="940"/>
      <c r="C1" s="940"/>
      <c r="D1" s="940"/>
      <c r="E1" s="940"/>
      <c r="F1" s="940"/>
      <c r="G1" s="940"/>
      <c r="H1" s="940"/>
      <c r="I1" s="940"/>
    </row>
    <row r="2" spans="1:12" ht="13.5" customHeight="1">
      <c r="A2" s="940"/>
      <c r="B2" s="940"/>
      <c r="C2" s="940"/>
      <c r="D2" s="940"/>
      <c r="E2" s="940"/>
      <c r="F2" s="940"/>
      <c r="G2" s="940"/>
      <c r="H2" s="940"/>
      <c r="I2" s="940"/>
      <c r="L2" s="88" t="s">
        <v>175</v>
      </c>
    </row>
    <row r="3" spans="1:12">
      <c r="L3" s="88" t="s">
        <v>176</v>
      </c>
    </row>
    <row r="4" spans="1:12" ht="13.5" customHeight="1">
      <c r="B4" s="941" t="s">
        <v>2988</v>
      </c>
      <c r="C4" s="942"/>
      <c r="D4" s="942"/>
      <c r="E4" s="942"/>
      <c r="F4" s="942"/>
      <c r="G4" s="942"/>
      <c r="H4" s="942"/>
      <c r="I4" s="943"/>
      <c r="L4" s="88"/>
    </row>
    <row r="5" spans="1:12" ht="13.5" customHeight="1">
      <c r="B5" s="944"/>
      <c r="C5" s="945"/>
      <c r="D5" s="945"/>
      <c r="E5" s="945"/>
      <c r="F5" s="945"/>
      <c r="G5" s="945"/>
      <c r="H5" s="945"/>
      <c r="I5" s="946"/>
    </row>
    <row r="6" spans="1:12" ht="13.5" customHeight="1" thickBot="1">
      <c r="B6" s="947"/>
      <c r="C6" s="948"/>
      <c r="D6" s="948"/>
      <c r="E6" s="948"/>
      <c r="F6" s="948"/>
      <c r="G6" s="948"/>
      <c r="H6" s="948"/>
      <c r="I6" s="949"/>
      <c r="L6" s="44" t="s">
        <v>177</v>
      </c>
    </row>
    <row r="7" spans="1:12" ht="13.5" customHeight="1">
      <c r="B7" s="89" t="s">
        <v>178</v>
      </c>
      <c r="C7" s="950" t="s">
        <v>179</v>
      </c>
      <c r="D7" s="950"/>
      <c r="E7" s="951" t="s">
        <v>180</v>
      </c>
      <c r="F7" s="951"/>
      <c r="G7" s="951" t="s">
        <v>181</v>
      </c>
      <c r="H7" s="951"/>
      <c r="I7" s="952"/>
    </row>
    <row r="8" spans="1:12" ht="13.5" customHeight="1">
      <c r="B8" s="930">
        <v>25</v>
      </c>
      <c r="C8" s="932">
        <v>1100</v>
      </c>
      <c r="D8" s="932"/>
      <c r="E8" s="934">
        <v>24000</v>
      </c>
      <c r="F8" s="934"/>
      <c r="G8" s="936" t="s">
        <v>3002</v>
      </c>
      <c r="H8" s="936"/>
      <c r="I8" s="937"/>
      <c r="K8" s="90"/>
    </row>
    <row r="9" spans="1:12" ht="13.5" customHeight="1" thickBot="1">
      <c r="B9" s="931"/>
      <c r="C9" s="933"/>
      <c r="D9" s="933"/>
      <c r="E9" s="935"/>
      <c r="F9" s="935"/>
      <c r="G9" s="938"/>
      <c r="H9" s="938"/>
      <c r="I9" s="939"/>
    </row>
    <row r="10" spans="1:12" ht="13.5" customHeight="1">
      <c r="B10" s="953" t="s">
        <v>182</v>
      </c>
      <c r="C10" s="954"/>
      <c r="D10" s="955"/>
      <c r="E10" s="953" t="s">
        <v>183</v>
      </c>
      <c r="F10" s="954"/>
      <c r="G10" s="955"/>
      <c r="H10" s="956" t="s">
        <v>184</v>
      </c>
      <c r="I10" s="957"/>
    </row>
    <row r="11" spans="1:12" ht="13.5" customHeight="1">
      <c r="B11" s="1013">
        <v>25</v>
      </c>
      <c r="C11" s="1023">
        <v>500</v>
      </c>
      <c r="D11" s="1024"/>
      <c r="E11" s="1013">
        <v>12</v>
      </c>
      <c r="F11" s="1050">
        <v>200</v>
      </c>
      <c r="G11" s="1051"/>
      <c r="H11" s="964" t="s">
        <v>1195</v>
      </c>
      <c r="I11" s="965"/>
    </row>
    <row r="12" spans="1:12" ht="13.5" customHeight="1" thickBot="1">
      <c r="B12" s="1014"/>
      <c r="C12" s="1025"/>
      <c r="D12" s="1026"/>
      <c r="E12" s="1014"/>
      <c r="F12" s="1052"/>
      <c r="G12" s="1053"/>
      <c r="H12" s="966"/>
      <c r="I12" s="967"/>
    </row>
    <row r="13" spans="1:12" ht="17.25" customHeight="1">
      <c r="B13" s="285" t="s">
        <v>455</v>
      </c>
      <c r="C13" s="1060" t="s">
        <v>2994</v>
      </c>
      <c r="D13" s="1060"/>
      <c r="E13" s="174"/>
      <c r="F13" s="998" t="s">
        <v>186</v>
      </c>
      <c r="G13" s="999"/>
      <c r="H13" s="999"/>
      <c r="I13" s="1000"/>
    </row>
    <row r="14" spans="1:12" ht="17.25" customHeight="1">
      <c r="B14" s="176" t="s">
        <v>417</v>
      </c>
      <c r="C14" s="1061" t="s">
        <v>2995</v>
      </c>
      <c r="D14" s="1061"/>
      <c r="E14" s="175"/>
      <c r="F14" s="1001"/>
      <c r="G14" s="1002"/>
      <c r="H14" s="1002"/>
      <c r="I14" s="1003"/>
    </row>
    <row r="15" spans="1:12" ht="17.25" customHeight="1">
      <c r="B15" s="176" t="s">
        <v>418</v>
      </c>
      <c r="C15" s="1037" t="s">
        <v>2996</v>
      </c>
      <c r="D15" s="1038"/>
      <c r="E15" s="175"/>
      <c r="F15" s="1001"/>
      <c r="G15" s="1002"/>
      <c r="H15" s="1002"/>
      <c r="I15" s="1003"/>
    </row>
    <row r="16" spans="1:12" ht="17.25" customHeight="1">
      <c r="B16" s="286" t="s">
        <v>206</v>
      </c>
      <c r="C16" s="1061" t="s">
        <v>3000</v>
      </c>
      <c r="D16" s="1061"/>
      <c r="E16" s="175"/>
      <c r="F16" s="1004"/>
      <c r="G16" s="1005"/>
      <c r="H16" s="1005"/>
      <c r="I16" s="1006"/>
    </row>
    <row r="17" spans="2:9" ht="13.5" customHeight="1">
      <c r="B17" s="968" t="s">
        <v>3001</v>
      </c>
      <c r="C17" s="969"/>
      <c r="D17" s="969"/>
      <c r="E17" s="970"/>
      <c r="F17" s="1054" t="s">
        <v>2989</v>
      </c>
      <c r="G17" s="1055"/>
      <c r="H17" s="1055"/>
      <c r="I17" s="1056"/>
    </row>
    <row r="18" spans="2:9" ht="13.5" customHeight="1">
      <c r="B18" s="971"/>
      <c r="C18" s="972"/>
      <c r="D18" s="972"/>
      <c r="E18" s="973"/>
      <c r="F18" s="1054"/>
      <c r="G18" s="1055"/>
      <c r="H18" s="1055"/>
      <c r="I18" s="1056"/>
    </row>
    <row r="19" spans="2:9" ht="13.5" customHeight="1">
      <c r="B19" s="974"/>
      <c r="C19" s="975"/>
      <c r="D19" s="975"/>
      <c r="E19" s="976"/>
      <c r="F19" s="1057"/>
      <c r="G19" s="1058"/>
      <c r="H19" s="1058"/>
      <c r="I19" s="1059"/>
    </row>
    <row r="21" spans="2:9" ht="12" customHeight="1">
      <c r="B21" s="1007" t="s">
        <v>187</v>
      </c>
      <c r="C21" s="1007"/>
      <c r="D21" s="1007"/>
      <c r="E21" s="1007"/>
      <c r="F21" s="1007"/>
      <c r="G21" s="1007"/>
      <c r="H21" s="1007"/>
      <c r="I21" s="1007"/>
    </row>
    <row r="22" spans="2:9" ht="12" customHeight="1">
      <c r="B22" s="1007"/>
      <c r="C22" s="1007"/>
      <c r="D22" s="1007"/>
      <c r="E22" s="1007"/>
      <c r="F22" s="1007"/>
      <c r="G22" s="1007"/>
      <c r="H22" s="1007"/>
      <c r="I22" s="1007"/>
    </row>
    <row r="23" spans="2:9" ht="9.75" customHeight="1">
      <c r="B23" s="1007" t="s">
        <v>188</v>
      </c>
      <c r="C23" s="1007" t="s">
        <v>189</v>
      </c>
      <c r="D23" s="1007"/>
      <c r="E23" s="1007" t="s">
        <v>190</v>
      </c>
      <c r="F23" s="1007"/>
      <c r="G23" s="1008" t="s">
        <v>191</v>
      </c>
      <c r="H23" s="1008"/>
      <c r="I23" s="1009" t="s">
        <v>192</v>
      </c>
    </row>
    <row r="24" spans="2:9" ht="9.75" customHeight="1">
      <c r="B24" s="1007"/>
      <c r="C24" s="1007"/>
      <c r="D24" s="1007"/>
      <c r="E24" s="1007"/>
      <c r="F24" s="1007"/>
      <c r="G24" s="1008"/>
      <c r="H24" s="1008"/>
      <c r="I24" s="1007"/>
    </row>
    <row r="25" spans="2:9" ht="11.25" customHeight="1">
      <c r="B25" s="1007" t="s">
        <v>197</v>
      </c>
      <c r="C25" s="1007" t="s">
        <v>194</v>
      </c>
      <c r="D25" s="1007"/>
      <c r="E25" s="1007" t="s">
        <v>194</v>
      </c>
      <c r="F25" s="1007"/>
      <c r="G25" s="1008" t="s">
        <v>194</v>
      </c>
      <c r="H25" s="1008"/>
      <c r="I25" s="861"/>
    </row>
    <row r="26" spans="2:9" ht="11.25" customHeight="1">
      <c r="B26" s="1007"/>
      <c r="C26" s="1007"/>
      <c r="D26" s="1007"/>
      <c r="E26" s="1007"/>
      <c r="F26" s="1007"/>
      <c r="G26" s="1008"/>
      <c r="H26" s="1008"/>
      <c r="I26" s="863"/>
    </row>
    <row r="27" spans="2:9" ht="11.25" customHeight="1">
      <c r="B27" s="1007"/>
      <c r="C27" s="1007"/>
      <c r="D27" s="1007"/>
      <c r="E27" s="1007"/>
      <c r="F27" s="1007"/>
      <c r="G27" s="1008"/>
      <c r="H27" s="1008"/>
      <c r="I27" s="80" t="s">
        <v>209</v>
      </c>
    </row>
    <row r="28" spans="2:9" ht="12" customHeight="1">
      <c r="B28" s="1007" t="s">
        <v>196</v>
      </c>
      <c r="C28" s="1007"/>
      <c r="D28" s="1007"/>
      <c r="E28" s="1007"/>
      <c r="F28" s="1007"/>
      <c r="G28" s="1007"/>
      <c r="H28" s="1007"/>
      <c r="I28" s="1007"/>
    </row>
    <row r="29" spans="2:9" ht="12" customHeight="1">
      <c r="B29" s="1007"/>
      <c r="C29" s="1007"/>
      <c r="D29" s="1007"/>
      <c r="E29" s="1007"/>
      <c r="F29" s="1007"/>
      <c r="G29" s="1007"/>
      <c r="H29" s="1007"/>
      <c r="I29" s="1007"/>
    </row>
    <row r="30" spans="2:9" ht="9.75" customHeight="1">
      <c r="B30" s="1007" t="s">
        <v>188</v>
      </c>
      <c r="C30" s="1007" t="s">
        <v>189</v>
      </c>
      <c r="D30" s="1007"/>
      <c r="E30" s="1007" t="s">
        <v>190</v>
      </c>
      <c r="F30" s="1007"/>
      <c r="G30" s="1007" t="s">
        <v>191</v>
      </c>
      <c r="H30" s="1007"/>
      <c r="I30" s="1009" t="s">
        <v>192</v>
      </c>
    </row>
    <row r="31" spans="2:9" ht="9.75" customHeight="1">
      <c r="B31" s="1007"/>
      <c r="C31" s="1007"/>
      <c r="D31" s="1007"/>
      <c r="E31" s="1007"/>
      <c r="F31" s="1007"/>
      <c r="G31" s="1007"/>
      <c r="H31" s="1007"/>
      <c r="I31" s="1007"/>
    </row>
    <row r="32" spans="2:9" ht="11.25" customHeight="1">
      <c r="B32" s="1007" t="s">
        <v>197</v>
      </c>
      <c r="C32" s="1007" t="s">
        <v>194</v>
      </c>
      <c r="D32" s="1007"/>
      <c r="E32" s="1007" t="s">
        <v>194</v>
      </c>
      <c r="F32" s="1007"/>
      <c r="G32" s="1007" t="s">
        <v>194</v>
      </c>
      <c r="H32" s="1007"/>
      <c r="I32" s="861"/>
    </row>
    <row r="33" spans="2:9" ht="11.25" customHeight="1">
      <c r="B33" s="1007"/>
      <c r="C33" s="1007"/>
      <c r="D33" s="1007"/>
      <c r="E33" s="1007"/>
      <c r="F33" s="1007"/>
      <c r="G33" s="1007"/>
      <c r="H33" s="1007"/>
      <c r="I33" s="863"/>
    </row>
    <row r="34" spans="2:9" ht="11.25" customHeight="1">
      <c r="B34" s="1007"/>
      <c r="C34" s="1007"/>
      <c r="D34" s="1007"/>
      <c r="E34" s="1007"/>
      <c r="F34" s="1007"/>
      <c r="G34" s="1007"/>
      <c r="H34" s="1007"/>
      <c r="I34" s="80"/>
    </row>
    <row r="35" spans="2:9" ht="12" customHeight="1">
      <c r="B35" s="1007" t="s">
        <v>199</v>
      </c>
      <c r="C35" s="1007"/>
      <c r="D35" s="1007"/>
      <c r="E35" s="1007"/>
      <c r="F35" s="1007"/>
      <c r="G35" s="1007"/>
      <c r="H35" s="1007"/>
      <c r="I35" s="1007"/>
    </row>
    <row r="36" spans="2:9" ht="12" customHeight="1">
      <c r="B36" s="1007"/>
      <c r="C36" s="1007"/>
      <c r="D36" s="1007"/>
      <c r="E36" s="1007"/>
      <c r="F36" s="1007"/>
      <c r="G36" s="1007"/>
      <c r="H36" s="1007"/>
      <c r="I36" s="1007"/>
    </row>
    <row r="37" spans="2:9" ht="9.75" customHeight="1">
      <c r="B37" s="1007" t="s">
        <v>188</v>
      </c>
      <c r="C37" s="1007" t="s">
        <v>189</v>
      </c>
      <c r="D37" s="1007"/>
      <c r="E37" s="1007" t="s">
        <v>190</v>
      </c>
      <c r="F37" s="1007"/>
      <c r="G37" s="1007" t="s">
        <v>191</v>
      </c>
      <c r="H37" s="1007"/>
      <c r="I37" s="1009" t="s">
        <v>192</v>
      </c>
    </row>
    <row r="38" spans="2:9" ht="9.75" customHeight="1">
      <c r="B38" s="1007"/>
      <c r="C38" s="1007"/>
      <c r="D38" s="1007"/>
      <c r="E38" s="1007"/>
      <c r="F38" s="1007"/>
      <c r="G38" s="1007"/>
      <c r="H38" s="1007"/>
      <c r="I38" s="1007"/>
    </row>
    <row r="39" spans="2:9" ht="11.25" customHeight="1">
      <c r="B39" s="1007" t="s">
        <v>197</v>
      </c>
      <c r="C39" s="1007" t="s">
        <v>194</v>
      </c>
      <c r="D39" s="1007"/>
      <c r="E39" s="1007" t="s">
        <v>194</v>
      </c>
      <c r="F39" s="1007"/>
      <c r="G39" s="1007" t="s">
        <v>194</v>
      </c>
      <c r="H39" s="1007"/>
      <c r="I39" s="861"/>
    </row>
    <row r="40" spans="2:9" ht="11.25" customHeight="1">
      <c r="B40" s="1007"/>
      <c r="C40" s="1007"/>
      <c r="D40" s="1007"/>
      <c r="E40" s="1007"/>
      <c r="F40" s="1007"/>
      <c r="G40" s="1007"/>
      <c r="H40" s="1007"/>
      <c r="I40" s="863"/>
    </row>
    <row r="41" spans="2:9" ht="11.25" customHeight="1">
      <c r="B41" s="1007"/>
      <c r="C41" s="1007"/>
      <c r="D41" s="1007"/>
      <c r="E41" s="1007"/>
      <c r="F41" s="1007"/>
      <c r="G41" s="1007"/>
      <c r="H41" s="1007"/>
      <c r="I41" s="80" t="s">
        <v>195</v>
      </c>
    </row>
    <row r="42" spans="2:9" ht="9.75" customHeight="1">
      <c r="B42" s="1007" t="s">
        <v>188</v>
      </c>
      <c r="C42" s="1007" t="s">
        <v>189</v>
      </c>
      <c r="D42" s="1007"/>
      <c r="E42" s="1007" t="s">
        <v>190</v>
      </c>
      <c r="F42" s="1007"/>
      <c r="G42" s="1007" t="s">
        <v>191</v>
      </c>
      <c r="H42" s="1007"/>
      <c r="I42" s="1009" t="s">
        <v>192</v>
      </c>
    </row>
    <row r="43" spans="2:9" ht="9.75" customHeight="1">
      <c r="B43" s="1007"/>
      <c r="C43" s="1007"/>
      <c r="D43" s="1007"/>
      <c r="E43" s="1007"/>
      <c r="F43" s="1007"/>
      <c r="G43" s="1007"/>
      <c r="H43" s="1007"/>
      <c r="I43" s="1007"/>
    </row>
    <row r="44" spans="2:9" ht="11.25" customHeight="1">
      <c r="B44" s="1007" t="s">
        <v>207</v>
      </c>
      <c r="C44" s="1007" t="s">
        <v>194</v>
      </c>
      <c r="D44" s="1007"/>
      <c r="E44" s="1007" t="s">
        <v>194</v>
      </c>
      <c r="F44" s="1007"/>
      <c r="G44" s="1007" t="s">
        <v>194</v>
      </c>
      <c r="H44" s="1007"/>
      <c r="I44" s="861"/>
    </row>
    <row r="45" spans="2:9" ht="11.25" customHeight="1">
      <c r="B45" s="1007"/>
      <c r="C45" s="1007"/>
      <c r="D45" s="1007"/>
      <c r="E45" s="1007"/>
      <c r="F45" s="1007"/>
      <c r="G45" s="1007"/>
      <c r="H45" s="1007"/>
      <c r="I45" s="863"/>
    </row>
    <row r="46" spans="2:9" ht="11.25" customHeight="1">
      <c r="B46" s="1007"/>
      <c r="C46" s="1007"/>
      <c r="D46" s="1007"/>
      <c r="E46" s="1007"/>
      <c r="F46" s="1007"/>
      <c r="G46" s="1007"/>
      <c r="H46" s="1007"/>
      <c r="I46" s="80" t="s">
        <v>195</v>
      </c>
    </row>
    <row r="47" spans="2:9" ht="12" customHeight="1">
      <c r="B47" s="1007" t="s">
        <v>201</v>
      </c>
      <c r="C47" s="1007"/>
      <c r="D47" s="1007"/>
      <c r="E47" s="1007"/>
      <c r="F47" s="1007"/>
      <c r="G47" s="1007"/>
      <c r="H47" s="1007"/>
      <c r="I47" s="1007"/>
    </row>
    <row r="48" spans="2:9" ht="12" customHeight="1">
      <c r="B48" s="1007"/>
      <c r="C48" s="1007"/>
      <c r="D48" s="1007"/>
      <c r="E48" s="1007"/>
      <c r="F48" s="1007"/>
      <c r="G48" s="1007"/>
      <c r="H48" s="1007"/>
      <c r="I48" s="1007"/>
    </row>
    <row r="49" spans="2:9" ht="9.75" customHeight="1">
      <c r="B49" s="1007" t="s">
        <v>188</v>
      </c>
      <c r="C49" s="1007" t="s">
        <v>189</v>
      </c>
      <c r="D49" s="1007"/>
      <c r="E49" s="1007" t="s">
        <v>190</v>
      </c>
      <c r="F49" s="1007"/>
      <c r="G49" s="1007" t="s">
        <v>191</v>
      </c>
      <c r="H49" s="1007"/>
      <c r="I49" s="1009" t="s">
        <v>192</v>
      </c>
    </row>
    <row r="50" spans="2:9" ht="9.75" customHeight="1">
      <c r="B50" s="1007"/>
      <c r="C50" s="1007"/>
      <c r="D50" s="1007"/>
      <c r="E50" s="1007"/>
      <c r="F50" s="1007"/>
      <c r="G50" s="1007"/>
      <c r="H50" s="1007"/>
      <c r="I50" s="1007"/>
    </row>
    <row r="51" spans="2:9" ht="11.25" customHeight="1">
      <c r="B51" s="1007" t="s">
        <v>197</v>
      </c>
      <c r="C51" s="1007" t="s">
        <v>194</v>
      </c>
      <c r="D51" s="1007"/>
      <c r="E51" s="1007" t="s">
        <v>194</v>
      </c>
      <c r="F51" s="1007"/>
      <c r="G51" s="1007" t="s">
        <v>194</v>
      </c>
      <c r="H51" s="1007"/>
      <c r="I51" s="861"/>
    </row>
    <row r="52" spans="2:9" ht="11.25" customHeight="1">
      <c r="B52" s="1007"/>
      <c r="C52" s="1007"/>
      <c r="D52" s="1007"/>
      <c r="E52" s="1007"/>
      <c r="F52" s="1007"/>
      <c r="G52" s="1007"/>
      <c r="H52" s="1007"/>
      <c r="I52" s="863"/>
    </row>
    <row r="53" spans="2:9" ht="11.25" customHeight="1">
      <c r="B53" s="1007"/>
      <c r="C53" s="1007"/>
      <c r="D53" s="1007"/>
      <c r="E53" s="1007"/>
      <c r="F53" s="1007"/>
      <c r="G53" s="1007"/>
      <c r="H53" s="1007"/>
      <c r="I53" s="80" t="s">
        <v>195</v>
      </c>
    </row>
    <row r="54" spans="2:9" ht="12" customHeight="1">
      <c r="B54" s="1007" t="s">
        <v>202</v>
      </c>
      <c r="C54" s="1007"/>
      <c r="D54" s="1007"/>
      <c r="E54" s="1007"/>
      <c r="F54" s="1007"/>
      <c r="G54" s="1007"/>
      <c r="H54" s="1007"/>
      <c r="I54" s="1007"/>
    </row>
    <row r="55" spans="2:9" ht="12" customHeight="1">
      <c r="B55" s="1007"/>
      <c r="C55" s="1007"/>
      <c r="D55" s="1007"/>
      <c r="E55" s="1007"/>
      <c r="F55" s="1007"/>
      <c r="G55" s="1007"/>
      <c r="H55" s="1007"/>
      <c r="I55" s="1007"/>
    </row>
    <row r="56" spans="2:9" ht="9.75" customHeight="1">
      <c r="B56" s="1007" t="s">
        <v>188</v>
      </c>
      <c r="C56" s="1007" t="s">
        <v>189</v>
      </c>
      <c r="D56" s="1007"/>
      <c r="E56" s="1007" t="s">
        <v>190</v>
      </c>
      <c r="F56" s="1007"/>
      <c r="G56" s="1007" t="s">
        <v>191</v>
      </c>
      <c r="H56" s="1007"/>
      <c r="I56" s="1009" t="s">
        <v>192</v>
      </c>
    </row>
    <row r="57" spans="2:9" ht="9.75" customHeight="1">
      <c r="B57" s="1007"/>
      <c r="C57" s="1007"/>
      <c r="D57" s="1007"/>
      <c r="E57" s="1007"/>
      <c r="F57" s="1007"/>
      <c r="G57" s="1007"/>
      <c r="H57" s="1007"/>
      <c r="I57" s="1007"/>
    </row>
    <row r="58" spans="2:9" ht="11.25" customHeight="1">
      <c r="B58" s="1007" t="s">
        <v>197</v>
      </c>
      <c r="C58" s="1007" t="s">
        <v>194</v>
      </c>
      <c r="D58" s="1007"/>
      <c r="E58" s="1007" t="s">
        <v>194</v>
      </c>
      <c r="F58" s="1007"/>
      <c r="G58" s="1007" t="s">
        <v>194</v>
      </c>
      <c r="H58" s="1007"/>
      <c r="I58" s="861"/>
    </row>
    <row r="59" spans="2:9" ht="11.25" customHeight="1">
      <c r="B59" s="1007"/>
      <c r="C59" s="1007"/>
      <c r="D59" s="1007"/>
      <c r="E59" s="1007"/>
      <c r="F59" s="1007"/>
      <c r="G59" s="1007"/>
      <c r="H59" s="1007"/>
      <c r="I59" s="863"/>
    </row>
    <row r="60" spans="2:9" ht="11.25" customHeight="1">
      <c r="B60" s="1007"/>
      <c r="C60" s="1007"/>
      <c r="D60" s="1007"/>
      <c r="E60" s="1007"/>
      <c r="F60" s="1007"/>
      <c r="G60" s="1007"/>
      <c r="H60" s="1007"/>
      <c r="I60" s="80" t="s">
        <v>209</v>
      </c>
    </row>
    <row r="61" spans="2:9">
      <c r="C61" s="44" t="s">
        <v>203</v>
      </c>
    </row>
    <row r="62" spans="2:9" ht="58.5" customHeight="1"/>
    <row r="63" spans="2:9" ht="21">
      <c r="B63" s="1010" t="s">
        <v>781</v>
      </c>
      <c r="C63" s="1010"/>
      <c r="D63" s="1010"/>
      <c r="E63" s="1010"/>
      <c r="F63" s="1010"/>
      <c r="G63" s="1010"/>
      <c r="H63" s="1010"/>
      <c r="I63" s="377"/>
    </row>
    <row r="64" spans="2:9" ht="12" customHeight="1"/>
    <row r="65" spans="2:9" ht="12" customHeight="1"/>
    <row r="66" spans="2:9" ht="12" customHeight="1"/>
    <row r="67" spans="2:9" ht="12.75" customHeight="1">
      <c r="B67" s="385" t="s">
        <v>782</v>
      </c>
      <c r="C67" s="388">
        <f>E11</f>
        <v>12</v>
      </c>
      <c r="D67" s="390">
        <f>F11</f>
        <v>200</v>
      </c>
      <c r="E67" s="390"/>
      <c r="F67" s="390"/>
      <c r="G67" s="178" t="s">
        <v>784</v>
      </c>
      <c r="H67" s="392">
        <f>D67+H70</f>
        <v>24700</v>
      </c>
      <c r="I67" s="45"/>
    </row>
    <row r="68" spans="2:9" ht="12.75" customHeight="1">
      <c r="B68" s="382"/>
      <c r="C68" s="383"/>
      <c r="D68" s="396"/>
      <c r="E68" s="396"/>
      <c r="F68" s="396"/>
      <c r="G68" s="395"/>
      <c r="H68" s="397"/>
      <c r="I68" s="45"/>
    </row>
    <row r="69" spans="2:9" ht="12.75" customHeight="1">
      <c r="B69" s="380"/>
      <c r="C69" s="381"/>
      <c r="D69" s="391"/>
      <c r="E69" s="391"/>
      <c r="F69" s="391"/>
      <c r="G69" s="394"/>
      <c r="H69" s="393"/>
      <c r="I69" s="45"/>
    </row>
    <row r="70" spans="2:9" ht="12.75" customHeight="1">
      <c r="B70" s="385" t="s">
        <v>786</v>
      </c>
      <c r="C70" s="45"/>
      <c r="D70" s="390">
        <v>6000</v>
      </c>
      <c r="E70" s="390"/>
      <c r="F70" s="390"/>
      <c r="G70" s="178" t="s">
        <v>784</v>
      </c>
      <c r="H70" s="403">
        <f>D70+H82</f>
        <v>24500</v>
      </c>
      <c r="I70" s="45"/>
    </row>
    <row r="71" spans="2:9" ht="12.75" customHeight="1">
      <c r="B71" s="387" t="str">
        <f>C13</f>
        <v>04700521003</v>
      </c>
      <c r="C71" s="45"/>
      <c r="D71" s="390"/>
      <c r="E71" s="390"/>
      <c r="F71" s="390"/>
      <c r="G71" s="178"/>
      <c r="H71" s="392"/>
      <c r="I71" s="45"/>
    </row>
    <row r="72" spans="2:9" ht="12.75" customHeight="1">
      <c r="B72" s="379"/>
      <c r="C72" s="45"/>
      <c r="D72" s="390"/>
      <c r="E72" s="390"/>
      <c r="F72" s="390"/>
      <c r="G72" s="178"/>
      <c r="H72" s="392"/>
      <c r="I72" s="45"/>
    </row>
    <row r="73" spans="2:9" ht="12.75" customHeight="1">
      <c r="B73" s="379"/>
      <c r="C73" s="45"/>
      <c r="D73" s="390"/>
      <c r="E73" s="390"/>
      <c r="F73" s="390"/>
      <c r="G73" s="178"/>
      <c r="H73" s="392"/>
      <c r="I73" s="45"/>
    </row>
    <row r="74" spans="2:9" ht="12.75" customHeight="1">
      <c r="B74" s="379"/>
      <c r="C74" s="45"/>
      <c r="D74" s="390"/>
      <c r="E74" s="390"/>
      <c r="F74" s="390"/>
      <c r="G74" s="178"/>
      <c r="H74" s="392"/>
      <c r="I74" s="45"/>
    </row>
    <row r="75" spans="2:9" ht="12.75" customHeight="1">
      <c r="B75" s="379"/>
      <c r="C75" s="45"/>
      <c r="D75" s="390"/>
      <c r="E75" s="390"/>
      <c r="F75" s="390"/>
      <c r="G75" s="178"/>
      <c r="H75" s="392"/>
      <c r="I75" s="45"/>
    </row>
    <row r="76" spans="2:9" ht="12.75" customHeight="1">
      <c r="B76" s="379"/>
      <c r="C76" s="45"/>
      <c r="D76" s="390"/>
      <c r="E76" s="390"/>
      <c r="F76" s="390"/>
      <c r="G76" s="178"/>
      <c r="H76" s="392"/>
      <c r="I76" s="45"/>
    </row>
    <row r="77" spans="2:9" ht="12.75" customHeight="1">
      <c r="B77" s="379"/>
      <c r="C77" s="45"/>
      <c r="D77" s="390"/>
      <c r="E77" s="390"/>
      <c r="F77" s="390"/>
      <c r="G77" s="178"/>
      <c r="H77" s="392"/>
      <c r="I77" s="45"/>
    </row>
    <row r="78" spans="2:9" ht="12.75" customHeight="1">
      <c r="B78" s="379"/>
      <c r="C78" s="45"/>
      <c r="D78" s="390"/>
      <c r="E78" s="390"/>
      <c r="F78" s="390"/>
      <c r="G78" s="178"/>
      <c r="H78" s="392"/>
      <c r="I78" s="45"/>
    </row>
    <row r="79" spans="2:9" ht="12.75" customHeight="1">
      <c r="B79" s="379"/>
      <c r="C79" s="45"/>
      <c r="D79" s="390"/>
      <c r="E79" s="390"/>
      <c r="F79" s="390"/>
      <c r="G79" s="178"/>
      <c r="H79" s="392"/>
      <c r="I79" s="45"/>
    </row>
    <row r="80" spans="2:9" ht="12.75" customHeight="1">
      <c r="B80" s="379"/>
      <c r="C80" s="45"/>
      <c r="D80" s="390"/>
      <c r="E80" s="390"/>
      <c r="F80" s="390"/>
      <c r="G80" s="178"/>
      <c r="H80" s="392"/>
      <c r="I80" s="45"/>
    </row>
    <row r="81" spans="2:9" ht="12.75" customHeight="1">
      <c r="B81" s="380"/>
      <c r="C81" s="381"/>
      <c r="D81" s="391"/>
      <c r="E81" s="391"/>
      <c r="F81" s="391"/>
      <c r="G81" s="394"/>
      <c r="H81" s="393"/>
      <c r="I81" s="45"/>
    </row>
    <row r="82" spans="2:9" ht="12.75" customHeight="1">
      <c r="B82" s="385" t="s">
        <v>789</v>
      </c>
      <c r="C82" s="45"/>
      <c r="D82" s="390">
        <v>6000</v>
      </c>
      <c r="E82" s="390"/>
      <c r="F82" s="390"/>
      <c r="G82" s="178" t="s">
        <v>784</v>
      </c>
      <c r="H82" s="403">
        <f>D82+H94</f>
        <v>18500</v>
      </c>
      <c r="I82" s="45"/>
    </row>
    <row r="83" spans="2:9" ht="12.75" customHeight="1">
      <c r="B83" s="387" t="str">
        <f>C14</f>
        <v>01700521003</v>
      </c>
      <c r="C83" s="45"/>
      <c r="D83" s="390"/>
      <c r="E83" s="390"/>
      <c r="F83" s="390"/>
      <c r="G83" s="178"/>
      <c r="H83" s="392"/>
      <c r="I83" s="45"/>
    </row>
    <row r="84" spans="2:9" ht="12.75" customHeight="1">
      <c r="B84" s="379"/>
      <c r="C84" s="45"/>
      <c r="D84" s="390"/>
      <c r="E84" s="390"/>
      <c r="F84" s="390"/>
      <c r="G84" s="178"/>
      <c r="H84" s="392"/>
      <c r="I84" s="45"/>
    </row>
    <row r="85" spans="2:9" ht="12.75" customHeight="1">
      <c r="B85" s="379"/>
      <c r="C85" s="45"/>
      <c r="D85" s="390"/>
      <c r="E85" s="390"/>
      <c r="F85" s="390"/>
      <c r="G85" s="178"/>
      <c r="H85" s="392"/>
      <c r="I85" s="45"/>
    </row>
    <row r="86" spans="2:9" ht="12.75" customHeight="1">
      <c r="B86" s="379"/>
      <c r="C86" s="45"/>
      <c r="D86" s="390"/>
      <c r="E86" s="390"/>
      <c r="F86" s="390"/>
      <c r="G86" s="178"/>
      <c r="H86" s="392"/>
      <c r="I86" s="45"/>
    </row>
    <row r="87" spans="2:9" ht="12.75" customHeight="1">
      <c r="B87" s="379"/>
      <c r="C87" s="45"/>
      <c r="D87" s="390"/>
      <c r="E87" s="390"/>
      <c r="F87" s="390"/>
      <c r="G87" s="178"/>
      <c r="H87" s="392"/>
      <c r="I87" s="45"/>
    </row>
    <row r="88" spans="2:9" ht="12.75" customHeight="1">
      <c r="B88" s="379"/>
      <c r="C88" s="45"/>
      <c r="D88" s="390"/>
      <c r="E88" s="390"/>
      <c r="F88" s="390"/>
      <c r="G88" s="178"/>
      <c r="H88" s="392"/>
      <c r="I88" s="45"/>
    </row>
    <row r="89" spans="2:9" ht="12.75" customHeight="1">
      <c r="B89" s="379"/>
      <c r="C89" s="45"/>
      <c r="D89" s="390"/>
      <c r="E89" s="390"/>
      <c r="F89" s="390"/>
      <c r="G89" s="178"/>
      <c r="H89" s="392"/>
      <c r="I89" s="45"/>
    </row>
    <row r="90" spans="2:9" ht="12.75" customHeight="1">
      <c r="B90" s="379"/>
      <c r="C90" s="45"/>
      <c r="D90" s="390"/>
      <c r="E90" s="390"/>
      <c r="F90" s="390"/>
      <c r="G90" s="178"/>
      <c r="H90" s="392"/>
      <c r="I90" s="45"/>
    </row>
    <row r="91" spans="2:9" ht="12.75" customHeight="1">
      <c r="B91" s="379"/>
      <c r="C91" s="45"/>
      <c r="D91" s="390"/>
      <c r="E91" s="390"/>
      <c r="F91" s="390"/>
      <c r="G91" s="178"/>
      <c r="H91" s="392"/>
      <c r="I91" s="45"/>
    </row>
    <row r="92" spans="2:9" ht="12.75" customHeight="1">
      <c r="B92" s="379"/>
      <c r="C92" s="45"/>
      <c r="D92" s="390"/>
      <c r="E92" s="390"/>
      <c r="F92" s="390"/>
      <c r="G92" s="178"/>
      <c r="H92" s="392"/>
      <c r="I92" s="45"/>
    </row>
    <row r="93" spans="2:9" ht="12.75" customHeight="1">
      <c r="B93" s="380"/>
      <c r="C93" s="381"/>
      <c r="D93" s="391"/>
      <c r="E93" s="391"/>
      <c r="F93" s="391"/>
      <c r="G93" s="394"/>
      <c r="H93" s="393"/>
      <c r="I93" s="45"/>
    </row>
    <row r="94" spans="2:9" ht="12.75" customHeight="1">
      <c r="B94" s="385" t="s">
        <v>790</v>
      </c>
      <c r="C94" s="45"/>
      <c r="D94" s="390">
        <v>6000</v>
      </c>
      <c r="E94" s="390"/>
      <c r="F94" s="390"/>
      <c r="G94" s="178" t="s">
        <v>784</v>
      </c>
      <c r="H94" s="403">
        <f>D94+H106</f>
        <v>12500</v>
      </c>
      <c r="I94" s="45"/>
    </row>
    <row r="95" spans="2:9" ht="12.75" customHeight="1">
      <c r="B95" s="387" t="str">
        <f>C15</f>
        <v>03700521002</v>
      </c>
      <c r="C95" s="45"/>
      <c r="D95" s="390"/>
      <c r="E95" s="390"/>
      <c r="F95" s="390"/>
      <c r="G95" s="178"/>
      <c r="H95" s="392"/>
      <c r="I95" s="45"/>
    </row>
    <row r="96" spans="2:9" ht="12.75" customHeight="1">
      <c r="B96" s="379"/>
      <c r="C96" s="45"/>
      <c r="D96" s="390"/>
      <c r="E96" s="390"/>
      <c r="F96" s="390"/>
      <c r="G96" s="178"/>
      <c r="H96" s="392"/>
      <c r="I96" s="45"/>
    </row>
    <row r="97" spans="2:9" ht="12.75" customHeight="1">
      <c r="B97" s="379"/>
      <c r="C97" s="45"/>
      <c r="D97" s="390"/>
      <c r="E97" s="390"/>
      <c r="F97" s="390"/>
      <c r="G97" s="178"/>
      <c r="H97" s="392"/>
      <c r="I97" s="45"/>
    </row>
    <row r="98" spans="2:9" ht="12.75" customHeight="1">
      <c r="B98" s="379"/>
      <c r="C98" s="45"/>
      <c r="D98" s="390"/>
      <c r="E98" s="390"/>
      <c r="F98" s="390"/>
      <c r="G98" s="178"/>
      <c r="H98" s="392"/>
      <c r="I98" s="45"/>
    </row>
    <row r="99" spans="2:9" ht="12.75" customHeight="1">
      <c r="B99" s="379"/>
      <c r="C99" s="45"/>
      <c r="D99" s="390"/>
      <c r="E99" s="390"/>
      <c r="F99" s="390"/>
      <c r="G99" s="178"/>
      <c r="H99" s="392"/>
      <c r="I99" s="45"/>
    </row>
    <row r="100" spans="2:9" ht="12.75" customHeight="1">
      <c r="B100" s="379"/>
      <c r="C100" s="45"/>
      <c r="D100" s="390"/>
      <c r="E100" s="390"/>
      <c r="F100" s="390"/>
      <c r="G100" s="178"/>
      <c r="H100" s="392"/>
      <c r="I100" s="45"/>
    </row>
    <row r="101" spans="2:9" ht="12.75" customHeight="1">
      <c r="B101" s="379"/>
      <c r="C101" s="45"/>
      <c r="D101" s="390"/>
      <c r="E101" s="390"/>
      <c r="F101" s="390"/>
      <c r="G101" s="178"/>
      <c r="H101" s="392"/>
      <c r="I101" s="45"/>
    </row>
    <row r="102" spans="2:9" ht="12.75" customHeight="1">
      <c r="B102" s="379"/>
      <c r="C102" s="45"/>
      <c r="D102" s="390"/>
      <c r="E102" s="390"/>
      <c r="F102" s="390"/>
      <c r="G102" s="178"/>
      <c r="H102" s="392"/>
      <c r="I102" s="45"/>
    </row>
    <row r="103" spans="2:9" ht="12.75" customHeight="1">
      <c r="B103" s="379"/>
      <c r="C103" s="45"/>
      <c r="D103" s="390"/>
      <c r="E103" s="390"/>
      <c r="F103" s="390"/>
      <c r="G103" s="178"/>
      <c r="H103" s="392"/>
      <c r="I103" s="45"/>
    </row>
    <row r="104" spans="2:9" ht="12.75" customHeight="1">
      <c r="B104" s="379"/>
      <c r="C104" s="45"/>
      <c r="D104" s="390"/>
      <c r="E104" s="390"/>
      <c r="F104" s="390"/>
      <c r="G104" s="178"/>
      <c r="H104" s="392"/>
      <c r="I104" s="45"/>
    </row>
    <row r="105" spans="2:9" ht="12.75" customHeight="1">
      <c r="B105" s="380"/>
      <c r="C105" s="381"/>
      <c r="D105" s="391"/>
      <c r="E105" s="391"/>
      <c r="F105" s="391"/>
      <c r="G105" s="394"/>
      <c r="H105" s="393"/>
      <c r="I105" s="45"/>
    </row>
    <row r="106" spans="2:9" ht="12.75" customHeight="1">
      <c r="B106" s="385" t="s">
        <v>785</v>
      </c>
      <c r="C106" s="45"/>
      <c r="D106" s="390">
        <v>6000</v>
      </c>
      <c r="E106" s="390"/>
      <c r="F106" s="390"/>
      <c r="G106" s="178" t="s">
        <v>784</v>
      </c>
      <c r="H106" s="392">
        <f>D106+H118</f>
        <v>6500</v>
      </c>
      <c r="I106" s="45"/>
    </row>
    <row r="107" spans="2:9" ht="12.75" customHeight="1">
      <c r="B107" s="387" t="str">
        <f>C16</f>
        <v>01700521001</v>
      </c>
      <c r="C107" s="45"/>
      <c r="D107" s="390"/>
      <c r="E107" s="390"/>
      <c r="F107" s="390"/>
      <c r="G107" s="178"/>
      <c r="H107" s="392"/>
      <c r="I107" s="45"/>
    </row>
    <row r="108" spans="2:9" ht="12.75" customHeight="1">
      <c r="B108" s="379"/>
      <c r="C108" s="45"/>
      <c r="D108" s="390"/>
      <c r="E108" s="390"/>
      <c r="F108" s="390"/>
      <c r="G108" s="178"/>
      <c r="H108" s="392"/>
      <c r="I108" s="45"/>
    </row>
    <row r="109" spans="2:9" ht="12.75" customHeight="1">
      <c r="B109" s="379"/>
      <c r="C109" s="45"/>
      <c r="D109" s="390"/>
      <c r="E109" s="390"/>
      <c r="F109" s="390"/>
      <c r="G109" s="178"/>
      <c r="H109" s="392"/>
      <c r="I109" s="45"/>
    </row>
    <row r="110" spans="2:9" ht="12.75" customHeight="1">
      <c r="B110" s="379"/>
      <c r="C110" s="45"/>
      <c r="D110" s="390"/>
      <c r="E110" s="390"/>
      <c r="F110" s="390"/>
      <c r="G110" s="178"/>
      <c r="H110" s="392"/>
      <c r="I110" s="45"/>
    </row>
    <row r="111" spans="2:9" ht="12.75" customHeight="1">
      <c r="B111" s="379"/>
      <c r="C111" s="45"/>
      <c r="D111" s="390"/>
      <c r="E111" s="390"/>
      <c r="F111" s="390"/>
      <c r="G111" s="178"/>
      <c r="H111" s="392"/>
      <c r="I111" s="45"/>
    </row>
    <row r="112" spans="2:9" ht="12.75" customHeight="1">
      <c r="B112" s="379"/>
      <c r="C112" s="45"/>
      <c r="D112" s="390"/>
      <c r="E112" s="390"/>
      <c r="F112" s="390"/>
      <c r="G112" s="178"/>
      <c r="H112" s="392"/>
      <c r="I112" s="45"/>
    </row>
    <row r="113" spans="2:9" ht="12.75" customHeight="1">
      <c r="B113" s="379"/>
      <c r="C113" s="45"/>
      <c r="D113" s="390"/>
      <c r="E113" s="390"/>
      <c r="F113" s="390"/>
      <c r="G113" s="178"/>
      <c r="H113" s="392"/>
      <c r="I113" s="45"/>
    </row>
    <row r="114" spans="2:9" ht="12.75" customHeight="1">
      <c r="B114" s="379"/>
      <c r="C114" s="45"/>
      <c r="D114" s="390"/>
      <c r="E114" s="390"/>
      <c r="F114" s="390"/>
      <c r="G114" s="178"/>
      <c r="H114" s="392"/>
      <c r="I114" s="45"/>
    </row>
    <row r="115" spans="2:9" ht="12.75" customHeight="1">
      <c r="B115" s="379"/>
      <c r="C115" s="45"/>
      <c r="D115" s="390"/>
      <c r="E115" s="390"/>
      <c r="F115" s="390"/>
      <c r="G115" s="178"/>
      <c r="H115" s="392"/>
      <c r="I115" s="45"/>
    </row>
    <row r="116" spans="2:9" ht="12.75" customHeight="1">
      <c r="B116" s="379"/>
      <c r="C116" s="45"/>
      <c r="D116" s="390"/>
      <c r="E116" s="390"/>
      <c r="F116" s="390"/>
      <c r="G116" s="178"/>
      <c r="H116" s="392"/>
      <c r="I116" s="45"/>
    </row>
    <row r="117" spans="2:9" ht="12.75" customHeight="1">
      <c r="B117" s="380"/>
      <c r="C117" s="381"/>
      <c r="D117" s="391"/>
      <c r="E117" s="391"/>
      <c r="F117" s="391"/>
      <c r="G117" s="394"/>
      <c r="H117" s="393"/>
      <c r="I117" s="45"/>
    </row>
    <row r="118" spans="2:9" ht="12.75" customHeight="1">
      <c r="B118" s="385" t="s">
        <v>182</v>
      </c>
      <c r="C118" s="388">
        <f>B11</f>
        <v>25</v>
      </c>
      <c r="D118" s="390">
        <f>C11</f>
        <v>500</v>
      </c>
      <c r="E118" s="390"/>
      <c r="F118" s="390"/>
      <c r="G118" s="178" t="s">
        <v>784</v>
      </c>
      <c r="H118" s="392">
        <f>C11</f>
        <v>500</v>
      </c>
      <c r="I118" s="45"/>
    </row>
    <row r="119" spans="2:9" ht="12.75" customHeight="1">
      <c r="B119" s="379"/>
      <c r="C119" s="45"/>
      <c r="D119" s="390"/>
      <c r="E119" s="390"/>
      <c r="F119" s="390"/>
      <c r="G119" s="178"/>
      <c r="H119" s="392"/>
      <c r="I119" s="45"/>
    </row>
    <row r="120" spans="2:9" ht="12.75" customHeight="1">
      <c r="B120" s="379"/>
      <c r="C120" s="45"/>
      <c r="D120" s="390"/>
      <c r="E120" s="390"/>
      <c r="F120" s="390"/>
      <c r="G120" s="178"/>
      <c r="H120" s="392"/>
      <c r="I120" s="44" t="s">
        <v>787</v>
      </c>
    </row>
    <row r="121" spans="2:9" ht="12.75" customHeight="1">
      <c r="B121" s="382"/>
      <c r="C121" s="383"/>
      <c r="D121" s="396"/>
      <c r="E121" s="396"/>
      <c r="F121" s="396"/>
      <c r="G121" s="395"/>
      <c r="H121" s="397"/>
      <c r="I121" s="45"/>
    </row>
  </sheetData>
  <mergeCells count="90">
    <mergeCell ref="B63:H63"/>
    <mergeCell ref="B58:B60"/>
    <mergeCell ref="C58:D60"/>
    <mergeCell ref="E58:F60"/>
    <mergeCell ref="G58:H60"/>
    <mergeCell ref="I58:I59"/>
    <mergeCell ref="B54:I55"/>
    <mergeCell ref="B56:B57"/>
    <mergeCell ref="C56:D57"/>
    <mergeCell ref="E56:F57"/>
    <mergeCell ref="G56:H57"/>
    <mergeCell ref="I56:I57"/>
    <mergeCell ref="I51:I52"/>
    <mergeCell ref="B44:B46"/>
    <mergeCell ref="C44:D46"/>
    <mergeCell ref="E44:F46"/>
    <mergeCell ref="G44:H46"/>
    <mergeCell ref="I44:I45"/>
    <mergeCell ref="B47:I48"/>
    <mergeCell ref="B49:B50"/>
    <mergeCell ref="C49:D50"/>
    <mergeCell ref="E49:F50"/>
    <mergeCell ref="G49:H50"/>
    <mergeCell ref="I49:I50"/>
    <mergeCell ref="B51:B53"/>
    <mergeCell ref="C51:D53"/>
    <mergeCell ref="E51:F53"/>
    <mergeCell ref="G51:H53"/>
    <mergeCell ref="B39:B41"/>
    <mergeCell ref="C39:D41"/>
    <mergeCell ref="E39:F41"/>
    <mergeCell ref="G39:H41"/>
    <mergeCell ref="I39:I40"/>
    <mergeCell ref="B42:B43"/>
    <mergeCell ref="C42:D43"/>
    <mergeCell ref="E42:F43"/>
    <mergeCell ref="G42:H43"/>
    <mergeCell ref="I42:I43"/>
    <mergeCell ref="B35:I36"/>
    <mergeCell ref="B37:B38"/>
    <mergeCell ref="C37:D38"/>
    <mergeCell ref="E37:F38"/>
    <mergeCell ref="G37:H38"/>
    <mergeCell ref="I37:I38"/>
    <mergeCell ref="B25:B27"/>
    <mergeCell ref="C25:D27"/>
    <mergeCell ref="E25:F27"/>
    <mergeCell ref="G25:H27"/>
    <mergeCell ref="I32:I33"/>
    <mergeCell ref="B30:B31"/>
    <mergeCell ref="C30:D31"/>
    <mergeCell ref="E30:F31"/>
    <mergeCell ref="G30:H31"/>
    <mergeCell ref="I30:I31"/>
    <mergeCell ref="B32:B34"/>
    <mergeCell ref="C32:D34"/>
    <mergeCell ref="E32:F34"/>
    <mergeCell ref="G32:H34"/>
    <mergeCell ref="B28:I29"/>
    <mergeCell ref="I25:I26"/>
    <mergeCell ref="B23:B24"/>
    <mergeCell ref="C23:D24"/>
    <mergeCell ref="E23:F24"/>
    <mergeCell ref="G23:H24"/>
    <mergeCell ref="I23:I24"/>
    <mergeCell ref="B21:I22"/>
    <mergeCell ref="G8:I9"/>
    <mergeCell ref="B10:D10"/>
    <mergeCell ref="E10:G10"/>
    <mergeCell ref="H10:I10"/>
    <mergeCell ref="B11:B12"/>
    <mergeCell ref="C11:D12"/>
    <mergeCell ref="E11:E12"/>
    <mergeCell ref="F11:G12"/>
    <mergeCell ref="H11:I12"/>
    <mergeCell ref="F17:I19"/>
    <mergeCell ref="F13:I16"/>
    <mergeCell ref="C13:D13"/>
    <mergeCell ref="C14:D14"/>
    <mergeCell ref="C16:D16"/>
    <mergeCell ref="C15:D15"/>
    <mergeCell ref="B17:E19"/>
    <mergeCell ref="B8:B9"/>
    <mergeCell ref="C8:D9"/>
    <mergeCell ref="E8:F9"/>
    <mergeCell ref="A1:I2"/>
    <mergeCell ref="B4:I6"/>
    <mergeCell ref="C7:D7"/>
    <mergeCell ref="E7:F7"/>
    <mergeCell ref="G7:I7"/>
  </mergeCells>
  <phoneticPr fontId="9"/>
  <conditionalFormatting sqref="H11:I12">
    <cfRule type="containsText" dxfId="1578" priority="40" operator="containsText" text="外面蒸着">
      <formula>NOT(ISERROR(SEARCH("外面蒸着",H11)))</formula>
    </cfRule>
  </conditionalFormatting>
  <dataValidations disablePrompts="1" count="2">
    <dataValidation type="list" allowBlank="1" showInputMessage="1" showErrorMessage="1" sqref="H11:I12" xr:uid="{00000000-0002-0000-1600-000000000000}">
      <formula1>$L$2:$L$3</formula1>
    </dataValidation>
    <dataValidation type="list" allowBlank="1" showInputMessage="1" showErrorMessage="1" sqref="E13:E16" xr:uid="{00000000-0002-0000-1600-000001000000}">
      <formula1>$L$5:$L$6</formula1>
    </dataValidation>
  </dataValidations>
  <printOptions horizontalCentered="1"/>
  <pageMargins left="0.12" right="0.12"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print="0" autoFill="0" autoPict="0" macro="[0]!印刷">
                <anchor moveWithCells="1" sizeWithCells="1">
                  <from>
                    <xdr:col>9</xdr:col>
                    <xdr:colOff>266700</xdr:colOff>
                    <xdr:row>1</xdr:row>
                    <xdr:rowOff>38100</xdr:rowOff>
                  </from>
                  <to>
                    <xdr:col>10</xdr:col>
                    <xdr:colOff>647700</xdr:colOff>
                    <xdr:row>3</xdr:row>
                    <xdr:rowOff>0</xdr:rowOff>
                  </to>
                </anchor>
              </controlPr>
            </control>
          </mc:Choice>
        </mc:AlternateContent>
        <mc:AlternateContent xmlns:mc="http://schemas.openxmlformats.org/markup-compatibility/2006">
          <mc:Choice Requires="x14">
            <control shapeId="14340" r:id="rId5" name="Check Box 4">
              <controlPr defaultSize="0" autoFill="0" autoLine="0" autoPict="0">
                <anchor moveWithCells="1">
                  <from>
                    <xdr:col>2</xdr:col>
                    <xdr:colOff>123825</xdr:colOff>
                    <xdr:row>10</xdr:row>
                    <xdr:rowOff>28575</xdr:rowOff>
                  </from>
                  <to>
                    <xdr:col>2</xdr:col>
                    <xdr:colOff>381000</xdr:colOff>
                    <xdr:row>11</xdr:row>
                    <xdr:rowOff>161925</xdr:rowOff>
                  </to>
                </anchor>
              </controlPr>
            </control>
          </mc:Choice>
        </mc:AlternateContent>
        <mc:AlternateContent xmlns:mc="http://schemas.openxmlformats.org/markup-compatibility/2006">
          <mc:Choice Requires="x14">
            <control shapeId="14342" r:id="rId6" name="Button 6">
              <controlPr defaultSize="0" print="0" autoFill="0" autoPict="0" macro="[0]!スリット行き">
                <anchor moveWithCells="1" sizeWithCells="1">
                  <from>
                    <xdr:col>9</xdr:col>
                    <xdr:colOff>419100</xdr:colOff>
                    <xdr:row>61</xdr:row>
                    <xdr:rowOff>19050</xdr:rowOff>
                  </from>
                  <to>
                    <xdr:col>11</xdr:col>
                    <xdr:colOff>47625</xdr:colOff>
                    <xdr:row>61</xdr:row>
                    <xdr:rowOff>371475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0"/>
  <dimension ref="A1:AF140"/>
  <sheetViews>
    <sheetView zoomScaleNormal="100" workbookViewId="0">
      <selection activeCell="D20" sqref="D20:E20"/>
    </sheetView>
  </sheetViews>
  <sheetFormatPr defaultColWidth="9" defaultRowHeight="13.5"/>
  <cols>
    <col min="1" max="1" width="3.75" style="260" customWidth="1"/>
    <col min="2" max="2" width="7.25" style="90" bestFit="1" customWidth="1"/>
    <col min="3" max="3" width="14" style="90" customWidth="1"/>
    <col min="4" max="4" width="20.875" style="90" customWidth="1"/>
    <col min="5" max="5" width="15.5" style="90" customWidth="1"/>
    <col min="6" max="6" width="10" style="90" customWidth="1"/>
    <col min="7" max="7" width="9" style="90"/>
    <col min="8" max="8" width="12.75" style="90" customWidth="1"/>
    <col min="9" max="9" width="10.5" style="90" customWidth="1"/>
    <col min="10" max="10" width="11.25" style="90" customWidth="1"/>
    <col min="11" max="11" width="13.25" style="90" bestFit="1" customWidth="1"/>
    <col min="12" max="13" width="9" style="44"/>
    <col min="14" max="14" width="28.625" style="44" customWidth="1"/>
    <col min="15" max="16" width="9" style="44"/>
    <col min="17" max="17" width="38.625" style="44" customWidth="1"/>
    <col min="18" max="18" width="18.875" style="44" customWidth="1"/>
    <col min="19" max="19" width="20.375" style="90" customWidth="1"/>
    <col min="20" max="20" width="14.25" style="90" customWidth="1"/>
    <col min="21" max="21" width="16.5" style="44" customWidth="1"/>
    <col min="22" max="22" width="5.625" style="44" customWidth="1"/>
    <col min="23" max="23" width="7.125" style="44" bestFit="1" customWidth="1"/>
    <col min="24" max="24" width="9.75" style="44" customWidth="1"/>
    <col min="25" max="32" width="5.625" style="44" customWidth="1"/>
    <col min="33" max="16384" width="9" style="44"/>
  </cols>
  <sheetData>
    <row r="1" spans="1:32">
      <c r="C1" s="37" t="s">
        <v>930</v>
      </c>
    </row>
    <row r="2" spans="1:32">
      <c r="L2" s="90"/>
      <c r="S2" s="44" t="s">
        <v>931</v>
      </c>
      <c r="T2" s="44"/>
      <c r="U2" s="80">
        <v>0</v>
      </c>
      <c r="V2" s="50">
        <v>3</v>
      </c>
      <c r="W2" s="50">
        <v>3</v>
      </c>
      <c r="X2" s="50">
        <v>2</v>
      </c>
      <c r="Y2" s="50">
        <v>0</v>
      </c>
      <c r="Z2" s="50">
        <v>4</v>
      </c>
      <c r="AA2" s="50">
        <v>1</v>
      </c>
      <c r="AB2" s="50">
        <v>5</v>
      </c>
      <c r="AC2" s="50">
        <v>0</v>
      </c>
      <c r="AD2" s="50">
        <v>0</v>
      </c>
      <c r="AE2" s="50">
        <v>1</v>
      </c>
      <c r="AF2" s="50">
        <v>0</v>
      </c>
    </row>
    <row r="3" spans="1:32">
      <c r="B3" s="80"/>
      <c r="C3" s="226" t="s">
        <v>213</v>
      </c>
      <c r="D3" s="227"/>
      <c r="E3" s="227"/>
      <c r="F3" s="227"/>
      <c r="G3" s="227"/>
      <c r="H3" s="228"/>
      <c r="I3" s="91"/>
      <c r="J3" s="1133"/>
      <c r="K3" s="1133"/>
      <c r="L3" s="1133"/>
      <c r="M3" s="1133"/>
      <c r="N3" s="1133"/>
      <c r="O3" s="1134"/>
      <c r="S3" s="44" t="s">
        <v>577</v>
      </c>
      <c r="T3" s="44"/>
      <c r="U3" s="1007" t="s">
        <v>932</v>
      </c>
      <c r="V3" s="1007"/>
      <c r="W3" s="50" t="s">
        <v>574</v>
      </c>
      <c r="X3" s="50" t="s">
        <v>575</v>
      </c>
      <c r="Y3" s="1007" t="s">
        <v>114</v>
      </c>
      <c r="Z3" s="1007"/>
      <c r="AA3" s="1007" t="s">
        <v>115</v>
      </c>
      <c r="AB3" s="1007"/>
      <c r="AC3" s="81" t="s">
        <v>933</v>
      </c>
      <c r="AD3" s="1128" t="s">
        <v>576</v>
      </c>
      <c r="AE3" s="1129"/>
      <c r="AF3" s="1130"/>
    </row>
    <row r="4" spans="1:32">
      <c r="B4" s="91" t="s">
        <v>86</v>
      </c>
      <c r="C4" s="91" t="s">
        <v>214</v>
      </c>
      <c r="D4" s="1135" t="s">
        <v>215</v>
      </c>
      <c r="E4" s="1136"/>
      <c r="F4" s="91" t="s">
        <v>934</v>
      </c>
      <c r="G4" s="91" t="s">
        <v>216</v>
      </c>
      <c r="H4" s="91" t="s">
        <v>217</v>
      </c>
      <c r="I4" s="91" t="s">
        <v>257</v>
      </c>
      <c r="J4" s="1133" t="s">
        <v>218</v>
      </c>
      <c r="K4" s="1133"/>
      <c r="L4" s="1133"/>
      <c r="M4" s="1133"/>
      <c r="N4" s="1133"/>
      <c r="O4" s="1134"/>
      <c r="S4" s="44"/>
      <c r="T4" s="44"/>
      <c r="U4" s="1007"/>
      <c r="V4" s="1007"/>
      <c r="W4" s="81" t="s">
        <v>935</v>
      </c>
      <c r="X4" s="81" t="s">
        <v>578</v>
      </c>
      <c r="Y4" s="1131" t="s">
        <v>579</v>
      </c>
      <c r="Z4" s="1131"/>
      <c r="AA4" s="1131" t="s">
        <v>580</v>
      </c>
      <c r="AB4" s="1131"/>
      <c r="AC4" s="81" t="s">
        <v>936</v>
      </c>
      <c r="AD4" s="1131" t="s">
        <v>581</v>
      </c>
      <c r="AE4" s="1131"/>
      <c r="AF4" s="1131"/>
    </row>
    <row r="5" spans="1:32">
      <c r="A5" s="260">
        <v>1</v>
      </c>
      <c r="B5" s="92">
        <v>25</v>
      </c>
      <c r="C5" s="80" t="s">
        <v>219</v>
      </c>
      <c r="D5" s="864" t="s">
        <v>220</v>
      </c>
      <c r="E5" s="865"/>
      <c r="F5" s="80">
        <v>40</v>
      </c>
      <c r="G5" s="80">
        <v>0.25</v>
      </c>
      <c r="H5" s="80">
        <v>0.45</v>
      </c>
      <c r="I5" s="180" t="s">
        <v>939</v>
      </c>
      <c r="J5" s="1121" t="s">
        <v>1413</v>
      </c>
      <c r="K5" s="1121"/>
      <c r="L5" s="1121"/>
      <c r="M5" s="1121"/>
      <c r="N5" s="1121"/>
      <c r="O5" s="1121"/>
      <c r="S5" s="44"/>
      <c r="T5" s="44"/>
      <c r="V5" s="90"/>
    </row>
    <row r="6" spans="1:32">
      <c r="A6" s="260">
        <v>2</v>
      </c>
      <c r="B6" s="80">
        <v>50</v>
      </c>
      <c r="C6" s="80" t="s">
        <v>219</v>
      </c>
      <c r="D6" s="864" t="s">
        <v>220</v>
      </c>
      <c r="E6" s="865"/>
      <c r="F6" s="80">
        <v>43</v>
      </c>
      <c r="G6" s="80">
        <v>0.3</v>
      </c>
      <c r="H6" s="80">
        <v>0.3</v>
      </c>
      <c r="I6" s="180" t="s">
        <v>939</v>
      </c>
      <c r="J6" s="1121" t="s">
        <v>222</v>
      </c>
      <c r="K6" s="1121"/>
      <c r="L6" s="1121"/>
      <c r="M6" s="1121"/>
      <c r="N6" s="1121"/>
      <c r="O6" s="1121"/>
      <c r="S6" s="44"/>
      <c r="T6" s="44"/>
      <c r="V6" s="90"/>
    </row>
    <row r="7" spans="1:32">
      <c r="A7" s="260">
        <v>3</v>
      </c>
      <c r="B7" s="80">
        <v>50</v>
      </c>
      <c r="C7" s="80" t="s">
        <v>937</v>
      </c>
      <c r="D7" s="864" t="s">
        <v>938</v>
      </c>
      <c r="E7" s="865"/>
      <c r="F7" s="80">
        <v>43</v>
      </c>
      <c r="G7" s="80">
        <v>0.3</v>
      </c>
      <c r="H7" s="80">
        <v>0.3</v>
      </c>
      <c r="I7" s="180" t="s">
        <v>939</v>
      </c>
      <c r="J7" s="1121" t="s">
        <v>223</v>
      </c>
      <c r="K7" s="1121"/>
      <c r="L7" s="1121"/>
      <c r="M7" s="1121"/>
      <c r="N7" s="1121"/>
      <c r="O7" s="1121"/>
      <c r="P7" s="93" t="s">
        <v>224</v>
      </c>
      <c r="S7" s="44"/>
      <c r="T7" s="44"/>
      <c r="V7" s="90"/>
    </row>
    <row r="8" spans="1:32">
      <c r="A8" s="260">
        <v>4</v>
      </c>
      <c r="B8" s="80">
        <v>50</v>
      </c>
      <c r="C8" s="80" t="s">
        <v>225</v>
      </c>
      <c r="D8" s="864" t="s">
        <v>226</v>
      </c>
      <c r="E8" s="865"/>
      <c r="F8" s="80">
        <v>41</v>
      </c>
      <c r="G8" s="80">
        <v>0.3</v>
      </c>
      <c r="H8" s="80">
        <v>0.3</v>
      </c>
      <c r="I8" s="180" t="s">
        <v>939</v>
      </c>
      <c r="J8" s="1132" t="s">
        <v>227</v>
      </c>
      <c r="K8" s="1132"/>
      <c r="L8" s="1132"/>
      <c r="M8" s="1132"/>
      <c r="N8" s="1132"/>
      <c r="O8" s="1132"/>
      <c r="S8" s="44"/>
      <c r="T8" s="44"/>
      <c r="V8" s="90"/>
    </row>
    <row r="9" spans="1:32">
      <c r="A9" s="260">
        <v>5</v>
      </c>
      <c r="B9" s="80">
        <v>50</v>
      </c>
      <c r="C9" s="80" t="s">
        <v>228</v>
      </c>
      <c r="D9" s="864" t="s">
        <v>1421</v>
      </c>
      <c r="E9" s="865"/>
      <c r="F9" s="80">
        <v>41</v>
      </c>
      <c r="G9" s="80">
        <v>0.3</v>
      </c>
      <c r="H9" s="80">
        <v>0.3</v>
      </c>
      <c r="I9" s="180" t="s">
        <v>939</v>
      </c>
      <c r="J9" s="1132" t="s">
        <v>227</v>
      </c>
      <c r="K9" s="1132"/>
      <c r="L9" s="1132"/>
      <c r="M9" s="1132"/>
      <c r="N9" s="1132"/>
      <c r="O9" s="1132"/>
      <c r="S9" s="44"/>
      <c r="T9" s="44"/>
      <c r="V9" s="90"/>
    </row>
    <row r="10" spans="1:32">
      <c r="A10" s="260">
        <v>6</v>
      </c>
      <c r="B10" s="80">
        <v>50</v>
      </c>
      <c r="C10" s="80" t="s">
        <v>228</v>
      </c>
      <c r="D10" s="1137" t="s">
        <v>229</v>
      </c>
      <c r="E10" s="1138"/>
      <c r="F10" s="80">
        <v>41</v>
      </c>
      <c r="G10" s="80">
        <v>0.3</v>
      </c>
      <c r="H10" s="80">
        <v>0.3</v>
      </c>
      <c r="I10" s="180" t="s">
        <v>939</v>
      </c>
      <c r="J10" s="1139"/>
      <c r="K10" s="1139"/>
      <c r="L10" s="1139"/>
      <c r="M10" s="1139"/>
      <c r="N10" s="1139"/>
      <c r="O10" s="1139"/>
      <c r="S10" s="44"/>
      <c r="T10" s="44"/>
      <c r="V10" s="90"/>
    </row>
    <row r="11" spans="1:32">
      <c r="A11" s="260">
        <v>7</v>
      </c>
      <c r="B11" s="92">
        <v>25</v>
      </c>
      <c r="C11" s="80" t="s">
        <v>230</v>
      </c>
      <c r="D11" s="864" t="s">
        <v>231</v>
      </c>
      <c r="E11" s="864"/>
      <c r="F11" s="80">
        <v>40</v>
      </c>
      <c r="G11" s="80">
        <v>0.25</v>
      </c>
      <c r="H11" s="80">
        <v>0.45</v>
      </c>
      <c r="I11" s="180" t="s">
        <v>939</v>
      </c>
      <c r="J11" s="1071" t="s">
        <v>232</v>
      </c>
      <c r="K11" s="1071"/>
      <c r="L11" s="1071"/>
      <c r="M11" s="1071"/>
      <c r="N11" s="1071"/>
      <c r="O11" s="1121"/>
      <c r="S11" s="44"/>
      <c r="T11" s="44"/>
      <c r="V11" s="90"/>
    </row>
    <row r="12" spans="1:32">
      <c r="A12" s="260">
        <v>8</v>
      </c>
      <c r="B12" s="80">
        <v>50</v>
      </c>
      <c r="C12" s="80" t="s">
        <v>233</v>
      </c>
      <c r="D12" s="864" t="s">
        <v>940</v>
      </c>
      <c r="E12" s="865"/>
      <c r="F12" s="80">
        <v>50</v>
      </c>
      <c r="G12" s="92">
        <v>0.2</v>
      </c>
      <c r="H12" s="92">
        <v>0.3</v>
      </c>
      <c r="I12" s="180" t="s">
        <v>939</v>
      </c>
      <c r="J12" s="1099" t="s">
        <v>234</v>
      </c>
      <c r="K12" s="1100"/>
      <c r="L12" s="1100"/>
      <c r="M12" s="1100"/>
      <c r="N12" s="1100"/>
      <c r="O12" s="1101"/>
      <c r="S12" s="44"/>
      <c r="T12" s="44"/>
      <c r="V12" s="90"/>
    </row>
    <row r="13" spans="1:32">
      <c r="A13" s="260">
        <v>9</v>
      </c>
      <c r="B13" s="94">
        <v>25</v>
      </c>
      <c r="C13" s="94" t="s">
        <v>931</v>
      </c>
      <c r="D13" s="1137" t="s">
        <v>942</v>
      </c>
      <c r="E13" s="1138"/>
      <c r="F13" s="80">
        <v>40</v>
      </c>
      <c r="G13" s="80">
        <v>0.2</v>
      </c>
      <c r="H13" s="80">
        <v>0.45</v>
      </c>
      <c r="I13" s="180" t="s">
        <v>939</v>
      </c>
      <c r="J13" s="1121" t="s">
        <v>247</v>
      </c>
      <c r="K13" s="1121"/>
      <c r="L13" s="1121"/>
      <c r="M13" s="1121"/>
      <c r="N13" s="1121"/>
      <c r="O13" s="1121"/>
      <c r="S13" s="44"/>
      <c r="T13" s="44"/>
      <c r="V13" s="90"/>
    </row>
    <row r="14" spans="1:32">
      <c r="A14" s="260">
        <v>10</v>
      </c>
      <c r="B14" s="491">
        <v>50</v>
      </c>
      <c r="C14" s="491" t="s">
        <v>943</v>
      </c>
      <c r="D14" s="1137" t="s">
        <v>941</v>
      </c>
      <c r="E14" s="1138"/>
      <c r="F14" s="80">
        <v>50</v>
      </c>
      <c r="G14" s="92">
        <v>0.2</v>
      </c>
      <c r="H14" s="92">
        <v>0.3</v>
      </c>
      <c r="I14" s="180" t="s">
        <v>939</v>
      </c>
      <c r="J14" s="1127"/>
      <c r="K14" s="1127"/>
      <c r="L14" s="1127"/>
      <c r="M14" s="1127"/>
      <c r="N14" s="1127"/>
      <c r="O14" s="1127"/>
      <c r="S14" s="44"/>
      <c r="T14" s="44"/>
      <c r="V14" s="90"/>
    </row>
    <row r="15" spans="1:32" ht="12.75" customHeight="1">
      <c r="A15" s="260">
        <v>11</v>
      </c>
      <c r="B15" s="80">
        <v>50</v>
      </c>
      <c r="C15" s="80" t="s">
        <v>755</v>
      </c>
      <c r="D15" s="864" t="s">
        <v>236</v>
      </c>
      <c r="E15" s="865"/>
      <c r="F15" s="80">
        <v>43</v>
      </c>
      <c r="G15" s="80">
        <v>0.3</v>
      </c>
      <c r="H15" s="80">
        <v>0.3</v>
      </c>
      <c r="I15" s="180" t="s">
        <v>939</v>
      </c>
      <c r="J15" s="1121"/>
      <c r="K15" s="1121"/>
      <c r="L15" s="1121"/>
      <c r="M15" s="1121"/>
      <c r="N15" s="1121"/>
      <c r="O15" s="1121"/>
      <c r="S15" s="44"/>
      <c r="T15" s="44"/>
      <c r="V15" s="90"/>
    </row>
    <row r="16" spans="1:32" ht="12.75" customHeight="1">
      <c r="A16" s="260">
        <v>12</v>
      </c>
      <c r="B16" s="80">
        <v>50</v>
      </c>
      <c r="C16" s="43" t="s">
        <v>945</v>
      </c>
      <c r="D16" s="864" t="s">
        <v>946</v>
      </c>
      <c r="E16" s="865"/>
      <c r="F16" s="80">
        <v>43</v>
      </c>
      <c r="G16" s="80">
        <v>0.3</v>
      </c>
      <c r="H16" s="80">
        <v>0.3</v>
      </c>
      <c r="I16" s="180" t="s">
        <v>944</v>
      </c>
      <c r="J16" s="1121" t="s">
        <v>640</v>
      </c>
      <c r="K16" s="1121"/>
      <c r="L16" s="1121"/>
      <c r="M16" s="1121"/>
      <c r="N16" s="1121"/>
      <c r="O16" s="1121"/>
      <c r="S16" s="44"/>
      <c r="T16" s="44"/>
      <c r="V16" s="90"/>
    </row>
    <row r="17" spans="1:22">
      <c r="A17" s="260">
        <v>13</v>
      </c>
      <c r="B17" s="92">
        <v>25</v>
      </c>
      <c r="C17" s="43" t="s">
        <v>945</v>
      </c>
      <c r="D17" s="864" t="s">
        <v>947</v>
      </c>
      <c r="E17" s="865"/>
      <c r="F17" s="80">
        <v>40</v>
      </c>
      <c r="G17" s="80">
        <v>0.2</v>
      </c>
      <c r="H17" s="80">
        <v>0.45</v>
      </c>
      <c r="I17" s="180" t="s">
        <v>939</v>
      </c>
      <c r="J17" s="1132" t="s">
        <v>414</v>
      </c>
      <c r="K17" s="1132"/>
      <c r="L17" s="1132"/>
      <c r="M17" s="1132"/>
      <c r="N17" s="1132"/>
      <c r="O17" s="1132"/>
      <c r="S17" s="44"/>
      <c r="T17" s="44"/>
      <c r="V17" s="90"/>
    </row>
    <row r="18" spans="1:22">
      <c r="A18" s="260">
        <v>14</v>
      </c>
      <c r="B18" s="80">
        <v>50</v>
      </c>
      <c r="C18" s="80" t="s">
        <v>948</v>
      </c>
      <c r="D18" s="864" t="s">
        <v>949</v>
      </c>
      <c r="E18" s="865"/>
      <c r="F18" s="80">
        <v>43</v>
      </c>
      <c r="G18" s="80">
        <v>0.3</v>
      </c>
      <c r="H18" s="80">
        <v>0.3</v>
      </c>
      <c r="I18" s="180" t="s">
        <v>950</v>
      </c>
      <c r="J18" s="1121" t="s">
        <v>413</v>
      </c>
      <c r="K18" s="1121"/>
      <c r="L18" s="1121"/>
      <c r="M18" s="1121"/>
      <c r="N18" s="1121"/>
      <c r="O18" s="1121"/>
      <c r="S18" s="44"/>
      <c r="T18" s="44"/>
      <c r="V18" s="90"/>
    </row>
    <row r="19" spans="1:22">
      <c r="A19" s="260">
        <v>15</v>
      </c>
      <c r="B19" s="92">
        <v>25</v>
      </c>
      <c r="C19" s="80" t="s">
        <v>951</v>
      </c>
      <c r="D19" s="864" t="s">
        <v>500</v>
      </c>
      <c r="E19" s="865"/>
      <c r="F19" s="80">
        <v>40</v>
      </c>
      <c r="G19" s="80">
        <v>0.25</v>
      </c>
      <c r="H19" s="80">
        <v>0.45</v>
      </c>
      <c r="I19" s="180" t="s">
        <v>939</v>
      </c>
      <c r="J19" s="1121" t="s">
        <v>1412</v>
      </c>
      <c r="K19" s="1121"/>
      <c r="L19" s="1121"/>
      <c r="M19" s="1121"/>
      <c r="N19" s="1121"/>
      <c r="O19" s="1121"/>
      <c r="P19" s="210"/>
      <c r="Q19" s="210"/>
      <c r="R19" s="210"/>
      <c r="S19" s="44"/>
      <c r="T19" s="44"/>
      <c r="V19" s="90"/>
    </row>
    <row r="20" spans="1:22">
      <c r="A20" s="260">
        <v>16</v>
      </c>
      <c r="B20" s="80">
        <v>50</v>
      </c>
      <c r="C20" s="80" t="s">
        <v>952</v>
      </c>
      <c r="D20" s="864" t="s">
        <v>237</v>
      </c>
      <c r="E20" s="865"/>
      <c r="F20" s="80">
        <v>45</v>
      </c>
      <c r="G20" s="80">
        <v>0.3</v>
      </c>
      <c r="H20" s="80">
        <v>0.3</v>
      </c>
      <c r="I20" s="180" t="s">
        <v>950</v>
      </c>
      <c r="J20" s="1121" t="s">
        <v>457</v>
      </c>
      <c r="K20" s="1121"/>
      <c r="L20" s="1121"/>
      <c r="M20" s="1121"/>
      <c r="N20" s="1121"/>
      <c r="O20" s="1121"/>
      <c r="S20" s="44"/>
      <c r="T20" s="44"/>
      <c r="V20" s="90"/>
    </row>
    <row r="21" spans="1:22">
      <c r="A21" s="260">
        <v>17</v>
      </c>
      <c r="B21" s="92">
        <v>25</v>
      </c>
      <c r="C21" s="80" t="s">
        <v>953</v>
      </c>
      <c r="D21" s="864" t="s">
        <v>238</v>
      </c>
      <c r="E21" s="865"/>
      <c r="F21" s="252">
        <v>47</v>
      </c>
      <c r="G21" s="252">
        <v>0.25</v>
      </c>
      <c r="H21" s="252">
        <v>0.45</v>
      </c>
      <c r="I21" s="180" t="s">
        <v>950</v>
      </c>
      <c r="J21" s="1127"/>
      <c r="K21" s="1127"/>
      <c r="L21" s="1127"/>
      <c r="M21" s="1127"/>
      <c r="N21" s="1127"/>
      <c r="O21" s="1127"/>
      <c r="S21" s="44"/>
      <c r="T21" s="44"/>
    </row>
    <row r="22" spans="1:22">
      <c r="A22" s="260">
        <v>18</v>
      </c>
      <c r="B22" s="92">
        <v>25</v>
      </c>
      <c r="C22" s="80" t="s">
        <v>954</v>
      </c>
      <c r="D22" s="864" t="s">
        <v>456</v>
      </c>
      <c r="E22" s="865"/>
      <c r="F22" s="252">
        <v>40</v>
      </c>
      <c r="G22" s="252">
        <v>0.25</v>
      </c>
      <c r="H22" s="252">
        <v>0.45</v>
      </c>
      <c r="I22" s="180" t="s">
        <v>955</v>
      </c>
      <c r="J22" s="1127"/>
      <c r="K22" s="1127"/>
      <c r="L22" s="1127"/>
      <c r="M22" s="1127"/>
      <c r="N22" s="1127"/>
      <c r="O22" s="1127"/>
      <c r="S22" s="44"/>
      <c r="T22" s="44"/>
    </row>
    <row r="23" spans="1:22">
      <c r="A23" s="260">
        <v>19</v>
      </c>
      <c r="B23" s="80">
        <v>50</v>
      </c>
      <c r="C23" s="80" t="s">
        <v>956</v>
      </c>
      <c r="D23" s="864" t="s">
        <v>239</v>
      </c>
      <c r="E23" s="865"/>
      <c r="F23" s="80">
        <v>45</v>
      </c>
      <c r="G23" s="80">
        <v>0.3</v>
      </c>
      <c r="H23" s="80">
        <v>0.3</v>
      </c>
      <c r="I23" s="180" t="s">
        <v>939</v>
      </c>
      <c r="J23" s="1121"/>
      <c r="K23" s="1121"/>
      <c r="L23" s="1121"/>
      <c r="M23" s="1121"/>
      <c r="N23" s="1121"/>
      <c r="O23" s="1121"/>
      <c r="S23" s="44"/>
      <c r="T23" s="44"/>
      <c r="V23" s="90"/>
    </row>
    <row r="24" spans="1:22">
      <c r="A24" s="260">
        <v>20</v>
      </c>
      <c r="B24" s="92">
        <v>38</v>
      </c>
      <c r="C24" s="43" t="s">
        <v>957</v>
      </c>
      <c r="D24" s="864" t="s">
        <v>240</v>
      </c>
      <c r="E24" s="865"/>
      <c r="F24" s="80">
        <v>48</v>
      </c>
      <c r="G24" s="80">
        <v>0.25</v>
      </c>
      <c r="H24" s="80">
        <v>0.3</v>
      </c>
      <c r="I24" s="180" t="s">
        <v>939</v>
      </c>
      <c r="J24" s="1118"/>
      <c r="K24" s="1119"/>
      <c r="L24" s="1119"/>
      <c r="M24" s="1119"/>
      <c r="N24" s="1119"/>
      <c r="O24" s="1120"/>
      <c r="S24" s="44"/>
      <c r="T24" s="44"/>
      <c r="V24" s="90"/>
    </row>
    <row r="25" spans="1:22">
      <c r="A25" s="260">
        <v>21</v>
      </c>
      <c r="B25" s="80">
        <v>50</v>
      </c>
      <c r="C25" s="80" t="s">
        <v>958</v>
      </c>
      <c r="D25" s="864" t="s">
        <v>959</v>
      </c>
      <c r="E25" s="865"/>
      <c r="F25" s="80">
        <v>43</v>
      </c>
      <c r="G25" s="80">
        <v>0.3</v>
      </c>
      <c r="H25" s="80">
        <v>0.3</v>
      </c>
      <c r="I25" s="180" t="s">
        <v>939</v>
      </c>
      <c r="J25" s="1121"/>
      <c r="K25" s="1121"/>
      <c r="L25" s="1121"/>
      <c r="M25" s="1121"/>
      <c r="N25" s="1121"/>
      <c r="O25" s="1121"/>
      <c r="S25" s="44"/>
      <c r="T25" s="44"/>
      <c r="V25" s="90"/>
    </row>
    <row r="26" spans="1:22">
      <c r="A26" s="260">
        <v>22</v>
      </c>
      <c r="B26" s="92">
        <v>75</v>
      </c>
      <c r="C26" s="80" t="s">
        <v>958</v>
      </c>
      <c r="D26" s="864" t="s">
        <v>959</v>
      </c>
      <c r="E26" s="865"/>
      <c r="F26" s="80">
        <v>54</v>
      </c>
      <c r="G26" s="80">
        <v>0.3</v>
      </c>
      <c r="H26" s="92">
        <v>0.25</v>
      </c>
      <c r="I26" s="180" t="s">
        <v>960</v>
      </c>
      <c r="J26" s="1126" t="s">
        <v>582</v>
      </c>
      <c r="K26" s="1126"/>
      <c r="L26" s="1126"/>
      <c r="M26" s="1126"/>
      <c r="N26" s="1126"/>
      <c r="O26" s="1126"/>
      <c r="S26" s="44"/>
      <c r="T26" s="44"/>
      <c r="V26" s="90"/>
    </row>
    <row r="27" spans="1:22">
      <c r="A27" s="260">
        <v>23</v>
      </c>
      <c r="B27" s="92">
        <v>38</v>
      </c>
      <c r="C27" s="43" t="s">
        <v>957</v>
      </c>
      <c r="D27" s="864" t="s">
        <v>961</v>
      </c>
      <c r="E27" s="865"/>
      <c r="F27" s="80">
        <v>48</v>
      </c>
      <c r="G27" s="80">
        <v>0.3</v>
      </c>
      <c r="H27" s="80">
        <v>0.35</v>
      </c>
      <c r="I27" s="180" t="s">
        <v>939</v>
      </c>
      <c r="J27" s="1126"/>
      <c r="K27" s="1126"/>
      <c r="L27" s="1126"/>
      <c r="M27" s="1126"/>
      <c r="N27" s="1126"/>
      <c r="O27" s="1126"/>
      <c r="S27" s="44"/>
      <c r="T27" s="44"/>
      <c r="V27" s="90"/>
    </row>
    <row r="28" spans="1:22">
      <c r="A28" s="260">
        <v>24</v>
      </c>
      <c r="B28" s="92">
        <v>25</v>
      </c>
      <c r="C28" s="80" t="s">
        <v>962</v>
      </c>
      <c r="D28" s="864" t="s">
        <v>959</v>
      </c>
      <c r="E28" s="865"/>
      <c r="F28" s="80">
        <v>40</v>
      </c>
      <c r="G28" s="80">
        <v>0.3</v>
      </c>
      <c r="H28" s="92">
        <v>0.45</v>
      </c>
      <c r="I28" s="180" t="s">
        <v>939</v>
      </c>
      <c r="J28" s="1127"/>
      <c r="K28" s="1127"/>
      <c r="L28" s="1127"/>
      <c r="M28" s="1127"/>
      <c r="N28" s="1127"/>
      <c r="O28" s="1127"/>
      <c r="S28" s="44"/>
      <c r="T28" s="44"/>
      <c r="V28" s="90"/>
    </row>
    <row r="29" spans="1:22">
      <c r="A29" s="260">
        <v>25</v>
      </c>
      <c r="B29" s="92">
        <v>75</v>
      </c>
      <c r="C29" s="92" t="s">
        <v>235</v>
      </c>
      <c r="D29" s="864" t="s">
        <v>241</v>
      </c>
      <c r="E29" s="865"/>
      <c r="F29" s="80">
        <v>54</v>
      </c>
      <c r="G29" s="80">
        <v>0.3</v>
      </c>
      <c r="H29" s="92">
        <v>0.25</v>
      </c>
      <c r="I29" s="180" t="s">
        <v>963</v>
      </c>
      <c r="J29" s="1126" t="s">
        <v>964</v>
      </c>
      <c r="K29" s="1126"/>
      <c r="L29" s="1126"/>
      <c r="M29" s="1126"/>
      <c r="N29" s="1126"/>
      <c r="O29" s="1126"/>
      <c r="S29" s="44"/>
      <c r="T29" s="44"/>
      <c r="V29" s="90"/>
    </row>
    <row r="30" spans="1:22">
      <c r="A30" s="260">
        <v>26</v>
      </c>
      <c r="B30" s="80">
        <v>50</v>
      </c>
      <c r="C30" s="80" t="s">
        <v>965</v>
      </c>
      <c r="D30" s="864" t="s">
        <v>966</v>
      </c>
      <c r="E30" s="865"/>
      <c r="F30" s="80">
        <v>50</v>
      </c>
      <c r="G30" s="92">
        <v>0.2</v>
      </c>
      <c r="H30" s="80">
        <v>0.3</v>
      </c>
      <c r="I30" s="180" t="s">
        <v>950</v>
      </c>
      <c r="J30" s="1127"/>
      <c r="K30" s="1127"/>
      <c r="L30" s="1127"/>
      <c r="M30" s="1127"/>
      <c r="N30" s="1127"/>
      <c r="O30" s="1127"/>
      <c r="S30" s="44"/>
      <c r="T30" s="44"/>
      <c r="V30" s="90"/>
    </row>
    <row r="31" spans="1:22">
      <c r="A31" s="260">
        <v>27</v>
      </c>
      <c r="B31" s="80">
        <v>50</v>
      </c>
      <c r="C31" s="80" t="s">
        <v>957</v>
      </c>
      <c r="D31" s="864" t="s">
        <v>968</v>
      </c>
      <c r="E31" s="865"/>
      <c r="F31" s="80">
        <v>43</v>
      </c>
      <c r="G31" s="80">
        <v>0.3</v>
      </c>
      <c r="H31" s="80">
        <v>0.3</v>
      </c>
      <c r="I31" s="180" t="s">
        <v>939</v>
      </c>
      <c r="J31" s="1121" t="s">
        <v>242</v>
      </c>
      <c r="K31" s="1121"/>
      <c r="L31" s="1121"/>
      <c r="M31" s="1121"/>
      <c r="N31" s="1121"/>
      <c r="O31" s="1121"/>
      <c r="S31" s="44"/>
      <c r="T31" s="44"/>
      <c r="V31" s="90"/>
    </row>
    <row r="32" spans="1:22">
      <c r="A32" s="260">
        <v>28</v>
      </c>
      <c r="B32" s="92">
        <v>25</v>
      </c>
      <c r="C32" s="80" t="s">
        <v>945</v>
      </c>
      <c r="D32" s="864" t="s">
        <v>967</v>
      </c>
      <c r="E32" s="865"/>
      <c r="F32" s="80">
        <v>51</v>
      </c>
      <c r="G32" s="80">
        <v>0.2</v>
      </c>
      <c r="H32" s="80">
        <v>0.45</v>
      </c>
      <c r="I32" s="180" t="s">
        <v>939</v>
      </c>
      <c r="J32" s="1121" t="s">
        <v>246</v>
      </c>
      <c r="K32" s="1121"/>
      <c r="L32" s="1121"/>
      <c r="M32" s="1121"/>
      <c r="N32" s="1121"/>
      <c r="O32" s="1121"/>
      <c r="S32" s="44"/>
      <c r="T32" s="44"/>
      <c r="V32" s="90"/>
    </row>
    <row r="33" spans="1:22" ht="13.5" customHeight="1">
      <c r="A33" s="260">
        <v>29</v>
      </c>
      <c r="B33" s="80">
        <v>100</v>
      </c>
      <c r="C33" s="80" t="s">
        <v>945</v>
      </c>
      <c r="D33" s="864" t="s">
        <v>969</v>
      </c>
      <c r="E33" s="865"/>
      <c r="F33" s="80">
        <v>34</v>
      </c>
      <c r="G33" s="80">
        <v>0.3</v>
      </c>
      <c r="H33" s="92">
        <v>0.25</v>
      </c>
      <c r="I33" s="180" t="s">
        <v>970</v>
      </c>
      <c r="J33" s="1121" t="s">
        <v>686</v>
      </c>
      <c r="K33" s="1121"/>
      <c r="L33" s="1121"/>
      <c r="M33" s="1121"/>
      <c r="N33" s="1121"/>
      <c r="O33" s="1121"/>
      <c r="S33" s="44"/>
      <c r="T33" s="44"/>
      <c r="V33" s="90"/>
    </row>
    <row r="34" spans="1:22" ht="14.25" customHeight="1">
      <c r="A34" s="260">
        <v>30</v>
      </c>
      <c r="B34" s="80">
        <v>50</v>
      </c>
      <c r="C34" s="80" t="s">
        <v>971</v>
      </c>
      <c r="D34" s="864" t="s">
        <v>243</v>
      </c>
      <c r="E34" s="865"/>
      <c r="F34" s="80">
        <v>46</v>
      </c>
      <c r="G34" s="80">
        <v>0.15</v>
      </c>
      <c r="H34" s="80">
        <v>0.3</v>
      </c>
      <c r="I34" s="180"/>
      <c r="J34" s="1121" t="s">
        <v>244</v>
      </c>
      <c r="K34" s="1121"/>
      <c r="L34" s="1121"/>
      <c r="M34" s="1121"/>
      <c r="N34" s="1121"/>
      <c r="O34" s="1121"/>
      <c r="S34" s="44"/>
      <c r="T34" s="44"/>
      <c r="V34" s="90"/>
    </row>
    <row r="35" spans="1:22">
      <c r="A35" s="260">
        <v>31</v>
      </c>
      <c r="B35" s="92">
        <v>25</v>
      </c>
      <c r="C35" s="80" t="s">
        <v>972</v>
      </c>
      <c r="D35" s="864" t="s">
        <v>240</v>
      </c>
      <c r="E35" s="865"/>
      <c r="F35" s="80">
        <v>35</v>
      </c>
      <c r="G35" s="80">
        <v>0.25</v>
      </c>
      <c r="H35" s="80">
        <v>0.45</v>
      </c>
      <c r="I35" s="180" t="s">
        <v>973</v>
      </c>
      <c r="J35" s="1126" t="s">
        <v>639</v>
      </c>
      <c r="K35" s="1121"/>
      <c r="L35" s="1121"/>
      <c r="M35" s="1121"/>
      <c r="N35" s="1121"/>
      <c r="O35" s="1121"/>
      <c r="S35" s="44"/>
      <c r="T35" s="44"/>
      <c r="V35" s="90"/>
    </row>
    <row r="36" spans="1:22">
      <c r="A36" s="260">
        <v>32</v>
      </c>
      <c r="B36" s="80">
        <v>50</v>
      </c>
      <c r="C36" s="80" t="s">
        <v>974</v>
      </c>
      <c r="D36" s="864" t="s">
        <v>245</v>
      </c>
      <c r="E36" s="865"/>
      <c r="F36" s="252">
        <v>17</v>
      </c>
      <c r="G36" s="252">
        <v>0.3</v>
      </c>
      <c r="H36" s="80">
        <v>0.3</v>
      </c>
      <c r="I36" s="180" t="s">
        <v>939</v>
      </c>
      <c r="J36" s="1121"/>
      <c r="K36" s="1121"/>
      <c r="L36" s="1121"/>
      <c r="M36" s="1121"/>
      <c r="N36" s="1121"/>
      <c r="O36" s="1121"/>
      <c r="S36" s="44"/>
      <c r="T36" s="44"/>
      <c r="V36" s="90"/>
    </row>
    <row r="37" spans="1:22">
      <c r="A37" s="260">
        <v>33</v>
      </c>
      <c r="B37" s="80">
        <v>50</v>
      </c>
      <c r="C37" s="80" t="s">
        <v>1136</v>
      </c>
      <c r="D37" s="864" t="s">
        <v>1135</v>
      </c>
      <c r="E37" s="865"/>
      <c r="F37" s="80">
        <v>50</v>
      </c>
      <c r="G37" s="92">
        <v>0.2</v>
      </c>
      <c r="H37" s="92">
        <v>0.3</v>
      </c>
      <c r="I37" s="180" t="s">
        <v>939</v>
      </c>
      <c r="J37" s="1121"/>
      <c r="K37" s="1121"/>
      <c r="L37" s="1121"/>
      <c r="M37" s="1121"/>
      <c r="N37" s="1121"/>
      <c r="O37" s="1121"/>
      <c r="S37" s="44"/>
      <c r="T37" s="44"/>
      <c r="V37" s="90"/>
    </row>
    <row r="38" spans="1:22">
      <c r="A38" s="260">
        <v>34</v>
      </c>
      <c r="B38" s="92">
        <v>25</v>
      </c>
      <c r="C38" s="92" t="s">
        <v>975</v>
      </c>
      <c r="D38" s="864" t="s">
        <v>976</v>
      </c>
      <c r="E38" s="865"/>
      <c r="F38" s="80">
        <v>35</v>
      </c>
      <c r="G38" s="80">
        <v>0.2</v>
      </c>
      <c r="H38" s="80">
        <v>0.45</v>
      </c>
      <c r="I38" s="180" t="s">
        <v>939</v>
      </c>
      <c r="J38" s="1071" t="s">
        <v>747</v>
      </c>
      <c r="K38" s="1072"/>
      <c r="L38" s="1072"/>
      <c r="M38" s="1072"/>
      <c r="N38" s="1072"/>
      <c r="O38" s="1073"/>
      <c r="S38" s="44"/>
      <c r="T38" s="44"/>
      <c r="V38" s="90"/>
    </row>
    <row r="39" spans="1:22">
      <c r="A39" s="260">
        <v>35</v>
      </c>
      <c r="B39" s="92">
        <v>25</v>
      </c>
      <c r="C39" s="92" t="s">
        <v>761</v>
      </c>
      <c r="D39" s="864" t="s">
        <v>240</v>
      </c>
      <c r="E39" s="865"/>
      <c r="F39" s="80">
        <v>35</v>
      </c>
      <c r="G39" s="80" t="s">
        <v>977</v>
      </c>
      <c r="H39" s="80">
        <v>0.45</v>
      </c>
      <c r="I39" s="180" t="s">
        <v>939</v>
      </c>
      <c r="J39" s="1123"/>
      <c r="K39" s="1124"/>
      <c r="L39" s="1124"/>
      <c r="M39" s="1124"/>
      <c r="N39" s="1124"/>
      <c r="O39" s="1125"/>
      <c r="S39" s="44"/>
      <c r="T39" s="44"/>
      <c r="V39" s="90"/>
    </row>
    <row r="40" spans="1:22">
      <c r="A40" s="260">
        <v>36</v>
      </c>
      <c r="B40" s="92">
        <v>38</v>
      </c>
      <c r="C40" s="80" t="s">
        <v>978</v>
      </c>
      <c r="D40" s="864" t="s">
        <v>979</v>
      </c>
      <c r="E40" s="865"/>
      <c r="F40" s="80">
        <v>48</v>
      </c>
      <c r="G40" s="80">
        <v>0.3</v>
      </c>
      <c r="H40" s="80">
        <v>0.35</v>
      </c>
      <c r="I40" s="180" t="s">
        <v>939</v>
      </c>
      <c r="J40" s="1071"/>
      <c r="K40" s="1072"/>
      <c r="L40" s="1072"/>
      <c r="M40" s="1072"/>
      <c r="N40" s="1072"/>
      <c r="O40" s="1073"/>
      <c r="S40" s="44"/>
      <c r="T40" s="44"/>
      <c r="V40" s="90"/>
    </row>
    <row r="41" spans="1:22">
      <c r="A41" s="260">
        <v>37</v>
      </c>
      <c r="B41" s="80">
        <v>50</v>
      </c>
      <c r="C41" s="80" t="s">
        <v>980</v>
      </c>
      <c r="D41" s="864" t="s">
        <v>248</v>
      </c>
      <c r="E41" s="865"/>
      <c r="F41" s="80">
        <v>43</v>
      </c>
      <c r="G41" s="80">
        <v>0.3</v>
      </c>
      <c r="H41" s="80">
        <v>0.3</v>
      </c>
      <c r="I41" s="180" t="s">
        <v>939</v>
      </c>
      <c r="J41" s="1123"/>
      <c r="K41" s="1124"/>
      <c r="L41" s="1124"/>
      <c r="M41" s="1124"/>
      <c r="N41" s="1124"/>
      <c r="O41" s="1125"/>
      <c r="S41" s="44"/>
      <c r="T41" s="44"/>
      <c r="V41" s="90"/>
    </row>
    <row r="42" spans="1:22">
      <c r="A42" s="260">
        <v>38</v>
      </c>
      <c r="B42" s="92">
        <v>25</v>
      </c>
      <c r="C42" s="80"/>
      <c r="D42" s="864" t="s">
        <v>249</v>
      </c>
      <c r="E42" s="865"/>
      <c r="F42" s="80">
        <v>52</v>
      </c>
      <c r="G42" s="80">
        <v>0.15</v>
      </c>
      <c r="H42" s="80">
        <v>0.3</v>
      </c>
      <c r="I42" s="172" t="s">
        <v>981</v>
      </c>
      <c r="J42" s="1071" t="s">
        <v>250</v>
      </c>
      <c r="K42" s="1072"/>
      <c r="L42" s="1072"/>
      <c r="M42" s="1072"/>
      <c r="N42" s="1072"/>
      <c r="O42" s="1073"/>
      <c r="S42" s="44"/>
      <c r="T42" s="44"/>
      <c r="V42" s="90"/>
    </row>
    <row r="43" spans="1:22">
      <c r="A43" s="260">
        <v>39</v>
      </c>
      <c r="B43" s="92">
        <v>38</v>
      </c>
      <c r="C43" s="80"/>
      <c r="D43" s="864" t="s">
        <v>251</v>
      </c>
      <c r="E43" s="865"/>
      <c r="F43" s="80">
        <v>49</v>
      </c>
      <c r="G43" s="80">
        <v>0.15</v>
      </c>
      <c r="H43" s="80">
        <v>0.3</v>
      </c>
      <c r="I43" s="172" t="s">
        <v>963</v>
      </c>
      <c r="J43" s="1071" t="s">
        <v>252</v>
      </c>
      <c r="K43" s="1072"/>
      <c r="L43" s="1072"/>
      <c r="M43" s="1072"/>
      <c r="N43" s="1072"/>
      <c r="O43" s="1073"/>
      <c r="S43" s="44"/>
      <c r="T43" s="44"/>
      <c r="V43" s="90"/>
    </row>
    <row r="44" spans="1:22">
      <c r="A44" s="260">
        <v>40</v>
      </c>
      <c r="B44" s="80">
        <v>50</v>
      </c>
      <c r="C44" s="80" t="s">
        <v>982</v>
      </c>
      <c r="D44" s="864" t="s">
        <v>983</v>
      </c>
      <c r="E44" s="865"/>
      <c r="F44" s="80">
        <v>42</v>
      </c>
      <c r="G44" s="80">
        <v>0.2</v>
      </c>
      <c r="H44" s="80">
        <v>0.3</v>
      </c>
      <c r="I44" s="180" t="s">
        <v>955</v>
      </c>
      <c r="J44" s="1071" t="s">
        <v>883</v>
      </c>
      <c r="K44" s="1072"/>
      <c r="L44" s="1072"/>
      <c r="M44" s="1072"/>
      <c r="N44" s="1072"/>
      <c r="O44" s="1073"/>
      <c r="S44" s="44"/>
      <c r="T44" s="44"/>
      <c r="V44" s="90"/>
    </row>
    <row r="45" spans="1:22">
      <c r="A45" s="260">
        <v>41</v>
      </c>
      <c r="B45" s="92">
        <v>75</v>
      </c>
      <c r="C45" s="80" t="s">
        <v>984</v>
      </c>
      <c r="D45" s="864" t="s">
        <v>769</v>
      </c>
      <c r="E45" s="865"/>
      <c r="F45" s="80">
        <v>54</v>
      </c>
      <c r="G45" s="80">
        <v>0.2</v>
      </c>
      <c r="H45" s="80">
        <v>0.25</v>
      </c>
      <c r="I45" s="180" t="s">
        <v>985</v>
      </c>
      <c r="J45" s="1071" t="s">
        <v>710</v>
      </c>
      <c r="K45" s="1072"/>
      <c r="L45" s="1072"/>
      <c r="M45" s="1072"/>
      <c r="N45" s="1072"/>
      <c r="O45" s="1073"/>
      <c r="S45" s="44"/>
      <c r="T45" s="44"/>
      <c r="V45" s="90"/>
    </row>
    <row r="46" spans="1:22">
      <c r="A46" s="260">
        <v>42</v>
      </c>
      <c r="B46" s="92">
        <v>100</v>
      </c>
      <c r="C46" s="80" t="s">
        <v>986</v>
      </c>
      <c r="D46" s="864" t="s">
        <v>987</v>
      </c>
      <c r="E46" s="865"/>
      <c r="F46" s="80">
        <v>27</v>
      </c>
      <c r="G46" s="80">
        <v>0.3</v>
      </c>
      <c r="H46" s="80">
        <v>0.25</v>
      </c>
      <c r="I46" s="180" t="s">
        <v>988</v>
      </c>
      <c r="J46" s="1123"/>
      <c r="K46" s="1124"/>
      <c r="L46" s="1124"/>
      <c r="M46" s="1124"/>
      <c r="N46" s="1124"/>
      <c r="O46" s="1125"/>
      <c r="S46" s="44"/>
      <c r="T46" s="44"/>
      <c r="V46" s="90"/>
    </row>
    <row r="47" spans="1:22">
      <c r="A47" s="260">
        <v>43</v>
      </c>
      <c r="B47" s="92">
        <v>25</v>
      </c>
      <c r="C47" s="80" t="s">
        <v>767</v>
      </c>
      <c r="D47" s="864" t="s">
        <v>989</v>
      </c>
      <c r="E47" s="865"/>
      <c r="F47" s="80">
        <v>40</v>
      </c>
      <c r="G47" s="80">
        <v>0.25</v>
      </c>
      <c r="H47" s="80">
        <v>0.45</v>
      </c>
      <c r="I47" s="180" t="s">
        <v>944</v>
      </c>
      <c r="J47" s="1071" t="s">
        <v>419</v>
      </c>
      <c r="K47" s="1072"/>
      <c r="L47" s="1072"/>
      <c r="M47" s="1072"/>
      <c r="N47" s="1072"/>
      <c r="O47" s="1073"/>
      <c r="S47" s="44"/>
      <c r="T47" s="44"/>
      <c r="V47" s="90"/>
    </row>
    <row r="48" spans="1:22">
      <c r="A48" s="260">
        <v>44</v>
      </c>
      <c r="B48" s="80">
        <v>50</v>
      </c>
      <c r="C48" s="80" t="s">
        <v>726</v>
      </c>
      <c r="D48" s="864" t="s">
        <v>990</v>
      </c>
      <c r="E48" s="865"/>
      <c r="F48" s="80">
        <v>50</v>
      </c>
      <c r="G48" s="80">
        <v>0.2</v>
      </c>
      <c r="H48" s="80">
        <v>0.3</v>
      </c>
      <c r="I48" s="180" t="s">
        <v>944</v>
      </c>
      <c r="J48" s="1071"/>
      <c r="K48" s="1072"/>
      <c r="L48" s="1072"/>
      <c r="M48" s="1072"/>
      <c r="N48" s="1072"/>
      <c r="O48" s="1073"/>
      <c r="S48" s="44"/>
      <c r="T48" s="44"/>
      <c r="V48" s="90"/>
    </row>
    <row r="49" spans="1:25">
      <c r="A49" s="260">
        <v>45</v>
      </c>
      <c r="B49" s="92">
        <v>38</v>
      </c>
      <c r="C49" s="80" t="s">
        <v>991</v>
      </c>
      <c r="D49" s="1084" t="s">
        <v>612</v>
      </c>
      <c r="E49" s="1085"/>
      <c r="F49" s="80">
        <v>41</v>
      </c>
      <c r="G49" s="80">
        <v>0.3</v>
      </c>
      <c r="H49" s="80">
        <v>0.3</v>
      </c>
      <c r="I49" s="80" t="s">
        <v>944</v>
      </c>
      <c r="J49" s="1121"/>
      <c r="K49" s="1121"/>
      <c r="L49" s="1121"/>
      <c r="M49" s="1121"/>
      <c r="N49" s="1121"/>
      <c r="O49" s="1121"/>
      <c r="P49" s="210"/>
      <c r="Q49" s="210"/>
      <c r="R49" s="210"/>
      <c r="S49" s="44"/>
      <c r="T49" s="44"/>
      <c r="V49" s="90"/>
    </row>
    <row r="50" spans="1:25">
      <c r="A50" s="260">
        <v>46</v>
      </c>
      <c r="B50" s="92">
        <v>20</v>
      </c>
      <c r="C50" s="487" t="s">
        <v>926</v>
      </c>
      <c r="D50" s="1084" t="s">
        <v>872</v>
      </c>
      <c r="E50" s="1085"/>
      <c r="F50" s="80">
        <v>59</v>
      </c>
      <c r="G50" s="80">
        <v>0.25</v>
      </c>
      <c r="H50" s="80">
        <v>0.45</v>
      </c>
      <c r="I50" s="180" t="s">
        <v>985</v>
      </c>
      <c r="J50" s="1071" t="s">
        <v>873</v>
      </c>
      <c r="K50" s="1072"/>
      <c r="L50" s="1072"/>
      <c r="M50" s="1072"/>
      <c r="N50" s="1072"/>
      <c r="O50" s="1073"/>
      <c r="P50" s="210"/>
      <c r="Q50" s="210"/>
      <c r="R50" s="210"/>
      <c r="S50" s="44"/>
      <c r="T50" s="44"/>
      <c r="V50" s="90"/>
    </row>
    <row r="51" spans="1:25">
      <c r="A51" s="260">
        <v>47</v>
      </c>
      <c r="B51" s="516">
        <v>12</v>
      </c>
      <c r="C51" s="252"/>
      <c r="D51" s="863" t="s">
        <v>992</v>
      </c>
      <c r="E51" s="863"/>
      <c r="F51" s="80">
        <v>58</v>
      </c>
      <c r="G51" s="80">
        <v>0.2</v>
      </c>
      <c r="H51" s="80">
        <v>0.45</v>
      </c>
      <c r="I51" s="180" t="s">
        <v>993</v>
      </c>
      <c r="J51" s="1095" t="s">
        <v>994</v>
      </c>
      <c r="K51" s="1095"/>
      <c r="L51" s="1095"/>
      <c r="M51" s="1095"/>
      <c r="N51" s="1095"/>
      <c r="O51" s="1095"/>
      <c r="P51" s="211"/>
      <c r="Q51" s="211"/>
    </row>
    <row r="52" spans="1:25" ht="14.25" thickBot="1">
      <c r="L52" s="211"/>
      <c r="M52" s="211"/>
      <c r="N52" s="211"/>
      <c r="O52" s="211"/>
      <c r="P52" s="211"/>
      <c r="Q52" s="211"/>
    </row>
    <row r="53" spans="1:25" ht="14.25" thickBot="1">
      <c r="B53" s="212"/>
      <c r="C53" s="1122" t="s">
        <v>253</v>
      </c>
      <c r="D53" s="1082"/>
      <c r="E53" s="1082"/>
      <c r="F53" s="1082"/>
      <c r="G53" s="1082"/>
      <c r="H53" s="1082"/>
      <c r="I53" s="1082"/>
      <c r="J53" s="1082"/>
      <c r="K53" s="1083"/>
      <c r="L53" s="254" t="s">
        <v>218</v>
      </c>
      <c r="M53" s="255"/>
      <c r="N53" s="255"/>
      <c r="O53" s="255"/>
      <c r="P53" s="255"/>
      <c r="Q53" s="255"/>
      <c r="R53" s="256"/>
      <c r="S53" s="95" t="s">
        <v>254</v>
      </c>
      <c r="T53" s="95" t="s">
        <v>669</v>
      </c>
      <c r="U53" s="259" t="s">
        <v>255</v>
      </c>
    </row>
    <row r="54" spans="1:25">
      <c r="B54" s="96" t="s">
        <v>86</v>
      </c>
      <c r="C54" s="97" t="s">
        <v>214</v>
      </c>
      <c r="D54" s="229" t="s">
        <v>584</v>
      </c>
      <c r="E54" s="230"/>
      <c r="F54" s="97" t="s">
        <v>934</v>
      </c>
      <c r="G54" s="97" t="s">
        <v>216</v>
      </c>
      <c r="H54" s="97" t="s">
        <v>217</v>
      </c>
      <c r="I54" s="97" t="s">
        <v>995</v>
      </c>
      <c r="J54" s="97" t="s">
        <v>256</v>
      </c>
      <c r="K54" s="98" t="s">
        <v>257</v>
      </c>
      <c r="L54" s="258"/>
      <c r="M54" s="258"/>
      <c r="N54" s="258"/>
      <c r="O54" s="258"/>
      <c r="P54" s="258"/>
      <c r="Q54" s="258"/>
      <c r="R54" s="258"/>
      <c r="S54" s="213"/>
      <c r="T54" s="296"/>
      <c r="U54" s="495"/>
    </row>
    <row r="55" spans="1:25">
      <c r="A55" s="260">
        <v>48</v>
      </c>
      <c r="B55" s="237">
        <v>12</v>
      </c>
      <c r="C55" s="80"/>
      <c r="D55" s="864" t="s">
        <v>996</v>
      </c>
      <c r="E55" s="865"/>
      <c r="F55" s="80">
        <v>31</v>
      </c>
      <c r="G55" s="80">
        <v>0.2</v>
      </c>
      <c r="H55" s="80">
        <v>0.3</v>
      </c>
      <c r="I55" s="80"/>
      <c r="J55" s="80"/>
      <c r="K55" s="180" t="s">
        <v>997</v>
      </c>
      <c r="L55" s="257"/>
      <c r="M55" s="257"/>
      <c r="N55" s="257"/>
      <c r="O55" s="257"/>
      <c r="P55" s="257"/>
      <c r="Q55" s="257"/>
      <c r="R55" s="257"/>
      <c r="S55" s="50"/>
      <c r="T55" s="297"/>
      <c r="U55" s="214"/>
    </row>
    <row r="56" spans="1:25">
      <c r="A56" s="260">
        <v>49</v>
      </c>
      <c r="B56" s="237">
        <v>25</v>
      </c>
      <c r="C56" s="80" t="s">
        <v>258</v>
      </c>
      <c r="D56" s="1084" t="s">
        <v>998</v>
      </c>
      <c r="E56" s="1085"/>
      <c r="F56" s="80">
        <v>33</v>
      </c>
      <c r="G56" s="80">
        <v>0.3</v>
      </c>
      <c r="H56" s="80">
        <v>0.3</v>
      </c>
      <c r="I56" s="252" t="s">
        <v>999</v>
      </c>
      <c r="J56" s="180">
        <v>1000</v>
      </c>
      <c r="K56" s="180" t="s">
        <v>1000</v>
      </c>
      <c r="L56" s="1118" t="s">
        <v>259</v>
      </c>
      <c r="M56" s="1119"/>
      <c r="N56" s="1119"/>
      <c r="O56" s="1119"/>
      <c r="P56" s="1119"/>
      <c r="Q56" s="1119"/>
      <c r="R56" s="1120"/>
      <c r="S56" s="50"/>
      <c r="T56" s="297"/>
      <c r="U56" s="214"/>
    </row>
    <row r="57" spans="1:25">
      <c r="A57" s="260">
        <v>50</v>
      </c>
      <c r="B57" s="500">
        <v>50</v>
      </c>
      <c r="C57" s="80" t="s">
        <v>1001</v>
      </c>
      <c r="D57" s="1084" t="s">
        <v>744</v>
      </c>
      <c r="E57" s="1085"/>
      <c r="F57" s="80">
        <v>41</v>
      </c>
      <c r="G57" s="252">
        <v>0.25</v>
      </c>
      <c r="H57" s="80">
        <v>0.3</v>
      </c>
      <c r="I57" s="252" t="s">
        <v>999</v>
      </c>
      <c r="J57" s="252">
        <v>1000</v>
      </c>
      <c r="K57" s="253" t="s">
        <v>1002</v>
      </c>
      <c r="L57" s="1071" t="s">
        <v>741</v>
      </c>
      <c r="M57" s="1072"/>
      <c r="N57" s="1072"/>
      <c r="O57" s="1072"/>
      <c r="P57" s="1072"/>
      <c r="Q57" s="1072"/>
      <c r="R57" s="1073"/>
      <c r="S57" s="50" t="s">
        <v>515</v>
      </c>
      <c r="T57" s="297">
        <f>IFERROR(VLOOKUP(S57,$S$126:$T$139,2,FALSE),"")</f>
        <v>31</v>
      </c>
      <c r="U57" s="214" t="s">
        <v>261</v>
      </c>
      <c r="V57" s="99" t="s">
        <v>262</v>
      </c>
      <c r="Y57" s="100" t="s">
        <v>263</v>
      </c>
    </row>
    <row r="58" spans="1:25">
      <c r="A58" s="260">
        <v>51</v>
      </c>
      <c r="B58" s="500">
        <v>50</v>
      </c>
      <c r="C58" s="252" t="s">
        <v>1003</v>
      </c>
      <c r="D58" s="1084" t="s">
        <v>612</v>
      </c>
      <c r="E58" s="1085"/>
      <c r="F58" s="80">
        <v>41</v>
      </c>
      <c r="G58" s="252">
        <v>0.3</v>
      </c>
      <c r="H58" s="80">
        <v>0.3</v>
      </c>
      <c r="I58" s="252" t="s">
        <v>999</v>
      </c>
      <c r="J58" s="252">
        <v>1000</v>
      </c>
      <c r="K58" s="253" t="s">
        <v>1002</v>
      </c>
      <c r="L58" s="1111" t="s">
        <v>1004</v>
      </c>
      <c r="M58" s="1112"/>
      <c r="N58" s="1112"/>
      <c r="O58" s="1112"/>
      <c r="P58" s="1112"/>
      <c r="Q58" s="1112"/>
      <c r="R58" s="1113"/>
      <c r="S58" s="50" t="s">
        <v>514</v>
      </c>
      <c r="T58" s="297">
        <f t="shared" ref="T58:T99" si="0">IFERROR(VLOOKUP(S58,$S$126:$T$139,2,FALSE),"")</f>
        <v>30</v>
      </c>
      <c r="U58" s="214" t="s">
        <v>265</v>
      </c>
    </row>
    <row r="59" spans="1:25">
      <c r="A59" s="260">
        <v>52</v>
      </c>
      <c r="B59" s="497">
        <v>38</v>
      </c>
      <c r="C59" s="252" t="s">
        <v>1005</v>
      </c>
      <c r="D59" s="1084" t="s">
        <v>613</v>
      </c>
      <c r="E59" s="1085"/>
      <c r="F59" s="80">
        <v>55</v>
      </c>
      <c r="G59" s="252">
        <v>0.25</v>
      </c>
      <c r="H59" s="80">
        <v>0.35</v>
      </c>
      <c r="I59" s="252" t="s">
        <v>1006</v>
      </c>
      <c r="J59" s="252">
        <v>1000</v>
      </c>
      <c r="K59" s="253" t="s">
        <v>955</v>
      </c>
      <c r="L59" s="1071" t="s">
        <v>510</v>
      </c>
      <c r="M59" s="1072"/>
      <c r="N59" s="1072"/>
      <c r="O59" s="1072"/>
      <c r="P59" s="1072"/>
      <c r="Q59" s="1072"/>
      <c r="R59" s="1073"/>
      <c r="S59" s="50" t="s">
        <v>515</v>
      </c>
      <c r="T59" s="297">
        <f t="shared" si="0"/>
        <v>31</v>
      </c>
      <c r="U59" s="214" t="s">
        <v>261</v>
      </c>
    </row>
    <row r="60" spans="1:25">
      <c r="A60" s="260">
        <v>53</v>
      </c>
      <c r="B60" s="500">
        <v>50</v>
      </c>
      <c r="C60" s="80" t="s">
        <v>453</v>
      </c>
      <c r="D60" s="1084" t="s">
        <v>238</v>
      </c>
      <c r="E60" s="1085"/>
      <c r="F60" s="80">
        <v>45</v>
      </c>
      <c r="G60" s="252">
        <v>0.3</v>
      </c>
      <c r="H60" s="80">
        <v>0.3</v>
      </c>
      <c r="I60" s="252" t="s">
        <v>1200</v>
      </c>
      <c r="J60" s="252">
        <v>1000</v>
      </c>
      <c r="K60" s="253" t="s">
        <v>1007</v>
      </c>
      <c r="L60" s="1092" t="s">
        <v>742</v>
      </c>
      <c r="M60" s="1093"/>
      <c r="N60" s="1093"/>
      <c r="O60" s="1093"/>
      <c r="P60" s="1093"/>
      <c r="Q60" s="1093"/>
      <c r="R60" s="1094"/>
      <c r="S60" s="50" t="s">
        <v>774</v>
      </c>
      <c r="T60" s="297">
        <f t="shared" si="0"/>
        <v>6</v>
      </c>
      <c r="U60" s="214" t="s">
        <v>261</v>
      </c>
    </row>
    <row r="61" spans="1:25">
      <c r="A61" s="260">
        <v>54</v>
      </c>
      <c r="B61" s="497">
        <v>25</v>
      </c>
      <c r="C61" s="215" t="s">
        <v>1008</v>
      </c>
      <c r="D61" s="1084" t="s">
        <v>238</v>
      </c>
      <c r="E61" s="1085"/>
      <c r="F61" s="252">
        <v>47</v>
      </c>
      <c r="G61" s="252">
        <v>0.2</v>
      </c>
      <c r="H61" s="252">
        <v>0.45</v>
      </c>
      <c r="I61" s="252" t="s">
        <v>1006</v>
      </c>
      <c r="J61" s="252">
        <v>1000</v>
      </c>
      <c r="K61" s="253" t="s">
        <v>1009</v>
      </c>
      <c r="L61" s="1071" t="s">
        <v>614</v>
      </c>
      <c r="M61" s="1072"/>
      <c r="N61" s="1072"/>
      <c r="O61" s="1072"/>
      <c r="P61" s="1072"/>
      <c r="Q61" s="1072"/>
      <c r="R61" s="1073"/>
      <c r="S61" s="50" t="s">
        <v>266</v>
      </c>
      <c r="T61" s="297">
        <f t="shared" si="0"/>
        <v>6</v>
      </c>
      <c r="U61" s="214" t="s">
        <v>261</v>
      </c>
    </row>
    <row r="62" spans="1:25">
      <c r="A62" s="260">
        <v>55</v>
      </c>
      <c r="B62" s="237">
        <v>50</v>
      </c>
      <c r="C62" s="80" t="s">
        <v>760</v>
      </c>
      <c r="D62" s="1084" t="s">
        <v>615</v>
      </c>
      <c r="E62" s="1085"/>
      <c r="F62" s="80">
        <v>45</v>
      </c>
      <c r="G62" s="252">
        <v>0.3</v>
      </c>
      <c r="H62" s="80">
        <v>0.3</v>
      </c>
      <c r="I62" s="252" t="s">
        <v>1006</v>
      </c>
      <c r="J62" s="252">
        <v>1000</v>
      </c>
      <c r="K62" s="253" t="s">
        <v>944</v>
      </c>
      <c r="L62" s="1111" t="s">
        <v>268</v>
      </c>
      <c r="M62" s="1112"/>
      <c r="N62" s="1112"/>
      <c r="O62" s="1112"/>
      <c r="P62" s="1112"/>
      <c r="Q62" s="1112"/>
      <c r="R62" s="1113"/>
      <c r="S62" s="50" t="s">
        <v>266</v>
      </c>
      <c r="T62" s="297">
        <f t="shared" si="0"/>
        <v>6</v>
      </c>
      <c r="U62" s="214" t="s">
        <v>265</v>
      </c>
    </row>
    <row r="63" spans="1:25">
      <c r="A63" s="260">
        <v>56</v>
      </c>
      <c r="B63" s="497">
        <v>25</v>
      </c>
      <c r="C63" s="215"/>
      <c r="D63" s="1084" t="s">
        <v>615</v>
      </c>
      <c r="E63" s="1085"/>
      <c r="F63" s="252">
        <v>47</v>
      </c>
      <c r="G63" s="252">
        <v>0.2</v>
      </c>
      <c r="H63" s="252">
        <v>0.45</v>
      </c>
      <c r="I63" s="252" t="s">
        <v>1006</v>
      </c>
      <c r="J63" s="252">
        <v>1000</v>
      </c>
      <c r="K63" s="253" t="s">
        <v>944</v>
      </c>
      <c r="L63" s="1071" t="s">
        <v>458</v>
      </c>
      <c r="M63" s="1072"/>
      <c r="N63" s="1072"/>
      <c r="O63" s="1072"/>
      <c r="P63" s="1072"/>
      <c r="Q63" s="1072"/>
      <c r="R63" s="1073"/>
      <c r="S63" s="50" t="s">
        <v>266</v>
      </c>
      <c r="T63" s="297">
        <f t="shared" si="0"/>
        <v>6</v>
      </c>
      <c r="U63" s="214" t="s">
        <v>265</v>
      </c>
    </row>
    <row r="64" spans="1:25">
      <c r="A64" s="260">
        <v>57</v>
      </c>
      <c r="B64" s="237">
        <v>50</v>
      </c>
      <c r="C64" s="80" t="s">
        <v>269</v>
      </c>
      <c r="D64" s="1084" t="s">
        <v>1010</v>
      </c>
      <c r="E64" s="1085"/>
      <c r="F64" s="80">
        <v>18</v>
      </c>
      <c r="G64" s="252">
        <v>0.3</v>
      </c>
      <c r="H64" s="80">
        <v>0.3</v>
      </c>
      <c r="I64" s="252" t="s">
        <v>1006</v>
      </c>
      <c r="J64" s="252">
        <v>1000</v>
      </c>
      <c r="K64" s="253" t="s">
        <v>955</v>
      </c>
      <c r="L64" s="1114" t="s">
        <v>420</v>
      </c>
      <c r="M64" s="1115"/>
      <c r="N64" s="1115"/>
      <c r="O64" s="1115"/>
      <c r="P64" s="1115"/>
      <c r="Q64" s="1115"/>
      <c r="R64" s="1116"/>
      <c r="S64" s="257" t="s">
        <v>1011</v>
      </c>
      <c r="T64" s="297">
        <f t="shared" si="0"/>
        <v>19</v>
      </c>
      <c r="U64" s="214" t="s">
        <v>221</v>
      </c>
    </row>
    <row r="65" spans="1:22">
      <c r="A65" s="260">
        <v>58</v>
      </c>
      <c r="B65" s="237">
        <v>50</v>
      </c>
      <c r="C65" s="80" t="s">
        <v>269</v>
      </c>
      <c r="D65" s="1084" t="s">
        <v>616</v>
      </c>
      <c r="E65" s="1085"/>
      <c r="F65" s="252">
        <v>17</v>
      </c>
      <c r="G65" s="252">
        <v>0.3</v>
      </c>
      <c r="H65" s="80">
        <v>0.3</v>
      </c>
      <c r="I65" s="252" t="s">
        <v>1006</v>
      </c>
      <c r="J65" s="252">
        <v>1000</v>
      </c>
      <c r="K65" s="253" t="s">
        <v>1007</v>
      </c>
      <c r="L65" s="1117" t="s">
        <v>1012</v>
      </c>
      <c r="M65" s="1093"/>
      <c r="N65" s="1093"/>
      <c r="O65" s="1093"/>
      <c r="P65" s="1093"/>
      <c r="Q65" s="1093"/>
      <c r="R65" s="1094"/>
      <c r="S65" s="50" t="s">
        <v>270</v>
      </c>
      <c r="T65" s="297">
        <f t="shared" si="0"/>
        <v>17</v>
      </c>
      <c r="U65" s="214" t="s">
        <v>265</v>
      </c>
    </row>
    <row r="66" spans="1:22">
      <c r="A66" s="260">
        <v>59</v>
      </c>
      <c r="B66" s="237">
        <v>50</v>
      </c>
      <c r="C66" s="80" t="s">
        <v>271</v>
      </c>
      <c r="D66" s="1084" t="s">
        <v>1013</v>
      </c>
      <c r="E66" s="1085"/>
      <c r="F66" s="80">
        <v>6</v>
      </c>
      <c r="G66" s="252">
        <v>0.3</v>
      </c>
      <c r="H66" s="80">
        <v>0.3</v>
      </c>
      <c r="I66" s="252" t="s">
        <v>1014</v>
      </c>
      <c r="J66" s="80">
        <v>1120</v>
      </c>
      <c r="K66" s="253" t="s">
        <v>272</v>
      </c>
      <c r="L66" s="1071" t="s">
        <v>273</v>
      </c>
      <c r="M66" s="1072"/>
      <c r="N66" s="1072"/>
      <c r="O66" s="1072"/>
      <c r="P66" s="1072"/>
      <c r="Q66" s="1072"/>
      <c r="R66" s="1073"/>
      <c r="S66" s="50"/>
      <c r="T66" s="297">
        <v>5</v>
      </c>
      <c r="U66" s="214" t="s">
        <v>261</v>
      </c>
    </row>
    <row r="67" spans="1:22">
      <c r="A67" s="260">
        <v>60</v>
      </c>
      <c r="B67" s="238">
        <v>25</v>
      </c>
      <c r="C67" s="80" t="s">
        <v>271</v>
      </c>
      <c r="D67" s="1084" t="s">
        <v>1015</v>
      </c>
      <c r="E67" s="1085"/>
      <c r="F67" s="80">
        <v>23</v>
      </c>
      <c r="G67" s="252">
        <v>0.2</v>
      </c>
      <c r="H67" s="80">
        <v>0.45</v>
      </c>
      <c r="I67" s="252" t="s">
        <v>1016</v>
      </c>
      <c r="J67" s="80">
        <v>1120</v>
      </c>
      <c r="K67" s="253" t="s">
        <v>1017</v>
      </c>
      <c r="L67" s="1092"/>
      <c r="M67" s="1093"/>
      <c r="N67" s="1093"/>
      <c r="O67" s="1093"/>
      <c r="P67" s="1093"/>
      <c r="Q67" s="1093"/>
      <c r="R67" s="1094"/>
      <c r="S67" s="50" t="s">
        <v>1018</v>
      </c>
      <c r="T67" s="297">
        <f t="shared" si="0"/>
        <v>14</v>
      </c>
      <c r="U67" s="214" t="s">
        <v>261</v>
      </c>
    </row>
    <row r="68" spans="1:22">
      <c r="A68" s="260">
        <v>61</v>
      </c>
      <c r="B68" s="237">
        <v>50</v>
      </c>
      <c r="C68" s="80" t="s">
        <v>271</v>
      </c>
      <c r="D68" s="1084" t="s">
        <v>1019</v>
      </c>
      <c r="E68" s="1085"/>
      <c r="F68" s="80">
        <v>10</v>
      </c>
      <c r="G68" s="252">
        <v>0.3</v>
      </c>
      <c r="H68" s="80">
        <v>0.3</v>
      </c>
      <c r="I68" s="252" t="s">
        <v>1020</v>
      </c>
      <c r="J68" s="252" t="s">
        <v>1021</v>
      </c>
      <c r="K68" s="253" t="s">
        <v>272</v>
      </c>
      <c r="L68" s="1108" t="s">
        <v>424</v>
      </c>
      <c r="M68" s="1109"/>
      <c r="N68" s="1109"/>
      <c r="O68" s="1109"/>
      <c r="P68" s="1109"/>
      <c r="Q68" s="1109"/>
      <c r="R68" s="1110"/>
      <c r="S68" s="50"/>
      <c r="T68" s="297">
        <v>5</v>
      </c>
      <c r="U68" s="214" t="s">
        <v>261</v>
      </c>
    </row>
    <row r="69" spans="1:22">
      <c r="A69" s="260">
        <v>62</v>
      </c>
      <c r="B69" s="238">
        <v>25</v>
      </c>
      <c r="C69" s="80" t="s">
        <v>1022</v>
      </c>
      <c r="D69" s="1084" t="s">
        <v>1019</v>
      </c>
      <c r="E69" s="1085"/>
      <c r="F69" s="80">
        <v>1</v>
      </c>
      <c r="G69" s="92">
        <v>0.15</v>
      </c>
      <c r="H69" s="80">
        <v>0.45</v>
      </c>
      <c r="I69" s="252" t="s">
        <v>1023</v>
      </c>
      <c r="J69" s="252" t="s">
        <v>1024</v>
      </c>
      <c r="K69" s="253" t="s">
        <v>272</v>
      </c>
      <c r="L69" s="1071" t="s">
        <v>275</v>
      </c>
      <c r="M69" s="1072"/>
      <c r="N69" s="1072"/>
      <c r="O69" s="1072"/>
      <c r="P69" s="1072"/>
      <c r="Q69" s="1072"/>
      <c r="R69" s="1073"/>
      <c r="S69" s="50" t="s">
        <v>1025</v>
      </c>
      <c r="T69" s="297">
        <f t="shared" si="0"/>
        <v>14</v>
      </c>
      <c r="U69" s="214"/>
    </row>
    <row r="70" spans="1:22" ht="23.25" customHeight="1">
      <c r="A70" s="260">
        <v>63</v>
      </c>
      <c r="B70" s="237">
        <v>50</v>
      </c>
      <c r="C70" s="80" t="s">
        <v>271</v>
      </c>
      <c r="D70" s="1084" t="s">
        <v>617</v>
      </c>
      <c r="E70" s="1085"/>
      <c r="F70" s="80">
        <v>11</v>
      </c>
      <c r="G70" s="252">
        <v>0.3</v>
      </c>
      <c r="H70" s="80">
        <v>0.3</v>
      </c>
      <c r="I70" s="252" t="s">
        <v>1023</v>
      </c>
      <c r="J70" s="252" t="s">
        <v>1026</v>
      </c>
      <c r="K70" s="253" t="s">
        <v>272</v>
      </c>
      <c r="L70" s="257" t="s">
        <v>464</v>
      </c>
      <c r="M70" s="257"/>
      <c r="N70" s="257"/>
      <c r="O70" s="257"/>
      <c r="P70" s="257"/>
      <c r="Q70" s="257"/>
      <c r="R70" s="257"/>
      <c r="S70" s="50" t="s">
        <v>1027</v>
      </c>
      <c r="T70" s="297">
        <f t="shared" si="0"/>
        <v>5</v>
      </c>
      <c r="U70" s="214" t="s">
        <v>221</v>
      </c>
    </row>
    <row r="71" spans="1:22">
      <c r="A71" s="260">
        <v>64</v>
      </c>
      <c r="B71" s="237">
        <v>50</v>
      </c>
      <c r="C71" s="252" t="s">
        <v>276</v>
      </c>
      <c r="D71" s="1084" t="s">
        <v>1028</v>
      </c>
      <c r="E71" s="1085"/>
      <c r="F71" s="80">
        <v>11</v>
      </c>
      <c r="G71" s="252">
        <v>0.3</v>
      </c>
      <c r="H71" s="80">
        <v>0.3</v>
      </c>
      <c r="I71" s="252" t="s">
        <v>1023</v>
      </c>
      <c r="J71" s="252">
        <v>1190</v>
      </c>
      <c r="K71" s="253" t="s">
        <v>272</v>
      </c>
      <c r="L71" s="1071" t="s">
        <v>407</v>
      </c>
      <c r="M71" s="1072"/>
      <c r="N71" s="1072"/>
      <c r="O71" s="1072"/>
      <c r="P71" s="1072"/>
      <c r="Q71" s="1072"/>
      <c r="R71" s="1073"/>
      <c r="S71" s="50" t="s">
        <v>1029</v>
      </c>
      <c r="T71" s="297">
        <f t="shared" si="0"/>
        <v>7</v>
      </c>
      <c r="U71" s="214" t="s">
        <v>265</v>
      </c>
      <c r="V71" s="99" t="s">
        <v>277</v>
      </c>
    </row>
    <row r="72" spans="1:22">
      <c r="A72" s="260">
        <v>65</v>
      </c>
      <c r="B72" s="237">
        <v>50</v>
      </c>
      <c r="C72" s="252" t="s">
        <v>276</v>
      </c>
      <c r="D72" s="1084" t="s">
        <v>1030</v>
      </c>
      <c r="E72" s="1085"/>
      <c r="F72" s="80">
        <v>6</v>
      </c>
      <c r="G72" s="252">
        <v>0.3</v>
      </c>
      <c r="H72" s="80">
        <v>0.3</v>
      </c>
      <c r="I72" s="252" t="s">
        <v>1016</v>
      </c>
      <c r="J72" s="252">
        <v>1120</v>
      </c>
      <c r="K72" s="253" t="s">
        <v>272</v>
      </c>
      <c r="L72" s="1071" t="s">
        <v>408</v>
      </c>
      <c r="M72" s="1072"/>
      <c r="N72" s="1072"/>
      <c r="O72" s="1072"/>
      <c r="P72" s="1072"/>
      <c r="Q72" s="1072"/>
      <c r="R72" s="1073"/>
      <c r="S72" s="50" t="s">
        <v>1031</v>
      </c>
      <c r="T72" s="297">
        <f t="shared" si="0"/>
        <v>7</v>
      </c>
      <c r="U72" s="214" t="s">
        <v>265</v>
      </c>
      <c r="V72" s="99"/>
    </row>
    <row r="73" spans="1:22">
      <c r="A73" s="260">
        <v>66</v>
      </c>
      <c r="B73" s="238">
        <v>25</v>
      </c>
      <c r="C73" s="252" t="s">
        <v>276</v>
      </c>
      <c r="D73" s="1084" t="s">
        <v>1032</v>
      </c>
      <c r="E73" s="1085"/>
      <c r="F73" s="80">
        <v>39</v>
      </c>
      <c r="G73" s="252">
        <v>0.3</v>
      </c>
      <c r="H73" s="80">
        <v>0.45</v>
      </c>
      <c r="I73" s="252" t="s">
        <v>1033</v>
      </c>
      <c r="J73" s="252">
        <v>1120</v>
      </c>
      <c r="K73" s="253" t="s">
        <v>272</v>
      </c>
      <c r="L73" s="1071" t="s">
        <v>630</v>
      </c>
      <c r="M73" s="1072"/>
      <c r="N73" s="1072"/>
      <c r="O73" s="1072"/>
      <c r="P73" s="1072"/>
      <c r="Q73" s="1072"/>
      <c r="R73" s="1073"/>
      <c r="S73" s="50" t="s">
        <v>1034</v>
      </c>
      <c r="T73" s="297">
        <f t="shared" si="0"/>
        <v>15</v>
      </c>
      <c r="U73" s="214" t="s">
        <v>265</v>
      </c>
    </row>
    <row r="74" spans="1:22">
      <c r="A74" s="260">
        <v>67</v>
      </c>
      <c r="B74" s="496">
        <v>100</v>
      </c>
      <c r="C74" s="252" t="s">
        <v>276</v>
      </c>
      <c r="D74" s="1084" t="s">
        <v>1035</v>
      </c>
      <c r="E74" s="1085"/>
      <c r="F74" s="491">
        <v>34</v>
      </c>
      <c r="G74" s="101">
        <v>0.25</v>
      </c>
      <c r="H74" s="493">
        <v>0.25</v>
      </c>
      <c r="I74" s="252" t="s">
        <v>1036</v>
      </c>
      <c r="J74" s="252">
        <v>1205</v>
      </c>
      <c r="K74" s="253" t="s">
        <v>1038</v>
      </c>
      <c r="L74" s="1071" t="s">
        <v>410</v>
      </c>
      <c r="M74" s="1072"/>
      <c r="N74" s="1072"/>
      <c r="O74" s="1072"/>
      <c r="P74" s="1072"/>
      <c r="Q74" s="1072"/>
      <c r="R74" s="1073"/>
      <c r="S74" s="50" t="s">
        <v>1039</v>
      </c>
      <c r="T74" s="297">
        <f t="shared" si="0"/>
        <v>9</v>
      </c>
      <c r="U74" s="214" t="s">
        <v>265</v>
      </c>
    </row>
    <row r="75" spans="1:22" hidden="1">
      <c r="A75" s="260">
        <v>68</v>
      </c>
      <c r="B75" s="1104">
        <v>38</v>
      </c>
      <c r="C75" s="861" t="s">
        <v>269</v>
      </c>
      <c r="D75" s="1074" t="s">
        <v>1040</v>
      </c>
      <c r="E75" s="1075"/>
      <c r="F75" s="861">
        <v>33</v>
      </c>
      <c r="G75" s="861">
        <v>0.15</v>
      </c>
      <c r="H75" s="861">
        <v>0.45</v>
      </c>
      <c r="I75" s="861" t="s">
        <v>1041</v>
      </c>
      <c r="J75" s="861">
        <v>1000</v>
      </c>
      <c r="K75" s="871" t="s">
        <v>1038</v>
      </c>
      <c r="L75" s="1099" t="s">
        <v>278</v>
      </c>
      <c r="M75" s="1100"/>
      <c r="N75" s="1100"/>
      <c r="O75" s="1100"/>
      <c r="P75" s="1100"/>
      <c r="Q75" s="1100"/>
      <c r="R75" s="1101"/>
      <c r="S75" s="1069" t="s">
        <v>1042</v>
      </c>
      <c r="T75" s="1102">
        <f t="shared" si="0"/>
        <v>35</v>
      </c>
      <c r="U75" s="1097" t="s">
        <v>265</v>
      </c>
    </row>
    <row r="76" spans="1:22" hidden="1">
      <c r="A76" s="260">
        <v>69</v>
      </c>
      <c r="B76" s="1105"/>
      <c r="C76" s="863"/>
      <c r="D76" s="1106"/>
      <c r="E76" s="1107"/>
      <c r="F76" s="863"/>
      <c r="G76" s="863"/>
      <c r="H76" s="863"/>
      <c r="I76" s="863"/>
      <c r="J76" s="863"/>
      <c r="K76" s="874"/>
      <c r="L76" s="1099" t="s">
        <v>279</v>
      </c>
      <c r="M76" s="1100"/>
      <c r="N76" s="1100"/>
      <c r="O76" s="1100"/>
      <c r="P76" s="1100"/>
      <c r="Q76" s="1100"/>
      <c r="R76" s="1101"/>
      <c r="S76" s="1070"/>
      <c r="T76" s="1103"/>
      <c r="U76" s="1098"/>
      <c r="V76" s="44" t="s">
        <v>411</v>
      </c>
    </row>
    <row r="77" spans="1:22">
      <c r="A77" s="1062">
        <v>70</v>
      </c>
      <c r="B77" s="1149">
        <v>38</v>
      </c>
      <c r="C77" s="861" t="s">
        <v>1043</v>
      </c>
      <c r="D77" s="1074" t="s">
        <v>1044</v>
      </c>
      <c r="E77" s="1075"/>
      <c r="F77" s="861">
        <v>48</v>
      </c>
      <c r="G77" s="861">
        <v>0.25</v>
      </c>
      <c r="H77" s="861">
        <v>0.35</v>
      </c>
      <c r="I77" s="861" t="s">
        <v>1016</v>
      </c>
      <c r="J77" s="858" t="s">
        <v>1045</v>
      </c>
      <c r="K77" s="871" t="s">
        <v>950</v>
      </c>
      <c r="L77" s="1063" t="s">
        <v>3140</v>
      </c>
      <c r="M77" s="1064"/>
      <c r="N77" s="1064"/>
      <c r="O77" s="1064"/>
      <c r="P77" s="1064"/>
      <c r="Q77" s="1064"/>
      <c r="R77" s="1065"/>
      <c r="S77" s="1069" t="s">
        <v>280</v>
      </c>
      <c r="T77" s="1102">
        <f t="shared" si="0"/>
        <v>32</v>
      </c>
      <c r="U77" s="1097" t="s">
        <v>265</v>
      </c>
    </row>
    <row r="78" spans="1:22">
      <c r="A78" s="1062"/>
      <c r="B78" s="1150"/>
      <c r="C78" s="863"/>
      <c r="D78" s="1106"/>
      <c r="E78" s="1107"/>
      <c r="F78" s="863"/>
      <c r="G78" s="863"/>
      <c r="H78" s="863"/>
      <c r="I78" s="863"/>
      <c r="J78" s="863"/>
      <c r="K78" s="874"/>
      <c r="L78" s="1066"/>
      <c r="M78" s="1067"/>
      <c r="N78" s="1067"/>
      <c r="O78" s="1067"/>
      <c r="P78" s="1067"/>
      <c r="Q78" s="1067"/>
      <c r="R78" s="1068"/>
      <c r="S78" s="1070"/>
      <c r="T78" s="1103"/>
      <c r="U78" s="1098"/>
    </row>
    <row r="79" spans="1:22">
      <c r="A79" s="260">
        <v>72</v>
      </c>
      <c r="B79" s="237">
        <v>50</v>
      </c>
      <c r="C79" s="80" t="s">
        <v>965</v>
      </c>
      <c r="D79" s="1084" t="s">
        <v>1046</v>
      </c>
      <c r="E79" s="1085"/>
      <c r="F79" s="80">
        <v>14</v>
      </c>
      <c r="G79" s="80">
        <v>0.2</v>
      </c>
      <c r="H79" s="80">
        <v>0.3</v>
      </c>
      <c r="I79" s="80" t="s">
        <v>1047</v>
      </c>
      <c r="J79" s="80">
        <v>1120</v>
      </c>
      <c r="K79" s="253" t="s">
        <v>1048</v>
      </c>
      <c r="L79" s="1092" t="s">
        <v>281</v>
      </c>
      <c r="M79" s="1093"/>
      <c r="N79" s="1093"/>
      <c r="O79" s="1093"/>
      <c r="P79" s="1093"/>
      <c r="Q79" s="1093"/>
      <c r="R79" s="1094"/>
      <c r="S79" s="50" t="s">
        <v>1049</v>
      </c>
      <c r="T79" s="297">
        <f t="shared" si="0"/>
        <v>32</v>
      </c>
      <c r="U79" s="214" t="s">
        <v>1050</v>
      </c>
      <c r="V79" s="99" t="s">
        <v>262</v>
      </c>
    </row>
    <row r="80" spans="1:22">
      <c r="A80" s="260">
        <v>73</v>
      </c>
      <c r="B80" s="237">
        <v>50</v>
      </c>
      <c r="C80" s="80" t="s">
        <v>726</v>
      </c>
      <c r="D80" s="1084" t="s">
        <v>1051</v>
      </c>
      <c r="E80" s="1085"/>
      <c r="F80" s="80">
        <v>14</v>
      </c>
      <c r="G80" s="80">
        <v>0.2</v>
      </c>
      <c r="H80" s="80">
        <v>0.3</v>
      </c>
      <c r="I80" s="80" t="s">
        <v>1052</v>
      </c>
      <c r="J80" s="80">
        <v>1120</v>
      </c>
      <c r="K80" s="253" t="s">
        <v>1053</v>
      </c>
      <c r="L80" s="1092" t="s">
        <v>1054</v>
      </c>
      <c r="M80" s="1093"/>
      <c r="N80" s="1093"/>
      <c r="O80" s="1093"/>
      <c r="P80" s="1093"/>
      <c r="Q80" s="1093"/>
      <c r="R80" s="1094"/>
      <c r="S80" s="50" t="s">
        <v>1049</v>
      </c>
      <c r="T80" s="297">
        <f t="shared" si="0"/>
        <v>32</v>
      </c>
      <c r="U80" s="214" t="s">
        <v>1050</v>
      </c>
      <c r="V80" s="99"/>
    </row>
    <row r="81" spans="1:22">
      <c r="A81" s="260">
        <v>74</v>
      </c>
      <c r="B81" s="238">
        <v>25</v>
      </c>
      <c r="C81" s="80" t="s">
        <v>1055</v>
      </c>
      <c r="D81" s="1084" t="s">
        <v>1056</v>
      </c>
      <c r="E81" s="1085"/>
      <c r="F81" s="80">
        <v>23</v>
      </c>
      <c r="G81" s="80">
        <v>0.2</v>
      </c>
      <c r="H81" s="80">
        <v>0.45</v>
      </c>
      <c r="I81" s="80" t="s">
        <v>1057</v>
      </c>
      <c r="J81" s="80">
        <v>1120</v>
      </c>
      <c r="K81" s="253" t="s">
        <v>1053</v>
      </c>
      <c r="L81" s="1071" t="s">
        <v>1686</v>
      </c>
      <c r="M81" s="1072"/>
      <c r="N81" s="1072"/>
      <c r="O81" s="1072"/>
      <c r="P81" s="1072"/>
      <c r="Q81" s="1072"/>
      <c r="R81" s="1073"/>
      <c r="S81" s="50" t="s">
        <v>1058</v>
      </c>
      <c r="T81" s="297">
        <f t="shared" si="0"/>
        <v>32</v>
      </c>
      <c r="U81" s="214" t="s">
        <v>1050</v>
      </c>
    </row>
    <row r="82" spans="1:22">
      <c r="A82" s="260">
        <v>75</v>
      </c>
      <c r="B82" s="238">
        <v>25</v>
      </c>
      <c r="C82" s="80" t="s">
        <v>726</v>
      </c>
      <c r="D82" s="1084" t="s">
        <v>1051</v>
      </c>
      <c r="E82" s="1085"/>
      <c r="F82" s="80">
        <v>23</v>
      </c>
      <c r="G82" s="80">
        <v>0.2</v>
      </c>
      <c r="H82" s="80">
        <v>0.45</v>
      </c>
      <c r="I82" s="80" t="s">
        <v>1057</v>
      </c>
      <c r="J82" s="80">
        <v>1120</v>
      </c>
      <c r="K82" s="253" t="s">
        <v>1053</v>
      </c>
      <c r="L82" s="1071" t="s">
        <v>629</v>
      </c>
      <c r="M82" s="1072"/>
      <c r="N82" s="1072"/>
      <c r="O82" s="1072"/>
      <c r="P82" s="1072"/>
      <c r="Q82" s="1072"/>
      <c r="R82" s="1073"/>
      <c r="S82" s="50" t="s">
        <v>1058</v>
      </c>
      <c r="T82" s="297">
        <f t="shared" si="0"/>
        <v>32</v>
      </c>
      <c r="U82" s="214" t="s">
        <v>1050</v>
      </c>
    </row>
    <row r="83" spans="1:22">
      <c r="A83" s="260">
        <v>76</v>
      </c>
      <c r="B83" s="238">
        <v>25</v>
      </c>
      <c r="C83" s="80" t="s">
        <v>726</v>
      </c>
      <c r="D83" s="1084" t="s">
        <v>1059</v>
      </c>
      <c r="E83" s="1085"/>
      <c r="F83" s="80">
        <v>23</v>
      </c>
      <c r="G83" s="80">
        <v>0.2</v>
      </c>
      <c r="H83" s="80">
        <v>0.45</v>
      </c>
      <c r="I83" s="80" t="s">
        <v>1052</v>
      </c>
      <c r="J83" s="80">
        <v>1120</v>
      </c>
      <c r="K83" s="253" t="s">
        <v>1060</v>
      </c>
      <c r="L83" s="1071" t="s">
        <v>642</v>
      </c>
      <c r="M83" s="1072"/>
      <c r="N83" s="1072"/>
      <c r="O83" s="1072"/>
      <c r="P83" s="1072"/>
      <c r="Q83" s="1072"/>
      <c r="R83" s="1073"/>
      <c r="S83" s="50" t="s">
        <v>1049</v>
      </c>
      <c r="T83" s="297">
        <f t="shared" si="0"/>
        <v>32</v>
      </c>
      <c r="U83" s="214" t="s">
        <v>1050</v>
      </c>
    </row>
    <row r="84" spans="1:22">
      <c r="A84" s="260">
        <v>77</v>
      </c>
      <c r="B84" s="237">
        <v>50</v>
      </c>
      <c r="C84" s="80" t="s">
        <v>931</v>
      </c>
      <c r="D84" s="1084" t="s">
        <v>618</v>
      </c>
      <c r="E84" s="1085"/>
      <c r="F84" s="80">
        <v>16</v>
      </c>
      <c r="G84" s="80">
        <v>0.2</v>
      </c>
      <c r="H84" s="80">
        <v>0.3</v>
      </c>
      <c r="I84" s="80" t="s">
        <v>1061</v>
      </c>
      <c r="J84" s="80" t="s">
        <v>1062</v>
      </c>
      <c r="K84" s="253" t="s">
        <v>1037</v>
      </c>
      <c r="L84" s="1071" t="s">
        <v>282</v>
      </c>
      <c r="M84" s="1072"/>
      <c r="N84" s="1072"/>
      <c r="O84" s="1072"/>
      <c r="P84" s="1072"/>
      <c r="Q84" s="1072"/>
      <c r="R84" s="1073"/>
      <c r="S84" s="50" t="s">
        <v>283</v>
      </c>
      <c r="T84" s="297">
        <f t="shared" si="0"/>
        <v>11</v>
      </c>
      <c r="U84" s="214" t="s">
        <v>221</v>
      </c>
    </row>
    <row r="85" spans="1:22">
      <c r="A85" s="260">
        <v>78</v>
      </c>
      <c r="B85" s="237">
        <v>50</v>
      </c>
      <c r="C85" s="80" t="s">
        <v>755</v>
      </c>
      <c r="D85" s="1084" t="s">
        <v>884</v>
      </c>
      <c r="E85" s="1085"/>
      <c r="F85" s="80" t="s">
        <v>1063</v>
      </c>
      <c r="G85" s="80">
        <v>0.3</v>
      </c>
      <c r="H85" s="80">
        <v>0.3</v>
      </c>
      <c r="I85" s="252" t="s">
        <v>2169</v>
      </c>
      <c r="J85" s="80">
        <v>1000</v>
      </c>
      <c r="K85" s="253" t="s">
        <v>1053</v>
      </c>
      <c r="L85" s="1071" t="s">
        <v>285</v>
      </c>
      <c r="M85" s="1072"/>
      <c r="N85" s="1072"/>
      <c r="O85" s="1072"/>
      <c r="P85" s="1072"/>
      <c r="Q85" s="1072"/>
      <c r="R85" s="1073"/>
      <c r="S85" s="50" t="s">
        <v>270</v>
      </c>
      <c r="T85" s="297">
        <f t="shared" si="0"/>
        <v>17</v>
      </c>
      <c r="U85" s="214" t="s">
        <v>265</v>
      </c>
    </row>
    <row r="86" spans="1:22">
      <c r="A86" s="260">
        <v>79</v>
      </c>
      <c r="B86" s="496">
        <v>25</v>
      </c>
      <c r="C86" s="491" t="s">
        <v>767</v>
      </c>
      <c r="D86" s="1084" t="s">
        <v>1064</v>
      </c>
      <c r="E86" s="1085"/>
      <c r="F86" s="491">
        <v>3</v>
      </c>
      <c r="G86" s="491">
        <v>0.3</v>
      </c>
      <c r="H86" s="491">
        <v>0.45</v>
      </c>
      <c r="I86" s="491" t="s">
        <v>1065</v>
      </c>
      <c r="J86" s="491">
        <v>1020</v>
      </c>
      <c r="K86" s="80" t="s">
        <v>944</v>
      </c>
      <c r="L86" s="1092"/>
      <c r="M86" s="1093"/>
      <c r="N86" s="1093"/>
      <c r="O86" s="1093"/>
      <c r="P86" s="1093"/>
      <c r="Q86" s="1093"/>
      <c r="R86" s="1094"/>
      <c r="S86" s="216" t="s">
        <v>286</v>
      </c>
      <c r="T86" s="297">
        <f t="shared" si="0"/>
        <v>38</v>
      </c>
      <c r="U86" s="494" t="s">
        <v>265</v>
      </c>
      <c r="V86" s="99" t="s">
        <v>287</v>
      </c>
    </row>
    <row r="87" spans="1:22">
      <c r="A87" s="260">
        <v>80</v>
      </c>
      <c r="B87" s="496">
        <v>50</v>
      </c>
      <c r="C87" s="491" t="s">
        <v>767</v>
      </c>
      <c r="D87" s="1084" t="s">
        <v>1064</v>
      </c>
      <c r="E87" s="1085"/>
      <c r="F87" s="491">
        <v>36</v>
      </c>
      <c r="G87" s="491">
        <v>0.3</v>
      </c>
      <c r="H87" s="491">
        <v>0.3</v>
      </c>
      <c r="I87" s="491" t="s">
        <v>1066</v>
      </c>
      <c r="J87" s="491" t="s">
        <v>1067</v>
      </c>
      <c r="K87" s="80" t="s">
        <v>944</v>
      </c>
      <c r="L87" s="1092"/>
      <c r="M87" s="1093"/>
      <c r="N87" s="1093"/>
      <c r="O87" s="1093"/>
      <c r="P87" s="1093"/>
      <c r="Q87" s="1093"/>
      <c r="R87" s="1094"/>
      <c r="S87" s="216" t="s">
        <v>286</v>
      </c>
      <c r="T87" s="297">
        <f t="shared" si="0"/>
        <v>38</v>
      </c>
      <c r="U87" s="494" t="s">
        <v>265</v>
      </c>
      <c r="V87" s="99"/>
    </row>
    <row r="88" spans="1:22">
      <c r="A88" s="260">
        <v>81</v>
      </c>
      <c r="B88" s="496">
        <v>50</v>
      </c>
      <c r="C88" s="491" t="s">
        <v>726</v>
      </c>
      <c r="D88" s="1084" t="s">
        <v>1068</v>
      </c>
      <c r="E88" s="1085"/>
      <c r="F88" s="491">
        <v>3</v>
      </c>
      <c r="G88" s="491">
        <v>0.3</v>
      </c>
      <c r="H88" s="491">
        <v>0.3</v>
      </c>
      <c r="I88" s="491" t="s">
        <v>1069</v>
      </c>
      <c r="J88" s="491" t="s">
        <v>1070</v>
      </c>
      <c r="K88" s="80" t="s">
        <v>944</v>
      </c>
      <c r="L88" s="1092" t="s">
        <v>288</v>
      </c>
      <c r="M88" s="1093"/>
      <c r="N88" s="1093"/>
      <c r="O88" s="1093"/>
      <c r="P88" s="1093"/>
      <c r="Q88" s="1093"/>
      <c r="R88" s="1094"/>
      <c r="S88" s="216" t="s">
        <v>286</v>
      </c>
      <c r="T88" s="297">
        <f t="shared" si="0"/>
        <v>38</v>
      </c>
      <c r="U88" s="494" t="s">
        <v>265</v>
      </c>
      <c r="V88" s="99"/>
    </row>
    <row r="89" spans="1:22">
      <c r="A89" s="260">
        <v>82</v>
      </c>
      <c r="B89" s="496">
        <v>25</v>
      </c>
      <c r="C89" s="491"/>
      <c r="D89" s="1084" t="s">
        <v>1071</v>
      </c>
      <c r="E89" s="1085"/>
      <c r="F89" s="491">
        <v>24</v>
      </c>
      <c r="G89" s="491">
        <v>0.3</v>
      </c>
      <c r="H89" s="491">
        <v>0.45</v>
      </c>
      <c r="I89" s="491" t="s">
        <v>1072</v>
      </c>
      <c r="J89" s="491">
        <v>1000</v>
      </c>
      <c r="K89" s="491" t="s">
        <v>944</v>
      </c>
      <c r="L89" s="1092" t="s">
        <v>289</v>
      </c>
      <c r="M89" s="1093"/>
      <c r="N89" s="1093"/>
      <c r="O89" s="1093"/>
      <c r="P89" s="1093"/>
      <c r="Q89" s="1093"/>
      <c r="R89" s="1094"/>
      <c r="S89" s="216" t="s">
        <v>266</v>
      </c>
      <c r="T89" s="297">
        <f t="shared" si="0"/>
        <v>6</v>
      </c>
      <c r="U89" s="494" t="s">
        <v>265</v>
      </c>
      <c r="V89" s="99"/>
    </row>
    <row r="90" spans="1:22">
      <c r="A90" s="260">
        <v>83</v>
      </c>
      <c r="B90" s="238">
        <v>25</v>
      </c>
      <c r="C90" s="80" t="s">
        <v>931</v>
      </c>
      <c r="D90" s="1084" t="s">
        <v>1073</v>
      </c>
      <c r="E90" s="1085"/>
      <c r="F90" s="80">
        <v>23</v>
      </c>
      <c r="G90" s="80">
        <v>0.15</v>
      </c>
      <c r="H90" s="80">
        <v>0.45</v>
      </c>
      <c r="I90" s="80" t="s">
        <v>1074</v>
      </c>
      <c r="J90" s="80">
        <v>1120</v>
      </c>
      <c r="K90" s="80" t="s">
        <v>1007</v>
      </c>
      <c r="L90" s="1092" t="s">
        <v>1417</v>
      </c>
      <c r="M90" s="1093"/>
      <c r="N90" s="1093"/>
      <c r="O90" s="1093"/>
      <c r="P90" s="1093"/>
      <c r="Q90" s="1093"/>
      <c r="R90" s="1094"/>
      <c r="S90" s="50" t="s">
        <v>1075</v>
      </c>
      <c r="T90" s="297">
        <f t="shared" si="0"/>
        <v>32</v>
      </c>
      <c r="U90" s="214" t="s">
        <v>265</v>
      </c>
      <c r="V90" s="99"/>
    </row>
    <row r="91" spans="1:22">
      <c r="A91" s="260">
        <v>84</v>
      </c>
      <c r="B91" s="238">
        <v>16</v>
      </c>
      <c r="C91" s="80" t="s">
        <v>1076</v>
      </c>
      <c r="D91" s="1084" t="s">
        <v>1077</v>
      </c>
      <c r="E91" s="1085"/>
      <c r="F91" s="80" t="s">
        <v>1078</v>
      </c>
      <c r="G91" s="80">
        <v>0.15</v>
      </c>
      <c r="H91" s="80">
        <v>0.45</v>
      </c>
      <c r="I91" s="80" t="s">
        <v>1197</v>
      </c>
      <c r="J91" s="80">
        <v>1000</v>
      </c>
      <c r="K91" s="80" t="s">
        <v>1079</v>
      </c>
      <c r="L91" s="1092" t="s">
        <v>1687</v>
      </c>
      <c r="M91" s="1093"/>
      <c r="N91" s="1093"/>
      <c r="O91" s="1093"/>
      <c r="P91" s="1093"/>
      <c r="Q91" s="1093"/>
      <c r="R91" s="1094"/>
      <c r="S91" s="50" t="s">
        <v>1080</v>
      </c>
      <c r="T91" s="297">
        <f t="shared" si="0"/>
        <v>15</v>
      </c>
      <c r="U91" s="214" t="s">
        <v>265</v>
      </c>
      <c r="V91" s="99"/>
    </row>
    <row r="92" spans="1:22">
      <c r="A92" s="260">
        <v>85</v>
      </c>
      <c r="B92" s="217">
        <v>50</v>
      </c>
      <c r="C92" s="492"/>
      <c r="D92" s="1084" t="s">
        <v>619</v>
      </c>
      <c r="E92" s="1085"/>
      <c r="F92" s="492">
        <v>45</v>
      </c>
      <c r="G92" s="491">
        <v>0.3</v>
      </c>
      <c r="H92" s="491">
        <v>0.3</v>
      </c>
      <c r="I92" s="252" t="s">
        <v>1006</v>
      </c>
      <c r="J92" s="492" t="s">
        <v>1081</v>
      </c>
      <c r="K92" s="492" t="s">
        <v>955</v>
      </c>
      <c r="L92" s="1092"/>
      <c r="M92" s="1093"/>
      <c r="N92" s="1093"/>
      <c r="O92" s="1093"/>
      <c r="P92" s="1093"/>
      <c r="Q92" s="1093"/>
      <c r="R92" s="1094"/>
      <c r="S92" s="1069" t="s">
        <v>266</v>
      </c>
      <c r="T92" s="297">
        <f t="shared" si="0"/>
        <v>6</v>
      </c>
      <c r="U92" s="218" t="s">
        <v>261</v>
      </c>
      <c r="V92" s="99"/>
    </row>
    <row r="93" spans="1:22">
      <c r="A93" s="260">
        <v>86</v>
      </c>
      <c r="B93" s="238">
        <v>25</v>
      </c>
      <c r="C93" s="80"/>
      <c r="D93" s="1084" t="s">
        <v>619</v>
      </c>
      <c r="E93" s="1085"/>
      <c r="F93" s="80">
        <v>47</v>
      </c>
      <c r="G93" s="80">
        <v>0.2</v>
      </c>
      <c r="H93" s="80">
        <v>0.45</v>
      </c>
      <c r="I93" s="252" t="s">
        <v>1006</v>
      </c>
      <c r="J93" s="80" t="s">
        <v>1081</v>
      </c>
      <c r="K93" s="80" t="s">
        <v>955</v>
      </c>
      <c r="L93" s="1092"/>
      <c r="M93" s="1093"/>
      <c r="N93" s="1093"/>
      <c r="O93" s="1093"/>
      <c r="P93" s="1093"/>
      <c r="Q93" s="1093"/>
      <c r="R93" s="1094"/>
      <c r="S93" s="1070"/>
      <c r="T93" s="297">
        <v>6</v>
      </c>
      <c r="U93" s="218" t="s">
        <v>221</v>
      </c>
      <c r="V93" s="99"/>
    </row>
    <row r="94" spans="1:22">
      <c r="A94" s="260">
        <v>87</v>
      </c>
      <c r="B94" s="238">
        <v>38</v>
      </c>
      <c r="C94" s="80" t="s">
        <v>1082</v>
      </c>
      <c r="D94" s="1084" t="s">
        <v>612</v>
      </c>
      <c r="E94" s="1085"/>
      <c r="F94" s="80">
        <v>41</v>
      </c>
      <c r="G94" s="492">
        <v>0.3</v>
      </c>
      <c r="H94" s="492">
        <v>0.3</v>
      </c>
      <c r="I94" s="80" t="s">
        <v>1083</v>
      </c>
      <c r="J94" s="80">
        <v>1000</v>
      </c>
      <c r="K94" s="80" t="s">
        <v>955</v>
      </c>
      <c r="L94" s="1092" t="s">
        <v>430</v>
      </c>
      <c r="M94" s="1093"/>
      <c r="N94" s="1093"/>
      <c r="O94" s="1093"/>
      <c r="P94" s="1093"/>
      <c r="Q94" s="1093"/>
      <c r="R94" s="1094"/>
      <c r="S94" s="50" t="s">
        <v>260</v>
      </c>
      <c r="T94" s="297">
        <v>30</v>
      </c>
      <c r="U94" s="214" t="s">
        <v>265</v>
      </c>
      <c r="V94" s="99"/>
    </row>
    <row r="95" spans="1:22">
      <c r="A95" s="1062">
        <v>88</v>
      </c>
      <c r="B95" s="1104">
        <v>38</v>
      </c>
      <c r="C95" s="861" t="s">
        <v>269</v>
      </c>
      <c r="D95" s="1074" t="s">
        <v>620</v>
      </c>
      <c r="E95" s="1075"/>
      <c r="F95" s="1078">
        <v>56</v>
      </c>
      <c r="G95" s="861">
        <v>0.15</v>
      </c>
      <c r="H95" s="861">
        <v>0.45</v>
      </c>
      <c r="I95" s="861" t="s">
        <v>1041</v>
      </c>
      <c r="J95" s="861">
        <v>1000</v>
      </c>
      <c r="K95" s="871" t="s">
        <v>1084</v>
      </c>
      <c r="L95" s="1063" t="s">
        <v>643</v>
      </c>
      <c r="M95" s="1064"/>
      <c r="N95" s="1064"/>
      <c r="O95" s="1064"/>
      <c r="P95" s="1064"/>
      <c r="Q95" s="1064"/>
      <c r="R95" s="1065"/>
      <c r="S95" s="1069" t="s">
        <v>1042</v>
      </c>
      <c r="T95" s="297"/>
      <c r="U95" s="494" t="s">
        <v>265</v>
      </c>
    </row>
    <row r="96" spans="1:22">
      <c r="A96" s="1062"/>
      <c r="B96" s="1105"/>
      <c r="C96" s="863"/>
      <c r="D96" s="1106"/>
      <c r="E96" s="1107"/>
      <c r="F96" s="1079"/>
      <c r="G96" s="863"/>
      <c r="H96" s="863"/>
      <c r="I96" s="863"/>
      <c r="J96" s="863"/>
      <c r="K96" s="874"/>
      <c r="L96" s="1066"/>
      <c r="M96" s="1067"/>
      <c r="N96" s="1067"/>
      <c r="O96" s="1067"/>
      <c r="P96" s="1067"/>
      <c r="Q96" s="1067"/>
      <c r="R96" s="1068"/>
      <c r="S96" s="1070"/>
      <c r="T96" s="297" t="str">
        <f t="shared" si="0"/>
        <v/>
      </c>
      <c r="U96" s="495"/>
      <c r="V96" s="44" t="s">
        <v>411</v>
      </c>
    </row>
    <row r="97" spans="1:22">
      <c r="A97" s="260">
        <v>90</v>
      </c>
      <c r="B97" s="496">
        <v>25</v>
      </c>
      <c r="C97" s="80" t="s">
        <v>1085</v>
      </c>
      <c r="D97" s="1007" t="s">
        <v>1086</v>
      </c>
      <c r="E97" s="1007"/>
      <c r="F97" s="80">
        <v>52</v>
      </c>
      <c r="G97" s="80">
        <v>0.25</v>
      </c>
      <c r="H97" s="80">
        <v>0.4</v>
      </c>
      <c r="I97" s="491"/>
      <c r="J97" s="491"/>
      <c r="K97" s="80"/>
      <c r="L97" s="1092"/>
      <c r="M97" s="1093"/>
      <c r="N97" s="1093"/>
      <c r="O97" s="1093"/>
      <c r="P97" s="1093"/>
      <c r="Q97" s="1093"/>
      <c r="R97" s="1094"/>
      <c r="S97" s="216"/>
      <c r="T97" s="297" t="str">
        <f t="shared" si="0"/>
        <v/>
      </c>
      <c r="U97" s="494"/>
      <c r="V97" s="99"/>
    </row>
    <row r="98" spans="1:22">
      <c r="A98" s="260">
        <v>91</v>
      </c>
      <c r="B98" s="237">
        <v>100</v>
      </c>
      <c r="C98" s="80" t="s">
        <v>632</v>
      </c>
      <c r="D98" s="1084" t="s">
        <v>1087</v>
      </c>
      <c r="E98" s="1085"/>
      <c r="F98" s="80">
        <v>57</v>
      </c>
      <c r="G98" s="80">
        <v>0.3</v>
      </c>
      <c r="H98" s="80">
        <v>0.25</v>
      </c>
      <c r="I98" s="80" t="s">
        <v>1088</v>
      </c>
      <c r="J98" s="80">
        <v>1000</v>
      </c>
      <c r="K98" s="253" t="s">
        <v>1089</v>
      </c>
      <c r="L98" s="1092" t="s">
        <v>633</v>
      </c>
      <c r="M98" s="1093"/>
      <c r="N98" s="1093"/>
      <c r="O98" s="1093"/>
      <c r="P98" s="1093"/>
      <c r="Q98" s="1093"/>
      <c r="R98" s="1094"/>
      <c r="S98" s="50"/>
      <c r="T98" s="297" t="str">
        <f t="shared" si="0"/>
        <v/>
      </c>
      <c r="U98" s="214"/>
      <c r="V98" s="99"/>
    </row>
    <row r="99" spans="1:22">
      <c r="A99" s="260">
        <v>92</v>
      </c>
      <c r="B99" s="238">
        <v>50</v>
      </c>
      <c r="C99" s="80" t="s">
        <v>1090</v>
      </c>
      <c r="D99" s="1084" t="s">
        <v>1091</v>
      </c>
      <c r="E99" s="1085"/>
      <c r="F99" s="80">
        <v>11</v>
      </c>
      <c r="G99" s="80">
        <v>0.3</v>
      </c>
      <c r="H99" s="80">
        <v>0.3</v>
      </c>
      <c r="I99" s="80" t="s">
        <v>1092</v>
      </c>
      <c r="J99" s="80" t="s">
        <v>1093</v>
      </c>
      <c r="K99" s="80" t="s">
        <v>950</v>
      </c>
      <c r="L99" s="1092" t="s">
        <v>1688</v>
      </c>
      <c r="M99" s="1093"/>
      <c r="N99" s="1093"/>
      <c r="O99" s="1093"/>
      <c r="P99" s="1093"/>
      <c r="Q99" s="1093"/>
      <c r="R99" s="1094"/>
      <c r="S99" s="50" t="s">
        <v>1031</v>
      </c>
      <c r="T99" s="297">
        <f t="shared" si="0"/>
        <v>7</v>
      </c>
      <c r="U99" s="494" t="s">
        <v>265</v>
      </c>
    </row>
    <row r="100" spans="1:22">
      <c r="A100" s="260">
        <v>93</v>
      </c>
      <c r="B100" s="237">
        <v>100</v>
      </c>
      <c r="C100" s="80" t="s">
        <v>1094</v>
      </c>
      <c r="D100" s="864" t="s">
        <v>562</v>
      </c>
      <c r="E100" s="865"/>
      <c r="F100" s="80">
        <v>53</v>
      </c>
      <c r="G100" s="80">
        <v>0.3</v>
      </c>
      <c r="H100" s="80">
        <v>0.25</v>
      </c>
      <c r="I100" s="80" t="s">
        <v>1095</v>
      </c>
      <c r="J100" s="80" t="s">
        <v>1096</v>
      </c>
      <c r="K100" s="180" t="s">
        <v>1097</v>
      </c>
      <c r="L100" s="1092" t="s">
        <v>563</v>
      </c>
      <c r="M100" s="1093"/>
      <c r="N100" s="1093"/>
      <c r="O100" s="1093"/>
      <c r="P100" s="1093"/>
      <c r="Q100" s="1093"/>
      <c r="R100" s="1094"/>
      <c r="S100" s="50" t="s">
        <v>562</v>
      </c>
      <c r="T100" s="498" t="s">
        <v>1098</v>
      </c>
      <c r="U100" s="494" t="s">
        <v>265</v>
      </c>
    </row>
    <row r="101" spans="1:22">
      <c r="A101" s="260">
        <v>94</v>
      </c>
      <c r="B101" s="238">
        <v>20</v>
      </c>
      <c r="C101" s="487" t="s">
        <v>1099</v>
      </c>
      <c r="D101" s="1084" t="s">
        <v>872</v>
      </c>
      <c r="E101" s="1085"/>
      <c r="F101" s="80">
        <v>59</v>
      </c>
      <c r="G101" s="80">
        <v>0.25</v>
      </c>
      <c r="H101" s="80">
        <v>0.45</v>
      </c>
      <c r="I101" s="180" t="s">
        <v>1100</v>
      </c>
      <c r="J101" s="80" t="s">
        <v>1101</v>
      </c>
      <c r="K101" s="180" t="s">
        <v>1102</v>
      </c>
      <c r="L101" s="1095" t="s">
        <v>873</v>
      </c>
      <c r="M101" s="1095"/>
      <c r="N101" s="1095"/>
      <c r="O101" s="1095"/>
      <c r="P101" s="1095"/>
      <c r="Q101" s="1095"/>
      <c r="R101" s="1095"/>
      <c r="S101" s="50"/>
      <c r="T101" s="50">
        <v>55</v>
      </c>
      <c r="U101" s="494" t="s">
        <v>265</v>
      </c>
    </row>
    <row r="102" spans="1:22">
      <c r="B102" s="496"/>
      <c r="C102" s="676"/>
      <c r="D102" s="674"/>
      <c r="E102" s="675"/>
      <c r="F102" s="491"/>
      <c r="G102" s="491"/>
      <c r="H102" s="491"/>
      <c r="I102" s="479"/>
      <c r="J102" s="491"/>
      <c r="K102" s="479"/>
      <c r="L102" s="864"/>
      <c r="M102" s="1077"/>
      <c r="N102" s="1077"/>
      <c r="O102" s="1077"/>
      <c r="P102" s="1077"/>
      <c r="Q102" s="1077"/>
      <c r="R102" s="865"/>
      <c r="S102" s="216"/>
      <c r="T102" s="216"/>
      <c r="U102" s="494"/>
    </row>
    <row r="103" spans="1:22" ht="14.25" thickBot="1">
      <c r="B103" s="102"/>
      <c r="C103" s="488"/>
      <c r="D103" s="1080"/>
      <c r="E103" s="1080"/>
      <c r="F103" s="219"/>
      <c r="G103" s="219"/>
      <c r="H103" s="219"/>
      <c r="I103" s="219"/>
      <c r="J103" s="219"/>
      <c r="K103" s="219"/>
      <c r="L103" s="1096"/>
      <c r="M103" s="1096"/>
      <c r="N103" s="1096"/>
      <c r="O103" s="1096"/>
      <c r="P103" s="1096"/>
      <c r="Q103" s="1096"/>
      <c r="R103" s="1096"/>
      <c r="S103" s="220"/>
      <c r="T103" s="220"/>
      <c r="U103" s="221"/>
    </row>
    <row r="104" spans="1:22" ht="14.25" thickBot="1">
      <c r="B104" s="222"/>
      <c r="L104" s="211"/>
      <c r="M104" s="211"/>
      <c r="N104" s="211"/>
      <c r="O104" s="211"/>
      <c r="P104" s="211"/>
      <c r="Q104" s="211"/>
      <c r="U104" s="99"/>
    </row>
    <row r="105" spans="1:22" ht="14.25" thickBot="1">
      <c r="B105" s="1081" t="s">
        <v>290</v>
      </c>
      <c r="C105" s="1082"/>
      <c r="D105" s="1082"/>
      <c r="E105" s="1082"/>
      <c r="F105" s="1082"/>
      <c r="G105" s="1082"/>
      <c r="H105" s="1082"/>
      <c r="I105" s="1082"/>
      <c r="J105" s="1082"/>
      <c r="K105" s="1083"/>
      <c r="L105" s="609" t="s">
        <v>1103</v>
      </c>
      <c r="M105" s="607"/>
      <c r="N105" s="607"/>
      <c r="O105" s="607"/>
      <c r="P105" s="607"/>
      <c r="Q105" s="607"/>
      <c r="R105" s="608"/>
      <c r="S105" s="103" t="s">
        <v>291</v>
      </c>
      <c r="T105" s="95" t="s">
        <v>669</v>
      </c>
      <c r="U105" s="259" t="s">
        <v>255</v>
      </c>
    </row>
    <row r="106" spans="1:22">
      <c r="B106" s="96" t="s">
        <v>86</v>
      </c>
      <c r="C106" s="97" t="s">
        <v>214</v>
      </c>
      <c r="D106" s="229" t="s">
        <v>583</v>
      </c>
      <c r="E106" s="230"/>
      <c r="F106" s="97" t="s">
        <v>1104</v>
      </c>
      <c r="G106" s="97" t="s">
        <v>216</v>
      </c>
      <c r="H106" s="97" t="s">
        <v>217</v>
      </c>
      <c r="I106" s="97" t="s">
        <v>1105</v>
      </c>
      <c r="J106" s="97" t="s">
        <v>256</v>
      </c>
      <c r="K106" s="98" t="s">
        <v>257</v>
      </c>
      <c r="L106" s="1141"/>
      <c r="M106" s="1142"/>
      <c r="N106" s="1142"/>
      <c r="O106" s="1142"/>
      <c r="P106" s="1142"/>
      <c r="Q106" s="1142"/>
      <c r="R106" s="1143"/>
      <c r="S106" s="213"/>
      <c r="T106" s="296"/>
      <c r="U106" s="495"/>
    </row>
    <row r="107" spans="1:22">
      <c r="A107" s="260">
        <v>95</v>
      </c>
      <c r="B107" s="500">
        <v>50</v>
      </c>
      <c r="C107" s="252" t="s">
        <v>1106</v>
      </c>
      <c r="D107" s="1084" t="s">
        <v>1107</v>
      </c>
      <c r="E107" s="1085"/>
      <c r="F107" s="252">
        <v>15</v>
      </c>
      <c r="G107" s="252">
        <v>0.3</v>
      </c>
      <c r="H107" s="252">
        <v>0.3</v>
      </c>
      <c r="I107" s="252" t="s">
        <v>1108</v>
      </c>
      <c r="J107" s="252">
        <v>1120</v>
      </c>
      <c r="K107" s="252" t="s">
        <v>955</v>
      </c>
      <c r="L107" s="1146" t="s">
        <v>1109</v>
      </c>
      <c r="M107" s="1072"/>
      <c r="N107" s="1072"/>
      <c r="O107" s="1072"/>
      <c r="P107" s="1072"/>
      <c r="Q107" s="1072"/>
      <c r="R107" s="1073"/>
      <c r="S107" s="213" t="s">
        <v>292</v>
      </c>
      <c r="T107" s="296">
        <v>27</v>
      </c>
      <c r="U107" s="495" t="s">
        <v>261</v>
      </c>
    </row>
    <row r="108" spans="1:22">
      <c r="A108" s="260">
        <v>96</v>
      </c>
      <c r="B108" s="237">
        <v>50</v>
      </c>
      <c r="C108" s="215" t="s">
        <v>1110</v>
      </c>
      <c r="D108" s="1084" t="s">
        <v>621</v>
      </c>
      <c r="E108" s="1085"/>
      <c r="F108" s="80">
        <v>37</v>
      </c>
      <c r="G108" s="80">
        <v>0.3</v>
      </c>
      <c r="H108" s="80">
        <v>0.3</v>
      </c>
      <c r="I108" s="80" t="s">
        <v>1111</v>
      </c>
      <c r="J108" s="80">
        <v>1000</v>
      </c>
      <c r="K108" s="80" t="s">
        <v>955</v>
      </c>
      <c r="L108" s="1071"/>
      <c r="M108" s="1072"/>
      <c r="N108" s="1072"/>
      <c r="O108" s="1072"/>
      <c r="P108" s="1072"/>
      <c r="Q108" s="1072"/>
      <c r="R108" s="1073"/>
      <c r="S108" s="50" t="s">
        <v>293</v>
      </c>
      <c r="T108" s="297">
        <v>8</v>
      </c>
      <c r="U108" s="214" t="s">
        <v>265</v>
      </c>
    </row>
    <row r="109" spans="1:22" ht="14.25">
      <c r="A109" s="260">
        <v>97</v>
      </c>
      <c r="B109" s="237">
        <v>50</v>
      </c>
      <c r="C109" s="80" t="s">
        <v>1112</v>
      </c>
      <c r="D109" s="1144" t="s">
        <v>1113</v>
      </c>
      <c r="E109" s="1145"/>
      <c r="F109" s="80">
        <v>44</v>
      </c>
      <c r="G109" s="80">
        <v>0.3</v>
      </c>
      <c r="H109" s="80">
        <v>0.3</v>
      </c>
      <c r="I109" s="80" t="s">
        <v>1114</v>
      </c>
      <c r="J109" s="80">
        <v>1120</v>
      </c>
      <c r="K109" s="80" t="s">
        <v>1017</v>
      </c>
      <c r="L109" s="1086" t="s">
        <v>294</v>
      </c>
      <c r="M109" s="1087"/>
      <c r="N109" s="1087"/>
      <c r="O109" s="1087"/>
      <c r="P109" s="1087"/>
      <c r="Q109" s="1087"/>
      <c r="R109" s="1088"/>
      <c r="S109" s="50" t="s">
        <v>1115</v>
      </c>
      <c r="T109" s="297">
        <v>13</v>
      </c>
      <c r="U109" s="214" t="s">
        <v>265</v>
      </c>
    </row>
    <row r="110" spans="1:22" ht="14.25">
      <c r="A110" s="260">
        <v>98</v>
      </c>
      <c r="B110" s="237">
        <v>50</v>
      </c>
      <c r="C110" s="80" t="s">
        <v>952</v>
      </c>
      <c r="D110" s="1144" t="s">
        <v>1116</v>
      </c>
      <c r="E110" s="1145"/>
      <c r="F110" s="80">
        <v>6</v>
      </c>
      <c r="G110" s="80">
        <v>0.3</v>
      </c>
      <c r="H110" s="80">
        <v>0.3</v>
      </c>
      <c r="I110" s="80" t="s">
        <v>1117</v>
      </c>
      <c r="J110" s="80">
        <v>1120</v>
      </c>
      <c r="K110" s="80" t="s">
        <v>1017</v>
      </c>
      <c r="L110" s="1086" t="s">
        <v>294</v>
      </c>
      <c r="M110" s="1087"/>
      <c r="N110" s="1087"/>
      <c r="O110" s="1087"/>
      <c r="P110" s="1087"/>
      <c r="Q110" s="1087"/>
      <c r="R110" s="1088"/>
      <c r="S110" s="289" t="s">
        <v>1118</v>
      </c>
      <c r="T110" s="300">
        <v>7</v>
      </c>
      <c r="U110" s="214" t="s">
        <v>265</v>
      </c>
    </row>
    <row r="111" spans="1:22" ht="42" customHeight="1">
      <c r="A111" s="260">
        <v>99</v>
      </c>
      <c r="B111" s="237">
        <v>50</v>
      </c>
      <c r="C111" s="80" t="s">
        <v>1119</v>
      </c>
      <c r="D111" s="1084" t="s">
        <v>622</v>
      </c>
      <c r="E111" s="1085"/>
      <c r="F111" s="80">
        <v>21</v>
      </c>
      <c r="G111" s="80">
        <v>0.3</v>
      </c>
      <c r="H111" s="80">
        <v>0.3</v>
      </c>
      <c r="I111" s="80" t="s">
        <v>1120</v>
      </c>
      <c r="J111" s="80">
        <v>1120</v>
      </c>
      <c r="K111" s="80" t="s">
        <v>1121</v>
      </c>
      <c r="L111" s="1071"/>
      <c r="M111" s="1072"/>
      <c r="N111" s="1072"/>
      <c r="O111" s="1072"/>
      <c r="P111" s="1072"/>
      <c r="Q111" s="1072"/>
      <c r="R111" s="1073"/>
      <c r="S111" s="223" t="s">
        <v>295</v>
      </c>
      <c r="T111" s="299">
        <v>1</v>
      </c>
      <c r="U111" s="214" t="s">
        <v>265</v>
      </c>
    </row>
    <row r="112" spans="1:22" ht="15" customHeight="1">
      <c r="A112" s="260">
        <v>100</v>
      </c>
      <c r="B112" s="499">
        <v>50</v>
      </c>
      <c r="C112" s="491" t="s">
        <v>952</v>
      </c>
      <c r="D112" s="1084" t="s">
        <v>623</v>
      </c>
      <c r="E112" s="1085"/>
      <c r="F112" s="491">
        <v>17</v>
      </c>
      <c r="G112" s="491">
        <v>0.3</v>
      </c>
      <c r="H112" s="491">
        <v>0.3</v>
      </c>
      <c r="I112" s="491" t="s">
        <v>1122</v>
      </c>
      <c r="J112" s="491">
        <v>1050</v>
      </c>
      <c r="K112" s="491" t="s">
        <v>950</v>
      </c>
      <c r="L112" s="1071"/>
      <c r="M112" s="1072"/>
      <c r="N112" s="1072"/>
      <c r="O112" s="1072"/>
      <c r="P112" s="1072"/>
      <c r="Q112" s="1072"/>
      <c r="R112" s="1073"/>
      <c r="S112" s="50" t="s">
        <v>270</v>
      </c>
      <c r="T112" s="297">
        <v>17</v>
      </c>
      <c r="U112" s="214" t="s">
        <v>265</v>
      </c>
    </row>
    <row r="113" spans="1:21" ht="15" customHeight="1">
      <c r="B113" s="496">
        <v>25</v>
      </c>
      <c r="C113" s="491" t="s">
        <v>1123</v>
      </c>
      <c r="D113" s="1074" t="s">
        <v>1124</v>
      </c>
      <c r="E113" s="1075"/>
      <c r="F113" s="491">
        <v>47</v>
      </c>
      <c r="G113" s="491">
        <v>0.3</v>
      </c>
      <c r="H113" s="491">
        <v>0.45</v>
      </c>
      <c r="I113" s="491" t="s">
        <v>1125</v>
      </c>
      <c r="J113" s="491">
        <v>1100</v>
      </c>
      <c r="K113" s="491" t="s">
        <v>939</v>
      </c>
      <c r="L113" s="1076" t="s">
        <v>296</v>
      </c>
      <c r="M113" s="1064"/>
      <c r="N113" s="1064"/>
      <c r="O113" s="1064"/>
      <c r="P113" s="1064"/>
      <c r="Q113" s="1064"/>
      <c r="R113" s="1065"/>
      <c r="S113" s="216" t="s">
        <v>297</v>
      </c>
      <c r="T113" s="678">
        <v>4</v>
      </c>
      <c r="U113" s="494" t="s">
        <v>261</v>
      </c>
    </row>
    <row r="114" spans="1:21" ht="14.25" thickBot="1">
      <c r="A114" s="260">
        <v>101</v>
      </c>
      <c r="B114" s="679">
        <v>50</v>
      </c>
      <c r="C114" s="219" t="s">
        <v>352</v>
      </c>
      <c r="D114" s="1147" t="s">
        <v>2919</v>
      </c>
      <c r="E114" s="1148"/>
      <c r="F114" s="219">
        <v>37</v>
      </c>
      <c r="G114" s="219">
        <v>0.3</v>
      </c>
      <c r="H114" s="219">
        <v>0.3</v>
      </c>
      <c r="I114" s="219" t="s">
        <v>1041</v>
      </c>
      <c r="J114" s="219" t="s">
        <v>2914</v>
      </c>
      <c r="K114" s="219" t="s">
        <v>960</v>
      </c>
      <c r="L114" s="1089" t="s">
        <v>2922</v>
      </c>
      <c r="M114" s="1090"/>
      <c r="N114" s="1090"/>
      <c r="O114" s="1090"/>
      <c r="P114" s="1090"/>
      <c r="Q114" s="1090"/>
      <c r="R114" s="1091"/>
      <c r="S114" s="220" t="s">
        <v>293</v>
      </c>
      <c r="T114" s="298">
        <v>8</v>
      </c>
      <c r="U114" s="221" t="s">
        <v>265</v>
      </c>
    </row>
    <row r="115" spans="1:21">
      <c r="B115" s="222"/>
      <c r="D115" s="677"/>
      <c r="E115" s="677"/>
      <c r="L115" s="211"/>
      <c r="M115" s="211"/>
      <c r="N115" s="211"/>
      <c r="O115" s="211"/>
      <c r="P115" s="211"/>
      <c r="Q115" s="211"/>
      <c r="R115" s="211"/>
      <c r="S115" s="44"/>
      <c r="T115" s="44"/>
      <c r="U115" s="90"/>
    </row>
    <row r="117" spans="1:21">
      <c r="L117" s="90"/>
      <c r="M117" s="90"/>
      <c r="N117" s="90"/>
      <c r="O117" s="90"/>
      <c r="P117" s="90"/>
      <c r="Q117" s="90"/>
      <c r="R117" s="90"/>
    </row>
    <row r="118" spans="1:21">
      <c r="L118" s="90"/>
      <c r="M118" s="90"/>
      <c r="N118" s="90"/>
      <c r="O118" s="90"/>
      <c r="P118" s="90"/>
      <c r="Q118" s="90"/>
      <c r="R118" s="90"/>
    </row>
    <row r="119" spans="1:21">
      <c r="L119" s="90"/>
      <c r="M119" s="90"/>
      <c r="N119" s="90"/>
      <c r="O119" s="90"/>
      <c r="P119" s="90"/>
      <c r="Q119" s="90"/>
      <c r="R119" s="90"/>
    </row>
    <row r="120" spans="1:21">
      <c r="L120" s="90"/>
      <c r="M120" s="90"/>
      <c r="N120" s="90"/>
      <c r="O120" s="90"/>
      <c r="P120" s="90"/>
      <c r="Q120" s="90"/>
      <c r="R120" s="90"/>
    </row>
    <row r="121" spans="1:21">
      <c r="L121" s="90"/>
      <c r="M121" s="90"/>
      <c r="N121" s="90"/>
      <c r="O121" s="90"/>
      <c r="P121" s="90"/>
      <c r="Q121" s="90"/>
      <c r="R121" s="90"/>
    </row>
    <row r="126" spans="1:21">
      <c r="S126" s="50" t="s">
        <v>515</v>
      </c>
      <c r="T126" s="80">
        <v>31</v>
      </c>
    </row>
    <row r="127" spans="1:21">
      <c r="S127" s="50" t="s">
        <v>514</v>
      </c>
      <c r="T127" s="80">
        <v>30</v>
      </c>
    </row>
    <row r="128" spans="1:21">
      <c r="S128" s="50" t="s">
        <v>266</v>
      </c>
      <c r="T128" s="80">
        <v>6</v>
      </c>
    </row>
    <row r="129" spans="4:20">
      <c r="S129" s="257" t="s">
        <v>1126</v>
      </c>
      <c r="T129" s="80">
        <v>19</v>
      </c>
    </row>
    <row r="130" spans="4:20">
      <c r="S130" s="50" t="s">
        <v>270</v>
      </c>
      <c r="T130" s="80">
        <v>17</v>
      </c>
    </row>
    <row r="131" spans="4:20">
      <c r="S131" s="216" t="s">
        <v>1127</v>
      </c>
      <c r="T131" s="80">
        <v>35</v>
      </c>
    </row>
    <row r="132" spans="4:20">
      <c r="S132" s="50" t="s">
        <v>1128</v>
      </c>
      <c r="T132" s="80">
        <v>14</v>
      </c>
    </row>
    <row r="133" spans="4:20">
      <c r="D133" s="1140"/>
      <c r="E133" s="1140"/>
      <c r="S133" s="50" t="s">
        <v>1129</v>
      </c>
      <c r="T133" s="80">
        <v>5</v>
      </c>
    </row>
    <row r="134" spans="4:20">
      <c r="S134" s="50" t="s">
        <v>1130</v>
      </c>
      <c r="T134" s="80">
        <v>15</v>
      </c>
    </row>
    <row r="135" spans="4:20">
      <c r="S135" s="50" t="s">
        <v>1029</v>
      </c>
      <c r="T135" s="80">
        <v>7</v>
      </c>
    </row>
    <row r="136" spans="4:20">
      <c r="S136" s="50" t="s">
        <v>1131</v>
      </c>
      <c r="T136" s="80">
        <v>9</v>
      </c>
    </row>
    <row r="137" spans="4:20">
      <c r="S137" s="50" t="s">
        <v>1132</v>
      </c>
      <c r="T137" s="80">
        <v>32</v>
      </c>
    </row>
    <row r="138" spans="4:20">
      <c r="S138" s="50" t="s">
        <v>283</v>
      </c>
      <c r="T138" s="80">
        <v>11</v>
      </c>
    </row>
    <row r="139" spans="4:20">
      <c r="S139" s="50" t="s">
        <v>286</v>
      </c>
      <c r="T139" s="80">
        <v>38</v>
      </c>
    </row>
    <row r="140" spans="4:20">
      <c r="S140" s="50" t="s">
        <v>562</v>
      </c>
      <c r="T140" s="351" t="s">
        <v>1133</v>
      </c>
    </row>
  </sheetData>
  <mergeCells count="249">
    <mergeCell ref="A77:A78"/>
    <mergeCell ref="L77:R78"/>
    <mergeCell ref="D133:E133"/>
    <mergeCell ref="D97:E97"/>
    <mergeCell ref="L97:R97"/>
    <mergeCell ref="L98:R98"/>
    <mergeCell ref="L106:R106"/>
    <mergeCell ref="D107:E107"/>
    <mergeCell ref="D108:E108"/>
    <mergeCell ref="D109:E109"/>
    <mergeCell ref="D110:E110"/>
    <mergeCell ref="D111:E111"/>
    <mergeCell ref="L107:R107"/>
    <mergeCell ref="D91:E91"/>
    <mergeCell ref="D92:E92"/>
    <mergeCell ref="D93:E93"/>
    <mergeCell ref="D94:E94"/>
    <mergeCell ref="B95:B96"/>
    <mergeCell ref="C95:C96"/>
    <mergeCell ref="D95:E96"/>
    <mergeCell ref="D112:E112"/>
    <mergeCell ref="D114:E114"/>
    <mergeCell ref="B77:B78"/>
    <mergeCell ref="C77:C78"/>
    <mergeCell ref="D77:E78"/>
    <mergeCell ref="D79:E79"/>
    <mergeCell ref="D80:E80"/>
    <mergeCell ref="J3:O3"/>
    <mergeCell ref="D4:E4"/>
    <mergeCell ref="J4:O4"/>
    <mergeCell ref="D9:E9"/>
    <mergeCell ref="J9:O9"/>
    <mergeCell ref="D10:E10"/>
    <mergeCell ref="J10:O10"/>
    <mergeCell ref="D15:E15"/>
    <mergeCell ref="J15:O15"/>
    <mergeCell ref="D16:E16"/>
    <mergeCell ref="J16:O16"/>
    <mergeCell ref="D17:E17"/>
    <mergeCell ref="J17:O17"/>
    <mergeCell ref="D11:E11"/>
    <mergeCell ref="J11:O11"/>
    <mergeCell ref="D12:E12"/>
    <mergeCell ref="L63:R63"/>
    <mergeCell ref="D67:E67"/>
    <mergeCell ref="D13:E13"/>
    <mergeCell ref="J13:O13"/>
    <mergeCell ref="D14:E14"/>
    <mergeCell ref="U3:V3"/>
    <mergeCell ref="Y3:Z3"/>
    <mergeCell ref="AA3:AB3"/>
    <mergeCell ref="AD3:AF3"/>
    <mergeCell ref="U4:V4"/>
    <mergeCell ref="Y4:Z4"/>
    <mergeCell ref="AA4:AB4"/>
    <mergeCell ref="AD4:AF4"/>
    <mergeCell ref="D8:E8"/>
    <mergeCell ref="J8:O8"/>
    <mergeCell ref="D5:E5"/>
    <mergeCell ref="J5:O5"/>
    <mergeCell ref="D6:E6"/>
    <mergeCell ref="J6:O6"/>
    <mergeCell ref="D7:E7"/>
    <mergeCell ref="J7:O7"/>
    <mergeCell ref="J14:O14"/>
    <mergeCell ref="J12:O12"/>
    <mergeCell ref="D21:E21"/>
    <mergeCell ref="J21:O21"/>
    <mergeCell ref="D22:E22"/>
    <mergeCell ref="J22:O22"/>
    <mergeCell ref="D23:E23"/>
    <mergeCell ref="J23:O23"/>
    <mergeCell ref="D18:E18"/>
    <mergeCell ref="J18:O18"/>
    <mergeCell ref="D19:E19"/>
    <mergeCell ref="J19:O19"/>
    <mergeCell ref="D20:E20"/>
    <mergeCell ref="J20:O20"/>
    <mergeCell ref="D27:E27"/>
    <mergeCell ref="J27:O27"/>
    <mergeCell ref="D28:E28"/>
    <mergeCell ref="J28:O28"/>
    <mergeCell ref="D29:E29"/>
    <mergeCell ref="J29:O29"/>
    <mergeCell ref="D24:E24"/>
    <mergeCell ref="J24:O24"/>
    <mergeCell ref="D25:E25"/>
    <mergeCell ref="J25:O25"/>
    <mergeCell ref="D26:E26"/>
    <mergeCell ref="J26:O26"/>
    <mergeCell ref="D33:E33"/>
    <mergeCell ref="J33:O33"/>
    <mergeCell ref="D34:E34"/>
    <mergeCell ref="J34:O34"/>
    <mergeCell ref="D35:E35"/>
    <mergeCell ref="J35:O35"/>
    <mergeCell ref="D30:E30"/>
    <mergeCell ref="J30:O30"/>
    <mergeCell ref="D31:E31"/>
    <mergeCell ref="J31:O31"/>
    <mergeCell ref="D32:E32"/>
    <mergeCell ref="J32:O32"/>
    <mergeCell ref="D39:E39"/>
    <mergeCell ref="J39:O39"/>
    <mergeCell ref="D40:E40"/>
    <mergeCell ref="J40:O40"/>
    <mergeCell ref="D41:E41"/>
    <mergeCell ref="J41:O41"/>
    <mergeCell ref="D36:E36"/>
    <mergeCell ref="J36:O36"/>
    <mergeCell ref="D37:E37"/>
    <mergeCell ref="J37:O37"/>
    <mergeCell ref="D38:E38"/>
    <mergeCell ref="J38:O38"/>
    <mergeCell ref="D45:E45"/>
    <mergeCell ref="J45:O45"/>
    <mergeCell ref="D46:E46"/>
    <mergeCell ref="J46:O46"/>
    <mergeCell ref="D47:E47"/>
    <mergeCell ref="J47:O47"/>
    <mergeCell ref="D42:E42"/>
    <mergeCell ref="J42:O42"/>
    <mergeCell ref="D43:E43"/>
    <mergeCell ref="J43:O43"/>
    <mergeCell ref="D44:E44"/>
    <mergeCell ref="J44:O44"/>
    <mergeCell ref="D51:E51"/>
    <mergeCell ref="J51:O51"/>
    <mergeCell ref="D48:E48"/>
    <mergeCell ref="J48:O48"/>
    <mergeCell ref="D49:E49"/>
    <mergeCell ref="J49:O49"/>
    <mergeCell ref="D50:E50"/>
    <mergeCell ref="J50:O50"/>
    <mergeCell ref="C53:K53"/>
    <mergeCell ref="D55:E55"/>
    <mergeCell ref="L62:R62"/>
    <mergeCell ref="L64:R64"/>
    <mergeCell ref="L65:R65"/>
    <mergeCell ref="L66:R66"/>
    <mergeCell ref="L67:R67"/>
    <mergeCell ref="L56:R56"/>
    <mergeCell ref="L57:R57"/>
    <mergeCell ref="L58:R58"/>
    <mergeCell ref="L59:R59"/>
    <mergeCell ref="L60:R60"/>
    <mergeCell ref="L61:R61"/>
    <mergeCell ref="D56:E56"/>
    <mergeCell ref="D57:E57"/>
    <mergeCell ref="D58:E58"/>
    <mergeCell ref="D59:E59"/>
    <mergeCell ref="D60:E60"/>
    <mergeCell ref="D61:E61"/>
    <mergeCell ref="D62:E62"/>
    <mergeCell ref="D63:E63"/>
    <mergeCell ref="D64:E64"/>
    <mergeCell ref="D65:E65"/>
    <mergeCell ref="D66:E66"/>
    <mergeCell ref="F77:F78"/>
    <mergeCell ref="G77:G78"/>
    <mergeCell ref="H77:H78"/>
    <mergeCell ref="L68:R68"/>
    <mergeCell ref="L69:R69"/>
    <mergeCell ref="L71:R71"/>
    <mergeCell ref="L72:R72"/>
    <mergeCell ref="L73:R73"/>
    <mergeCell ref="I77:I78"/>
    <mergeCell ref="J77:J78"/>
    <mergeCell ref="K77:K78"/>
    <mergeCell ref="D73:E73"/>
    <mergeCell ref="D74:E74"/>
    <mergeCell ref="B75:B76"/>
    <mergeCell ref="C75:C76"/>
    <mergeCell ref="D75:E76"/>
    <mergeCell ref="F75:F76"/>
    <mergeCell ref="G75:G76"/>
    <mergeCell ref="D68:E68"/>
    <mergeCell ref="D69:E69"/>
    <mergeCell ref="D70:E70"/>
    <mergeCell ref="D71:E71"/>
    <mergeCell ref="D72:E72"/>
    <mergeCell ref="S77:S78"/>
    <mergeCell ref="U77:U78"/>
    <mergeCell ref="L74:R74"/>
    <mergeCell ref="L75:R75"/>
    <mergeCell ref="L76:R76"/>
    <mergeCell ref="L79:R79"/>
    <mergeCell ref="H75:H76"/>
    <mergeCell ref="I75:I76"/>
    <mergeCell ref="J75:J76"/>
    <mergeCell ref="K75:K76"/>
    <mergeCell ref="S75:S76"/>
    <mergeCell ref="U75:U76"/>
    <mergeCell ref="T77:T78"/>
    <mergeCell ref="T75:T76"/>
    <mergeCell ref="D87:E87"/>
    <mergeCell ref="L88:R88"/>
    <mergeCell ref="L89:R89"/>
    <mergeCell ref="L90:R90"/>
    <mergeCell ref="L80:R80"/>
    <mergeCell ref="L81:R81"/>
    <mergeCell ref="L82:R82"/>
    <mergeCell ref="L83:R83"/>
    <mergeCell ref="L84:R84"/>
    <mergeCell ref="D81:E81"/>
    <mergeCell ref="D82:E82"/>
    <mergeCell ref="D83:E83"/>
    <mergeCell ref="D84:E84"/>
    <mergeCell ref="D85:E85"/>
    <mergeCell ref="D86:E86"/>
    <mergeCell ref="D88:E88"/>
    <mergeCell ref="D89:E89"/>
    <mergeCell ref="D90:E90"/>
    <mergeCell ref="L91:R91"/>
    <mergeCell ref="L92:R92"/>
    <mergeCell ref="L93:R93"/>
    <mergeCell ref="L94:R94"/>
    <mergeCell ref="L103:R103"/>
    <mergeCell ref="L109:R109"/>
    <mergeCell ref="L85:R85"/>
    <mergeCell ref="L86:R86"/>
    <mergeCell ref="L87:R87"/>
    <mergeCell ref="S92:S93"/>
    <mergeCell ref="D98:E98"/>
    <mergeCell ref="D99:E99"/>
    <mergeCell ref="D100:E100"/>
    <mergeCell ref="D101:E101"/>
    <mergeCell ref="L110:R110"/>
    <mergeCell ref="L111:R111"/>
    <mergeCell ref="L112:R112"/>
    <mergeCell ref="L114:R114"/>
    <mergeCell ref="L99:R99"/>
    <mergeCell ref="L100:R100"/>
    <mergeCell ref="L101:R101"/>
    <mergeCell ref="A95:A96"/>
    <mergeCell ref="L95:R96"/>
    <mergeCell ref="S95:S96"/>
    <mergeCell ref="L108:R108"/>
    <mergeCell ref="D113:E113"/>
    <mergeCell ref="L113:R113"/>
    <mergeCell ref="L102:R102"/>
    <mergeCell ref="F95:F96"/>
    <mergeCell ref="G95:G96"/>
    <mergeCell ref="H95:H96"/>
    <mergeCell ref="I95:I96"/>
    <mergeCell ref="J95:J96"/>
    <mergeCell ref="K95:K96"/>
    <mergeCell ref="D103:E103"/>
    <mergeCell ref="B105:K105"/>
  </mergeCells>
  <phoneticPr fontId="9"/>
  <pageMargins left="0.7" right="0.7" top="0.75" bottom="0.75" header="0.3" footer="0.3"/>
  <pageSetup paperSize="9" orientation="portrait" horizontalDpi="30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1">
    <pageSetUpPr fitToPage="1"/>
  </sheetPr>
  <dimension ref="A2:S108"/>
  <sheetViews>
    <sheetView zoomScale="85" zoomScaleNormal="85" workbookViewId="0">
      <selection activeCell="C29" sqref="C29"/>
    </sheetView>
  </sheetViews>
  <sheetFormatPr defaultColWidth="10.625" defaultRowHeight="17.25"/>
  <cols>
    <col min="1" max="1" width="5.875" style="104" customWidth="1"/>
    <col min="2" max="2" width="41.5" style="104" customWidth="1"/>
    <col min="3" max="3" width="6.25" style="104" customWidth="1"/>
    <col min="4" max="4" width="6.125" style="104" customWidth="1"/>
    <col min="5" max="5" width="10.625" style="104"/>
    <col min="6" max="6" width="9.625" style="104" customWidth="1"/>
    <col min="7" max="7" width="11.875" style="104" customWidth="1"/>
    <col min="8" max="8" width="14.375" style="104" customWidth="1"/>
    <col min="9" max="9" width="4.875" style="104" hidden="1" customWidth="1"/>
    <col min="10" max="10" width="5.375" style="105" hidden="1" customWidth="1"/>
    <col min="11" max="11" width="10.625" style="104" hidden="1" customWidth="1"/>
    <col min="12" max="12" width="11.25" style="104" customWidth="1"/>
    <col min="13" max="13" width="10.625" style="104"/>
    <col min="14" max="14" width="7.125" style="104" hidden="1" customWidth="1"/>
    <col min="15" max="15" width="14.875" style="104" hidden="1" customWidth="1"/>
    <col min="16" max="16" width="10.625" style="104"/>
    <col min="17" max="17" width="7.625" style="104" hidden="1" customWidth="1"/>
    <col min="18" max="18" width="14.875" style="104" hidden="1" customWidth="1"/>
    <col min="19" max="19" width="24.625" style="104" customWidth="1"/>
    <col min="20" max="16384" width="10.625" style="104"/>
  </cols>
  <sheetData>
    <row r="2" spans="2:19">
      <c r="B2" s="106" t="s">
        <v>298</v>
      </c>
      <c r="C2" s="106" t="s">
        <v>299</v>
      </c>
      <c r="D2" s="106" t="s">
        <v>300</v>
      </c>
      <c r="E2" s="106" t="s">
        <v>301</v>
      </c>
      <c r="F2" s="106" t="s">
        <v>302</v>
      </c>
      <c r="G2" s="106" t="s">
        <v>303</v>
      </c>
      <c r="H2" s="106" t="s">
        <v>304</v>
      </c>
      <c r="I2" s="107"/>
      <c r="J2" s="108"/>
      <c r="K2" s="107"/>
      <c r="L2" s="106" t="s">
        <v>305</v>
      </c>
      <c r="M2" s="106" t="s">
        <v>306</v>
      </c>
      <c r="N2" s="108"/>
      <c r="O2" s="106"/>
      <c r="P2" s="108" t="s">
        <v>307</v>
      </c>
      <c r="Q2" s="107"/>
      <c r="R2" s="107"/>
      <c r="S2" s="106" t="s">
        <v>308</v>
      </c>
    </row>
    <row r="3" spans="2:19">
      <c r="B3" s="109" t="s">
        <v>309</v>
      </c>
      <c r="C3" s="109" t="s">
        <v>310</v>
      </c>
      <c r="D3" s="110">
        <v>50</v>
      </c>
      <c r="E3" s="110" t="s">
        <v>311</v>
      </c>
      <c r="F3" s="110">
        <v>1005</v>
      </c>
      <c r="G3" s="111">
        <v>8200</v>
      </c>
      <c r="H3" s="111" t="s">
        <v>312</v>
      </c>
      <c r="I3" s="107"/>
      <c r="J3" s="108"/>
      <c r="K3" s="107"/>
      <c r="L3" s="110">
        <v>1000</v>
      </c>
      <c r="M3" s="110">
        <v>4000</v>
      </c>
      <c r="N3" s="106"/>
      <c r="O3" s="112"/>
      <c r="P3" s="106" t="s">
        <v>313</v>
      </c>
      <c r="Q3" s="107"/>
      <c r="R3" s="107"/>
      <c r="S3" s="112" t="s">
        <v>314</v>
      </c>
    </row>
    <row r="4" spans="2:19">
      <c r="B4" s="113"/>
      <c r="C4" s="109"/>
      <c r="D4" s="110"/>
      <c r="E4" s="110"/>
      <c r="F4" s="110"/>
      <c r="G4" s="111"/>
      <c r="H4" s="111"/>
      <c r="I4" s="107"/>
      <c r="J4" s="108"/>
      <c r="K4" s="107"/>
      <c r="L4" s="110"/>
      <c r="M4" s="110"/>
      <c r="N4" s="106"/>
      <c r="O4" s="112"/>
      <c r="P4" s="106">
        <v>1020</v>
      </c>
      <c r="Q4" s="107"/>
      <c r="R4" s="107"/>
      <c r="S4" s="112"/>
    </row>
    <row r="5" spans="2:19">
      <c r="B5" s="109" t="s">
        <v>315</v>
      </c>
      <c r="C5" s="109" t="s">
        <v>310</v>
      </c>
      <c r="D5" s="110">
        <v>50</v>
      </c>
      <c r="E5" s="110" t="s">
        <v>316</v>
      </c>
      <c r="F5" s="110">
        <v>1005</v>
      </c>
      <c r="G5" s="111">
        <v>8000</v>
      </c>
      <c r="H5" s="111" t="s">
        <v>312</v>
      </c>
      <c r="I5" s="107"/>
      <c r="J5" s="108"/>
      <c r="K5" s="107"/>
      <c r="L5" s="110">
        <v>1000</v>
      </c>
      <c r="M5" s="110">
        <v>2000</v>
      </c>
      <c r="N5" s="106"/>
      <c r="O5" s="112"/>
      <c r="P5" s="106" t="s">
        <v>317</v>
      </c>
      <c r="Q5" s="107"/>
      <c r="R5" s="107"/>
      <c r="S5" s="112" t="s">
        <v>314</v>
      </c>
    </row>
    <row r="6" spans="2:19">
      <c r="B6" s="113"/>
      <c r="C6" s="109"/>
      <c r="D6" s="110"/>
      <c r="E6" s="110"/>
      <c r="F6" s="110"/>
      <c r="G6" s="111"/>
      <c r="H6" s="111"/>
      <c r="I6" s="107"/>
      <c r="J6" s="108"/>
      <c r="K6" s="107"/>
      <c r="L6" s="110"/>
      <c r="M6" s="110"/>
      <c r="N6" s="106"/>
      <c r="O6" s="112"/>
      <c r="P6" s="106">
        <v>1015</v>
      </c>
      <c r="Q6" s="107"/>
      <c r="R6" s="107"/>
      <c r="S6" s="112"/>
    </row>
    <row r="7" spans="2:19">
      <c r="B7" s="109" t="s">
        <v>318</v>
      </c>
      <c r="C7" s="109" t="s">
        <v>310</v>
      </c>
      <c r="D7" s="110">
        <v>50</v>
      </c>
      <c r="E7" s="110" t="s">
        <v>264</v>
      </c>
      <c r="F7" s="110">
        <v>1005</v>
      </c>
      <c r="G7" s="111">
        <v>8000</v>
      </c>
      <c r="H7" s="111" t="s">
        <v>312</v>
      </c>
      <c r="I7" s="107"/>
      <c r="J7" s="108"/>
      <c r="K7" s="107"/>
      <c r="L7" s="110">
        <v>1000</v>
      </c>
      <c r="M7" s="110">
        <v>2000</v>
      </c>
      <c r="N7" s="106"/>
      <c r="O7" s="112"/>
      <c r="P7" s="106" t="s">
        <v>319</v>
      </c>
      <c r="Q7" s="107"/>
      <c r="R7" s="107"/>
      <c r="S7" s="112" t="s">
        <v>320</v>
      </c>
    </row>
    <row r="8" spans="2:19">
      <c r="B8" s="113"/>
      <c r="C8" s="109"/>
      <c r="D8" s="110"/>
      <c r="E8" s="110"/>
      <c r="F8" s="110"/>
      <c r="G8" s="111"/>
      <c r="H8" s="111"/>
      <c r="I8" s="107"/>
      <c r="J8" s="108"/>
      <c r="K8" s="107"/>
      <c r="L8" s="110"/>
      <c r="M8" s="110"/>
      <c r="N8" s="106"/>
      <c r="O8" s="112"/>
      <c r="P8" s="106">
        <v>1015</v>
      </c>
      <c r="Q8" s="107"/>
      <c r="R8" s="107"/>
      <c r="S8" s="112"/>
    </row>
    <row r="9" spans="2:19">
      <c r="B9" s="109" t="s">
        <v>321</v>
      </c>
      <c r="C9" s="109" t="s">
        <v>310</v>
      </c>
      <c r="D9" s="110">
        <v>50</v>
      </c>
      <c r="E9" s="110" t="s">
        <v>322</v>
      </c>
      <c r="F9" s="110">
        <v>1005</v>
      </c>
      <c r="G9" s="111">
        <v>8200</v>
      </c>
      <c r="H9" s="111" t="s">
        <v>312</v>
      </c>
      <c r="I9" s="107"/>
      <c r="J9" s="108"/>
      <c r="K9" s="107"/>
      <c r="L9" s="110">
        <v>1000</v>
      </c>
      <c r="M9" s="110">
        <v>2000</v>
      </c>
      <c r="N9" s="106"/>
      <c r="O9" s="112"/>
      <c r="P9" s="106" t="s">
        <v>319</v>
      </c>
      <c r="Q9" s="107"/>
      <c r="R9" s="107"/>
      <c r="S9" s="112" t="s">
        <v>314</v>
      </c>
    </row>
    <row r="10" spans="2:19">
      <c r="B10" s="109"/>
      <c r="C10" s="109"/>
      <c r="D10" s="110"/>
      <c r="E10" s="110"/>
      <c r="F10" s="110"/>
      <c r="G10" s="111"/>
      <c r="H10" s="111"/>
      <c r="I10" s="107"/>
      <c r="J10" s="108"/>
      <c r="K10" s="107"/>
      <c r="L10" s="110"/>
      <c r="M10" s="110"/>
      <c r="N10" s="106"/>
      <c r="O10" s="112"/>
      <c r="P10" s="106">
        <v>1015</v>
      </c>
      <c r="Q10" s="107"/>
      <c r="R10" s="107"/>
      <c r="S10" s="112"/>
    </row>
    <row r="11" spans="2:19">
      <c r="B11" s="109" t="s">
        <v>323</v>
      </c>
      <c r="C11" s="109" t="s">
        <v>324</v>
      </c>
      <c r="D11" s="110">
        <v>50</v>
      </c>
      <c r="E11" s="110" t="s">
        <v>325</v>
      </c>
      <c r="F11" s="110">
        <v>1005</v>
      </c>
      <c r="G11" s="111">
        <v>8000</v>
      </c>
      <c r="H11" s="111" t="s">
        <v>312</v>
      </c>
      <c r="I11" s="107"/>
      <c r="J11" s="108"/>
      <c r="K11" s="107"/>
      <c r="L11" s="110">
        <v>1000</v>
      </c>
      <c r="M11" s="110">
        <v>2000</v>
      </c>
      <c r="N11" s="106"/>
      <c r="O11" s="112"/>
      <c r="P11" s="106" t="s">
        <v>1201</v>
      </c>
      <c r="Q11" s="107"/>
      <c r="R11" s="107"/>
      <c r="S11" s="112" t="s">
        <v>320</v>
      </c>
    </row>
    <row r="12" spans="2:19">
      <c r="B12" s="109"/>
      <c r="C12" s="109"/>
      <c r="D12" s="110"/>
      <c r="E12" s="110"/>
      <c r="F12" s="110"/>
      <c r="G12" s="111"/>
      <c r="H12" s="111"/>
      <c r="I12" s="107"/>
      <c r="J12" s="108"/>
      <c r="K12" s="107"/>
      <c r="L12" s="110"/>
      <c r="M12" s="110"/>
      <c r="N12" s="106"/>
      <c r="O12" s="112"/>
      <c r="P12" s="106">
        <v>1015</v>
      </c>
      <c r="Q12" s="107"/>
      <c r="R12" s="107"/>
      <c r="S12" s="112"/>
    </row>
    <row r="13" spans="2:19">
      <c r="B13" s="109" t="s">
        <v>326</v>
      </c>
      <c r="C13" s="109" t="s">
        <v>310</v>
      </c>
      <c r="D13" s="110">
        <v>50</v>
      </c>
      <c r="E13" s="110" t="s">
        <v>267</v>
      </c>
      <c r="F13" s="110">
        <v>1005</v>
      </c>
      <c r="G13" s="111">
        <v>8200</v>
      </c>
      <c r="H13" s="111" t="s">
        <v>312</v>
      </c>
      <c r="I13" s="107"/>
      <c r="J13" s="108"/>
      <c r="K13" s="107"/>
      <c r="L13" s="110">
        <v>1000</v>
      </c>
      <c r="M13" s="110">
        <v>2000</v>
      </c>
      <c r="N13" s="106"/>
      <c r="O13" s="112"/>
      <c r="P13" s="106" t="s">
        <v>1202</v>
      </c>
      <c r="Q13" s="107"/>
      <c r="R13" s="107"/>
      <c r="S13" s="112" t="s">
        <v>314</v>
      </c>
    </row>
    <row r="14" spans="2:19">
      <c r="B14" s="113"/>
      <c r="C14" s="109"/>
      <c r="D14" s="110"/>
      <c r="E14" s="110"/>
      <c r="F14" s="110"/>
      <c r="G14" s="111"/>
      <c r="H14" s="111"/>
      <c r="I14" s="107"/>
      <c r="J14" s="108"/>
      <c r="K14" s="107"/>
      <c r="L14" s="110"/>
      <c r="M14" s="110"/>
      <c r="N14" s="106"/>
      <c r="O14" s="112"/>
      <c r="P14" s="106">
        <v>1015</v>
      </c>
      <c r="Q14" s="107"/>
      <c r="R14" s="107"/>
      <c r="S14" s="112"/>
    </row>
    <row r="15" spans="2:19">
      <c r="B15" s="109" t="s">
        <v>326</v>
      </c>
      <c r="C15" s="109" t="s">
        <v>324</v>
      </c>
      <c r="D15" s="110">
        <v>25</v>
      </c>
      <c r="E15" s="110" t="s">
        <v>327</v>
      </c>
      <c r="F15" s="110">
        <v>1005</v>
      </c>
      <c r="G15" s="111">
        <v>8000</v>
      </c>
      <c r="H15" s="111" t="s">
        <v>312</v>
      </c>
      <c r="I15" s="107"/>
      <c r="J15" s="108"/>
      <c r="K15" s="107"/>
      <c r="L15" s="110">
        <v>1000</v>
      </c>
      <c r="M15" s="110">
        <v>6000</v>
      </c>
      <c r="N15" s="106"/>
      <c r="O15" s="112"/>
      <c r="P15" s="106" t="s">
        <v>319</v>
      </c>
      <c r="Q15" s="107"/>
      <c r="R15" s="107"/>
      <c r="S15" s="112" t="s">
        <v>314</v>
      </c>
    </row>
    <row r="16" spans="2:19">
      <c r="B16" s="114"/>
      <c r="C16" s="109"/>
      <c r="D16" s="110"/>
      <c r="E16" s="110"/>
      <c r="F16" s="110"/>
      <c r="G16" s="111"/>
      <c r="H16" s="111"/>
      <c r="I16" s="107"/>
      <c r="J16" s="108"/>
      <c r="K16" s="107"/>
      <c r="L16" s="110"/>
      <c r="M16" s="110">
        <v>2000</v>
      </c>
      <c r="N16" s="106"/>
      <c r="O16" s="112"/>
      <c r="P16" s="106">
        <v>1015</v>
      </c>
      <c r="Q16" s="107"/>
      <c r="R16" s="107"/>
      <c r="S16" s="112"/>
    </row>
    <row r="17" spans="1:19">
      <c r="B17" s="109" t="s">
        <v>328</v>
      </c>
      <c r="C17" s="109" t="s">
        <v>310</v>
      </c>
      <c r="D17" s="110">
        <v>50</v>
      </c>
      <c r="E17" s="110" t="s">
        <v>329</v>
      </c>
      <c r="F17" s="110">
        <v>1235</v>
      </c>
      <c r="G17" s="111">
        <v>6200</v>
      </c>
      <c r="H17" s="111" t="s">
        <v>330</v>
      </c>
      <c r="I17" s="107"/>
      <c r="J17" s="108"/>
      <c r="K17" s="107"/>
      <c r="L17" s="110">
        <v>1205</v>
      </c>
      <c r="M17" s="110">
        <v>6000</v>
      </c>
      <c r="N17" s="106"/>
      <c r="O17" s="112"/>
      <c r="P17" s="106" t="s">
        <v>331</v>
      </c>
      <c r="Q17" s="107"/>
      <c r="R17" s="107"/>
      <c r="S17" s="112" t="s">
        <v>332</v>
      </c>
    </row>
    <row r="18" spans="1:19">
      <c r="B18" s="113"/>
      <c r="C18" s="109"/>
      <c r="D18" s="110"/>
      <c r="E18" s="110"/>
      <c r="F18" s="110"/>
      <c r="G18" s="111"/>
      <c r="H18" s="111"/>
      <c r="I18" s="107"/>
      <c r="J18" s="108"/>
      <c r="K18" s="107"/>
      <c r="L18" s="110"/>
      <c r="M18" s="110"/>
      <c r="N18" s="106"/>
      <c r="O18" s="112"/>
      <c r="P18" s="106">
        <v>1220</v>
      </c>
      <c r="Q18" s="107"/>
      <c r="R18" s="107"/>
      <c r="S18" s="112"/>
    </row>
    <row r="19" spans="1:19">
      <c r="B19" s="109" t="s">
        <v>333</v>
      </c>
      <c r="C19" s="109" t="s">
        <v>310</v>
      </c>
      <c r="D19" s="110">
        <v>50</v>
      </c>
      <c r="E19" s="110" t="s">
        <v>274</v>
      </c>
      <c r="F19" s="110">
        <v>1235</v>
      </c>
      <c r="G19" s="111">
        <v>6200</v>
      </c>
      <c r="H19" s="111" t="s">
        <v>330</v>
      </c>
      <c r="I19" s="107"/>
      <c r="J19" s="108"/>
      <c r="K19" s="107"/>
      <c r="L19" s="110">
        <v>1190</v>
      </c>
      <c r="M19" s="110">
        <v>6000</v>
      </c>
      <c r="N19" s="106"/>
      <c r="O19" s="112"/>
      <c r="P19" s="106" t="s">
        <v>331</v>
      </c>
      <c r="Q19" s="107"/>
      <c r="R19" s="107"/>
      <c r="S19" s="112" t="s">
        <v>334</v>
      </c>
    </row>
    <row r="20" spans="1:19">
      <c r="B20" s="113"/>
      <c r="C20" s="109"/>
      <c r="D20" s="110"/>
      <c r="E20" s="110"/>
      <c r="F20" s="110"/>
      <c r="G20" s="111"/>
      <c r="H20" s="111"/>
      <c r="I20" s="107"/>
      <c r="J20" s="108"/>
      <c r="K20" s="107"/>
      <c r="L20" s="110"/>
      <c r="M20" s="110"/>
      <c r="N20" s="106"/>
      <c r="O20" s="112"/>
      <c r="P20" s="106">
        <v>1220</v>
      </c>
      <c r="Q20" s="107"/>
      <c r="R20" s="107"/>
      <c r="S20" s="112"/>
    </row>
    <row r="21" spans="1:19">
      <c r="B21" s="109" t="s">
        <v>333</v>
      </c>
      <c r="C21" s="109" t="s">
        <v>310</v>
      </c>
      <c r="D21" s="110">
        <v>50</v>
      </c>
      <c r="E21" s="110" t="s">
        <v>329</v>
      </c>
      <c r="F21" s="110">
        <v>1235</v>
      </c>
      <c r="G21" s="111">
        <v>6000</v>
      </c>
      <c r="H21" s="111" t="s">
        <v>330</v>
      </c>
      <c r="I21" s="107"/>
      <c r="J21" s="108"/>
      <c r="K21" s="107"/>
      <c r="L21" s="110">
        <v>1120</v>
      </c>
      <c r="M21" s="110">
        <v>6000</v>
      </c>
      <c r="N21" s="106"/>
      <c r="O21" s="112"/>
      <c r="P21" s="106" t="s">
        <v>331</v>
      </c>
      <c r="Q21" s="107"/>
      <c r="R21" s="107"/>
      <c r="S21" s="112" t="s">
        <v>335</v>
      </c>
    </row>
    <row r="22" spans="1:19">
      <c r="B22" s="113"/>
      <c r="C22" s="109"/>
      <c r="D22" s="110"/>
      <c r="E22" s="110"/>
      <c r="F22" s="110"/>
      <c r="G22" s="111"/>
      <c r="H22" s="111"/>
      <c r="I22" s="107"/>
      <c r="J22" s="108"/>
      <c r="K22" s="107"/>
      <c r="L22" s="110"/>
      <c r="M22" s="110"/>
      <c r="N22" s="106"/>
      <c r="O22" s="112"/>
      <c r="P22" s="106">
        <v>1140</v>
      </c>
      <c r="Q22" s="107"/>
      <c r="R22" s="107"/>
      <c r="S22" s="112"/>
    </row>
    <row r="23" spans="1:19">
      <c r="B23" s="109" t="s">
        <v>336</v>
      </c>
      <c r="C23" s="109" t="s">
        <v>310</v>
      </c>
      <c r="D23" s="110">
        <v>50</v>
      </c>
      <c r="E23" s="110" t="s">
        <v>337</v>
      </c>
      <c r="F23" s="110">
        <v>1200</v>
      </c>
      <c r="G23" s="111">
        <v>6000</v>
      </c>
      <c r="H23" s="111" t="s">
        <v>312</v>
      </c>
      <c r="I23" s="107"/>
      <c r="J23" s="108"/>
      <c r="K23" s="107"/>
      <c r="L23" s="110">
        <v>1190</v>
      </c>
      <c r="M23" s="110">
        <v>6000</v>
      </c>
      <c r="N23" s="106"/>
      <c r="O23" s="112"/>
      <c r="P23" s="106" t="s">
        <v>331</v>
      </c>
      <c r="Q23" s="107"/>
      <c r="R23" s="107"/>
      <c r="S23" s="112" t="s">
        <v>334</v>
      </c>
    </row>
    <row r="24" spans="1:19">
      <c r="B24" s="113"/>
      <c r="C24" s="109"/>
      <c r="D24" s="110"/>
      <c r="E24" s="110"/>
      <c r="F24" s="110"/>
      <c r="G24" s="111"/>
      <c r="H24" s="111"/>
      <c r="I24" s="107"/>
      <c r="J24" s="108"/>
      <c r="K24" s="107"/>
      <c r="L24" s="110"/>
      <c r="M24" s="110"/>
      <c r="N24" s="106"/>
      <c r="O24" s="112"/>
      <c r="P24" s="106">
        <v>1220</v>
      </c>
      <c r="Q24" s="107"/>
      <c r="R24" s="107"/>
      <c r="S24" s="112"/>
    </row>
    <row r="25" spans="1:19">
      <c r="B25" s="109" t="s">
        <v>338</v>
      </c>
      <c r="C25" s="109" t="s">
        <v>310</v>
      </c>
      <c r="D25" s="110">
        <v>50</v>
      </c>
      <c r="E25" s="110" t="s">
        <v>337</v>
      </c>
      <c r="F25" s="110">
        <v>1120</v>
      </c>
      <c r="G25" s="111">
        <v>8000</v>
      </c>
      <c r="H25" s="111" t="s">
        <v>312</v>
      </c>
      <c r="I25" s="107"/>
      <c r="J25" s="108"/>
      <c r="K25" s="107"/>
      <c r="L25" s="110">
        <v>1120</v>
      </c>
      <c r="M25" s="110">
        <v>4000</v>
      </c>
      <c r="N25" s="106"/>
      <c r="O25" s="112"/>
      <c r="P25" s="106" t="s">
        <v>331</v>
      </c>
      <c r="Q25" s="107"/>
      <c r="R25" s="107"/>
      <c r="S25" s="112" t="s">
        <v>335</v>
      </c>
    </row>
    <row r="26" spans="1:19">
      <c r="A26" s="115"/>
      <c r="B26" s="113"/>
      <c r="C26" s="109"/>
      <c r="D26" s="110"/>
      <c r="E26" s="110"/>
      <c r="F26" s="110"/>
      <c r="G26" s="111"/>
      <c r="H26" s="111"/>
      <c r="I26" s="107"/>
      <c r="J26" s="108"/>
      <c r="K26" s="107"/>
      <c r="L26" s="110"/>
      <c r="M26" s="110"/>
      <c r="N26" s="106"/>
      <c r="O26" s="112"/>
      <c r="P26" s="106">
        <v>1140</v>
      </c>
      <c r="Q26" s="107"/>
      <c r="R26" s="107"/>
      <c r="S26" s="112"/>
    </row>
    <row r="27" spans="1:19">
      <c r="B27" s="109" t="s">
        <v>339</v>
      </c>
      <c r="C27" s="109" t="s">
        <v>310</v>
      </c>
      <c r="D27" s="110">
        <v>50</v>
      </c>
      <c r="E27" s="110" t="s">
        <v>274</v>
      </c>
      <c r="F27" s="110">
        <v>1125</v>
      </c>
      <c r="G27" s="111">
        <v>6000</v>
      </c>
      <c r="H27" s="111" t="s">
        <v>340</v>
      </c>
      <c r="I27" s="107"/>
      <c r="J27" s="108"/>
      <c r="K27" s="107"/>
      <c r="L27" s="110">
        <v>1120</v>
      </c>
      <c r="M27" s="110">
        <v>6000</v>
      </c>
      <c r="N27" s="106"/>
      <c r="O27" s="112"/>
      <c r="P27" s="106" t="s">
        <v>341</v>
      </c>
      <c r="Q27" s="107"/>
      <c r="R27" s="107"/>
      <c r="S27" s="112" t="s">
        <v>335</v>
      </c>
    </row>
    <row r="28" spans="1:19">
      <c r="B28" s="109"/>
      <c r="C28" s="109"/>
      <c r="D28" s="110"/>
      <c r="E28" s="110"/>
      <c r="F28" s="110"/>
      <c r="G28" s="111"/>
      <c r="H28" s="111"/>
      <c r="I28" s="107"/>
      <c r="J28" s="108"/>
      <c r="K28" s="107"/>
      <c r="L28" s="110"/>
      <c r="M28" s="110"/>
      <c r="N28" s="106"/>
      <c r="O28" s="112"/>
      <c r="P28" s="106">
        <v>1140</v>
      </c>
      <c r="Q28" s="107"/>
      <c r="R28" s="107"/>
      <c r="S28" s="112"/>
    </row>
    <row r="29" spans="1:19">
      <c r="B29" s="109" t="s">
        <v>342</v>
      </c>
      <c r="C29" s="109" t="s">
        <v>324</v>
      </c>
      <c r="D29" s="110">
        <v>25</v>
      </c>
      <c r="E29" s="110" t="s">
        <v>204</v>
      </c>
      <c r="F29" s="110">
        <v>1125</v>
      </c>
      <c r="G29" s="111">
        <v>6000</v>
      </c>
      <c r="H29" s="111" t="s">
        <v>312</v>
      </c>
      <c r="I29" s="107"/>
      <c r="J29" s="108"/>
      <c r="K29" s="107"/>
      <c r="L29" s="110">
        <v>1120</v>
      </c>
      <c r="M29" s="110">
        <v>6000</v>
      </c>
      <c r="N29" s="106"/>
      <c r="O29" s="112"/>
      <c r="P29" s="106" t="s">
        <v>331</v>
      </c>
      <c r="Q29" s="107"/>
      <c r="R29" s="107"/>
      <c r="S29" s="112" t="s">
        <v>335</v>
      </c>
    </row>
    <row r="30" spans="1:19">
      <c r="B30" s="109"/>
      <c r="C30" s="109"/>
      <c r="D30" s="110"/>
      <c r="E30" s="110"/>
      <c r="F30" s="110"/>
      <c r="G30" s="111"/>
      <c r="H30" s="111"/>
      <c r="I30" s="107"/>
      <c r="J30" s="108"/>
      <c r="K30" s="107"/>
      <c r="L30" s="110"/>
      <c r="M30" s="110"/>
      <c r="N30" s="106"/>
      <c r="O30" s="112"/>
      <c r="P30" s="106">
        <v>1140</v>
      </c>
      <c r="Q30" s="107"/>
      <c r="R30" s="107"/>
      <c r="S30" s="112"/>
    </row>
    <row r="31" spans="1:19">
      <c r="B31" s="109" t="s">
        <v>343</v>
      </c>
      <c r="C31" s="109" t="s">
        <v>324</v>
      </c>
      <c r="D31" s="110">
        <v>25</v>
      </c>
      <c r="E31" s="110" t="s">
        <v>344</v>
      </c>
      <c r="F31" s="110">
        <v>1100</v>
      </c>
      <c r="G31" s="111">
        <v>18000</v>
      </c>
      <c r="H31" s="111" t="s">
        <v>312</v>
      </c>
      <c r="I31" s="107"/>
      <c r="J31" s="108"/>
      <c r="K31" s="107"/>
      <c r="L31" s="110">
        <v>1100</v>
      </c>
      <c r="M31" s="110">
        <v>6000</v>
      </c>
      <c r="N31" s="106"/>
      <c r="O31" s="112"/>
      <c r="P31" s="106" t="s">
        <v>331</v>
      </c>
      <c r="Q31" s="107"/>
      <c r="R31" s="107"/>
      <c r="S31" s="112" t="s">
        <v>320</v>
      </c>
    </row>
    <row r="32" spans="1:19">
      <c r="B32" s="113"/>
      <c r="C32" s="109"/>
      <c r="D32" s="110"/>
      <c r="E32" s="110"/>
      <c r="F32" s="110"/>
      <c r="G32" s="111">
        <v>12000</v>
      </c>
      <c r="H32" s="111"/>
      <c r="I32" s="107"/>
      <c r="J32" s="108"/>
      <c r="K32" s="107"/>
      <c r="L32" s="110"/>
      <c r="M32" s="110"/>
      <c r="N32" s="106"/>
      <c r="O32" s="112"/>
      <c r="P32" s="106">
        <v>1110</v>
      </c>
      <c r="Q32" s="107"/>
      <c r="R32" s="107"/>
      <c r="S32" s="112"/>
    </row>
    <row r="33" spans="2:19">
      <c r="B33" s="109" t="s">
        <v>343</v>
      </c>
      <c r="C33" s="109" t="s">
        <v>310</v>
      </c>
      <c r="D33" s="110">
        <v>25</v>
      </c>
      <c r="E33" s="110" t="s">
        <v>344</v>
      </c>
      <c r="F33" s="110">
        <v>1000</v>
      </c>
      <c r="G33" s="111">
        <v>18000</v>
      </c>
      <c r="H33" s="111" t="s">
        <v>312</v>
      </c>
      <c r="I33" s="107"/>
      <c r="J33" s="108"/>
      <c r="K33" s="107"/>
      <c r="L33" s="110">
        <v>1000</v>
      </c>
      <c r="M33" s="110">
        <v>6000</v>
      </c>
      <c r="N33" s="106"/>
      <c r="O33" s="112"/>
      <c r="P33" s="106" t="s">
        <v>331</v>
      </c>
      <c r="Q33" s="272"/>
      <c r="R33" s="107"/>
      <c r="S33" s="275" t="s">
        <v>314</v>
      </c>
    </row>
    <row r="34" spans="2:19">
      <c r="B34" s="113"/>
      <c r="C34" s="109"/>
      <c r="D34" s="110"/>
      <c r="E34" s="110"/>
      <c r="F34" s="110"/>
      <c r="G34" s="111">
        <v>12000</v>
      </c>
      <c r="H34" s="111"/>
      <c r="I34" s="107"/>
      <c r="J34" s="108"/>
      <c r="K34" s="107"/>
      <c r="L34" s="110"/>
      <c r="M34" s="110"/>
      <c r="N34" s="106"/>
      <c r="O34" s="112"/>
      <c r="P34" s="106">
        <v>1010</v>
      </c>
      <c r="Q34" s="272"/>
      <c r="R34" s="107"/>
      <c r="S34" s="275"/>
    </row>
    <row r="35" spans="2:19">
      <c r="B35" s="116" t="s">
        <v>345</v>
      </c>
      <c r="C35" s="117" t="s">
        <v>310</v>
      </c>
      <c r="D35" s="118">
        <v>50</v>
      </c>
      <c r="E35" s="118" t="s">
        <v>329</v>
      </c>
      <c r="F35" s="118">
        <v>1120</v>
      </c>
      <c r="G35" s="119">
        <v>10000</v>
      </c>
      <c r="H35" s="111" t="s">
        <v>312</v>
      </c>
      <c r="I35" s="120" t="e">
        <f>+F35*G35*H35/1000</f>
        <v>#VALUE!</v>
      </c>
      <c r="J35" s="121">
        <v>90</v>
      </c>
      <c r="K35" s="122" t="e">
        <f>+I35*J35/100</f>
        <v>#VALUE!</v>
      </c>
      <c r="L35" s="123">
        <v>1120</v>
      </c>
      <c r="M35" s="124">
        <v>5000</v>
      </c>
      <c r="N35" s="118">
        <v>12</v>
      </c>
      <c r="O35" s="125">
        <v>6</v>
      </c>
      <c r="P35" s="106" t="s">
        <v>346</v>
      </c>
      <c r="Q35" s="273" t="s">
        <v>347</v>
      </c>
      <c r="R35" s="276"/>
      <c r="S35" s="126" t="s">
        <v>348</v>
      </c>
    </row>
    <row r="36" spans="2:19">
      <c r="B36" s="113"/>
      <c r="C36" s="109"/>
      <c r="D36" s="110"/>
      <c r="E36" s="110"/>
      <c r="F36" s="110">
        <v>1160</v>
      </c>
      <c r="G36" s="111">
        <v>10000</v>
      </c>
      <c r="H36" s="111" t="s">
        <v>349</v>
      </c>
      <c r="I36" s="107"/>
      <c r="J36" s="108"/>
      <c r="K36" s="107"/>
      <c r="L36" s="110">
        <v>1120</v>
      </c>
      <c r="M36" s="110">
        <v>5000</v>
      </c>
      <c r="N36" s="106"/>
      <c r="O36" s="112"/>
      <c r="P36" s="106">
        <v>1125</v>
      </c>
      <c r="Q36" s="272"/>
      <c r="R36" s="107"/>
      <c r="S36" s="275"/>
    </row>
    <row r="37" spans="2:19">
      <c r="B37" s="127" t="s">
        <v>350</v>
      </c>
      <c r="C37" s="117" t="s">
        <v>351</v>
      </c>
      <c r="D37" s="118">
        <v>50</v>
      </c>
      <c r="E37" s="118" t="s">
        <v>352</v>
      </c>
      <c r="F37" s="128">
        <v>1120</v>
      </c>
      <c r="G37" s="129">
        <v>8000</v>
      </c>
      <c r="H37" s="111" t="s">
        <v>312</v>
      </c>
      <c r="I37" s="120" t="e">
        <f>+F37*G37*H37/1000</f>
        <v>#VALUE!</v>
      </c>
      <c r="J37" s="121">
        <v>90</v>
      </c>
      <c r="K37" s="122" t="e">
        <f>+I37*J37/100</f>
        <v>#VALUE!</v>
      </c>
      <c r="L37" s="123">
        <v>1120</v>
      </c>
      <c r="M37" s="124">
        <v>4000</v>
      </c>
      <c r="N37" s="118">
        <v>12</v>
      </c>
      <c r="O37" s="125">
        <v>6</v>
      </c>
      <c r="P37" s="106" t="s">
        <v>353</v>
      </c>
      <c r="Q37" s="273" t="s">
        <v>347</v>
      </c>
      <c r="R37" s="276"/>
      <c r="S37" s="126" t="s">
        <v>314</v>
      </c>
    </row>
    <row r="38" spans="2:19">
      <c r="B38" s="109"/>
      <c r="C38" s="109"/>
      <c r="D38" s="110"/>
      <c r="E38" s="110"/>
      <c r="F38" s="110"/>
      <c r="G38" s="111"/>
      <c r="H38" s="110"/>
      <c r="I38" s="130"/>
      <c r="J38" s="130"/>
      <c r="K38" s="130"/>
      <c r="L38" s="110"/>
      <c r="M38" s="110"/>
      <c r="N38" s="110"/>
      <c r="O38" s="131"/>
      <c r="P38" s="106">
        <v>1125</v>
      </c>
      <c r="Q38" s="274"/>
      <c r="R38" s="106"/>
      <c r="S38" s="275"/>
    </row>
    <row r="39" spans="2:19">
      <c r="B39" s="132" t="s">
        <v>354</v>
      </c>
      <c r="C39" s="117" t="s">
        <v>355</v>
      </c>
      <c r="D39" s="118">
        <v>25</v>
      </c>
      <c r="E39" s="118" t="s">
        <v>356</v>
      </c>
      <c r="F39" s="118">
        <v>1240</v>
      </c>
      <c r="G39" s="119">
        <v>12200</v>
      </c>
      <c r="H39" s="128" t="s">
        <v>349</v>
      </c>
      <c r="I39" s="133" t="s">
        <v>357</v>
      </c>
      <c r="J39" s="134" t="s">
        <v>358</v>
      </c>
      <c r="K39" s="135" t="s">
        <v>358</v>
      </c>
      <c r="L39" s="123">
        <v>1205</v>
      </c>
      <c r="M39" s="124">
        <v>6000</v>
      </c>
      <c r="N39" s="118">
        <v>6</v>
      </c>
      <c r="O39" s="125">
        <v>6</v>
      </c>
      <c r="P39" s="106" t="s">
        <v>353</v>
      </c>
      <c r="Q39" s="273" t="s">
        <v>347</v>
      </c>
      <c r="R39" s="276">
        <v>43987</v>
      </c>
      <c r="S39" s="275" t="s">
        <v>332</v>
      </c>
    </row>
    <row r="40" spans="2:19">
      <c r="B40" s="109"/>
      <c r="C40" s="109"/>
      <c r="D40" s="110"/>
      <c r="E40" s="110"/>
      <c r="F40" s="110"/>
      <c r="G40" s="111"/>
      <c r="H40" s="110"/>
      <c r="I40" s="110"/>
      <c r="J40" s="110"/>
      <c r="K40" s="110"/>
      <c r="L40" s="110"/>
      <c r="M40" s="110"/>
      <c r="N40" s="110"/>
      <c r="O40" s="130"/>
      <c r="P40" s="106">
        <v>1220</v>
      </c>
      <c r="Q40" s="274"/>
      <c r="R40" s="106"/>
      <c r="S40" s="275"/>
    </row>
    <row r="41" spans="2:19">
      <c r="B41" s="136" t="s">
        <v>359</v>
      </c>
      <c r="C41" s="117" t="s">
        <v>351</v>
      </c>
      <c r="D41" s="137">
        <v>38</v>
      </c>
      <c r="E41" s="138" t="s">
        <v>360</v>
      </c>
      <c r="F41" s="138">
        <v>1005</v>
      </c>
      <c r="G41" s="138">
        <v>6000</v>
      </c>
      <c r="H41" s="111" t="s">
        <v>312</v>
      </c>
      <c r="I41" s="139" t="e">
        <f>+E41*F41*G41/1000</f>
        <v>#VALUE!</v>
      </c>
      <c r="J41" s="140">
        <v>95.7</v>
      </c>
      <c r="K41" s="139" t="e">
        <f>+I41*J41/100</f>
        <v>#VALUE!</v>
      </c>
      <c r="L41" s="138">
        <v>1000</v>
      </c>
      <c r="M41" s="138">
        <v>2000</v>
      </c>
      <c r="N41" s="107"/>
      <c r="O41" s="107"/>
      <c r="P41" s="106" t="s">
        <v>346</v>
      </c>
      <c r="Q41" s="107"/>
      <c r="R41" s="107"/>
      <c r="S41" s="126" t="s">
        <v>348</v>
      </c>
    </row>
    <row r="42" spans="2:19">
      <c r="B42" s="141"/>
      <c r="C42" s="142"/>
      <c r="D42" s="109"/>
      <c r="E42" s="143"/>
      <c r="F42" s="143"/>
      <c r="G42" s="138"/>
      <c r="H42" s="144"/>
      <c r="I42" s="139"/>
      <c r="J42" s="140"/>
      <c r="K42" s="139"/>
      <c r="L42" s="138"/>
      <c r="M42" s="138"/>
      <c r="N42" s="107"/>
      <c r="O42" s="107"/>
      <c r="P42" s="145" t="s">
        <v>361</v>
      </c>
      <c r="Q42" s="107"/>
      <c r="R42" s="107"/>
      <c r="S42" s="107"/>
    </row>
    <row r="43" spans="2:19">
      <c r="B43" s="109" t="s">
        <v>362</v>
      </c>
      <c r="C43" s="109" t="s">
        <v>351</v>
      </c>
      <c r="D43" s="110">
        <v>50</v>
      </c>
      <c r="E43" s="110" t="s">
        <v>363</v>
      </c>
      <c r="F43" s="110">
        <v>1060</v>
      </c>
      <c r="G43" s="111">
        <v>6200</v>
      </c>
      <c r="H43" s="111" t="s">
        <v>312</v>
      </c>
      <c r="I43" s="107"/>
      <c r="J43" s="108"/>
      <c r="K43" s="107"/>
      <c r="L43" s="110">
        <v>1000</v>
      </c>
      <c r="M43" s="110">
        <v>2500</v>
      </c>
      <c r="N43" s="106"/>
      <c r="O43" s="112"/>
      <c r="P43" s="106" t="s">
        <v>364</v>
      </c>
      <c r="Q43" s="107"/>
      <c r="R43" s="107"/>
      <c r="S43" s="112" t="s">
        <v>314</v>
      </c>
    </row>
    <row r="44" spans="2:19">
      <c r="B44" s="113"/>
      <c r="C44" s="109"/>
      <c r="D44" s="110"/>
      <c r="E44" s="110"/>
      <c r="F44" s="110"/>
      <c r="G44" s="111"/>
      <c r="H44" s="111"/>
      <c r="I44" s="107"/>
      <c r="J44" s="108"/>
      <c r="K44" s="107"/>
      <c r="L44" s="110"/>
      <c r="M44" s="110"/>
      <c r="N44" s="106"/>
      <c r="O44" s="112"/>
      <c r="P44" s="106">
        <v>1020</v>
      </c>
      <c r="Q44" s="107"/>
      <c r="R44" s="107"/>
      <c r="S44" s="112"/>
    </row>
    <row r="45" spans="2:19">
      <c r="J45" s="104"/>
    </row>
    <row r="46" spans="2:19">
      <c r="J46" s="104"/>
    </row>
    <row r="47" spans="2:19">
      <c r="J47" s="104"/>
    </row>
    <row r="48" spans="2:19">
      <c r="J48" s="104"/>
    </row>
    <row r="49" spans="1:10">
      <c r="J49" s="104"/>
    </row>
    <row r="50" spans="1:10">
      <c r="J50" s="104"/>
    </row>
    <row r="51" spans="1:10">
      <c r="J51" s="104"/>
    </row>
    <row r="52" spans="1:10">
      <c r="A52" s="115"/>
      <c r="J52" s="104"/>
    </row>
    <row r="53" spans="1:10">
      <c r="J53" s="104"/>
    </row>
    <row r="54" spans="1:10">
      <c r="J54" s="104"/>
    </row>
    <row r="55" spans="1:10">
      <c r="J55" s="104"/>
    </row>
    <row r="56" spans="1:10">
      <c r="J56" s="104"/>
    </row>
    <row r="57" spans="1:10">
      <c r="J57" s="104"/>
    </row>
    <row r="58" spans="1:10">
      <c r="J58" s="104"/>
    </row>
    <row r="59" spans="1:10">
      <c r="J59" s="104"/>
    </row>
    <row r="60" spans="1:10">
      <c r="J60" s="104"/>
    </row>
    <row r="61" spans="1:10">
      <c r="J61" s="104"/>
    </row>
    <row r="62" spans="1:10">
      <c r="J62" s="104"/>
    </row>
    <row r="63" spans="1:10">
      <c r="J63" s="104"/>
    </row>
    <row r="64" spans="1:10">
      <c r="J64" s="104"/>
    </row>
    <row r="65" spans="1:10">
      <c r="J65" s="104"/>
    </row>
    <row r="66" spans="1:10">
      <c r="J66" s="104"/>
    </row>
    <row r="67" spans="1:10">
      <c r="J67" s="104"/>
    </row>
    <row r="68" spans="1:10">
      <c r="J68" s="104"/>
    </row>
    <row r="69" spans="1:10">
      <c r="J69" s="104"/>
    </row>
    <row r="70" spans="1:10">
      <c r="J70" s="104"/>
    </row>
    <row r="71" spans="1:10">
      <c r="J71" s="104"/>
    </row>
    <row r="72" spans="1:10">
      <c r="J72" s="104"/>
    </row>
    <row r="73" spans="1:10">
      <c r="J73" s="104"/>
    </row>
    <row r="74" spans="1:10">
      <c r="J74" s="104"/>
    </row>
    <row r="75" spans="1:10">
      <c r="J75" s="104"/>
    </row>
    <row r="76" spans="1:10">
      <c r="J76" s="104"/>
    </row>
    <row r="77" spans="1:10">
      <c r="J77" s="104"/>
    </row>
    <row r="78" spans="1:10">
      <c r="A78" s="115"/>
      <c r="J78" s="104"/>
    </row>
    <row r="79" spans="1:10">
      <c r="J79" s="104"/>
    </row>
    <row r="80" spans="1:10">
      <c r="J80" s="104"/>
    </row>
    <row r="81" spans="10:10">
      <c r="J81" s="104"/>
    </row>
    <row r="82" spans="10:10">
      <c r="J82" s="104"/>
    </row>
    <row r="83" spans="10:10">
      <c r="J83" s="104"/>
    </row>
    <row r="84" spans="10:10">
      <c r="J84" s="104"/>
    </row>
    <row r="85" spans="10:10">
      <c r="J85" s="104"/>
    </row>
    <row r="86" spans="10:10">
      <c r="J86" s="104"/>
    </row>
    <row r="87" spans="10:10">
      <c r="J87" s="104"/>
    </row>
    <row r="88" spans="10:10">
      <c r="J88" s="104"/>
    </row>
    <row r="89" spans="10:10">
      <c r="J89" s="104"/>
    </row>
    <row r="90" spans="10:10">
      <c r="J90" s="104"/>
    </row>
    <row r="91" spans="10:10">
      <c r="J91" s="104"/>
    </row>
    <row r="92" spans="10:10">
      <c r="J92" s="104"/>
    </row>
    <row r="93" spans="10:10">
      <c r="J93" s="104"/>
    </row>
    <row r="94" spans="10:10">
      <c r="J94" s="104"/>
    </row>
    <row r="95" spans="10:10">
      <c r="J95" s="104"/>
    </row>
    <row r="96" spans="10:10">
      <c r="J96" s="104"/>
    </row>
    <row r="97" spans="1:10">
      <c r="J97" s="104"/>
    </row>
    <row r="98" spans="1:10">
      <c r="J98" s="104"/>
    </row>
    <row r="99" spans="1:10">
      <c r="J99" s="104"/>
    </row>
    <row r="100" spans="1:10">
      <c r="J100" s="104"/>
    </row>
    <row r="101" spans="1:10">
      <c r="J101" s="104"/>
    </row>
    <row r="102" spans="1:10">
      <c r="J102" s="104"/>
    </row>
    <row r="103" spans="1:10">
      <c r="J103" s="104"/>
    </row>
    <row r="104" spans="1:10">
      <c r="A104" s="115"/>
      <c r="J104" s="104"/>
    </row>
    <row r="105" spans="1:10">
      <c r="J105" s="104"/>
    </row>
    <row r="106" spans="1:10">
      <c r="J106" s="104"/>
    </row>
    <row r="107" spans="1:10">
      <c r="J107" s="104"/>
    </row>
    <row r="108" spans="1:10">
      <c r="J108" s="104"/>
    </row>
  </sheetData>
  <phoneticPr fontId="9"/>
  <pageMargins left="0.7" right="0.7" top="0.75" bottom="0.75" header="0.3" footer="0.3"/>
  <pageSetup paperSize="9" scale="70" orientation="landscape" horizontalDpi="30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tabColor theme="9"/>
  </sheetPr>
  <dimension ref="A2:AU229"/>
  <sheetViews>
    <sheetView zoomScale="70" zoomScaleNormal="70" workbookViewId="0">
      <selection activeCell="AD135" sqref="AD135"/>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3" width="8.625" customWidth="1"/>
    <col min="24" max="24" width="5.125" customWidth="1"/>
    <col min="25" max="25" width="8.625" customWidth="1"/>
    <col min="26" max="26" width="5.625" customWidth="1"/>
    <col min="27" max="28" width="8.625" customWidth="1"/>
    <col min="29" max="30" width="18.625" customWidth="1"/>
    <col min="31" max="34" width="5.875" bestFit="1" customWidth="1"/>
    <col min="35" max="35" width="10.5" customWidth="1"/>
    <col min="36" max="36" width="4.375" bestFit="1" customWidth="1"/>
    <col min="37" max="37" width="4.625" customWidth="1"/>
    <col min="38" max="38" width="5.25" bestFit="1" customWidth="1"/>
    <col min="39" max="39" width="5.625" customWidth="1"/>
    <col min="40" max="40" width="5.5" customWidth="1"/>
    <col min="41" max="41" width="58.5" customWidth="1"/>
    <col min="42" max="42" width="7.375" customWidth="1"/>
    <col min="43" max="43" width="8.25" bestFit="1" customWidth="1"/>
  </cols>
  <sheetData>
    <row r="2" spans="1:46">
      <c r="G2">
        <v>1</v>
      </c>
      <c r="H2">
        <v>2</v>
      </c>
      <c r="I2">
        <v>3</v>
      </c>
      <c r="J2">
        <v>4</v>
      </c>
      <c r="K2">
        <v>5</v>
      </c>
      <c r="L2">
        <v>6</v>
      </c>
      <c r="M2">
        <v>7</v>
      </c>
      <c r="N2">
        <v>8</v>
      </c>
      <c r="O2">
        <v>9</v>
      </c>
      <c r="P2">
        <v>10</v>
      </c>
      <c r="Q2">
        <v>11</v>
      </c>
      <c r="R2">
        <v>12</v>
      </c>
      <c r="T2">
        <v>13</v>
      </c>
      <c r="U2">
        <v>14</v>
      </c>
      <c r="V2">
        <v>99</v>
      </c>
      <c r="W2">
        <v>15</v>
      </c>
      <c r="X2">
        <v>16</v>
      </c>
      <c r="Y2">
        <v>17</v>
      </c>
      <c r="Z2">
        <v>18</v>
      </c>
      <c r="AA2">
        <v>19</v>
      </c>
      <c r="AB2">
        <v>20</v>
      </c>
      <c r="AC2">
        <v>21</v>
      </c>
      <c r="AD2">
        <v>22</v>
      </c>
      <c r="AE2">
        <v>23</v>
      </c>
      <c r="AF2">
        <v>24</v>
      </c>
      <c r="AG2">
        <v>25</v>
      </c>
      <c r="AH2">
        <v>26</v>
      </c>
      <c r="AI2">
        <v>27</v>
      </c>
      <c r="AJ2">
        <v>28</v>
      </c>
      <c r="AK2">
        <v>29</v>
      </c>
      <c r="AL2">
        <v>30</v>
      </c>
      <c r="AM2">
        <v>31</v>
      </c>
      <c r="AN2">
        <v>32</v>
      </c>
      <c r="AO2">
        <v>33</v>
      </c>
      <c r="AP2">
        <v>34</v>
      </c>
      <c r="AQ2">
        <v>36</v>
      </c>
      <c r="AR2">
        <v>37</v>
      </c>
    </row>
    <row r="3" spans="1:46" ht="54">
      <c r="B3" s="14" t="s">
        <v>72</v>
      </c>
      <c r="C3" s="14" t="s">
        <v>73</v>
      </c>
      <c r="D3" s="14" t="s">
        <v>74</v>
      </c>
      <c r="E3" s="14" t="s">
        <v>75</v>
      </c>
      <c r="F3" s="14" t="s">
        <v>76</v>
      </c>
      <c r="G3" s="14" t="s">
        <v>77</v>
      </c>
      <c r="H3" s="14" t="s">
        <v>78</v>
      </c>
      <c r="I3" s="14" t="s">
        <v>79</v>
      </c>
      <c r="J3" s="15" t="s">
        <v>80</v>
      </c>
      <c r="K3" s="16" t="s">
        <v>81</v>
      </c>
      <c r="L3" s="17" t="s">
        <v>82</v>
      </c>
      <c r="M3" s="15" t="s">
        <v>83</v>
      </c>
      <c r="N3" s="18" t="s">
        <v>84</v>
      </c>
      <c r="O3" s="18" t="s">
        <v>85</v>
      </c>
      <c r="P3" s="19" t="s">
        <v>86</v>
      </c>
      <c r="Q3" s="17" t="s">
        <v>87</v>
      </c>
      <c r="R3" s="20" t="s">
        <v>88</v>
      </c>
      <c r="S3" s="20" t="s">
        <v>2385</v>
      </c>
      <c r="T3" s="20" t="s">
        <v>89</v>
      </c>
      <c r="U3" s="20" t="s">
        <v>90</v>
      </c>
      <c r="V3" s="20" t="s">
        <v>91</v>
      </c>
      <c r="W3" s="20" t="s">
        <v>778</v>
      </c>
      <c r="X3" s="21" t="s">
        <v>92</v>
      </c>
      <c r="Y3" s="20" t="s">
        <v>93</v>
      </c>
      <c r="Z3" s="21" t="s">
        <v>94</v>
      </c>
      <c r="AA3" s="20" t="s">
        <v>95</v>
      </c>
      <c r="AB3" s="20" t="s">
        <v>96</v>
      </c>
      <c r="AC3" s="22" t="s">
        <v>97</v>
      </c>
      <c r="AD3" s="15" t="s">
        <v>98</v>
      </c>
      <c r="AE3" s="23" t="s">
        <v>99</v>
      </c>
      <c r="AF3" s="23" t="s">
        <v>100</v>
      </c>
      <c r="AG3" s="23" t="s">
        <v>101</v>
      </c>
      <c r="AH3" s="23" t="s">
        <v>102</v>
      </c>
      <c r="AI3" s="23" t="s">
        <v>103</v>
      </c>
      <c r="AJ3" s="23" t="s">
        <v>104</v>
      </c>
      <c r="AK3" s="23" t="s">
        <v>105</v>
      </c>
      <c r="AL3" s="23" t="s">
        <v>106</v>
      </c>
      <c r="AM3" s="24" t="s">
        <v>107</v>
      </c>
      <c r="AN3" s="25" t="s">
        <v>108</v>
      </c>
      <c r="AO3" s="26" t="s">
        <v>109</v>
      </c>
      <c r="AP3" s="27" t="s">
        <v>110</v>
      </c>
      <c r="AQ3" s="23" t="s">
        <v>111</v>
      </c>
      <c r="AR3" s="28" t="s">
        <v>112</v>
      </c>
    </row>
    <row r="4" spans="1:46">
      <c r="B4" s="29">
        <v>2023</v>
      </c>
      <c r="C4" s="29"/>
      <c r="D4" s="29"/>
      <c r="E4" s="247"/>
      <c r="F4" s="29"/>
      <c r="G4" s="31" t="s">
        <v>485</v>
      </c>
      <c r="H4" s="32" t="s">
        <v>467</v>
      </c>
      <c r="I4" s="33" t="s">
        <v>47</v>
      </c>
      <c r="J4" s="32"/>
      <c r="K4" s="9"/>
      <c r="L4" s="10"/>
      <c r="M4" s="10"/>
      <c r="N4" s="10" t="s">
        <v>491</v>
      </c>
      <c r="O4" s="9" t="s">
        <v>469</v>
      </c>
      <c r="P4" s="9">
        <v>25</v>
      </c>
      <c r="Q4" s="34" t="s">
        <v>274</v>
      </c>
      <c r="R4" s="35">
        <v>1005</v>
      </c>
      <c r="S4" s="35"/>
      <c r="T4" s="36">
        <v>12100</v>
      </c>
      <c r="U4" s="36">
        <v>12100</v>
      </c>
      <c r="V4" s="35">
        <v>1005</v>
      </c>
      <c r="W4" s="35"/>
      <c r="X4" s="9">
        <v>1</v>
      </c>
      <c r="Y4" s="36">
        <v>12100</v>
      </c>
      <c r="Z4" s="9">
        <v>1</v>
      </c>
      <c r="AA4" s="36">
        <v>12100</v>
      </c>
      <c r="AB4" s="35"/>
      <c r="AC4" s="37"/>
      <c r="AD4" s="71"/>
      <c r="AE4" s="38"/>
      <c r="AF4" s="39"/>
      <c r="AG4" s="39"/>
      <c r="AH4" s="38"/>
      <c r="AI4" s="9" t="s">
        <v>560</v>
      </c>
      <c r="AJ4" s="32"/>
      <c r="AK4" s="32" t="s">
        <v>6</v>
      </c>
      <c r="AL4" s="32"/>
      <c r="AM4" s="40" t="s">
        <v>486</v>
      </c>
      <c r="AN4" s="43"/>
      <c r="AO4" s="34"/>
      <c r="AP4" s="34"/>
      <c r="AQ4" s="34"/>
      <c r="AR4" s="34"/>
      <c r="AT4" s="1" t="s">
        <v>394</v>
      </c>
    </row>
    <row r="5" spans="1:46">
      <c r="B5" s="29">
        <v>2023</v>
      </c>
      <c r="C5" s="29"/>
      <c r="D5" s="29"/>
      <c r="E5" s="247"/>
      <c r="F5" s="29"/>
      <c r="G5" s="208"/>
      <c r="H5" s="32" t="s">
        <v>467</v>
      </c>
      <c r="I5" s="33" t="s">
        <v>43</v>
      </c>
      <c r="J5" s="32"/>
      <c r="K5" s="9"/>
      <c r="L5" s="10"/>
      <c r="M5" s="10"/>
      <c r="N5" s="10"/>
      <c r="O5" s="9"/>
      <c r="P5" s="191">
        <v>25</v>
      </c>
      <c r="Q5" s="34" t="s">
        <v>483</v>
      </c>
      <c r="R5" s="35">
        <v>1005</v>
      </c>
      <c r="S5" s="35"/>
      <c r="T5" s="36" t="s">
        <v>30</v>
      </c>
      <c r="U5" s="472">
        <v>500</v>
      </c>
      <c r="V5" s="35">
        <v>1005</v>
      </c>
      <c r="W5" s="35"/>
      <c r="X5" s="34"/>
      <c r="Y5" s="35"/>
      <c r="Z5" s="9">
        <v>1</v>
      </c>
      <c r="AA5" s="472">
        <v>500</v>
      </c>
      <c r="AB5" s="35">
        <v>12600</v>
      </c>
      <c r="AC5" s="37" t="s">
        <v>766</v>
      </c>
      <c r="AD5" s="71"/>
      <c r="AE5" s="38"/>
      <c r="AF5" s="39"/>
      <c r="AG5" s="39"/>
      <c r="AH5" s="38"/>
      <c r="AI5" s="9"/>
      <c r="AJ5" s="32"/>
      <c r="AK5" s="32" t="s">
        <v>6</v>
      </c>
      <c r="AL5" s="32"/>
      <c r="AM5" s="40" t="s">
        <v>486</v>
      </c>
      <c r="AN5" s="43"/>
      <c r="AO5" s="34"/>
      <c r="AP5" s="34"/>
      <c r="AQ5" s="34"/>
      <c r="AR5" s="34"/>
      <c r="AT5" s="1" t="s">
        <v>395</v>
      </c>
    </row>
    <row r="6" spans="1:46">
      <c r="AT6" s="1" t="s">
        <v>396</v>
      </c>
    </row>
    <row r="7" spans="1:46">
      <c r="A7">
        <v>1</v>
      </c>
      <c r="B7" s="29">
        <v>2022</v>
      </c>
      <c r="C7" s="29">
        <v>5</v>
      </c>
      <c r="D7" s="29">
        <v>18</v>
      </c>
      <c r="E7" s="30" t="s">
        <v>495</v>
      </c>
      <c r="F7" s="29">
        <v>4</v>
      </c>
      <c r="G7" s="31" t="s">
        <v>485</v>
      </c>
      <c r="H7" s="32" t="s">
        <v>467</v>
      </c>
      <c r="I7" s="33" t="s">
        <v>47</v>
      </c>
      <c r="J7" s="32"/>
      <c r="K7" s="9"/>
      <c r="L7" s="10"/>
      <c r="M7" s="10"/>
      <c r="N7" s="10" t="s">
        <v>491</v>
      </c>
      <c r="O7" s="9" t="s">
        <v>469</v>
      </c>
      <c r="P7" s="9">
        <v>25</v>
      </c>
      <c r="Q7" s="34" t="s">
        <v>274</v>
      </c>
      <c r="R7" s="35">
        <v>1125</v>
      </c>
      <c r="S7" s="35"/>
      <c r="T7" s="36">
        <v>12100</v>
      </c>
      <c r="U7" s="36">
        <v>12100</v>
      </c>
      <c r="V7" s="35">
        <v>1125</v>
      </c>
      <c r="W7" s="35"/>
      <c r="X7" s="9">
        <v>1</v>
      </c>
      <c r="Y7" s="36">
        <v>12100</v>
      </c>
      <c r="Z7" s="9">
        <v>1</v>
      </c>
      <c r="AA7" s="36">
        <v>12100</v>
      </c>
      <c r="AB7" s="35"/>
      <c r="AC7" s="37"/>
      <c r="AD7" s="71"/>
      <c r="AE7" s="38"/>
      <c r="AF7" s="39"/>
      <c r="AG7" s="39"/>
      <c r="AH7" s="38"/>
      <c r="AI7" s="9" t="s">
        <v>5</v>
      </c>
      <c r="AJ7" s="32"/>
      <c r="AK7" s="32" t="s">
        <v>6</v>
      </c>
      <c r="AL7" s="32"/>
      <c r="AM7" s="40" t="s">
        <v>470</v>
      </c>
      <c r="AN7" s="41"/>
      <c r="AO7" s="188"/>
      <c r="AP7" s="188"/>
      <c r="AQ7" s="185"/>
      <c r="AR7" s="185"/>
    </row>
    <row r="8" spans="1:46">
      <c r="B8" s="29">
        <v>2022</v>
      </c>
      <c r="C8" s="29">
        <v>5</v>
      </c>
      <c r="D8" s="29">
        <v>18</v>
      </c>
      <c r="E8" s="30" t="s">
        <v>495</v>
      </c>
      <c r="F8" s="29"/>
      <c r="G8" s="208"/>
      <c r="H8" s="32" t="s">
        <v>467</v>
      </c>
      <c r="I8" s="33" t="s">
        <v>43</v>
      </c>
      <c r="J8" s="32"/>
      <c r="K8" s="9"/>
      <c r="L8" s="10"/>
      <c r="M8" s="10"/>
      <c r="N8" s="10"/>
      <c r="O8" s="9"/>
      <c r="P8" s="191">
        <v>25</v>
      </c>
      <c r="Q8" s="34" t="s">
        <v>483</v>
      </c>
      <c r="R8" s="35">
        <v>1125</v>
      </c>
      <c r="S8" s="35"/>
      <c r="T8" s="36" t="s">
        <v>30</v>
      </c>
      <c r="U8" s="472">
        <v>500</v>
      </c>
      <c r="V8" s="35">
        <v>1125</v>
      </c>
      <c r="W8" s="35"/>
      <c r="X8" s="9">
        <v>1</v>
      </c>
      <c r="Y8" s="35"/>
      <c r="Z8" s="9">
        <v>1</v>
      </c>
      <c r="AA8" s="472">
        <v>500</v>
      </c>
      <c r="AB8" s="35">
        <v>12600</v>
      </c>
      <c r="AC8" s="37" t="s">
        <v>1264</v>
      </c>
      <c r="AD8" s="71"/>
      <c r="AE8" s="38"/>
      <c r="AF8" s="39"/>
      <c r="AG8" s="39"/>
      <c r="AH8" s="38"/>
      <c r="AI8" s="9"/>
      <c r="AJ8" s="32"/>
      <c r="AK8" s="32" t="s">
        <v>6</v>
      </c>
      <c r="AL8" s="32"/>
      <c r="AM8" s="40" t="s">
        <v>470</v>
      </c>
      <c r="AN8" s="41"/>
      <c r="AO8" s="188"/>
      <c r="AP8" s="188"/>
      <c r="AQ8" s="185"/>
      <c r="AR8" s="185"/>
    </row>
    <row r="10" spans="1:46">
      <c r="A10">
        <v>1</v>
      </c>
      <c r="B10" s="29">
        <v>2022</v>
      </c>
      <c r="C10" s="29">
        <v>5</v>
      </c>
      <c r="D10" s="29">
        <v>18</v>
      </c>
      <c r="E10" s="30" t="s">
        <v>494</v>
      </c>
      <c r="F10" s="29"/>
      <c r="G10" s="31"/>
      <c r="H10" s="67" t="s">
        <v>467</v>
      </c>
      <c r="I10" s="33" t="s">
        <v>58</v>
      </c>
      <c r="J10" s="32"/>
      <c r="K10" s="9"/>
      <c r="L10" s="10"/>
      <c r="M10" s="10"/>
      <c r="N10" s="10"/>
      <c r="O10" s="9"/>
      <c r="P10" s="9">
        <v>12</v>
      </c>
      <c r="Q10" s="34" t="s">
        <v>483</v>
      </c>
      <c r="R10" s="35">
        <v>1120</v>
      </c>
      <c r="S10" s="35"/>
      <c r="T10" s="36" t="s">
        <v>30</v>
      </c>
      <c r="U10" s="35">
        <v>200</v>
      </c>
      <c r="V10" s="35">
        <v>1120</v>
      </c>
      <c r="W10" s="35"/>
      <c r="X10" s="9">
        <v>1</v>
      </c>
      <c r="Y10" s="35">
        <v>200</v>
      </c>
      <c r="Z10" s="9">
        <v>1</v>
      </c>
      <c r="AA10" s="35">
        <v>200</v>
      </c>
      <c r="AB10" s="35"/>
      <c r="AC10" s="37"/>
      <c r="AD10" s="37"/>
      <c r="AE10" s="38"/>
      <c r="AF10" s="39"/>
      <c r="AG10" s="39"/>
      <c r="AH10" s="38"/>
      <c r="AI10" s="9"/>
      <c r="AJ10" s="32"/>
      <c r="AK10" s="32"/>
      <c r="AL10" s="32"/>
      <c r="AM10" s="40"/>
      <c r="AN10" s="41"/>
      <c r="AO10" s="188"/>
      <c r="AP10" s="188"/>
      <c r="AQ10" s="185"/>
      <c r="AR10" s="185"/>
    </row>
    <row r="11" spans="1:46">
      <c r="A11">
        <v>1</v>
      </c>
      <c r="B11" s="29">
        <v>2022</v>
      </c>
      <c r="C11" s="29">
        <v>5</v>
      </c>
      <c r="D11" s="29">
        <v>18</v>
      </c>
      <c r="E11" s="30" t="s">
        <v>495</v>
      </c>
      <c r="F11" s="29">
        <v>4</v>
      </c>
      <c r="G11" s="31" t="s">
        <v>485</v>
      </c>
      <c r="H11" s="32" t="s">
        <v>467</v>
      </c>
      <c r="I11" s="33" t="s">
        <v>47</v>
      </c>
      <c r="J11" s="32"/>
      <c r="K11" s="9"/>
      <c r="L11" s="10"/>
      <c r="M11" s="10"/>
      <c r="N11" s="10" t="s">
        <v>491</v>
      </c>
      <c r="O11" s="9" t="s">
        <v>469</v>
      </c>
      <c r="P11" s="9">
        <v>50</v>
      </c>
      <c r="Q11" s="34" t="s">
        <v>274</v>
      </c>
      <c r="R11" s="35">
        <v>1120</v>
      </c>
      <c r="S11" s="35"/>
      <c r="T11" s="36">
        <v>5000</v>
      </c>
      <c r="U11" s="36">
        <v>5000</v>
      </c>
      <c r="V11" s="35">
        <v>1120</v>
      </c>
      <c r="W11" s="35"/>
      <c r="X11" s="9">
        <v>1</v>
      </c>
      <c r="Y11" s="36">
        <v>5000</v>
      </c>
      <c r="Z11" s="9">
        <v>1</v>
      </c>
      <c r="AA11" s="36">
        <v>5000</v>
      </c>
      <c r="AB11" s="35"/>
      <c r="AC11" s="37"/>
      <c r="AD11" s="71"/>
      <c r="AE11" s="38"/>
      <c r="AF11" s="39"/>
      <c r="AG11" s="39"/>
      <c r="AH11" s="38"/>
      <c r="AI11" s="9" t="s">
        <v>5</v>
      </c>
      <c r="AJ11" s="32"/>
      <c r="AK11" s="32" t="s">
        <v>6</v>
      </c>
      <c r="AL11" s="32"/>
      <c r="AM11" s="40" t="s">
        <v>486</v>
      </c>
      <c r="AN11" s="41"/>
      <c r="AO11" s="188"/>
      <c r="AP11" s="188"/>
      <c r="AQ11" s="185"/>
      <c r="AR11" s="185"/>
    </row>
    <row r="12" spans="1:46">
      <c r="B12" s="29">
        <v>2022</v>
      </c>
      <c r="C12" s="29">
        <v>5</v>
      </c>
      <c r="D12" s="29">
        <v>18</v>
      </c>
      <c r="E12" s="30" t="s">
        <v>495</v>
      </c>
      <c r="F12" s="29"/>
      <c r="G12" s="208"/>
      <c r="H12" s="32" t="s">
        <v>467</v>
      </c>
      <c r="I12" s="33" t="s">
        <v>43</v>
      </c>
      <c r="J12" s="32"/>
      <c r="K12" s="9"/>
      <c r="L12" s="10"/>
      <c r="M12" s="10"/>
      <c r="N12" s="10"/>
      <c r="O12" s="9"/>
      <c r="P12" s="191">
        <v>25</v>
      </c>
      <c r="Q12" s="34" t="s">
        <v>483</v>
      </c>
      <c r="R12" s="35">
        <v>1120</v>
      </c>
      <c r="S12" s="35"/>
      <c r="T12" s="36" t="s">
        <v>30</v>
      </c>
      <c r="U12" s="192">
        <v>350</v>
      </c>
      <c r="V12" s="35">
        <v>1120</v>
      </c>
      <c r="W12" s="35"/>
      <c r="X12" s="9">
        <v>1</v>
      </c>
      <c r="Y12" s="35"/>
      <c r="Z12" s="9">
        <v>1</v>
      </c>
      <c r="AA12" s="192">
        <v>350</v>
      </c>
      <c r="AB12" s="35">
        <v>5550</v>
      </c>
      <c r="AC12" s="37" t="s">
        <v>756</v>
      </c>
      <c r="AD12" s="71"/>
      <c r="AE12" s="38"/>
      <c r="AF12" s="39"/>
      <c r="AG12" s="39"/>
      <c r="AH12" s="38"/>
      <c r="AI12" s="9"/>
      <c r="AJ12" s="32"/>
      <c r="AK12" s="32" t="s">
        <v>6</v>
      </c>
      <c r="AL12" s="32"/>
      <c r="AM12" s="40" t="s">
        <v>486</v>
      </c>
      <c r="AN12" s="41"/>
      <c r="AO12" s="188"/>
      <c r="AP12" s="188"/>
      <c r="AQ12" s="185"/>
      <c r="AR12" s="185"/>
    </row>
    <row r="14" spans="1:46">
      <c r="A14">
        <v>1</v>
      </c>
      <c r="B14" s="29">
        <v>2022</v>
      </c>
      <c r="C14" s="29">
        <v>5</v>
      </c>
      <c r="D14" s="29">
        <v>18</v>
      </c>
      <c r="E14" s="30" t="s">
        <v>494</v>
      </c>
      <c r="F14" s="29"/>
      <c r="G14" s="31"/>
      <c r="H14" s="67" t="s">
        <v>467</v>
      </c>
      <c r="I14" s="33" t="s">
        <v>58</v>
      </c>
      <c r="J14" s="32"/>
      <c r="K14" s="9"/>
      <c r="L14" s="10"/>
      <c r="M14" s="10"/>
      <c r="N14" s="10"/>
      <c r="O14" s="9"/>
      <c r="P14" s="9">
        <v>12</v>
      </c>
      <c r="Q14" s="34" t="s">
        <v>483</v>
      </c>
      <c r="R14" s="35">
        <v>1200</v>
      </c>
      <c r="S14" s="35"/>
      <c r="T14" s="36" t="s">
        <v>30</v>
      </c>
      <c r="U14" s="35">
        <v>200</v>
      </c>
      <c r="V14" s="35">
        <v>1200</v>
      </c>
      <c r="W14" s="35"/>
      <c r="X14" s="9">
        <v>1</v>
      </c>
      <c r="Y14" s="35">
        <v>200</v>
      </c>
      <c r="Z14" s="9">
        <v>1</v>
      </c>
      <c r="AA14" s="35">
        <v>200</v>
      </c>
      <c r="AB14" s="35"/>
      <c r="AC14" s="37"/>
      <c r="AD14" s="37"/>
      <c r="AE14" s="38"/>
      <c r="AF14" s="39"/>
      <c r="AG14" s="39"/>
      <c r="AH14" s="38"/>
      <c r="AI14" s="9"/>
      <c r="AJ14" s="32"/>
      <c r="AK14" s="32"/>
      <c r="AL14" s="32"/>
      <c r="AM14" s="40"/>
      <c r="AN14" s="41"/>
      <c r="AO14" s="188"/>
      <c r="AP14" s="188"/>
      <c r="AQ14" s="185"/>
      <c r="AR14" s="185"/>
    </row>
    <row r="15" spans="1:46">
      <c r="A15">
        <v>1</v>
      </c>
      <c r="B15" s="29">
        <v>2022</v>
      </c>
      <c r="C15" s="29">
        <v>5</v>
      </c>
      <c r="D15" s="29">
        <v>18</v>
      </c>
      <c r="E15" s="30" t="s">
        <v>495</v>
      </c>
      <c r="F15" s="29">
        <v>4</v>
      </c>
      <c r="G15" s="208" t="s">
        <v>485</v>
      </c>
      <c r="H15" s="32" t="s">
        <v>467</v>
      </c>
      <c r="I15" s="33" t="s">
        <v>47</v>
      </c>
      <c r="J15" s="32"/>
      <c r="K15" s="9"/>
      <c r="L15" s="10"/>
      <c r="M15" s="10"/>
      <c r="N15" s="10" t="s">
        <v>491</v>
      </c>
      <c r="O15" s="9" t="s">
        <v>469</v>
      </c>
      <c r="P15" s="9">
        <v>50</v>
      </c>
      <c r="Q15" s="34" t="s">
        <v>274</v>
      </c>
      <c r="R15" s="35">
        <v>1195</v>
      </c>
      <c r="S15" s="35"/>
      <c r="T15" s="36">
        <v>6100</v>
      </c>
      <c r="U15" s="36">
        <v>5100</v>
      </c>
      <c r="V15" s="35">
        <v>1195</v>
      </c>
      <c r="W15" s="35"/>
      <c r="X15" s="9">
        <v>1</v>
      </c>
      <c r="Y15" s="36">
        <v>5000</v>
      </c>
      <c r="Z15" s="9">
        <v>1</v>
      </c>
      <c r="AA15" s="36">
        <v>5000</v>
      </c>
      <c r="AB15" s="35"/>
      <c r="AC15" s="37"/>
      <c r="AD15" s="71"/>
      <c r="AE15" s="38"/>
      <c r="AF15" s="39"/>
      <c r="AG15" s="39"/>
      <c r="AH15" s="38"/>
      <c r="AI15" s="9" t="s">
        <v>5</v>
      </c>
      <c r="AJ15" s="32"/>
      <c r="AK15" s="32" t="s">
        <v>6</v>
      </c>
      <c r="AL15" s="32"/>
      <c r="AM15" s="40" t="s">
        <v>486</v>
      </c>
      <c r="AN15" s="41"/>
      <c r="AO15" s="188"/>
      <c r="AP15" s="188"/>
      <c r="AQ15" s="185"/>
      <c r="AR15" s="185"/>
    </row>
    <row r="16" spans="1:46">
      <c r="B16" s="29">
        <v>2022</v>
      </c>
      <c r="C16" s="29">
        <v>5</v>
      </c>
      <c r="D16" s="29">
        <v>18</v>
      </c>
      <c r="E16" s="30" t="s">
        <v>495</v>
      </c>
      <c r="F16" s="29"/>
      <c r="G16" s="208"/>
      <c r="H16" s="32" t="s">
        <v>467</v>
      </c>
      <c r="I16" s="33" t="s">
        <v>43</v>
      </c>
      <c r="J16" s="32"/>
      <c r="K16" s="9"/>
      <c r="L16" s="10"/>
      <c r="M16" s="10"/>
      <c r="N16" s="10"/>
      <c r="O16" s="9"/>
      <c r="P16" s="191">
        <v>25</v>
      </c>
      <c r="Q16" s="34" t="s">
        <v>483</v>
      </c>
      <c r="R16" s="35">
        <v>1195</v>
      </c>
      <c r="S16" s="35"/>
      <c r="T16" s="36" t="s">
        <v>30</v>
      </c>
      <c r="U16" s="192">
        <v>350</v>
      </c>
      <c r="V16" s="35">
        <v>1195</v>
      </c>
      <c r="W16" s="35"/>
      <c r="X16" s="9">
        <v>1</v>
      </c>
      <c r="Y16" s="35"/>
      <c r="Z16" s="9">
        <v>1</v>
      </c>
      <c r="AA16" s="192">
        <v>350</v>
      </c>
      <c r="AB16" s="35">
        <v>5550</v>
      </c>
      <c r="AC16" s="37" t="s">
        <v>758</v>
      </c>
      <c r="AD16" s="71"/>
      <c r="AE16" s="38"/>
      <c r="AF16" s="39"/>
      <c r="AG16" s="39"/>
      <c r="AH16" s="38"/>
      <c r="AI16" s="9"/>
      <c r="AJ16" s="32"/>
      <c r="AK16" s="32" t="s">
        <v>6</v>
      </c>
      <c r="AL16" s="32"/>
      <c r="AM16" s="40" t="s">
        <v>486</v>
      </c>
      <c r="AN16" s="41"/>
      <c r="AO16" s="188"/>
      <c r="AP16" s="188"/>
      <c r="AQ16" s="185"/>
      <c r="AR16" s="185"/>
    </row>
    <row r="18" spans="1:44">
      <c r="A18">
        <v>1</v>
      </c>
      <c r="B18" s="29">
        <v>2022</v>
      </c>
      <c r="C18" s="29">
        <v>4</v>
      </c>
      <c r="D18" s="29">
        <v>7</v>
      </c>
      <c r="E18" s="30" t="s">
        <v>494</v>
      </c>
      <c r="F18" s="29">
        <v>1</v>
      </c>
      <c r="G18" s="31" t="s">
        <v>485</v>
      </c>
      <c r="H18" s="32" t="s">
        <v>467</v>
      </c>
      <c r="I18" s="33" t="s">
        <v>47</v>
      </c>
      <c r="J18" s="32"/>
      <c r="K18" s="9"/>
      <c r="L18" s="10"/>
      <c r="M18" s="10"/>
      <c r="N18" s="10" t="s">
        <v>487</v>
      </c>
      <c r="O18" s="9" t="s">
        <v>469</v>
      </c>
      <c r="P18" s="9">
        <v>25</v>
      </c>
      <c r="Q18" s="34" t="s">
        <v>432</v>
      </c>
      <c r="R18" s="35">
        <v>1120</v>
      </c>
      <c r="S18" s="35"/>
      <c r="T18" s="36">
        <v>4000</v>
      </c>
      <c r="U18" s="36">
        <v>4000</v>
      </c>
      <c r="V18" s="35">
        <v>1120</v>
      </c>
      <c r="W18" s="35"/>
      <c r="X18" s="9">
        <v>1</v>
      </c>
      <c r="Y18" s="36">
        <v>4000</v>
      </c>
      <c r="Z18" s="9">
        <v>1</v>
      </c>
      <c r="AA18" s="36">
        <v>4000</v>
      </c>
      <c r="AB18" s="35"/>
      <c r="AC18" s="71"/>
      <c r="AD18" s="193" t="s">
        <v>488</v>
      </c>
      <c r="AE18" s="38"/>
      <c r="AF18" s="39"/>
      <c r="AG18" s="39"/>
      <c r="AH18" s="38"/>
      <c r="AI18" s="9" t="s">
        <v>560</v>
      </c>
      <c r="AJ18" s="32"/>
      <c r="AK18" s="32" t="s">
        <v>17</v>
      </c>
      <c r="AL18" s="32"/>
      <c r="AM18" s="40" t="s">
        <v>470</v>
      </c>
      <c r="AN18" s="41"/>
      <c r="AO18" s="188"/>
      <c r="AP18" s="188"/>
      <c r="AQ18" s="185"/>
      <c r="AR18" s="185"/>
    </row>
    <row r="19" spans="1:44">
      <c r="B19" s="29">
        <v>2022</v>
      </c>
      <c r="C19" s="29">
        <v>4</v>
      </c>
      <c r="D19" s="29">
        <v>7</v>
      </c>
      <c r="E19" s="30" t="s">
        <v>494</v>
      </c>
      <c r="F19" s="29"/>
      <c r="G19" s="208"/>
      <c r="H19" s="32" t="s">
        <v>467</v>
      </c>
      <c r="I19" s="33" t="s">
        <v>43</v>
      </c>
      <c r="J19" s="32"/>
      <c r="K19" s="9"/>
      <c r="L19" s="10"/>
      <c r="M19" s="10"/>
      <c r="N19" s="10"/>
      <c r="O19" s="9"/>
      <c r="P19" s="191">
        <v>25</v>
      </c>
      <c r="Q19" s="34" t="s">
        <v>483</v>
      </c>
      <c r="R19" s="35">
        <v>1120</v>
      </c>
      <c r="S19" s="35"/>
      <c r="T19" s="36" t="s">
        <v>30</v>
      </c>
      <c r="U19" s="472">
        <v>500</v>
      </c>
      <c r="V19" s="35">
        <v>1120</v>
      </c>
      <c r="W19" s="35"/>
      <c r="X19" s="9">
        <v>1</v>
      </c>
      <c r="Y19" s="35"/>
      <c r="Z19" s="376">
        <v>350</v>
      </c>
      <c r="AA19" s="472">
        <v>500</v>
      </c>
      <c r="AB19" s="35">
        <v>4500</v>
      </c>
      <c r="AC19" s="37" t="s">
        <v>756</v>
      </c>
      <c r="AD19" s="71"/>
      <c r="AE19" s="38"/>
      <c r="AF19" s="39"/>
      <c r="AG19" s="39"/>
      <c r="AH19" s="38"/>
      <c r="AI19" s="9"/>
      <c r="AJ19" s="32"/>
      <c r="AK19" s="32" t="s">
        <v>17</v>
      </c>
      <c r="AL19" s="32"/>
      <c r="AM19" s="40" t="s">
        <v>470</v>
      </c>
      <c r="AN19" s="41"/>
      <c r="AO19" s="188"/>
      <c r="AP19" s="188"/>
      <c r="AQ19" s="185"/>
      <c r="AR19" s="185"/>
    </row>
    <row r="21" spans="1:44">
      <c r="A21">
        <v>1</v>
      </c>
      <c r="B21" s="29">
        <v>2022</v>
      </c>
      <c r="C21" s="29">
        <v>4</v>
      </c>
      <c r="D21" s="29">
        <v>7</v>
      </c>
      <c r="E21" s="30" t="s">
        <v>494</v>
      </c>
      <c r="F21" s="29">
        <v>1</v>
      </c>
      <c r="G21" s="31" t="s">
        <v>485</v>
      </c>
      <c r="H21" s="32" t="s">
        <v>467</v>
      </c>
      <c r="I21" s="33" t="s">
        <v>47</v>
      </c>
      <c r="J21" s="32"/>
      <c r="K21" s="9"/>
      <c r="L21" s="10"/>
      <c r="M21" s="10"/>
      <c r="N21" s="10" t="s">
        <v>487</v>
      </c>
      <c r="O21" s="9" t="s">
        <v>469</v>
      </c>
      <c r="P21" s="9">
        <v>50</v>
      </c>
      <c r="Q21" s="34" t="s">
        <v>432</v>
      </c>
      <c r="R21" s="35">
        <v>1120</v>
      </c>
      <c r="S21" s="35"/>
      <c r="T21" s="36">
        <v>4000</v>
      </c>
      <c r="U21" s="36">
        <v>4000</v>
      </c>
      <c r="V21" s="35">
        <v>1120</v>
      </c>
      <c r="W21" s="35"/>
      <c r="X21" s="9">
        <v>1</v>
      </c>
      <c r="Y21" s="36">
        <v>4000</v>
      </c>
      <c r="Z21" s="9">
        <v>1</v>
      </c>
      <c r="AA21" s="36">
        <v>4000</v>
      </c>
      <c r="AB21" s="35"/>
      <c r="AC21" s="71"/>
      <c r="AD21" s="71"/>
      <c r="AE21" s="38"/>
      <c r="AF21" s="39"/>
      <c r="AG21" s="39"/>
      <c r="AH21" s="38"/>
      <c r="AI21" s="9" t="s">
        <v>560</v>
      </c>
      <c r="AJ21" s="32"/>
      <c r="AK21" s="32" t="s">
        <v>6</v>
      </c>
      <c r="AL21" s="32"/>
      <c r="AM21" s="40" t="s">
        <v>470</v>
      </c>
      <c r="AN21" s="41"/>
      <c r="AO21" s="188"/>
      <c r="AP21" s="188"/>
      <c r="AQ21" s="185"/>
      <c r="AR21" s="185"/>
    </row>
    <row r="22" spans="1:44">
      <c r="B22" s="29">
        <v>2022</v>
      </c>
      <c r="C22" s="29">
        <v>4</v>
      </c>
      <c r="D22" s="29">
        <v>7</v>
      </c>
      <c r="E22" s="30" t="s">
        <v>494</v>
      </c>
      <c r="F22" s="29"/>
      <c r="G22" s="208"/>
      <c r="H22" s="32" t="s">
        <v>467</v>
      </c>
      <c r="I22" s="33" t="s">
        <v>43</v>
      </c>
      <c r="J22" s="32"/>
      <c r="K22" s="9"/>
      <c r="L22" s="10"/>
      <c r="M22" s="10"/>
      <c r="N22" s="10"/>
      <c r="O22" s="9"/>
      <c r="P22" s="191">
        <v>25</v>
      </c>
      <c r="Q22" s="34" t="s">
        <v>483</v>
      </c>
      <c r="R22" s="35">
        <v>1120</v>
      </c>
      <c r="S22" s="35"/>
      <c r="T22" s="36" t="s">
        <v>30</v>
      </c>
      <c r="U22" s="192">
        <v>350</v>
      </c>
      <c r="V22" s="35">
        <v>1120</v>
      </c>
      <c r="W22" s="35"/>
      <c r="X22" s="9">
        <v>1</v>
      </c>
      <c r="Y22" s="35"/>
      <c r="Z22" s="376">
        <v>350</v>
      </c>
      <c r="AA22" s="192">
        <v>350</v>
      </c>
      <c r="AB22" s="35">
        <v>4350</v>
      </c>
      <c r="AC22" s="37" t="s">
        <v>756</v>
      </c>
      <c r="AD22" s="71"/>
      <c r="AE22" s="38"/>
      <c r="AF22" s="39"/>
      <c r="AG22" s="39"/>
      <c r="AH22" s="38"/>
      <c r="AI22" s="9"/>
      <c r="AJ22" s="32"/>
      <c r="AK22" s="32" t="s">
        <v>6</v>
      </c>
      <c r="AL22" s="32"/>
      <c r="AM22" s="40" t="s">
        <v>470</v>
      </c>
      <c r="AN22" s="41"/>
      <c r="AO22" s="188"/>
      <c r="AP22" s="188"/>
      <c r="AQ22" s="185"/>
      <c r="AR22" s="185"/>
    </row>
    <row r="24" spans="1:44">
      <c r="B24" s="29">
        <v>2022</v>
      </c>
      <c r="C24" s="29">
        <v>5</v>
      </c>
      <c r="D24" s="29">
        <v>11</v>
      </c>
      <c r="E24" s="30" t="s">
        <v>496</v>
      </c>
      <c r="F24" s="29">
        <v>2</v>
      </c>
      <c r="G24" s="31" t="s">
        <v>485</v>
      </c>
      <c r="H24" s="32" t="s">
        <v>467</v>
      </c>
      <c r="I24" s="33" t="s">
        <v>47</v>
      </c>
      <c r="J24" s="32"/>
      <c r="K24" s="9"/>
      <c r="L24" s="10"/>
      <c r="M24" s="10"/>
      <c r="N24" s="10" t="s">
        <v>520</v>
      </c>
      <c r="O24" s="9" t="s">
        <v>469</v>
      </c>
      <c r="P24" s="9">
        <v>50</v>
      </c>
      <c r="Q24" s="34" t="s">
        <v>759</v>
      </c>
      <c r="R24" s="35">
        <v>1170</v>
      </c>
      <c r="S24" s="35"/>
      <c r="T24" s="36">
        <v>4000</v>
      </c>
      <c r="U24" s="35">
        <v>4000</v>
      </c>
      <c r="V24" s="35">
        <v>1170</v>
      </c>
      <c r="W24" s="35"/>
      <c r="X24" s="9">
        <v>1</v>
      </c>
      <c r="Y24" s="35">
        <v>4000</v>
      </c>
      <c r="Z24" s="9">
        <v>1</v>
      </c>
      <c r="AA24" s="35">
        <v>4000</v>
      </c>
      <c r="AB24" s="35"/>
      <c r="AC24" s="37"/>
      <c r="AD24" s="37"/>
      <c r="AE24" s="38"/>
      <c r="AF24" s="39"/>
      <c r="AG24" s="39"/>
      <c r="AH24" s="38"/>
      <c r="AI24" s="9" t="s">
        <v>5</v>
      </c>
      <c r="AJ24" s="32"/>
      <c r="AK24" s="32" t="s">
        <v>6</v>
      </c>
      <c r="AL24" s="32"/>
      <c r="AM24" s="40" t="s">
        <v>470</v>
      </c>
      <c r="AN24" s="41"/>
      <c r="AO24" s="188"/>
      <c r="AP24" s="188"/>
      <c r="AQ24" s="185"/>
      <c r="AR24" s="185"/>
    </row>
    <row r="25" spans="1:44">
      <c r="B25" s="29">
        <v>2022</v>
      </c>
      <c r="C25" s="29">
        <v>5</v>
      </c>
      <c r="D25" s="29">
        <v>11</v>
      </c>
      <c r="E25" s="30" t="s">
        <v>496</v>
      </c>
      <c r="F25" s="29"/>
      <c r="G25" s="208"/>
      <c r="H25" s="32" t="s">
        <v>467</v>
      </c>
      <c r="I25" s="33" t="s">
        <v>43</v>
      </c>
      <c r="J25" s="32"/>
      <c r="K25" s="9"/>
      <c r="L25" s="10"/>
      <c r="M25" s="10"/>
      <c r="N25" s="10"/>
      <c r="O25" s="9"/>
      <c r="P25" s="191">
        <v>25</v>
      </c>
      <c r="Q25" s="34" t="s">
        <v>483</v>
      </c>
      <c r="R25" s="35">
        <v>1170</v>
      </c>
      <c r="S25" s="35"/>
      <c r="T25" s="36" t="s">
        <v>30</v>
      </c>
      <c r="U25" s="192">
        <v>350</v>
      </c>
      <c r="V25" s="35">
        <v>1170</v>
      </c>
      <c r="W25" s="35"/>
      <c r="X25" s="9">
        <v>1</v>
      </c>
      <c r="Y25" s="35"/>
      <c r="Z25" s="9">
        <v>1</v>
      </c>
      <c r="AA25" s="192">
        <v>350</v>
      </c>
      <c r="AB25" s="35">
        <v>4350</v>
      </c>
      <c r="AC25" s="37" t="s">
        <v>1422</v>
      </c>
      <c r="AD25" s="37"/>
      <c r="AE25" s="38"/>
      <c r="AF25" s="39"/>
      <c r="AG25" s="39"/>
      <c r="AH25" s="38"/>
      <c r="AI25" s="9"/>
      <c r="AJ25" s="32"/>
      <c r="AK25" s="32" t="s">
        <v>6</v>
      </c>
      <c r="AL25" s="32"/>
      <c r="AM25" s="40" t="s">
        <v>470</v>
      </c>
      <c r="AN25" s="41"/>
      <c r="AO25" s="188"/>
      <c r="AP25" s="188"/>
      <c r="AQ25" s="185"/>
      <c r="AR25" s="185"/>
    </row>
    <row r="27" spans="1:44">
      <c r="G27" s="31"/>
      <c r="H27" s="67" t="s">
        <v>467</v>
      </c>
      <c r="I27" s="33" t="s">
        <v>58</v>
      </c>
      <c r="J27" s="32"/>
      <c r="K27" s="9"/>
      <c r="L27" s="10"/>
      <c r="M27" s="10"/>
      <c r="N27" s="10"/>
      <c r="O27" s="9"/>
      <c r="P27" s="9">
        <v>12</v>
      </c>
      <c r="Q27" s="34" t="s">
        <v>483</v>
      </c>
      <c r="R27" s="35">
        <v>1050</v>
      </c>
      <c r="S27" s="35"/>
      <c r="T27" s="36" t="s">
        <v>30</v>
      </c>
      <c r="U27" s="35">
        <v>200</v>
      </c>
      <c r="V27" s="35">
        <v>1050</v>
      </c>
      <c r="W27" s="35"/>
      <c r="X27" s="9">
        <v>1</v>
      </c>
      <c r="Y27" s="35">
        <v>200</v>
      </c>
      <c r="Z27" s="9">
        <v>1</v>
      </c>
      <c r="AA27" s="35">
        <v>200</v>
      </c>
      <c r="AB27" s="35"/>
      <c r="AC27" s="37"/>
      <c r="AD27" s="37"/>
      <c r="AE27" s="38"/>
      <c r="AF27" s="39"/>
      <c r="AG27" s="39"/>
      <c r="AH27" s="38"/>
      <c r="AI27" s="9"/>
      <c r="AJ27" s="32"/>
      <c r="AK27" s="32" t="s">
        <v>6</v>
      </c>
      <c r="AL27" s="32"/>
      <c r="AM27" s="40" t="s">
        <v>486</v>
      </c>
      <c r="AN27" s="183"/>
      <c r="AO27" s="34"/>
      <c r="AP27" s="34"/>
      <c r="AQ27" s="34"/>
      <c r="AR27" s="34"/>
    </row>
    <row r="28" spans="1:44">
      <c r="B28" s="29">
        <v>2022</v>
      </c>
      <c r="C28" s="29">
        <v>5</v>
      </c>
      <c r="D28" s="29">
        <v>11</v>
      </c>
      <c r="E28" s="30" t="s">
        <v>496</v>
      </c>
      <c r="F28" s="29">
        <v>2</v>
      </c>
      <c r="G28" s="31" t="s">
        <v>485</v>
      </c>
      <c r="H28" s="32" t="s">
        <v>467</v>
      </c>
      <c r="I28" s="33" t="s">
        <v>47</v>
      </c>
      <c r="J28" s="32"/>
      <c r="K28" s="9"/>
      <c r="L28" s="10"/>
      <c r="M28" s="10"/>
      <c r="N28" s="10" t="s">
        <v>520</v>
      </c>
      <c r="O28" s="9" t="s">
        <v>469</v>
      </c>
      <c r="P28" s="9">
        <v>75</v>
      </c>
      <c r="Q28" s="34" t="s">
        <v>759</v>
      </c>
      <c r="R28" s="35">
        <v>1050</v>
      </c>
      <c r="S28" s="35"/>
      <c r="T28" s="36">
        <v>2000</v>
      </c>
      <c r="U28" s="36">
        <v>2000</v>
      </c>
      <c r="V28" s="35">
        <v>1050</v>
      </c>
      <c r="W28" s="35"/>
      <c r="X28" s="9">
        <v>1</v>
      </c>
      <c r="Y28" s="36">
        <v>2000</v>
      </c>
      <c r="Z28" s="9">
        <v>1</v>
      </c>
      <c r="AA28" s="36">
        <v>2000</v>
      </c>
      <c r="AB28" s="35"/>
      <c r="AC28" s="37"/>
      <c r="AD28" s="37"/>
      <c r="AE28" s="38"/>
      <c r="AF28" s="39"/>
      <c r="AG28" s="39"/>
      <c r="AH28" s="38"/>
      <c r="AI28" s="9" t="s">
        <v>5</v>
      </c>
      <c r="AJ28" s="32"/>
      <c r="AK28" s="32" t="s">
        <v>6</v>
      </c>
      <c r="AL28" s="32"/>
      <c r="AM28" s="40" t="s">
        <v>486</v>
      </c>
      <c r="AN28" s="41"/>
      <c r="AO28" s="188"/>
      <c r="AP28" s="188"/>
      <c r="AQ28" s="185"/>
      <c r="AR28" s="185"/>
    </row>
    <row r="29" spans="1:44">
      <c r="B29" s="29">
        <v>2022</v>
      </c>
      <c r="C29" s="29">
        <v>5</v>
      </c>
      <c r="D29" s="29">
        <v>11</v>
      </c>
      <c r="E29" s="30" t="s">
        <v>496</v>
      </c>
      <c r="F29" s="29"/>
      <c r="G29" s="208"/>
      <c r="H29" s="32" t="s">
        <v>467</v>
      </c>
      <c r="I29" s="33" t="s">
        <v>43</v>
      </c>
      <c r="J29" s="32"/>
      <c r="K29" s="9"/>
      <c r="L29" s="10"/>
      <c r="M29" s="10"/>
      <c r="N29" s="10"/>
      <c r="O29" s="9"/>
      <c r="P29" s="191">
        <v>25</v>
      </c>
      <c r="Q29" s="34" t="s">
        <v>483</v>
      </c>
      <c r="R29" s="35">
        <v>1050</v>
      </c>
      <c r="S29" s="35"/>
      <c r="T29" s="36" t="s">
        <v>30</v>
      </c>
      <c r="U29" s="192">
        <v>350</v>
      </c>
      <c r="V29" s="35">
        <v>1050</v>
      </c>
      <c r="W29" s="35"/>
      <c r="X29" s="9">
        <v>1</v>
      </c>
      <c r="Y29" s="35"/>
      <c r="Z29" s="9">
        <v>1</v>
      </c>
      <c r="AA29" s="192">
        <v>350</v>
      </c>
      <c r="AB29" s="35">
        <v>2550</v>
      </c>
      <c r="AC29" s="37" t="s">
        <v>929</v>
      </c>
      <c r="AD29" s="37"/>
      <c r="AE29" s="38"/>
      <c r="AF29" s="39"/>
      <c r="AG29" s="39"/>
      <c r="AH29" s="38"/>
      <c r="AI29" s="9"/>
      <c r="AJ29" s="32"/>
      <c r="AK29" s="32" t="s">
        <v>6</v>
      </c>
      <c r="AL29" s="32"/>
      <c r="AM29" s="40" t="s">
        <v>486</v>
      </c>
      <c r="AN29" s="41"/>
      <c r="AO29" s="188"/>
      <c r="AP29" s="188"/>
      <c r="AQ29" s="185"/>
      <c r="AR29" s="185"/>
    </row>
    <row r="30" spans="1:44" ht="14.25" customHeight="1"/>
    <row r="31" spans="1:44">
      <c r="B31" s="29">
        <v>2022</v>
      </c>
      <c r="C31" s="29">
        <v>5</v>
      </c>
      <c r="D31" s="29">
        <v>11</v>
      </c>
      <c r="E31" s="30" t="s">
        <v>496</v>
      </c>
      <c r="F31" s="29">
        <v>2</v>
      </c>
      <c r="G31" s="31" t="s">
        <v>485</v>
      </c>
      <c r="H31" s="32" t="s">
        <v>467</v>
      </c>
      <c r="I31" s="33" t="s">
        <v>47</v>
      </c>
      <c r="J31" s="32"/>
      <c r="K31" s="9"/>
      <c r="L31" s="10"/>
      <c r="M31" s="10"/>
      <c r="N31" s="10" t="s">
        <v>520</v>
      </c>
      <c r="O31" s="9" t="s">
        <v>469</v>
      </c>
      <c r="P31" s="9">
        <v>25</v>
      </c>
      <c r="Q31" s="34" t="s">
        <v>759</v>
      </c>
      <c r="R31" s="35">
        <v>1050</v>
      </c>
      <c r="S31" s="35"/>
      <c r="T31" s="36">
        <v>1000</v>
      </c>
      <c r="U31" s="36">
        <v>1000</v>
      </c>
      <c r="V31" s="35">
        <v>1050</v>
      </c>
      <c r="W31" s="35"/>
      <c r="X31" s="9">
        <v>1</v>
      </c>
      <c r="Y31" s="36">
        <v>1000</v>
      </c>
      <c r="Z31" s="9">
        <v>1</v>
      </c>
      <c r="AA31" s="36">
        <v>1000</v>
      </c>
      <c r="AB31" s="35"/>
      <c r="AC31" s="37"/>
      <c r="AD31" s="193" t="s">
        <v>488</v>
      </c>
      <c r="AE31" s="38"/>
      <c r="AF31" s="39"/>
      <c r="AG31" s="39"/>
      <c r="AH31" s="38"/>
      <c r="AI31" s="9" t="s">
        <v>5</v>
      </c>
      <c r="AJ31" s="32"/>
      <c r="AK31" s="32" t="s">
        <v>17</v>
      </c>
      <c r="AL31" s="32"/>
      <c r="AM31" s="40" t="s">
        <v>470</v>
      </c>
      <c r="AN31" s="41"/>
      <c r="AO31" s="188"/>
      <c r="AP31" s="188"/>
      <c r="AQ31" s="185"/>
      <c r="AR31" s="185"/>
    </row>
    <row r="32" spans="1:44">
      <c r="B32" s="29">
        <v>2022</v>
      </c>
      <c r="C32" s="29">
        <v>5</v>
      </c>
      <c r="D32" s="29">
        <v>11</v>
      </c>
      <c r="E32" s="30" t="s">
        <v>496</v>
      </c>
      <c r="F32" s="29"/>
      <c r="G32" s="208"/>
      <c r="H32" s="32" t="s">
        <v>467</v>
      </c>
      <c r="I32" s="33" t="s">
        <v>43</v>
      </c>
      <c r="J32" s="32"/>
      <c r="K32" s="9"/>
      <c r="L32" s="10"/>
      <c r="M32" s="10"/>
      <c r="N32" s="10"/>
      <c r="O32" s="9"/>
      <c r="P32" s="191">
        <v>25</v>
      </c>
      <c r="Q32" s="34" t="s">
        <v>483</v>
      </c>
      <c r="R32" s="35">
        <v>1050</v>
      </c>
      <c r="S32" s="35"/>
      <c r="T32" s="36" t="s">
        <v>30</v>
      </c>
      <c r="U32" s="472">
        <v>500</v>
      </c>
      <c r="V32" s="35">
        <v>1050</v>
      </c>
      <c r="W32" s="35"/>
      <c r="X32" s="9">
        <v>1</v>
      </c>
      <c r="Y32" s="35"/>
      <c r="Z32" s="9">
        <v>1</v>
      </c>
      <c r="AA32" s="472">
        <v>500</v>
      </c>
      <c r="AB32" s="35">
        <v>1500</v>
      </c>
      <c r="AC32" s="37" t="s">
        <v>929</v>
      </c>
      <c r="AD32" s="37"/>
      <c r="AE32" s="38"/>
      <c r="AF32" s="39"/>
      <c r="AG32" s="39"/>
      <c r="AH32" s="38"/>
      <c r="AI32" s="9"/>
      <c r="AJ32" s="32"/>
      <c r="AK32" s="32" t="s">
        <v>17</v>
      </c>
      <c r="AL32" s="32"/>
      <c r="AM32" s="40" t="s">
        <v>470</v>
      </c>
      <c r="AN32" s="41"/>
      <c r="AO32" s="188"/>
      <c r="AP32" s="188"/>
      <c r="AQ32" s="185"/>
      <c r="AR32" s="185"/>
    </row>
    <row r="33" spans="1:44" ht="14.25" customHeight="1"/>
    <row r="34" spans="1:44">
      <c r="B34" s="29">
        <v>2022</v>
      </c>
      <c r="C34" s="29">
        <v>5</v>
      </c>
      <c r="D34" s="29">
        <v>11</v>
      </c>
      <c r="E34" s="30" t="s">
        <v>496</v>
      </c>
      <c r="F34" s="29">
        <v>2</v>
      </c>
      <c r="G34" s="31" t="s">
        <v>485</v>
      </c>
      <c r="H34" s="32" t="s">
        <v>467</v>
      </c>
      <c r="I34" s="33" t="s">
        <v>47</v>
      </c>
      <c r="J34" s="32"/>
      <c r="K34" s="9"/>
      <c r="L34" s="10"/>
      <c r="M34" s="10"/>
      <c r="N34" s="10" t="s">
        <v>520</v>
      </c>
      <c r="O34" s="9" t="s">
        <v>469</v>
      </c>
      <c r="P34" s="9">
        <v>38</v>
      </c>
      <c r="Q34" s="34" t="s">
        <v>759</v>
      </c>
      <c r="R34" s="35">
        <v>1005</v>
      </c>
      <c r="S34" s="35"/>
      <c r="T34" s="36">
        <v>1500</v>
      </c>
      <c r="U34" s="36">
        <v>1500</v>
      </c>
      <c r="V34" s="35">
        <v>1005</v>
      </c>
      <c r="W34" s="35"/>
      <c r="X34" s="9">
        <v>1</v>
      </c>
      <c r="Y34" s="36">
        <v>1500</v>
      </c>
      <c r="Z34" s="9">
        <v>1</v>
      </c>
      <c r="AA34" s="36">
        <v>1500</v>
      </c>
      <c r="AB34" s="35"/>
      <c r="AC34" s="37"/>
      <c r="AD34" s="193" t="s">
        <v>488</v>
      </c>
      <c r="AE34" s="38"/>
      <c r="AF34" s="39"/>
      <c r="AG34" s="39"/>
      <c r="AH34" s="38"/>
      <c r="AI34" s="9" t="s">
        <v>5</v>
      </c>
      <c r="AJ34" s="32"/>
      <c r="AK34" s="32" t="s">
        <v>17</v>
      </c>
      <c r="AL34" s="32"/>
      <c r="AM34" s="40" t="s">
        <v>470</v>
      </c>
      <c r="AN34" s="41"/>
      <c r="AO34" s="188"/>
      <c r="AP34" s="188"/>
      <c r="AQ34" s="185"/>
      <c r="AR34" s="185"/>
    </row>
    <row r="35" spans="1:44">
      <c r="B35" s="29">
        <v>2022</v>
      </c>
      <c r="C35" s="29">
        <v>5</v>
      </c>
      <c r="D35" s="29">
        <v>11</v>
      </c>
      <c r="E35" s="30" t="s">
        <v>496</v>
      </c>
      <c r="F35" s="29"/>
      <c r="G35" s="208"/>
      <c r="H35" s="32" t="s">
        <v>467</v>
      </c>
      <c r="I35" s="33" t="s">
        <v>43</v>
      </c>
      <c r="J35" s="32"/>
      <c r="K35" s="9"/>
      <c r="L35" s="10"/>
      <c r="M35" s="10"/>
      <c r="N35" s="10"/>
      <c r="O35" s="9"/>
      <c r="P35" s="191">
        <v>25</v>
      </c>
      <c r="Q35" s="34" t="s">
        <v>483</v>
      </c>
      <c r="R35" s="35">
        <v>1005</v>
      </c>
      <c r="S35" s="35"/>
      <c r="T35" s="36" t="s">
        <v>30</v>
      </c>
      <c r="U35" s="192">
        <v>350</v>
      </c>
      <c r="V35" s="35">
        <v>1005</v>
      </c>
      <c r="W35" s="35"/>
      <c r="X35" s="9">
        <v>1</v>
      </c>
      <c r="Y35" s="35"/>
      <c r="Z35" s="9">
        <v>1</v>
      </c>
      <c r="AA35" s="192">
        <v>350</v>
      </c>
      <c r="AB35" s="35">
        <v>1850</v>
      </c>
      <c r="AC35" s="37" t="s">
        <v>766</v>
      </c>
      <c r="AD35" s="37"/>
      <c r="AE35" s="38"/>
      <c r="AF35" s="39"/>
      <c r="AG35" s="39"/>
      <c r="AH35" s="38"/>
      <c r="AI35" s="9"/>
      <c r="AJ35" s="32"/>
      <c r="AK35" s="32" t="s">
        <v>17</v>
      </c>
      <c r="AL35" s="32"/>
      <c r="AM35" s="40" t="s">
        <v>470</v>
      </c>
      <c r="AN35" s="41"/>
      <c r="AO35" s="188"/>
      <c r="AP35" s="188"/>
      <c r="AQ35" s="185"/>
      <c r="AR35" s="185"/>
    </row>
    <row r="36" spans="1:44" ht="14.25" customHeight="1"/>
    <row r="37" spans="1:44">
      <c r="G37" s="31"/>
      <c r="H37" s="67" t="s">
        <v>467</v>
      </c>
      <c r="I37" s="33" t="s">
        <v>58</v>
      </c>
      <c r="J37" s="32"/>
      <c r="K37" s="9"/>
      <c r="L37" s="10"/>
      <c r="M37" s="10"/>
      <c r="N37" s="10"/>
      <c r="O37" s="9"/>
      <c r="P37" s="9">
        <v>12</v>
      </c>
      <c r="Q37" s="34" t="s">
        <v>483</v>
      </c>
      <c r="R37" s="35">
        <v>1005</v>
      </c>
      <c r="S37" s="35"/>
      <c r="T37" s="36" t="s">
        <v>30</v>
      </c>
      <c r="U37" s="35">
        <v>200</v>
      </c>
      <c r="V37" s="35">
        <v>10056</v>
      </c>
      <c r="W37" s="35"/>
      <c r="X37" s="9">
        <v>1</v>
      </c>
      <c r="Y37" s="35">
        <v>200</v>
      </c>
      <c r="Z37" s="9">
        <v>1</v>
      </c>
      <c r="AA37" s="35">
        <v>200</v>
      </c>
      <c r="AB37" s="35"/>
      <c r="AC37" s="37"/>
      <c r="AD37" s="193" t="s">
        <v>488</v>
      </c>
      <c r="AE37" s="38"/>
      <c r="AF37" s="39"/>
      <c r="AG37" s="39"/>
      <c r="AH37" s="38"/>
      <c r="AI37" s="9"/>
      <c r="AJ37" s="32"/>
      <c r="AK37" s="32"/>
      <c r="AL37" s="32"/>
      <c r="AM37" s="40"/>
      <c r="AN37" s="183"/>
      <c r="AO37" s="34"/>
      <c r="AP37" s="34"/>
      <c r="AQ37" s="34"/>
      <c r="AR37" s="34"/>
    </row>
    <row r="38" spans="1:44">
      <c r="B38" s="29">
        <v>2022</v>
      </c>
      <c r="C38" s="29">
        <v>5</v>
      </c>
      <c r="D38" s="29">
        <v>11</v>
      </c>
      <c r="E38" s="30" t="s">
        <v>496</v>
      </c>
      <c r="F38" s="29">
        <v>2</v>
      </c>
      <c r="G38" s="31" t="s">
        <v>485</v>
      </c>
      <c r="H38" s="32" t="s">
        <v>467</v>
      </c>
      <c r="I38" s="33" t="s">
        <v>47</v>
      </c>
      <c r="J38" s="32"/>
      <c r="K38" s="9"/>
      <c r="L38" s="10"/>
      <c r="M38" s="10"/>
      <c r="N38" s="10" t="s">
        <v>520</v>
      </c>
      <c r="O38" s="9" t="s">
        <v>469</v>
      </c>
      <c r="P38" s="9">
        <v>100</v>
      </c>
      <c r="Q38" s="34" t="s">
        <v>759</v>
      </c>
      <c r="R38" s="35">
        <v>1005</v>
      </c>
      <c r="S38" s="35"/>
      <c r="T38" s="36">
        <v>1500</v>
      </c>
      <c r="U38" s="36">
        <v>1500</v>
      </c>
      <c r="V38" s="35">
        <v>1005</v>
      </c>
      <c r="W38" s="35"/>
      <c r="X38" s="9">
        <v>1</v>
      </c>
      <c r="Y38" s="36">
        <v>1500</v>
      </c>
      <c r="Z38" s="9">
        <v>1</v>
      </c>
      <c r="AA38" s="36">
        <v>1500</v>
      </c>
      <c r="AB38" s="35"/>
      <c r="AC38" s="37"/>
      <c r="AD38" s="37"/>
      <c r="AE38" s="38"/>
      <c r="AF38" s="39"/>
      <c r="AG38" s="39"/>
      <c r="AH38" s="38"/>
      <c r="AI38" s="9" t="s">
        <v>5</v>
      </c>
      <c r="AJ38" s="32"/>
      <c r="AK38" s="32" t="s">
        <v>17</v>
      </c>
      <c r="AL38" s="32"/>
      <c r="AM38" s="40" t="s">
        <v>470</v>
      </c>
      <c r="AN38" s="41"/>
      <c r="AO38" s="188"/>
      <c r="AP38" s="188"/>
      <c r="AQ38" s="185"/>
      <c r="AR38" s="185"/>
    </row>
    <row r="39" spans="1:44">
      <c r="B39" s="29">
        <v>2022</v>
      </c>
      <c r="C39" s="29">
        <v>5</v>
      </c>
      <c r="D39" s="29">
        <v>11</v>
      </c>
      <c r="E39" s="30" t="s">
        <v>496</v>
      </c>
      <c r="F39" s="29"/>
      <c r="G39" s="208"/>
      <c r="H39" s="32" t="s">
        <v>467</v>
      </c>
      <c r="I39" s="33" t="s">
        <v>43</v>
      </c>
      <c r="J39" s="32"/>
      <c r="K39" s="9"/>
      <c r="L39" s="10"/>
      <c r="M39" s="10"/>
      <c r="N39" s="10"/>
      <c r="O39" s="9"/>
      <c r="P39" s="191">
        <v>25</v>
      </c>
      <c r="Q39" s="34" t="s">
        <v>483</v>
      </c>
      <c r="R39" s="35">
        <v>1005</v>
      </c>
      <c r="S39" s="35"/>
      <c r="T39" s="36" t="s">
        <v>30</v>
      </c>
      <c r="U39" s="192">
        <v>350</v>
      </c>
      <c r="V39" s="35">
        <v>1005</v>
      </c>
      <c r="W39" s="35"/>
      <c r="X39" s="9">
        <v>1</v>
      </c>
      <c r="Y39" s="35"/>
      <c r="Z39" s="9">
        <v>1</v>
      </c>
      <c r="AA39" s="192">
        <v>350</v>
      </c>
      <c r="AB39" s="35">
        <v>1850</v>
      </c>
      <c r="AC39" s="37" t="s">
        <v>766</v>
      </c>
      <c r="AD39" s="37"/>
      <c r="AE39" s="38"/>
      <c r="AF39" s="39"/>
      <c r="AG39" s="39"/>
      <c r="AH39" s="38"/>
      <c r="AI39" s="9"/>
      <c r="AJ39" s="32"/>
      <c r="AK39" s="32" t="s">
        <v>17</v>
      </c>
      <c r="AL39" s="32"/>
      <c r="AM39" s="40" t="s">
        <v>470</v>
      </c>
      <c r="AN39" s="41"/>
      <c r="AO39" s="188"/>
      <c r="AP39" s="188"/>
      <c r="AQ39" s="185"/>
      <c r="AR39" s="185"/>
    </row>
    <row r="40" spans="1:44" ht="14.25" customHeight="1"/>
    <row r="41" spans="1:44">
      <c r="A41">
        <v>1</v>
      </c>
      <c r="B41" s="29">
        <v>2022</v>
      </c>
      <c r="C41" s="29">
        <v>5</v>
      </c>
      <c r="D41" s="29">
        <v>7</v>
      </c>
      <c r="E41" s="30" t="s">
        <v>495</v>
      </c>
      <c r="F41" s="29">
        <v>2</v>
      </c>
      <c r="G41" s="31" t="s">
        <v>485</v>
      </c>
      <c r="H41" s="32" t="s">
        <v>467</v>
      </c>
      <c r="I41" s="33" t="s">
        <v>47</v>
      </c>
      <c r="J41" s="32"/>
      <c r="K41" s="9"/>
      <c r="L41" s="10"/>
      <c r="M41" s="10"/>
      <c r="N41" s="10" t="s">
        <v>503</v>
      </c>
      <c r="O41" s="9" t="s">
        <v>469</v>
      </c>
      <c r="P41" s="9">
        <v>50</v>
      </c>
      <c r="Q41" s="34" t="s">
        <v>284</v>
      </c>
      <c r="R41" s="35">
        <v>1000</v>
      </c>
      <c r="S41" s="35"/>
      <c r="T41" s="36">
        <v>4000</v>
      </c>
      <c r="U41" s="36">
        <v>4000</v>
      </c>
      <c r="V41" s="35">
        <v>1000</v>
      </c>
      <c r="W41" s="35"/>
      <c r="X41" s="9">
        <v>1</v>
      </c>
      <c r="Y41" s="36">
        <v>4000</v>
      </c>
      <c r="Z41" s="9">
        <v>1</v>
      </c>
      <c r="AA41" s="36">
        <v>4000</v>
      </c>
      <c r="AB41" s="35"/>
      <c r="AC41" s="37"/>
      <c r="AD41" s="37"/>
      <c r="AE41" s="38"/>
      <c r="AF41" s="39"/>
      <c r="AG41" s="39"/>
      <c r="AH41" s="38"/>
      <c r="AI41" s="9" t="s">
        <v>5</v>
      </c>
      <c r="AJ41" s="32"/>
      <c r="AK41" s="32" t="s">
        <v>6</v>
      </c>
      <c r="AL41" s="32"/>
      <c r="AM41" s="40" t="s">
        <v>486</v>
      </c>
      <c r="AN41" s="41"/>
      <c r="AO41" s="188"/>
      <c r="AP41" s="188"/>
      <c r="AQ41" s="185"/>
      <c r="AR41" s="185"/>
    </row>
    <row r="42" spans="1:44">
      <c r="B42" s="29">
        <v>2022</v>
      </c>
      <c r="C42" s="29">
        <v>5</v>
      </c>
      <c r="D42" s="29">
        <v>7</v>
      </c>
      <c r="E42" s="30" t="s">
        <v>495</v>
      </c>
      <c r="F42" s="29"/>
      <c r="G42" s="208"/>
      <c r="H42" s="32" t="s">
        <v>467</v>
      </c>
      <c r="I42" s="68" t="s">
        <v>43</v>
      </c>
      <c r="J42" s="32"/>
      <c r="K42" s="9"/>
      <c r="L42" s="10"/>
      <c r="M42" s="10"/>
      <c r="N42" s="10"/>
      <c r="O42" s="69"/>
      <c r="P42" s="191">
        <v>25</v>
      </c>
      <c r="Q42" s="34" t="s">
        <v>483</v>
      </c>
      <c r="R42" s="35">
        <v>1000</v>
      </c>
      <c r="S42" s="35"/>
      <c r="T42" s="36" t="s">
        <v>30</v>
      </c>
      <c r="U42" s="192">
        <v>350</v>
      </c>
      <c r="V42" s="35">
        <v>1000</v>
      </c>
      <c r="W42" s="35"/>
      <c r="X42" s="9">
        <v>1</v>
      </c>
      <c r="Y42" s="35"/>
      <c r="Z42" s="9">
        <v>1</v>
      </c>
      <c r="AA42" s="192">
        <v>350</v>
      </c>
      <c r="AB42" s="35">
        <v>4350</v>
      </c>
      <c r="AC42" s="37" t="s">
        <v>914</v>
      </c>
      <c r="AD42" s="37"/>
      <c r="AE42" s="72"/>
      <c r="AF42" s="73"/>
      <c r="AG42" s="73"/>
      <c r="AH42" s="72"/>
      <c r="AI42" s="69"/>
      <c r="AJ42" s="67"/>
      <c r="AK42" s="32" t="s">
        <v>6</v>
      </c>
      <c r="AL42" s="32"/>
      <c r="AM42" s="40" t="s">
        <v>486</v>
      </c>
      <c r="AN42" s="41"/>
      <c r="AO42" s="188"/>
      <c r="AP42" s="188"/>
      <c r="AQ42" s="185"/>
      <c r="AR42" s="185"/>
    </row>
    <row r="44" spans="1:44" ht="14.25" customHeight="1">
      <c r="B44" s="29">
        <v>2021</v>
      </c>
      <c r="C44" s="29">
        <v>6</v>
      </c>
      <c r="D44" s="29">
        <v>14</v>
      </c>
      <c r="E44" s="30" t="s">
        <v>496</v>
      </c>
      <c r="F44" s="29"/>
      <c r="G44" s="31"/>
      <c r="H44" s="32" t="s">
        <v>467</v>
      </c>
      <c r="I44" s="33" t="s">
        <v>58</v>
      </c>
      <c r="J44" s="32"/>
      <c r="K44" s="9"/>
      <c r="L44" s="10"/>
      <c r="M44" s="9"/>
      <c r="N44" s="10"/>
      <c r="O44" s="9"/>
      <c r="P44" s="9">
        <v>12</v>
      </c>
      <c r="Q44" s="34" t="s">
        <v>483</v>
      </c>
      <c r="R44" s="35">
        <v>1005</v>
      </c>
      <c r="S44" s="35"/>
      <c r="T44" s="36" t="s">
        <v>30</v>
      </c>
      <c r="U44" s="35">
        <v>200</v>
      </c>
      <c r="V44" s="35">
        <v>1005</v>
      </c>
      <c r="W44" s="35">
        <v>1005</v>
      </c>
      <c r="X44" s="9">
        <v>1</v>
      </c>
      <c r="Y44" s="35">
        <v>200</v>
      </c>
      <c r="Z44" s="9">
        <v>1</v>
      </c>
      <c r="AA44" s="35">
        <v>200</v>
      </c>
      <c r="AB44" s="35"/>
      <c r="AC44" s="37"/>
      <c r="AD44" s="37"/>
      <c r="AE44" s="38"/>
      <c r="AF44" s="39"/>
      <c r="AG44" s="39"/>
      <c r="AH44" s="38"/>
      <c r="AI44" s="9"/>
      <c r="AJ44" s="32"/>
      <c r="AK44" s="32"/>
      <c r="AL44" s="32"/>
      <c r="AM44" s="40"/>
      <c r="AN44" s="41"/>
      <c r="AO44" s="42"/>
      <c r="AP44" s="42"/>
      <c r="AQ44" s="34"/>
      <c r="AR44" s="34"/>
    </row>
    <row r="45" spans="1:44">
      <c r="B45" s="29">
        <v>2022</v>
      </c>
      <c r="C45" s="29">
        <v>5</v>
      </c>
      <c r="D45" s="29">
        <v>11</v>
      </c>
      <c r="E45" s="30" t="s">
        <v>494</v>
      </c>
      <c r="F45" s="29">
        <v>5</v>
      </c>
      <c r="G45" s="31" t="s">
        <v>485</v>
      </c>
      <c r="H45" s="32" t="s">
        <v>467</v>
      </c>
      <c r="I45" s="33" t="s">
        <v>47</v>
      </c>
      <c r="J45" s="32"/>
      <c r="K45" s="9"/>
      <c r="L45" s="10"/>
      <c r="M45" s="10"/>
      <c r="N45" s="10" t="s">
        <v>503</v>
      </c>
      <c r="O45" s="9" t="s">
        <v>469</v>
      </c>
      <c r="P45" s="9">
        <v>25</v>
      </c>
      <c r="Q45" s="34" t="s">
        <v>406</v>
      </c>
      <c r="R45" s="35">
        <v>1005</v>
      </c>
      <c r="S45" s="35"/>
      <c r="T45" s="36">
        <v>8000</v>
      </c>
      <c r="U45" s="35">
        <v>8000</v>
      </c>
      <c r="V45" s="35">
        <v>1005</v>
      </c>
      <c r="W45" s="35">
        <v>1005</v>
      </c>
      <c r="X45" s="9">
        <v>1</v>
      </c>
      <c r="Y45" s="35">
        <v>8000</v>
      </c>
      <c r="Z45" s="9">
        <v>1</v>
      </c>
      <c r="AA45" s="35">
        <v>8000</v>
      </c>
      <c r="AB45" s="35"/>
      <c r="AC45" s="37"/>
      <c r="AD45" s="37"/>
      <c r="AE45" s="38"/>
      <c r="AF45" s="39"/>
      <c r="AG45" s="39"/>
      <c r="AH45" s="38"/>
      <c r="AI45" s="9" t="s">
        <v>5</v>
      </c>
      <c r="AJ45" s="32"/>
      <c r="AK45" s="32" t="s">
        <v>6</v>
      </c>
      <c r="AL45" s="32"/>
      <c r="AM45" s="40" t="s">
        <v>486</v>
      </c>
      <c r="AN45" s="41"/>
      <c r="AO45" s="188"/>
      <c r="AP45" s="188"/>
      <c r="AQ45" s="185"/>
      <c r="AR45" s="185"/>
    </row>
    <row r="46" spans="1:44">
      <c r="B46" s="29">
        <v>2022</v>
      </c>
      <c r="C46" s="29">
        <v>5</v>
      </c>
      <c r="D46" s="29">
        <v>11</v>
      </c>
      <c r="E46" s="30" t="s">
        <v>494</v>
      </c>
      <c r="F46" s="29"/>
      <c r="G46" s="208"/>
      <c r="H46" s="32" t="s">
        <v>467</v>
      </c>
      <c r="I46" s="33" t="s">
        <v>43</v>
      </c>
      <c r="J46" s="32"/>
      <c r="K46" s="9"/>
      <c r="L46" s="10"/>
      <c r="M46" s="9"/>
      <c r="N46" s="10"/>
      <c r="O46" s="9"/>
      <c r="P46" s="191">
        <v>25</v>
      </c>
      <c r="Q46" s="34" t="s">
        <v>483</v>
      </c>
      <c r="R46" s="35">
        <v>1005</v>
      </c>
      <c r="S46" s="35"/>
      <c r="T46" s="36" t="s">
        <v>30</v>
      </c>
      <c r="U46" s="472">
        <v>500</v>
      </c>
      <c r="V46" s="35">
        <v>1005</v>
      </c>
      <c r="W46" s="35">
        <v>1005</v>
      </c>
      <c r="X46" s="9">
        <v>1</v>
      </c>
      <c r="Y46" s="35"/>
      <c r="Z46" s="9">
        <v>1</v>
      </c>
      <c r="AA46" s="472">
        <v>500</v>
      </c>
      <c r="AB46" s="35">
        <v>8700</v>
      </c>
      <c r="AC46" s="37" t="s">
        <v>766</v>
      </c>
      <c r="AD46" s="37"/>
      <c r="AE46" s="38"/>
      <c r="AF46" s="39"/>
      <c r="AG46" s="39"/>
      <c r="AH46" s="38"/>
      <c r="AI46" s="9"/>
      <c r="AJ46" s="32"/>
      <c r="AK46" s="32" t="s">
        <v>6</v>
      </c>
      <c r="AL46" s="32"/>
      <c r="AM46" s="40" t="s">
        <v>486</v>
      </c>
      <c r="AN46" s="41"/>
      <c r="AO46" s="188"/>
      <c r="AP46" s="188"/>
      <c r="AQ46" s="185"/>
      <c r="AR46" s="185"/>
    </row>
    <row r="48" spans="1:44">
      <c r="B48" s="29">
        <v>2022</v>
      </c>
      <c r="C48" s="29">
        <v>5</v>
      </c>
      <c r="D48" s="29">
        <v>17</v>
      </c>
      <c r="E48" s="30" t="s">
        <v>495</v>
      </c>
      <c r="F48" s="29">
        <v>1</v>
      </c>
      <c r="G48" s="31" t="s">
        <v>485</v>
      </c>
      <c r="H48" s="67" t="s">
        <v>467</v>
      </c>
      <c r="I48" s="33" t="s">
        <v>47</v>
      </c>
      <c r="J48" s="32"/>
      <c r="K48" s="9"/>
      <c r="L48" s="10"/>
      <c r="M48" s="10"/>
      <c r="N48" s="10" t="s">
        <v>507</v>
      </c>
      <c r="O48" s="9" t="s">
        <v>508</v>
      </c>
      <c r="P48" s="9">
        <v>12</v>
      </c>
      <c r="Q48" s="34" t="s">
        <v>509</v>
      </c>
      <c r="R48" s="35">
        <v>1120</v>
      </c>
      <c r="S48" s="35"/>
      <c r="T48" s="36">
        <v>24230</v>
      </c>
      <c r="U48" s="36">
        <v>24230</v>
      </c>
      <c r="V48" s="35">
        <v>1120</v>
      </c>
      <c r="W48" s="35"/>
      <c r="X48" s="9">
        <v>1</v>
      </c>
      <c r="Y48" s="36">
        <v>24230</v>
      </c>
      <c r="Z48" s="9">
        <v>1</v>
      </c>
      <c r="AA48" s="36">
        <v>24230</v>
      </c>
      <c r="AB48" s="35"/>
      <c r="AC48" s="37"/>
      <c r="AD48" s="37"/>
      <c r="AE48" s="38"/>
      <c r="AF48" s="39"/>
      <c r="AG48" s="39"/>
      <c r="AH48" s="38"/>
      <c r="AI48" s="9" t="s">
        <v>560</v>
      </c>
      <c r="AJ48" s="32"/>
      <c r="AK48" s="32" t="s">
        <v>6</v>
      </c>
      <c r="AL48" s="32"/>
      <c r="AM48" s="40" t="s">
        <v>470</v>
      </c>
      <c r="AN48" s="41"/>
      <c r="AO48" s="188"/>
      <c r="AP48" s="188"/>
      <c r="AQ48" s="185"/>
      <c r="AR48" s="185"/>
    </row>
    <row r="49" spans="1:44">
      <c r="B49" s="29">
        <v>2022</v>
      </c>
      <c r="C49" s="29">
        <v>5</v>
      </c>
      <c r="D49" s="29">
        <v>17</v>
      </c>
      <c r="E49" s="30" t="s">
        <v>495</v>
      </c>
      <c r="F49" s="29"/>
      <c r="G49" s="208"/>
      <c r="H49" s="67" t="s">
        <v>467</v>
      </c>
      <c r="I49" s="33" t="s">
        <v>43</v>
      </c>
      <c r="J49" s="32"/>
      <c r="K49" s="9"/>
      <c r="L49" s="10"/>
      <c r="M49" s="10"/>
      <c r="N49" s="10"/>
      <c r="O49" s="9"/>
      <c r="P49" s="191">
        <v>25</v>
      </c>
      <c r="Q49" s="34" t="s">
        <v>483</v>
      </c>
      <c r="R49" s="35">
        <v>1120</v>
      </c>
      <c r="S49" s="35"/>
      <c r="T49" s="36" t="s">
        <v>30</v>
      </c>
      <c r="U49" s="192">
        <v>350</v>
      </c>
      <c r="V49" s="35">
        <v>1120</v>
      </c>
      <c r="W49" s="35"/>
      <c r="X49" s="9">
        <v>1</v>
      </c>
      <c r="Y49" s="35"/>
      <c r="Z49" s="9">
        <v>1</v>
      </c>
      <c r="AA49" s="192">
        <v>350</v>
      </c>
      <c r="AB49" s="35">
        <v>24580</v>
      </c>
      <c r="AC49" s="37" t="s">
        <v>756</v>
      </c>
      <c r="AD49" s="37"/>
      <c r="AE49" s="38"/>
      <c r="AF49" s="39"/>
      <c r="AG49" s="39"/>
      <c r="AH49" s="38"/>
      <c r="AI49" s="9"/>
      <c r="AJ49" s="32"/>
      <c r="AK49" s="32" t="s">
        <v>6</v>
      </c>
      <c r="AL49" s="32"/>
      <c r="AM49" s="40" t="s">
        <v>470</v>
      </c>
      <c r="AN49" s="41"/>
      <c r="AO49" s="188"/>
      <c r="AP49" s="188"/>
      <c r="AQ49" s="185"/>
      <c r="AR49" s="185"/>
    </row>
    <row r="51" spans="1:44" ht="14.25" customHeight="1">
      <c r="B51" s="29">
        <v>2021</v>
      </c>
      <c r="C51" s="29">
        <v>6</v>
      </c>
      <c r="D51" s="29">
        <v>14</v>
      </c>
      <c r="E51" s="30" t="s">
        <v>496</v>
      </c>
      <c r="F51" s="29"/>
      <c r="G51" s="31"/>
      <c r="H51" s="32" t="s">
        <v>467</v>
      </c>
      <c r="I51" s="33" t="s">
        <v>58</v>
      </c>
      <c r="J51" s="32"/>
      <c r="K51" s="9"/>
      <c r="L51" s="10"/>
      <c r="M51" s="9"/>
      <c r="N51" s="10"/>
      <c r="O51" s="9"/>
      <c r="P51" s="9">
        <v>12</v>
      </c>
      <c r="Q51" s="34" t="s">
        <v>483</v>
      </c>
      <c r="R51" s="35">
        <v>1005</v>
      </c>
      <c r="S51" s="35"/>
      <c r="T51" s="36" t="s">
        <v>30</v>
      </c>
      <c r="U51" s="35">
        <v>200</v>
      </c>
      <c r="V51" s="35">
        <v>1005</v>
      </c>
      <c r="W51" s="35">
        <v>1005</v>
      </c>
      <c r="X51" s="9">
        <v>1</v>
      </c>
      <c r="Y51" s="35">
        <v>200</v>
      </c>
      <c r="Z51" s="9">
        <v>1</v>
      </c>
      <c r="AA51" s="35">
        <v>200</v>
      </c>
      <c r="AB51" s="35"/>
      <c r="AC51" s="37"/>
      <c r="AD51" s="190" t="s">
        <v>484</v>
      </c>
      <c r="AE51" s="38"/>
      <c r="AF51" s="39"/>
      <c r="AG51" s="39"/>
      <c r="AH51" s="38"/>
      <c r="AI51" s="9"/>
      <c r="AJ51" s="32"/>
      <c r="AK51" s="32"/>
      <c r="AL51" s="32"/>
      <c r="AM51" s="40"/>
      <c r="AN51" s="41"/>
      <c r="AO51" s="42"/>
      <c r="AP51" s="42"/>
      <c r="AQ51" s="34"/>
      <c r="AR51" s="34"/>
    </row>
    <row r="52" spans="1:44">
      <c r="A52">
        <v>1</v>
      </c>
      <c r="B52" s="29">
        <v>2021</v>
      </c>
      <c r="C52" s="29">
        <v>6</v>
      </c>
      <c r="D52" s="29">
        <v>14</v>
      </c>
      <c r="E52" s="30" t="s">
        <v>496</v>
      </c>
      <c r="F52" s="29">
        <v>10</v>
      </c>
      <c r="G52" s="31" t="s">
        <v>485</v>
      </c>
      <c r="H52" s="32" t="s">
        <v>467</v>
      </c>
      <c r="I52" s="33" t="s">
        <v>47</v>
      </c>
      <c r="J52" s="32"/>
      <c r="K52" s="9"/>
      <c r="L52" s="10"/>
      <c r="M52" s="10"/>
      <c r="N52" s="10" t="s">
        <v>909</v>
      </c>
      <c r="O52" s="9" t="s">
        <v>469</v>
      </c>
      <c r="P52" s="9">
        <v>50</v>
      </c>
      <c r="Q52" s="34" t="s">
        <v>284</v>
      </c>
      <c r="R52" s="35">
        <v>1005</v>
      </c>
      <c r="S52" s="35"/>
      <c r="T52" s="36">
        <v>4000</v>
      </c>
      <c r="U52" s="35">
        <v>4000</v>
      </c>
      <c r="V52" s="35">
        <v>1005</v>
      </c>
      <c r="W52" s="35">
        <v>1005</v>
      </c>
      <c r="X52" s="9">
        <v>1</v>
      </c>
      <c r="Y52" s="35">
        <v>4000</v>
      </c>
      <c r="Z52" s="9">
        <v>1</v>
      </c>
      <c r="AA52" s="35">
        <v>4000</v>
      </c>
      <c r="AB52" s="35"/>
      <c r="AC52" s="37"/>
      <c r="AD52" s="37"/>
      <c r="AE52" s="38"/>
      <c r="AF52" s="39"/>
      <c r="AG52" s="39"/>
      <c r="AH52" s="38"/>
      <c r="AI52" s="9" t="s">
        <v>5</v>
      </c>
      <c r="AJ52" s="32"/>
      <c r="AK52" s="32" t="s">
        <v>6</v>
      </c>
      <c r="AL52" s="32"/>
      <c r="AM52" s="40" t="s">
        <v>486</v>
      </c>
      <c r="AN52" s="41"/>
      <c r="AO52" s="42"/>
      <c r="AP52" s="42"/>
      <c r="AQ52" s="34"/>
      <c r="AR52" s="34"/>
    </row>
    <row r="53" spans="1:44">
      <c r="A53">
        <v>1</v>
      </c>
      <c r="B53" s="29">
        <v>2021</v>
      </c>
      <c r="C53" s="29">
        <v>6</v>
      </c>
      <c r="D53" s="29">
        <v>14</v>
      </c>
      <c r="E53" s="30" t="s">
        <v>496</v>
      </c>
      <c r="F53" s="29">
        <v>10</v>
      </c>
      <c r="G53" s="208"/>
      <c r="H53" s="32" t="s">
        <v>467</v>
      </c>
      <c r="I53" s="33" t="s">
        <v>43</v>
      </c>
      <c r="J53" s="32"/>
      <c r="K53" s="9"/>
      <c r="L53" s="10"/>
      <c r="M53" s="9"/>
      <c r="N53" s="10"/>
      <c r="O53" s="9"/>
      <c r="P53" s="191">
        <v>25</v>
      </c>
      <c r="Q53" s="34" t="s">
        <v>483</v>
      </c>
      <c r="R53" s="35">
        <v>1005</v>
      </c>
      <c r="S53" s="35"/>
      <c r="T53" s="36" t="s">
        <v>30</v>
      </c>
      <c r="U53" s="192">
        <v>350</v>
      </c>
      <c r="V53" s="35">
        <v>1005</v>
      </c>
      <c r="W53" s="35">
        <v>1005</v>
      </c>
      <c r="X53" s="9">
        <v>1</v>
      </c>
      <c r="Y53" s="35"/>
      <c r="Z53" s="9">
        <v>1</v>
      </c>
      <c r="AA53" s="192">
        <v>350</v>
      </c>
      <c r="AB53" s="35">
        <v>4550</v>
      </c>
      <c r="AC53" s="37" t="s">
        <v>766</v>
      </c>
      <c r="AD53" s="37"/>
      <c r="AE53" s="38"/>
      <c r="AF53" s="39"/>
      <c r="AG53" s="39"/>
      <c r="AH53" s="38"/>
      <c r="AI53" s="9"/>
      <c r="AJ53" s="32"/>
      <c r="AK53" s="32" t="s">
        <v>6</v>
      </c>
      <c r="AL53" s="32"/>
      <c r="AM53" s="40" t="s">
        <v>486</v>
      </c>
      <c r="AN53" s="41"/>
      <c r="AO53" s="42"/>
      <c r="AP53" s="42"/>
      <c r="AQ53" s="34"/>
      <c r="AR53" s="34"/>
    </row>
    <row r="55" spans="1:44">
      <c r="B55" s="29">
        <v>2021</v>
      </c>
      <c r="C55" s="29">
        <v>4</v>
      </c>
      <c r="D55" s="29">
        <v>6</v>
      </c>
      <c r="E55" s="30" t="s">
        <v>496</v>
      </c>
      <c r="F55" s="29"/>
      <c r="G55" s="31"/>
      <c r="H55" s="32" t="s">
        <v>467</v>
      </c>
      <c r="I55" s="33" t="s">
        <v>58</v>
      </c>
      <c r="J55" s="32"/>
      <c r="K55" s="9"/>
      <c r="L55" s="10"/>
      <c r="M55" s="9"/>
      <c r="N55" s="10"/>
      <c r="O55" s="9"/>
      <c r="P55" s="9">
        <v>12</v>
      </c>
      <c r="Q55" s="34" t="s">
        <v>483</v>
      </c>
      <c r="R55" s="35">
        <v>1125</v>
      </c>
      <c r="S55" s="35"/>
      <c r="T55" s="36" t="s">
        <v>30</v>
      </c>
      <c r="U55" s="35">
        <v>200</v>
      </c>
      <c r="V55" s="35">
        <v>1125</v>
      </c>
      <c r="W55" s="35">
        <v>1125</v>
      </c>
      <c r="X55" s="9">
        <v>1</v>
      </c>
      <c r="Y55" s="35">
        <v>200</v>
      </c>
      <c r="Z55" s="9">
        <v>1</v>
      </c>
      <c r="AA55" s="35">
        <v>200</v>
      </c>
      <c r="AB55" s="35"/>
      <c r="AC55" s="37"/>
      <c r="AD55" s="190" t="s">
        <v>484</v>
      </c>
      <c r="AE55" s="38"/>
      <c r="AF55" s="39"/>
      <c r="AG55" s="39"/>
      <c r="AH55" s="38"/>
      <c r="AI55" s="9"/>
      <c r="AJ55" s="32"/>
      <c r="AK55" s="32"/>
      <c r="AL55" s="32"/>
      <c r="AM55" s="40"/>
      <c r="AN55" s="41"/>
      <c r="AO55" s="42"/>
      <c r="AP55" s="42"/>
      <c r="AQ55" s="34"/>
      <c r="AR55" s="34"/>
    </row>
    <row r="56" spans="1:44">
      <c r="A56">
        <v>1</v>
      </c>
      <c r="B56" s="29">
        <v>2021</v>
      </c>
      <c r="C56" s="29">
        <v>4</v>
      </c>
      <c r="D56" s="29">
        <v>6</v>
      </c>
      <c r="E56" s="30" t="s">
        <v>496</v>
      </c>
      <c r="F56" s="29">
        <v>1</v>
      </c>
      <c r="G56" s="31" t="s">
        <v>485</v>
      </c>
      <c r="H56" s="32" t="s">
        <v>467</v>
      </c>
      <c r="I56" s="33" t="s">
        <v>47</v>
      </c>
      <c r="J56" s="32"/>
      <c r="K56" s="9"/>
      <c r="L56" s="10"/>
      <c r="M56" s="9"/>
      <c r="N56" s="10" t="s">
        <v>861</v>
      </c>
      <c r="O56" s="9" t="s">
        <v>44</v>
      </c>
      <c r="P56" s="9">
        <v>50</v>
      </c>
      <c r="Q56" s="34" t="s">
        <v>274</v>
      </c>
      <c r="R56" s="35">
        <v>1125</v>
      </c>
      <c r="S56" s="35"/>
      <c r="T56" s="36">
        <v>6100</v>
      </c>
      <c r="U56" s="35">
        <v>6100</v>
      </c>
      <c r="V56" s="35">
        <v>1125</v>
      </c>
      <c r="W56" s="35">
        <v>1125</v>
      </c>
      <c r="X56" s="9">
        <v>1</v>
      </c>
      <c r="Y56" s="35">
        <v>6100</v>
      </c>
      <c r="Z56" s="9">
        <v>1</v>
      </c>
      <c r="AA56" s="35">
        <v>6100</v>
      </c>
      <c r="AB56" s="35"/>
      <c r="AC56" s="37"/>
      <c r="AD56" s="37"/>
      <c r="AE56" s="38"/>
      <c r="AF56" s="39"/>
      <c r="AG56" s="39"/>
      <c r="AH56" s="38"/>
      <c r="AI56" s="9" t="s">
        <v>5</v>
      </c>
      <c r="AJ56" s="32"/>
      <c r="AK56" s="32" t="s">
        <v>6</v>
      </c>
      <c r="AL56" s="32"/>
      <c r="AM56" s="40" t="s">
        <v>486</v>
      </c>
      <c r="AN56" s="41"/>
      <c r="AO56" s="42"/>
      <c r="AP56" s="42"/>
      <c r="AQ56" s="34"/>
      <c r="AR56" s="34"/>
    </row>
    <row r="57" spans="1:44">
      <c r="A57">
        <v>1</v>
      </c>
      <c r="B57" s="29">
        <v>2021</v>
      </c>
      <c r="C57" s="29">
        <v>4</v>
      </c>
      <c r="D57" s="29">
        <v>6</v>
      </c>
      <c r="E57" s="30" t="s">
        <v>496</v>
      </c>
      <c r="F57" s="29"/>
      <c r="G57" s="208"/>
      <c r="H57" s="32" t="s">
        <v>467</v>
      </c>
      <c r="I57" s="33" t="s">
        <v>43</v>
      </c>
      <c r="J57" s="32"/>
      <c r="K57" s="9"/>
      <c r="L57" s="10"/>
      <c r="M57" s="9"/>
      <c r="N57" s="10"/>
      <c r="O57" s="9"/>
      <c r="P57" s="191">
        <v>25</v>
      </c>
      <c r="Q57" s="34" t="s">
        <v>483</v>
      </c>
      <c r="R57" s="35">
        <v>1125</v>
      </c>
      <c r="S57" s="35"/>
      <c r="T57" s="36" t="s">
        <v>30</v>
      </c>
      <c r="U57" s="192">
        <v>350</v>
      </c>
      <c r="V57" s="35">
        <v>1125</v>
      </c>
      <c r="W57" s="35">
        <v>1125</v>
      </c>
      <c r="X57" s="9">
        <v>1</v>
      </c>
      <c r="Y57" s="35"/>
      <c r="Z57" s="9">
        <v>1</v>
      </c>
      <c r="AA57" s="192">
        <v>350</v>
      </c>
      <c r="AB57" s="35">
        <v>6650</v>
      </c>
      <c r="AC57" s="37" t="s">
        <v>1264</v>
      </c>
      <c r="AD57" s="37"/>
      <c r="AE57" s="38"/>
      <c r="AF57" s="39"/>
      <c r="AG57" s="39"/>
      <c r="AH57" s="38"/>
      <c r="AI57" s="9"/>
      <c r="AJ57" s="32"/>
      <c r="AK57" s="32" t="s">
        <v>6</v>
      </c>
      <c r="AL57" s="32"/>
      <c r="AM57" s="40" t="s">
        <v>486</v>
      </c>
      <c r="AN57" s="41"/>
      <c r="AO57" s="42"/>
      <c r="AP57" s="42"/>
      <c r="AQ57" s="34"/>
      <c r="AR57" s="34"/>
    </row>
    <row r="59" spans="1:44">
      <c r="B59" s="29">
        <v>2022</v>
      </c>
      <c r="C59" s="29">
        <v>5</v>
      </c>
      <c r="D59" s="29">
        <v>11</v>
      </c>
      <c r="E59" s="30" t="s">
        <v>496</v>
      </c>
      <c r="F59" s="29"/>
      <c r="G59" s="31"/>
      <c r="H59" s="32" t="s">
        <v>467</v>
      </c>
      <c r="I59" s="33" t="s">
        <v>58</v>
      </c>
      <c r="J59" s="32"/>
      <c r="K59" s="9"/>
      <c r="L59" s="10"/>
      <c r="M59" s="9"/>
      <c r="N59" s="10"/>
      <c r="O59" s="9"/>
      <c r="P59" s="9">
        <v>12</v>
      </c>
      <c r="Q59" s="34" t="s">
        <v>483</v>
      </c>
      <c r="R59" s="35">
        <v>1005</v>
      </c>
      <c r="S59" s="35"/>
      <c r="T59" s="36" t="s">
        <v>30</v>
      </c>
      <c r="U59" s="35">
        <v>200</v>
      </c>
      <c r="V59" s="35">
        <v>1005</v>
      </c>
      <c r="W59" s="35"/>
      <c r="X59" s="9">
        <v>1</v>
      </c>
      <c r="Y59" s="35">
        <v>200</v>
      </c>
      <c r="Z59" s="9">
        <v>1</v>
      </c>
      <c r="AA59" s="35">
        <v>200</v>
      </c>
      <c r="AB59" s="35"/>
      <c r="AC59" s="37"/>
      <c r="AD59" s="190" t="s">
        <v>484</v>
      </c>
      <c r="AE59" s="38"/>
      <c r="AF59" s="39"/>
      <c r="AG59" s="39"/>
      <c r="AH59" s="38"/>
      <c r="AI59" s="9"/>
      <c r="AJ59" s="32"/>
      <c r="AK59" s="32"/>
      <c r="AL59" s="32"/>
      <c r="AM59" s="40"/>
      <c r="AN59" s="41"/>
      <c r="AO59" s="188"/>
      <c r="AP59" s="188"/>
      <c r="AQ59" s="185"/>
      <c r="AR59" s="185"/>
    </row>
    <row r="60" spans="1:44">
      <c r="A60">
        <v>1</v>
      </c>
      <c r="B60" s="29">
        <v>2022</v>
      </c>
      <c r="C60" s="29">
        <v>5</v>
      </c>
      <c r="D60" s="29">
        <v>11</v>
      </c>
      <c r="E60" s="30" t="s">
        <v>496</v>
      </c>
      <c r="F60" s="29">
        <v>4</v>
      </c>
      <c r="G60" s="31" t="s">
        <v>485</v>
      </c>
      <c r="H60" s="32" t="s">
        <v>467</v>
      </c>
      <c r="I60" s="33" t="s">
        <v>47</v>
      </c>
      <c r="J60" s="32"/>
      <c r="K60" s="9"/>
      <c r="L60" s="10"/>
      <c r="M60" s="10"/>
      <c r="N60" s="10" t="s">
        <v>504</v>
      </c>
      <c r="O60" s="9" t="s">
        <v>469</v>
      </c>
      <c r="P60" s="9">
        <v>25</v>
      </c>
      <c r="Q60" s="34" t="s">
        <v>452</v>
      </c>
      <c r="R60" s="35">
        <v>1005</v>
      </c>
      <c r="S60" s="35"/>
      <c r="T60" s="36">
        <v>4000</v>
      </c>
      <c r="U60" s="36">
        <v>4000</v>
      </c>
      <c r="V60" s="35">
        <v>1005</v>
      </c>
      <c r="W60" s="35"/>
      <c r="X60" s="9">
        <v>1</v>
      </c>
      <c r="Y60" s="36">
        <v>4000</v>
      </c>
      <c r="Z60" s="9">
        <v>1</v>
      </c>
      <c r="AA60" s="35">
        <v>4000</v>
      </c>
      <c r="AB60" s="35"/>
      <c r="AC60" s="37"/>
      <c r="AD60" s="37"/>
      <c r="AE60" s="38"/>
      <c r="AF60" s="39"/>
      <c r="AG60" s="39"/>
      <c r="AH60" s="38"/>
      <c r="AI60" s="9" t="s">
        <v>5</v>
      </c>
      <c r="AJ60" s="32"/>
      <c r="AK60" s="32" t="s">
        <v>6</v>
      </c>
      <c r="AL60" s="32"/>
      <c r="AM60" s="40" t="s">
        <v>486</v>
      </c>
      <c r="AN60" s="41"/>
      <c r="AO60" s="188"/>
      <c r="AP60" s="188"/>
      <c r="AQ60" s="185"/>
      <c r="AR60" s="185"/>
    </row>
    <row r="61" spans="1:44">
      <c r="B61" s="29">
        <v>2022</v>
      </c>
      <c r="C61" s="29">
        <v>5</v>
      </c>
      <c r="D61" s="29">
        <v>11</v>
      </c>
      <c r="E61" s="30" t="s">
        <v>496</v>
      </c>
      <c r="F61" s="29"/>
      <c r="G61" s="208"/>
      <c r="H61" s="32" t="s">
        <v>467</v>
      </c>
      <c r="I61" s="33" t="s">
        <v>43</v>
      </c>
      <c r="J61" s="32"/>
      <c r="K61" s="9"/>
      <c r="L61" s="10"/>
      <c r="M61" s="10"/>
      <c r="N61" s="10"/>
      <c r="O61" s="9"/>
      <c r="P61" s="191">
        <v>25</v>
      </c>
      <c r="Q61" s="34" t="s">
        <v>483</v>
      </c>
      <c r="R61" s="35">
        <v>1005</v>
      </c>
      <c r="S61" s="35"/>
      <c r="T61" s="36" t="s">
        <v>30</v>
      </c>
      <c r="U61" s="192">
        <v>350</v>
      </c>
      <c r="V61" s="35">
        <v>1005</v>
      </c>
      <c r="W61" s="35"/>
      <c r="X61" s="9">
        <v>1</v>
      </c>
      <c r="Y61" s="35"/>
      <c r="Z61" s="9">
        <v>1</v>
      </c>
      <c r="AA61" s="192">
        <v>350</v>
      </c>
      <c r="AB61" s="35">
        <v>4550</v>
      </c>
      <c r="AC61" s="37" t="s">
        <v>766</v>
      </c>
      <c r="AD61" s="37"/>
      <c r="AE61" s="38"/>
      <c r="AF61" s="39"/>
      <c r="AG61" s="39"/>
      <c r="AH61" s="38"/>
      <c r="AI61" s="9"/>
      <c r="AJ61" s="32"/>
      <c r="AK61" s="32" t="s">
        <v>6</v>
      </c>
      <c r="AL61" s="32"/>
      <c r="AM61" s="40" t="s">
        <v>486</v>
      </c>
      <c r="AN61" s="41"/>
      <c r="AO61" s="188"/>
      <c r="AP61" s="188"/>
      <c r="AQ61" s="185"/>
      <c r="AR61" s="185"/>
    </row>
    <row r="63" spans="1:44">
      <c r="B63" s="29">
        <v>2022</v>
      </c>
      <c r="C63" s="29">
        <v>5</v>
      </c>
      <c r="D63" s="29">
        <v>11</v>
      </c>
      <c r="E63" s="30" t="s">
        <v>496</v>
      </c>
      <c r="F63" s="29"/>
      <c r="G63" s="31"/>
      <c r="H63" s="32" t="s">
        <v>467</v>
      </c>
      <c r="I63" s="33" t="s">
        <v>58</v>
      </c>
      <c r="J63" s="32"/>
      <c r="K63" s="9"/>
      <c r="L63" s="10"/>
      <c r="M63" s="9"/>
      <c r="N63" s="10"/>
      <c r="O63" s="9"/>
      <c r="P63" s="9">
        <v>12</v>
      </c>
      <c r="Q63" s="34" t="s">
        <v>483</v>
      </c>
      <c r="R63" s="35">
        <v>1005</v>
      </c>
      <c r="S63" s="35"/>
      <c r="T63" s="36" t="s">
        <v>30</v>
      </c>
      <c r="U63" s="35">
        <v>200</v>
      </c>
      <c r="V63" s="35">
        <v>1005</v>
      </c>
      <c r="W63" s="35"/>
      <c r="X63" s="9">
        <v>1</v>
      </c>
      <c r="Y63" s="35">
        <v>200</v>
      </c>
      <c r="Z63" s="9">
        <v>1</v>
      </c>
      <c r="AA63" s="35">
        <v>200</v>
      </c>
      <c r="AB63" s="35"/>
      <c r="AC63" s="37"/>
      <c r="AD63" s="190" t="s">
        <v>484</v>
      </c>
      <c r="AE63" s="38"/>
      <c r="AF63" s="39"/>
      <c r="AG63" s="39"/>
      <c r="AH63" s="38"/>
      <c r="AI63" s="9"/>
      <c r="AJ63" s="32"/>
      <c r="AK63" s="32"/>
      <c r="AL63" s="32"/>
      <c r="AM63" s="40"/>
      <c r="AN63" s="41"/>
      <c r="AO63" s="188"/>
      <c r="AP63" s="188"/>
      <c r="AQ63" s="185"/>
      <c r="AR63" s="185"/>
    </row>
    <row r="64" spans="1:44">
      <c r="A64">
        <v>1</v>
      </c>
      <c r="B64" s="29">
        <v>2022</v>
      </c>
      <c r="C64" s="29">
        <v>5</v>
      </c>
      <c r="D64" s="29">
        <v>11</v>
      </c>
      <c r="E64" s="30" t="s">
        <v>496</v>
      </c>
      <c r="F64" s="29">
        <v>4</v>
      </c>
      <c r="G64" s="31" t="s">
        <v>485</v>
      </c>
      <c r="H64" s="32" t="s">
        <v>467</v>
      </c>
      <c r="I64" s="33" t="s">
        <v>47</v>
      </c>
      <c r="J64" s="32"/>
      <c r="K64" s="9"/>
      <c r="L64" s="10"/>
      <c r="M64" s="10"/>
      <c r="N64" s="10" t="s">
        <v>504</v>
      </c>
      <c r="O64" s="9" t="s">
        <v>469</v>
      </c>
      <c r="P64" s="9">
        <v>50</v>
      </c>
      <c r="Q64" s="34" t="s">
        <v>452</v>
      </c>
      <c r="R64" s="35">
        <v>1005</v>
      </c>
      <c r="S64" s="35"/>
      <c r="T64" s="36">
        <v>4000</v>
      </c>
      <c r="U64" s="36">
        <v>4000</v>
      </c>
      <c r="V64" s="35">
        <v>1005</v>
      </c>
      <c r="W64" s="35"/>
      <c r="X64" s="9">
        <v>1</v>
      </c>
      <c r="Y64" s="36">
        <v>4000</v>
      </c>
      <c r="Z64" s="9">
        <v>1</v>
      </c>
      <c r="AA64" s="35">
        <v>4000</v>
      </c>
      <c r="AB64" s="35"/>
      <c r="AC64" s="37"/>
      <c r="AD64" s="37"/>
      <c r="AE64" s="38"/>
      <c r="AF64" s="39"/>
      <c r="AG64" s="39"/>
      <c r="AH64" s="38"/>
      <c r="AI64" s="9" t="s">
        <v>5</v>
      </c>
      <c r="AJ64" s="32"/>
      <c r="AK64" s="32" t="s">
        <v>6</v>
      </c>
      <c r="AL64" s="32"/>
      <c r="AM64" s="40" t="s">
        <v>486</v>
      </c>
      <c r="AN64" s="41"/>
      <c r="AO64" s="188"/>
      <c r="AP64" s="188"/>
      <c r="AQ64" s="185"/>
      <c r="AR64" s="185"/>
    </row>
    <row r="65" spans="1:44">
      <c r="B65" s="29">
        <v>2022</v>
      </c>
      <c r="C65" s="29">
        <v>5</v>
      </c>
      <c r="D65" s="29">
        <v>11</v>
      </c>
      <c r="E65" s="30" t="s">
        <v>496</v>
      </c>
      <c r="F65" s="29"/>
      <c r="G65" s="208"/>
      <c r="H65" s="32" t="s">
        <v>467</v>
      </c>
      <c r="I65" s="33" t="s">
        <v>43</v>
      </c>
      <c r="J65" s="32"/>
      <c r="K65" s="9"/>
      <c r="L65" s="10"/>
      <c r="M65" s="10"/>
      <c r="N65" s="10"/>
      <c r="O65" s="9"/>
      <c r="P65" s="191">
        <v>25</v>
      </c>
      <c r="Q65" s="34" t="s">
        <v>483</v>
      </c>
      <c r="R65" s="35">
        <v>1005</v>
      </c>
      <c r="S65" s="35"/>
      <c r="T65" s="36" t="s">
        <v>30</v>
      </c>
      <c r="U65" s="192">
        <v>350</v>
      </c>
      <c r="V65" s="35">
        <v>1005</v>
      </c>
      <c r="W65" s="35"/>
      <c r="X65" s="9">
        <v>1</v>
      </c>
      <c r="Y65" s="35"/>
      <c r="Z65" s="9">
        <v>1</v>
      </c>
      <c r="AA65" s="192">
        <v>350</v>
      </c>
      <c r="AB65" s="35">
        <v>4550</v>
      </c>
      <c r="AC65" s="37" t="s">
        <v>766</v>
      </c>
      <c r="AD65" s="37"/>
      <c r="AE65" s="38"/>
      <c r="AF65" s="39"/>
      <c r="AG65" s="39"/>
      <c r="AH65" s="38"/>
      <c r="AI65" s="9"/>
      <c r="AJ65" s="32"/>
      <c r="AK65" s="32" t="s">
        <v>6</v>
      </c>
      <c r="AL65" s="32"/>
      <c r="AM65" s="40" t="s">
        <v>486</v>
      </c>
      <c r="AN65" s="41"/>
      <c r="AO65" s="188"/>
      <c r="AP65" s="188"/>
      <c r="AQ65" s="185"/>
      <c r="AR65" s="185"/>
    </row>
    <row r="67" spans="1:44" ht="13.5" customHeight="1">
      <c r="A67">
        <v>1</v>
      </c>
      <c r="B67" s="29">
        <v>2022</v>
      </c>
      <c r="C67" s="29">
        <v>6</v>
      </c>
      <c r="D67" s="29">
        <v>3</v>
      </c>
      <c r="E67" s="30" t="s">
        <v>495</v>
      </c>
      <c r="F67" s="29"/>
      <c r="G67" s="31"/>
      <c r="H67" s="32" t="s">
        <v>467</v>
      </c>
      <c r="I67" s="33" t="s">
        <v>58</v>
      </c>
      <c r="J67" s="32"/>
      <c r="K67" s="9"/>
      <c r="L67" s="10"/>
      <c r="M67" s="9"/>
      <c r="N67" s="10"/>
      <c r="O67" s="9"/>
      <c r="P67" s="9">
        <v>12</v>
      </c>
      <c r="Q67" s="34" t="s">
        <v>483</v>
      </c>
      <c r="R67" s="35">
        <v>1005</v>
      </c>
      <c r="S67" s="35"/>
      <c r="T67" s="36" t="s">
        <v>30</v>
      </c>
      <c r="U67" s="35">
        <v>1005</v>
      </c>
      <c r="V67" s="35">
        <v>1005</v>
      </c>
      <c r="W67" s="35"/>
      <c r="X67" s="9">
        <v>1</v>
      </c>
      <c r="Y67" s="35">
        <v>200</v>
      </c>
      <c r="Z67" s="9">
        <v>1</v>
      </c>
      <c r="AA67" s="35">
        <v>200</v>
      </c>
      <c r="AB67" s="35"/>
      <c r="AC67" s="37"/>
      <c r="AD67" s="190" t="s">
        <v>484</v>
      </c>
      <c r="AE67" s="38"/>
      <c r="AF67" s="39"/>
      <c r="AG67" s="39"/>
      <c r="AH67" s="38"/>
      <c r="AI67" s="9"/>
      <c r="AJ67" s="32"/>
      <c r="AK67" s="32"/>
      <c r="AL67" s="32"/>
      <c r="AM67" s="40"/>
      <c r="AN67" s="41"/>
      <c r="AO67" s="188"/>
      <c r="AP67" s="188"/>
      <c r="AQ67" s="185"/>
      <c r="AR67" s="185"/>
    </row>
    <row r="68" spans="1:44">
      <c r="B68" s="29">
        <v>2022</v>
      </c>
      <c r="C68" s="29">
        <v>6</v>
      </c>
      <c r="D68" s="29">
        <v>3</v>
      </c>
      <c r="E68" s="30" t="s">
        <v>495</v>
      </c>
      <c r="F68" s="29">
        <v>10</v>
      </c>
      <c r="G68" s="31" t="s">
        <v>485</v>
      </c>
      <c r="H68" s="32" t="s">
        <v>467</v>
      </c>
      <c r="I68" s="33" t="s">
        <v>47</v>
      </c>
      <c r="J68" s="32"/>
      <c r="K68" s="9"/>
      <c r="L68" s="10"/>
      <c r="M68" s="10"/>
      <c r="N68" s="10" t="s">
        <v>512</v>
      </c>
      <c r="O68" s="9" t="s">
        <v>469</v>
      </c>
      <c r="P68" s="9">
        <v>25</v>
      </c>
      <c r="Q68" s="34" t="s">
        <v>761</v>
      </c>
      <c r="R68" s="35">
        <v>1005</v>
      </c>
      <c r="S68" s="35"/>
      <c r="T68" s="35">
        <v>8000</v>
      </c>
      <c r="U68" s="35">
        <v>1005</v>
      </c>
      <c r="V68" s="35">
        <v>1005</v>
      </c>
      <c r="W68" s="35"/>
      <c r="X68" s="651">
        <v>8000</v>
      </c>
      <c r="Y68" s="35">
        <v>8000</v>
      </c>
      <c r="Z68" s="651">
        <v>8000</v>
      </c>
      <c r="AA68" s="35">
        <v>8000</v>
      </c>
      <c r="AB68" s="35"/>
      <c r="AC68" s="37"/>
      <c r="AD68" s="37"/>
      <c r="AE68" s="38"/>
      <c r="AF68" s="39"/>
      <c r="AG68" s="39"/>
      <c r="AH68" s="38"/>
      <c r="AI68" s="9" t="s">
        <v>5</v>
      </c>
      <c r="AJ68" s="32"/>
      <c r="AK68" s="32" t="s">
        <v>6</v>
      </c>
      <c r="AL68" s="32"/>
      <c r="AM68" s="40" t="s">
        <v>486</v>
      </c>
      <c r="AN68" s="41"/>
      <c r="AO68" s="188"/>
      <c r="AP68" s="188"/>
      <c r="AQ68" s="185"/>
      <c r="AR68" s="185"/>
    </row>
    <row r="69" spans="1:44">
      <c r="B69" s="29">
        <v>2022</v>
      </c>
      <c r="C69" s="29">
        <v>6</v>
      </c>
      <c r="D69" s="29">
        <v>3</v>
      </c>
      <c r="E69" s="30" t="s">
        <v>495</v>
      </c>
      <c r="F69" s="29"/>
      <c r="G69" s="208"/>
      <c r="H69" s="32" t="s">
        <v>467</v>
      </c>
      <c r="I69" s="33" t="s">
        <v>43</v>
      </c>
      <c r="J69" s="32"/>
      <c r="K69" s="9"/>
      <c r="L69" s="10"/>
      <c r="M69" s="9"/>
      <c r="N69" s="10"/>
      <c r="O69" s="9"/>
      <c r="P69" s="191">
        <v>25</v>
      </c>
      <c r="Q69" s="34" t="s">
        <v>483</v>
      </c>
      <c r="R69" s="35">
        <v>1005</v>
      </c>
      <c r="S69" s="35"/>
      <c r="T69" s="36" t="s">
        <v>30</v>
      </c>
      <c r="U69" s="192">
        <v>1005</v>
      </c>
      <c r="V69" s="35">
        <v>1005</v>
      </c>
      <c r="W69" s="35"/>
      <c r="X69" s="9">
        <v>1</v>
      </c>
      <c r="Y69" s="35"/>
      <c r="Z69" s="9">
        <v>1</v>
      </c>
      <c r="AA69" s="192">
        <v>8002</v>
      </c>
      <c r="AB69" s="35">
        <v>8550</v>
      </c>
      <c r="AC69" s="37" t="s">
        <v>766</v>
      </c>
      <c r="AD69" s="71"/>
      <c r="AE69" s="38"/>
      <c r="AF69" s="39"/>
      <c r="AG69" s="39"/>
      <c r="AH69" s="38"/>
      <c r="AI69" s="9"/>
      <c r="AJ69" s="32"/>
      <c r="AK69" s="32" t="s">
        <v>6</v>
      </c>
      <c r="AL69" s="32"/>
      <c r="AM69" s="40" t="s">
        <v>486</v>
      </c>
      <c r="AN69" s="41"/>
      <c r="AO69" s="188"/>
      <c r="AP69" s="188"/>
      <c r="AQ69" s="185"/>
      <c r="AR69" s="185"/>
    </row>
    <row r="71" spans="1:44">
      <c r="B71" s="29">
        <v>2021</v>
      </c>
      <c r="C71" s="29">
        <v>11</v>
      </c>
      <c r="D71" s="29">
        <v>29</v>
      </c>
      <c r="E71" s="30" t="s">
        <v>495</v>
      </c>
      <c r="F71" s="29"/>
      <c r="G71" s="31"/>
      <c r="H71" s="32" t="s">
        <v>467</v>
      </c>
      <c r="I71" s="33" t="s">
        <v>58</v>
      </c>
      <c r="J71" s="32"/>
      <c r="K71" s="9"/>
      <c r="L71" s="10"/>
      <c r="M71" s="9"/>
      <c r="N71" s="10"/>
      <c r="O71" s="9"/>
      <c r="P71" s="9">
        <v>12</v>
      </c>
      <c r="Q71" s="34" t="s">
        <v>483</v>
      </c>
      <c r="R71" s="35">
        <v>1020</v>
      </c>
      <c r="S71" s="35"/>
      <c r="T71" s="36" t="s">
        <v>30</v>
      </c>
      <c r="U71" s="35">
        <v>200</v>
      </c>
      <c r="V71" s="35">
        <v>1020</v>
      </c>
      <c r="W71" s="35"/>
      <c r="X71" s="9">
        <v>1</v>
      </c>
      <c r="Y71" s="35">
        <v>200</v>
      </c>
      <c r="Z71" s="9">
        <v>1</v>
      </c>
      <c r="AA71" s="35">
        <v>200</v>
      </c>
      <c r="AB71" s="35"/>
      <c r="AC71" s="37"/>
      <c r="AD71" s="190" t="s">
        <v>484</v>
      </c>
      <c r="AE71" s="38"/>
      <c r="AF71" s="39"/>
      <c r="AG71" s="39"/>
      <c r="AH71" s="38"/>
      <c r="AI71" s="9"/>
      <c r="AJ71" s="32"/>
      <c r="AK71" s="32"/>
      <c r="AL71" s="32"/>
      <c r="AM71" s="40"/>
      <c r="AN71" s="41"/>
      <c r="AO71" s="42"/>
      <c r="AP71" s="42"/>
      <c r="AQ71" s="34"/>
      <c r="AR71" s="34"/>
    </row>
    <row r="72" spans="1:44">
      <c r="A72">
        <v>1</v>
      </c>
      <c r="B72" s="29">
        <v>2021</v>
      </c>
      <c r="C72" s="29">
        <v>11</v>
      </c>
      <c r="D72" s="29">
        <v>29</v>
      </c>
      <c r="E72" s="30" t="s">
        <v>495</v>
      </c>
      <c r="F72" s="29">
        <v>1</v>
      </c>
      <c r="G72" s="31" t="s">
        <v>485</v>
      </c>
      <c r="H72" s="32" t="s">
        <v>467</v>
      </c>
      <c r="I72" s="33" t="s">
        <v>47</v>
      </c>
      <c r="J72" s="32"/>
      <c r="K72" s="84"/>
      <c r="L72" s="10"/>
      <c r="M72" s="10"/>
      <c r="N72" s="10" t="s">
        <v>885</v>
      </c>
      <c r="O72" s="9" t="s">
        <v>556</v>
      </c>
      <c r="P72" s="9">
        <v>100</v>
      </c>
      <c r="Q72" s="34" t="s">
        <v>759</v>
      </c>
      <c r="R72" s="35">
        <v>1020</v>
      </c>
      <c r="S72" s="35"/>
      <c r="T72" s="36">
        <v>2400</v>
      </c>
      <c r="U72" s="36">
        <v>2400</v>
      </c>
      <c r="V72" s="35">
        <v>1020</v>
      </c>
      <c r="W72" s="35"/>
      <c r="X72" s="9">
        <v>1</v>
      </c>
      <c r="Y72" s="36">
        <v>2400</v>
      </c>
      <c r="Z72" s="9">
        <v>1</v>
      </c>
      <c r="AA72" s="36">
        <v>2400</v>
      </c>
      <c r="AB72" s="35"/>
      <c r="AC72" s="37"/>
      <c r="AD72" s="37"/>
      <c r="AE72" s="38"/>
      <c r="AF72" s="39"/>
      <c r="AG72" s="39"/>
      <c r="AH72" s="38"/>
      <c r="AI72" s="9" t="s">
        <v>5</v>
      </c>
      <c r="AJ72" s="32"/>
      <c r="AK72" s="32" t="s">
        <v>6</v>
      </c>
      <c r="AL72" s="32"/>
      <c r="AM72" s="40" t="s">
        <v>486</v>
      </c>
      <c r="AN72" s="41"/>
      <c r="AO72" s="42"/>
      <c r="AP72" s="42"/>
      <c r="AQ72" s="34"/>
      <c r="AR72" s="34"/>
    </row>
    <row r="73" spans="1:44">
      <c r="A73">
        <v>1</v>
      </c>
      <c r="B73" s="29">
        <v>2021</v>
      </c>
      <c r="C73" s="29">
        <v>11</v>
      </c>
      <c r="D73" s="29">
        <v>29</v>
      </c>
      <c r="E73" s="30" t="s">
        <v>495</v>
      </c>
      <c r="F73" s="29"/>
      <c r="G73" s="208"/>
      <c r="H73" s="32" t="s">
        <v>467</v>
      </c>
      <c r="I73" s="33" t="s">
        <v>43</v>
      </c>
      <c r="J73" s="32"/>
      <c r="K73" s="84"/>
      <c r="L73" s="10"/>
      <c r="M73" s="10"/>
      <c r="N73" s="10"/>
      <c r="O73" s="9"/>
      <c r="P73" s="191">
        <v>25</v>
      </c>
      <c r="Q73" s="34" t="s">
        <v>483</v>
      </c>
      <c r="R73" s="35">
        <v>1020</v>
      </c>
      <c r="S73" s="35"/>
      <c r="T73" s="36" t="s">
        <v>30</v>
      </c>
      <c r="U73" s="192">
        <v>350</v>
      </c>
      <c r="V73" s="35">
        <v>1020</v>
      </c>
      <c r="W73" s="35"/>
      <c r="X73" s="9">
        <v>1</v>
      </c>
      <c r="Y73" s="35"/>
      <c r="Z73" s="9">
        <v>1</v>
      </c>
      <c r="AA73" s="192">
        <v>350</v>
      </c>
      <c r="AB73" s="35">
        <v>2950</v>
      </c>
      <c r="AC73" s="37" t="s">
        <v>910</v>
      </c>
      <c r="AD73" s="71"/>
      <c r="AE73" s="38"/>
      <c r="AF73" s="39"/>
      <c r="AG73" s="39"/>
      <c r="AH73" s="38"/>
      <c r="AI73" s="9"/>
      <c r="AJ73" s="32"/>
      <c r="AK73" s="32" t="s">
        <v>6</v>
      </c>
      <c r="AL73" s="32"/>
      <c r="AM73" s="40" t="s">
        <v>486</v>
      </c>
      <c r="AN73" s="41"/>
      <c r="AO73" s="42"/>
      <c r="AP73" s="42"/>
      <c r="AQ73" s="34"/>
      <c r="AR73" s="34"/>
    </row>
    <row r="75" spans="1:44">
      <c r="A75">
        <v>1</v>
      </c>
      <c r="B75" s="29">
        <v>2022</v>
      </c>
      <c r="C75" s="29">
        <v>5</v>
      </c>
      <c r="D75" s="29">
        <v>31</v>
      </c>
      <c r="E75" s="30" t="s">
        <v>496</v>
      </c>
      <c r="F75" s="29"/>
      <c r="G75" s="31"/>
      <c r="H75" s="32" t="s">
        <v>467</v>
      </c>
      <c r="I75" s="33" t="s">
        <v>58</v>
      </c>
      <c r="J75" s="32"/>
      <c r="K75" s="9"/>
      <c r="L75" s="10"/>
      <c r="M75" s="10"/>
      <c r="N75" s="10"/>
      <c r="O75" s="9"/>
      <c r="P75" s="9">
        <v>12</v>
      </c>
      <c r="Q75" s="34" t="s">
        <v>483</v>
      </c>
      <c r="R75" s="35">
        <v>1200</v>
      </c>
      <c r="S75" s="35"/>
      <c r="T75" s="36" t="s">
        <v>30</v>
      </c>
      <c r="U75" s="35">
        <v>200</v>
      </c>
      <c r="V75" s="35">
        <v>1200</v>
      </c>
      <c r="W75" s="35"/>
      <c r="X75" s="9">
        <v>1</v>
      </c>
      <c r="Y75" s="35">
        <v>200</v>
      </c>
      <c r="Z75" s="9">
        <v>1</v>
      </c>
      <c r="AA75" s="35">
        <v>200</v>
      </c>
      <c r="AB75" s="35"/>
      <c r="AC75" s="193" t="s">
        <v>488</v>
      </c>
      <c r="AD75" s="190" t="s">
        <v>489</v>
      </c>
      <c r="AE75" s="38"/>
      <c r="AF75" s="39"/>
      <c r="AG75" s="39"/>
      <c r="AH75" s="38"/>
      <c r="AI75" s="9"/>
      <c r="AJ75" s="32"/>
      <c r="AK75" s="32"/>
      <c r="AL75" s="32"/>
      <c r="AM75" s="40"/>
      <c r="AN75" s="41"/>
      <c r="AO75" s="188"/>
      <c r="AP75" s="188"/>
      <c r="AQ75" s="185"/>
      <c r="AR75" s="185"/>
    </row>
    <row r="76" spans="1:44">
      <c r="A76">
        <v>1</v>
      </c>
      <c r="B76" s="29">
        <v>2022</v>
      </c>
      <c r="C76" s="29">
        <v>5</v>
      </c>
      <c r="D76" s="29">
        <v>31</v>
      </c>
      <c r="E76" s="30" t="s">
        <v>496</v>
      </c>
      <c r="F76" s="29">
        <v>2</v>
      </c>
      <c r="G76" s="31" t="s">
        <v>485</v>
      </c>
      <c r="H76" s="32" t="s">
        <v>467</v>
      </c>
      <c r="I76" s="33" t="s">
        <v>47</v>
      </c>
      <c r="J76" s="32"/>
      <c r="K76" s="9"/>
      <c r="L76" s="10"/>
      <c r="M76" s="10"/>
      <c r="N76" s="10" t="s">
        <v>490</v>
      </c>
      <c r="O76" s="9" t="s">
        <v>44</v>
      </c>
      <c r="P76" s="9">
        <v>50</v>
      </c>
      <c r="Q76" s="34" t="s">
        <v>337</v>
      </c>
      <c r="R76" s="35">
        <v>1200</v>
      </c>
      <c r="S76" s="35"/>
      <c r="T76" s="36">
        <v>6000</v>
      </c>
      <c r="U76" s="36">
        <v>6000</v>
      </c>
      <c r="V76" s="35">
        <v>1200</v>
      </c>
      <c r="W76" s="35"/>
      <c r="X76" s="9">
        <v>1</v>
      </c>
      <c r="Y76" s="36">
        <v>6000</v>
      </c>
      <c r="Z76" s="9">
        <v>1</v>
      </c>
      <c r="AA76" s="36">
        <v>6000</v>
      </c>
      <c r="AB76" s="35"/>
      <c r="AC76" s="37"/>
      <c r="AD76" s="37"/>
      <c r="AE76" s="38"/>
      <c r="AF76" s="39"/>
      <c r="AG76" s="39"/>
      <c r="AH76" s="38"/>
      <c r="AI76" s="9" t="s">
        <v>5</v>
      </c>
      <c r="AJ76" s="32"/>
      <c r="AK76" s="32" t="s">
        <v>17</v>
      </c>
      <c r="AL76" s="32"/>
      <c r="AM76" s="40" t="s">
        <v>486</v>
      </c>
      <c r="AN76" s="41"/>
      <c r="AO76" s="188"/>
      <c r="AP76" s="188"/>
      <c r="AQ76" s="185"/>
      <c r="AR76" s="185"/>
    </row>
    <row r="77" spans="1:44">
      <c r="B77" s="29">
        <v>2022</v>
      </c>
      <c r="C77" s="29">
        <v>5</v>
      </c>
      <c r="D77" s="29">
        <v>31</v>
      </c>
      <c r="E77" s="30" t="s">
        <v>496</v>
      </c>
      <c r="F77" s="29"/>
      <c r="G77" s="208"/>
      <c r="H77" s="32" t="s">
        <v>467</v>
      </c>
      <c r="I77" s="33" t="s">
        <v>43</v>
      </c>
      <c r="J77" s="32"/>
      <c r="K77" s="9"/>
      <c r="L77" s="10"/>
      <c r="M77" s="10"/>
      <c r="N77" s="10"/>
      <c r="O77" s="9"/>
      <c r="P77" s="191">
        <v>25</v>
      </c>
      <c r="Q77" s="34" t="s">
        <v>483</v>
      </c>
      <c r="R77" s="35">
        <v>1200</v>
      </c>
      <c r="S77" s="35"/>
      <c r="T77" s="36" t="s">
        <v>30</v>
      </c>
      <c r="U77" s="192">
        <v>350</v>
      </c>
      <c r="V77" s="35">
        <v>1200</v>
      </c>
      <c r="W77" s="35"/>
      <c r="X77" s="9">
        <v>1</v>
      </c>
      <c r="Y77" s="35"/>
      <c r="Z77" s="9">
        <v>1</v>
      </c>
      <c r="AA77" s="192">
        <v>350</v>
      </c>
      <c r="AB77" s="35">
        <v>6550</v>
      </c>
      <c r="AC77" s="37" t="s">
        <v>754</v>
      </c>
      <c r="AD77" s="71"/>
      <c r="AE77" s="38"/>
      <c r="AF77" s="39"/>
      <c r="AG77" s="39"/>
      <c r="AH77" s="38"/>
      <c r="AI77" s="9"/>
      <c r="AJ77" s="32"/>
      <c r="AK77" s="32" t="s">
        <v>17</v>
      </c>
      <c r="AL77" s="32"/>
      <c r="AM77" s="40" t="s">
        <v>486</v>
      </c>
      <c r="AN77" s="41"/>
      <c r="AO77" s="188"/>
      <c r="AP77" s="188"/>
      <c r="AQ77" s="185"/>
      <c r="AR77" s="185"/>
    </row>
    <row r="79" spans="1:44">
      <c r="B79" s="29">
        <v>2022</v>
      </c>
      <c r="C79" s="29">
        <v>5</v>
      </c>
      <c r="D79" s="29">
        <v>12</v>
      </c>
      <c r="E79" s="30" t="s">
        <v>496</v>
      </c>
      <c r="F79" s="29"/>
      <c r="G79" s="31"/>
      <c r="H79" s="32" t="s">
        <v>467</v>
      </c>
      <c r="I79" s="33" t="s">
        <v>58</v>
      </c>
      <c r="J79" s="32"/>
      <c r="K79" s="9"/>
      <c r="L79" s="10"/>
      <c r="M79" s="9"/>
      <c r="N79" s="10"/>
      <c r="O79" s="9"/>
      <c r="P79" s="9">
        <v>12</v>
      </c>
      <c r="Q79" s="34" t="s">
        <v>483</v>
      </c>
      <c r="R79" s="35">
        <v>1005</v>
      </c>
      <c r="S79" s="35"/>
      <c r="T79" s="36" t="s">
        <v>30</v>
      </c>
      <c r="U79" s="35">
        <v>200</v>
      </c>
      <c r="V79" s="35">
        <v>1005</v>
      </c>
      <c r="W79" s="35"/>
      <c r="X79" s="9">
        <v>1</v>
      </c>
      <c r="Y79" s="35">
        <v>200</v>
      </c>
      <c r="Z79" s="9">
        <v>1</v>
      </c>
      <c r="AA79" s="35">
        <v>200</v>
      </c>
      <c r="AB79" s="35"/>
      <c r="AC79" s="70"/>
      <c r="AD79" s="190" t="s">
        <v>484</v>
      </c>
      <c r="AE79" s="72"/>
      <c r="AF79" s="39"/>
      <c r="AG79" s="39"/>
      <c r="AH79" s="38"/>
      <c r="AI79" s="9"/>
      <c r="AJ79" s="32"/>
      <c r="AK79" s="32"/>
      <c r="AL79" s="32"/>
      <c r="AM79" s="40"/>
      <c r="AN79" s="41"/>
      <c r="AO79" s="188"/>
      <c r="AP79" s="188"/>
      <c r="AQ79" s="185"/>
      <c r="AR79" s="185"/>
    </row>
    <row r="80" spans="1:44">
      <c r="A80">
        <v>1</v>
      </c>
      <c r="B80" s="29">
        <v>2022</v>
      </c>
      <c r="C80" s="29">
        <v>5</v>
      </c>
      <c r="D80" s="29">
        <v>12</v>
      </c>
      <c r="E80" s="30" t="s">
        <v>496</v>
      </c>
      <c r="F80" s="29">
        <v>4</v>
      </c>
      <c r="G80" s="31" t="s">
        <v>485</v>
      </c>
      <c r="H80" s="32" t="s">
        <v>467</v>
      </c>
      <c r="I80" s="33" t="s">
        <v>47</v>
      </c>
      <c r="J80" s="32"/>
      <c r="K80" s="9"/>
      <c r="L80" s="10"/>
      <c r="M80" s="10"/>
      <c r="N80" s="184" t="s">
        <v>472</v>
      </c>
      <c r="O80" s="9" t="s">
        <v>469</v>
      </c>
      <c r="P80" s="9">
        <v>50</v>
      </c>
      <c r="Q80" s="34" t="s">
        <v>759</v>
      </c>
      <c r="R80" s="35">
        <v>1005</v>
      </c>
      <c r="S80" s="35"/>
      <c r="T80" s="36">
        <v>4100</v>
      </c>
      <c r="U80" s="36">
        <v>4100</v>
      </c>
      <c r="V80" s="35">
        <v>1005</v>
      </c>
      <c r="W80" s="35"/>
      <c r="X80" s="9">
        <v>1</v>
      </c>
      <c r="Y80" s="36">
        <v>4100</v>
      </c>
      <c r="Z80" s="9">
        <v>1</v>
      </c>
      <c r="AA80" s="36">
        <v>4100</v>
      </c>
      <c r="AB80" s="35"/>
      <c r="AC80" s="37"/>
      <c r="AD80" s="37"/>
      <c r="AE80" s="38"/>
      <c r="AF80" s="39"/>
      <c r="AG80" s="39"/>
      <c r="AH80" s="38"/>
      <c r="AI80" s="9" t="s">
        <v>5</v>
      </c>
      <c r="AJ80" s="32"/>
      <c r="AK80" s="32" t="s">
        <v>6</v>
      </c>
      <c r="AL80" s="32"/>
      <c r="AM80" s="40" t="s">
        <v>486</v>
      </c>
      <c r="AN80" s="41"/>
      <c r="AO80" s="188"/>
      <c r="AP80" s="188"/>
      <c r="AQ80" s="185"/>
      <c r="AR80" s="185"/>
    </row>
    <row r="81" spans="1:44">
      <c r="B81" s="29">
        <v>2022</v>
      </c>
      <c r="C81" s="29">
        <v>5</v>
      </c>
      <c r="D81" s="29">
        <v>12</v>
      </c>
      <c r="E81" s="30" t="s">
        <v>494</v>
      </c>
      <c r="F81" s="29"/>
      <c r="G81" s="208"/>
      <c r="H81" s="32" t="s">
        <v>467</v>
      </c>
      <c r="I81" s="68" t="s">
        <v>43</v>
      </c>
      <c r="J81" s="32"/>
      <c r="K81" s="9"/>
      <c r="L81" s="10"/>
      <c r="M81" s="10"/>
      <c r="N81" s="10"/>
      <c r="O81" s="69"/>
      <c r="P81" s="191">
        <v>25</v>
      </c>
      <c r="Q81" s="34" t="s">
        <v>483</v>
      </c>
      <c r="R81" s="35">
        <v>1005</v>
      </c>
      <c r="S81" s="35"/>
      <c r="T81" s="36" t="s">
        <v>30</v>
      </c>
      <c r="U81" s="192">
        <v>350</v>
      </c>
      <c r="V81" s="35">
        <v>1005</v>
      </c>
      <c r="W81" s="35"/>
      <c r="X81" s="9">
        <v>1</v>
      </c>
      <c r="Y81" s="35"/>
      <c r="Z81" s="9">
        <v>1</v>
      </c>
      <c r="AA81" s="192">
        <v>350</v>
      </c>
      <c r="AB81" s="35">
        <v>4650</v>
      </c>
      <c r="AC81" s="37" t="s">
        <v>766</v>
      </c>
      <c r="AD81" s="71"/>
      <c r="AE81" s="72"/>
      <c r="AF81" s="73"/>
      <c r="AG81" s="73"/>
      <c r="AH81" s="72"/>
      <c r="AI81" s="69"/>
      <c r="AJ81" s="67"/>
      <c r="AK81" s="32" t="s">
        <v>6</v>
      </c>
      <c r="AL81" s="32"/>
      <c r="AM81" s="40" t="s">
        <v>486</v>
      </c>
      <c r="AN81" s="41"/>
      <c r="AO81" s="188"/>
      <c r="AP81" s="188"/>
      <c r="AQ81" s="185"/>
      <c r="AR81" s="185"/>
    </row>
    <row r="83" spans="1:44" ht="13.5" customHeight="1">
      <c r="A83">
        <v>1</v>
      </c>
      <c r="B83" s="29">
        <v>2022</v>
      </c>
      <c r="C83" s="29">
        <v>6</v>
      </c>
      <c r="D83" s="29">
        <v>3</v>
      </c>
      <c r="E83" s="30" t="s">
        <v>495</v>
      </c>
      <c r="F83" s="29"/>
      <c r="G83" s="31"/>
      <c r="H83" s="32" t="s">
        <v>467</v>
      </c>
      <c r="I83" s="33" t="s">
        <v>58</v>
      </c>
      <c r="J83" s="32"/>
      <c r="K83" s="9"/>
      <c r="L83" s="10"/>
      <c r="M83" s="9"/>
      <c r="N83" s="10"/>
      <c r="O83" s="9"/>
      <c r="P83" s="9">
        <v>12</v>
      </c>
      <c r="Q83" s="34" t="s">
        <v>483</v>
      </c>
      <c r="R83" s="35">
        <v>1005</v>
      </c>
      <c r="S83" s="35"/>
      <c r="T83" s="36" t="s">
        <v>30</v>
      </c>
      <c r="U83" s="35">
        <v>200</v>
      </c>
      <c r="V83" s="35">
        <v>1005</v>
      </c>
      <c r="W83" s="35"/>
      <c r="X83" s="9">
        <v>1</v>
      </c>
      <c r="Y83" s="35">
        <v>200</v>
      </c>
      <c r="Z83" s="9">
        <v>1</v>
      </c>
      <c r="AA83" s="35">
        <v>200</v>
      </c>
      <c r="AB83" s="35"/>
      <c r="AC83" s="37"/>
      <c r="AD83" s="190" t="s">
        <v>484</v>
      </c>
      <c r="AE83" s="38"/>
      <c r="AF83" s="39"/>
      <c r="AG83" s="39"/>
      <c r="AH83" s="38"/>
      <c r="AI83" s="9"/>
      <c r="AJ83" s="32"/>
      <c r="AK83" s="32"/>
      <c r="AL83" s="32"/>
      <c r="AM83" s="40"/>
      <c r="AN83" s="41"/>
      <c r="AO83" s="188"/>
      <c r="AP83" s="188"/>
      <c r="AQ83" s="185"/>
      <c r="AR83" s="185"/>
    </row>
    <row r="84" spans="1:44">
      <c r="B84" s="29">
        <v>2022</v>
      </c>
      <c r="C84" s="29">
        <v>6</v>
      </c>
      <c r="D84" s="29">
        <v>3</v>
      </c>
      <c r="E84" s="30" t="s">
        <v>495</v>
      </c>
      <c r="F84" s="29">
        <v>10</v>
      </c>
      <c r="G84" s="31" t="s">
        <v>485</v>
      </c>
      <c r="H84" s="32" t="s">
        <v>467</v>
      </c>
      <c r="I84" s="33" t="s">
        <v>47</v>
      </c>
      <c r="J84" s="32"/>
      <c r="K84" s="9"/>
      <c r="L84" s="10"/>
      <c r="M84" s="10"/>
      <c r="N84" s="10" t="s">
        <v>512</v>
      </c>
      <c r="O84" s="9" t="s">
        <v>469</v>
      </c>
      <c r="P84" s="9">
        <v>25</v>
      </c>
      <c r="Q84" s="34" t="s">
        <v>761</v>
      </c>
      <c r="R84" s="35">
        <v>1005</v>
      </c>
      <c r="S84" s="35"/>
      <c r="T84" s="35">
        <v>8000</v>
      </c>
      <c r="U84" s="35">
        <v>8000</v>
      </c>
      <c r="V84" s="35">
        <v>1005</v>
      </c>
      <c r="W84" s="35"/>
      <c r="X84" s="9">
        <v>1</v>
      </c>
      <c r="Y84" s="35">
        <v>8000</v>
      </c>
      <c r="Z84" s="9">
        <v>1</v>
      </c>
      <c r="AA84" s="35">
        <v>8000</v>
      </c>
      <c r="AB84" s="35"/>
      <c r="AC84" s="37"/>
      <c r="AD84" s="71"/>
      <c r="AE84" s="38"/>
      <c r="AF84" s="39"/>
      <c r="AG84" s="39"/>
      <c r="AH84" s="38"/>
      <c r="AI84" s="9" t="s">
        <v>5</v>
      </c>
      <c r="AJ84" s="32"/>
      <c r="AK84" s="32" t="s">
        <v>6</v>
      </c>
      <c r="AL84" s="32"/>
      <c r="AM84" s="40" t="s">
        <v>486</v>
      </c>
      <c r="AN84" s="41"/>
      <c r="AO84" s="188"/>
      <c r="AP84" s="188"/>
      <c r="AQ84" s="185"/>
      <c r="AR84" s="185"/>
    </row>
    <row r="85" spans="1:44">
      <c r="B85" s="29">
        <v>2022</v>
      </c>
      <c r="C85" s="29">
        <v>6</v>
      </c>
      <c r="D85" s="29">
        <v>3</v>
      </c>
      <c r="E85" s="30" t="s">
        <v>495</v>
      </c>
      <c r="F85" s="29"/>
      <c r="G85" s="208"/>
      <c r="H85" s="32" t="s">
        <v>467</v>
      </c>
      <c r="I85" s="33" t="s">
        <v>43</v>
      </c>
      <c r="J85" s="32"/>
      <c r="K85" s="9"/>
      <c r="L85" s="10"/>
      <c r="M85" s="9"/>
      <c r="N85" s="10"/>
      <c r="O85" s="9"/>
      <c r="P85" s="191">
        <v>25</v>
      </c>
      <c r="Q85" s="34" t="s">
        <v>483</v>
      </c>
      <c r="R85" s="35">
        <v>1005</v>
      </c>
      <c r="S85" s="35"/>
      <c r="T85" s="36" t="s">
        <v>30</v>
      </c>
      <c r="U85" s="192">
        <v>350</v>
      </c>
      <c r="V85" s="35">
        <v>1005</v>
      </c>
      <c r="W85" s="35"/>
      <c r="X85" s="9">
        <v>1</v>
      </c>
      <c r="Y85" s="35"/>
      <c r="Z85" s="9">
        <v>1</v>
      </c>
      <c r="AA85" s="192">
        <v>350</v>
      </c>
      <c r="AB85" s="35">
        <v>8550</v>
      </c>
      <c r="AC85" s="37" t="s">
        <v>766</v>
      </c>
      <c r="AD85" s="71"/>
      <c r="AE85" s="38"/>
      <c r="AF85" s="39"/>
      <c r="AG85" s="39"/>
      <c r="AH85" s="38"/>
      <c r="AI85" s="9"/>
      <c r="AJ85" s="32"/>
      <c r="AK85" s="32" t="s">
        <v>6</v>
      </c>
      <c r="AL85" s="32"/>
      <c r="AM85" s="40" t="s">
        <v>486</v>
      </c>
      <c r="AN85" s="41"/>
      <c r="AO85" s="188"/>
      <c r="AP85" s="188"/>
      <c r="AQ85" s="185"/>
      <c r="AR85" s="185"/>
    </row>
    <row r="87" spans="1:44">
      <c r="B87" s="29">
        <v>2022</v>
      </c>
      <c r="C87" s="29">
        <v>5</v>
      </c>
      <c r="D87" s="29">
        <v>11</v>
      </c>
      <c r="E87" s="30" t="s">
        <v>494</v>
      </c>
      <c r="F87" s="29"/>
      <c r="G87" s="31"/>
      <c r="H87" s="32" t="s">
        <v>467</v>
      </c>
      <c r="I87" s="33" t="s">
        <v>58</v>
      </c>
      <c r="J87" s="32"/>
      <c r="K87" s="9"/>
      <c r="L87" s="10"/>
      <c r="M87" s="9"/>
      <c r="N87" s="10"/>
      <c r="O87" s="9"/>
      <c r="P87" s="9">
        <v>12</v>
      </c>
      <c r="Q87" s="34" t="s">
        <v>483</v>
      </c>
      <c r="R87" s="35">
        <v>1005</v>
      </c>
      <c r="S87" s="35"/>
      <c r="T87" s="36" t="s">
        <v>30</v>
      </c>
      <c r="U87" s="35">
        <v>200</v>
      </c>
      <c r="V87" s="35">
        <v>1005</v>
      </c>
      <c r="W87" s="35"/>
      <c r="X87" s="9">
        <v>1</v>
      </c>
      <c r="Y87" s="35">
        <v>200</v>
      </c>
      <c r="Z87" s="9">
        <v>1</v>
      </c>
      <c r="AA87" s="35">
        <v>200</v>
      </c>
      <c r="AB87" s="35"/>
      <c r="AC87" s="70"/>
      <c r="AD87" s="190" t="s">
        <v>484</v>
      </c>
      <c r="AE87" s="72"/>
      <c r="AF87" s="39"/>
      <c r="AG87" s="39"/>
      <c r="AH87" s="38"/>
      <c r="AI87" s="9"/>
      <c r="AJ87" s="32"/>
      <c r="AK87" s="32"/>
      <c r="AL87" s="32"/>
      <c r="AM87" s="40"/>
      <c r="AN87" s="41"/>
      <c r="AO87" s="188"/>
      <c r="AP87" s="188"/>
      <c r="AQ87" s="185"/>
      <c r="AR87" s="185"/>
    </row>
    <row r="88" spans="1:44">
      <c r="A88">
        <v>1</v>
      </c>
      <c r="B88" s="29">
        <v>2022</v>
      </c>
      <c r="C88" s="29">
        <v>5</v>
      </c>
      <c r="D88" s="29">
        <v>11</v>
      </c>
      <c r="E88" s="30" t="s">
        <v>494</v>
      </c>
      <c r="F88" s="29">
        <v>6</v>
      </c>
      <c r="G88" s="31" t="s">
        <v>485</v>
      </c>
      <c r="H88" s="32" t="s">
        <v>467</v>
      </c>
      <c r="I88" s="33" t="s">
        <v>47</v>
      </c>
      <c r="J88" s="32"/>
      <c r="K88" s="9"/>
      <c r="L88" s="10"/>
      <c r="M88" s="10"/>
      <c r="N88" s="10" t="s">
        <v>471</v>
      </c>
      <c r="O88" s="9" t="s">
        <v>469</v>
      </c>
      <c r="P88" s="9">
        <v>50</v>
      </c>
      <c r="Q88" s="34" t="s">
        <v>723</v>
      </c>
      <c r="R88" s="35">
        <v>1005</v>
      </c>
      <c r="S88" s="35"/>
      <c r="T88" s="36">
        <v>4000</v>
      </c>
      <c r="U88" s="36">
        <v>4000</v>
      </c>
      <c r="V88" s="35">
        <v>1005</v>
      </c>
      <c r="W88" s="35"/>
      <c r="X88" s="9">
        <v>1</v>
      </c>
      <c r="Y88" s="36">
        <v>4000</v>
      </c>
      <c r="Z88" s="9">
        <v>1</v>
      </c>
      <c r="AA88" s="36">
        <v>4000</v>
      </c>
      <c r="AB88" s="35"/>
      <c r="AC88" s="37"/>
      <c r="AD88" s="37"/>
      <c r="AE88" s="38"/>
      <c r="AF88" s="39"/>
      <c r="AG88" s="39"/>
      <c r="AH88" s="38"/>
      <c r="AI88" s="9" t="s">
        <v>5</v>
      </c>
      <c r="AJ88" s="32"/>
      <c r="AK88" s="32" t="s">
        <v>6</v>
      </c>
      <c r="AL88" s="32"/>
      <c r="AM88" s="40" t="s">
        <v>486</v>
      </c>
      <c r="AN88" s="41"/>
      <c r="AO88" s="189"/>
      <c r="AP88" s="188"/>
      <c r="AQ88" s="185"/>
      <c r="AR88" s="185"/>
    </row>
    <row r="89" spans="1:44">
      <c r="B89" s="29">
        <v>2022</v>
      </c>
      <c r="C89" s="29">
        <v>5</v>
      </c>
      <c r="D89" s="29">
        <v>11</v>
      </c>
      <c r="E89" s="30" t="s">
        <v>494</v>
      </c>
      <c r="F89" s="29"/>
      <c r="G89" s="208"/>
      <c r="H89" s="32" t="s">
        <v>467</v>
      </c>
      <c r="I89" s="68" t="s">
        <v>43</v>
      </c>
      <c r="J89" s="32"/>
      <c r="K89" s="9"/>
      <c r="L89" s="10"/>
      <c r="M89" s="10"/>
      <c r="N89" s="10"/>
      <c r="O89" s="69"/>
      <c r="P89" s="191">
        <v>25</v>
      </c>
      <c r="Q89" s="34" t="s">
        <v>483</v>
      </c>
      <c r="R89" s="35">
        <v>1005</v>
      </c>
      <c r="S89" s="35"/>
      <c r="T89" s="36" t="s">
        <v>30</v>
      </c>
      <c r="U89" s="192">
        <v>350</v>
      </c>
      <c r="V89" s="35">
        <v>1005</v>
      </c>
      <c r="W89" s="35"/>
      <c r="X89" s="9">
        <v>1</v>
      </c>
      <c r="Y89" s="35"/>
      <c r="Z89" s="9">
        <v>1</v>
      </c>
      <c r="AA89" s="192">
        <v>350</v>
      </c>
      <c r="AB89" s="35">
        <v>4550</v>
      </c>
      <c r="AC89" s="37" t="s">
        <v>766</v>
      </c>
      <c r="AD89" s="37"/>
      <c r="AE89" s="72"/>
      <c r="AF89" s="73"/>
      <c r="AG89" s="73"/>
      <c r="AH89" s="72"/>
      <c r="AI89" s="69"/>
      <c r="AJ89" s="67"/>
      <c r="AK89" s="32" t="s">
        <v>6</v>
      </c>
      <c r="AL89" s="32"/>
      <c r="AM89" s="40" t="s">
        <v>486</v>
      </c>
      <c r="AN89" s="41"/>
      <c r="AO89" s="188"/>
      <c r="AP89" s="188"/>
      <c r="AQ89" s="185"/>
      <c r="AR89" s="185"/>
    </row>
    <row r="91" spans="1:44">
      <c r="B91" s="29">
        <v>2022</v>
      </c>
      <c r="C91" s="29">
        <v>5</v>
      </c>
      <c r="D91" s="29">
        <v>11</v>
      </c>
      <c r="E91" s="30" t="s">
        <v>495</v>
      </c>
      <c r="F91" s="29"/>
      <c r="G91" s="31"/>
      <c r="H91" s="32" t="s">
        <v>467</v>
      </c>
      <c r="I91" s="33" t="s">
        <v>58</v>
      </c>
      <c r="J91" s="32"/>
      <c r="K91" s="9"/>
      <c r="L91" s="10"/>
      <c r="M91" s="9"/>
      <c r="N91" s="70"/>
      <c r="O91" s="9"/>
      <c r="P91" s="9">
        <v>12</v>
      </c>
      <c r="Q91" s="34" t="s">
        <v>483</v>
      </c>
      <c r="R91" s="35">
        <v>1005</v>
      </c>
      <c r="S91" s="35"/>
      <c r="T91" s="36" t="s">
        <v>30</v>
      </c>
      <c r="U91" s="35">
        <v>200</v>
      </c>
      <c r="V91" s="35">
        <v>1005</v>
      </c>
      <c r="W91" s="35"/>
      <c r="X91" s="9">
        <v>1</v>
      </c>
      <c r="Y91" s="35">
        <v>200</v>
      </c>
      <c r="Z91" s="9">
        <v>1</v>
      </c>
      <c r="AA91" s="35">
        <v>200</v>
      </c>
      <c r="AB91" s="35"/>
      <c r="AC91" s="70"/>
      <c r="AD91" s="190" t="s">
        <v>484</v>
      </c>
      <c r="AE91" s="72"/>
      <c r="AF91" s="39"/>
      <c r="AG91" s="39"/>
      <c r="AH91" s="38"/>
      <c r="AI91" s="9"/>
      <c r="AJ91" s="32"/>
      <c r="AK91" s="32"/>
      <c r="AL91" s="32"/>
      <c r="AM91" s="40"/>
      <c r="AN91" s="41"/>
      <c r="AO91" s="188"/>
      <c r="AP91" s="188"/>
      <c r="AQ91" s="185"/>
      <c r="AR91" s="185"/>
    </row>
    <row r="92" spans="1:44">
      <c r="A92">
        <v>1</v>
      </c>
      <c r="B92" s="29">
        <v>2022</v>
      </c>
      <c r="C92" s="29">
        <v>5</v>
      </c>
      <c r="D92" s="29">
        <v>11</v>
      </c>
      <c r="E92" s="30" t="s">
        <v>495</v>
      </c>
      <c r="F92" s="29">
        <v>8</v>
      </c>
      <c r="G92" s="31" t="s">
        <v>485</v>
      </c>
      <c r="H92" s="32" t="s">
        <v>467</v>
      </c>
      <c r="I92" s="33" t="s">
        <v>47</v>
      </c>
      <c r="J92" s="32"/>
      <c r="K92" s="9"/>
      <c r="L92" s="10"/>
      <c r="M92" s="10"/>
      <c r="N92" s="242" t="s">
        <v>1402</v>
      </c>
      <c r="O92" s="9" t="s">
        <v>469</v>
      </c>
      <c r="P92" s="9">
        <v>50</v>
      </c>
      <c r="Q92" s="34" t="s">
        <v>723</v>
      </c>
      <c r="R92" s="35">
        <v>1005</v>
      </c>
      <c r="S92" s="35"/>
      <c r="T92" s="36">
        <v>4000</v>
      </c>
      <c r="U92" s="36">
        <v>4000</v>
      </c>
      <c r="V92" s="35">
        <v>1005</v>
      </c>
      <c r="W92" s="35"/>
      <c r="X92" s="9">
        <v>1</v>
      </c>
      <c r="Y92" s="36">
        <v>4000</v>
      </c>
      <c r="Z92" s="9">
        <v>1</v>
      </c>
      <c r="AA92" s="36">
        <v>4000</v>
      </c>
      <c r="AB92" s="35"/>
      <c r="AC92" s="37"/>
      <c r="AD92" s="37"/>
      <c r="AE92" s="38"/>
      <c r="AF92" s="39"/>
      <c r="AG92" s="39"/>
      <c r="AH92" s="38"/>
      <c r="AI92" s="9" t="s">
        <v>5</v>
      </c>
      <c r="AJ92" s="32"/>
      <c r="AK92" s="32" t="s">
        <v>6</v>
      </c>
      <c r="AL92" s="32"/>
      <c r="AM92" s="40" t="s">
        <v>486</v>
      </c>
      <c r="AN92" s="41"/>
      <c r="AO92" s="188"/>
      <c r="AP92" s="188"/>
      <c r="AQ92" s="185"/>
      <c r="AR92" s="185"/>
    </row>
    <row r="93" spans="1:44">
      <c r="B93" s="29">
        <v>2022</v>
      </c>
      <c r="C93" s="29">
        <v>5</v>
      </c>
      <c r="D93" s="29">
        <v>11</v>
      </c>
      <c r="E93" s="30" t="s">
        <v>495</v>
      </c>
      <c r="F93" s="29"/>
      <c r="G93" s="208"/>
      <c r="H93" s="32" t="s">
        <v>467</v>
      </c>
      <c r="I93" s="68" t="s">
        <v>43</v>
      </c>
      <c r="J93" s="32"/>
      <c r="K93" s="9"/>
      <c r="L93" s="10"/>
      <c r="M93" s="10"/>
      <c r="N93" s="242"/>
      <c r="O93" s="69"/>
      <c r="P93" s="191">
        <v>25</v>
      </c>
      <c r="Q93" s="34" t="s">
        <v>483</v>
      </c>
      <c r="R93" s="35">
        <v>1005</v>
      </c>
      <c r="S93" s="35"/>
      <c r="T93" s="36" t="s">
        <v>30</v>
      </c>
      <c r="U93" s="192">
        <v>350</v>
      </c>
      <c r="V93" s="35">
        <v>1005</v>
      </c>
      <c r="W93" s="35"/>
      <c r="X93" s="9">
        <v>1</v>
      </c>
      <c r="Y93" s="35"/>
      <c r="Z93" s="9">
        <v>1</v>
      </c>
      <c r="AA93" s="192">
        <v>350</v>
      </c>
      <c r="AB93" s="35">
        <v>4550</v>
      </c>
      <c r="AC93" s="37" t="s">
        <v>766</v>
      </c>
      <c r="AD93" s="37"/>
      <c r="AE93" s="72"/>
      <c r="AF93" s="73"/>
      <c r="AG93" s="73"/>
      <c r="AH93" s="72"/>
      <c r="AI93" s="69"/>
      <c r="AJ93" s="67"/>
      <c r="AK93" s="32" t="s">
        <v>6</v>
      </c>
      <c r="AL93" s="32"/>
      <c r="AM93" s="40" t="s">
        <v>486</v>
      </c>
      <c r="AN93" s="41"/>
      <c r="AO93" s="188"/>
      <c r="AP93" s="188"/>
      <c r="AQ93" s="185"/>
      <c r="AR93" s="185"/>
    </row>
    <row r="95" spans="1:44">
      <c r="B95" s="29">
        <v>2022</v>
      </c>
      <c r="C95" s="29">
        <v>5</v>
      </c>
      <c r="D95" s="29">
        <v>12</v>
      </c>
      <c r="E95" s="30" t="s">
        <v>496</v>
      </c>
      <c r="F95" s="29"/>
      <c r="G95" s="31"/>
      <c r="H95" s="32" t="s">
        <v>467</v>
      </c>
      <c r="I95" s="33" t="s">
        <v>58</v>
      </c>
      <c r="J95" s="32"/>
      <c r="K95" s="9"/>
      <c r="L95" s="10"/>
      <c r="M95" s="10"/>
      <c r="N95" s="70"/>
      <c r="O95" s="9"/>
      <c r="P95" s="9">
        <v>12</v>
      </c>
      <c r="Q95" s="34" t="s">
        <v>483</v>
      </c>
      <c r="R95" s="35">
        <v>1005</v>
      </c>
      <c r="S95" s="35"/>
      <c r="T95" s="36" t="s">
        <v>30</v>
      </c>
      <c r="U95" s="35">
        <v>200</v>
      </c>
      <c r="V95" s="35">
        <v>1005</v>
      </c>
      <c r="W95" s="35"/>
      <c r="X95" s="9">
        <v>1</v>
      </c>
      <c r="Y95" s="35">
        <v>200</v>
      </c>
      <c r="Z95" s="9">
        <v>1</v>
      </c>
      <c r="AA95" s="35">
        <v>200</v>
      </c>
      <c r="AB95" s="35"/>
      <c r="AC95" s="70"/>
      <c r="AD95" s="190" t="s">
        <v>484</v>
      </c>
      <c r="AE95" s="72"/>
      <c r="AF95" s="39"/>
      <c r="AG95" s="39"/>
      <c r="AH95" s="38"/>
      <c r="AI95" s="9"/>
      <c r="AJ95" s="32"/>
      <c r="AK95" s="32"/>
      <c r="AL95" s="32"/>
      <c r="AM95" s="40"/>
      <c r="AN95" s="41"/>
      <c r="AO95" s="188"/>
      <c r="AP95" s="188"/>
      <c r="AQ95" s="185"/>
      <c r="AR95" s="185"/>
    </row>
    <row r="96" spans="1:44">
      <c r="A96">
        <v>1</v>
      </c>
      <c r="B96" s="29">
        <v>2022</v>
      </c>
      <c r="C96" s="29">
        <v>5</v>
      </c>
      <c r="D96" s="29">
        <v>12</v>
      </c>
      <c r="E96" s="30" t="s">
        <v>496</v>
      </c>
      <c r="F96" s="29">
        <v>2</v>
      </c>
      <c r="G96" s="31" t="s">
        <v>485</v>
      </c>
      <c r="H96" s="32" t="s">
        <v>467</v>
      </c>
      <c r="I96" s="33" t="s">
        <v>47</v>
      </c>
      <c r="J96" s="32"/>
      <c r="K96" s="9"/>
      <c r="L96" s="10"/>
      <c r="M96" s="10"/>
      <c r="N96" s="10" t="s">
        <v>492</v>
      </c>
      <c r="O96" s="9" t="s">
        <v>469</v>
      </c>
      <c r="P96" s="9">
        <v>50</v>
      </c>
      <c r="Q96" s="34" t="s">
        <v>706</v>
      </c>
      <c r="R96" s="35">
        <v>1005</v>
      </c>
      <c r="S96" s="35"/>
      <c r="T96" s="36">
        <v>4000</v>
      </c>
      <c r="U96" s="36">
        <v>4000</v>
      </c>
      <c r="V96" s="35">
        <v>1005</v>
      </c>
      <c r="W96" s="35"/>
      <c r="X96" s="9">
        <v>1</v>
      </c>
      <c r="Y96" s="36">
        <v>4000</v>
      </c>
      <c r="Z96" s="9">
        <v>1</v>
      </c>
      <c r="AA96" s="36">
        <v>4000</v>
      </c>
      <c r="AB96" s="35"/>
      <c r="AC96" s="37"/>
      <c r="AD96" s="37"/>
      <c r="AE96" s="38"/>
      <c r="AF96" s="39"/>
      <c r="AG96" s="39"/>
      <c r="AH96" s="38"/>
      <c r="AI96" s="9" t="s">
        <v>5</v>
      </c>
      <c r="AJ96" s="32"/>
      <c r="AK96" s="32" t="s">
        <v>6</v>
      </c>
      <c r="AL96" s="32"/>
      <c r="AM96" s="40" t="s">
        <v>486</v>
      </c>
      <c r="AN96" s="41"/>
      <c r="AO96" s="188"/>
      <c r="AP96" s="188"/>
      <c r="AQ96" s="185"/>
      <c r="AR96" s="185"/>
    </row>
    <row r="97" spans="1:44">
      <c r="B97" s="29">
        <v>2022</v>
      </c>
      <c r="C97" s="29">
        <v>5</v>
      </c>
      <c r="D97" s="29">
        <v>12</v>
      </c>
      <c r="E97" s="30" t="s">
        <v>496</v>
      </c>
      <c r="F97" s="29"/>
      <c r="G97" s="208"/>
      <c r="H97" s="32" t="s">
        <v>467</v>
      </c>
      <c r="I97" s="68" t="s">
        <v>43</v>
      </c>
      <c r="J97" s="32"/>
      <c r="K97" s="9"/>
      <c r="L97" s="10"/>
      <c r="M97" s="10"/>
      <c r="N97" s="10"/>
      <c r="O97" s="69"/>
      <c r="P97" s="191">
        <v>25</v>
      </c>
      <c r="Q97" s="34" t="s">
        <v>483</v>
      </c>
      <c r="R97" s="35">
        <v>1005</v>
      </c>
      <c r="S97" s="35"/>
      <c r="T97" s="36" t="s">
        <v>30</v>
      </c>
      <c r="U97" s="192">
        <v>350</v>
      </c>
      <c r="V97" s="35">
        <v>1005</v>
      </c>
      <c r="W97" s="35"/>
      <c r="X97" s="9">
        <v>1</v>
      </c>
      <c r="Y97" s="35"/>
      <c r="Z97" s="9">
        <v>1</v>
      </c>
      <c r="AA97" s="192">
        <v>350</v>
      </c>
      <c r="AB97" s="35">
        <v>4550</v>
      </c>
      <c r="AC97" s="37" t="s">
        <v>766</v>
      </c>
      <c r="AD97" s="71"/>
      <c r="AE97" s="72"/>
      <c r="AF97" s="73"/>
      <c r="AG97" s="73"/>
      <c r="AH97" s="72"/>
      <c r="AI97" s="69"/>
      <c r="AJ97" s="67"/>
      <c r="AK97" s="32" t="s">
        <v>6</v>
      </c>
      <c r="AL97" s="32"/>
      <c r="AM97" s="40" t="s">
        <v>486</v>
      </c>
      <c r="AN97" s="41"/>
      <c r="AO97" s="188"/>
      <c r="AP97" s="188"/>
      <c r="AQ97" s="185"/>
      <c r="AR97" s="185"/>
    </row>
    <row r="99" spans="1:44">
      <c r="A99">
        <v>1</v>
      </c>
      <c r="B99" s="29">
        <v>2022</v>
      </c>
      <c r="C99" s="29">
        <v>6</v>
      </c>
      <c r="D99" s="29">
        <v>6</v>
      </c>
      <c r="E99" s="30" t="s">
        <v>494</v>
      </c>
      <c r="F99" s="29"/>
      <c r="G99" s="31"/>
      <c r="H99" s="32" t="s">
        <v>467</v>
      </c>
      <c r="I99" s="33" t="s">
        <v>58</v>
      </c>
      <c r="J99" s="32"/>
      <c r="K99" s="9"/>
      <c r="L99" s="10"/>
      <c r="M99" s="10"/>
      <c r="N99" s="70"/>
      <c r="O99" s="9"/>
      <c r="P99" s="9">
        <v>12</v>
      </c>
      <c r="Q99" s="34" t="s">
        <v>483</v>
      </c>
      <c r="R99" s="35">
        <v>1005</v>
      </c>
      <c r="S99" s="35"/>
      <c r="T99" s="36" t="s">
        <v>30</v>
      </c>
      <c r="U99" s="35">
        <v>200</v>
      </c>
      <c r="V99" s="35">
        <v>1005</v>
      </c>
      <c r="W99" s="35"/>
      <c r="X99" s="9">
        <v>1</v>
      </c>
      <c r="Y99" s="35">
        <v>200</v>
      </c>
      <c r="Z99" s="9">
        <v>1</v>
      </c>
      <c r="AA99" s="35">
        <v>200</v>
      </c>
      <c r="AB99" s="35"/>
      <c r="AC99" s="70"/>
      <c r="AD99" s="190" t="s">
        <v>484</v>
      </c>
      <c r="AE99" s="72"/>
      <c r="AF99" s="39"/>
      <c r="AG99" s="39"/>
      <c r="AH99" s="38"/>
      <c r="AI99" s="9"/>
      <c r="AJ99" s="32"/>
      <c r="AK99" s="32"/>
      <c r="AL99" s="32"/>
      <c r="AM99" s="40"/>
      <c r="AN99" s="41"/>
      <c r="AO99" s="188"/>
      <c r="AP99" s="188"/>
      <c r="AQ99" s="185"/>
      <c r="AR99" s="185"/>
    </row>
    <row r="100" spans="1:44">
      <c r="B100" s="29">
        <v>2022</v>
      </c>
      <c r="C100" s="29">
        <v>6</v>
      </c>
      <c r="D100" s="29">
        <v>6</v>
      </c>
      <c r="E100" s="30" t="s">
        <v>494</v>
      </c>
      <c r="F100" s="29">
        <v>1</v>
      </c>
      <c r="G100" s="31" t="s">
        <v>485</v>
      </c>
      <c r="H100" s="32" t="s">
        <v>467</v>
      </c>
      <c r="I100" s="33" t="s">
        <v>47</v>
      </c>
      <c r="J100" s="32"/>
      <c r="K100" s="9"/>
      <c r="L100" s="10"/>
      <c r="M100" s="10"/>
      <c r="N100" s="10" t="s">
        <v>513</v>
      </c>
      <c r="O100" s="9" t="s">
        <v>469</v>
      </c>
      <c r="P100" s="9">
        <v>50</v>
      </c>
      <c r="Q100" s="34" t="s">
        <v>706</v>
      </c>
      <c r="R100" s="35">
        <v>1005</v>
      </c>
      <c r="S100" s="35"/>
      <c r="T100" s="36">
        <v>4000</v>
      </c>
      <c r="U100" s="36">
        <v>4000</v>
      </c>
      <c r="V100" s="35">
        <v>1005</v>
      </c>
      <c r="W100" s="35"/>
      <c r="X100" s="9">
        <v>1</v>
      </c>
      <c r="Y100" s="36">
        <v>4000</v>
      </c>
      <c r="Z100" s="9">
        <v>1</v>
      </c>
      <c r="AA100" s="36">
        <v>4000</v>
      </c>
      <c r="AB100" s="35"/>
      <c r="AC100" s="37"/>
      <c r="AD100" s="37"/>
      <c r="AE100" s="38"/>
      <c r="AF100" s="39"/>
      <c r="AG100" s="39"/>
      <c r="AH100" s="38"/>
      <c r="AI100" s="9" t="s">
        <v>5</v>
      </c>
      <c r="AJ100" s="32"/>
      <c r="AK100" s="32" t="s">
        <v>6</v>
      </c>
      <c r="AL100" s="32"/>
      <c r="AM100" s="40" t="s">
        <v>486</v>
      </c>
      <c r="AN100" s="41"/>
      <c r="AO100" s="188"/>
      <c r="AP100" s="188"/>
      <c r="AQ100" s="185"/>
      <c r="AR100" s="185"/>
    </row>
    <row r="101" spans="1:44">
      <c r="A101">
        <v>1</v>
      </c>
      <c r="B101" s="29">
        <v>2022</v>
      </c>
      <c r="C101" s="29">
        <v>6</v>
      </c>
      <c r="D101" s="29">
        <v>6</v>
      </c>
      <c r="E101" s="30" t="s">
        <v>494</v>
      </c>
      <c r="F101" s="29"/>
      <c r="G101" s="208"/>
      <c r="H101" s="32" t="s">
        <v>467</v>
      </c>
      <c r="I101" s="68" t="s">
        <v>43</v>
      </c>
      <c r="J101" s="32"/>
      <c r="K101" s="9"/>
      <c r="L101" s="10"/>
      <c r="M101" s="10"/>
      <c r="N101" s="10"/>
      <c r="O101" s="69"/>
      <c r="P101" s="191">
        <v>25</v>
      </c>
      <c r="Q101" s="34" t="s">
        <v>483</v>
      </c>
      <c r="R101" s="35">
        <v>1005</v>
      </c>
      <c r="S101" s="35"/>
      <c r="T101" s="36" t="s">
        <v>30</v>
      </c>
      <c r="U101" s="192">
        <v>350</v>
      </c>
      <c r="V101" s="35">
        <v>1005</v>
      </c>
      <c r="W101" s="35"/>
      <c r="X101" s="9">
        <v>1</v>
      </c>
      <c r="Y101" s="35"/>
      <c r="Z101" s="9">
        <v>1</v>
      </c>
      <c r="AA101" s="192">
        <v>350</v>
      </c>
      <c r="AB101" s="35">
        <v>4550</v>
      </c>
      <c r="AC101" s="37" t="s">
        <v>766</v>
      </c>
      <c r="AD101" s="71"/>
      <c r="AE101" s="72"/>
      <c r="AF101" s="73"/>
      <c r="AG101" s="73"/>
      <c r="AH101" s="72"/>
      <c r="AI101" s="69"/>
      <c r="AJ101" s="67"/>
      <c r="AK101" s="32" t="s">
        <v>6</v>
      </c>
      <c r="AL101" s="32"/>
      <c r="AM101" s="40" t="s">
        <v>486</v>
      </c>
      <c r="AN101" s="41"/>
      <c r="AO101" s="188"/>
      <c r="AP101" s="188"/>
      <c r="AQ101" s="185"/>
      <c r="AR101" s="185"/>
    </row>
    <row r="103" spans="1:44">
      <c r="B103" s="29">
        <v>2022</v>
      </c>
      <c r="C103" s="29">
        <v>6</v>
      </c>
      <c r="D103" s="29">
        <v>9</v>
      </c>
      <c r="E103" s="30" t="s">
        <v>495</v>
      </c>
      <c r="F103" s="29"/>
      <c r="G103" s="31"/>
      <c r="H103" s="32" t="s">
        <v>467</v>
      </c>
      <c r="I103" s="33" t="s">
        <v>58</v>
      </c>
      <c r="J103" s="32"/>
      <c r="K103" s="9"/>
      <c r="L103" s="10"/>
      <c r="M103" s="10"/>
      <c r="N103" s="10"/>
      <c r="O103" s="9"/>
      <c r="P103" s="9">
        <v>12</v>
      </c>
      <c r="Q103" s="34" t="s">
        <v>483</v>
      </c>
      <c r="R103" s="35">
        <v>1195</v>
      </c>
      <c r="S103" s="35"/>
      <c r="T103" s="36" t="s">
        <v>30</v>
      </c>
      <c r="U103" s="35">
        <v>200</v>
      </c>
      <c r="V103" s="35">
        <v>1195</v>
      </c>
      <c r="W103" s="35"/>
      <c r="X103" s="9">
        <v>1</v>
      </c>
      <c r="Y103" s="35">
        <v>200</v>
      </c>
      <c r="Z103" s="9">
        <v>1</v>
      </c>
      <c r="AA103" s="35">
        <v>200</v>
      </c>
      <c r="AB103" s="35"/>
      <c r="AC103" s="37"/>
      <c r="AD103" s="190" t="s">
        <v>484</v>
      </c>
      <c r="AE103" s="38"/>
      <c r="AF103" s="39"/>
      <c r="AG103" s="39"/>
      <c r="AH103" s="38"/>
      <c r="AI103" s="9"/>
      <c r="AJ103" s="32"/>
      <c r="AK103" s="32"/>
      <c r="AL103" s="32"/>
      <c r="AM103" s="40"/>
      <c r="AN103" s="41"/>
      <c r="AO103" s="188"/>
      <c r="AP103" s="188"/>
      <c r="AQ103" s="185"/>
      <c r="AR103" s="185"/>
    </row>
    <row r="104" spans="1:44">
      <c r="B104" s="29">
        <v>2022</v>
      </c>
      <c r="C104" s="29">
        <v>6</v>
      </c>
      <c r="D104" s="29">
        <v>9</v>
      </c>
      <c r="E104" s="30" t="s">
        <v>495</v>
      </c>
      <c r="F104" s="29">
        <v>5</v>
      </c>
      <c r="G104" s="31" t="s">
        <v>485</v>
      </c>
      <c r="H104" s="32" t="s">
        <v>467</v>
      </c>
      <c r="I104" s="33" t="s">
        <v>47</v>
      </c>
      <c r="J104" s="32"/>
      <c r="K104" s="9"/>
      <c r="L104" s="10"/>
      <c r="M104" s="10"/>
      <c r="N104" s="10" t="s">
        <v>502</v>
      </c>
      <c r="O104" s="9" t="s">
        <v>34</v>
      </c>
      <c r="P104" s="9">
        <v>50</v>
      </c>
      <c r="Q104" s="34" t="s">
        <v>757</v>
      </c>
      <c r="R104" s="35">
        <v>1195</v>
      </c>
      <c r="S104" s="35"/>
      <c r="T104" s="36">
        <v>5000</v>
      </c>
      <c r="U104" s="36">
        <v>5000</v>
      </c>
      <c r="V104" s="35">
        <v>1195</v>
      </c>
      <c r="W104" s="35"/>
      <c r="X104" s="9">
        <v>1</v>
      </c>
      <c r="Y104" s="36">
        <v>5000</v>
      </c>
      <c r="Z104" s="9">
        <v>1</v>
      </c>
      <c r="AA104" s="36">
        <v>5000</v>
      </c>
      <c r="AB104" s="35"/>
      <c r="AC104" s="37"/>
      <c r="AD104" s="37"/>
      <c r="AE104" s="38"/>
      <c r="AF104" s="39"/>
      <c r="AG104" s="39"/>
      <c r="AH104" s="38"/>
      <c r="AI104" s="9" t="s">
        <v>5</v>
      </c>
      <c r="AJ104" s="32"/>
      <c r="AK104" s="32" t="s">
        <v>6</v>
      </c>
      <c r="AL104" s="32"/>
      <c r="AM104" s="40" t="s">
        <v>486</v>
      </c>
      <c r="AN104" s="41"/>
      <c r="AO104" s="188"/>
      <c r="AP104" s="188"/>
      <c r="AQ104" s="185"/>
      <c r="AR104" s="185"/>
    </row>
    <row r="105" spans="1:44">
      <c r="B105" s="29">
        <v>2022</v>
      </c>
      <c r="C105" s="29">
        <v>6</v>
      </c>
      <c r="D105" s="29">
        <v>9</v>
      </c>
      <c r="E105" s="30" t="s">
        <v>495</v>
      </c>
      <c r="F105" s="29"/>
      <c r="G105" s="208"/>
      <c r="H105" s="32" t="s">
        <v>467</v>
      </c>
      <c r="I105" s="33" t="s">
        <v>43</v>
      </c>
      <c r="J105" s="32"/>
      <c r="K105" s="9"/>
      <c r="L105" s="10"/>
      <c r="M105" s="10"/>
      <c r="N105" s="10"/>
      <c r="O105" s="9"/>
      <c r="P105" s="191">
        <v>25</v>
      </c>
      <c r="Q105" s="34" t="s">
        <v>483</v>
      </c>
      <c r="R105" s="35">
        <v>1195</v>
      </c>
      <c r="S105" s="35"/>
      <c r="T105" s="36" t="s">
        <v>30</v>
      </c>
      <c r="U105" s="192">
        <v>350</v>
      </c>
      <c r="V105" s="35">
        <v>1195</v>
      </c>
      <c r="W105" s="35"/>
      <c r="X105" s="9">
        <v>1</v>
      </c>
      <c r="Y105" s="35"/>
      <c r="Z105" s="9">
        <v>1</v>
      </c>
      <c r="AA105" s="192">
        <v>350</v>
      </c>
      <c r="AB105" s="35">
        <v>5550</v>
      </c>
      <c r="AC105" s="37" t="s">
        <v>758</v>
      </c>
      <c r="AD105" s="37"/>
      <c r="AE105" s="38"/>
      <c r="AF105" s="39"/>
      <c r="AG105" s="39"/>
      <c r="AH105" s="38"/>
      <c r="AI105" s="9"/>
      <c r="AJ105" s="32"/>
      <c r="AK105" s="32" t="s">
        <v>6</v>
      </c>
      <c r="AL105" s="32"/>
      <c r="AM105" s="40" t="s">
        <v>486</v>
      </c>
      <c r="AN105" s="41"/>
      <c r="AO105" s="188"/>
      <c r="AP105" s="188"/>
      <c r="AQ105" s="185"/>
      <c r="AR105" s="185"/>
    </row>
    <row r="107" spans="1:44">
      <c r="B107" s="29">
        <v>2022</v>
      </c>
      <c r="C107" s="29">
        <v>6</v>
      </c>
      <c r="D107" s="29">
        <v>7</v>
      </c>
      <c r="E107" s="30" t="s">
        <v>496</v>
      </c>
      <c r="F107" s="29">
        <v>6</v>
      </c>
      <c r="G107" s="31" t="s">
        <v>485</v>
      </c>
      <c r="H107" s="32" t="s">
        <v>467</v>
      </c>
      <c r="I107" s="68" t="s">
        <v>47</v>
      </c>
      <c r="J107" s="32"/>
      <c r="K107" s="9"/>
      <c r="L107" s="10"/>
      <c r="M107" s="10"/>
      <c r="N107" s="10" t="s">
        <v>516</v>
      </c>
      <c r="O107" s="69" t="s">
        <v>415</v>
      </c>
      <c r="P107" s="69">
        <v>50</v>
      </c>
      <c r="Q107" s="34" t="s">
        <v>284</v>
      </c>
      <c r="R107" s="35">
        <v>1005</v>
      </c>
      <c r="S107" s="35"/>
      <c r="T107" s="36">
        <v>4000</v>
      </c>
      <c r="U107" s="35">
        <v>4000</v>
      </c>
      <c r="V107" s="35">
        <v>1005</v>
      </c>
      <c r="W107" s="35"/>
      <c r="X107" s="9">
        <v>1</v>
      </c>
      <c r="Y107" s="35">
        <v>4000</v>
      </c>
      <c r="Z107" s="9">
        <v>1</v>
      </c>
      <c r="AA107" s="35">
        <v>4000</v>
      </c>
      <c r="AB107" s="35"/>
      <c r="AC107" s="37"/>
      <c r="AD107" s="71"/>
      <c r="AE107" s="72"/>
      <c r="AF107" s="73"/>
      <c r="AG107" s="73"/>
      <c r="AH107" s="72"/>
      <c r="AI107" s="69" t="s">
        <v>5</v>
      </c>
      <c r="AJ107" s="67"/>
      <c r="AK107" s="32" t="s">
        <v>6</v>
      </c>
      <c r="AL107" s="32"/>
      <c r="AM107" s="40" t="s">
        <v>470</v>
      </c>
      <c r="AN107" s="41"/>
      <c r="AO107" s="188"/>
      <c r="AP107" s="188"/>
      <c r="AQ107" s="185"/>
      <c r="AR107" s="185"/>
    </row>
    <row r="108" spans="1:44">
      <c r="B108" s="29">
        <v>2022</v>
      </c>
      <c r="C108" s="29">
        <v>6</v>
      </c>
      <c r="D108" s="29">
        <v>7</v>
      </c>
      <c r="E108" s="30" t="s">
        <v>496</v>
      </c>
      <c r="F108" s="29"/>
      <c r="G108" s="208"/>
      <c r="H108" s="32" t="s">
        <v>467</v>
      </c>
      <c r="I108" s="68" t="s">
        <v>43</v>
      </c>
      <c r="J108" s="32"/>
      <c r="K108" s="9"/>
      <c r="L108" s="10"/>
      <c r="M108" s="10"/>
      <c r="N108" s="10"/>
      <c r="O108" s="69"/>
      <c r="P108" s="191">
        <v>25</v>
      </c>
      <c r="Q108" s="34" t="s">
        <v>483</v>
      </c>
      <c r="R108" s="35">
        <v>1005</v>
      </c>
      <c r="S108" s="35"/>
      <c r="T108" s="36" t="s">
        <v>30</v>
      </c>
      <c r="U108" s="192">
        <v>350</v>
      </c>
      <c r="V108" s="35">
        <v>1005</v>
      </c>
      <c r="W108" s="35"/>
      <c r="X108" s="9">
        <v>1</v>
      </c>
      <c r="Y108" s="35"/>
      <c r="Z108" s="9">
        <v>1</v>
      </c>
      <c r="AA108" s="192">
        <v>350</v>
      </c>
      <c r="AB108" s="35">
        <v>4350</v>
      </c>
      <c r="AC108" s="37" t="s">
        <v>766</v>
      </c>
      <c r="AD108" s="71"/>
      <c r="AE108" s="72"/>
      <c r="AF108" s="73"/>
      <c r="AG108" s="73"/>
      <c r="AH108" s="72"/>
      <c r="AI108" s="69"/>
      <c r="AJ108" s="67"/>
      <c r="AK108" s="32" t="s">
        <v>6</v>
      </c>
      <c r="AL108" s="32"/>
      <c r="AM108" s="40" t="s">
        <v>470</v>
      </c>
      <c r="AN108" s="41"/>
      <c r="AO108" s="188"/>
      <c r="AP108" s="188"/>
      <c r="AQ108" s="185"/>
      <c r="AR108" s="185"/>
    </row>
    <row r="110" spans="1:44">
      <c r="B110" s="29">
        <v>2022</v>
      </c>
      <c r="C110" s="29">
        <v>6</v>
      </c>
      <c r="D110" s="29">
        <v>7</v>
      </c>
      <c r="E110" s="30" t="s">
        <v>496</v>
      </c>
      <c r="F110" s="29">
        <v>6</v>
      </c>
      <c r="G110" s="31" t="s">
        <v>485</v>
      </c>
      <c r="H110" s="32" t="s">
        <v>467</v>
      </c>
      <c r="I110" s="68" t="s">
        <v>47</v>
      </c>
      <c r="J110" s="32"/>
      <c r="K110" s="9"/>
      <c r="L110" s="10"/>
      <c r="M110" s="10"/>
      <c r="N110" s="10" t="s">
        <v>516</v>
      </c>
      <c r="O110" s="69" t="s">
        <v>415</v>
      </c>
      <c r="P110" s="69">
        <v>50</v>
      </c>
      <c r="Q110" s="34" t="s">
        <v>284</v>
      </c>
      <c r="R110" s="35">
        <v>1020</v>
      </c>
      <c r="S110" s="35"/>
      <c r="T110" s="36">
        <v>4000</v>
      </c>
      <c r="U110" s="35">
        <v>4000</v>
      </c>
      <c r="V110" s="35">
        <v>1020</v>
      </c>
      <c r="W110" s="35"/>
      <c r="X110" s="9">
        <v>1</v>
      </c>
      <c r="Y110" s="35">
        <v>4000</v>
      </c>
      <c r="Z110" s="9">
        <v>1</v>
      </c>
      <c r="AA110" s="35">
        <v>4000</v>
      </c>
      <c r="AB110" s="35"/>
      <c r="AC110" s="37"/>
      <c r="AD110" s="71"/>
      <c r="AE110" s="72"/>
      <c r="AF110" s="73"/>
      <c r="AG110" s="73"/>
      <c r="AH110" s="72"/>
      <c r="AI110" s="69" t="s">
        <v>5</v>
      </c>
      <c r="AJ110" s="67"/>
      <c r="AK110" s="32" t="s">
        <v>6</v>
      </c>
      <c r="AL110" s="32"/>
      <c r="AM110" s="40" t="s">
        <v>470</v>
      </c>
      <c r="AN110" s="41"/>
      <c r="AO110" s="188"/>
      <c r="AP110" s="188"/>
      <c r="AQ110" s="185"/>
      <c r="AR110" s="185"/>
    </row>
    <row r="111" spans="1:44">
      <c r="B111" s="29">
        <v>2022</v>
      </c>
      <c r="C111" s="29">
        <v>6</v>
      </c>
      <c r="D111" s="29">
        <v>7</v>
      </c>
      <c r="E111" s="30" t="s">
        <v>496</v>
      </c>
      <c r="F111" s="29"/>
      <c r="G111" s="208"/>
      <c r="H111" s="32" t="s">
        <v>467</v>
      </c>
      <c r="I111" s="68" t="s">
        <v>43</v>
      </c>
      <c r="J111" s="32"/>
      <c r="K111" s="9"/>
      <c r="L111" s="10"/>
      <c r="M111" s="10"/>
      <c r="N111" s="10"/>
      <c r="O111" s="69"/>
      <c r="P111" s="191">
        <v>25</v>
      </c>
      <c r="Q111" s="34" t="s">
        <v>483</v>
      </c>
      <c r="R111" s="35">
        <v>1020</v>
      </c>
      <c r="S111" s="35"/>
      <c r="T111" s="36" t="s">
        <v>30</v>
      </c>
      <c r="U111" s="192">
        <v>350</v>
      </c>
      <c r="V111" s="35">
        <v>1020</v>
      </c>
      <c r="W111" s="35"/>
      <c r="X111" s="9">
        <v>1</v>
      </c>
      <c r="Y111" s="35"/>
      <c r="Z111" s="9">
        <v>1</v>
      </c>
      <c r="AA111" s="192">
        <v>350</v>
      </c>
      <c r="AB111" s="35">
        <v>4350</v>
      </c>
      <c r="AC111" s="37" t="s">
        <v>910</v>
      </c>
      <c r="AD111" s="71"/>
      <c r="AE111" s="72"/>
      <c r="AF111" s="73"/>
      <c r="AG111" s="73"/>
      <c r="AH111" s="72"/>
      <c r="AI111" s="69"/>
      <c r="AJ111" s="67"/>
      <c r="AK111" s="32" t="s">
        <v>6</v>
      </c>
      <c r="AL111" s="32"/>
      <c r="AM111" s="40" t="s">
        <v>470</v>
      </c>
      <c r="AN111" s="41"/>
      <c r="AO111" s="188"/>
      <c r="AP111" s="188"/>
      <c r="AQ111" s="185"/>
      <c r="AR111" s="185"/>
    </row>
    <row r="113" spans="1:47">
      <c r="B113" s="29">
        <v>2022</v>
      </c>
      <c r="C113" s="29">
        <v>5</v>
      </c>
      <c r="D113" s="29">
        <v>5</v>
      </c>
      <c r="E113" s="30" t="s">
        <v>495</v>
      </c>
      <c r="F113" s="29"/>
      <c r="G113" s="31"/>
      <c r="H113" s="32" t="s">
        <v>467</v>
      </c>
      <c r="I113" s="33" t="s">
        <v>58</v>
      </c>
      <c r="J113" s="32"/>
      <c r="K113" s="9"/>
      <c r="L113" s="10"/>
      <c r="M113" s="10"/>
      <c r="N113" s="10"/>
      <c r="O113" s="9"/>
      <c r="P113" s="9">
        <v>12</v>
      </c>
      <c r="Q113" s="34" t="s">
        <v>483</v>
      </c>
      <c r="R113" s="35">
        <v>1120</v>
      </c>
      <c r="S113" s="35"/>
      <c r="T113" s="36" t="s">
        <v>30</v>
      </c>
      <c r="U113" s="35">
        <v>200</v>
      </c>
      <c r="V113" s="35">
        <v>1120</v>
      </c>
      <c r="W113" s="35"/>
      <c r="X113" s="9">
        <v>1</v>
      </c>
      <c r="Y113" s="35">
        <v>200</v>
      </c>
      <c r="Z113" s="9">
        <v>1</v>
      </c>
      <c r="AA113" s="35">
        <v>200</v>
      </c>
      <c r="AB113" s="35"/>
      <c r="AC113" s="37"/>
      <c r="AD113" s="37"/>
      <c r="AE113" s="38"/>
      <c r="AF113" s="39"/>
      <c r="AG113" s="39"/>
      <c r="AH113" s="38"/>
      <c r="AI113" s="9"/>
      <c r="AJ113" s="32"/>
      <c r="AK113" s="32"/>
      <c r="AL113" s="32"/>
      <c r="AM113" s="40"/>
      <c r="AN113" s="41"/>
      <c r="AO113" s="42"/>
      <c r="AP113" s="42"/>
      <c r="AQ113" s="34"/>
      <c r="AR113" s="34"/>
    </row>
    <row r="114" spans="1:47">
      <c r="B114" s="29">
        <v>2022</v>
      </c>
      <c r="C114" s="29">
        <v>5</v>
      </c>
      <c r="D114" s="29">
        <v>5</v>
      </c>
      <c r="E114" s="30" t="s">
        <v>495</v>
      </c>
      <c r="F114" s="29">
        <v>1</v>
      </c>
      <c r="G114" s="31" t="s">
        <v>485</v>
      </c>
      <c r="H114" s="32" t="s">
        <v>467</v>
      </c>
      <c r="I114" s="33" t="s">
        <v>47</v>
      </c>
      <c r="J114" s="32"/>
      <c r="K114" s="9"/>
      <c r="L114" s="10"/>
      <c r="M114" s="10"/>
      <c r="N114" s="10" t="s">
        <v>893</v>
      </c>
      <c r="O114" s="9" t="s">
        <v>15</v>
      </c>
      <c r="P114" s="9">
        <v>50</v>
      </c>
      <c r="Q114" s="34" t="s">
        <v>274</v>
      </c>
      <c r="R114" s="35">
        <v>1120</v>
      </c>
      <c r="S114" s="35"/>
      <c r="T114" s="36">
        <v>5000</v>
      </c>
      <c r="U114" s="36">
        <v>5000</v>
      </c>
      <c r="V114" s="35">
        <v>1120</v>
      </c>
      <c r="W114" s="35"/>
      <c r="X114" s="9">
        <v>1</v>
      </c>
      <c r="Y114" s="36">
        <v>5000</v>
      </c>
      <c r="Z114" s="9">
        <v>1</v>
      </c>
      <c r="AA114" s="36">
        <v>5000</v>
      </c>
      <c r="AB114" s="35"/>
      <c r="AC114" s="37"/>
      <c r="AD114" s="71"/>
      <c r="AE114" s="38"/>
      <c r="AF114" s="39"/>
      <c r="AG114" s="39"/>
      <c r="AH114" s="38"/>
      <c r="AI114" s="9" t="s">
        <v>5</v>
      </c>
      <c r="AJ114" s="32"/>
      <c r="AK114" s="32" t="s">
        <v>6</v>
      </c>
      <c r="AL114" s="32"/>
      <c r="AM114" s="40" t="s">
        <v>486</v>
      </c>
      <c r="AN114" s="41"/>
      <c r="AO114" s="42"/>
      <c r="AP114" s="42"/>
      <c r="AQ114" s="34"/>
      <c r="AR114" s="34"/>
    </row>
    <row r="115" spans="1:47">
      <c r="B115" s="29">
        <v>2022</v>
      </c>
      <c r="C115" s="29">
        <v>5</v>
      </c>
      <c r="D115" s="29">
        <v>5</v>
      </c>
      <c r="E115" s="30" t="s">
        <v>495</v>
      </c>
      <c r="F115" s="29"/>
      <c r="G115" s="208"/>
      <c r="H115" s="32" t="s">
        <v>467</v>
      </c>
      <c r="I115" s="33" t="s">
        <v>43</v>
      </c>
      <c r="J115" s="32"/>
      <c r="K115" s="9"/>
      <c r="L115" s="10"/>
      <c r="M115" s="10"/>
      <c r="N115" s="10"/>
      <c r="O115" s="9"/>
      <c r="P115" s="191">
        <v>25</v>
      </c>
      <c r="Q115" s="34" t="s">
        <v>483</v>
      </c>
      <c r="R115" s="35">
        <v>1120</v>
      </c>
      <c r="S115" s="35"/>
      <c r="T115" s="36" t="s">
        <v>30</v>
      </c>
      <c r="U115" s="192">
        <v>350</v>
      </c>
      <c r="V115" s="35">
        <v>1120</v>
      </c>
      <c r="W115" s="35"/>
      <c r="X115" s="9">
        <v>1</v>
      </c>
      <c r="Y115" s="35"/>
      <c r="Z115" s="9">
        <v>1</v>
      </c>
      <c r="AA115" s="192">
        <v>350</v>
      </c>
      <c r="AB115" s="35">
        <v>10550</v>
      </c>
      <c r="AC115" s="37" t="s">
        <v>756</v>
      </c>
      <c r="AD115" s="71"/>
      <c r="AE115" s="38"/>
      <c r="AF115" s="39"/>
      <c r="AG115" s="39"/>
      <c r="AH115" s="38"/>
      <c r="AI115" s="9"/>
      <c r="AJ115" s="32"/>
      <c r="AK115" s="32" t="s">
        <v>6</v>
      </c>
      <c r="AL115" s="32"/>
      <c r="AM115" s="40" t="s">
        <v>486</v>
      </c>
      <c r="AN115" s="41"/>
      <c r="AO115" s="42"/>
      <c r="AP115" s="42"/>
      <c r="AQ115" s="34"/>
      <c r="AR115" s="34"/>
    </row>
    <row r="117" spans="1:47">
      <c r="B117" s="29">
        <v>2022</v>
      </c>
      <c r="C117" s="29">
        <v>6</v>
      </c>
      <c r="D117" s="29">
        <v>14</v>
      </c>
      <c r="E117" s="30" t="s">
        <v>496</v>
      </c>
      <c r="F117" s="29"/>
      <c r="G117" s="31"/>
      <c r="H117" s="32" t="s">
        <v>467</v>
      </c>
      <c r="I117" s="33" t="s">
        <v>58</v>
      </c>
      <c r="J117" s="32"/>
      <c r="K117" s="9"/>
      <c r="L117" s="10"/>
      <c r="M117" s="10"/>
      <c r="N117" s="184"/>
      <c r="O117" s="9"/>
      <c r="P117" s="9">
        <v>12</v>
      </c>
      <c r="Q117" s="34" t="s">
        <v>483</v>
      </c>
      <c r="R117" s="35">
        <v>1120</v>
      </c>
      <c r="S117" s="35"/>
      <c r="T117" s="36" t="s">
        <v>30</v>
      </c>
      <c r="U117" s="35">
        <v>200</v>
      </c>
      <c r="V117" s="35">
        <v>1120</v>
      </c>
      <c r="W117" s="35"/>
      <c r="X117" s="9">
        <v>1</v>
      </c>
      <c r="Y117" s="35">
        <v>200</v>
      </c>
      <c r="Z117" s="9">
        <v>1</v>
      </c>
      <c r="AA117" s="35">
        <v>200</v>
      </c>
      <c r="AB117" s="35"/>
      <c r="AC117" s="187"/>
      <c r="AD117" s="37"/>
      <c r="AE117" s="38"/>
      <c r="AF117" s="39"/>
      <c r="AG117" s="39"/>
      <c r="AH117" s="38"/>
      <c r="AI117" s="9"/>
      <c r="AJ117" s="32"/>
      <c r="AK117" s="32"/>
      <c r="AL117" s="32"/>
      <c r="AM117" s="40"/>
      <c r="AN117" s="41"/>
      <c r="AO117" s="188"/>
      <c r="AP117" s="188"/>
      <c r="AQ117" s="185"/>
      <c r="AR117" s="185"/>
    </row>
    <row r="118" spans="1:47">
      <c r="B118" s="29">
        <v>2022</v>
      </c>
      <c r="C118" s="29">
        <v>6</v>
      </c>
      <c r="D118" s="29">
        <v>14</v>
      </c>
      <c r="E118" s="30" t="s">
        <v>496</v>
      </c>
      <c r="F118" s="29">
        <v>3</v>
      </c>
      <c r="G118" s="31" t="s">
        <v>485</v>
      </c>
      <c r="H118" s="32" t="s">
        <v>467</v>
      </c>
      <c r="I118" s="33" t="s">
        <v>47</v>
      </c>
      <c r="J118" s="32"/>
      <c r="K118" s="9"/>
      <c r="L118" s="10"/>
      <c r="M118" s="10"/>
      <c r="N118" s="10" t="s">
        <v>499</v>
      </c>
      <c r="O118" s="9" t="s">
        <v>15</v>
      </c>
      <c r="P118" s="9">
        <v>25</v>
      </c>
      <c r="Q118" s="34" t="s">
        <v>356</v>
      </c>
      <c r="R118" s="35">
        <v>1120</v>
      </c>
      <c r="S118" s="35"/>
      <c r="T118" s="36">
        <v>8000</v>
      </c>
      <c r="U118" s="36">
        <v>8000</v>
      </c>
      <c r="V118" s="35">
        <v>1120</v>
      </c>
      <c r="W118" s="35"/>
      <c r="X118" s="9">
        <v>1</v>
      </c>
      <c r="Y118" s="36">
        <v>8000</v>
      </c>
      <c r="Z118" s="9">
        <v>1</v>
      </c>
      <c r="AA118" s="36">
        <v>8000</v>
      </c>
      <c r="AB118" s="35"/>
      <c r="AC118" s="37"/>
      <c r="AD118" s="71"/>
      <c r="AE118" s="38"/>
      <c r="AF118" s="39"/>
      <c r="AG118" s="39"/>
      <c r="AH118" s="38"/>
      <c r="AI118" s="9" t="s">
        <v>5</v>
      </c>
      <c r="AJ118" s="32"/>
      <c r="AK118" s="32" t="s">
        <v>6</v>
      </c>
      <c r="AL118" s="32"/>
      <c r="AM118" s="40" t="s">
        <v>486</v>
      </c>
      <c r="AN118" s="41"/>
      <c r="AO118" s="188"/>
      <c r="AP118" s="188"/>
      <c r="AQ118" s="188"/>
      <c r="AR118" s="185"/>
    </row>
    <row r="119" spans="1:47">
      <c r="B119" s="29">
        <v>2022</v>
      </c>
      <c r="C119" s="29">
        <v>6</v>
      </c>
      <c r="D119" s="29">
        <v>14</v>
      </c>
      <c r="E119" s="30" t="s">
        <v>496</v>
      </c>
      <c r="F119" s="29"/>
      <c r="G119" s="208"/>
      <c r="H119" s="32" t="s">
        <v>467</v>
      </c>
      <c r="I119" s="33" t="s">
        <v>43</v>
      </c>
      <c r="J119" s="32"/>
      <c r="K119" s="9"/>
      <c r="L119" s="10"/>
      <c r="M119" s="10"/>
      <c r="N119" s="10"/>
      <c r="O119" s="9"/>
      <c r="P119" s="191">
        <v>25</v>
      </c>
      <c r="Q119" s="34" t="s">
        <v>483</v>
      </c>
      <c r="R119" s="35">
        <v>1120</v>
      </c>
      <c r="S119" s="35"/>
      <c r="T119" s="36" t="s">
        <v>30</v>
      </c>
      <c r="U119" s="472">
        <v>500</v>
      </c>
      <c r="V119" s="35">
        <v>1120</v>
      </c>
      <c r="W119" s="35"/>
      <c r="X119" s="9">
        <v>1</v>
      </c>
      <c r="Y119" s="35"/>
      <c r="Z119" s="9">
        <v>1</v>
      </c>
      <c r="AA119" s="472">
        <v>500</v>
      </c>
      <c r="AB119" s="35">
        <v>8700</v>
      </c>
      <c r="AC119" s="37" t="s">
        <v>756</v>
      </c>
      <c r="AD119" s="71"/>
      <c r="AE119" s="38"/>
      <c r="AF119" s="39"/>
      <c r="AG119" s="39"/>
      <c r="AH119" s="38"/>
      <c r="AI119" s="9"/>
      <c r="AJ119" s="32"/>
      <c r="AK119" s="32" t="s">
        <v>6</v>
      </c>
      <c r="AL119" s="32"/>
      <c r="AM119" s="40" t="s">
        <v>486</v>
      </c>
      <c r="AN119" s="41"/>
      <c r="AO119" s="188"/>
      <c r="AP119" s="188"/>
      <c r="AQ119" s="185"/>
      <c r="AR119" s="185"/>
    </row>
    <row r="121" spans="1:47">
      <c r="B121" s="29">
        <v>2022</v>
      </c>
      <c r="C121" s="29">
        <v>6</v>
      </c>
      <c r="D121" s="29">
        <v>14</v>
      </c>
      <c r="E121" s="30" t="s">
        <v>496</v>
      </c>
      <c r="F121" s="29"/>
      <c r="G121" s="31"/>
      <c r="H121" s="32" t="s">
        <v>467</v>
      </c>
      <c r="I121" s="33" t="s">
        <v>58</v>
      </c>
      <c r="J121" s="32"/>
      <c r="K121" s="9"/>
      <c r="L121" s="10"/>
      <c r="M121" s="10"/>
      <c r="N121" s="184"/>
      <c r="O121" s="9"/>
      <c r="P121" s="9">
        <v>12</v>
      </c>
      <c r="Q121" s="34" t="s">
        <v>483</v>
      </c>
      <c r="R121" s="35">
        <v>1120</v>
      </c>
      <c r="S121" s="35"/>
      <c r="T121" s="36" t="s">
        <v>30</v>
      </c>
      <c r="U121" s="35">
        <v>200</v>
      </c>
      <c r="V121" s="35">
        <v>1120</v>
      </c>
      <c r="W121" s="35"/>
      <c r="X121" s="9">
        <v>1</v>
      </c>
      <c r="Y121" s="35">
        <v>200</v>
      </c>
      <c r="Z121" s="9">
        <v>1</v>
      </c>
      <c r="AA121" s="35">
        <v>200</v>
      </c>
      <c r="AB121" s="35"/>
      <c r="AC121" s="187"/>
      <c r="AD121" s="37"/>
      <c r="AE121" s="38"/>
      <c r="AF121" s="39"/>
      <c r="AG121" s="39"/>
      <c r="AH121" s="38"/>
      <c r="AI121" s="9"/>
      <c r="AJ121" s="32"/>
      <c r="AK121" s="32"/>
      <c r="AL121" s="32"/>
      <c r="AM121" s="40"/>
      <c r="AN121" s="41"/>
      <c r="AO121" s="188"/>
      <c r="AP121" s="188"/>
      <c r="AQ121" s="185"/>
      <c r="AR121" s="185"/>
    </row>
    <row r="122" spans="1:47">
      <c r="B122" s="29">
        <v>2022</v>
      </c>
      <c r="C122" s="29">
        <v>6</v>
      </c>
      <c r="D122" s="29">
        <v>14</v>
      </c>
      <c r="E122" s="30" t="s">
        <v>496</v>
      </c>
      <c r="F122" s="29">
        <v>3</v>
      </c>
      <c r="G122" s="31" t="s">
        <v>485</v>
      </c>
      <c r="H122" s="32" t="s">
        <v>467</v>
      </c>
      <c r="I122" s="33" t="s">
        <v>47</v>
      </c>
      <c r="J122" s="32"/>
      <c r="K122" s="9"/>
      <c r="L122" s="10"/>
      <c r="M122" s="10"/>
      <c r="N122" s="10" t="s">
        <v>499</v>
      </c>
      <c r="O122" s="9" t="s">
        <v>15</v>
      </c>
      <c r="P122" s="9">
        <v>50</v>
      </c>
      <c r="Q122" s="34" t="s">
        <v>356</v>
      </c>
      <c r="R122" s="35">
        <v>1120</v>
      </c>
      <c r="S122" s="35"/>
      <c r="T122" s="36">
        <v>5000</v>
      </c>
      <c r="U122" s="36">
        <v>5000</v>
      </c>
      <c r="V122" s="35">
        <v>1120</v>
      </c>
      <c r="W122" s="35"/>
      <c r="X122" s="9">
        <v>1</v>
      </c>
      <c r="Y122" s="36">
        <v>5000</v>
      </c>
      <c r="Z122" s="9">
        <v>1</v>
      </c>
      <c r="AA122" s="36">
        <v>5050</v>
      </c>
      <c r="AB122" s="35"/>
      <c r="AC122" s="37"/>
      <c r="AD122" s="37"/>
      <c r="AE122" s="38"/>
      <c r="AF122" s="39"/>
      <c r="AG122" s="39"/>
      <c r="AH122" s="38"/>
      <c r="AI122" s="9" t="s">
        <v>5</v>
      </c>
      <c r="AJ122" s="32"/>
      <c r="AK122" s="32" t="s">
        <v>6</v>
      </c>
      <c r="AL122" s="32"/>
      <c r="AM122" s="40" t="s">
        <v>486</v>
      </c>
      <c r="AN122" s="41"/>
      <c r="AO122" s="188"/>
      <c r="AP122" s="188"/>
      <c r="AQ122" s="185"/>
      <c r="AR122" s="185"/>
    </row>
    <row r="123" spans="1:47">
      <c r="B123" s="29">
        <v>2022</v>
      </c>
      <c r="C123" s="29">
        <v>6</v>
      </c>
      <c r="D123" s="29">
        <v>14</v>
      </c>
      <c r="E123" s="30" t="s">
        <v>496</v>
      </c>
      <c r="F123" s="29"/>
      <c r="G123" s="208"/>
      <c r="H123" s="32" t="s">
        <v>467</v>
      </c>
      <c r="I123" s="33" t="s">
        <v>43</v>
      </c>
      <c r="J123" s="32"/>
      <c r="K123" s="9"/>
      <c r="L123" s="10"/>
      <c r="M123" s="10"/>
      <c r="N123" s="10"/>
      <c r="O123" s="9"/>
      <c r="P123" s="191">
        <v>25</v>
      </c>
      <c r="Q123" s="34" t="s">
        <v>483</v>
      </c>
      <c r="R123" s="35">
        <v>1120</v>
      </c>
      <c r="S123" s="35"/>
      <c r="T123" s="36" t="s">
        <v>30</v>
      </c>
      <c r="U123" s="192">
        <v>350</v>
      </c>
      <c r="V123" s="35">
        <v>1120</v>
      </c>
      <c r="W123" s="35"/>
      <c r="X123" s="9">
        <v>1</v>
      </c>
      <c r="Y123" s="35"/>
      <c r="Z123" s="9">
        <v>1</v>
      </c>
      <c r="AA123" s="192">
        <v>350</v>
      </c>
      <c r="AB123" s="35">
        <v>5550</v>
      </c>
      <c r="AC123" s="37" t="s">
        <v>756</v>
      </c>
      <c r="AD123" s="71"/>
      <c r="AE123" s="38"/>
      <c r="AF123" s="39"/>
      <c r="AG123" s="39"/>
      <c r="AH123" s="38"/>
      <c r="AI123" s="9"/>
      <c r="AJ123" s="32"/>
      <c r="AK123" s="32" t="s">
        <v>6</v>
      </c>
      <c r="AL123" s="32"/>
      <c r="AM123" s="40" t="s">
        <v>486</v>
      </c>
      <c r="AN123" s="41"/>
      <c r="AO123" s="188"/>
      <c r="AP123" s="188"/>
      <c r="AQ123" s="185"/>
      <c r="AR123" s="185"/>
    </row>
    <row r="125" spans="1:47" ht="14.25">
      <c r="B125" s="29">
        <v>2025</v>
      </c>
      <c r="C125" s="29">
        <v>2</v>
      </c>
      <c r="D125" s="29">
        <v>13</v>
      </c>
      <c r="E125" s="247" t="s">
        <v>494</v>
      </c>
      <c r="F125" s="29"/>
      <c r="G125" s="31"/>
      <c r="H125" s="32" t="s">
        <v>467</v>
      </c>
      <c r="I125" s="33" t="s">
        <v>58</v>
      </c>
      <c r="J125" s="32"/>
      <c r="K125" s="9"/>
      <c r="L125" s="10"/>
      <c r="M125" s="9"/>
      <c r="N125" s="244"/>
      <c r="O125" s="9"/>
      <c r="P125" s="9">
        <v>12</v>
      </c>
      <c r="Q125" s="34" t="s">
        <v>483</v>
      </c>
      <c r="R125" s="35">
        <v>1120</v>
      </c>
      <c r="S125" s="35"/>
      <c r="T125" s="36" t="s">
        <v>30</v>
      </c>
      <c r="U125" s="35">
        <v>200</v>
      </c>
      <c r="V125" s="35">
        <v>1120</v>
      </c>
      <c r="W125" s="35"/>
      <c r="X125" s="9">
        <v>1</v>
      </c>
      <c r="Y125" s="35">
        <v>200</v>
      </c>
      <c r="Z125" s="9">
        <v>1</v>
      </c>
      <c r="AA125" s="35">
        <v>200</v>
      </c>
      <c r="AB125" s="35"/>
      <c r="AC125" s="70"/>
      <c r="AD125" s="37"/>
      <c r="AE125" s="72"/>
      <c r="AF125" s="39"/>
      <c r="AG125" s="39"/>
      <c r="AH125" s="38"/>
      <c r="AI125" s="9"/>
      <c r="AJ125" s="32"/>
      <c r="AK125" s="32"/>
      <c r="AL125" s="32"/>
      <c r="AM125" s="40"/>
      <c r="AN125" s="41"/>
      <c r="AO125" s="188"/>
      <c r="AP125" s="188"/>
      <c r="AQ125" s="188"/>
      <c r="AR125" s="185"/>
      <c r="AS125" s="185"/>
      <c r="AT125" s="243" t="str">
        <f>IF(IF(AE125&gt;AF125,1-AE125+AF125,AF125-AE125)=0,"",IF(AE125&gt;AF125,1-AE125+AF125,AF125-AE125))</f>
        <v/>
      </c>
      <c r="AU125" s="243" t="str">
        <f t="shared" ref="AU125" si="0">IF(IF(AG125&gt;AH125,1-AG125+AH125,AH125-AG125)=0,"",IF(AG125&gt;AH125,1-AG125+AH125,AH125-AG125))</f>
        <v/>
      </c>
    </row>
    <row r="126" spans="1:47">
      <c r="B126" s="29">
        <v>2022</v>
      </c>
      <c r="C126" s="29">
        <v>6</v>
      </c>
      <c r="D126" s="29">
        <v>2</v>
      </c>
      <c r="E126" s="30" t="s">
        <v>495</v>
      </c>
      <c r="F126" s="29">
        <v>9</v>
      </c>
      <c r="G126" s="31" t="s">
        <v>485</v>
      </c>
      <c r="H126" s="32" t="s">
        <v>467</v>
      </c>
      <c r="I126" s="33" t="s">
        <v>47</v>
      </c>
      <c r="J126" s="32"/>
      <c r="K126" s="9"/>
      <c r="L126" s="10"/>
      <c r="M126" s="10"/>
      <c r="N126" s="10" t="s">
        <v>500</v>
      </c>
      <c r="O126" s="9" t="s">
        <v>15</v>
      </c>
      <c r="P126" s="9">
        <v>25</v>
      </c>
      <c r="Q126" s="34" t="s">
        <v>284</v>
      </c>
      <c r="R126" s="35">
        <v>1120</v>
      </c>
      <c r="S126" s="35"/>
      <c r="T126" s="36">
        <v>8000</v>
      </c>
      <c r="U126" s="36">
        <v>8000</v>
      </c>
      <c r="V126" s="35">
        <v>1120</v>
      </c>
      <c r="W126" s="35"/>
      <c r="X126" s="9">
        <v>1</v>
      </c>
      <c r="Y126" s="36">
        <v>8000</v>
      </c>
      <c r="Z126" s="9">
        <v>1</v>
      </c>
      <c r="AA126" s="36">
        <v>8000</v>
      </c>
      <c r="AB126" s="35"/>
      <c r="AC126" s="37"/>
      <c r="AD126" s="71"/>
      <c r="AE126" s="38"/>
      <c r="AF126" s="39"/>
      <c r="AG126" s="39"/>
      <c r="AH126" s="38"/>
      <c r="AI126" s="9" t="s">
        <v>5</v>
      </c>
      <c r="AJ126" s="32"/>
      <c r="AK126" s="32" t="s">
        <v>6</v>
      </c>
      <c r="AL126" s="32"/>
      <c r="AM126" s="40" t="s">
        <v>470</v>
      </c>
      <c r="AN126" s="41"/>
      <c r="AO126" s="188"/>
      <c r="AP126" s="188"/>
      <c r="AQ126" s="185"/>
      <c r="AR126" s="185"/>
    </row>
    <row r="127" spans="1:47">
      <c r="A127">
        <v>1</v>
      </c>
      <c r="B127" s="29">
        <v>2022</v>
      </c>
      <c r="C127" s="29">
        <v>6</v>
      </c>
      <c r="D127" s="29">
        <v>2</v>
      </c>
      <c r="E127" s="30" t="s">
        <v>495</v>
      </c>
      <c r="F127" s="29"/>
      <c r="G127" s="208"/>
      <c r="H127" s="32" t="s">
        <v>467</v>
      </c>
      <c r="I127" s="68" t="s">
        <v>43</v>
      </c>
      <c r="J127" s="32"/>
      <c r="K127" s="9"/>
      <c r="L127" s="10"/>
      <c r="M127" s="10"/>
      <c r="N127" s="10"/>
      <c r="O127" s="69"/>
      <c r="P127" s="191">
        <v>25</v>
      </c>
      <c r="Q127" s="34" t="s">
        <v>483</v>
      </c>
      <c r="R127" s="35">
        <v>1120</v>
      </c>
      <c r="S127" s="35"/>
      <c r="T127" s="36" t="s">
        <v>30</v>
      </c>
      <c r="U127" s="472">
        <v>500</v>
      </c>
      <c r="V127" s="35">
        <v>1120</v>
      </c>
      <c r="W127" s="35"/>
      <c r="X127" s="9">
        <v>1</v>
      </c>
      <c r="Y127" s="35"/>
      <c r="Z127" s="9">
        <v>1</v>
      </c>
      <c r="AA127" s="472">
        <v>500</v>
      </c>
      <c r="AB127" s="35">
        <v>8700</v>
      </c>
      <c r="AC127" s="37" t="s">
        <v>756</v>
      </c>
      <c r="AD127" s="71"/>
      <c r="AE127" s="72"/>
      <c r="AF127" s="73"/>
      <c r="AG127" s="73"/>
      <c r="AH127" s="72"/>
      <c r="AI127" s="69"/>
      <c r="AJ127" s="67"/>
      <c r="AK127" s="32" t="s">
        <v>6</v>
      </c>
      <c r="AL127" s="32"/>
      <c r="AM127" s="40" t="s">
        <v>470</v>
      </c>
      <c r="AN127" s="41"/>
      <c r="AO127" s="188"/>
      <c r="AP127" s="188"/>
      <c r="AQ127" s="185"/>
      <c r="AR127" s="185"/>
    </row>
    <row r="129" spans="1:44">
      <c r="B129" s="29">
        <v>2022</v>
      </c>
      <c r="C129" s="29">
        <v>6</v>
      </c>
      <c r="D129" s="29">
        <v>2</v>
      </c>
      <c r="E129" s="30" t="s">
        <v>495</v>
      </c>
      <c r="F129" s="29">
        <v>9</v>
      </c>
      <c r="G129" s="31" t="s">
        <v>485</v>
      </c>
      <c r="H129" s="32" t="s">
        <v>467</v>
      </c>
      <c r="I129" s="33" t="s">
        <v>47</v>
      </c>
      <c r="J129" s="32"/>
      <c r="K129" s="9"/>
      <c r="L129" s="10"/>
      <c r="M129" s="10"/>
      <c r="N129" s="10" t="s">
        <v>500</v>
      </c>
      <c r="O129" s="9" t="s">
        <v>15</v>
      </c>
      <c r="P129" s="9">
        <v>50</v>
      </c>
      <c r="Q129" s="34" t="s">
        <v>284</v>
      </c>
      <c r="R129" s="35">
        <v>1120</v>
      </c>
      <c r="S129" s="35"/>
      <c r="T129" s="36">
        <v>4000</v>
      </c>
      <c r="U129" s="36">
        <v>4000</v>
      </c>
      <c r="V129" s="35">
        <v>1120</v>
      </c>
      <c r="W129" s="35"/>
      <c r="X129" s="9">
        <v>1</v>
      </c>
      <c r="Y129" s="36">
        <v>4000</v>
      </c>
      <c r="Z129" s="9">
        <v>1</v>
      </c>
      <c r="AA129" s="36">
        <v>4000</v>
      </c>
      <c r="AB129" s="35"/>
      <c r="AC129" s="37"/>
      <c r="AD129" s="71"/>
      <c r="AE129" s="38"/>
      <c r="AF129" s="39"/>
      <c r="AG129" s="39"/>
      <c r="AH129" s="38"/>
      <c r="AI129" s="9" t="s">
        <v>5</v>
      </c>
      <c r="AJ129" s="32"/>
      <c r="AK129" s="32" t="s">
        <v>6</v>
      </c>
      <c r="AL129" s="32"/>
      <c r="AM129" s="40" t="s">
        <v>470</v>
      </c>
      <c r="AN129" s="41"/>
      <c r="AO129" s="188"/>
      <c r="AP129" s="188"/>
      <c r="AQ129" s="185"/>
      <c r="AR129" s="185"/>
    </row>
    <row r="130" spans="1:44">
      <c r="A130">
        <v>1</v>
      </c>
      <c r="B130" s="29">
        <v>2022</v>
      </c>
      <c r="C130" s="29">
        <v>6</v>
      </c>
      <c r="D130" s="29">
        <v>2</v>
      </c>
      <c r="E130" s="30" t="s">
        <v>495</v>
      </c>
      <c r="F130" s="29"/>
      <c r="G130" s="208"/>
      <c r="H130" s="32" t="s">
        <v>467</v>
      </c>
      <c r="I130" s="68" t="s">
        <v>43</v>
      </c>
      <c r="J130" s="32"/>
      <c r="K130" s="9"/>
      <c r="L130" s="10"/>
      <c r="M130" s="10"/>
      <c r="N130" s="10"/>
      <c r="O130" s="69"/>
      <c r="P130" s="191">
        <v>25</v>
      </c>
      <c r="Q130" s="34" t="s">
        <v>483</v>
      </c>
      <c r="R130" s="35">
        <v>1120</v>
      </c>
      <c r="S130" s="35"/>
      <c r="T130" s="36" t="s">
        <v>30</v>
      </c>
      <c r="U130" s="192">
        <v>350</v>
      </c>
      <c r="V130" s="35">
        <v>1120</v>
      </c>
      <c r="W130" s="35"/>
      <c r="X130" s="9">
        <v>1</v>
      </c>
      <c r="Y130" s="35"/>
      <c r="Z130" s="9">
        <v>1</v>
      </c>
      <c r="AA130" s="192">
        <v>350</v>
      </c>
      <c r="AB130" s="35">
        <v>4350</v>
      </c>
      <c r="AC130" s="37" t="s">
        <v>756</v>
      </c>
      <c r="AD130" s="71"/>
      <c r="AE130" s="72"/>
      <c r="AF130" s="73"/>
      <c r="AG130" s="73"/>
      <c r="AH130" s="72"/>
      <c r="AI130" s="69"/>
      <c r="AJ130" s="67"/>
      <c r="AK130" s="32" t="s">
        <v>6</v>
      </c>
      <c r="AL130" s="32"/>
      <c r="AM130" s="40" t="s">
        <v>470</v>
      </c>
      <c r="AN130" s="41"/>
      <c r="AO130" s="188"/>
      <c r="AP130" s="188"/>
      <c r="AQ130" s="185"/>
      <c r="AR130" s="185"/>
    </row>
    <row r="132" spans="1:44">
      <c r="A132">
        <v>1</v>
      </c>
      <c r="B132" s="29">
        <v>2022</v>
      </c>
      <c r="C132" s="29">
        <v>6</v>
      </c>
      <c r="D132" s="29">
        <v>2</v>
      </c>
      <c r="E132" s="30" t="s">
        <v>495</v>
      </c>
      <c r="F132" s="29">
        <v>9</v>
      </c>
      <c r="G132" s="31" t="s">
        <v>485</v>
      </c>
      <c r="H132" s="32" t="s">
        <v>467</v>
      </c>
      <c r="I132" s="33" t="s">
        <v>47</v>
      </c>
      <c r="J132" s="32"/>
      <c r="K132" s="9"/>
      <c r="L132" s="10"/>
      <c r="M132" s="10"/>
      <c r="N132" s="10" t="s">
        <v>557</v>
      </c>
      <c r="O132" s="9" t="s">
        <v>15</v>
      </c>
      <c r="P132" s="9">
        <v>50</v>
      </c>
      <c r="Q132" s="34" t="s">
        <v>284</v>
      </c>
      <c r="R132" s="35">
        <v>1120</v>
      </c>
      <c r="S132" s="35"/>
      <c r="T132" s="36">
        <v>4000</v>
      </c>
      <c r="U132" s="36">
        <v>4000</v>
      </c>
      <c r="V132" s="35">
        <v>1120</v>
      </c>
      <c r="W132" s="35"/>
      <c r="X132" s="9">
        <v>1</v>
      </c>
      <c r="Y132" s="36">
        <v>4000</v>
      </c>
      <c r="Z132" s="9">
        <v>1</v>
      </c>
      <c r="AA132" s="36">
        <v>4000</v>
      </c>
      <c r="AB132" s="35"/>
      <c r="AC132" s="37"/>
      <c r="AD132" s="37"/>
      <c r="AE132" s="38"/>
      <c r="AF132" s="39"/>
      <c r="AG132" s="39"/>
      <c r="AH132" s="38"/>
      <c r="AI132" s="9" t="s">
        <v>5</v>
      </c>
      <c r="AJ132" s="32"/>
      <c r="AK132" s="32" t="s">
        <v>6</v>
      </c>
      <c r="AL132" s="32"/>
      <c r="AM132" s="40" t="s">
        <v>470</v>
      </c>
      <c r="AN132" s="41"/>
      <c r="AO132" s="188"/>
      <c r="AP132" s="188"/>
      <c r="AQ132" s="185"/>
      <c r="AR132" s="185"/>
    </row>
    <row r="133" spans="1:44">
      <c r="A133">
        <v>1</v>
      </c>
      <c r="B133" s="29">
        <v>2022</v>
      </c>
      <c r="C133" s="29">
        <v>6</v>
      </c>
      <c r="D133" s="29">
        <v>2</v>
      </c>
      <c r="E133" s="30" t="s">
        <v>495</v>
      </c>
      <c r="F133" s="29"/>
      <c r="G133" s="208"/>
      <c r="H133" s="32" t="s">
        <v>467</v>
      </c>
      <c r="I133" s="68" t="s">
        <v>43</v>
      </c>
      <c r="J133" s="32"/>
      <c r="K133" s="9"/>
      <c r="L133" s="10"/>
      <c r="M133" s="10"/>
      <c r="N133" s="10"/>
      <c r="O133" s="69"/>
      <c r="P133" s="191">
        <v>25</v>
      </c>
      <c r="Q133" s="34" t="s">
        <v>483</v>
      </c>
      <c r="R133" s="35">
        <v>1120</v>
      </c>
      <c r="S133" s="35"/>
      <c r="T133" s="36" t="s">
        <v>30</v>
      </c>
      <c r="U133" s="192">
        <v>350</v>
      </c>
      <c r="V133" s="35">
        <v>1120</v>
      </c>
      <c r="W133" s="35"/>
      <c r="X133" s="9">
        <v>1</v>
      </c>
      <c r="Y133" s="35"/>
      <c r="Z133" s="9">
        <v>1</v>
      </c>
      <c r="AA133" s="192">
        <v>350</v>
      </c>
      <c r="AB133" s="35">
        <v>4350</v>
      </c>
      <c r="AC133" s="37" t="s">
        <v>756</v>
      </c>
      <c r="AD133" s="71"/>
      <c r="AE133" s="72"/>
      <c r="AF133" s="73"/>
      <c r="AG133" s="73"/>
      <c r="AH133" s="72"/>
      <c r="AI133" s="69"/>
      <c r="AJ133" s="67"/>
      <c r="AK133" s="32" t="s">
        <v>6</v>
      </c>
      <c r="AL133" s="32"/>
      <c r="AM133" s="40" t="s">
        <v>470</v>
      </c>
      <c r="AN133" s="41"/>
      <c r="AO133" s="188"/>
      <c r="AP133" s="188"/>
      <c r="AQ133" s="185"/>
      <c r="AR133" s="185"/>
    </row>
    <row r="134" spans="1:44" ht="14.25" customHeight="1"/>
    <row r="135" spans="1:44">
      <c r="B135" s="29">
        <v>2021</v>
      </c>
      <c r="C135" s="29">
        <v>4</v>
      </c>
      <c r="D135" s="29">
        <v>6</v>
      </c>
      <c r="E135" s="30" t="s">
        <v>495</v>
      </c>
      <c r="F135" s="29"/>
      <c r="G135" s="31"/>
      <c r="H135" s="32" t="s">
        <v>467</v>
      </c>
      <c r="I135" s="33" t="s">
        <v>58</v>
      </c>
      <c r="J135" s="32"/>
      <c r="K135" s="9"/>
      <c r="L135" s="10"/>
      <c r="M135" s="9"/>
      <c r="N135" s="10"/>
      <c r="O135" s="9"/>
      <c r="P135" s="9">
        <v>12</v>
      </c>
      <c r="Q135" s="34" t="s">
        <v>483</v>
      </c>
      <c r="R135" s="35">
        <v>1125</v>
      </c>
      <c r="S135" s="35"/>
      <c r="T135" s="36" t="s">
        <v>30</v>
      </c>
      <c r="U135" s="35">
        <v>200</v>
      </c>
      <c r="V135" s="35">
        <v>1125</v>
      </c>
      <c r="W135" s="35"/>
      <c r="X135" s="9">
        <v>1</v>
      </c>
      <c r="Y135" s="35">
        <v>200</v>
      </c>
      <c r="Z135" s="9">
        <v>1</v>
      </c>
      <c r="AA135" s="35">
        <v>200</v>
      </c>
      <c r="AB135" s="35"/>
      <c r="AC135" s="37"/>
      <c r="AD135" s="190" t="s">
        <v>484</v>
      </c>
      <c r="AE135" s="38"/>
      <c r="AF135" s="39"/>
      <c r="AG135" s="39"/>
      <c r="AH135" s="38"/>
      <c r="AI135" s="9"/>
      <c r="AJ135" s="32"/>
      <c r="AK135" s="32"/>
      <c r="AL135" s="32"/>
      <c r="AM135" s="40"/>
      <c r="AN135" s="41"/>
      <c r="AO135" s="42"/>
      <c r="AP135" s="42"/>
      <c r="AQ135" s="34"/>
      <c r="AR135" s="34"/>
    </row>
    <row r="136" spans="1:44">
      <c r="A136">
        <v>1</v>
      </c>
      <c r="B136" s="29">
        <v>2021</v>
      </c>
      <c r="C136" s="29">
        <v>4</v>
      </c>
      <c r="D136" s="29">
        <v>6</v>
      </c>
      <c r="E136" s="30" t="s">
        <v>495</v>
      </c>
      <c r="F136" s="29">
        <v>5</v>
      </c>
      <c r="G136" s="31" t="s">
        <v>485</v>
      </c>
      <c r="H136" s="32" t="s">
        <v>467</v>
      </c>
      <c r="I136" s="33" t="s">
        <v>47</v>
      </c>
      <c r="J136" s="32"/>
      <c r="K136" s="9"/>
      <c r="L136" s="10"/>
      <c r="M136" s="9"/>
      <c r="N136" s="10" t="s">
        <v>861</v>
      </c>
      <c r="O136" s="9" t="s">
        <v>44</v>
      </c>
      <c r="P136" s="9">
        <v>50</v>
      </c>
      <c r="Q136" s="34" t="s">
        <v>274</v>
      </c>
      <c r="R136" s="35">
        <v>1125</v>
      </c>
      <c r="S136" s="35"/>
      <c r="T136" s="35">
        <v>6100</v>
      </c>
      <c r="U136" s="35">
        <v>6100</v>
      </c>
      <c r="V136" s="35">
        <v>1125</v>
      </c>
      <c r="W136" s="35"/>
      <c r="X136" s="9">
        <v>1</v>
      </c>
      <c r="Y136" s="35">
        <v>6100</v>
      </c>
      <c r="Z136" s="9">
        <v>1</v>
      </c>
      <c r="AA136" s="35">
        <v>6100</v>
      </c>
      <c r="AB136" s="35"/>
      <c r="AC136" s="37"/>
      <c r="AD136" s="37"/>
      <c r="AE136" s="38"/>
      <c r="AF136" s="39"/>
      <c r="AG136" s="39"/>
      <c r="AH136" s="38"/>
      <c r="AI136" s="9" t="s">
        <v>5</v>
      </c>
      <c r="AJ136" s="32"/>
      <c r="AK136" s="32" t="s">
        <v>6</v>
      </c>
      <c r="AL136" s="32"/>
      <c r="AM136" s="40" t="s">
        <v>486</v>
      </c>
      <c r="AN136" s="41"/>
      <c r="AO136" s="42"/>
      <c r="AP136" s="42"/>
      <c r="AQ136" s="34"/>
      <c r="AR136" s="34"/>
    </row>
    <row r="137" spans="1:44">
      <c r="A137">
        <v>1</v>
      </c>
      <c r="B137" s="29">
        <v>2021</v>
      </c>
      <c r="C137" s="29">
        <v>4</v>
      </c>
      <c r="D137" s="29">
        <v>6</v>
      </c>
      <c r="E137" s="30" t="s">
        <v>495</v>
      </c>
      <c r="F137" s="29"/>
      <c r="G137" s="208"/>
      <c r="H137" s="32" t="s">
        <v>467</v>
      </c>
      <c r="I137" s="33" t="s">
        <v>43</v>
      </c>
      <c r="J137" s="32"/>
      <c r="K137" s="9"/>
      <c r="L137" s="10"/>
      <c r="M137" s="9"/>
      <c r="N137" s="10"/>
      <c r="O137" s="9"/>
      <c r="P137" s="191">
        <v>25</v>
      </c>
      <c r="Q137" s="34" t="s">
        <v>483</v>
      </c>
      <c r="R137" s="35">
        <v>1125</v>
      </c>
      <c r="S137" s="35"/>
      <c r="T137" s="36" t="s">
        <v>30</v>
      </c>
      <c r="U137" s="192">
        <v>350</v>
      </c>
      <c r="V137" s="35">
        <v>1125</v>
      </c>
      <c r="W137" s="35"/>
      <c r="X137" s="9">
        <v>1</v>
      </c>
      <c r="Y137" s="35"/>
      <c r="Z137" s="9">
        <v>1</v>
      </c>
      <c r="AA137" s="192">
        <v>350</v>
      </c>
      <c r="AB137" s="35">
        <v>6650</v>
      </c>
      <c r="AC137" s="37" t="s">
        <v>1264</v>
      </c>
      <c r="AD137" s="37"/>
      <c r="AE137" s="38"/>
      <c r="AF137" s="39"/>
      <c r="AG137" s="39"/>
      <c r="AH137" s="38"/>
      <c r="AI137" s="9"/>
      <c r="AJ137" s="32"/>
      <c r="AK137" s="32" t="s">
        <v>6</v>
      </c>
      <c r="AL137" s="32"/>
      <c r="AM137" s="40" t="s">
        <v>486</v>
      </c>
      <c r="AN137" s="41"/>
      <c r="AO137" s="42"/>
      <c r="AP137" s="42"/>
      <c r="AQ137" s="34"/>
      <c r="AR137" s="34"/>
    </row>
    <row r="139" spans="1:44">
      <c r="B139" s="29">
        <v>2022</v>
      </c>
      <c r="C139" s="29">
        <v>5</v>
      </c>
      <c r="D139" s="29">
        <v>12</v>
      </c>
      <c r="E139" s="30" t="s">
        <v>495</v>
      </c>
      <c r="F139" s="29"/>
      <c r="G139" s="31"/>
      <c r="H139" s="32" t="s">
        <v>467</v>
      </c>
      <c r="I139" s="33" t="s">
        <v>58</v>
      </c>
      <c r="J139" s="32"/>
      <c r="K139" s="9"/>
      <c r="L139" s="10"/>
      <c r="M139" s="9"/>
      <c r="N139" s="10"/>
      <c r="O139" s="9"/>
      <c r="P139" s="9">
        <v>12</v>
      </c>
      <c r="Q139" s="34" t="s">
        <v>483</v>
      </c>
      <c r="R139" s="35">
        <v>1005</v>
      </c>
      <c r="S139" s="35"/>
      <c r="T139" s="36" t="s">
        <v>30</v>
      </c>
      <c r="U139" s="35">
        <v>200</v>
      </c>
      <c r="V139" s="35">
        <v>1005</v>
      </c>
      <c r="W139" s="35"/>
      <c r="X139" s="9">
        <v>1</v>
      </c>
      <c r="Y139" s="35">
        <v>200</v>
      </c>
      <c r="Z139" s="9">
        <v>1</v>
      </c>
      <c r="AA139" s="35">
        <v>200</v>
      </c>
      <c r="AB139" s="35"/>
      <c r="AC139" s="37"/>
      <c r="AD139" s="197"/>
      <c r="AE139" s="38"/>
      <c r="AF139" s="39"/>
      <c r="AG139" s="39"/>
      <c r="AH139" s="38"/>
      <c r="AI139" s="9"/>
      <c r="AJ139" s="32"/>
      <c r="AK139" s="32"/>
      <c r="AL139" s="32"/>
      <c r="AM139" s="40"/>
      <c r="AN139" s="41"/>
      <c r="AO139" s="188"/>
      <c r="AP139" s="188"/>
      <c r="AQ139" s="185"/>
      <c r="AR139" s="185"/>
    </row>
    <row r="140" spans="1:44">
      <c r="A140">
        <v>1</v>
      </c>
      <c r="B140" s="29">
        <v>2022</v>
      </c>
      <c r="C140" s="29">
        <v>5</v>
      </c>
      <c r="D140" s="29">
        <v>12</v>
      </c>
      <c r="E140" s="30" t="s">
        <v>495</v>
      </c>
      <c r="F140" s="29">
        <v>7</v>
      </c>
      <c r="G140" s="31" t="s">
        <v>485</v>
      </c>
      <c r="H140" s="32" t="s">
        <v>467</v>
      </c>
      <c r="I140" s="33" t="s">
        <v>47</v>
      </c>
      <c r="J140" s="32"/>
      <c r="K140" s="9"/>
      <c r="L140" s="10"/>
      <c r="M140" s="10"/>
      <c r="N140" s="10" t="s">
        <v>498</v>
      </c>
      <c r="O140" s="9" t="s">
        <v>469</v>
      </c>
      <c r="P140" s="9">
        <v>25</v>
      </c>
      <c r="Q140" s="34" t="s">
        <v>344</v>
      </c>
      <c r="R140" s="35">
        <v>1000</v>
      </c>
      <c r="S140" s="35"/>
      <c r="T140" s="36">
        <v>6000</v>
      </c>
      <c r="U140" s="36">
        <v>6000</v>
      </c>
      <c r="V140" s="35">
        <v>1000</v>
      </c>
      <c r="W140" s="35"/>
      <c r="X140" s="9">
        <v>1</v>
      </c>
      <c r="Y140" s="36">
        <v>6000</v>
      </c>
      <c r="Z140" s="9">
        <v>1</v>
      </c>
      <c r="AA140" s="36">
        <v>6000</v>
      </c>
      <c r="AB140" s="35"/>
      <c r="AC140" s="37"/>
      <c r="AD140" s="37"/>
      <c r="AE140" s="38"/>
      <c r="AF140" s="39"/>
      <c r="AG140" s="39"/>
      <c r="AH140" s="38"/>
      <c r="AI140" s="9" t="s">
        <v>5</v>
      </c>
      <c r="AJ140" s="32"/>
      <c r="AK140" s="32" t="s">
        <v>6</v>
      </c>
      <c r="AL140" s="32"/>
      <c r="AM140" s="40" t="s">
        <v>486</v>
      </c>
      <c r="AN140" s="41"/>
      <c r="AO140" s="42"/>
      <c r="AP140" s="188"/>
      <c r="AQ140" s="185"/>
      <c r="AR140" s="185"/>
    </row>
    <row r="141" spans="1:44">
      <c r="B141" s="29">
        <v>2022</v>
      </c>
      <c r="C141" s="29">
        <v>5</v>
      </c>
      <c r="D141" s="29">
        <v>12</v>
      </c>
      <c r="E141" s="30" t="s">
        <v>495</v>
      </c>
      <c r="F141" s="29"/>
      <c r="G141" s="208"/>
      <c r="H141" s="32" t="s">
        <v>467</v>
      </c>
      <c r="I141" s="68" t="s">
        <v>43</v>
      </c>
      <c r="J141" s="32"/>
      <c r="K141" s="9"/>
      <c r="L141" s="10"/>
      <c r="M141" s="10"/>
      <c r="N141" s="10"/>
      <c r="O141" s="69"/>
      <c r="P141" s="191">
        <v>25</v>
      </c>
      <c r="Q141" s="34" t="s">
        <v>483</v>
      </c>
      <c r="R141" s="35">
        <v>1000</v>
      </c>
      <c r="S141" s="35"/>
      <c r="T141" s="36" t="s">
        <v>30</v>
      </c>
      <c r="U141" s="472">
        <v>500</v>
      </c>
      <c r="V141" s="35">
        <v>1000</v>
      </c>
      <c r="W141" s="35"/>
      <c r="X141" s="9">
        <v>1</v>
      </c>
      <c r="Y141" s="35"/>
      <c r="Z141" s="9">
        <v>1</v>
      </c>
      <c r="AA141" s="472">
        <v>500</v>
      </c>
      <c r="AB141" s="35">
        <v>6550</v>
      </c>
      <c r="AC141" s="37" t="s">
        <v>914</v>
      </c>
      <c r="AD141" s="71"/>
      <c r="AE141" s="72"/>
      <c r="AF141" s="73"/>
      <c r="AG141" s="73"/>
      <c r="AH141" s="72"/>
      <c r="AI141" s="69"/>
      <c r="AJ141" s="67"/>
      <c r="AK141" s="32" t="s">
        <v>6</v>
      </c>
      <c r="AL141" s="32"/>
      <c r="AM141" s="40" t="s">
        <v>486</v>
      </c>
      <c r="AN141" s="41"/>
      <c r="AO141" s="42"/>
      <c r="AP141" s="188"/>
      <c r="AQ141" s="185"/>
      <c r="AR141" s="185"/>
    </row>
    <row r="143" spans="1:44">
      <c r="B143" s="29">
        <v>2022</v>
      </c>
      <c r="C143" s="29">
        <v>6</v>
      </c>
      <c r="D143" s="29">
        <v>6</v>
      </c>
      <c r="E143" s="30" t="s">
        <v>495</v>
      </c>
      <c r="F143" s="29"/>
      <c r="G143" s="31"/>
      <c r="H143" s="32" t="s">
        <v>467</v>
      </c>
      <c r="I143" s="33" t="s">
        <v>58</v>
      </c>
      <c r="J143" s="32"/>
      <c r="K143" s="9"/>
      <c r="L143" s="10"/>
      <c r="M143" s="10"/>
      <c r="N143" s="10"/>
      <c r="O143" s="9"/>
      <c r="P143" s="9">
        <v>12</v>
      </c>
      <c r="Q143" s="34" t="s">
        <v>483</v>
      </c>
      <c r="R143" s="35">
        <v>1005</v>
      </c>
      <c r="S143" s="35"/>
      <c r="T143" s="36" t="s">
        <v>30</v>
      </c>
      <c r="U143" s="35">
        <v>200</v>
      </c>
      <c r="V143" s="35">
        <v>1005</v>
      </c>
      <c r="W143" s="35"/>
      <c r="X143" s="9">
        <v>1</v>
      </c>
      <c r="Y143" s="35">
        <v>200</v>
      </c>
      <c r="Z143" s="9">
        <v>1</v>
      </c>
      <c r="AA143" s="35">
        <v>200</v>
      </c>
      <c r="AB143" s="35"/>
      <c r="AC143" s="37"/>
      <c r="AD143" s="37"/>
      <c r="AE143" s="38"/>
      <c r="AF143" s="39"/>
      <c r="AG143" s="39"/>
      <c r="AH143" s="38"/>
      <c r="AI143" s="9"/>
      <c r="AJ143" s="32"/>
      <c r="AK143" s="32"/>
      <c r="AL143" s="32"/>
      <c r="AM143" s="40"/>
      <c r="AN143" s="41"/>
      <c r="AO143" s="188"/>
      <c r="AP143" s="188"/>
      <c r="AQ143" s="185"/>
      <c r="AR143" s="185"/>
    </row>
    <row r="144" spans="1:44">
      <c r="B144" s="29">
        <v>2022</v>
      </c>
      <c r="C144" s="29">
        <v>6</v>
      </c>
      <c r="D144" s="29">
        <v>6</v>
      </c>
      <c r="E144" s="30" t="s">
        <v>495</v>
      </c>
      <c r="F144" s="29">
        <v>5</v>
      </c>
      <c r="G144" s="31" t="s">
        <v>485</v>
      </c>
      <c r="H144" s="32" t="s">
        <v>467</v>
      </c>
      <c r="I144" s="33" t="s">
        <v>47</v>
      </c>
      <c r="J144" s="32"/>
      <c r="K144" s="9"/>
      <c r="L144" s="10"/>
      <c r="M144" s="10"/>
      <c r="N144" s="10" t="s">
        <v>762</v>
      </c>
      <c r="O144" s="9" t="s">
        <v>67</v>
      </c>
      <c r="P144" s="9">
        <v>38</v>
      </c>
      <c r="Q144" s="34" t="s">
        <v>3</v>
      </c>
      <c r="R144" s="35">
        <v>1000</v>
      </c>
      <c r="S144" s="35"/>
      <c r="T144" s="36">
        <v>6000</v>
      </c>
      <c r="U144" s="36">
        <v>6000</v>
      </c>
      <c r="V144" s="35">
        <v>1000</v>
      </c>
      <c r="W144" s="35"/>
      <c r="X144" s="9">
        <v>1</v>
      </c>
      <c r="Y144" s="36">
        <v>6000</v>
      </c>
      <c r="Z144" s="9">
        <v>1</v>
      </c>
      <c r="AA144" s="36">
        <v>6000</v>
      </c>
      <c r="AB144" s="35"/>
      <c r="AC144" s="37"/>
      <c r="AD144" s="71"/>
      <c r="AE144" s="38"/>
      <c r="AF144" s="39"/>
      <c r="AG144" s="39"/>
      <c r="AH144" s="38"/>
      <c r="AI144" s="9" t="s">
        <v>5</v>
      </c>
      <c r="AJ144" s="32"/>
      <c r="AK144" s="32" t="s">
        <v>6</v>
      </c>
      <c r="AL144" s="32"/>
      <c r="AM144" s="40" t="s">
        <v>486</v>
      </c>
      <c r="AN144" s="41"/>
      <c r="AO144" s="188"/>
      <c r="AP144" s="188"/>
      <c r="AQ144" s="185"/>
      <c r="AR144" s="185"/>
    </row>
    <row r="145" spans="1:46">
      <c r="B145" s="29">
        <v>2022</v>
      </c>
      <c r="C145" s="29">
        <v>6</v>
      </c>
      <c r="D145" s="29">
        <v>6</v>
      </c>
      <c r="E145" s="30" t="s">
        <v>495</v>
      </c>
      <c r="F145" s="29"/>
      <c r="G145" s="208"/>
      <c r="H145" s="32" t="s">
        <v>467</v>
      </c>
      <c r="I145" s="33" t="s">
        <v>43</v>
      </c>
      <c r="J145" s="32"/>
      <c r="K145" s="9"/>
      <c r="L145" s="10"/>
      <c r="M145" s="10"/>
      <c r="N145" s="10"/>
      <c r="O145" s="9"/>
      <c r="P145" s="191">
        <v>25</v>
      </c>
      <c r="Q145" s="34" t="s">
        <v>483</v>
      </c>
      <c r="R145" s="35">
        <v>1000</v>
      </c>
      <c r="S145" s="35"/>
      <c r="T145" s="36" t="s">
        <v>30</v>
      </c>
      <c r="U145" s="192">
        <v>350</v>
      </c>
      <c r="V145" s="35">
        <v>1000</v>
      </c>
      <c r="W145" s="35"/>
      <c r="X145" s="9">
        <v>1</v>
      </c>
      <c r="Y145" s="35"/>
      <c r="Z145" s="9">
        <v>1</v>
      </c>
      <c r="AA145" s="192">
        <v>350</v>
      </c>
      <c r="AB145" s="35">
        <v>6550</v>
      </c>
      <c r="AC145" s="37" t="s">
        <v>914</v>
      </c>
      <c r="AD145" s="71"/>
      <c r="AE145" s="38"/>
      <c r="AF145" s="39"/>
      <c r="AG145" s="39"/>
      <c r="AH145" s="38"/>
      <c r="AI145" s="9"/>
      <c r="AJ145" s="32"/>
      <c r="AK145" s="32" t="s">
        <v>6</v>
      </c>
      <c r="AL145" s="32"/>
      <c r="AM145" s="40" t="s">
        <v>486</v>
      </c>
      <c r="AN145" s="41"/>
      <c r="AO145" s="188"/>
      <c r="AP145" s="188"/>
      <c r="AQ145" s="185"/>
      <c r="AR145" s="185"/>
    </row>
    <row r="147" spans="1:46">
      <c r="B147" s="29">
        <v>2022</v>
      </c>
      <c r="C147" s="29">
        <v>6</v>
      </c>
      <c r="D147" s="29">
        <v>6</v>
      </c>
      <c r="E147" s="30" t="s">
        <v>495</v>
      </c>
      <c r="F147" s="29"/>
      <c r="G147" s="31"/>
      <c r="H147" s="32" t="s">
        <v>467</v>
      </c>
      <c r="I147" s="33" t="s">
        <v>58</v>
      </c>
      <c r="J147" s="32"/>
      <c r="K147" s="9"/>
      <c r="L147" s="10"/>
      <c r="M147" s="10"/>
      <c r="N147" s="10"/>
      <c r="O147" s="9"/>
      <c r="P147" s="9">
        <v>12</v>
      </c>
      <c r="Q147" s="34" t="s">
        <v>483</v>
      </c>
      <c r="R147" s="35">
        <v>1165</v>
      </c>
      <c r="S147" s="35"/>
      <c r="T147" s="36" t="s">
        <v>30</v>
      </c>
      <c r="U147" s="35">
        <v>200</v>
      </c>
      <c r="V147" s="35">
        <v>1165</v>
      </c>
      <c r="W147" s="35"/>
      <c r="X147" s="9">
        <v>1</v>
      </c>
      <c r="Y147" s="35">
        <v>200</v>
      </c>
      <c r="Z147" s="9">
        <v>1</v>
      </c>
      <c r="AA147" s="35">
        <v>200</v>
      </c>
      <c r="AB147" s="35"/>
      <c r="AC147" s="37"/>
      <c r="AD147" s="37"/>
      <c r="AE147" s="38"/>
      <c r="AF147" s="39"/>
      <c r="AG147" s="39"/>
      <c r="AH147" s="38"/>
      <c r="AI147" s="9"/>
      <c r="AJ147" s="32"/>
      <c r="AK147" s="32"/>
      <c r="AL147" s="32"/>
      <c r="AM147" s="40"/>
      <c r="AN147" s="41"/>
      <c r="AO147" s="188"/>
      <c r="AP147" s="188"/>
      <c r="AQ147" s="185"/>
      <c r="AR147" s="185"/>
    </row>
    <row r="148" spans="1:46">
      <c r="B148" s="29">
        <v>2022</v>
      </c>
      <c r="C148" s="29">
        <v>6</v>
      </c>
      <c r="D148" s="29">
        <v>6</v>
      </c>
      <c r="E148" s="30" t="s">
        <v>496</v>
      </c>
      <c r="F148" s="29">
        <v>6</v>
      </c>
      <c r="G148" s="31" t="s">
        <v>485</v>
      </c>
      <c r="H148" s="32" t="s">
        <v>467</v>
      </c>
      <c r="I148" s="33" t="s">
        <v>47</v>
      </c>
      <c r="J148" s="32"/>
      <c r="K148" s="9"/>
      <c r="L148" s="10"/>
      <c r="M148" s="10"/>
      <c r="N148" s="10" t="s">
        <v>762</v>
      </c>
      <c r="O148" s="9" t="s">
        <v>67</v>
      </c>
      <c r="P148" s="9">
        <v>38</v>
      </c>
      <c r="Q148" s="34" t="s">
        <v>3</v>
      </c>
      <c r="R148" s="35">
        <v>1165</v>
      </c>
      <c r="S148" s="35"/>
      <c r="T148" s="36">
        <v>6000</v>
      </c>
      <c r="U148" s="36">
        <v>6000</v>
      </c>
      <c r="V148" s="35">
        <v>1165</v>
      </c>
      <c r="W148" s="35"/>
      <c r="X148" s="9">
        <v>1</v>
      </c>
      <c r="Y148" s="36">
        <v>6000</v>
      </c>
      <c r="Z148" s="9">
        <v>1</v>
      </c>
      <c r="AA148" s="36">
        <v>6000</v>
      </c>
      <c r="AB148" s="35"/>
      <c r="AC148" s="37"/>
      <c r="AD148" s="71"/>
      <c r="AE148" s="38"/>
      <c r="AF148" s="39"/>
      <c r="AG148" s="39"/>
      <c r="AH148" s="38"/>
      <c r="AI148" s="9" t="s">
        <v>5</v>
      </c>
      <c r="AJ148" s="32"/>
      <c r="AK148" s="32" t="s">
        <v>6</v>
      </c>
      <c r="AL148" s="32"/>
      <c r="AM148" s="40" t="s">
        <v>486</v>
      </c>
      <c r="AN148" s="41"/>
      <c r="AO148" s="188"/>
      <c r="AP148" s="188"/>
      <c r="AQ148" s="185"/>
      <c r="AR148" s="185"/>
    </row>
    <row r="149" spans="1:46">
      <c r="B149" s="29">
        <v>2022</v>
      </c>
      <c r="C149" s="29">
        <v>6</v>
      </c>
      <c r="D149" s="29">
        <v>6</v>
      </c>
      <c r="E149" s="30" t="s">
        <v>496</v>
      </c>
      <c r="F149" s="29"/>
      <c r="G149" s="208"/>
      <c r="H149" s="32" t="s">
        <v>467</v>
      </c>
      <c r="I149" s="33" t="s">
        <v>43</v>
      </c>
      <c r="J149" s="32"/>
      <c r="K149" s="9"/>
      <c r="L149" s="10"/>
      <c r="M149" s="10"/>
      <c r="N149" s="10"/>
      <c r="O149" s="9"/>
      <c r="P149" s="191">
        <v>25</v>
      </c>
      <c r="Q149" s="34" t="s">
        <v>483</v>
      </c>
      <c r="R149" s="35">
        <v>1165</v>
      </c>
      <c r="S149" s="35"/>
      <c r="T149" s="36" t="s">
        <v>30</v>
      </c>
      <c r="U149" s="192">
        <v>350</v>
      </c>
      <c r="V149" s="35">
        <v>1165</v>
      </c>
      <c r="W149" s="35"/>
      <c r="X149" s="9">
        <v>1</v>
      </c>
      <c r="Y149" s="35"/>
      <c r="Z149" s="9">
        <v>1</v>
      </c>
      <c r="AA149" s="192">
        <v>350</v>
      </c>
      <c r="AB149" s="35">
        <v>6550</v>
      </c>
      <c r="AC149" s="37" t="s">
        <v>1424</v>
      </c>
      <c r="AD149" s="71"/>
      <c r="AE149" s="38"/>
      <c r="AF149" s="39"/>
      <c r="AG149" s="39"/>
      <c r="AH149" s="38"/>
      <c r="AI149" s="9"/>
      <c r="AJ149" s="32"/>
      <c r="AK149" s="32" t="s">
        <v>6</v>
      </c>
      <c r="AL149" s="32"/>
      <c r="AM149" s="40" t="s">
        <v>486</v>
      </c>
      <c r="AN149" s="41"/>
      <c r="AO149" s="188"/>
      <c r="AP149" s="188"/>
      <c r="AQ149" s="185"/>
      <c r="AR149" s="185"/>
    </row>
    <row r="151" spans="1:46">
      <c r="A151">
        <v>1</v>
      </c>
      <c r="B151" s="29">
        <v>2022</v>
      </c>
      <c r="C151" s="29">
        <v>5</v>
      </c>
      <c r="D151" s="29">
        <v>31</v>
      </c>
      <c r="E151" s="30" t="s">
        <v>496</v>
      </c>
      <c r="F151" s="29"/>
      <c r="G151" s="31"/>
      <c r="H151" s="32" t="s">
        <v>467</v>
      </c>
      <c r="I151" s="33" t="s">
        <v>58</v>
      </c>
      <c r="J151" s="32"/>
      <c r="K151" s="9"/>
      <c r="L151" s="10"/>
      <c r="M151" s="10"/>
      <c r="N151" s="10"/>
      <c r="O151" s="9"/>
      <c r="P151" s="9">
        <v>12</v>
      </c>
      <c r="Q151" s="34" t="s">
        <v>483</v>
      </c>
      <c r="R151" s="35">
        <v>1120</v>
      </c>
      <c r="S151" s="35"/>
      <c r="T151" s="36" t="s">
        <v>30</v>
      </c>
      <c r="U151" s="35">
        <v>200</v>
      </c>
      <c r="V151" s="35">
        <v>1120</v>
      </c>
      <c r="W151" s="35"/>
      <c r="X151" s="9">
        <v>1</v>
      </c>
      <c r="Y151" s="35">
        <v>200</v>
      </c>
      <c r="Z151" s="9">
        <v>1</v>
      </c>
      <c r="AA151" s="35">
        <v>200</v>
      </c>
      <c r="AB151" s="35"/>
      <c r="AC151" s="193" t="s">
        <v>488</v>
      </c>
      <c r="AD151" s="190" t="s">
        <v>489</v>
      </c>
      <c r="AE151" s="38"/>
      <c r="AF151" s="39"/>
      <c r="AG151" s="39"/>
      <c r="AH151" s="38"/>
      <c r="AI151" s="9"/>
      <c r="AJ151" s="32"/>
      <c r="AK151" s="32"/>
      <c r="AL151" s="32"/>
      <c r="AM151" s="40"/>
      <c r="AN151" s="41"/>
      <c r="AO151" s="188"/>
      <c r="AP151" s="188"/>
      <c r="AQ151" s="185"/>
      <c r="AR151" s="185"/>
    </row>
    <row r="152" spans="1:46">
      <c r="A152">
        <v>1</v>
      </c>
      <c r="B152" s="29">
        <v>2022</v>
      </c>
      <c r="C152" s="29">
        <v>5</v>
      </c>
      <c r="D152" s="29">
        <v>31</v>
      </c>
      <c r="E152" s="30" t="s">
        <v>496</v>
      </c>
      <c r="F152" s="29">
        <v>2</v>
      </c>
      <c r="G152" s="31" t="s">
        <v>485</v>
      </c>
      <c r="H152" s="32" t="s">
        <v>467</v>
      </c>
      <c r="I152" s="33" t="s">
        <v>47</v>
      </c>
      <c r="J152" s="32"/>
      <c r="K152" s="9"/>
      <c r="L152" s="10"/>
      <c r="M152" s="10"/>
      <c r="N152" s="10" t="s">
        <v>490</v>
      </c>
      <c r="O152" s="9" t="s">
        <v>44</v>
      </c>
      <c r="P152" s="9">
        <v>25</v>
      </c>
      <c r="Q152" s="34" t="s">
        <v>337</v>
      </c>
      <c r="R152" s="35">
        <v>1120</v>
      </c>
      <c r="S152" s="35"/>
      <c r="T152" s="36">
        <v>1000</v>
      </c>
      <c r="U152" s="36">
        <v>1000</v>
      </c>
      <c r="V152" s="35">
        <v>1120</v>
      </c>
      <c r="W152" s="35"/>
      <c r="X152" s="9">
        <v>1</v>
      </c>
      <c r="Y152" s="36">
        <v>1000</v>
      </c>
      <c r="Z152" s="9">
        <v>1</v>
      </c>
      <c r="AA152" s="36">
        <v>1000</v>
      </c>
      <c r="AB152" s="35"/>
      <c r="AC152" s="37"/>
      <c r="AD152" s="37"/>
      <c r="AE152" s="38"/>
      <c r="AF152" s="39"/>
      <c r="AG152" s="39"/>
      <c r="AH152" s="38"/>
      <c r="AI152" s="9" t="s">
        <v>5</v>
      </c>
      <c r="AJ152" s="32"/>
      <c r="AK152" s="32" t="s">
        <v>17</v>
      </c>
      <c r="AL152" s="32"/>
      <c r="AM152" s="40" t="s">
        <v>486</v>
      </c>
      <c r="AN152" s="41"/>
      <c r="AO152" s="188"/>
      <c r="AP152" s="188"/>
      <c r="AQ152" s="185"/>
      <c r="AR152" s="185"/>
    </row>
    <row r="153" spans="1:46">
      <c r="B153" s="29">
        <v>2022</v>
      </c>
      <c r="C153" s="29">
        <v>5</v>
      </c>
      <c r="D153" s="29">
        <v>31</v>
      </c>
      <c r="E153" s="30" t="s">
        <v>496</v>
      </c>
      <c r="F153" s="29"/>
      <c r="G153" s="208"/>
      <c r="H153" s="32" t="s">
        <v>467</v>
      </c>
      <c r="I153" s="33" t="s">
        <v>43</v>
      </c>
      <c r="J153" s="32"/>
      <c r="K153" s="9"/>
      <c r="L153" s="10"/>
      <c r="M153" s="10"/>
      <c r="N153" s="10"/>
      <c r="O153" s="9"/>
      <c r="P153" s="191">
        <v>25</v>
      </c>
      <c r="Q153" s="34" t="s">
        <v>483</v>
      </c>
      <c r="R153" s="35">
        <v>1120</v>
      </c>
      <c r="S153" s="35"/>
      <c r="T153" s="36" t="s">
        <v>30</v>
      </c>
      <c r="U153" s="192">
        <v>350</v>
      </c>
      <c r="V153" s="35">
        <v>1120</v>
      </c>
      <c r="W153" s="35"/>
      <c r="X153" s="9">
        <v>1</v>
      </c>
      <c r="Y153" s="35"/>
      <c r="Z153" s="9">
        <v>1</v>
      </c>
      <c r="AA153" s="192">
        <v>350</v>
      </c>
      <c r="AB153" s="35">
        <v>1550</v>
      </c>
      <c r="AC153" s="37" t="s">
        <v>756</v>
      </c>
      <c r="AD153" s="71"/>
      <c r="AE153" s="38"/>
      <c r="AF153" s="39"/>
      <c r="AG153" s="39"/>
      <c r="AH153" s="38"/>
      <c r="AI153" s="9"/>
      <c r="AJ153" s="32"/>
      <c r="AK153" s="32" t="s">
        <v>17</v>
      </c>
      <c r="AL153" s="32"/>
      <c r="AM153" s="40" t="s">
        <v>486</v>
      </c>
      <c r="AN153" s="41"/>
      <c r="AO153" s="188"/>
      <c r="AP153" s="188"/>
      <c r="AQ153" s="185"/>
      <c r="AR153" s="185"/>
    </row>
    <row r="155" spans="1:46">
      <c r="B155" s="29">
        <v>2022</v>
      </c>
      <c r="C155" s="29">
        <v>7</v>
      </c>
      <c r="D155" s="29">
        <v>8</v>
      </c>
      <c r="E155" s="30" t="s">
        <v>495</v>
      </c>
      <c r="F155" s="29"/>
      <c r="G155" s="31"/>
      <c r="H155" s="32" t="s">
        <v>467</v>
      </c>
      <c r="I155" s="241" t="s">
        <v>58</v>
      </c>
      <c r="J155" s="32"/>
      <c r="K155" s="9"/>
      <c r="L155" s="10"/>
      <c r="M155" s="10"/>
      <c r="N155" s="244"/>
      <c r="O155" s="332"/>
      <c r="P155" s="9">
        <v>12</v>
      </c>
      <c r="Q155" s="266" t="s">
        <v>483</v>
      </c>
      <c r="R155" s="35">
        <v>1005</v>
      </c>
      <c r="S155" s="35"/>
      <c r="T155" s="36" t="s">
        <v>30</v>
      </c>
      <c r="U155" s="35">
        <v>200</v>
      </c>
      <c r="V155" s="35">
        <v>1005</v>
      </c>
      <c r="W155" s="35"/>
      <c r="X155" s="9">
        <v>1</v>
      </c>
      <c r="Y155" s="35">
        <v>200</v>
      </c>
      <c r="Z155" s="9">
        <v>1</v>
      </c>
      <c r="AA155" s="35">
        <v>200</v>
      </c>
      <c r="AB155" s="35"/>
      <c r="AC155" s="37"/>
      <c r="AD155" s="190" t="s">
        <v>484</v>
      </c>
      <c r="AE155" s="38"/>
      <c r="AF155" s="39"/>
      <c r="AG155" s="39"/>
      <c r="AH155" s="38"/>
      <c r="AI155" s="9"/>
      <c r="AJ155" s="32"/>
      <c r="AK155" s="32"/>
      <c r="AL155" s="32"/>
      <c r="AM155" s="40"/>
      <c r="AN155" s="183"/>
      <c r="AO155" s="184"/>
      <c r="AP155" s="188"/>
      <c r="AQ155" s="185"/>
      <c r="AR155" s="185"/>
    </row>
    <row r="156" spans="1:46">
      <c r="B156" s="29">
        <v>2022</v>
      </c>
      <c r="C156" s="29">
        <v>7</v>
      </c>
      <c r="D156" s="29">
        <v>8</v>
      </c>
      <c r="E156" s="30" t="s">
        <v>495</v>
      </c>
      <c r="F156" s="29">
        <v>2</v>
      </c>
      <c r="G156" s="31" t="s">
        <v>485</v>
      </c>
      <c r="H156" s="32" t="s">
        <v>467</v>
      </c>
      <c r="I156" s="241" t="s">
        <v>47</v>
      </c>
      <c r="J156" s="32"/>
      <c r="K156" s="9"/>
      <c r="L156" s="10"/>
      <c r="M156" s="10"/>
      <c r="N156" s="242" t="s">
        <v>729</v>
      </c>
      <c r="O156" s="332"/>
      <c r="P156" s="9">
        <v>100</v>
      </c>
      <c r="Q156" s="266" t="s">
        <v>764</v>
      </c>
      <c r="R156" s="35">
        <v>1000</v>
      </c>
      <c r="S156" s="35"/>
      <c r="T156" s="36">
        <v>1600</v>
      </c>
      <c r="U156" s="36">
        <v>1600</v>
      </c>
      <c r="V156" s="35">
        <v>1000</v>
      </c>
      <c r="W156" s="35"/>
      <c r="X156" s="9">
        <v>1</v>
      </c>
      <c r="Y156" s="36">
        <v>1600</v>
      </c>
      <c r="Z156" s="9">
        <v>1</v>
      </c>
      <c r="AA156" s="36">
        <v>1600</v>
      </c>
      <c r="AB156" s="35"/>
      <c r="AC156" s="37"/>
      <c r="AD156" s="197" t="s">
        <v>765</v>
      </c>
      <c r="AE156" s="38"/>
      <c r="AF156" s="39"/>
      <c r="AG156" s="39"/>
      <c r="AH156" s="38"/>
      <c r="AI156" s="9" t="s">
        <v>5</v>
      </c>
      <c r="AJ156" s="32"/>
      <c r="AK156" s="32" t="s">
        <v>6</v>
      </c>
      <c r="AL156" s="32"/>
      <c r="AM156" s="40" t="s">
        <v>486</v>
      </c>
      <c r="AN156" s="183"/>
      <c r="AO156" s="184"/>
      <c r="AP156" s="188"/>
      <c r="AQ156" s="185"/>
      <c r="AR156" s="185"/>
    </row>
    <row r="157" spans="1:46">
      <c r="B157" s="29">
        <v>2022</v>
      </c>
      <c r="C157" s="29">
        <v>7</v>
      </c>
      <c r="D157" s="29">
        <v>8</v>
      </c>
      <c r="E157" s="30" t="s">
        <v>495</v>
      </c>
      <c r="F157" s="29"/>
      <c r="G157" s="208"/>
      <c r="H157" s="32" t="s">
        <v>467</v>
      </c>
      <c r="I157" s="241" t="s">
        <v>43</v>
      </c>
      <c r="J157" s="32"/>
      <c r="K157" s="9"/>
      <c r="L157" s="10"/>
      <c r="M157" s="10"/>
      <c r="N157" s="242"/>
      <c r="O157" s="332"/>
      <c r="P157" s="191">
        <v>25</v>
      </c>
      <c r="Q157" s="266" t="s">
        <v>483</v>
      </c>
      <c r="R157" s="35">
        <v>1000</v>
      </c>
      <c r="S157" s="35"/>
      <c r="T157" s="36" t="s">
        <v>30</v>
      </c>
      <c r="U157" s="192">
        <v>350</v>
      </c>
      <c r="V157" s="35">
        <v>1000</v>
      </c>
      <c r="W157" s="35"/>
      <c r="X157" s="9">
        <v>1</v>
      </c>
      <c r="Y157" s="35"/>
      <c r="Z157" s="9">
        <v>1</v>
      </c>
      <c r="AA157" s="192">
        <v>350</v>
      </c>
      <c r="AB157" s="35">
        <v>2150</v>
      </c>
      <c r="AC157" s="37" t="s">
        <v>914</v>
      </c>
      <c r="AD157" s="197" t="s">
        <v>765</v>
      </c>
      <c r="AE157" s="38"/>
      <c r="AF157" s="39"/>
      <c r="AG157" s="39"/>
      <c r="AH157" s="38"/>
      <c r="AI157" s="9"/>
      <c r="AJ157" s="32"/>
      <c r="AK157" s="32" t="s">
        <v>6</v>
      </c>
      <c r="AL157" s="32"/>
      <c r="AM157" s="40" t="s">
        <v>486</v>
      </c>
      <c r="AN157" s="183"/>
      <c r="AO157" s="184"/>
      <c r="AP157" s="188"/>
      <c r="AQ157" s="185"/>
      <c r="AR157" s="185"/>
    </row>
    <row r="159" spans="1:46" ht="14.25">
      <c r="B159" s="29"/>
      <c r="C159" s="29"/>
      <c r="D159" s="29"/>
      <c r="E159" s="30"/>
      <c r="F159" s="29"/>
      <c r="G159" s="31"/>
      <c r="H159" s="67" t="s">
        <v>467</v>
      </c>
      <c r="I159" s="241" t="s">
        <v>58</v>
      </c>
      <c r="J159" s="32"/>
      <c r="K159" s="9"/>
      <c r="L159" s="10"/>
      <c r="M159" s="9"/>
      <c r="N159" s="242"/>
      <c r="O159" s="9"/>
      <c r="P159" s="9">
        <v>12</v>
      </c>
      <c r="Q159" s="266" t="s">
        <v>593</v>
      </c>
      <c r="R159" s="35">
        <v>1150</v>
      </c>
      <c r="S159" s="35"/>
      <c r="T159" s="36" t="s">
        <v>30</v>
      </c>
      <c r="U159" s="35">
        <v>200</v>
      </c>
      <c r="V159" s="35">
        <v>1150</v>
      </c>
      <c r="W159" s="35"/>
      <c r="X159" s="9">
        <v>1</v>
      </c>
      <c r="Y159" s="35">
        <v>200</v>
      </c>
      <c r="Z159" s="9">
        <v>1</v>
      </c>
      <c r="AA159" s="35">
        <v>250</v>
      </c>
      <c r="AB159" s="35"/>
      <c r="AC159" s="37"/>
      <c r="AD159" s="190" t="s">
        <v>484</v>
      </c>
      <c r="AE159" s="38"/>
      <c r="AF159" s="39"/>
      <c r="AG159" s="39"/>
      <c r="AH159" s="38"/>
      <c r="AI159" s="9"/>
      <c r="AJ159" s="32"/>
      <c r="AK159" s="32"/>
      <c r="AL159" s="32"/>
      <c r="AM159" s="40"/>
      <c r="AN159" s="183"/>
      <c r="AO159" s="184"/>
      <c r="AP159" s="184"/>
      <c r="AQ159" s="185"/>
      <c r="AR159" s="185"/>
      <c r="AS159" s="243"/>
      <c r="AT159" s="243"/>
    </row>
    <row r="160" spans="1:46">
      <c r="B160" s="29"/>
      <c r="C160" s="29"/>
      <c r="D160" s="29"/>
      <c r="E160" s="30"/>
      <c r="F160" s="29"/>
      <c r="G160" s="31" t="s">
        <v>485</v>
      </c>
      <c r="H160" s="67" t="s">
        <v>467</v>
      </c>
      <c r="I160" s="241" t="s">
        <v>47</v>
      </c>
      <c r="J160" s="32"/>
      <c r="K160" s="9"/>
      <c r="L160" s="10"/>
      <c r="M160" s="9"/>
      <c r="N160" s="242" t="s">
        <v>502</v>
      </c>
      <c r="O160" s="9" t="s">
        <v>34</v>
      </c>
      <c r="P160" s="9">
        <v>50</v>
      </c>
      <c r="Q160" s="266" t="s">
        <v>271</v>
      </c>
      <c r="R160" s="35">
        <v>1150</v>
      </c>
      <c r="S160" s="35"/>
      <c r="T160" s="35">
        <v>5000</v>
      </c>
      <c r="U160" s="35">
        <v>5000</v>
      </c>
      <c r="V160" s="35">
        <v>1150</v>
      </c>
      <c r="W160" s="35"/>
      <c r="X160" s="9">
        <v>1</v>
      </c>
      <c r="Y160" s="35">
        <v>5000</v>
      </c>
      <c r="Z160" s="9">
        <v>1</v>
      </c>
      <c r="AA160" s="35">
        <v>5000</v>
      </c>
      <c r="AB160" s="35"/>
      <c r="AC160" s="37"/>
      <c r="AD160" s="37"/>
      <c r="AE160" s="38"/>
      <c r="AF160" s="39"/>
      <c r="AG160" s="39"/>
      <c r="AH160" s="38"/>
      <c r="AI160" s="9" t="s">
        <v>5</v>
      </c>
      <c r="AJ160" s="32"/>
      <c r="AK160" s="32" t="s">
        <v>6</v>
      </c>
      <c r="AL160" s="32"/>
      <c r="AM160" s="40" t="s">
        <v>486</v>
      </c>
      <c r="AN160" s="183"/>
      <c r="AO160" s="184"/>
      <c r="AP160" s="184"/>
      <c r="AQ160" s="185"/>
      <c r="AR160" s="185"/>
    </row>
    <row r="161" spans="1:46">
      <c r="B161" s="29"/>
      <c r="C161" s="29"/>
      <c r="D161" s="29"/>
      <c r="E161" s="30"/>
      <c r="F161" s="29"/>
      <c r="G161" s="208"/>
      <c r="H161" s="67" t="s">
        <v>467</v>
      </c>
      <c r="I161" s="241" t="s">
        <v>43</v>
      </c>
      <c r="J161" s="32"/>
      <c r="K161" s="9"/>
      <c r="L161" s="10"/>
      <c r="M161" s="9"/>
      <c r="N161" s="242"/>
      <c r="O161" s="9"/>
      <c r="P161" s="191">
        <v>25</v>
      </c>
      <c r="Q161" s="266" t="s">
        <v>593</v>
      </c>
      <c r="R161" s="35">
        <v>1150</v>
      </c>
      <c r="S161" s="35"/>
      <c r="T161" s="36" t="s">
        <v>30</v>
      </c>
      <c r="U161" s="192">
        <v>350</v>
      </c>
      <c r="V161" s="35">
        <v>1150</v>
      </c>
      <c r="W161" s="35"/>
      <c r="X161" s="9">
        <v>1</v>
      </c>
      <c r="Y161" s="35"/>
      <c r="Z161" s="9">
        <v>1</v>
      </c>
      <c r="AA161" s="192">
        <v>350</v>
      </c>
      <c r="AB161" s="35">
        <v>5550</v>
      </c>
      <c r="AC161" s="37" t="s">
        <v>1443</v>
      </c>
      <c r="AD161" s="37"/>
      <c r="AE161" s="38"/>
      <c r="AF161" s="39"/>
      <c r="AG161" s="39"/>
      <c r="AH161" s="38"/>
      <c r="AI161" s="9"/>
      <c r="AJ161" s="32"/>
      <c r="AK161" s="32" t="s">
        <v>6</v>
      </c>
      <c r="AL161" s="32"/>
      <c r="AM161" s="40" t="s">
        <v>486</v>
      </c>
      <c r="AN161" s="183"/>
      <c r="AO161" s="184"/>
      <c r="AP161" s="184"/>
      <c r="AQ161" s="185"/>
      <c r="AR161" s="185"/>
    </row>
    <row r="163" spans="1:46">
      <c r="B163" s="29">
        <v>2022</v>
      </c>
      <c r="C163" s="29">
        <v>8</v>
      </c>
      <c r="D163" s="29">
        <v>4</v>
      </c>
      <c r="E163" s="30" t="s">
        <v>494</v>
      </c>
      <c r="F163" s="29"/>
      <c r="G163" s="31"/>
      <c r="H163" s="32" t="s">
        <v>467</v>
      </c>
      <c r="I163" s="33" t="s">
        <v>58</v>
      </c>
      <c r="J163" s="32"/>
      <c r="K163" s="9"/>
      <c r="L163" s="10"/>
      <c r="M163" s="10"/>
      <c r="N163" s="263"/>
      <c r="O163" s="9"/>
      <c r="P163" s="9">
        <v>12</v>
      </c>
      <c r="Q163" s="266" t="s">
        <v>483</v>
      </c>
      <c r="R163" s="35">
        <v>1005</v>
      </c>
      <c r="S163" s="35"/>
      <c r="T163" s="36" t="s">
        <v>30</v>
      </c>
      <c r="U163" s="35">
        <v>200</v>
      </c>
      <c r="V163" s="35">
        <v>1005</v>
      </c>
      <c r="W163" s="35"/>
      <c r="X163" s="9">
        <v>1</v>
      </c>
      <c r="Y163" s="35">
        <v>200</v>
      </c>
      <c r="Z163" s="9">
        <v>1</v>
      </c>
      <c r="AA163" s="35">
        <v>200</v>
      </c>
      <c r="AB163" s="35"/>
      <c r="AC163" s="70"/>
      <c r="AD163" s="190" t="s">
        <v>484</v>
      </c>
      <c r="AE163" s="72"/>
      <c r="AF163" s="39"/>
      <c r="AG163" s="39"/>
      <c r="AH163" s="38"/>
      <c r="AI163" s="9"/>
      <c r="AJ163" s="32"/>
      <c r="AK163" s="32"/>
      <c r="AL163" s="32"/>
      <c r="AM163" s="40"/>
      <c r="AN163" s="183"/>
      <c r="AO163" s="184"/>
      <c r="AP163" s="184"/>
      <c r="AQ163" s="185"/>
      <c r="AR163" s="185"/>
    </row>
    <row r="164" spans="1:46">
      <c r="A164">
        <v>1</v>
      </c>
      <c r="B164" s="29">
        <v>2022</v>
      </c>
      <c r="C164" s="29">
        <v>8</v>
      </c>
      <c r="D164" s="29">
        <v>4</v>
      </c>
      <c r="E164" s="30" t="s">
        <v>494</v>
      </c>
      <c r="F164" s="29">
        <v>6</v>
      </c>
      <c r="G164" s="31" t="s">
        <v>485</v>
      </c>
      <c r="H164" s="32" t="s">
        <v>467</v>
      </c>
      <c r="I164" s="33" t="s">
        <v>47</v>
      </c>
      <c r="J164" s="32"/>
      <c r="K164" s="9"/>
      <c r="L164" s="10"/>
      <c r="M164" s="10"/>
      <c r="N164" s="242" t="s">
        <v>454</v>
      </c>
      <c r="O164" s="9" t="s">
        <v>469</v>
      </c>
      <c r="P164" s="9">
        <v>50</v>
      </c>
      <c r="Q164" s="266" t="s">
        <v>284</v>
      </c>
      <c r="R164" s="35">
        <v>1005</v>
      </c>
      <c r="S164" s="35"/>
      <c r="T164" s="36">
        <v>4000</v>
      </c>
      <c r="U164" s="36">
        <v>4000</v>
      </c>
      <c r="V164" s="35">
        <v>1005</v>
      </c>
      <c r="W164" s="35"/>
      <c r="X164" s="9">
        <v>1</v>
      </c>
      <c r="Y164" s="36">
        <v>4000</v>
      </c>
      <c r="Z164" s="9">
        <v>1</v>
      </c>
      <c r="AA164" s="36">
        <v>4000</v>
      </c>
      <c r="AB164" s="35"/>
      <c r="AC164" s="37"/>
      <c r="AD164" s="37"/>
      <c r="AE164" s="38"/>
      <c r="AF164" s="39"/>
      <c r="AG164" s="39"/>
      <c r="AH164" s="38"/>
      <c r="AI164" s="9" t="s">
        <v>5</v>
      </c>
      <c r="AJ164" s="32"/>
      <c r="AK164" s="32" t="s">
        <v>6</v>
      </c>
      <c r="AL164" s="32"/>
      <c r="AM164" s="40" t="s">
        <v>486</v>
      </c>
      <c r="AN164" s="183"/>
      <c r="AO164" s="184"/>
      <c r="AP164" s="184"/>
      <c r="AQ164" s="185"/>
      <c r="AR164" s="185"/>
    </row>
    <row r="165" spans="1:46">
      <c r="B165" s="29">
        <v>2022</v>
      </c>
      <c r="C165" s="29">
        <v>8</v>
      </c>
      <c r="D165" s="29">
        <v>4</v>
      </c>
      <c r="E165" s="30" t="s">
        <v>494</v>
      </c>
      <c r="F165" s="29">
        <v>6</v>
      </c>
      <c r="G165" s="208"/>
      <c r="H165" s="32" t="s">
        <v>467</v>
      </c>
      <c r="I165" s="33" t="s">
        <v>43</v>
      </c>
      <c r="J165" s="32"/>
      <c r="K165" s="9"/>
      <c r="L165" s="10"/>
      <c r="M165" s="10"/>
      <c r="N165" s="242"/>
      <c r="O165" s="9"/>
      <c r="P165" s="191">
        <v>25</v>
      </c>
      <c r="Q165" s="266" t="s">
        <v>483</v>
      </c>
      <c r="R165" s="35">
        <v>1005</v>
      </c>
      <c r="S165" s="35"/>
      <c r="T165" s="36" t="s">
        <v>30</v>
      </c>
      <c r="U165" s="192">
        <v>350</v>
      </c>
      <c r="V165" s="35">
        <v>1005</v>
      </c>
      <c r="W165" s="35"/>
      <c r="X165" s="9">
        <v>1</v>
      </c>
      <c r="Y165" s="35"/>
      <c r="Z165" s="9">
        <v>1</v>
      </c>
      <c r="AA165" s="192">
        <v>350</v>
      </c>
      <c r="AB165" s="35">
        <v>4550</v>
      </c>
      <c r="AC165" s="37" t="s">
        <v>766</v>
      </c>
      <c r="AD165" s="37"/>
      <c r="AE165" s="38"/>
      <c r="AF165" s="39"/>
      <c r="AG165" s="39"/>
      <c r="AH165" s="38"/>
      <c r="AI165" s="9"/>
      <c r="AJ165" s="32"/>
      <c r="AK165" s="32" t="s">
        <v>6</v>
      </c>
      <c r="AL165" s="32"/>
      <c r="AM165" s="40" t="s">
        <v>486</v>
      </c>
      <c r="AN165" s="183"/>
      <c r="AO165" s="184"/>
      <c r="AP165" s="184"/>
      <c r="AQ165" s="185"/>
      <c r="AR165" s="185"/>
    </row>
    <row r="167" spans="1:46">
      <c r="A167">
        <v>1</v>
      </c>
      <c r="B167" s="29">
        <v>2023</v>
      </c>
      <c r="C167" s="29">
        <v>9</v>
      </c>
      <c r="D167" s="29">
        <v>11</v>
      </c>
      <c r="E167" s="247" t="s">
        <v>496</v>
      </c>
      <c r="F167" s="29">
        <v>7</v>
      </c>
      <c r="G167" s="31" t="s">
        <v>485</v>
      </c>
      <c r="H167" s="32" t="s">
        <v>467</v>
      </c>
      <c r="I167" s="33" t="s">
        <v>660</v>
      </c>
      <c r="J167" s="32"/>
      <c r="K167" s="9"/>
      <c r="L167" s="10"/>
      <c r="M167" s="10"/>
      <c r="N167" s="10" t="s">
        <v>661</v>
      </c>
      <c r="O167" s="9" t="s">
        <v>469</v>
      </c>
      <c r="P167" s="9">
        <v>16</v>
      </c>
      <c r="Q167" s="34" t="s">
        <v>269</v>
      </c>
      <c r="R167" s="35">
        <v>1005</v>
      </c>
      <c r="S167" s="35"/>
      <c r="T167" s="36">
        <v>3200</v>
      </c>
      <c r="U167" s="36">
        <v>3200</v>
      </c>
      <c r="V167" s="35">
        <v>1005</v>
      </c>
      <c r="W167" s="35"/>
      <c r="X167" s="35">
        <v>1</v>
      </c>
      <c r="Y167" s="36">
        <v>3200</v>
      </c>
      <c r="Z167" s="35">
        <v>1</v>
      </c>
      <c r="AA167" s="36">
        <v>3200</v>
      </c>
      <c r="AB167" s="35"/>
      <c r="AC167" s="37"/>
      <c r="AD167" s="193" t="s">
        <v>488</v>
      </c>
      <c r="AE167" s="38"/>
      <c r="AF167" s="39"/>
      <c r="AG167" s="39"/>
      <c r="AH167" s="38"/>
      <c r="AI167" s="9" t="s">
        <v>560</v>
      </c>
      <c r="AJ167" s="32"/>
      <c r="AK167" s="32" t="s">
        <v>862</v>
      </c>
      <c r="AL167" s="32"/>
      <c r="AM167" s="40" t="s">
        <v>470</v>
      </c>
      <c r="AN167" s="183"/>
      <c r="AO167" s="184"/>
      <c r="AP167" s="184"/>
      <c r="AQ167" s="185"/>
      <c r="AR167" s="185"/>
    </row>
    <row r="168" spans="1:46">
      <c r="A168">
        <v>1</v>
      </c>
      <c r="B168" s="29">
        <v>2023</v>
      </c>
      <c r="C168" s="29">
        <v>9</v>
      </c>
      <c r="D168" s="29">
        <v>11</v>
      </c>
      <c r="E168" s="247" t="s">
        <v>496</v>
      </c>
      <c r="F168" s="29"/>
      <c r="G168" s="354"/>
      <c r="H168" s="32" t="s">
        <v>467</v>
      </c>
      <c r="I168" s="33" t="s">
        <v>658</v>
      </c>
      <c r="J168" s="32"/>
      <c r="K168" s="9"/>
      <c r="L168" s="10"/>
      <c r="M168" s="10"/>
      <c r="N168" s="10"/>
      <c r="O168" s="9"/>
      <c r="P168" s="191">
        <v>25</v>
      </c>
      <c r="Q168" s="34" t="s">
        <v>593</v>
      </c>
      <c r="R168" s="35">
        <v>1005</v>
      </c>
      <c r="S168" s="35"/>
      <c r="T168" s="36" t="s">
        <v>659</v>
      </c>
      <c r="U168" s="362">
        <v>350</v>
      </c>
      <c r="V168" s="35">
        <v>1005</v>
      </c>
      <c r="W168" s="35"/>
      <c r="X168" s="35">
        <v>1</v>
      </c>
      <c r="Y168" s="36"/>
      <c r="Z168" s="35">
        <v>1</v>
      </c>
      <c r="AA168" s="362">
        <v>350</v>
      </c>
      <c r="AB168" s="35">
        <v>3550</v>
      </c>
      <c r="AC168" s="37" t="s">
        <v>1444</v>
      </c>
      <c r="AD168" s="37"/>
      <c r="AE168" s="38"/>
      <c r="AF168" s="39"/>
      <c r="AG168" s="39"/>
      <c r="AH168" s="38"/>
      <c r="AI168" s="9"/>
      <c r="AJ168" s="32"/>
      <c r="AK168" s="32" t="s">
        <v>862</v>
      </c>
      <c r="AL168" s="32"/>
      <c r="AM168" s="40" t="s">
        <v>470</v>
      </c>
      <c r="AN168" s="183"/>
      <c r="AO168" s="184"/>
      <c r="AP168" s="184"/>
      <c r="AQ168" s="185"/>
      <c r="AR168" s="185"/>
    </row>
    <row r="170" spans="1:46">
      <c r="A170">
        <v>1</v>
      </c>
      <c r="B170" s="29">
        <v>2023</v>
      </c>
      <c r="C170" s="29">
        <v>4</v>
      </c>
      <c r="D170" s="29">
        <v>3</v>
      </c>
      <c r="E170" s="247"/>
      <c r="F170" s="29"/>
      <c r="G170" s="31"/>
      <c r="H170" s="32" t="s">
        <v>467</v>
      </c>
      <c r="I170" s="33" t="s">
        <v>58</v>
      </c>
      <c r="J170" s="32"/>
      <c r="K170" s="9"/>
      <c r="L170" s="10"/>
      <c r="M170" s="9"/>
      <c r="N170" s="10"/>
      <c r="O170" s="9"/>
      <c r="P170" s="9">
        <v>12</v>
      </c>
      <c r="Q170" s="34" t="s">
        <v>483</v>
      </c>
      <c r="R170" s="333">
        <v>1200</v>
      </c>
      <c r="S170" s="333"/>
      <c r="T170" s="334" t="s">
        <v>30</v>
      </c>
      <c r="U170" s="35">
        <v>200</v>
      </c>
      <c r="V170" s="333">
        <v>1200</v>
      </c>
      <c r="W170" s="333"/>
      <c r="X170" s="9">
        <v>1</v>
      </c>
      <c r="Y170" s="333">
        <v>200</v>
      </c>
      <c r="Z170" s="9">
        <v>1</v>
      </c>
      <c r="AA170" s="333">
        <v>200</v>
      </c>
      <c r="AB170" s="333"/>
      <c r="AC170" s="37"/>
      <c r="AD170" s="190" t="s">
        <v>484</v>
      </c>
      <c r="AE170" s="38"/>
      <c r="AF170" s="39"/>
      <c r="AG170" s="39"/>
      <c r="AH170" s="38"/>
      <c r="AI170" s="9"/>
      <c r="AJ170" s="32"/>
      <c r="AK170" s="32"/>
      <c r="AL170" s="32"/>
      <c r="AM170" s="40"/>
      <c r="AN170" s="41"/>
      <c r="AO170" s="195"/>
      <c r="AP170" s="188"/>
      <c r="AQ170" s="185"/>
      <c r="AR170" s="185"/>
    </row>
    <row r="171" spans="1:46">
      <c r="A171">
        <v>1</v>
      </c>
      <c r="B171" s="29">
        <v>2023</v>
      </c>
      <c r="C171" s="29">
        <v>4</v>
      </c>
      <c r="D171" s="29">
        <v>3</v>
      </c>
      <c r="E171" s="247"/>
      <c r="F171" s="29">
        <v>3</v>
      </c>
      <c r="G171" s="31" t="s">
        <v>485</v>
      </c>
      <c r="H171" s="32" t="s">
        <v>467</v>
      </c>
      <c r="I171" s="33" t="s">
        <v>47</v>
      </c>
      <c r="J171" s="32"/>
      <c r="K171" s="9"/>
      <c r="L171" s="10"/>
      <c r="M171" s="9"/>
      <c r="N171" s="10" t="s">
        <v>861</v>
      </c>
      <c r="O171" s="9" t="s">
        <v>44</v>
      </c>
      <c r="P171" s="9">
        <v>50</v>
      </c>
      <c r="Q171" s="34" t="s">
        <v>274</v>
      </c>
      <c r="R171" s="333">
        <v>1195</v>
      </c>
      <c r="S171" s="333"/>
      <c r="T171" s="333">
        <v>6100</v>
      </c>
      <c r="U171" s="36">
        <v>6100</v>
      </c>
      <c r="V171" s="333">
        <v>1195</v>
      </c>
      <c r="W171" s="333"/>
      <c r="X171" s="9">
        <v>1</v>
      </c>
      <c r="Y171" s="333">
        <v>6100</v>
      </c>
      <c r="Z171" s="9">
        <v>1</v>
      </c>
      <c r="AA171" s="333">
        <v>6100</v>
      </c>
      <c r="AB171" s="333"/>
      <c r="AC171" s="37"/>
      <c r="AD171" s="37"/>
      <c r="AE171" s="38"/>
      <c r="AF171" s="39"/>
      <c r="AG171" s="39"/>
      <c r="AH171" s="38"/>
      <c r="AI171" s="9" t="s">
        <v>5</v>
      </c>
      <c r="AJ171" s="32"/>
      <c r="AK171" s="32" t="s">
        <v>6</v>
      </c>
      <c r="AL171" s="32"/>
      <c r="AM171" s="40" t="s">
        <v>486</v>
      </c>
      <c r="AN171" s="41"/>
      <c r="AO171" s="188"/>
      <c r="AP171" s="188"/>
      <c r="AQ171" s="185"/>
      <c r="AR171" s="185"/>
    </row>
    <row r="172" spans="1:46">
      <c r="A172">
        <v>1</v>
      </c>
      <c r="B172" s="29">
        <v>2023</v>
      </c>
      <c r="C172" s="29">
        <v>4</v>
      </c>
      <c r="D172" s="29">
        <v>3</v>
      </c>
      <c r="E172" s="247"/>
      <c r="F172" s="29"/>
      <c r="G172" s="208"/>
      <c r="H172" s="32" t="s">
        <v>467</v>
      </c>
      <c r="I172" s="33" t="s">
        <v>43</v>
      </c>
      <c r="J172" s="32"/>
      <c r="K172" s="9"/>
      <c r="L172" s="10"/>
      <c r="M172" s="9"/>
      <c r="N172" s="10"/>
      <c r="O172" s="9"/>
      <c r="P172" s="191">
        <v>25</v>
      </c>
      <c r="Q172" s="34" t="s">
        <v>483</v>
      </c>
      <c r="R172" s="333">
        <v>1195</v>
      </c>
      <c r="S172" s="333"/>
      <c r="T172" s="334" t="s">
        <v>30</v>
      </c>
      <c r="U172" s="335">
        <v>350</v>
      </c>
      <c r="V172" s="333">
        <v>1195</v>
      </c>
      <c r="W172" s="333"/>
      <c r="X172" s="9">
        <v>1</v>
      </c>
      <c r="Y172" s="333"/>
      <c r="Z172" s="9">
        <v>1</v>
      </c>
      <c r="AA172" s="335">
        <v>350</v>
      </c>
      <c r="AB172" s="333">
        <v>6650</v>
      </c>
      <c r="AC172" s="37" t="s">
        <v>758</v>
      </c>
      <c r="AD172" s="37"/>
      <c r="AE172" s="38"/>
      <c r="AF172" s="39"/>
      <c r="AG172" s="39"/>
      <c r="AH172" s="38"/>
      <c r="AI172" s="9"/>
      <c r="AJ172" s="32"/>
      <c r="AK172" s="32" t="s">
        <v>6</v>
      </c>
      <c r="AL172" s="32"/>
      <c r="AM172" s="40" t="s">
        <v>486</v>
      </c>
      <c r="AN172" s="41"/>
      <c r="AO172" s="188"/>
      <c r="AP172" s="188"/>
      <c r="AQ172" s="185"/>
      <c r="AR172" s="185"/>
    </row>
    <row r="174" spans="1:46">
      <c r="A174">
        <v>1</v>
      </c>
      <c r="B174" s="29">
        <v>2023</v>
      </c>
      <c r="C174" s="29">
        <v>4</v>
      </c>
      <c r="D174" s="29">
        <v>3</v>
      </c>
      <c r="E174" s="247"/>
      <c r="F174" s="29"/>
      <c r="G174" s="31"/>
      <c r="H174" s="32" t="s">
        <v>467</v>
      </c>
      <c r="I174" s="33" t="s">
        <v>58</v>
      </c>
      <c r="J174" s="32"/>
      <c r="K174" s="9"/>
      <c r="L174" s="10"/>
      <c r="M174" s="9"/>
      <c r="N174" s="10"/>
      <c r="O174" s="9"/>
      <c r="P174" s="9">
        <v>12</v>
      </c>
      <c r="Q174" s="34" t="s">
        <v>483</v>
      </c>
      <c r="R174" s="35">
        <v>1100</v>
      </c>
      <c r="S174" s="35"/>
      <c r="T174" s="334" t="s">
        <v>30</v>
      </c>
      <c r="U174" s="35">
        <v>200</v>
      </c>
      <c r="V174" s="35">
        <v>1100</v>
      </c>
      <c r="W174" s="35">
        <v>1100</v>
      </c>
      <c r="X174" s="9">
        <v>1</v>
      </c>
      <c r="Y174" s="35">
        <v>200</v>
      </c>
      <c r="Z174" s="9">
        <v>1</v>
      </c>
      <c r="AA174" s="35">
        <v>200</v>
      </c>
      <c r="AB174" s="333"/>
      <c r="AC174" s="37"/>
      <c r="AD174" s="71"/>
      <c r="AE174" s="38"/>
      <c r="AF174" s="39"/>
      <c r="AG174" s="39"/>
      <c r="AH174" s="38"/>
      <c r="AI174" s="9"/>
      <c r="AJ174" s="32"/>
      <c r="AK174" s="32"/>
      <c r="AL174" s="32"/>
      <c r="AM174" s="40"/>
      <c r="AN174" s="41"/>
      <c r="AO174" s="195"/>
      <c r="AP174" s="188"/>
      <c r="AQ174" s="185"/>
      <c r="AR174" s="185"/>
    </row>
    <row r="175" spans="1:46" ht="14.25">
      <c r="A175">
        <v>1</v>
      </c>
      <c r="B175" s="29">
        <v>2023</v>
      </c>
      <c r="C175" s="29">
        <v>5</v>
      </c>
      <c r="D175" s="29">
        <v>10</v>
      </c>
      <c r="E175" s="247" t="s">
        <v>494</v>
      </c>
      <c r="F175" s="29">
        <v>1</v>
      </c>
      <c r="G175" s="31" t="s">
        <v>485</v>
      </c>
      <c r="H175" s="32" t="s">
        <v>467</v>
      </c>
      <c r="I175" s="33" t="s">
        <v>47</v>
      </c>
      <c r="J175" s="32"/>
      <c r="K175" s="9"/>
      <c r="L175" s="10"/>
      <c r="M175" s="10"/>
      <c r="N175" s="10" t="s">
        <v>501</v>
      </c>
      <c r="O175" s="332" t="s">
        <v>416</v>
      </c>
      <c r="P175" s="9">
        <v>75</v>
      </c>
      <c r="Q175" s="34" t="s">
        <v>764</v>
      </c>
      <c r="R175" s="35">
        <v>1100</v>
      </c>
      <c r="S175" s="35"/>
      <c r="T175" s="36">
        <v>2000</v>
      </c>
      <c r="U175" s="36">
        <v>2000</v>
      </c>
      <c r="V175" s="35">
        <v>1100</v>
      </c>
      <c r="W175" s="35">
        <v>1100</v>
      </c>
      <c r="X175" s="9">
        <v>1</v>
      </c>
      <c r="Y175" s="36">
        <v>2000</v>
      </c>
      <c r="Z175" s="9">
        <v>1</v>
      </c>
      <c r="AA175" s="36">
        <v>2000</v>
      </c>
      <c r="AB175" s="83"/>
      <c r="AC175" s="37"/>
      <c r="AD175" s="71"/>
      <c r="AE175" s="38"/>
      <c r="AF175" s="39"/>
      <c r="AG175" s="39"/>
      <c r="AH175" s="38"/>
      <c r="AI175" s="9" t="s">
        <v>560</v>
      </c>
      <c r="AJ175" s="32"/>
      <c r="AK175" s="32" t="s">
        <v>712</v>
      </c>
      <c r="AL175" s="32"/>
      <c r="AM175" s="40" t="s">
        <v>470</v>
      </c>
      <c r="AN175" s="41"/>
      <c r="AO175" s="188"/>
      <c r="AP175" s="188"/>
      <c r="AQ175" s="185"/>
      <c r="AR175" s="185"/>
      <c r="AS175" s="243" t="str">
        <f>IF(IF(AE175&gt;AF175,1-AE175+AF175,AF175-AE175)=0,"",IF(AE175&gt;AF175,1-AE175+AF175,AF175-AE175))</f>
        <v/>
      </c>
      <c r="AT175" s="243" t="str">
        <f>IF(IF(AG175&gt;AH175,1-AG175+AH175,AH175-AG175)=0,"",IF(AG175&gt;AH175,1-AG175+AH175,AH175-AG175))</f>
        <v/>
      </c>
    </row>
    <row r="176" spans="1:46" ht="14.25">
      <c r="B176" s="29">
        <v>2023</v>
      </c>
      <c r="C176" s="29">
        <v>5</v>
      </c>
      <c r="D176" s="29">
        <v>10</v>
      </c>
      <c r="E176" s="247" t="s">
        <v>494</v>
      </c>
      <c r="F176" s="29"/>
      <c r="G176" s="208"/>
      <c r="H176" s="32" t="s">
        <v>467</v>
      </c>
      <c r="I176" s="68" t="s">
        <v>43</v>
      </c>
      <c r="J176" s="32"/>
      <c r="K176" s="9"/>
      <c r="L176" s="10"/>
      <c r="M176" s="10"/>
      <c r="N176" s="10"/>
      <c r="O176" s="332"/>
      <c r="P176" s="191">
        <v>25</v>
      </c>
      <c r="Q176" s="34" t="s">
        <v>483</v>
      </c>
      <c r="R176" s="35">
        <v>1100</v>
      </c>
      <c r="S176" s="35"/>
      <c r="T176" s="36" t="s">
        <v>30</v>
      </c>
      <c r="U176" s="192">
        <v>350</v>
      </c>
      <c r="V176" s="35">
        <v>1100</v>
      </c>
      <c r="W176" s="35">
        <v>1100</v>
      </c>
      <c r="X176" s="9">
        <v>1</v>
      </c>
      <c r="Y176" s="35"/>
      <c r="Z176" s="9">
        <v>1</v>
      </c>
      <c r="AA176" s="192">
        <v>350</v>
      </c>
      <c r="AB176" s="83">
        <v>2550</v>
      </c>
      <c r="AC176" s="37" t="s">
        <v>928</v>
      </c>
      <c r="AD176" s="71"/>
      <c r="AE176" s="38"/>
      <c r="AF176" s="39"/>
      <c r="AG176" s="39"/>
      <c r="AH176" s="38"/>
      <c r="AI176" s="9"/>
      <c r="AJ176" s="32"/>
      <c r="AK176" s="32" t="s">
        <v>712</v>
      </c>
      <c r="AL176" s="32"/>
      <c r="AM176" s="40" t="s">
        <v>470</v>
      </c>
      <c r="AN176" s="41"/>
      <c r="AO176" s="188"/>
      <c r="AP176" s="188"/>
      <c r="AQ176" s="185"/>
      <c r="AR176" s="185"/>
      <c r="AS176" s="243"/>
      <c r="AT176" s="243"/>
    </row>
    <row r="178" spans="1:46" ht="14.25">
      <c r="B178" s="29">
        <v>2022</v>
      </c>
      <c r="C178" s="29">
        <v>9</v>
      </c>
      <c r="D178" s="29">
        <v>12</v>
      </c>
      <c r="E178" s="30" t="s">
        <v>494</v>
      </c>
      <c r="F178" s="29"/>
      <c r="G178" s="31"/>
      <c r="H178" s="67" t="s">
        <v>467</v>
      </c>
      <c r="I178" s="241" t="s">
        <v>58</v>
      </c>
      <c r="J178" s="32"/>
      <c r="K178" s="9"/>
      <c r="L178" s="10"/>
      <c r="M178" s="9"/>
      <c r="N178" s="242"/>
      <c r="O178" s="332"/>
      <c r="P178" s="9">
        <v>12</v>
      </c>
      <c r="Q178" s="265" t="s">
        <v>593</v>
      </c>
      <c r="R178" s="35">
        <v>1005</v>
      </c>
      <c r="S178" s="35"/>
      <c r="T178" s="186" t="s">
        <v>30</v>
      </c>
      <c r="U178" s="186">
        <v>200</v>
      </c>
      <c r="V178" s="35">
        <v>1005</v>
      </c>
      <c r="W178" s="35"/>
      <c r="X178" s="9">
        <v>1</v>
      </c>
      <c r="Y178" s="186">
        <v>200</v>
      </c>
      <c r="Z178" s="9">
        <v>1</v>
      </c>
      <c r="AA178" s="186">
        <v>200</v>
      </c>
      <c r="AB178" s="35"/>
      <c r="AC178" s="187"/>
      <c r="AD178" s="248" t="s">
        <v>484</v>
      </c>
      <c r="AE178" s="38"/>
      <c r="AF178" s="39"/>
      <c r="AG178" s="39"/>
      <c r="AH178" s="38"/>
      <c r="AI178" s="9"/>
      <c r="AJ178" s="32"/>
      <c r="AK178" s="32"/>
      <c r="AL178" s="32"/>
      <c r="AM178" s="32"/>
      <c r="AN178" s="183"/>
      <c r="AO178" s="184"/>
      <c r="AP178" s="184"/>
      <c r="AQ178" s="185"/>
      <c r="AR178" s="185"/>
      <c r="AS178" s="243" t="str">
        <f>IF(IF(AE178&gt;AF178,1-AE178+AF178,AF178-AE178)=0,"",IF(AE178&gt;AF178,1-AE178+AF178,AF178-AE178))</f>
        <v/>
      </c>
      <c r="AT178" s="243" t="str">
        <f>IF(IF(AG178&gt;AH178,1-AG178+AH178,AH178-AG178)=0,"",IF(AG178&gt;AH178,1-AG178+AH178,AH178-AG178))</f>
        <v/>
      </c>
    </row>
    <row r="179" spans="1:46" ht="14.25">
      <c r="A179">
        <v>1</v>
      </c>
      <c r="B179" s="29">
        <v>2022</v>
      </c>
      <c r="C179" s="29">
        <v>9</v>
      </c>
      <c r="D179" s="29">
        <v>12</v>
      </c>
      <c r="E179" s="30" t="s">
        <v>494</v>
      </c>
      <c r="F179" s="29">
        <v>2</v>
      </c>
      <c r="G179" s="31" t="s">
        <v>485</v>
      </c>
      <c r="H179" s="67" t="s">
        <v>467</v>
      </c>
      <c r="I179" s="241" t="s">
        <v>47</v>
      </c>
      <c r="J179" s="32"/>
      <c r="K179" s="9"/>
      <c r="L179" s="10"/>
      <c r="M179" s="9"/>
      <c r="N179" s="242" t="s">
        <v>512</v>
      </c>
      <c r="O179" s="332" t="s">
        <v>469</v>
      </c>
      <c r="P179" s="9">
        <v>25</v>
      </c>
      <c r="Q179" s="265" t="s">
        <v>477</v>
      </c>
      <c r="R179" s="35">
        <v>1005</v>
      </c>
      <c r="S179" s="35"/>
      <c r="T179" s="186">
        <v>8000</v>
      </c>
      <c r="U179" s="186">
        <v>8000</v>
      </c>
      <c r="V179" s="35">
        <v>1005</v>
      </c>
      <c r="W179" s="35"/>
      <c r="X179" s="9">
        <v>1</v>
      </c>
      <c r="Y179" s="186">
        <v>8000</v>
      </c>
      <c r="Z179" s="9">
        <v>1</v>
      </c>
      <c r="AA179" s="186">
        <v>8020</v>
      </c>
      <c r="AB179" s="35"/>
      <c r="AC179" s="187"/>
      <c r="AD179" s="187"/>
      <c r="AE179" s="38"/>
      <c r="AF179" s="39"/>
      <c r="AG179" s="39"/>
      <c r="AH179" s="38"/>
      <c r="AI179" s="9" t="s">
        <v>5</v>
      </c>
      <c r="AJ179" s="32"/>
      <c r="AK179" s="32" t="s">
        <v>6</v>
      </c>
      <c r="AL179" s="32"/>
      <c r="AM179" s="32" t="s">
        <v>486</v>
      </c>
      <c r="AN179" s="183"/>
      <c r="AO179" s="184"/>
      <c r="AP179" s="184"/>
      <c r="AQ179" s="185"/>
      <c r="AR179" s="185"/>
      <c r="AS179" s="243" t="str">
        <f>IF(IF(AE179&gt;AF179,1-AE179+AF179,AF179-AE179)=0,"",IF(AE179&gt;AF179,1-AE179+AF179,AF179-AE179))</f>
        <v/>
      </c>
      <c r="AT179" s="243" t="str">
        <f>IF(IF(AG179&gt;AH179,1-AG179+AH179,AH179-AG179)=0,"",IF(AG179&gt;AH179,1-AG179+AH179,AH179-AG179))</f>
        <v/>
      </c>
    </row>
    <row r="180" spans="1:46" ht="14.25">
      <c r="B180" s="29">
        <v>2022</v>
      </c>
      <c r="C180" s="29">
        <v>9</v>
      </c>
      <c r="D180" s="29">
        <v>12</v>
      </c>
      <c r="E180" s="30" t="s">
        <v>494</v>
      </c>
      <c r="F180" s="29"/>
      <c r="G180" s="208"/>
      <c r="H180" s="67" t="s">
        <v>467</v>
      </c>
      <c r="I180" s="241" t="s">
        <v>43</v>
      </c>
      <c r="J180" s="32"/>
      <c r="K180" s="9"/>
      <c r="L180" s="10"/>
      <c r="M180" s="9"/>
      <c r="N180" s="242"/>
      <c r="O180" s="332"/>
      <c r="P180" s="191">
        <v>25</v>
      </c>
      <c r="Q180" s="265" t="s">
        <v>593</v>
      </c>
      <c r="R180" s="35">
        <v>1005</v>
      </c>
      <c r="S180" s="35"/>
      <c r="T180" s="186" t="s">
        <v>30</v>
      </c>
      <c r="U180" s="517">
        <v>350</v>
      </c>
      <c r="V180" s="35">
        <v>1005</v>
      </c>
      <c r="W180" s="35"/>
      <c r="X180" s="9">
        <v>1</v>
      </c>
      <c r="Y180" s="186"/>
      <c r="Z180" s="9">
        <v>1</v>
      </c>
      <c r="AA180" s="517">
        <v>350</v>
      </c>
      <c r="AB180" s="35">
        <v>8550</v>
      </c>
      <c r="AC180" s="187" t="s">
        <v>604</v>
      </c>
      <c r="AD180" s="187"/>
      <c r="AE180" s="38"/>
      <c r="AF180" s="39"/>
      <c r="AG180" s="39"/>
      <c r="AH180" s="38"/>
      <c r="AI180" s="9"/>
      <c r="AJ180" s="32"/>
      <c r="AK180" s="32" t="s">
        <v>6</v>
      </c>
      <c r="AL180" s="32"/>
      <c r="AM180" s="32" t="s">
        <v>486</v>
      </c>
      <c r="AN180" s="183"/>
      <c r="AO180" s="184"/>
      <c r="AP180" s="184"/>
      <c r="AQ180" s="185"/>
      <c r="AR180" s="185"/>
      <c r="AS180" s="243" t="str">
        <f>IF(IF(AE180&gt;AF180,1-AE180+AF180,AF180-AE180)=0,"",IF(AE180&gt;AF180,1-AE180+AF180,AF180-AE180))</f>
        <v/>
      </c>
      <c r="AT180" s="243" t="str">
        <f>IF(IF(AG180&gt;AH180,1-AG180+AH180,AH180-AG180)=0,"",IF(AG180&gt;AH180,1-AG180+AH180,AH180-AG180))</f>
        <v/>
      </c>
    </row>
    <row r="182" spans="1:46" ht="14.25">
      <c r="B182" s="29">
        <v>2022</v>
      </c>
      <c r="C182" s="29">
        <v>10</v>
      </c>
      <c r="D182" s="29">
        <v>12</v>
      </c>
      <c r="E182" s="30" t="s">
        <v>494</v>
      </c>
      <c r="F182" s="29"/>
      <c r="G182" s="31"/>
      <c r="H182" s="32" t="s">
        <v>467</v>
      </c>
      <c r="I182" s="241" t="s">
        <v>58</v>
      </c>
      <c r="J182" s="32"/>
      <c r="K182" s="9"/>
      <c r="L182" s="10"/>
      <c r="M182" s="9"/>
      <c r="N182" s="242"/>
      <c r="O182" s="332"/>
      <c r="P182" s="9">
        <v>12</v>
      </c>
      <c r="Q182" s="266" t="s">
        <v>483</v>
      </c>
      <c r="R182" s="35">
        <v>1005</v>
      </c>
      <c r="S182" s="35"/>
      <c r="T182" s="36" t="s">
        <v>30</v>
      </c>
      <c r="U182" s="35">
        <v>200</v>
      </c>
      <c r="V182" s="35">
        <v>1005</v>
      </c>
      <c r="W182" s="35"/>
      <c r="X182" s="9">
        <v>1</v>
      </c>
      <c r="Y182" s="35">
        <v>200</v>
      </c>
      <c r="Z182" s="9">
        <v>1</v>
      </c>
      <c r="AA182" s="35">
        <v>200</v>
      </c>
      <c r="AB182" s="35"/>
      <c r="AC182" s="37"/>
      <c r="AD182" s="190" t="s">
        <v>484</v>
      </c>
      <c r="AE182" s="38"/>
      <c r="AF182" s="39"/>
      <c r="AG182" s="39"/>
      <c r="AH182" s="38"/>
      <c r="AI182" s="9"/>
      <c r="AJ182" s="32"/>
      <c r="AK182" s="32"/>
      <c r="AL182" s="32"/>
      <c r="AM182" s="40"/>
      <c r="AN182" s="183"/>
      <c r="AO182" s="184"/>
      <c r="AP182" s="184"/>
      <c r="AQ182" s="185"/>
      <c r="AR182" s="185"/>
      <c r="AS182" s="243" t="str">
        <f>IF(IF(AE182&gt;AF182,1-AE182+AF182,AF182-AE182)=0,"",IF(AE182&gt;AF182,1-AE182+AF182,AF182-AE182))</f>
        <v/>
      </c>
      <c r="AT182" s="243" t="str">
        <f>IF(IF(AG182&gt;AH182,1-AG182+AH182,AH182-AG182)=0,"",IF(AG182&gt;AH182,1-AG182+AH182,AH182-AG182))</f>
        <v/>
      </c>
    </row>
    <row r="183" spans="1:46" ht="14.25">
      <c r="B183" s="29">
        <v>2022</v>
      </c>
      <c r="C183" s="29">
        <v>10</v>
      </c>
      <c r="D183" s="29">
        <v>12</v>
      </c>
      <c r="E183" s="30" t="s">
        <v>494</v>
      </c>
      <c r="F183" s="29">
        <v>1</v>
      </c>
      <c r="G183" s="31" t="s">
        <v>485</v>
      </c>
      <c r="H183" s="32" t="s">
        <v>467</v>
      </c>
      <c r="I183" s="241" t="s">
        <v>47</v>
      </c>
      <c r="J183" s="32"/>
      <c r="K183" s="9"/>
      <c r="L183" s="10"/>
      <c r="M183" s="10"/>
      <c r="N183" s="242" t="s">
        <v>471</v>
      </c>
      <c r="O183" s="332" t="s">
        <v>469</v>
      </c>
      <c r="P183" s="9">
        <v>38</v>
      </c>
      <c r="Q183" s="266" t="s">
        <v>723</v>
      </c>
      <c r="R183" s="35">
        <v>1005</v>
      </c>
      <c r="S183" s="35"/>
      <c r="T183" s="35">
        <v>2000</v>
      </c>
      <c r="U183" s="35">
        <v>2000</v>
      </c>
      <c r="V183" s="35">
        <v>1005</v>
      </c>
      <c r="W183" s="35"/>
      <c r="X183" s="9">
        <v>1</v>
      </c>
      <c r="Y183" s="35">
        <v>2000</v>
      </c>
      <c r="Z183" s="9">
        <v>1</v>
      </c>
      <c r="AA183" s="35">
        <v>2000</v>
      </c>
      <c r="AB183" s="35"/>
      <c r="AC183" s="37"/>
      <c r="AD183" s="71"/>
      <c r="AE183" s="38"/>
      <c r="AF183" s="39"/>
      <c r="AG183" s="39"/>
      <c r="AH183" s="38"/>
      <c r="AI183" s="9" t="s">
        <v>5</v>
      </c>
      <c r="AJ183" s="32"/>
      <c r="AK183" s="32" t="s">
        <v>6</v>
      </c>
      <c r="AL183" s="32"/>
      <c r="AM183" s="40" t="s">
        <v>486</v>
      </c>
      <c r="AN183" s="183"/>
      <c r="AO183" s="184"/>
      <c r="AP183" s="184"/>
      <c r="AQ183" s="185"/>
      <c r="AR183" s="185"/>
      <c r="AS183" s="243" t="str">
        <f>IF(IF(AE183&gt;AF183,1-AE183+AF183,AF183-AE183)=0,"",IF(AE183&gt;AF183,1-AE183+AF183,AF183-AE183))</f>
        <v/>
      </c>
      <c r="AT183" s="243" t="str">
        <f>IF(IF(AG183&gt;AH183,1-AG183+AH183,AH183-AG183)=0,"",IF(AG183&gt;AH183,1-AG183+AH183,AH183-AG183))</f>
        <v/>
      </c>
    </row>
    <row r="184" spans="1:46" ht="14.25">
      <c r="B184" s="29">
        <v>2022</v>
      </c>
      <c r="C184" s="29">
        <v>10</v>
      </c>
      <c r="D184" s="29">
        <v>12</v>
      </c>
      <c r="E184" s="30" t="s">
        <v>494</v>
      </c>
      <c r="F184" s="29"/>
      <c r="G184" s="208"/>
      <c r="H184" s="32" t="s">
        <v>467</v>
      </c>
      <c r="I184" s="241" t="s">
        <v>43</v>
      </c>
      <c r="J184" s="32"/>
      <c r="K184" s="9"/>
      <c r="L184" s="10"/>
      <c r="M184" s="9"/>
      <c r="N184" s="242"/>
      <c r="O184" s="332"/>
      <c r="P184" s="191">
        <v>25</v>
      </c>
      <c r="Q184" s="266" t="s">
        <v>483</v>
      </c>
      <c r="R184" s="35">
        <v>1005</v>
      </c>
      <c r="S184" s="35"/>
      <c r="T184" s="36" t="s">
        <v>912</v>
      </c>
      <c r="U184" s="192">
        <v>350</v>
      </c>
      <c r="V184" s="35">
        <v>1005</v>
      </c>
      <c r="W184" s="35"/>
      <c r="X184" s="9">
        <v>1</v>
      </c>
      <c r="Y184" s="35"/>
      <c r="Z184" s="9">
        <v>1</v>
      </c>
      <c r="AA184" s="192">
        <v>350</v>
      </c>
      <c r="AB184" s="35">
        <v>2550</v>
      </c>
      <c r="AC184" s="37" t="s">
        <v>766</v>
      </c>
      <c r="AD184" s="71"/>
      <c r="AE184" s="38"/>
      <c r="AF184" s="39"/>
      <c r="AG184" s="39"/>
      <c r="AH184" s="38"/>
      <c r="AI184" s="9"/>
      <c r="AJ184" s="32"/>
      <c r="AK184" s="32" t="s">
        <v>6</v>
      </c>
      <c r="AL184" s="32"/>
      <c r="AM184" s="40" t="s">
        <v>486</v>
      </c>
      <c r="AN184" s="183"/>
      <c r="AO184" s="184"/>
      <c r="AP184" s="184"/>
      <c r="AQ184" s="185"/>
      <c r="AR184" s="185"/>
      <c r="AS184" s="243" t="str">
        <f>IF(IF(AE184&gt;AF184,1-AE184+AF184,AF184-AE184)=0,"",IF(AE184&gt;AF184,1-AE184+AF184,AF184-AE184))</f>
        <v/>
      </c>
      <c r="AT184" s="243" t="str">
        <f>IF(IF(AG184&gt;AH184,1-AG184+AH184,AH184-AG184)=0,"",IF(AG184&gt;AH184,1-AG184+AH184,AH184-AG184))</f>
        <v/>
      </c>
    </row>
    <row r="186" spans="1:46">
      <c r="B186" s="29">
        <v>2022</v>
      </c>
      <c r="C186" s="29">
        <v>7</v>
      </c>
      <c r="D186" s="29">
        <v>7</v>
      </c>
      <c r="E186" s="30" t="s">
        <v>496</v>
      </c>
      <c r="F186" s="29"/>
      <c r="G186" s="31"/>
      <c r="H186" s="32" t="s">
        <v>467</v>
      </c>
      <c r="I186" s="33" t="s">
        <v>58</v>
      </c>
      <c r="J186" s="32"/>
      <c r="K186" s="9"/>
      <c r="L186" s="10"/>
      <c r="M186" s="10"/>
      <c r="N186" s="244"/>
      <c r="O186" s="9"/>
      <c r="P186" s="9">
        <v>12</v>
      </c>
      <c r="Q186" s="266" t="s">
        <v>483</v>
      </c>
      <c r="R186" s="35">
        <v>1120</v>
      </c>
      <c r="S186" s="35"/>
      <c r="T186" s="36" t="s">
        <v>30</v>
      </c>
      <c r="U186" s="35">
        <v>200</v>
      </c>
      <c r="V186" s="35">
        <v>1120</v>
      </c>
      <c r="W186" s="35"/>
      <c r="X186" s="9">
        <v>1</v>
      </c>
      <c r="Y186" s="35">
        <v>200</v>
      </c>
      <c r="Z186" s="9">
        <v>1</v>
      </c>
      <c r="AA186" s="35">
        <v>200</v>
      </c>
      <c r="AB186" s="35"/>
      <c r="AC186" s="37"/>
      <c r="AD186" s="193" t="s">
        <v>488</v>
      </c>
      <c r="AE186" s="38"/>
      <c r="AF186" s="39"/>
      <c r="AG186" s="39"/>
      <c r="AH186" s="38"/>
      <c r="AI186" s="9"/>
      <c r="AJ186" s="32"/>
      <c r="AK186" s="32"/>
      <c r="AL186" s="32"/>
      <c r="AM186" s="40"/>
      <c r="AN186" s="183"/>
      <c r="AO186" s="184"/>
      <c r="AP186" s="188"/>
      <c r="AQ186" s="185"/>
      <c r="AR186" s="185"/>
    </row>
    <row r="187" spans="1:46" ht="14.25">
      <c r="B187" s="29">
        <v>2022</v>
      </c>
      <c r="C187" s="29">
        <v>10</v>
      </c>
      <c r="D187" s="29">
        <v>13</v>
      </c>
      <c r="E187" s="30" t="s">
        <v>495</v>
      </c>
      <c r="F187" s="29">
        <v>5</v>
      </c>
      <c r="G187" s="31" t="s">
        <v>485</v>
      </c>
      <c r="H187" s="32" t="s">
        <v>467</v>
      </c>
      <c r="I187" s="241" t="s">
        <v>47</v>
      </c>
      <c r="J187" s="32"/>
      <c r="K187" s="9"/>
      <c r="L187" s="10"/>
      <c r="M187" s="10"/>
      <c r="N187" s="10" t="s">
        <v>1401</v>
      </c>
      <c r="O187" s="332" t="s">
        <v>469</v>
      </c>
      <c r="P187" s="9">
        <v>25</v>
      </c>
      <c r="Q187" s="34" t="s">
        <v>481</v>
      </c>
      <c r="R187" s="35">
        <v>1120</v>
      </c>
      <c r="S187" s="35"/>
      <c r="T187" s="36">
        <v>8000</v>
      </c>
      <c r="U187" s="36">
        <v>8000</v>
      </c>
      <c r="V187" s="35">
        <v>1120</v>
      </c>
      <c r="W187" s="35"/>
      <c r="X187" s="9">
        <v>1</v>
      </c>
      <c r="Y187" s="36">
        <v>8000</v>
      </c>
      <c r="Z187" s="9">
        <v>1</v>
      </c>
      <c r="AA187" s="36">
        <v>8000</v>
      </c>
      <c r="AB187" s="35"/>
      <c r="AC187" s="71"/>
      <c r="AD187" s="71"/>
      <c r="AE187" s="38"/>
      <c r="AF187" s="39"/>
      <c r="AG187" s="39"/>
      <c r="AH187" s="38"/>
      <c r="AI187" s="9" t="s">
        <v>5</v>
      </c>
      <c r="AJ187" s="32"/>
      <c r="AK187" s="32" t="s">
        <v>17</v>
      </c>
      <c r="AL187" s="32"/>
      <c r="AM187" s="32" t="s">
        <v>470</v>
      </c>
      <c r="AN187" s="183"/>
      <c r="AO187" s="184"/>
      <c r="AP187" s="184"/>
      <c r="AQ187" s="185"/>
      <c r="AR187" s="185"/>
      <c r="AS187" s="243" t="str">
        <f>IF(IF(AE187&gt;AF187,1-AE187+AF187,AF187-AE187)=0,"",IF(AE187&gt;AF187,1-AE187+AF187,AF187-AE187))</f>
        <v/>
      </c>
      <c r="AT187" s="243" t="str">
        <f>IF(IF(AG187&gt;AH187,1-AG187+AH187,AH187-AG187)=0,"",IF(AG187&gt;AH187,1-AG187+AH187,AH187-AG187))</f>
        <v/>
      </c>
    </row>
    <row r="188" spans="1:46" ht="14.25">
      <c r="B188" s="29">
        <v>2022</v>
      </c>
      <c r="C188" s="29">
        <v>10</v>
      </c>
      <c r="D188" s="29">
        <v>13</v>
      </c>
      <c r="E188" s="30" t="s">
        <v>495</v>
      </c>
      <c r="F188" s="29"/>
      <c r="G188" s="208"/>
      <c r="H188" s="32" t="s">
        <v>467</v>
      </c>
      <c r="I188" s="241" t="s">
        <v>43</v>
      </c>
      <c r="J188" s="32"/>
      <c r="K188" s="9"/>
      <c r="L188" s="10"/>
      <c r="M188" s="10"/>
      <c r="N188" s="242"/>
      <c r="O188" s="332"/>
      <c r="P188" s="191">
        <v>25</v>
      </c>
      <c r="Q188" s="266" t="s">
        <v>483</v>
      </c>
      <c r="R188" s="35">
        <v>1120</v>
      </c>
      <c r="S188" s="35"/>
      <c r="T188" s="36" t="s">
        <v>30</v>
      </c>
      <c r="U188" s="472">
        <v>500</v>
      </c>
      <c r="V188" s="35">
        <v>1120</v>
      </c>
      <c r="W188" s="35"/>
      <c r="X188" s="9">
        <v>1</v>
      </c>
      <c r="Y188" s="35"/>
      <c r="Z188" s="9">
        <v>1</v>
      </c>
      <c r="AA188" s="472">
        <v>500</v>
      </c>
      <c r="AB188" s="35">
        <v>8700</v>
      </c>
      <c r="AC188" s="37" t="s">
        <v>756</v>
      </c>
      <c r="AD188" s="71"/>
      <c r="AE188" s="38"/>
      <c r="AF188" s="39"/>
      <c r="AG188" s="39"/>
      <c r="AH188" s="38"/>
      <c r="AI188" s="9"/>
      <c r="AJ188" s="32"/>
      <c r="AK188" s="32" t="s">
        <v>17</v>
      </c>
      <c r="AL188" s="32"/>
      <c r="AM188" s="32" t="s">
        <v>470</v>
      </c>
      <c r="AN188" s="183"/>
      <c r="AO188" s="184"/>
      <c r="AP188" s="184"/>
      <c r="AQ188" s="185"/>
      <c r="AR188" s="185"/>
      <c r="AS188" s="243" t="str">
        <f>IF(IF(AE188&gt;AF188,1-AE188+AF188,AF188-AE188)=0,"",IF(AE188&gt;AF188,1-AE188+AF188,AF188-AE188))</f>
        <v/>
      </c>
      <c r="AT188" s="243" t="str">
        <f>IF(IF(AG188&gt;AH188,1-AG188+AH188,AH188-AG188)=0,"",IF(AG188&gt;AH188,1-AG188+AH188,AH188-AG188))</f>
        <v/>
      </c>
    </row>
    <row r="190" spans="1:46" ht="14.25">
      <c r="B190" s="29">
        <v>2023</v>
      </c>
      <c r="C190" s="29">
        <v>1</v>
      </c>
      <c r="D190" s="29">
        <v>5</v>
      </c>
      <c r="E190" s="30" t="s">
        <v>496</v>
      </c>
      <c r="F190" s="29"/>
      <c r="G190" s="31"/>
      <c r="H190" s="32" t="s">
        <v>467</v>
      </c>
      <c r="I190" s="33" t="s">
        <v>58</v>
      </c>
      <c r="J190" s="32"/>
      <c r="K190" s="9"/>
      <c r="L190" s="10"/>
      <c r="M190" s="10"/>
      <c r="N190" s="244"/>
      <c r="O190" s="332"/>
      <c r="P190" s="9">
        <v>12</v>
      </c>
      <c r="Q190" s="34" t="s">
        <v>483</v>
      </c>
      <c r="R190" s="35">
        <v>1040</v>
      </c>
      <c r="S190" s="35"/>
      <c r="T190" s="36" t="s">
        <v>30</v>
      </c>
      <c r="U190" s="35">
        <v>200</v>
      </c>
      <c r="V190" s="35">
        <v>1040</v>
      </c>
      <c r="W190" s="35"/>
      <c r="X190" s="9">
        <v>1</v>
      </c>
      <c r="Y190" s="35">
        <v>200</v>
      </c>
      <c r="Z190" s="9">
        <v>1</v>
      </c>
      <c r="AA190" s="35">
        <v>200</v>
      </c>
      <c r="AB190" s="35"/>
      <c r="AC190" s="37"/>
      <c r="AD190" s="190" t="s">
        <v>484</v>
      </c>
      <c r="AE190" s="38"/>
      <c r="AF190" s="39"/>
      <c r="AG190" s="39"/>
      <c r="AH190" s="38"/>
      <c r="AI190" s="9"/>
      <c r="AJ190" s="32"/>
      <c r="AK190" s="32"/>
      <c r="AL190" s="32"/>
      <c r="AM190" s="40"/>
      <c r="AN190" s="43"/>
      <c r="AO190" s="34"/>
      <c r="AP190" s="34"/>
      <c r="AQ190" s="34"/>
      <c r="AR190" s="34"/>
      <c r="AS190" s="243" t="str">
        <f>IF(IF(AE190&gt;AF190,1-AE190+AF190,AF190-AE190)=0,"",IF(AE190&gt;AF190,1-AE190+AF190,AF190-AE190))</f>
        <v/>
      </c>
      <c r="AT190" s="243" t="str">
        <f>IF(IF(AG190&gt;AH190,1-AG190+AH190,AH190-AG190)=0,"",IF(AG190&gt;AH190,1-AG190+AH190,AH190-AG190))</f>
        <v/>
      </c>
    </row>
    <row r="191" spans="1:46" ht="14.25">
      <c r="A191">
        <v>1</v>
      </c>
      <c r="B191" s="29">
        <v>2023</v>
      </c>
      <c r="C191" s="29">
        <v>1</v>
      </c>
      <c r="D191" s="29">
        <v>5</v>
      </c>
      <c r="E191" s="30" t="s">
        <v>496</v>
      </c>
      <c r="F191" s="29">
        <v>5</v>
      </c>
      <c r="G191" s="31" t="s">
        <v>485</v>
      </c>
      <c r="H191" s="32" t="s">
        <v>467</v>
      </c>
      <c r="I191" s="33" t="s">
        <v>47</v>
      </c>
      <c r="J191" s="32"/>
      <c r="K191" s="9"/>
      <c r="L191" s="10"/>
      <c r="M191" s="10"/>
      <c r="N191" s="242" t="s">
        <v>497</v>
      </c>
      <c r="O191" s="332" t="s">
        <v>469</v>
      </c>
      <c r="P191" s="9">
        <v>50</v>
      </c>
      <c r="Q191" s="34" t="s">
        <v>356</v>
      </c>
      <c r="R191" s="35">
        <v>1040</v>
      </c>
      <c r="S191" s="35"/>
      <c r="T191" s="36">
        <v>6000</v>
      </c>
      <c r="U191" s="36">
        <v>6000</v>
      </c>
      <c r="V191" s="35">
        <v>1040</v>
      </c>
      <c r="W191" s="35"/>
      <c r="X191" s="9">
        <v>1</v>
      </c>
      <c r="Y191" s="36">
        <v>6000</v>
      </c>
      <c r="Z191" s="9">
        <v>1</v>
      </c>
      <c r="AA191" s="36">
        <v>6000</v>
      </c>
      <c r="AB191" s="35"/>
      <c r="AC191" s="37"/>
      <c r="AD191" s="37"/>
      <c r="AE191" s="38"/>
      <c r="AF191" s="39"/>
      <c r="AG191" s="39"/>
      <c r="AH191" s="38"/>
      <c r="AI191" s="9" t="s">
        <v>5</v>
      </c>
      <c r="AJ191" s="32"/>
      <c r="AK191" s="32" t="s">
        <v>6</v>
      </c>
      <c r="AL191" s="32"/>
      <c r="AM191" s="40" t="s">
        <v>486</v>
      </c>
      <c r="AN191" s="43"/>
      <c r="AO191" s="34"/>
      <c r="AP191" s="34"/>
      <c r="AQ191" s="34"/>
      <c r="AR191" s="34"/>
      <c r="AS191" s="243" t="str">
        <f>IF(IF(AE191&gt;AF191,1-AE191+AF191,AF191-AE191)=0,"",IF(AE191&gt;AF191,1-AE191+AF191,AF191-AE191))</f>
        <v/>
      </c>
      <c r="AT191" s="243" t="str">
        <f>IF(IF(AG191&gt;AH191,1-AG191+AH191,AH191-AG191)=0,"",IF(AG191&gt;AH191,1-AG191+AH191,AH191-AG191))</f>
        <v/>
      </c>
    </row>
    <row r="192" spans="1:46" ht="14.25">
      <c r="B192" s="29">
        <v>2023</v>
      </c>
      <c r="C192" s="29">
        <v>1</v>
      </c>
      <c r="D192" s="29">
        <v>5</v>
      </c>
      <c r="E192" s="30" t="s">
        <v>496</v>
      </c>
      <c r="F192" s="29"/>
      <c r="G192" s="208"/>
      <c r="H192" s="32" t="s">
        <v>467</v>
      </c>
      <c r="I192" s="33" t="s">
        <v>43</v>
      </c>
      <c r="J192" s="32"/>
      <c r="K192" s="9"/>
      <c r="L192" s="10"/>
      <c r="M192" s="10"/>
      <c r="N192" s="242"/>
      <c r="O192" s="332"/>
      <c r="P192" s="191">
        <v>25</v>
      </c>
      <c r="Q192" s="34" t="s">
        <v>483</v>
      </c>
      <c r="R192" s="35">
        <v>1040</v>
      </c>
      <c r="S192" s="35"/>
      <c r="T192" s="36" t="s">
        <v>30</v>
      </c>
      <c r="U192" s="192">
        <v>350</v>
      </c>
      <c r="V192" s="35">
        <v>1040</v>
      </c>
      <c r="W192" s="35"/>
      <c r="X192" s="9">
        <v>1</v>
      </c>
      <c r="Y192" s="35"/>
      <c r="Z192" s="9">
        <v>1</v>
      </c>
      <c r="AA192" s="192">
        <v>350</v>
      </c>
      <c r="AB192" s="35">
        <v>6550</v>
      </c>
      <c r="AC192" s="37" t="s">
        <v>913</v>
      </c>
      <c r="AD192" s="37"/>
      <c r="AE192" s="38"/>
      <c r="AF192" s="39"/>
      <c r="AG192" s="39"/>
      <c r="AH192" s="38"/>
      <c r="AI192" s="9"/>
      <c r="AJ192" s="32"/>
      <c r="AK192" s="32" t="s">
        <v>6</v>
      </c>
      <c r="AL192" s="32"/>
      <c r="AM192" s="40" t="s">
        <v>486</v>
      </c>
      <c r="AN192" s="43"/>
      <c r="AO192" s="34"/>
      <c r="AP192" s="34"/>
      <c r="AQ192" s="34"/>
      <c r="AR192" s="34"/>
      <c r="AS192" s="243" t="str">
        <f>IF(IF(AE192&gt;AF192,1-AE192+AF192,AF192-AE192)=0,"",IF(AE192&gt;AF192,1-AE192+AF192,AF192-AE192))</f>
        <v/>
      </c>
      <c r="AT192" s="243" t="str">
        <f>IF(IF(AG192&gt;AH192,1-AG192+AH192,AH192-AG192)=0,"",IF(AG192&gt;AH192,1-AG192+AH192,AH192-AG192))</f>
        <v/>
      </c>
    </row>
    <row r="194" spans="1:46" ht="14.25">
      <c r="B194" s="29">
        <v>2023</v>
      </c>
      <c r="C194" s="29">
        <v>1</v>
      </c>
      <c r="D194" s="29">
        <v>5</v>
      </c>
      <c r="E194" s="30" t="s">
        <v>496</v>
      </c>
      <c r="F194" s="29"/>
      <c r="G194" s="31"/>
      <c r="H194" s="32" t="s">
        <v>467</v>
      </c>
      <c r="I194" s="33" t="s">
        <v>58</v>
      </c>
      <c r="J194" s="32"/>
      <c r="K194" s="9"/>
      <c r="L194" s="10"/>
      <c r="M194" s="10"/>
      <c r="N194" s="244"/>
      <c r="O194" s="332"/>
      <c r="P194" s="9">
        <v>12</v>
      </c>
      <c r="Q194" s="34" t="s">
        <v>483</v>
      </c>
      <c r="R194" s="35">
        <v>1160</v>
      </c>
      <c r="S194" s="35"/>
      <c r="T194" s="36" t="s">
        <v>30</v>
      </c>
      <c r="U194" s="35">
        <v>200</v>
      </c>
      <c r="V194" s="35">
        <v>1160</v>
      </c>
      <c r="W194" s="35"/>
      <c r="X194" s="9">
        <v>1</v>
      </c>
      <c r="Y194" s="35">
        <v>200</v>
      </c>
      <c r="Z194" s="9">
        <v>1</v>
      </c>
      <c r="AA194" s="35">
        <v>200</v>
      </c>
      <c r="AB194" s="35"/>
      <c r="AC194" s="37"/>
      <c r="AD194" s="190" t="s">
        <v>484</v>
      </c>
      <c r="AE194" s="38"/>
      <c r="AF194" s="39"/>
      <c r="AG194" s="39"/>
      <c r="AH194" s="38"/>
      <c r="AI194" s="9"/>
      <c r="AJ194" s="32"/>
      <c r="AK194" s="32"/>
      <c r="AL194" s="32"/>
      <c r="AM194" s="40"/>
      <c r="AN194" s="43"/>
      <c r="AO194" s="34"/>
      <c r="AP194" s="34"/>
      <c r="AQ194" s="34"/>
      <c r="AR194" s="34"/>
      <c r="AS194" s="243" t="str">
        <f>IF(IF(AE194&gt;AF194,1-AE194+AF194,AF194-AE194)=0,"",IF(AE194&gt;AF194,1-AE194+AF194,AF194-AE194))</f>
        <v/>
      </c>
      <c r="AT194" s="243" t="str">
        <f>IF(IF(AG194&gt;AH194,1-AG194+AH194,AH194-AG194)=0,"",IF(AG194&gt;AH194,1-AG194+AH194,AH194-AG194))</f>
        <v/>
      </c>
    </row>
    <row r="195" spans="1:46" ht="14.25">
      <c r="A195">
        <v>1</v>
      </c>
      <c r="B195" s="29">
        <v>2023</v>
      </c>
      <c r="C195" s="29">
        <v>1</v>
      </c>
      <c r="D195" s="29">
        <v>5</v>
      </c>
      <c r="E195" s="30" t="s">
        <v>496</v>
      </c>
      <c r="F195" s="29">
        <v>5</v>
      </c>
      <c r="G195" s="31" t="s">
        <v>485</v>
      </c>
      <c r="H195" s="32" t="s">
        <v>467</v>
      </c>
      <c r="I195" s="33" t="s">
        <v>47</v>
      </c>
      <c r="J195" s="32"/>
      <c r="K195" s="9"/>
      <c r="L195" s="10"/>
      <c r="M195" s="10"/>
      <c r="N195" s="242" t="s">
        <v>497</v>
      </c>
      <c r="O195" s="332" t="s">
        <v>469</v>
      </c>
      <c r="P195" s="9">
        <v>50</v>
      </c>
      <c r="Q195" s="34" t="s">
        <v>356</v>
      </c>
      <c r="R195" s="35">
        <v>1160</v>
      </c>
      <c r="S195" s="35"/>
      <c r="T195" s="36">
        <v>6200</v>
      </c>
      <c r="U195" s="36">
        <v>6200</v>
      </c>
      <c r="V195" s="35">
        <v>1160</v>
      </c>
      <c r="W195" s="35"/>
      <c r="X195" s="9">
        <v>1</v>
      </c>
      <c r="Y195" s="36">
        <v>6200</v>
      </c>
      <c r="Z195" s="9">
        <v>1</v>
      </c>
      <c r="AA195" s="36">
        <v>6200</v>
      </c>
      <c r="AB195" s="35"/>
      <c r="AC195" s="37"/>
      <c r="AD195" s="37"/>
      <c r="AE195" s="38"/>
      <c r="AF195" s="39"/>
      <c r="AG195" s="39"/>
      <c r="AH195" s="38"/>
      <c r="AI195" s="9" t="s">
        <v>5</v>
      </c>
      <c r="AJ195" s="32"/>
      <c r="AK195" s="32" t="s">
        <v>6</v>
      </c>
      <c r="AL195" s="32"/>
      <c r="AM195" s="40" t="s">
        <v>486</v>
      </c>
      <c r="AN195" s="43"/>
      <c r="AO195" s="34"/>
      <c r="AP195" s="34"/>
      <c r="AQ195" s="34"/>
      <c r="AR195" s="34"/>
      <c r="AS195" s="243" t="str">
        <f>IF(IF(AE195&gt;AF195,1-AE195+AF195,AF195-AE195)=0,"",IF(AE195&gt;AF195,1-AE195+AF195,AF195-AE195))</f>
        <v/>
      </c>
      <c r="AT195" s="243" t="str">
        <f>IF(IF(AG195&gt;AH195,1-AG195+AH195,AH195-AG195)=0,"",IF(AG195&gt;AH195,1-AG195+AH195,AH195-AG195))</f>
        <v/>
      </c>
    </row>
    <row r="196" spans="1:46" ht="14.25">
      <c r="B196" s="29">
        <v>2023</v>
      </c>
      <c r="C196" s="29">
        <v>1</v>
      </c>
      <c r="D196" s="29">
        <v>5</v>
      </c>
      <c r="E196" s="30" t="s">
        <v>496</v>
      </c>
      <c r="F196" s="29"/>
      <c r="G196" s="208"/>
      <c r="H196" s="32" t="s">
        <v>467</v>
      </c>
      <c r="I196" s="33" t="s">
        <v>43</v>
      </c>
      <c r="J196" s="32"/>
      <c r="K196" s="9"/>
      <c r="L196" s="10"/>
      <c r="M196" s="10"/>
      <c r="N196" s="242"/>
      <c r="O196" s="332"/>
      <c r="P196" s="191">
        <v>25</v>
      </c>
      <c r="Q196" s="34" t="s">
        <v>483</v>
      </c>
      <c r="R196" s="35">
        <v>1160</v>
      </c>
      <c r="S196" s="35"/>
      <c r="T196" s="36" t="s">
        <v>30</v>
      </c>
      <c r="U196" s="192">
        <v>350</v>
      </c>
      <c r="V196" s="35">
        <v>1160</v>
      </c>
      <c r="W196" s="35"/>
      <c r="X196" s="9">
        <v>1</v>
      </c>
      <c r="Y196" s="35"/>
      <c r="Z196" s="9">
        <v>1</v>
      </c>
      <c r="AA196" s="192">
        <v>350</v>
      </c>
      <c r="AB196" s="35">
        <v>6750</v>
      </c>
      <c r="AC196" s="37" t="s">
        <v>911</v>
      </c>
      <c r="AD196" s="37"/>
      <c r="AE196" s="38"/>
      <c r="AF196" s="39"/>
      <c r="AG196" s="39"/>
      <c r="AH196" s="38"/>
      <c r="AI196" s="9"/>
      <c r="AJ196" s="32"/>
      <c r="AK196" s="32" t="s">
        <v>6</v>
      </c>
      <c r="AL196" s="32"/>
      <c r="AM196" s="40" t="s">
        <v>486</v>
      </c>
      <c r="AN196" s="43"/>
      <c r="AO196" s="34"/>
      <c r="AP196" s="34"/>
      <c r="AQ196" s="34"/>
      <c r="AR196" s="34"/>
      <c r="AS196" s="243" t="str">
        <f>IF(IF(AE196&gt;AF196,1-AE196+AF196,AF196-AE196)=0,"",IF(AE196&gt;AF196,1-AE196+AF196,AF196-AE196))</f>
        <v/>
      </c>
      <c r="AT196" s="243" t="str">
        <f>IF(IF(AG196&gt;AH196,1-AG196+AH196,AH196-AG196)=0,"",IF(AG196&gt;AH196,1-AG196+AH196,AH196-AG196))</f>
        <v/>
      </c>
    </row>
    <row r="198" spans="1:46">
      <c r="B198" s="29">
        <v>2022</v>
      </c>
      <c r="C198" s="29">
        <v>7</v>
      </c>
      <c r="D198" s="29">
        <v>7</v>
      </c>
      <c r="E198" s="30" t="s">
        <v>496</v>
      </c>
      <c r="F198" s="29"/>
      <c r="G198" s="31"/>
      <c r="H198" s="32" t="s">
        <v>467</v>
      </c>
      <c r="I198" s="33" t="s">
        <v>58</v>
      </c>
      <c r="J198" s="32"/>
      <c r="K198" s="9"/>
      <c r="L198" s="10"/>
      <c r="M198" s="10"/>
      <c r="N198" s="244"/>
      <c r="O198" s="9"/>
      <c r="P198" s="9">
        <v>12</v>
      </c>
      <c r="Q198" s="266" t="s">
        <v>483</v>
      </c>
      <c r="R198" s="35">
        <v>1200</v>
      </c>
      <c r="S198" s="35"/>
      <c r="T198" s="36" t="s">
        <v>30</v>
      </c>
      <c r="U198" s="35">
        <v>200</v>
      </c>
      <c r="V198" s="35">
        <v>1200</v>
      </c>
      <c r="W198" s="35"/>
      <c r="X198" s="9">
        <v>1</v>
      </c>
      <c r="Y198" s="35">
        <v>200</v>
      </c>
      <c r="Z198" s="9">
        <v>1</v>
      </c>
      <c r="AA198" s="35">
        <v>200</v>
      </c>
      <c r="AB198" s="35"/>
      <c r="AC198" s="37"/>
      <c r="AD198" s="190" t="s">
        <v>484</v>
      </c>
      <c r="AE198" s="38"/>
      <c r="AF198" s="39"/>
      <c r="AG198" s="39"/>
      <c r="AH198" s="38"/>
      <c r="AI198" s="9"/>
      <c r="AJ198" s="32"/>
      <c r="AK198" s="32"/>
      <c r="AL198" s="32"/>
      <c r="AM198" s="40"/>
      <c r="AN198" s="183"/>
      <c r="AO198" s="184"/>
      <c r="AP198" s="188"/>
      <c r="AQ198" s="185"/>
      <c r="AR198" s="185"/>
    </row>
    <row r="199" spans="1:46">
      <c r="A199">
        <v>1</v>
      </c>
      <c r="B199" s="29">
        <v>2022</v>
      </c>
      <c r="C199" s="29">
        <v>7</v>
      </c>
      <c r="D199" s="29">
        <v>7</v>
      </c>
      <c r="E199" s="30" t="s">
        <v>496</v>
      </c>
      <c r="F199" s="29">
        <v>4</v>
      </c>
      <c r="G199" s="31" t="s">
        <v>485</v>
      </c>
      <c r="H199" s="32" t="s">
        <v>467</v>
      </c>
      <c r="I199" s="33" t="s">
        <v>47</v>
      </c>
      <c r="J199" s="32"/>
      <c r="K199" s="9"/>
      <c r="L199" s="10"/>
      <c r="M199" s="10"/>
      <c r="N199" s="242" t="s">
        <v>497</v>
      </c>
      <c r="O199" s="9" t="s">
        <v>469</v>
      </c>
      <c r="P199" s="9">
        <v>50</v>
      </c>
      <c r="Q199" s="266" t="s">
        <v>356</v>
      </c>
      <c r="R199" s="35">
        <v>1195</v>
      </c>
      <c r="S199" s="35"/>
      <c r="T199" s="36">
        <v>6100</v>
      </c>
      <c r="U199" s="36">
        <v>6100</v>
      </c>
      <c r="V199" s="35">
        <v>1195</v>
      </c>
      <c r="W199" s="35"/>
      <c r="X199" s="9">
        <v>1</v>
      </c>
      <c r="Y199" s="36">
        <v>6100</v>
      </c>
      <c r="Z199" s="9">
        <v>1</v>
      </c>
      <c r="AA199" s="36">
        <v>6100</v>
      </c>
      <c r="AB199" s="35"/>
      <c r="AC199" s="37"/>
      <c r="AD199" s="71"/>
      <c r="AE199" s="38"/>
      <c r="AF199" s="39"/>
      <c r="AG199" s="39"/>
      <c r="AH199" s="38"/>
      <c r="AI199" s="9" t="s">
        <v>5</v>
      </c>
      <c r="AJ199" s="32"/>
      <c r="AK199" s="32" t="s">
        <v>6</v>
      </c>
      <c r="AL199" s="32"/>
      <c r="AM199" s="40" t="s">
        <v>486</v>
      </c>
      <c r="AN199" s="183"/>
      <c r="AO199" s="184"/>
      <c r="AP199" s="184"/>
      <c r="AQ199" s="185"/>
      <c r="AR199" s="185"/>
    </row>
    <row r="200" spans="1:46">
      <c r="B200" s="29">
        <v>2022</v>
      </c>
      <c r="C200" s="29">
        <v>7</v>
      </c>
      <c r="D200" s="29">
        <v>7</v>
      </c>
      <c r="E200" s="30" t="s">
        <v>496</v>
      </c>
      <c r="F200" s="29"/>
      <c r="G200" s="208"/>
      <c r="H200" s="32" t="s">
        <v>467</v>
      </c>
      <c r="I200" s="33" t="s">
        <v>43</v>
      </c>
      <c r="J200" s="32"/>
      <c r="K200" s="9"/>
      <c r="L200" s="10"/>
      <c r="M200" s="10"/>
      <c r="N200" s="242"/>
      <c r="O200" s="9"/>
      <c r="P200" s="191">
        <v>25</v>
      </c>
      <c r="Q200" s="266" t="s">
        <v>483</v>
      </c>
      <c r="R200" s="35">
        <v>1195</v>
      </c>
      <c r="S200" s="35"/>
      <c r="T200" s="36" t="s">
        <v>30</v>
      </c>
      <c r="U200" s="192">
        <v>350</v>
      </c>
      <c r="V200" s="35">
        <v>1195</v>
      </c>
      <c r="W200" s="35"/>
      <c r="X200" s="9">
        <v>1</v>
      </c>
      <c r="Y200" s="35"/>
      <c r="Z200" s="9">
        <v>1</v>
      </c>
      <c r="AA200" s="192">
        <v>350</v>
      </c>
      <c r="AB200" s="35">
        <v>6650</v>
      </c>
      <c r="AC200" s="37" t="s">
        <v>758</v>
      </c>
      <c r="AD200" s="71"/>
      <c r="AE200" s="38"/>
      <c r="AF200" s="39"/>
      <c r="AG200" s="39"/>
      <c r="AH200" s="38"/>
      <c r="AI200" s="9"/>
      <c r="AJ200" s="32"/>
      <c r="AK200" s="32" t="s">
        <v>6</v>
      </c>
      <c r="AL200" s="32"/>
      <c r="AM200" s="40" t="s">
        <v>486</v>
      </c>
      <c r="AN200" s="183"/>
      <c r="AO200" s="184"/>
      <c r="AP200" s="188"/>
      <c r="AQ200" s="185"/>
      <c r="AR200" s="185"/>
    </row>
    <row r="202" spans="1:46" ht="14.25">
      <c r="B202" s="29">
        <v>2023</v>
      </c>
      <c r="C202" s="29"/>
      <c r="D202" s="29"/>
      <c r="E202" s="247"/>
      <c r="F202" s="29"/>
      <c r="G202" s="31"/>
      <c r="H202" s="32" t="s">
        <v>467</v>
      </c>
      <c r="I202" s="33" t="s">
        <v>58</v>
      </c>
      <c r="J202" s="32"/>
      <c r="K202" s="9"/>
      <c r="L202" s="10"/>
      <c r="M202" s="9"/>
      <c r="N202" s="10"/>
      <c r="O202" s="9"/>
      <c r="P202" s="9">
        <v>12</v>
      </c>
      <c r="Q202" s="34" t="s">
        <v>483</v>
      </c>
      <c r="R202" s="35">
        <v>1060</v>
      </c>
      <c r="S202" s="35"/>
      <c r="T202" s="36" t="s">
        <v>30</v>
      </c>
      <c r="U202" s="35">
        <v>200</v>
      </c>
      <c r="V202" s="35">
        <v>1060</v>
      </c>
      <c r="W202" s="35"/>
      <c r="X202" s="9">
        <v>1</v>
      </c>
      <c r="Y202" s="35">
        <v>200</v>
      </c>
      <c r="Z202" s="9">
        <v>1</v>
      </c>
      <c r="AA202" s="35">
        <v>200</v>
      </c>
      <c r="AB202" s="35"/>
      <c r="AC202" s="37"/>
      <c r="AD202" s="190" t="s">
        <v>484</v>
      </c>
      <c r="AE202" s="38"/>
      <c r="AF202" s="39"/>
      <c r="AG202" s="39"/>
      <c r="AH202" s="38"/>
      <c r="AI202" s="9"/>
      <c r="AJ202" s="32"/>
      <c r="AK202" s="32"/>
      <c r="AL202" s="32"/>
      <c r="AM202" s="40"/>
      <c r="AN202" s="41"/>
      <c r="AO202" s="188"/>
      <c r="AP202" s="188"/>
      <c r="AQ202" s="185"/>
      <c r="AR202" s="185"/>
      <c r="AS202" s="243" t="str">
        <f>IF(IF(AE202&gt;AF202,1-AE202+AF202,AF202-AE202)=0,"",IF(AE202&gt;AF202,1-AE202+AF202,AF202-AE202))</f>
        <v/>
      </c>
      <c r="AT202" s="243" t="str">
        <f>IF(IF(AG202&gt;AH202,1-AG202+AH202,AH202-AG202)=0,"",IF(AG202&gt;AH202,1-AG202+AH202,AH202-AG202))</f>
        <v/>
      </c>
    </row>
    <row r="203" spans="1:46" ht="14.25">
      <c r="B203" s="29">
        <v>2023</v>
      </c>
      <c r="C203" s="29"/>
      <c r="D203" s="29"/>
      <c r="E203" s="247"/>
      <c r="F203" s="29"/>
      <c r="G203" s="31" t="s">
        <v>485</v>
      </c>
      <c r="H203" s="32" t="s">
        <v>467</v>
      </c>
      <c r="I203" s="33" t="s">
        <v>47</v>
      </c>
      <c r="J203" s="32"/>
      <c r="K203" s="9"/>
      <c r="L203" s="10"/>
      <c r="M203" s="10"/>
      <c r="N203" s="10" t="s">
        <v>890</v>
      </c>
      <c r="O203" s="332" t="s">
        <v>34</v>
      </c>
      <c r="P203" s="9">
        <v>25</v>
      </c>
      <c r="Q203" s="34" t="s">
        <v>722</v>
      </c>
      <c r="R203" s="35">
        <v>1060</v>
      </c>
      <c r="S203" s="35"/>
      <c r="T203" s="36">
        <v>12200</v>
      </c>
      <c r="U203" s="36">
        <v>12200</v>
      </c>
      <c r="V203" s="35">
        <v>1060</v>
      </c>
      <c r="W203" s="35"/>
      <c r="X203" s="9">
        <v>1</v>
      </c>
      <c r="Y203" s="36">
        <v>12200</v>
      </c>
      <c r="Z203" s="9">
        <v>1</v>
      </c>
      <c r="AA203" s="36">
        <v>12200</v>
      </c>
      <c r="AB203" s="35"/>
      <c r="AC203" s="37"/>
      <c r="AD203" s="37"/>
      <c r="AE203" s="38"/>
      <c r="AF203" s="39"/>
      <c r="AG203" s="39"/>
      <c r="AH203" s="38"/>
      <c r="AI203" s="9" t="s">
        <v>5</v>
      </c>
      <c r="AJ203" s="32"/>
      <c r="AK203" s="32" t="s">
        <v>6</v>
      </c>
      <c r="AL203" s="32"/>
      <c r="AM203" s="40" t="s">
        <v>486</v>
      </c>
      <c r="AN203" s="41"/>
      <c r="AO203" s="188"/>
      <c r="AP203" s="188"/>
      <c r="AQ203" s="185"/>
      <c r="AR203" s="185"/>
      <c r="AS203" s="243" t="str">
        <f>IF(IF(AE203&gt;AF203,1-AE203+AF203,AF203-AE203)=0,"",IF(AE203&gt;AF203,1-AE203+AF203,AF203-AE203))</f>
        <v/>
      </c>
      <c r="AT203" s="243" t="str">
        <f>IF(IF(AG203&gt;AH203,1-AG203+AH203,AH203-AG203)=0,"",IF(AG203&gt;AH203,1-AG203+AH203,AH203-AG203))</f>
        <v/>
      </c>
    </row>
    <row r="204" spans="1:46" ht="14.25">
      <c r="B204" s="29">
        <v>2023</v>
      </c>
      <c r="C204" s="29"/>
      <c r="D204" s="29"/>
      <c r="E204" s="247"/>
      <c r="F204" s="29"/>
      <c r="G204" s="208"/>
      <c r="H204" s="32" t="s">
        <v>467</v>
      </c>
      <c r="I204" s="33" t="s">
        <v>43</v>
      </c>
      <c r="J204" s="32"/>
      <c r="K204" s="9"/>
      <c r="L204" s="10"/>
      <c r="M204" s="10"/>
      <c r="N204" s="10"/>
      <c r="O204" s="9"/>
      <c r="P204" s="191">
        <v>25</v>
      </c>
      <c r="Q204" s="34" t="s">
        <v>483</v>
      </c>
      <c r="R204" s="35">
        <v>1060</v>
      </c>
      <c r="S204" s="35"/>
      <c r="T204" s="36" t="s">
        <v>30</v>
      </c>
      <c r="U204" s="192">
        <v>350</v>
      </c>
      <c r="V204" s="35">
        <v>1060</v>
      </c>
      <c r="W204" s="35"/>
      <c r="X204" s="9">
        <v>1</v>
      </c>
      <c r="Y204" s="35"/>
      <c r="Z204" s="9">
        <v>1</v>
      </c>
      <c r="AA204" s="192">
        <v>350</v>
      </c>
      <c r="AB204" s="35">
        <v>12750</v>
      </c>
      <c r="AC204" s="37" t="s">
        <v>1425</v>
      </c>
      <c r="AD204" s="37"/>
      <c r="AE204" s="38"/>
      <c r="AF204" s="39"/>
      <c r="AG204" s="39"/>
      <c r="AH204" s="38"/>
      <c r="AI204" s="9"/>
      <c r="AJ204" s="32"/>
      <c r="AK204" s="32" t="s">
        <v>6</v>
      </c>
      <c r="AL204" s="32"/>
      <c r="AM204" s="40" t="s">
        <v>486</v>
      </c>
      <c r="AN204" s="41"/>
      <c r="AO204" s="188"/>
      <c r="AP204" s="188"/>
      <c r="AQ204" s="185"/>
      <c r="AR204" s="185"/>
      <c r="AS204" s="243" t="str">
        <f>IF(IF(AE204&gt;AF204,1-AE204+AF204,AF204-AE204)=0,"",IF(AE204&gt;AF204,1-AE204+AF204,AF204-AE204))</f>
        <v/>
      </c>
      <c r="AT204" s="243" t="str">
        <f>IF(IF(AG204&gt;AH204,1-AG204+AH204,AH204-AG204)=0,"",IF(AG204&gt;AH204,1-AG204+AH204,AH204-AG204))</f>
        <v/>
      </c>
    </row>
    <row r="206" spans="1:46">
      <c r="B206" s="29">
        <v>2023</v>
      </c>
      <c r="C206" s="29">
        <v>9</v>
      </c>
      <c r="D206" s="29"/>
      <c r="E206" s="247"/>
      <c r="F206" s="29"/>
      <c r="G206" s="31" t="s">
        <v>485</v>
      </c>
      <c r="H206" s="32" t="s">
        <v>467</v>
      </c>
      <c r="I206" s="33" t="s">
        <v>47</v>
      </c>
      <c r="J206" s="32"/>
      <c r="K206" s="9"/>
      <c r="L206" s="10"/>
      <c r="M206" s="10"/>
      <c r="N206" s="10" t="s">
        <v>501</v>
      </c>
      <c r="O206" s="332" t="s">
        <v>52</v>
      </c>
      <c r="P206" s="9">
        <v>50</v>
      </c>
      <c r="Q206" s="34" t="s">
        <v>757</v>
      </c>
      <c r="R206" s="35">
        <v>1040</v>
      </c>
      <c r="S206" s="35"/>
      <c r="T206" s="36">
        <v>6000</v>
      </c>
      <c r="U206" s="36">
        <v>6000</v>
      </c>
      <c r="V206" s="35">
        <v>1040</v>
      </c>
      <c r="W206" s="35"/>
      <c r="X206" s="35">
        <v>1</v>
      </c>
      <c r="Y206" s="36">
        <v>6000</v>
      </c>
      <c r="Z206" s="9">
        <v>1</v>
      </c>
      <c r="AA206" s="36">
        <v>6000</v>
      </c>
      <c r="AB206" s="35"/>
      <c r="AC206" s="37"/>
      <c r="AD206" s="37"/>
      <c r="AE206" s="38"/>
      <c r="AF206" s="39"/>
      <c r="AG206" s="39"/>
      <c r="AH206" s="38"/>
      <c r="AI206" s="9" t="s">
        <v>560</v>
      </c>
      <c r="AJ206" s="32"/>
      <c r="AK206" s="32" t="s">
        <v>6</v>
      </c>
      <c r="AL206" s="32"/>
      <c r="AM206" s="40" t="s">
        <v>470</v>
      </c>
      <c r="AN206" s="41"/>
      <c r="AO206" s="188"/>
      <c r="AP206" s="188"/>
      <c r="AQ206" s="185"/>
      <c r="AR206" s="185"/>
    </row>
    <row r="207" spans="1:46">
      <c r="B207" s="29">
        <v>2023</v>
      </c>
      <c r="C207" s="29">
        <v>9</v>
      </c>
      <c r="D207" s="29"/>
      <c r="E207" s="247"/>
      <c r="F207" s="29"/>
      <c r="G207" s="354"/>
      <c r="H207" s="32" t="s">
        <v>467</v>
      </c>
      <c r="I207" s="33" t="s">
        <v>43</v>
      </c>
      <c r="J207" s="32"/>
      <c r="K207" s="9"/>
      <c r="L207" s="10"/>
      <c r="M207" s="10"/>
      <c r="N207" s="10"/>
      <c r="O207" s="9"/>
      <c r="P207" s="191">
        <v>25</v>
      </c>
      <c r="Q207" s="34" t="s">
        <v>483</v>
      </c>
      <c r="R207" s="35">
        <v>1040</v>
      </c>
      <c r="S207" s="35"/>
      <c r="T207" s="36" t="s">
        <v>30</v>
      </c>
      <c r="U207" s="192">
        <v>350</v>
      </c>
      <c r="V207" s="35">
        <v>1040</v>
      </c>
      <c r="W207" s="35"/>
      <c r="X207" s="35">
        <v>1</v>
      </c>
      <c r="Y207" s="35"/>
      <c r="Z207" s="9">
        <v>1</v>
      </c>
      <c r="AA207" s="192">
        <v>350</v>
      </c>
      <c r="AB207" s="35">
        <v>6350</v>
      </c>
      <c r="AC207" s="37" t="s">
        <v>763</v>
      </c>
      <c r="AD207" s="37"/>
      <c r="AE207" s="38"/>
      <c r="AF207" s="39"/>
      <c r="AG207" s="39"/>
      <c r="AH207" s="38"/>
      <c r="AI207" s="9"/>
      <c r="AJ207" s="32"/>
      <c r="AK207" s="32" t="s">
        <v>6</v>
      </c>
      <c r="AL207" s="32"/>
      <c r="AM207" s="40" t="s">
        <v>470</v>
      </c>
      <c r="AN207" s="183"/>
      <c r="AO207" s="184"/>
      <c r="AP207" s="184"/>
      <c r="AQ207" s="185"/>
      <c r="AR207" s="185"/>
    </row>
    <row r="209" spans="2:47">
      <c r="B209" s="29">
        <v>2023</v>
      </c>
      <c r="C209" s="29">
        <v>9</v>
      </c>
      <c r="D209" s="29"/>
      <c r="E209" s="247"/>
      <c r="F209" s="29"/>
      <c r="G209" s="31" t="s">
        <v>485</v>
      </c>
      <c r="H209" s="32" t="s">
        <v>467</v>
      </c>
      <c r="I209" s="33" t="s">
        <v>47</v>
      </c>
      <c r="J209" s="32"/>
      <c r="K209" s="9"/>
      <c r="L209" s="10"/>
      <c r="M209" s="10"/>
      <c r="N209" s="10" t="s">
        <v>501</v>
      </c>
      <c r="O209" s="332" t="s">
        <v>52</v>
      </c>
      <c r="P209" s="9">
        <v>50</v>
      </c>
      <c r="Q209" s="34" t="s">
        <v>757</v>
      </c>
      <c r="R209" s="35">
        <v>1255</v>
      </c>
      <c r="S209" s="35"/>
      <c r="T209" s="36">
        <v>6100</v>
      </c>
      <c r="U209" s="36">
        <v>6100</v>
      </c>
      <c r="V209" s="35">
        <v>1255</v>
      </c>
      <c r="W209" s="35"/>
      <c r="X209" s="35">
        <v>1</v>
      </c>
      <c r="Y209" s="36">
        <v>6100</v>
      </c>
      <c r="Z209" s="9">
        <v>1</v>
      </c>
      <c r="AA209" s="36">
        <v>6100</v>
      </c>
      <c r="AB209" s="35"/>
      <c r="AC209" s="37"/>
      <c r="AD209" s="37"/>
      <c r="AE209" s="38"/>
      <c r="AF209" s="39"/>
      <c r="AG209" s="39"/>
      <c r="AH209" s="38"/>
      <c r="AI209" s="9" t="s">
        <v>560</v>
      </c>
      <c r="AJ209" s="32"/>
      <c r="AK209" s="32" t="s">
        <v>6</v>
      </c>
      <c r="AL209" s="32"/>
      <c r="AM209" s="40" t="s">
        <v>470</v>
      </c>
      <c r="AN209" s="41"/>
      <c r="AO209" s="188"/>
      <c r="AP209" s="188"/>
      <c r="AQ209" s="185"/>
      <c r="AR209" s="185"/>
    </row>
    <row r="210" spans="2:47">
      <c r="B210" s="29">
        <v>2023</v>
      </c>
      <c r="C210" s="29">
        <v>9</v>
      </c>
      <c r="D210" s="29"/>
      <c r="E210" s="247"/>
      <c r="F210" s="29"/>
      <c r="G210" s="354"/>
      <c r="H210" s="32" t="s">
        <v>467</v>
      </c>
      <c r="I210" s="33" t="s">
        <v>43</v>
      </c>
      <c r="J210" s="32"/>
      <c r="K210" s="9"/>
      <c r="L210" s="10"/>
      <c r="M210" s="10"/>
      <c r="N210" s="10"/>
      <c r="O210" s="9"/>
      <c r="P210" s="191">
        <v>25</v>
      </c>
      <c r="Q210" s="34" t="s">
        <v>483</v>
      </c>
      <c r="R210" s="35">
        <v>1255</v>
      </c>
      <c r="S210" s="35"/>
      <c r="T210" s="36" t="s">
        <v>30</v>
      </c>
      <c r="U210" s="192">
        <v>350</v>
      </c>
      <c r="V210" s="35">
        <v>1255</v>
      </c>
      <c r="W210" s="35"/>
      <c r="X210" s="35">
        <v>1</v>
      </c>
      <c r="Y210" s="35"/>
      <c r="Z210" s="9">
        <v>1</v>
      </c>
      <c r="AA210" s="192">
        <v>350</v>
      </c>
      <c r="AB210" s="35">
        <v>6450</v>
      </c>
      <c r="AC210" s="37" t="s">
        <v>768</v>
      </c>
      <c r="AD210" s="37"/>
      <c r="AE210" s="38"/>
      <c r="AF210" s="39"/>
      <c r="AG210" s="39"/>
      <c r="AH210" s="38"/>
      <c r="AI210" s="9"/>
      <c r="AJ210" s="32"/>
      <c r="AK210" s="32" t="s">
        <v>6</v>
      </c>
      <c r="AL210" s="32"/>
      <c r="AM210" s="40" t="s">
        <v>470</v>
      </c>
      <c r="AN210" s="183"/>
      <c r="AO210" s="184"/>
      <c r="AP210" s="184"/>
      <c r="AQ210" s="185"/>
      <c r="AR210" s="185"/>
    </row>
    <row r="212" spans="2:47">
      <c r="B212" s="29">
        <v>2024</v>
      </c>
      <c r="C212" s="29">
        <v>6</v>
      </c>
      <c r="D212" s="29"/>
      <c r="E212" s="247"/>
      <c r="F212" s="29"/>
      <c r="G212" s="31" t="s">
        <v>485</v>
      </c>
      <c r="H212" s="32" t="s">
        <v>467</v>
      </c>
      <c r="I212" s="33" t="s">
        <v>47</v>
      </c>
      <c r="J212" s="32"/>
      <c r="K212" s="9"/>
      <c r="L212" s="10"/>
      <c r="M212" s="10"/>
      <c r="N212" s="266" t="s">
        <v>875</v>
      </c>
      <c r="O212" s="332" t="s">
        <v>52</v>
      </c>
      <c r="P212" s="345">
        <v>25</v>
      </c>
      <c r="Q212" s="242" t="s">
        <v>477</v>
      </c>
      <c r="R212" s="36">
        <v>1110</v>
      </c>
      <c r="S212" s="36"/>
      <c r="T212" s="36">
        <v>12100</v>
      </c>
      <c r="U212" s="36">
        <v>12100</v>
      </c>
      <c r="V212" s="36">
        <v>1110</v>
      </c>
      <c r="W212" s="36">
        <v>1110</v>
      </c>
      <c r="X212" s="84">
        <v>1</v>
      </c>
      <c r="Y212" s="36">
        <v>12100</v>
      </c>
      <c r="Z212" s="84">
        <v>1</v>
      </c>
      <c r="AA212" s="36">
        <v>12100</v>
      </c>
      <c r="AB212" s="36"/>
      <c r="AC212" s="37"/>
      <c r="AD212" s="642"/>
      <c r="AE212" s="239"/>
      <c r="AF212" s="239"/>
      <c r="AG212" s="239"/>
      <c r="AH212" s="239"/>
      <c r="AI212" s="9" t="s">
        <v>5</v>
      </c>
      <c r="AJ212" s="32"/>
      <c r="AK212" s="32" t="s">
        <v>6</v>
      </c>
      <c r="AL212" s="32"/>
      <c r="AM212" s="40" t="s">
        <v>486</v>
      </c>
      <c r="AN212" s="41"/>
      <c r="AO212" s="34"/>
      <c r="AP212" s="188"/>
      <c r="AQ212" s="188"/>
      <c r="AR212" s="185"/>
      <c r="AS212" s="185"/>
    </row>
    <row r="213" spans="2:47">
      <c r="B213" s="29">
        <v>2024</v>
      </c>
      <c r="C213" s="29">
        <v>6</v>
      </c>
      <c r="D213" s="29"/>
      <c r="E213" s="247"/>
      <c r="F213" s="29"/>
      <c r="G213" s="368"/>
      <c r="H213" s="32" t="s">
        <v>467</v>
      </c>
      <c r="I213" s="33" t="s">
        <v>43</v>
      </c>
      <c r="J213" s="32"/>
      <c r="K213" s="9"/>
      <c r="L213" s="10"/>
      <c r="M213" s="10"/>
      <c r="N213" s="266"/>
      <c r="O213" s="9"/>
      <c r="P213" s="191">
        <v>25</v>
      </c>
      <c r="Q213" s="34" t="s">
        <v>483</v>
      </c>
      <c r="R213" s="35">
        <v>1110</v>
      </c>
      <c r="S213" s="35"/>
      <c r="T213" s="36">
        <v>1000</v>
      </c>
      <c r="U213" s="472">
        <v>1000</v>
      </c>
      <c r="V213" s="35">
        <v>1110</v>
      </c>
      <c r="W213" s="35">
        <v>1110</v>
      </c>
      <c r="X213" s="9">
        <v>1</v>
      </c>
      <c r="Y213" s="35">
        <v>1000</v>
      </c>
      <c r="Z213" s="9">
        <v>1</v>
      </c>
      <c r="AA213" s="472">
        <v>1000</v>
      </c>
      <c r="AB213" s="35">
        <v>13100</v>
      </c>
      <c r="AC213" s="37" t="s">
        <v>876</v>
      </c>
      <c r="AD213" s="359"/>
      <c r="AE213" s="239"/>
      <c r="AF213" s="239"/>
      <c r="AG213" s="239"/>
      <c r="AH213" s="239"/>
      <c r="AI213" s="9"/>
      <c r="AJ213" s="32"/>
      <c r="AK213" s="32" t="s">
        <v>6</v>
      </c>
      <c r="AL213" s="32"/>
      <c r="AM213" s="40" t="s">
        <v>486</v>
      </c>
      <c r="AN213" s="41"/>
      <c r="AO213" s="34"/>
      <c r="AP213" s="188"/>
      <c r="AQ213" s="188"/>
      <c r="AR213" s="185"/>
      <c r="AS213" s="185"/>
    </row>
    <row r="215" spans="2:47" ht="14.25">
      <c r="B215" s="29">
        <v>2024</v>
      </c>
      <c r="C215" s="29"/>
      <c r="D215" s="29"/>
      <c r="E215" s="247"/>
      <c r="F215" s="29"/>
      <c r="G215" s="31"/>
      <c r="H215" s="32" t="s">
        <v>467</v>
      </c>
      <c r="I215" s="33" t="s">
        <v>58</v>
      </c>
      <c r="J215" s="32"/>
      <c r="K215" s="9"/>
      <c r="L215" s="10"/>
      <c r="M215" s="9"/>
      <c r="N215" s="10"/>
      <c r="O215" s="9"/>
      <c r="P215" s="9">
        <v>12</v>
      </c>
      <c r="Q215" s="34" t="s">
        <v>483</v>
      </c>
      <c r="R215" s="35">
        <v>1205</v>
      </c>
      <c r="S215" s="35"/>
      <c r="T215" s="36" t="s">
        <v>30</v>
      </c>
      <c r="U215" s="35">
        <v>200</v>
      </c>
      <c r="V215" s="35">
        <v>1205</v>
      </c>
      <c r="W215" s="35"/>
      <c r="X215" s="9">
        <v>1</v>
      </c>
      <c r="Y215" s="35">
        <v>200</v>
      </c>
      <c r="Z215" s="9">
        <v>1</v>
      </c>
      <c r="AA215" s="35"/>
      <c r="AB215" s="35"/>
      <c r="AC215" s="193" t="s">
        <v>488</v>
      </c>
      <c r="AD215" s="190" t="s">
        <v>489</v>
      </c>
      <c r="AE215" s="38"/>
      <c r="AF215" s="39"/>
      <c r="AG215" s="39"/>
      <c r="AH215" s="38"/>
      <c r="AI215" s="9"/>
      <c r="AJ215" s="32"/>
      <c r="AK215" s="32"/>
      <c r="AL215" s="32"/>
      <c r="AM215" s="40"/>
      <c r="AN215" s="43"/>
      <c r="AO215" s="34"/>
      <c r="AP215" s="188"/>
      <c r="AQ215" s="188"/>
      <c r="AR215" s="185"/>
      <c r="AS215" s="185"/>
      <c r="AT215" s="243" t="str">
        <f>IF(IF(AE215&gt;AF215,1-AE215+AF215,AF215-AE215)=0,"",IF(AE215&gt;AF215,1-AE215+AF215,AF215-AE215))</f>
        <v/>
      </c>
      <c r="AU215" s="243" t="str">
        <f>IF(IF(AG215&gt;AH215,1-AG215+AH215,AH215-AG215)=0,"",IF(AG215&gt;AH215,1-AG215+AH215,AH215-AG215))</f>
        <v/>
      </c>
    </row>
    <row r="216" spans="2:47" ht="14.25">
      <c r="B216" s="29">
        <v>2024</v>
      </c>
      <c r="C216" s="29"/>
      <c r="D216" s="29"/>
      <c r="E216" s="247"/>
      <c r="F216" s="29"/>
      <c r="G216" s="31" t="s">
        <v>485</v>
      </c>
      <c r="H216" s="32" t="s">
        <v>467</v>
      </c>
      <c r="I216" s="33" t="s">
        <v>47</v>
      </c>
      <c r="J216" s="32"/>
      <c r="K216" s="9"/>
      <c r="L216" s="10"/>
      <c r="M216" s="10"/>
      <c r="N216" s="10" t="s">
        <v>490</v>
      </c>
      <c r="O216" s="9" t="s">
        <v>40</v>
      </c>
      <c r="P216" s="9">
        <v>100</v>
      </c>
      <c r="Q216" s="34" t="s">
        <v>707</v>
      </c>
      <c r="R216" s="35">
        <v>1205</v>
      </c>
      <c r="S216" s="35"/>
      <c r="T216" s="36">
        <v>2500</v>
      </c>
      <c r="U216" s="36">
        <v>2500</v>
      </c>
      <c r="V216" s="35">
        <v>1205</v>
      </c>
      <c r="W216" s="35"/>
      <c r="X216" s="9">
        <v>1</v>
      </c>
      <c r="Y216" s="36">
        <v>2500</v>
      </c>
      <c r="Z216" s="9">
        <v>1</v>
      </c>
      <c r="AA216" s="36"/>
      <c r="AB216" s="35"/>
      <c r="AC216" s="37"/>
      <c r="AD216" s="71"/>
      <c r="AE216" s="38"/>
      <c r="AF216" s="39"/>
      <c r="AG216" s="39"/>
      <c r="AH216" s="38"/>
      <c r="AI216" s="9" t="s">
        <v>5</v>
      </c>
      <c r="AJ216" s="32"/>
      <c r="AK216" s="32" t="s">
        <v>17</v>
      </c>
      <c r="AL216" s="32"/>
      <c r="AM216" s="40" t="s">
        <v>486</v>
      </c>
      <c r="AN216" s="43"/>
      <c r="AO216" s="34"/>
      <c r="AP216" s="188"/>
      <c r="AQ216" s="188"/>
      <c r="AR216" s="185"/>
      <c r="AS216" s="185"/>
      <c r="AT216" s="243" t="str">
        <f>IF(IF(AE216&gt;AF216,1-AE216+AF216,AF216-AE216)=0,"",IF(AE216&gt;AF216,1-AE216+AF216,AF216-AE216))</f>
        <v/>
      </c>
      <c r="AU216" s="243" t="str">
        <f>IF(IF(AG216&gt;AH216,1-AG216+AH216,AH216-AG216)=0,"",IF(AG216&gt;AH216,1-AG216+AH216,AH216-AG216))</f>
        <v/>
      </c>
    </row>
    <row r="217" spans="2:47" ht="14.25">
      <c r="B217" s="29">
        <v>2024</v>
      </c>
      <c r="C217" s="29"/>
      <c r="D217" s="29"/>
      <c r="E217" s="247"/>
      <c r="F217" s="29"/>
      <c r="G217" s="208"/>
      <c r="H217" s="32" t="s">
        <v>467</v>
      </c>
      <c r="I217" s="68" t="s">
        <v>43</v>
      </c>
      <c r="J217" s="32"/>
      <c r="K217" s="9"/>
      <c r="L217" s="10"/>
      <c r="M217" s="10"/>
      <c r="N217" s="10"/>
      <c r="O217" s="69"/>
      <c r="P217" s="191">
        <v>25</v>
      </c>
      <c r="Q217" s="34" t="s">
        <v>483</v>
      </c>
      <c r="R217" s="35">
        <v>1205</v>
      </c>
      <c r="S217" s="35"/>
      <c r="T217" s="36" t="s">
        <v>30</v>
      </c>
      <c r="U217" s="192">
        <v>350</v>
      </c>
      <c r="V217" s="35">
        <v>1205</v>
      </c>
      <c r="W217" s="35"/>
      <c r="X217" s="9">
        <v>1</v>
      </c>
      <c r="Y217" s="35"/>
      <c r="Z217" s="376">
        <v>350</v>
      </c>
      <c r="AA217" s="192">
        <v>350</v>
      </c>
      <c r="AB217" s="35">
        <v>3050</v>
      </c>
      <c r="AC217" s="37" t="s">
        <v>1396</v>
      </c>
      <c r="AD217" s="71"/>
      <c r="AE217" s="72"/>
      <c r="AF217" s="73"/>
      <c r="AG217" s="73"/>
      <c r="AH217" s="72"/>
      <c r="AI217" s="69"/>
      <c r="AJ217" s="67"/>
      <c r="AK217" s="32" t="s">
        <v>17</v>
      </c>
      <c r="AL217" s="32"/>
      <c r="AM217" s="40" t="s">
        <v>486</v>
      </c>
      <c r="AN217" s="43"/>
      <c r="AO217" s="34"/>
      <c r="AP217" s="188"/>
      <c r="AQ217" s="188"/>
      <c r="AR217" s="185"/>
      <c r="AS217" s="185"/>
      <c r="AT217" s="243" t="str">
        <f>IF(IF(AE217&gt;AF217,1-AE217+AF217,AF217-AE217)=0,"",IF(AE217&gt;AF217,1-AE217+AF217,AF217-AE217))</f>
        <v/>
      </c>
      <c r="AU217" s="243" t="str">
        <f>IF(IF(AG217&gt;AH217,1-AG217+AH217,AH217-AG217)=0,"",IF(AG217&gt;AH217,1-AG217+AH217,AH217-AG217))</f>
        <v/>
      </c>
    </row>
    <row r="219" spans="2:47" ht="14.25">
      <c r="B219" s="29">
        <v>2024</v>
      </c>
      <c r="C219" s="29">
        <v>6</v>
      </c>
      <c r="D219" s="29">
        <v>20</v>
      </c>
      <c r="E219" s="247" t="s">
        <v>495</v>
      </c>
      <c r="F219" s="29">
        <v>3</v>
      </c>
      <c r="G219" s="31" t="s">
        <v>485</v>
      </c>
      <c r="H219" s="32" t="s">
        <v>467</v>
      </c>
      <c r="I219" s="353" t="s">
        <v>47</v>
      </c>
      <c r="J219" s="43"/>
      <c r="K219" s="43"/>
      <c r="L219" s="405"/>
      <c r="M219" s="34"/>
      <c r="N219" s="266" t="s">
        <v>879</v>
      </c>
      <c r="O219" s="34" t="s">
        <v>864</v>
      </c>
      <c r="P219" s="34">
        <v>50</v>
      </c>
      <c r="Q219" s="266" t="s">
        <v>878</v>
      </c>
      <c r="R219" s="364">
        <v>1040</v>
      </c>
      <c r="S219" s="364"/>
      <c r="T219" s="364"/>
      <c r="U219" s="364"/>
      <c r="V219" s="364"/>
      <c r="W219" s="364"/>
      <c r="X219" s="9">
        <v>1</v>
      </c>
      <c r="Y219" s="35"/>
      <c r="Z219" s="9">
        <v>1</v>
      </c>
      <c r="AA219" s="364"/>
      <c r="AB219" s="364"/>
      <c r="AC219" s="359"/>
      <c r="AD219" s="359"/>
      <c r="AE219" s="239"/>
      <c r="AF219" s="239"/>
      <c r="AG219" s="239"/>
      <c r="AH219" s="239"/>
      <c r="AI219" s="34" t="s">
        <v>5</v>
      </c>
      <c r="AJ219" s="43"/>
      <c r="AK219" s="43" t="s">
        <v>17</v>
      </c>
      <c r="AL219" s="361"/>
      <c r="AM219" s="43" t="s">
        <v>470</v>
      </c>
      <c r="AN219" s="43"/>
      <c r="AO219" s="34"/>
      <c r="AP219" s="188"/>
      <c r="AQ219" s="188"/>
      <c r="AR219" s="185"/>
      <c r="AS219" s="185"/>
      <c r="AT219" s="243"/>
      <c r="AU219" s="243"/>
    </row>
    <row r="220" spans="2:47" ht="14.25">
      <c r="B220" s="29">
        <v>2024</v>
      </c>
      <c r="C220" s="29">
        <v>6</v>
      </c>
      <c r="D220" s="29">
        <v>20</v>
      </c>
      <c r="E220" s="247" t="s">
        <v>495</v>
      </c>
      <c r="F220" s="29">
        <v>3</v>
      </c>
      <c r="G220" s="208"/>
      <c r="H220" s="32" t="s">
        <v>467</v>
      </c>
      <c r="I220" s="353" t="s">
        <v>43</v>
      </c>
      <c r="J220" s="32"/>
      <c r="K220" s="9"/>
      <c r="L220" s="10"/>
      <c r="M220" s="10"/>
      <c r="N220" s="10"/>
      <c r="O220" s="69"/>
      <c r="P220" s="191">
        <v>25</v>
      </c>
      <c r="Q220" s="34" t="s">
        <v>483</v>
      </c>
      <c r="R220" s="35">
        <v>1040</v>
      </c>
      <c r="S220" s="35"/>
      <c r="T220" s="36" t="s">
        <v>30</v>
      </c>
      <c r="U220" s="192">
        <v>350</v>
      </c>
      <c r="V220" s="35">
        <v>1005</v>
      </c>
      <c r="W220" s="35"/>
      <c r="X220" s="9">
        <v>1</v>
      </c>
      <c r="Y220" s="35"/>
      <c r="Z220" s="9">
        <v>1</v>
      </c>
      <c r="AA220" s="192">
        <v>350</v>
      </c>
      <c r="AB220" s="35"/>
      <c r="AC220" s="37" t="s">
        <v>763</v>
      </c>
      <c r="AD220" s="71"/>
      <c r="AE220" s="72"/>
      <c r="AF220" s="73"/>
      <c r="AG220" s="73"/>
      <c r="AH220" s="72"/>
      <c r="AI220" s="69"/>
      <c r="AJ220" s="67"/>
      <c r="AK220" s="43" t="s">
        <v>17</v>
      </c>
      <c r="AL220" s="32"/>
      <c r="AM220" s="40" t="s">
        <v>470</v>
      </c>
      <c r="AN220" s="43"/>
      <c r="AO220" s="34"/>
      <c r="AP220" s="188"/>
      <c r="AQ220" s="188"/>
      <c r="AR220" s="185"/>
      <c r="AS220" s="185"/>
      <c r="AT220" s="243" t="str">
        <f t="shared" ref="AT220" si="1">IF(IF(AE220&gt;AF220,1-AE220+AF220,AF220-AE220)=0,"",IF(AE220&gt;AF220,1-AE220+AF220,AF220-AE220))</f>
        <v/>
      </c>
      <c r="AU220" s="243" t="str">
        <f t="shared" ref="AU220" si="2">IF(IF(AG220&gt;AH220,1-AG220+AH220,AH220-AG220)=0,"",IF(AG220&gt;AH220,1-AG220+AH220,AH220-AG220))</f>
        <v/>
      </c>
    </row>
    <row r="222" spans="2:47" ht="14.25">
      <c r="B222" s="29">
        <v>2024</v>
      </c>
      <c r="C222" s="29">
        <v>6</v>
      </c>
      <c r="D222" s="29">
        <v>20</v>
      </c>
      <c r="E222" s="247" t="s">
        <v>495</v>
      </c>
      <c r="F222" s="29">
        <v>4</v>
      </c>
      <c r="G222" s="31" t="s">
        <v>485</v>
      </c>
      <c r="H222" s="32" t="s">
        <v>467</v>
      </c>
      <c r="I222" s="353" t="s">
        <v>47</v>
      </c>
      <c r="J222" s="43"/>
      <c r="K222" s="43"/>
      <c r="L222" s="405"/>
      <c r="M222" s="34"/>
      <c r="N222" s="266" t="s">
        <v>880</v>
      </c>
      <c r="O222" s="34" t="s">
        <v>864</v>
      </c>
      <c r="P222" s="34">
        <v>50</v>
      </c>
      <c r="Q222" s="266" t="s">
        <v>204</v>
      </c>
      <c r="R222" s="364">
        <v>1030</v>
      </c>
      <c r="S222" s="364"/>
      <c r="T222" s="364"/>
      <c r="U222" s="364"/>
      <c r="V222" s="364"/>
      <c r="W222" s="364"/>
      <c r="X222" s="9">
        <v>1</v>
      </c>
      <c r="Y222" s="35"/>
      <c r="Z222" s="9">
        <v>1</v>
      </c>
      <c r="AA222" s="364"/>
      <c r="AB222" s="364"/>
      <c r="AC222" s="359"/>
      <c r="AD222" s="359"/>
      <c r="AE222" s="239"/>
      <c r="AF222" s="239"/>
      <c r="AG222" s="239"/>
      <c r="AH222" s="239"/>
      <c r="AI222" s="34" t="s">
        <v>5</v>
      </c>
      <c r="AJ222" s="43"/>
      <c r="AK222" s="43" t="s">
        <v>17</v>
      </c>
      <c r="AL222" s="361"/>
      <c r="AM222" s="43" t="s">
        <v>470</v>
      </c>
      <c r="AN222" s="43"/>
      <c r="AO222" s="34"/>
      <c r="AP222" s="188"/>
      <c r="AQ222" s="188"/>
      <c r="AR222" s="185"/>
      <c r="AS222" s="185"/>
      <c r="AT222" s="243"/>
      <c r="AU222" s="243"/>
    </row>
    <row r="223" spans="2:47" ht="14.25">
      <c r="B223" s="29">
        <v>2024</v>
      </c>
      <c r="C223" s="29">
        <v>6</v>
      </c>
      <c r="D223" s="29">
        <v>20</v>
      </c>
      <c r="E223" s="247" t="s">
        <v>495</v>
      </c>
      <c r="F223" s="29">
        <v>4</v>
      </c>
      <c r="G223" s="208"/>
      <c r="H223" s="32" t="s">
        <v>467</v>
      </c>
      <c r="I223" s="353" t="s">
        <v>43</v>
      </c>
      <c r="J223" s="32"/>
      <c r="K223" s="9"/>
      <c r="L223" s="10"/>
      <c r="M223" s="10"/>
      <c r="N223" s="10"/>
      <c r="O223" s="69"/>
      <c r="P223" s="191">
        <v>25</v>
      </c>
      <c r="Q223" s="34" t="s">
        <v>483</v>
      </c>
      <c r="R223" s="364">
        <v>1030</v>
      </c>
      <c r="S223" s="364"/>
      <c r="T223" s="36" t="s">
        <v>30</v>
      </c>
      <c r="U223" s="192">
        <v>350</v>
      </c>
      <c r="V223" s="35">
        <v>1005</v>
      </c>
      <c r="W223" s="364"/>
      <c r="X223" s="9">
        <v>1</v>
      </c>
      <c r="Y223" s="35"/>
      <c r="Z223" s="9">
        <v>1</v>
      </c>
      <c r="AA223" s="192">
        <v>350</v>
      </c>
      <c r="AB223" s="35"/>
      <c r="AC223" s="37" t="s">
        <v>1445</v>
      </c>
      <c r="AD223" s="71"/>
      <c r="AE223" s="72"/>
      <c r="AF223" s="73"/>
      <c r="AG223" s="73"/>
      <c r="AH223" s="72"/>
      <c r="AI223" s="69"/>
      <c r="AJ223" s="67"/>
      <c r="AK223" s="43" t="s">
        <v>17</v>
      </c>
      <c r="AL223" s="32"/>
      <c r="AM223" s="40" t="s">
        <v>470</v>
      </c>
      <c r="AN223" s="43"/>
      <c r="AO223" s="34"/>
      <c r="AP223" s="188"/>
      <c r="AQ223" s="188"/>
      <c r="AR223" s="185"/>
      <c r="AS223" s="185"/>
      <c r="AT223" s="243"/>
      <c r="AU223" s="243"/>
    </row>
    <row r="225" spans="2:44">
      <c r="B225" s="29">
        <v>2022</v>
      </c>
      <c r="C225" s="29">
        <v>6</v>
      </c>
      <c r="D225" s="29">
        <v>6</v>
      </c>
      <c r="E225" s="30" t="s">
        <v>496</v>
      </c>
      <c r="F225" s="29">
        <v>6</v>
      </c>
      <c r="G225" s="31" t="s">
        <v>485</v>
      </c>
      <c r="H225" s="32" t="s">
        <v>467</v>
      </c>
      <c r="I225" s="33" t="s">
        <v>47</v>
      </c>
      <c r="J225" s="32"/>
      <c r="K225" s="9"/>
      <c r="L225" s="10"/>
      <c r="M225" s="10"/>
      <c r="N225" s="10" t="s">
        <v>762</v>
      </c>
      <c r="O225" s="9" t="s">
        <v>1244</v>
      </c>
      <c r="P225" s="9">
        <v>25</v>
      </c>
      <c r="Q225" s="34" t="s">
        <v>274</v>
      </c>
      <c r="R225" s="35">
        <v>1020</v>
      </c>
      <c r="S225" s="35"/>
      <c r="T225" s="36">
        <v>12100</v>
      </c>
      <c r="U225" s="36">
        <v>12100</v>
      </c>
      <c r="V225" s="35">
        <v>1020</v>
      </c>
      <c r="W225" s="35"/>
      <c r="X225" s="9">
        <v>1</v>
      </c>
      <c r="Y225" s="36">
        <v>12100</v>
      </c>
      <c r="Z225" s="9">
        <v>1</v>
      </c>
      <c r="AA225" s="36">
        <v>12100</v>
      </c>
      <c r="AB225" s="35"/>
      <c r="AC225" s="37"/>
      <c r="AD225" s="71"/>
      <c r="AE225" s="38"/>
      <c r="AF225" s="39"/>
      <c r="AG225" s="39"/>
      <c r="AH225" s="38"/>
      <c r="AI225" s="9" t="s">
        <v>5</v>
      </c>
      <c r="AJ225" s="32"/>
      <c r="AK225" s="32" t="s">
        <v>6</v>
      </c>
      <c r="AL225" s="32"/>
      <c r="AM225" s="40" t="s">
        <v>486</v>
      </c>
      <c r="AN225" s="41"/>
      <c r="AO225" s="188"/>
      <c r="AP225" s="188"/>
      <c r="AQ225" s="185"/>
      <c r="AR225" s="185"/>
    </row>
    <row r="226" spans="2:44">
      <c r="B226" s="29">
        <v>2022</v>
      </c>
      <c r="C226" s="29">
        <v>6</v>
      </c>
      <c r="D226" s="29">
        <v>6</v>
      </c>
      <c r="E226" s="30" t="s">
        <v>496</v>
      </c>
      <c r="F226" s="29"/>
      <c r="G226" s="208"/>
      <c r="H226" s="32" t="s">
        <v>467</v>
      </c>
      <c r="I226" s="33" t="s">
        <v>43</v>
      </c>
      <c r="J226" s="32"/>
      <c r="K226" s="9"/>
      <c r="L226" s="10"/>
      <c r="M226" s="10"/>
      <c r="N226" s="10"/>
      <c r="O226" s="9"/>
      <c r="P226" s="191">
        <v>25</v>
      </c>
      <c r="Q226" s="34" t="s">
        <v>483</v>
      </c>
      <c r="R226" s="35">
        <v>1020</v>
      </c>
      <c r="S226" s="35"/>
      <c r="T226" s="36" t="s">
        <v>30</v>
      </c>
      <c r="U226" s="472">
        <v>500</v>
      </c>
      <c r="V226" s="35">
        <v>1020</v>
      </c>
      <c r="W226" s="35"/>
      <c r="X226" s="9">
        <v>1</v>
      </c>
      <c r="Y226" s="35"/>
      <c r="Z226" s="9">
        <v>1</v>
      </c>
      <c r="AA226" s="472">
        <v>500</v>
      </c>
      <c r="AB226" s="35">
        <v>12600</v>
      </c>
      <c r="AC226" s="37" t="s">
        <v>1395</v>
      </c>
      <c r="AD226" s="71"/>
      <c r="AE226" s="38"/>
      <c r="AF226" s="39"/>
      <c r="AG226" s="39"/>
      <c r="AH226" s="38"/>
      <c r="AI226" s="9"/>
      <c r="AJ226" s="32"/>
      <c r="AK226" s="32" t="s">
        <v>6</v>
      </c>
      <c r="AL226" s="32"/>
      <c r="AM226" s="40" t="s">
        <v>486</v>
      </c>
      <c r="AN226" s="41"/>
      <c r="AO226" s="188"/>
      <c r="AP226" s="188"/>
      <c r="AQ226" s="185"/>
      <c r="AR226" s="185"/>
    </row>
    <row r="228" spans="2:44">
      <c r="B228" s="29">
        <v>2022</v>
      </c>
      <c r="C228" s="29">
        <v>6</v>
      </c>
      <c r="D228" s="29">
        <v>6</v>
      </c>
      <c r="E228" s="30" t="s">
        <v>496</v>
      </c>
      <c r="F228" s="29">
        <v>6</v>
      </c>
      <c r="G228" s="31" t="s">
        <v>485</v>
      </c>
      <c r="H228" s="32" t="s">
        <v>467</v>
      </c>
      <c r="I228" s="33" t="s">
        <v>47</v>
      </c>
      <c r="J228" s="32"/>
      <c r="K228" s="9"/>
      <c r="L228" s="10"/>
      <c r="M228" s="10"/>
      <c r="N228" s="10" t="s">
        <v>762</v>
      </c>
      <c r="O228" s="9" t="s">
        <v>1244</v>
      </c>
      <c r="P228" s="9">
        <v>25</v>
      </c>
      <c r="Q228" s="34" t="s">
        <v>274</v>
      </c>
      <c r="R228" s="35">
        <v>1020</v>
      </c>
      <c r="S228" s="35"/>
      <c r="T228" s="36">
        <v>12100</v>
      </c>
      <c r="U228" s="36">
        <v>12100</v>
      </c>
      <c r="V228" s="35">
        <v>1020</v>
      </c>
      <c r="W228" s="35"/>
      <c r="X228" s="9">
        <v>1</v>
      </c>
      <c r="Y228" s="36">
        <v>12100</v>
      </c>
      <c r="Z228" s="9">
        <v>1</v>
      </c>
      <c r="AA228" s="36">
        <v>12100</v>
      </c>
      <c r="AB228" s="35"/>
      <c r="AC228" s="37"/>
      <c r="AD228" s="71"/>
      <c r="AE228" s="38"/>
      <c r="AF228" s="39"/>
      <c r="AG228" s="39"/>
      <c r="AH228" s="38"/>
      <c r="AI228" s="9" t="s">
        <v>5</v>
      </c>
      <c r="AJ228" s="32"/>
      <c r="AK228" s="32" t="s">
        <v>6</v>
      </c>
      <c r="AL228" s="32"/>
      <c r="AM228" s="40" t="s">
        <v>486</v>
      </c>
      <c r="AN228" s="41"/>
      <c r="AO228" s="188"/>
      <c r="AP228" s="188"/>
      <c r="AQ228" s="185"/>
      <c r="AR228" s="185"/>
    </row>
    <row r="229" spans="2:44">
      <c r="B229" s="29">
        <v>2022</v>
      </c>
      <c r="C229" s="29">
        <v>6</v>
      </c>
      <c r="D229" s="29">
        <v>6</v>
      </c>
      <c r="E229" s="30" t="s">
        <v>496</v>
      </c>
      <c r="F229" s="29"/>
      <c r="G229" s="208"/>
      <c r="H229" s="32" t="s">
        <v>467</v>
      </c>
      <c r="I229" s="33" t="s">
        <v>43</v>
      </c>
      <c r="J229" s="32"/>
      <c r="K229" s="9"/>
      <c r="L229" s="10"/>
      <c r="M229" s="10"/>
      <c r="N229" s="10"/>
      <c r="O229" s="9"/>
      <c r="P229" s="191">
        <v>25</v>
      </c>
      <c r="Q229" s="34" t="s">
        <v>483</v>
      </c>
      <c r="R229" s="35">
        <v>1020</v>
      </c>
      <c r="S229" s="35"/>
      <c r="T229" s="36" t="s">
        <v>30</v>
      </c>
      <c r="U229" s="472">
        <v>500</v>
      </c>
      <c r="V229" s="35">
        <v>1020</v>
      </c>
      <c r="W229" s="35"/>
      <c r="X229" s="9">
        <v>1</v>
      </c>
      <c r="Y229" s="35"/>
      <c r="Z229" s="9">
        <v>1</v>
      </c>
      <c r="AA229" s="472">
        <v>500</v>
      </c>
      <c r="AB229" s="35">
        <v>12600</v>
      </c>
      <c r="AC229" s="37" t="s">
        <v>910</v>
      </c>
      <c r="AD229" s="71"/>
      <c r="AE229" s="38"/>
      <c r="AF229" s="39"/>
      <c r="AG229" s="39"/>
      <c r="AH229" s="38"/>
      <c r="AI229" s="9"/>
      <c r="AJ229" s="32"/>
      <c r="AK229" s="32" t="s">
        <v>6</v>
      </c>
      <c r="AL229" s="32"/>
      <c r="AM229" s="40" t="s">
        <v>486</v>
      </c>
      <c r="AN229" s="41"/>
      <c r="AO229" s="188"/>
      <c r="AP229" s="188"/>
      <c r="AQ229" s="185"/>
      <c r="AR229" s="185"/>
    </row>
  </sheetData>
  <phoneticPr fontId="9"/>
  <conditionalFormatting sqref="AL91 AL18:AM19 AL21:AM22 AL15:AL23 AL28:AL30 AL45:AL46 AL33 AL36 AL41:AL43">
    <cfRule type="cellIs" dxfId="1577" priority="405" operator="equal">
      <formula>"ＮＧ"</formula>
    </cfRule>
    <cfRule type="cellIs" dxfId="1576" priority="406" operator="equal">
      <formula>"良短"</formula>
    </cfRule>
    <cfRule type="cellIs" dxfId="1575" priority="407" operator="equal">
      <formula>"保留"</formula>
    </cfRule>
    <cfRule type="cellIs" dxfId="1574" priority="408" operator="equal">
      <formula>"合短"</formula>
    </cfRule>
  </conditionalFormatting>
  <conditionalFormatting sqref="AL95">
    <cfRule type="cellIs" dxfId="1573" priority="401" operator="equal">
      <formula>"ＮＧ"</formula>
    </cfRule>
    <cfRule type="cellIs" dxfId="1572" priority="402" operator="equal">
      <formula>"良短"</formula>
    </cfRule>
    <cfRule type="cellIs" dxfId="1571" priority="403" operator="equal">
      <formula>"保留"</formula>
    </cfRule>
    <cfRule type="cellIs" dxfId="1570" priority="404" operator="equal">
      <formula>"合短"</formula>
    </cfRule>
  </conditionalFormatting>
  <conditionalFormatting sqref="AL24:AL25">
    <cfRule type="cellIs" dxfId="1569" priority="378" operator="equal">
      <formula>"ＮＧ"</formula>
    </cfRule>
    <cfRule type="cellIs" dxfId="1568" priority="379" operator="equal">
      <formula>"良短"</formula>
    </cfRule>
    <cfRule type="cellIs" dxfId="1567" priority="380" operator="equal">
      <formula>"保留"</formula>
    </cfRule>
    <cfRule type="cellIs" dxfId="1566" priority="381" operator="equal">
      <formula>"合短"</formula>
    </cfRule>
  </conditionalFormatting>
  <conditionalFormatting sqref="AL48:AL49">
    <cfRule type="cellIs" dxfId="1565" priority="450" operator="equal">
      <formula>"ＮＧ"</formula>
    </cfRule>
    <cfRule type="cellIs" dxfId="1564" priority="451" operator="equal">
      <formula>"良短"</formula>
    </cfRule>
    <cfRule type="cellIs" dxfId="1563" priority="452" operator="equal">
      <formula>"保留"</formula>
    </cfRule>
    <cfRule type="cellIs" dxfId="1562" priority="453" operator="equal">
      <formula>"合短"</formula>
    </cfRule>
  </conditionalFormatting>
  <conditionalFormatting sqref="AL48:AL49">
    <cfRule type="cellIs" dxfId="1561" priority="446" operator="equal">
      <formula>"ＮＧ"</formula>
    </cfRule>
    <cfRule type="cellIs" dxfId="1560" priority="447" operator="equal">
      <formula>"良短"</formula>
    </cfRule>
    <cfRule type="cellIs" dxfId="1559" priority="448" operator="equal">
      <formula>"保留"</formula>
    </cfRule>
    <cfRule type="cellIs" dxfId="1558" priority="449" operator="equal">
      <formula>"合短"</formula>
    </cfRule>
  </conditionalFormatting>
  <conditionalFormatting sqref="AL75">
    <cfRule type="cellIs" dxfId="1557" priority="420" operator="equal">
      <formula>"ＮＧ"</formula>
    </cfRule>
    <cfRule type="cellIs" dxfId="1556" priority="421" operator="equal">
      <formula>"良短"</formula>
    </cfRule>
    <cfRule type="cellIs" dxfId="1555" priority="422" operator="equal">
      <formula>"保留"</formula>
    </cfRule>
    <cfRule type="cellIs" dxfId="1554" priority="423" operator="equal">
      <formula>"合短"</formula>
    </cfRule>
  </conditionalFormatting>
  <conditionalFormatting sqref="AL79">
    <cfRule type="cellIs" dxfId="1553" priority="416" operator="equal">
      <formula>"ＮＧ"</formula>
    </cfRule>
    <cfRule type="cellIs" dxfId="1552" priority="417" operator="equal">
      <formula>"良短"</formula>
    </cfRule>
    <cfRule type="cellIs" dxfId="1551" priority="418" operator="equal">
      <formula>"保留"</formula>
    </cfRule>
    <cfRule type="cellIs" dxfId="1550" priority="419" operator="equal">
      <formula>"合短"</formula>
    </cfRule>
  </conditionalFormatting>
  <conditionalFormatting sqref="AL99">
    <cfRule type="cellIs" dxfId="1549" priority="397" operator="equal">
      <formula>"ＮＧ"</formula>
    </cfRule>
    <cfRule type="cellIs" dxfId="1548" priority="398" operator="equal">
      <formula>"良短"</formula>
    </cfRule>
    <cfRule type="cellIs" dxfId="1547" priority="399" operator="equal">
      <formula>"保留"</formula>
    </cfRule>
    <cfRule type="cellIs" dxfId="1546" priority="400" operator="equal">
      <formula>"合短"</formula>
    </cfRule>
  </conditionalFormatting>
  <conditionalFormatting sqref="AL103">
    <cfRule type="cellIs" dxfId="1545" priority="393" operator="equal">
      <formula>"ＮＧ"</formula>
    </cfRule>
    <cfRule type="cellIs" dxfId="1544" priority="394" operator="equal">
      <formula>"良短"</formula>
    </cfRule>
    <cfRule type="cellIs" dxfId="1543" priority="395" operator="equal">
      <formula>"保留"</formula>
    </cfRule>
    <cfRule type="cellIs" dxfId="1542" priority="396" operator="equal">
      <formula>"合短"</formula>
    </cfRule>
  </conditionalFormatting>
  <conditionalFormatting sqref="AL103">
    <cfRule type="cellIs" dxfId="1541" priority="389" operator="equal">
      <formula>"ＮＧ"</formula>
    </cfRule>
    <cfRule type="cellIs" dxfId="1540" priority="390" operator="equal">
      <formula>"良短"</formula>
    </cfRule>
    <cfRule type="cellIs" dxfId="1539" priority="391" operator="equal">
      <formula>"保留"</formula>
    </cfRule>
    <cfRule type="cellIs" dxfId="1538" priority="392" operator="equal">
      <formula>"合短"</formula>
    </cfRule>
  </conditionalFormatting>
  <conditionalFormatting sqref="AL10">
    <cfRule type="cellIs" dxfId="1537" priority="352" operator="equal">
      <formula>"ＮＧ"</formula>
    </cfRule>
    <cfRule type="cellIs" dxfId="1536" priority="353" operator="equal">
      <formula>"良短"</formula>
    </cfRule>
    <cfRule type="cellIs" dxfId="1535" priority="354" operator="equal">
      <formula>"保留"</formula>
    </cfRule>
    <cfRule type="cellIs" dxfId="1534" priority="355" operator="equal">
      <formula>"合短"</formula>
    </cfRule>
  </conditionalFormatting>
  <conditionalFormatting sqref="AL24:AL25">
    <cfRule type="cellIs" dxfId="1533" priority="364" operator="equal">
      <formula>"ＮＧ"</formula>
    </cfRule>
    <cfRule type="cellIs" dxfId="1532" priority="365" operator="equal">
      <formula>"良短"</formula>
    </cfRule>
    <cfRule type="cellIs" dxfId="1531" priority="366" operator="equal">
      <formula>"保留"</formula>
    </cfRule>
    <cfRule type="cellIs" dxfId="1530" priority="367" operator="equal">
      <formula>"合短"</formula>
    </cfRule>
  </conditionalFormatting>
  <conditionalFormatting sqref="AL24:AL25">
    <cfRule type="cellIs" dxfId="1529" priority="360" operator="equal">
      <formula>"ＮＧ"</formula>
    </cfRule>
    <cfRule type="cellIs" dxfId="1528" priority="361" operator="equal">
      <formula>"良短"</formula>
    </cfRule>
    <cfRule type="cellIs" dxfId="1527" priority="362" operator="equal">
      <formula>"保留"</formula>
    </cfRule>
    <cfRule type="cellIs" dxfId="1526" priority="363" operator="equal">
      <formula>"合短"</formula>
    </cfRule>
  </conditionalFormatting>
  <conditionalFormatting sqref="AL24:AL25">
    <cfRule type="cellIs" dxfId="1525" priority="356" operator="equal">
      <formula>"ＮＧ"</formula>
    </cfRule>
    <cfRule type="cellIs" dxfId="1524" priority="357" operator="equal">
      <formula>"良短"</formula>
    </cfRule>
    <cfRule type="cellIs" dxfId="1523" priority="358" operator="equal">
      <formula>"保留"</formula>
    </cfRule>
    <cfRule type="cellIs" dxfId="1522" priority="359" operator="equal">
      <formula>"合短"</formula>
    </cfRule>
  </conditionalFormatting>
  <conditionalFormatting sqref="AL10">
    <cfRule type="cellIs" dxfId="1521" priority="348" operator="equal">
      <formula>"ＮＧ"</formula>
    </cfRule>
    <cfRule type="cellIs" dxfId="1520" priority="349" operator="equal">
      <formula>"良短"</formula>
    </cfRule>
    <cfRule type="cellIs" dxfId="1519" priority="350" operator="equal">
      <formula>"保留"</formula>
    </cfRule>
    <cfRule type="cellIs" dxfId="1518" priority="351" operator="equal">
      <formula>"合短"</formula>
    </cfRule>
  </conditionalFormatting>
  <conditionalFormatting sqref="AL122">
    <cfRule type="cellIs" dxfId="1517" priority="344" operator="equal">
      <formula>"ＮＧ"</formula>
    </cfRule>
    <cfRule type="cellIs" dxfId="1516" priority="345" operator="equal">
      <formula>"良短"</formula>
    </cfRule>
    <cfRule type="cellIs" dxfId="1515" priority="346" operator="equal">
      <formula>"保留"</formula>
    </cfRule>
    <cfRule type="cellIs" dxfId="1514" priority="347" operator="equal">
      <formula>"合短"</formula>
    </cfRule>
  </conditionalFormatting>
  <conditionalFormatting sqref="AL122">
    <cfRule type="cellIs" dxfId="1513" priority="340" operator="equal">
      <formula>"ＮＧ"</formula>
    </cfRule>
    <cfRule type="cellIs" dxfId="1512" priority="341" operator="equal">
      <formula>"良短"</formula>
    </cfRule>
    <cfRule type="cellIs" dxfId="1511" priority="342" operator="equal">
      <formula>"保留"</formula>
    </cfRule>
    <cfRule type="cellIs" dxfId="1510" priority="343" operator="equal">
      <formula>"合短"</formula>
    </cfRule>
  </conditionalFormatting>
  <conditionalFormatting sqref="AL121">
    <cfRule type="cellIs" dxfId="1509" priority="336" operator="equal">
      <formula>"ＮＧ"</formula>
    </cfRule>
    <cfRule type="cellIs" dxfId="1508" priority="337" operator="equal">
      <formula>"良短"</formula>
    </cfRule>
    <cfRule type="cellIs" dxfId="1507" priority="338" operator="equal">
      <formula>"保留"</formula>
    </cfRule>
    <cfRule type="cellIs" dxfId="1506" priority="339" operator="equal">
      <formula>"合短"</formula>
    </cfRule>
  </conditionalFormatting>
  <conditionalFormatting sqref="AL121">
    <cfRule type="cellIs" dxfId="1505" priority="332" operator="equal">
      <formula>"ＮＧ"</formula>
    </cfRule>
    <cfRule type="cellIs" dxfId="1504" priority="333" operator="equal">
      <formula>"良短"</formula>
    </cfRule>
    <cfRule type="cellIs" dxfId="1503" priority="334" operator="equal">
      <formula>"保留"</formula>
    </cfRule>
    <cfRule type="cellIs" dxfId="1502" priority="335" operator="equal">
      <formula>"合短"</formula>
    </cfRule>
  </conditionalFormatting>
  <conditionalFormatting sqref="AL113">
    <cfRule type="cellIs" dxfId="1501" priority="328" operator="equal">
      <formula>"ＮＧ"</formula>
    </cfRule>
    <cfRule type="cellIs" dxfId="1500" priority="329" operator="equal">
      <formula>"良短"</formula>
    </cfRule>
    <cfRule type="cellIs" dxfId="1499" priority="330" operator="equal">
      <formula>"保留"</formula>
    </cfRule>
    <cfRule type="cellIs" dxfId="1498" priority="331" operator="equal">
      <formula>"合短"</formula>
    </cfRule>
  </conditionalFormatting>
  <conditionalFormatting sqref="AL113">
    <cfRule type="cellIs" dxfId="1497" priority="324" operator="equal">
      <formula>"ＮＧ"</formula>
    </cfRule>
    <cfRule type="cellIs" dxfId="1496" priority="325" operator="equal">
      <formula>"良短"</formula>
    </cfRule>
    <cfRule type="cellIs" dxfId="1495" priority="326" operator="equal">
      <formula>"保留"</formula>
    </cfRule>
    <cfRule type="cellIs" dxfId="1494" priority="327" operator="equal">
      <formula>"合短"</formula>
    </cfRule>
  </conditionalFormatting>
  <conditionalFormatting sqref="AL117">
    <cfRule type="cellIs" dxfId="1493" priority="320" operator="equal">
      <formula>"ＮＧ"</formula>
    </cfRule>
    <cfRule type="cellIs" dxfId="1492" priority="321" operator="equal">
      <formula>"良短"</formula>
    </cfRule>
    <cfRule type="cellIs" dxfId="1491" priority="322" operator="equal">
      <formula>"保留"</formula>
    </cfRule>
    <cfRule type="cellIs" dxfId="1490" priority="323" operator="equal">
      <formula>"合短"</formula>
    </cfRule>
  </conditionalFormatting>
  <conditionalFormatting sqref="AL117">
    <cfRule type="cellIs" dxfId="1489" priority="316" operator="equal">
      <formula>"ＮＧ"</formula>
    </cfRule>
    <cfRule type="cellIs" dxfId="1488" priority="317" operator="equal">
      <formula>"良短"</formula>
    </cfRule>
    <cfRule type="cellIs" dxfId="1487" priority="318" operator="equal">
      <formula>"保留"</formula>
    </cfRule>
    <cfRule type="cellIs" dxfId="1486" priority="319" operator="equal">
      <formula>"合短"</formula>
    </cfRule>
  </conditionalFormatting>
  <conditionalFormatting sqref="AL118:AL119">
    <cfRule type="cellIs" dxfId="1485" priority="312" operator="equal">
      <formula>"ＮＧ"</formula>
    </cfRule>
    <cfRule type="cellIs" dxfId="1484" priority="313" operator="equal">
      <formula>"良短"</formula>
    </cfRule>
    <cfRule type="cellIs" dxfId="1483" priority="314" operator="equal">
      <formula>"保留"</formula>
    </cfRule>
    <cfRule type="cellIs" dxfId="1482" priority="315" operator="equal">
      <formula>"合短"</formula>
    </cfRule>
  </conditionalFormatting>
  <conditionalFormatting sqref="AL118:AL119">
    <cfRule type="cellIs" dxfId="1481" priority="308" operator="equal">
      <formula>"ＮＧ"</formula>
    </cfRule>
    <cfRule type="cellIs" dxfId="1480" priority="309" operator="equal">
      <formula>"良短"</formula>
    </cfRule>
    <cfRule type="cellIs" dxfId="1479" priority="310" operator="equal">
      <formula>"保留"</formula>
    </cfRule>
    <cfRule type="cellIs" dxfId="1478" priority="311" operator="equal">
      <formula>"合短"</formula>
    </cfRule>
  </conditionalFormatting>
  <conditionalFormatting sqref="AL143">
    <cfRule type="cellIs" dxfId="1477" priority="304" operator="equal">
      <formula>"ＮＧ"</formula>
    </cfRule>
    <cfRule type="cellIs" dxfId="1476" priority="305" operator="equal">
      <formula>"良短"</formula>
    </cfRule>
    <cfRule type="cellIs" dxfId="1475" priority="306" operator="equal">
      <formula>"保留"</formula>
    </cfRule>
    <cfRule type="cellIs" dxfId="1474" priority="307" operator="equal">
      <formula>"合短"</formula>
    </cfRule>
  </conditionalFormatting>
  <conditionalFormatting sqref="AL143">
    <cfRule type="cellIs" dxfId="1473" priority="300" operator="equal">
      <formula>"ＮＧ"</formula>
    </cfRule>
    <cfRule type="cellIs" dxfId="1472" priority="301" operator="equal">
      <formula>"良短"</formula>
    </cfRule>
    <cfRule type="cellIs" dxfId="1471" priority="302" operator="equal">
      <formula>"保留"</formula>
    </cfRule>
    <cfRule type="cellIs" dxfId="1470" priority="303" operator="equal">
      <formula>"合短"</formula>
    </cfRule>
  </conditionalFormatting>
  <conditionalFormatting sqref="AL147">
    <cfRule type="cellIs" dxfId="1469" priority="296" operator="equal">
      <formula>"ＮＧ"</formula>
    </cfRule>
    <cfRule type="cellIs" dxfId="1468" priority="297" operator="equal">
      <formula>"良短"</formula>
    </cfRule>
    <cfRule type="cellIs" dxfId="1467" priority="298" operator="equal">
      <formula>"保留"</formula>
    </cfRule>
    <cfRule type="cellIs" dxfId="1466" priority="299" operator="equal">
      <formula>"合短"</formula>
    </cfRule>
  </conditionalFormatting>
  <conditionalFormatting sqref="AL147">
    <cfRule type="cellIs" dxfId="1465" priority="292" operator="equal">
      <formula>"ＮＧ"</formula>
    </cfRule>
    <cfRule type="cellIs" dxfId="1464" priority="293" operator="equal">
      <formula>"良短"</formula>
    </cfRule>
    <cfRule type="cellIs" dxfId="1463" priority="294" operator="equal">
      <formula>"保留"</formula>
    </cfRule>
    <cfRule type="cellIs" dxfId="1462" priority="295" operator="equal">
      <formula>"合短"</formula>
    </cfRule>
  </conditionalFormatting>
  <conditionalFormatting sqref="AL151">
    <cfRule type="cellIs" dxfId="1461" priority="288" operator="equal">
      <formula>"ＮＧ"</formula>
    </cfRule>
    <cfRule type="cellIs" dxfId="1460" priority="289" operator="equal">
      <formula>"良短"</formula>
    </cfRule>
    <cfRule type="cellIs" dxfId="1459" priority="290" operator="equal">
      <formula>"保留"</formula>
    </cfRule>
    <cfRule type="cellIs" dxfId="1458" priority="291" operator="equal">
      <formula>"合短"</formula>
    </cfRule>
  </conditionalFormatting>
  <conditionalFormatting sqref="AL151">
    <cfRule type="cellIs" dxfId="1457" priority="284" operator="equal">
      <formula>"ＮＧ"</formula>
    </cfRule>
    <cfRule type="cellIs" dxfId="1456" priority="285" operator="equal">
      <formula>"良短"</formula>
    </cfRule>
    <cfRule type="cellIs" dxfId="1455" priority="286" operator="equal">
      <formula>"保留"</formula>
    </cfRule>
    <cfRule type="cellIs" dxfId="1454" priority="287" operator="equal">
      <formula>"合短"</formula>
    </cfRule>
  </conditionalFormatting>
  <conditionalFormatting sqref="AL87">
    <cfRule type="cellIs" dxfId="1453" priority="409" operator="equal">
      <formula>"ＮＧ"</formula>
    </cfRule>
    <cfRule type="cellIs" dxfId="1452" priority="410" operator="equal">
      <formula>"良短"</formula>
    </cfRule>
    <cfRule type="cellIs" dxfId="1451" priority="411" operator="equal">
      <formula>"保留"</formula>
    </cfRule>
    <cfRule type="cellIs" dxfId="1450" priority="412" operator="equal">
      <formula>"合短"</formula>
    </cfRule>
  </conditionalFormatting>
  <conditionalFormatting sqref="AL110:AL111">
    <cfRule type="cellIs" dxfId="1449" priority="382" operator="equal">
      <formula>"ＮＧ"</formula>
    </cfRule>
    <cfRule type="cellIs" dxfId="1448" priority="383" operator="equal">
      <formula>"良短"</formula>
    </cfRule>
    <cfRule type="cellIs" dxfId="1447" priority="384" operator="equal">
      <formula>"保留"</formula>
    </cfRule>
    <cfRule type="cellIs" dxfId="1446" priority="385" operator="equal">
      <formula>"合短"</formula>
    </cfRule>
  </conditionalFormatting>
  <conditionalFormatting sqref="AL129:AL130 AL132:AL133 AL3:AL26 AL28:AL30 AL45:AL47 AL33 AL36 AL41:AL43">
    <cfRule type="cellIs" dxfId="1445" priority="375" operator="equal">
      <formula>"良短"</formula>
    </cfRule>
    <cfRule type="cellIs" dxfId="1444" priority="376" operator="equal">
      <formula>"保留"</formula>
    </cfRule>
    <cfRule type="cellIs" dxfId="1443" priority="377" operator="equal">
      <formula>"合短"</formula>
    </cfRule>
  </conditionalFormatting>
  <conditionalFormatting sqref="AL60:AL61 AL68:AL69 AL71:AL73 AL79:AL81 AL84:AL85 AL87:AL89 AL91:AL93 AL95:AL97 AL99:AL101 AL135:AL137 AL139:AL141">
    <cfRule type="cellIs" dxfId="1442" priority="465" operator="equal">
      <formula>"良短"</formula>
    </cfRule>
    <cfRule type="cellIs" dxfId="1441" priority="466" operator="equal">
      <formula>"保留"</formula>
    </cfRule>
    <cfRule type="cellIs" dxfId="1440" priority="467" operator="equal">
      <formula>"合短"</formula>
    </cfRule>
  </conditionalFormatting>
  <conditionalFormatting sqref="AL76:AL77 AL79:AL81 AL88:AL89 AL92:AL93 AL96:AL97 AL100:AL101 AL104:AL105 AL11:AL12 AL123 AL114:AL115 AL139:AL141 AL144:AL145 AL148:AL149 AL132:AL133 AL129:AL130 AL152:AL153">
    <cfRule type="cellIs" dxfId="1439" priority="458" operator="equal">
      <formula>"ＮＧ"</formula>
    </cfRule>
    <cfRule type="cellIs" dxfId="1438" priority="459" operator="equal">
      <formula>"良短"</formula>
    </cfRule>
    <cfRule type="cellIs" dxfId="1437" priority="460" operator="equal">
      <formula>"保留"</formula>
    </cfRule>
    <cfRule type="cellIs" dxfId="1436" priority="461" operator="equal">
      <formula>"合短"</formula>
    </cfRule>
  </conditionalFormatting>
  <conditionalFormatting sqref="AL51">
    <cfRule type="cellIs" dxfId="1435" priority="440" operator="equal">
      <formula>"良短"</formula>
    </cfRule>
    <cfRule type="cellIs" dxfId="1434" priority="441" operator="equal">
      <formula>"保留"</formula>
    </cfRule>
    <cfRule type="cellIs" dxfId="1433" priority="442" operator="equal">
      <formula>"合短"</formula>
    </cfRule>
  </conditionalFormatting>
  <conditionalFormatting sqref="AL55:AL57">
    <cfRule type="cellIs" dxfId="1432" priority="437" operator="equal">
      <formula>"良短"</formula>
    </cfRule>
    <cfRule type="cellIs" dxfId="1431" priority="438" operator="equal">
      <formula>"保留"</formula>
    </cfRule>
    <cfRule type="cellIs" dxfId="1430" priority="439" operator="equal">
      <formula>"合短"</formula>
    </cfRule>
  </conditionalFormatting>
  <conditionalFormatting sqref="AL52:AL53">
    <cfRule type="cellIs" dxfId="1429" priority="443" operator="equal">
      <formula>"良短"</formula>
    </cfRule>
    <cfRule type="cellIs" dxfId="1428" priority="444" operator="equal">
      <formula>"保留"</formula>
    </cfRule>
    <cfRule type="cellIs" dxfId="1427" priority="445" operator="equal">
      <formula>"合短"</formula>
    </cfRule>
  </conditionalFormatting>
  <conditionalFormatting sqref="AL59">
    <cfRule type="cellIs" dxfId="1426" priority="434" operator="equal">
      <formula>"良短"</formula>
    </cfRule>
    <cfRule type="cellIs" dxfId="1425" priority="435" operator="equal">
      <formula>"保留"</formula>
    </cfRule>
    <cfRule type="cellIs" dxfId="1424" priority="436" operator="equal">
      <formula>"合短"</formula>
    </cfRule>
  </conditionalFormatting>
  <conditionalFormatting sqref="AL59">
    <cfRule type="cellIs" dxfId="1423" priority="431" operator="equal">
      <formula>"良短"</formula>
    </cfRule>
    <cfRule type="cellIs" dxfId="1422" priority="432" operator="equal">
      <formula>"保留"</formula>
    </cfRule>
    <cfRule type="cellIs" dxfId="1421" priority="433" operator="equal">
      <formula>"合短"</formula>
    </cfRule>
  </conditionalFormatting>
  <conditionalFormatting sqref="AL67">
    <cfRule type="cellIs" dxfId="1420" priority="428" operator="equal">
      <formula>"良短"</formula>
    </cfRule>
    <cfRule type="cellIs" dxfId="1419" priority="429" operator="equal">
      <formula>"保留"</formula>
    </cfRule>
    <cfRule type="cellIs" dxfId="1418" priority="430" operator="equal">
      <formula>"合短"</formula>
    </cfRule>
  </conditionalFormatting>
  <conditionalFormatting sqref="AL75">
    <cfRule type="cellIs" dxfId="1417" priority="424" operator="equal">
      <formula>"ＮＧ"</formula>
    </cfRule>
    <cfRule type="cellIs" dxfId="1416" priority="425" operator="equal">
      <formula>"良短"</formula>
    </cfRule>
    <cfRule type="cellIs" dxfId="1415" priority="426" operator="equal">
      <formula>"保留"</formula>
    </cfRule>
    <cfRule type="cellIs" dxfId="1414" priority="427" operator="equal">
      <formula>"合短"</formula>
    </cfRule>
  </conditionalFormatting>
  <conditionalFormatting sqref="AL83">
    <cfRule type="cellIs" dxfId="1413" priority="413" operator="equal">
      <formula>"良短"</formula>
    </cfRule>
    <cfRule type="cellIs" dxfId="1412" priority="414" operator="equal">
      <formula>"保留"</formula>
    </cfRule>
    <cfRule type="cellIs" dxfId="1411" priority="415" operator="equal">
      <formula>"合短"</formula>
    </cfRule>
  </conditionalFormatting>
  <conditionalFormatting sqref="AL110:AL111">
    <cfRule type="cellIs" dxfId="1410" priority="386" operator="equal">
      <formula>"良短"</formula>
    </cfRule>
    <cfRule type="cellIs" dxfId="1409" priority="387" operator="equal">
      <formula>"保留"</formula>
    </cfRule>
    <cfRule type="cellIs" dxfId="1408" priority="388" operator="equal">
      <formula>"合短"</formula>
    </cfRule>
  </conditionalFormatting>
  <conditionalFormatting sqref="AL24:AL25">
    <cfRule type="cellIs" dxfId="1407" priority="372" operator="equal">
      <formula>"良短"</formula>
    </cfRule>
    <cfRule type="cellIs" dxfId="1406" priority="373" operator="equal">
      <formula>"保留"</formula>
    </cfRule>
    <cfRule type="cellIs" dxfId="1405" priority="374" operator="equal">
      <formula>"合短"</formula>
    </cfRule>
  </conditionalFormatting>
  <conditionalFormatting sqref="AL24:AL25">
    <cfRule type="cellIs" dxfId="1404" priority="368" operator="equal">
      <formula>"ＮＧ"</formula>
    </cfRule>
    <cfRule type="cellIs" dxfId="1403" priority="369" operator="equal">
      <formula>"良短"</formula>
    </cfRule>
    <cfRule type="cellIs" dxfId="1402" priority="370" operator="equal">
      <formula>"保留"</formula>
    </cfRule>
    <cfRule type="cellIs" dxfId="1401" priority="371" operator="equal">
      <formula>"合短"</formula>
    </cfRule>
  </conditionalFormatting>
  <conditionalFormatting sqref="AL159:AL161">
    <cfRule type="cellIs" dxfId="1400" priority="271" operator="equal">
      <formula>"ＮＧ"</formula>
    </cfRule>
    <cfRule type="cellIs" dxfId="1399" priority="272" operator="equal">
      <formula>"保留"</formula>
    </cfRule>
  </conditionalFormatting>
  <conditionalFormatting sqref="AL198:AL200">
    <cfRule type="cellIs" dxfId="1398" priority="267" operator="equal">
      <formula>"ＮＧ"</formula>
    </cfRule>
    <cfRule type="cellIs" dxfId="1397" priority="268" operator="equal">
      <formula>"保留"</formula>
    </cfRule>
  </conditionalFormatting>
  <conditionalFormatting sqref="AL194:AL196">
    <cfRule type="cellIs" dxfId="1396" priority="237" operator="equal">
      <formula>"合短"</formula>
    </cfRule>
    <cfRule type="cellIs" dxfId="1395" priority="238" operator="equal">
      <formula>"NG"</formula>
    </cfRule>
    <cfRule type="cellIs" dxfId="1394" priority="239" operator="equal">
      <formula>"保留"</formula>
    </cfRule>
  </conditionalFormatting>
  <conditionalFormatting sqref="AL203:AL204">
    <cfRule type="cellIs" dxfId="1393" priority="233" operator="equal">
      <formula>"ＮＧ"</formula>
    </cfRule>
    <cfRule type="cellIs" dxfId="1392" priority="234" operator="equal">
      <formula>"良短"</formula>
    </cfRule>
    <cfRule type="cellIs" dxfId="1391" priority="235" operator="equal">
      <formula>"保留"</formula>
    </cfRule>
    <cfRule type="cellIs" dxfId="1390" priority="236" operator="equal">
      <formula>"合短"</formula>
    </cfRule>
  </conditionalFormatting>
  <conditionalFormatting sqref="AL203:AL204">
    <cfRule type="cellIs" dxfId="1389" priority="230" operator="equal">
      <formula>"良短"</formula>
    </cfRule>
    <cfRule type="cellIs" dxfId="1388" priority="231" operator="equal">
      <formula>"保留"</formula>
    </cfRule>
    <cfRule type="cellIs" dxfId="1387" priority="232" operator="equal">
      <formula>"合短"</formula>
    </cfRule>
  </conditionalFormatting>
  <conditionalFormatting sqref="AL202">
    <cfRule type="cellIs" dxfId="1386" priority="219" operator="equal">
      <formula>"ＮＧ"</formula>
    </cfRule>
    <cfRule type="cellIs" dxfId="1385" priority="220" operator="equal">
      <formula>"良短"</formula>
    </cfRule>
    <cfRule type="cellIs" dxfId="1384" priority="221" operator="equal">
      <formula>"保留"</formula>
    </cfRule>
    <cfRule type="cellIs" dxfId="1383" priority="222" operator="equal">
      <formula>"合短"</formula>
    </cfRule>
  </conditionalFormatting>
  <conditionalFormatting sqref="AL202">
    <cfRule type="cellIs" dxfId="1382" priority="223" operator="equal">
      <formula>"ＮＧ"</formula>
    </cfRule>
    <cfRule type="cellIs" dxfId="1381" priority="224" operator="equal">
      <formula>"良短"</formula>
    </cfRule>
    <cfRule type="cellIs" dxfId="1380" priority="225" operator="equal">
      <formula>"保留"</formula>
    </cfRule>
    <cfRule type="cellIs" dxfId="1379" priority="226" operator="equal">
      <formula>"合短"</formula>
    </cfRule>
  </conditionalFormatting>
  <conditionalFormatting sqref="AL202">
    <cfRule type="cellIs" dxfId="1378" priority="216" operator="equal">
      <formula>"良短"</formula>
    </cfRule>
    <cfRule type="cellIs" dxfId="1377" priority="217" operator="equal">
      <formula>"保留"</formula>
    </cfRule>
    <cfRule type="cellIs" dxfId="1376" priority="218" operator="equal">
      <formula>"合短"</formula>
    </cfRule>
  </conditionalFormatting>
  <conditionalFormatting sqref="AL202">
    <cfRule type="cellIs" dxfId="1375" priority="227" operator="equal">
      <formula>"良短"</formula>
    </cfRule>
    <cfRule type="cellIs" dxfId="1374" priority="228" operator="equal">
      <formula>"保留"</formula>
    </cfRule>
    <cfRule type="cellIs" dxfId="1373" priority="229" operator="equal">
      <formula>"合短"</formula>
    </cfRule>
  </conditionalFormatting>
  <conditionalFormatting sqref="AL155:AL157">
    <cfRule type="cellIs" dxfId="1372" priority="213" operator="equal">
      <formula>"合短"</formula>
    </cfRule>
    <cfRule type="cellIs" dxfId="1371" priority="214" operator="equal">
      <formula>"NG"</formula>
    </cfRule>
    <cfRule type="cellIs" dxfId="1370" priority="215" operator="equal">
      <formula>"保留"</formula>
    </cfRule>
  </conditionalFormatting>
  <conditionalFormatting sqref="AL209:AL210">
    <cfRule type="cellIs" dxfId="1369" priority="209" operator="equal">
      <formula>"ＮＧ"</formula>
    </cfRule>
    <cfRule type="cellIs" dxfId="1368" priority="210" operator="equal">
      <formula>"合短"</formula>
    </cfRule>
    <cfRule type="cellIs" dxfId="1367" priority="211" operator="equal">
      <formula>"良短"</formula>
    </cfRule>
    <cfRule type="cellIs" dxfId="1366" priority="212" operator="equal">
      <formula>"保留"</formula>
    </cfRule>
  </conditionalFormatting>
  <conditionalFormatting sqref="AL167:AL168">
    <cfRule type="cellIs" dxfId="1365" priority="205" operator="equal">
      <formula>"ＮＧ"</formula>
    </cfRule>
    <cfRule type="cellIs" dxfId="1364" priority="206" operator="equal">
      <formula>"合短"</formula>
    </cfRule>
    <cfRule type="cellIs" dxfId="1363" priority="207" operator="equal">
      <formula>"良短"</formula>
    </cfRule>
    <cfRule type="cellIs" dxfId="1362" priority="208" operator="equal">
      <formula>"保留"</formula>
    </cfRule>
  </conditionalFormatting>
  <conditionalFormatting sqref="AL14">
    <cfRule type="cellIs" dxfId="1361" priority="197" operator="equal">
      <formula>"ＮＧ"</formula>
    </cfRule>
    <cfRule type="cellIs" dxfId="1360" priority="198" operator="equal">
      <formula>"良短"</formula>
    </cfRule>
    <cfRule type="cellIs" dxfId="1359" priority="199" operator="equal">
      <formula>"保留"</formula>
    </cfRule>
    <cfRule type="cellIs" dxfId="1358" priority="200" operator="equal">
      <formula>"合短"</formula>
    </cfRule>
  </conditionalFormatting>
  <conditionalFormatting sqref="AL14">
    <cfRule type="cellIs" dxfId="1357" priority="193" operator="equal">
      <formula>"ＮＧ"</formula>
    </cfRule>
    <cfRule type="cellIs" dxfId="1356" priority="194" operator="equal">
      <formula>"良短"</formula>
    </cfRule>
    <cfRule type="cellIs" dxfId="1355" priority="195" operator="equal">
      <formula>"保留"</formula>
    </cfRule>
    <cfRule type="cellIs" dxfId="1354" priority="196" operator="equal">
      <formula>"合短"</formula>
    </cfRule>
  </conditionalFormatting>
  <conditionalFormatting sqref="AL4:AL5">
    <cfRule type="cellIs" dxfId="1353" priority="177" operator="equal">
      <formula>"ＮＧ"</formula>
    </cfRule>
    <cfRule type="cellIs" dxfId="1352" priority="178" operator="equal">
      <formula>"良短"</formula>
    </cfRule>
    <cfRule type="cellIs" dxfId="1351" priority="179" operator="equal">
      <formula>"保留"</formula>
    </cfRule>
    <cfRule type="cellIs" dxfId="1350" priority="180" operator="equal">
      <formula>"合短"</formula>
    </cfRule>
  </conditionalFormatting>
  <conditionalFormatting sqref="AL215:AL217">
    <cfRule type="cellIs" dxfId="1349" priority="170" operator="equal">
      <formula>"良短"</formula>
    </cfRule>
    <cfRule type="cellIs" dxfId="1348" priority="171" operator="equal">
      <formula>"保留"</formula>
    </cfRule>
    <cfRule type="cellIs" dxfId="1347" priority="172" operator="equal">
      <formula>"合短"</formula>
    </cfRule>
  </conditionalFormatting>
  <conditionalFormatting sqref="AL216:AL217">
    <cfRule type="cellIs" dxfId="1346" priority="166" operator="equal">
      <formula>"ＮＧ"</formula>
    </cfRule>
    <cfRule type="cellIs" dxfId="1345" priority="167" operator="equal">
      <formula>"良短"</formula>
    </cfRule>
    <cfRule type="cellIs" dxfId="1344" priority="168" operator="equal">
      <formula>"保留"</formula>
    </cfRule>
    <cfRule type="cellIs" dxfId="1343" priority="169" operator="equal">
      <formula>"合短"</formula>
    </cfRule>
  </conditionalFormatting>
  <conditionalFormatting sqref="AL215">
    <cfRule type="cellIs" dxfId="1342" priority="162" operator="equal">
      <formula>"ＮＧ"</formula>
    </cfRule>
    <cfRule type="cellIs" dxfId="1341" priority="163" operator="equal">
      <formula>"良短"</formula>
    </cfRule>
    <cfRule type="cellIs" dxfId="1340" priority="164" operator="equal">
      <formula>"保留"</formula>
    </cfRule>
    <cfRule type="cellIs" dxfId="1339" priority="165" operator="equal">
      <formula>"合短"</formula>
    </cfRule>
  </conditionalFormatting>
  <conditionalFormatting sqref="AL223">
    <cfRule type="cellIs" dxfId="1338" priority="148" operator="equal">
      <formula>"良短"</formula>
    </cfRule>
    <cfRule type="cellIs" dxfId="1337" priority="149" operator="equal">
      <formula>"保留"</formula>
    </cfRule>
    <cfRule type="cellIs" dxfId="1336" priority="150" operator="equal">
      <formula>"合短"</formula>
    </cfRule>
  </conditionalFormatting>
  <conditionalFormatting sqref="AL223">
    <cfRule type="cellIs" dxfId="1335" priority="144" operator="equal">
      <formula>"ＮＧ"</formula>
    </cfRule>
    <cfRule type="cellIs" dxfId="1334" priority="145" operator="equal">
      <formula>"良短"</formula>
    </cfRule>
    <cfRule type="cellIs" dxfId="1333" priority="146" operator="equal">
      <formula>"保留"</formula>
    </cfRule>
    <cfRule type="cellIs" dxfId="1332" priority="147" operator="equal">
      <formula>"合短"</formula>
    </cfRule>
  </conditionalFormatting>
  <conditionalFormatting sqref="AL219 AL222">
    <cfRule type="cellIs" dxfId="1331" priority="158" operator="equal">
      <formula>"ＮＧ"</formula>
    </cfRule>
    <cfRule type="cellIs" dxfId="1330" priority="159" operator="equal">
      <formula>"合短"</formula>
    </cfRule>
    <cfRule type="cellIs" dxfId="1329" priority="160" operator="equal">
      <formula>"良短"</formula>
    </cfRule>
    <cfRule type="cellIs" dxfId="1328" priority="161" operator="equal">
      <formula>"保留"</formula>
    </cfRule>
  </conditionalFormatting>
  <conditionalFormatting sqref="AL220">
    <cfRule type="cellIs" dxfId="1327" priority="155" operator="equal">
      <formula>"良短"</formula>
    </cfRule>
    <cfRule type="cellIs" dxfId="1326" priority="156" operator="equal">
      <formula>"保留"</formula>
    </cfRule>
    <cfRule type="cellIs" dxfId="1325" priority="157" operator="equal">
      <formula>"合短"</formula>
    </cfRule>
  </conditionalFormatting>
  <conditionalFormatting sqref="AL220">
    <cfRule type="cellIs" dxfId="1324" priority="151" operator="equal">
      <formula>"ＮＧ"</formula>
    </cfRule>
    <cfRule type="cellIs" dxfId="1323" priority="152" operator="equal">
      <formula>"良短"</formula>
    </cfRule>
    <cfRule type="cellIs" dxfId="1322" priority="153" operator="equal">
      <formula>"保留"</formula>
    </cfRule>
    <cfRule type="cellIs" dxfId="1321" priority="154" operator="equal">
      <formula>"合短"</formula>
    </cfRule>
  </conditionalFormatting>
  <conditionalFormatting sqref="AL206:AL207">
    <cfRule type="cellIs" dxfId="1320" priority="140" operator="equal">
      <formula>"ＮＧ"</formula>
    </cfRule>
    <cfRule type="cellIs" dxfId="1319" priority="141" operator="equal">
      <formula>"合短"</formula>
    </cfRule>
    <cfRule type="cellIs" dxfId="1318" priority="142" operator="equal">
      <formula>"良短"</formula>
    </cfRule>
    <cfRule type="cellIs" dxfId="1317" priority="143" operator="equal">
      <formula>"保留"</formula>
    </cfRule>
  </conditionalFormatting>
  <conditionalFormatting sqref="AL225:AL226">
    <cfRule type="cellIs" dxfId="1316" priority="136" operator="equal">
      <formula>"ＮＧ"</formula>
    </cfRule>
    <cfRule type="cellIs" dxfId="1315" priority="137" operator="equal">
      <formula>"良短"</formula>
    </cfRule>
    <cfRule type="cellIs" dxfId="1314" priority="138" operator="equal">
      <formula>"保留"</formula>
    </cfRule>
    <cfRule type="cellIs" dxfId="1313" priority="139" operator="equal">
      <formula>"合短"</formula>
    </cfRule>
  </conditionalFormatting>
  <conditionalFormatting sqref="AL190:AL192">
    <cfRule type="cellIs" dxfId="1312" priority="133" operator="equal">
      <formula>"合短"</formula>
    </cfRule>
    <cfRule type="cellIs" dxfId="1311" priority="134" operator="equal">
      <formula>"NG"</formula>
    </cfRule>
    <cfRule type="cellIs" dxfId="1310" priority="135" operator="equal">
      <formula>"保留"</formula>
    </cfRule>
  </conditionalFormatting>
  <conditionalFormatting sqref="AL107:AL108">
    <cfRule type="cellIs" dxfId="1309" priority="126" operator="equal">
      <formula>"ＮＧ"</formula>
    </cfRule>
    <cfRule type="cellIs" dxfId="1308" priority="127" operator="equal">
      <formula>"良短"</formula>
    </cfRule>
    <cfRule type="cellIs" dxfId="1307" priority="128" operator="equal">
      <formula>"保留"</formula>
    </cfRule>
    <cfRule type="cellIs" dxfId="1306" priority="129" operator="equal">
      <formula>"合短"</formula>
    </cfRule>
  </conditionalFormatting>
  <conditionalFormatting sqref="AL107:AL108">
    <cfRule type="cellIs" dxfId="1305" priority="130" operator="equal">
      <formula>"良短"</formula>
    </cfRule>
    <cfRule type="cellIs" dxfId="1304" priority="131" operator="equal">
      <formula>"保留"</formula>
    </cfRule>
    <cfRule type="cellIs" dxfId="1303" priority="132" operator="equal">
      <formula>"合短"</formula>
    </cfRule>
  </conditionalFormatting>
  <conditionalFormatting sqref="AL7:AL8">
    <cfRule type="cellIs" dxfId="1302" priority="122" operator="equal">
      <formula>"ＮＧ"</formula>
    </cfRule>
    <cfRule type="cellIs" dxfId="1301" priority="123" operator="equal">
      <formula>"良短"</formula>
    </cfRule>
    <cfRule type="cellIs" dxfId="1300" priority="124" operator="equal">
      <formula>"保留"</formula>
    </cfRule>
    <cfRule type="cellIs" dxfId="1299" priority="125" operator="equal">
      <formula>"合短"</formula>
    </cfRule>
  </conditionalFormatting>
  <conditionalFormatting sqref="AL228:AL229">
    <cfRule type="cellIs" dxfId="1298" priority="118" operator="equal">
      <formula>"ＮＧ"</formula>
    </cfRule>
    <cfRule type="cellIs" dxfId="1297" priority="119" operator="equal">
      <formula>"良短"</formula>
    </cfRule>
    <cfRule type="cellIs" dxfId="1296" priority="120" operator="equal">
      <formula>"保留"</formula>
    </cfRule>
    <cfRule type="cellIs" dxfId="1295" priority="121" operator="equal">
      <formula>"合短"</formula>
    </cfRule>
  </conditionalFormatting>
  <conditionalFormatting sqref="AL126:AL127">
    <cfRule type="cellIs" dxfId="1294" priority="108" operator="equal">
      <formula>"良短"</formula>
    </cfRule>
    <cfRule type="cellIs" dxfId="1293" priority="109" operator="equal">
      <formula>"保留"</formula>
    </cfRule>
    <cfRule type="cellIs" dxfId="1292" priority="110" operator="equal">
      <formula>"合短"</formula>
    </cfRule>
  </conditionalFormatting>
  <conditionalFormatting sqref="AL126:AL127">
    <cfRule type="cellIs" dxfId="1291" priority="111" operator="equal">
      <formula>"ＮＧ"</formula>
    </cfRule>
    <cfRule type="cellIs" dxfId="1290" priority="112" operator="equal">
      <formula>"良短"</formula>
    </cfRule>
    <cfRule type="cellIs" dxfId="1289" priority="113" operator="equal">
      <formula>"保留"</formula>
    </cfRule>
    <cfRule type="cellIs" dxfId="1288" priority="114" operator="equal">
      <formula>"合短"</formula>
    </cfRule>
  </conditionalFormatting>
  <conditionalFormatting sqref="AL125">
    <cfRule type="cellIs" dxfId="1287" priority="101" operator="equal">
      <formula>"ＮＧ"</formula>
    </cfRule>
    <cfRule type="cellIs" dxfId="1286" priority="102" operator="equal">
      <formula>"良短"</formula>
    </cfRule>
    <cfRule type="cellIs" dxfId="1285" priority="103" operator="equal">
      <formula>"保留"</formula>
    </cfRule>
    <cfRule type="cellIs" dxfId="1284" priority="104" operator="equal">
      <formula>"合短"</formula>
    </cfRule>
  </conditionalFormatting>
  <conditionalFormatting sqref="AL125">
    <cfRule type="cellIs" dxfId="1283" priority="105" operator="equal">
      <formula>"良短"</formula>
    </cfRule>
    <cfRule type="cellIs" dxfId="1282" priority="106" operator="equal">
      <formula>"保留"</formula>
    </cfRule>
    <cfRule type="cellIs" dxfId="1281" priority="107" operator="equal">
      <formula>"合短"</formula>
    </cfRule>
  </conditionalFormatting>
  <conditionalFormatting sqref="U125">
    <cfRule type="expression" priority="100">
      <formula>$T$26&gt;$U$26</formula>
    </cfRule>
  </conditionalFormatting>
  <conditionalFormatting sqref="AL64:AL65">
    <cfRule type="cellIs" dxfId="1280" priority="97" operator="equal">
      <formula>"良短"</formula>
    </cfRule>
    <cfRule type="cellIs" dxfId="1279" priority="98" operator="equal">
      <formula>"保留"</formula>
    </cfRule>
    <cfRule type="cellIs" dxfId="1278" priority="99" operator="equal">
      <formula>"合短"</formula>
    </cfRule>
  </conditionalFormatting>
  <conditionalFormatting sqref="AL63">
    <cfRule type="cellIs" dxfId="1277" priority="94" operator="equal">
      <formula>"良短"</formula>
    </cfRule>
    <cfRule type="cellIs" dxfId="1276" priority="95" operator="equal">
      <formula>"保留"</formula>
    </cfRule>
    <cfRule type="cellIs" dxfId="1275" priority="96" operator="equal">
      <formula>"合短"</formula>
    </cfRule>
  </conditionalFormatting>
  <conditionalFormatting sqref="AL63">
    <cfRule type="cellIs" dxfId="1274" priority="91" operator="equal">
      <formula>"良短"</formula>
    </cfRule>
    <cfRule type="cellIs" dxfId="1273" priority="92" operator="equal">
      <formula>"保留"</formula>
    </cfRule>
    <cfRule type="cellIs" dxfId="1272" priority="93" operator="equal">
      <formula>"合短"</formula>
    </cfRule>
  </conditionalFormatting>
  <conditionalFormatting sqref="AL212:AL213">
    <cfRule type="cellIs" dxfId="1271" priority="83" operator="equal">
      <formula>"ＮＧ"</formula>
    </cfRule>
    <cfRule type="cellIs" dxfId="1270" priority="84" operator="equal">
      <formula>"良短"</formula>
    </cfRule>
    <cfRule type="cellIs" dxfId="1269" priority="85" operator="equal">
      <formula>"保留"</formula>
    </cfRule>
    <cfRule type="cellIs" dxfId="1268" priority="86" operator="equal">
      <formula>"合短"</formula>
    </cfRule>
  </conditionalFormatting>
  <conditionalFormatting sqref="AL212:AL213">
    <cfRule type="cellIs" dxfId="1267" priority="80" operator="equal">
      <formula>"良短"</formula>
    </cfRule>
    <cfRule type="cellIs" dxfId="1266" priority="81" operator="equal">
      <formula>"保留"</formula>
    </cfRule>
    <cfRule type="cellIs" dxfId="1265" priority="82" operator="equal">
      <formula>"合短"</formula>
    </cfRule>
  </conditionalFormatting>
  <conditionalFormatting sqref="AL27">
    <cfRule type="cellIs" dxfId="1264" priority="73" operator="equal">
      <formula>"ＮＧ"</formula>
    </cfRule>
    <cfRule type="cellIs" dxfId="1263" priority="74" operator="equal">
      <formula>"良短"</formula>
    </cfRule>
    <cfRule type="cellIs" dxfId="1262" priority="75" operator="equal">
      <formula>"保留"</formula>
    </cfRule>
    <cfRule type="cellIs" dxfId="1261" priority="76" operator="equal">
      <formula>"合短"</formula>
    </cfRule>
  </conditionalFormatting>
  <conditionalFormatting sqref="AL27">
    <cfRule type="cellIs" dxfId="1260" priority="69" operator="equal">
      <formula>"ＮＧ"</formula>
    </cfRule>
    <cfRule type="cellIs" dxfId="1259" priority="70" operator="equal">
      <formula>"良短"</formula>
    </cfRule>
    <cfRule type="cellIs" dxfId="1258" priority="71" operator="equal">
      <formula>"保留"</formula>
    </cfRule>
    <cfRule type="cellIs" dxfId="1257" priority="72" operator="equal">
      <formula>"合短"</formula>
    </cfRule>
  </conditionalFormatting>
  <conditionalFormatting sqref="AL27">
    <cfRule type="cellIs" dxfId="1256" priority="77" operator="equal">
      <formula>"良短"</formula>
    </cfRule>
    <cfRule type="cellIs" dxfId="1255" priority="78" operator="equal">
      <formula>"保留"</formula>
    </cfRule>
    <cfRule type="cellIs" dxfId="1254" priority="79" operator="equal">
      <formula>"合短"</formula>
    </cfRule>
  </conditionalFormatting>
  <conditionalFormatting sqref="AL44">
    <cfRule type="cellIs" dxfId="1253" priority="64" operator="equal">
      <formula>"良短"</formula>
    </cfRule>
    <cfRule type="cellIs" dxfId="1252" priority="65" operator="equal">
      <formula>"保留"</formula>
    </cfRule>
    <cfRule type="cellIs" dxfId="1251" priority="66" operator="equal">
      <formula>"合短"</formula>
    </cfRule>
  </conditionalFormatting>
  <conditionalFormatting sqref="AL31:AL32">
    <cfRule type="cellIs" dxfId="1250" priority="60" operator="equal">
      <formula>"ＮＧ"</formula>
    </cfRule>
    <cfRule type="cellIs" dxfId="1249" priority="61" operator="equal">
      <formula>"良短"</formula>
    </cfRule>
    <cfRule type="cellIs" dxfId="1248" priority="62" operator="equal">
      <formula>"保留"</formula>
    </cfRule>
    <cfRule type="cellIs" dxfId="1247" priority="63" operator="equal">
      <formula>"合短"</formula>
    </cfRule>
  </conditionalFormatting>
  <conditionalFormatting sqref="AL31:AL32">
    <cfRule type="cellIs" dxfId="1246" priority="57" operator="equal">
      <formula>"良短"</formula>
    </cfRule>
    <cfRule type="cellIs" dxfId="1245" priority="58" operator="equal">
      <formula>"保留"</formula>
    </cfRule>
    <cfRule type="cellIs" dxfId="1244" priority="59" operator="equal">
      <formula>"合短"</formula>
    </cfRule>
  </conditionalFormatting>
  <conditionalFormatting sqref="AL34:AL35">
    <cfRule type="cellIs" dxfId="1243" priority="53" operator="equal">
      <formula>"ＮＧ"</formula>
    </cfRule>
    <cfRule type="cellIs" dxfId="1242" priority="54" operator="equal">
      <formula>"良短"</formula>
    </cfRule>
    <cfRule type="cellIs" dxfId="1241" priority="55" operator="equal">
      <formula>"保留"</formula>
    </cfRule>
    <cfRule type="cellIs" dxfId="1240" priority="56" operator="equal">
      <formula>"合短"</formula>
    </cfRule>
  </conditionalFormatting>
  <conditionalFormatting sqref="AL34:AL35">
    <cfRule type="cellIs" dxfId="1239" priority="50" operator="equal">
      <formula>"良短"</formula>
    </cfRule>
    <cfRule type="cellIs" dxfId="1238" priority="51" operator="equal">
      <formula>"保留"</formula>
    </cfRule>
    <cfRule type="cellIs" dxfId="1237" priority="52" operator="equal">
      <formula>"合短"</formula>
    </cfRule>
  </conditionalFormatting>
  <conditionalFormatting sqref="AL40">
    <cfRule type="cellIs" dxfId="1236" priority="46" operator="equal">
      <formula>"ＮＧ"</formula>
    </cfRule>
    <cfRule type="cellIs" dxfId="1235" priority="47" operator="equal">
      <formula>"良短"</formula>
    </cfRule>
    <cfRule type="cellIs" dxfId="1234" priority="48" operator="equal">
      <formula>"保留"</formula>
    </cfRule>
    <cfRule type="cellIs" dxfId="1233" priority="49" operator="equal">
      <formula>"合短"</formula>
    </cfRule>
  </conditionalFormatting>
  <conditionalFormatting sqref="AL40">
    <cfRule type="cellIs" dxfId="1232" priority="43" operator="equal">
      <formula>"良短"</formula>
    </cfRule>
    <cfRule type="cellIs" dxfId="1231" priority="44" operator="equal">
      <formula>"保留"</formula>
    </cfRule>
    <cfRule type="cellIs" dxfId="1230" priority="45" operator="equal">
      <formula>"合短"</formula>
    </cfRule>
  </conditionalFormatting>
  <conditionalFormatting sqref="AL38:AL39">
    <cfRule type="cellIs" dxfId="1229" priority="39" operator="equal">
      <formula>"ＮＧ"</formula>
    </cfRule>
    <cfRule type="cellIs" dxfId="1228" priority="40" operator="equal">
      <formula>"良短"</formula>
    </cfRule>
    <cfRule type="cellIs" dxfId="1227" priority="41" operator="equal">
      <formula>"保留"</formula>
    </cfRule>
    <cfRule type="cellIs" dxfId="1226" priority="42" operator="equal">
      <formula>"合短"</formula>
    </cfRule>
  </conditionalFormatting>
  <conditionalFormatting sqref="AL38:AL39">
    <cfRule type="cellIs" dxfId="1225" priority="36" operator="equal">
      <formula>"良短"</formula>
    </cfRule>
    <cfRule type="cellIs" dxfId="1224" priority="37" operator="equal">
      <formula>"保留"</formula>
    </cfRule>
    <cfRule type="cellIs" dxfId="1223" priority="38" operator="equal">
      <formula>"合短"</formula>
    </cfRule>
  </conditionalFormatting>
  <conditionalFormatting sqref="AL37">
    <cfRule type="cellIs" dxfId="1222" priority="29" operator="equal">
      <formula>"ＮＧ"</formula>
    </cfRule>
    <cfRule type="cellIs" dxfId="1221" priority="30" operator="equal">
      <formula>"良短"</formula>
    </cfRule>
    <cfRule type="cellIs" dxfId="1220" priority="31" operator="equal">
      <formula>"保留"</formula>
    </cfRule>
    <cfRule type="cellIs" dxfId="1219" priority="32" operator="equal">
      <formula>"合短"</formula>
    </cfRule>
  </conditionalFormatting>
  <conditionalFormatting sqref="AL37">
    <cfRule type="cellIs" dxfId="1218" priority="25" operator="equal">
      <formula>"ＮＧ"</formula>
    </cfRule>
    <cfRule type="cellIs" dxfId="1217" priority="26" operator="equal">
      <formula>"良短"</formula>
    </cfRule>
    <cfRule type="cellIs" dxfId="1216" priority="27" operator="equal">
      <formula>"保留"</formula>
    </cfRule>
    <cfRule type="cellIs" dxfId="1215" priority="28" operator="equal">
      <formula>"合短"</formula>
    </cfRule>
  </conditionalFormatting>
  <conditionalFormatting sqref="AL37">
    <cfRule type="cellIs" dxfId="1214" priority="33" operator="equal">
      <formula>"良短"</formula>
    </cfRule>
    <cfRule type="cellIs" dxfId="1213" priority="34" operator="equal">
      <formula>"保留"</formula>
    </cfRule>
    <cfRule type="cellIs" dxfId="1212" priority="35" operator="equal">
      <formula>"合短"</formula>
    </cfRule>
  </conditionalFormatting>
  <conditionalFormatting sqref="AL186:AL188">
    <cfRule type="cellIs" dxfId="1211" priority="21" operator="equal">
      <formula>"ＮＧ"</formula>
    </cfRule>
    <cfRule type="cellIs" dxfId="1210" priority="22" operator="equal">
      <formula>"合短"</formula>
    </cfRule>
    <cfRule type="cellIs" dxfId="1209" priority="23" operator="equal">
      <formula>"良短"</formula>
    </cfRule>
    <cfRule type="cellIs" dxfId="1208" priority="24" operator="equal">
      <formula>"保留"</formula>
    </cfRule>
  </conditionalFormatting>
  <conditionalFormatting sqref="AL182:AL184">
    <cfRule type="cellIs" dxfId="1207" priority="17" operator="equal">
      <formula>"ＮＧ"</formula>
    </cfRule>
    <cfRule type="cellIs" dxfId="1206" priority="18" operator="equal">
      <formula>"合短"</formula>
    </cfRule>
    <cfRule type="cellIs" dxfId="1205" priority="19" operator="equal">
      <formula>"良短"</formula>
    </cfRule>
    <cfRule type="cellIs" dxfId="1204" priority="20" operator="equal">
      <formula>"保留"</formula>
    </cfRule>
  </conditionalFormatting>
  <conditionalFormatting sqref="AL178:AL180">
    <cfRule type="cellIs" dxfId="1203" priority="13" operator="equal">
      <formula>"ＮＧ"</formula>
    </cfRule>
    <cfRule type="cellIs" dxfId="1202" priority="14" operator="equal">
      <formula>"合短"</formula>
    </cfRule>
    <cfRule type="cellIs" dxfId="1201" priority="15" operator="equal">
      <formula>"良短"</formula>
    </cfRule>
    <cfRule type="cellIs" dxfId="1200" priority="16" operator="equal">
      <formula>"保留"</formula>
    </cfRule>
  </conditionalFormatting>
  <conditionalFormatting sqref="AL174:AL176">
    <cfRule type="cellIs" dxfId="1199" priority="9" operator="equal">
      <formula>"ＮＧ"</formula>
    </cfRule>
    <cfRule type="cellIs" dxfId="1198" priority="10" operator="equal">
      <formula>"合短"</formula>
    </cfRule>
    <cfRule type="cellIs" dxfId="1197" priority="11" operator="equal">
      <formula>"良短"</formula>
    </cfRule>
    <cfRule type="cellIs" dxfId="1196" priority="12" operator="equal">
      <formula>"保留"</formula>
    </cfRule>
  </conditionalFormatting>
  <conditionalFormatting sqref="AL170:AL172">
    <cfRule type="cellIs" dxfId="1195" priority="5" operator="equal">
      <formula>"ＮＧ"</formula>
    </cfRule>
    <cfRule type="cellIs" dxfId="1194" priority="6" operator="equal">
      <formula>"合短"</formula>
    </cfRule>
    <cfRule type="cellIs" dxfId="1193" priority="7" operator="equal">
      <formula>"良短"</formula>
    </cfRule>
    <cfRule type="cellIs" dxfId="1192" priority="8" operator="equal">
      <formula>"保留"</formula>
    </cfRule>
  </conditionalFormatting>
  <conditionalFormatting sqref="AL163:AL165">
    <cfRule type="cellIs" dxfId="1191" priority="1" operator="equal">
      <formula>"ＮＧ"</formula>
    </cfRule>
    <cfRule type="cellIs" dxfId="1190" priority="2" operator="equal">
      <formula>"合短"</formula>
    </cfRule>
    <cfRule type="cellIs" dxfId="1189" priority="3" operator="equal">
      <formula>"良短"</formula>
    </cfRule>
    <cfRule type="cellIs" dxfId="1188" priority="4" operator="equal">
      <formula>"保留"</formula>
    </cfRule>
  </conditionalFormatting>
  <dataValidations count="28">
    <dataValidation type="list" allowBlank="1" showInputMessage="1" showErrorMessage="1" sqref="AI181 AI185:AI186 AI220:AI221 AI223:AI1048576 AI158:AI177 AI189:AI218 AI1:AI154" xr:uid="{1C86D985-22DF-424B-9519-E30B94A45823}">
      <formula1>"原反ｾｯﾄ,製品下ろし,切替,幅替え,その他,品質ﾄﾗﾌﾞﾙ,設備ﾄﾗﾌﾞﾙ,ﾒﾝﾃﾅﾝｽ,S5応援（生産),ﾘｰﾄﾞ作成,安全活動"</formula1>
    </dataValidation>
    <dataValidation type="list" allowBlank="1" showInputMessage="1" showErrorMessage="1" sqref="AJ181:AK181 AJ185:AK186 AJ221:AK221 AJ220 AJ223 AJ224:AK1048576 AJ158:AK177 AJ189:AK218 AJ1:AK154" xr:uid="{71B61652-18F1-4342-898F-E41316974E48}">
      <formula1>"内,外,両面"</formula1>
    </dataValidation>
    <dataValidation type="list" allowBlank="1" showInputMessage="1" showErrorMessage="1" sqref="AL1:AL154 AL220:AL221 AL223:AL1048576 AL158:AL218" xr:uid="{7B1A68A1-9D2A-4F97-8E58-7E763D8499EE}">
      <formula1>"合定,合短,良短,保留,ＮＧ"</formula1>
    </dataValidation>
    <dataValidation type="list" allowBlank="1" showInputMessage="1" showErrorMessage="1" sqref="AM181 AM185:AM186 AM220:AM221 AM223:AM1048576 AM158:AM177 AM189:AM218 AM1:AM154" xr:uid="{C32D992A-F289-4A3F-B370-C20293CCCF72}">
      <formula1>"FWP,ABS,Sｺｱ,Mｺｱ"</formula1>
    </dataValidation>
    <dataValidation type="list" allowBlank="1" showInputMessage="1" showErrorMessage="1" sqref="G155:G157 G176 G178:G180 G182:G184 G187:G188" xr:uid="{954F8BBA-7A6C-4A57-B2B7-0DDDD22F3814}">
      <formula1>$G$2:$G$3</formula1>
    </dataValidation>
    <dataValidation type="list" allowBlank="1" showInputMessage="1" sqref="G209:G210 G206:G207 G168" xr:uid="{A433795E-0086-4DD3-9E58-C848C423D3D5}">
      <formula1>"CF4,DF1"</formula1>
    </dataValidation>
    <dataValidation type="list" allowBlank="1" showInputMessage="1" showErrorMessage="1" sqref="AQ44:AQ46 AQ38:AQ39 AQ202:AQ204 AQ167:AQ168 AQ63:AQ65 AQ126:AQ127 AQ121:AQ123 AQ24:AQ25 AQ7:AQ8 AQ10:AQ12 AQ14:AQ16 AQ206:AQ207 AQ155:AQ157 AQ186:AQ188 AQ182:AQ184 AQ178:AQ180 AQ170:AQ172 AQ198:AQ200 AQ163:AQ165 AQ225:AQ226 AQ151:AQ153 AQ147:AQ149 AQ143:AQ145 AQ139:AQ141 AQ135:AQ137 AQ117:AQ119 AQ113:AQ115 AQ28:AQ29 AQ110:AQ111 AQ103:AQ105 AQ99:AQ101 AQ95:AQ97 AQ91:AQ93 AQ87:AQ89 AQ83:AQ85 AQ79:AQ81 AQ75:AQ77 AQ71:AQ73 AQ67:AQ69 AQ59:AQ61 AQ55:AQ57 AQ51:AQ53 AQ48:AQ49 AQ129:AQ130 AQ132:AQ133 AQ174:AQ176 AQ159:AQ161 AQ107:AQ108 AQ228:AQ229 AQ209:AQ210 AQ41:AQ42 AQ31:AQ32 AQ34:AQ35" xr:uid="{279669B5-BDD2-4C49-BDDA-28ECE610501B}">
      <formula1>$AQ$2:$AQ$49</formula1>
    </dataValidation>
    <dataValidation type="list" allowBlank="1" showInputMessage="1" showErrorMessage="1" sqref="AQ118 AO152 AO76" xr:uid="{FE279F00-F887-4DFC-87A4-794D0501F67D}">
      <formula1>$AP$2:$AP$49</formula1>
    </dataValidation>
    <dataValidation type="list" allowBlank="1" showInputMessage="1" showErrorMessage="1" sqref="E41:E42 E34:E35 E31:E32 E44:E46 E228:E229 E4:E5 E107:E108 E159:E161 E206:E207 E174:E176 E132:E133 E129:E130 E190:E192 E225:E226 E222:E223 E219:E220 E215:E217 E212:E213 E209:E210 E155:E157 E194:E196 E186:E188 E182:E184 E178:E180 E170:E172 E198:E200 E163:E165 E151:E153 E147:E149 E143:E145 E139:E141 E135:E137 E117:E119 E113:E115 E28:E29 E110:E111 E103:E105 E99:E101 E95:E97 E91:E93 E87:E89 E83:E85 E79:E81 E75:E77 E71:E73 E67:E69 E59:E61 E55:E57 E51:E53 E10:E12 E14:E16 E21:E22 E7:E8 E24:E25 E121:E123 E126:E127 E18:E19 E48:E49 E63:E65 E167:E168 E202:E204 E38:E39" xr:uid="{D668AFE9-E252-4EF4-B3A1-D70B97252F7A}">
      <formula1>$E$2:$E$47</formula1>
    </dataValidation>
    <dataValidation type="list" allowBlank="1" showInputMessage="1" showErrorMessage="1" sqref="AR44:AR46 AR38:AR39 AR202:AR204 AR167:AR168 AR63:AR65 AR209:AR210 AR18:AR19 AR126:AR127 AR121:AR123 AR24:AR25 AR7:AR8 AR10:AR12 AR21:AR22 AR14:AR16 AR155:AR157 AR186:AR188 AR182:AR184 AR178:AR180 AR170:AR172 AR198:AR200 AR163:AR165 AR225:AR226 AR151:AR153 AR147:AR149 AR143:AR145 AR139:AR141 AR135:AR137 AR117:AR119 AR113:AR115 AR28:AR29 AR110:AR111 AR103:AR105 AR99:AR101 AR95:AR97 AR91:AR93 AR87:AR89 AR83:AR85 AR79:AR81 AR75:AR77 AR71:AR73 AR67:AR69 AR59:AR61 AR55:AR57 AR51:AR53 AR48:AR49 AR129:AR130 AR132:AR133 AR174:AR176 AR206:AR207 AR159:AR161 AR107:AR108 AR228:AR229 AR41:AR42 AR31:AR32 AR34:AR35" xr:uid="{CDEB4C82-CBE5-4173-A458-41D4171696CE}">
      <formula1>$AR$2:$AR$47</formula1>
    </dataValidation>
    <dataValidation type="list" allowBlank="1" showInputMessage="1" showErrorMessage="1" sqref="AI155:AI157 AI187:AI188 AI182:AI184 AI178:AI180 AI222 AI219" xr:uid="{80A5E644-36C1-469E-BE4D-061E99B6FD3C}">
      <formula1>$AI$2:$AI$52</formula1>
    </dataValidation>
    <dataValidation type="list" allowBlank="1" showInputMessage="1" showErrorMessage="1" sqref="I178:I180 I190:I192 I219:I220 I182:I184 I155:I157 I194:I196 I222:I223 I187:I188" xr:uid="{4B8B8349-D5E4-4589-A258-D10D19B722AB}">
      <formula1>$I$2:$I$55</formula1>
    </dataValidation>
    <dataValidation type="list" allowBlank="1" showInputMessage="1" showErrorMessage="1" sqref="J222 J198 J159 J155:J157 J183:J184 J219 J186:J188" xr:uid="{6AB9A3C6-81FC-40A6-8A97-01E88FBE5401}">
      <formula1>$J$2:$J$47</formula1>
    </dataValidation>
    <dataValidation type="list" allowBlank="1" showInputMessage="1" showErrorMessage="1" sqref="AM155:AM157 AM187:AM188 AM182:AM184 AM178:AM180 AM222 AM219" xr:uid="{84D98E26-F5FD-4F34-B2C7-21D56B159214}">
      <formula1>$AM$2:$AM$47</formula1>
    </dataValidation>
    <dataValidation type="list" allowBlank="1" showInputMessage="1" showErrorMessage="1" sqref="AK155:AK157 AK187:AK188 AK182:AK184 AK178:AK180 AK222:AK223 AK219:AK220" xr:uid="{6905C6A5-7A43-45C4-8D9E-159298187A9E}">
      <formula1>$AK$2:$AK$47</formula1>
    </dataValidation>
    <dataValidation type="list" allowBlank="1" showInputMessage="1" showErrorMessage="1" sqref="AL155:AL157 AL222 AL219" xr:uid="{7F73487D-2421-4F99-A77E-1C70132D3698}">
      <formula1>$AL$2:$AL$47</formula1>
    </dataValidation>
    <dataValidation type="list" allowBlank="1" showInputMessage="1" showErrorMessage="1" sqref="AJ155:AJ157 AJ187:AJ188 AJ182:AJ184 AJ178:AJ180 AJ222 AJ219" xr:uid="{6C57AA25-78DF-416D-B890-0497423B4467}">
      <formula1>$AJ$2:$AJ$47</formula1>
    </dataValidation>
    <dataValidation type="list" allowBlank="1" showInputMessage="1" sqref="O182:O184" xr:uid="{8DE6EF45-950A-49C0-A9CF-49316F4AC916}">
      <formula1>$O$2:$O$87</formula1>
    </dataValidation>
    <dataValidation type="list" allowBlank="1" showInputMessage="1" sqref="O178:O180 O155:O157 O203" xr:uid="{079D0C14-C53D-432A-AD2E-2A710963FD68}">
      <formula1>$O$2:$O$67</formula1>
    </dataValidation>
    <dataValidation type="list" allowBlank="1" showInputMessage="1" sqref="O187:O188" xr:uid="{C216A49F-D749-4FA2-BD9F-CDE7E0A89044}">
      <formula1>$O$2:$O$76</formula1>
    </dataValidation>
    <dataValidation type="list" allowBlank="1" showInputMessage="1" showErrorMessage="1" sqref="AS212:AS213 AS215:AS217 AS219:AS220 AS222:AS223" xr:uid="{44AA815F-BA49-4BAA-A3EC-01DA969BCE94}">
      <formula1>$AS$2:$AS$47</formula1>
    </dataValidation>
    <dataValidation type="list" allowBlank="1" showInputMessage="1" showErrorMessage="1" sqref="AR212:AR213 AR215:AR217 AR219:AR220 AR222:AR223" xr:uid="{F237644B-B029-410F-A3DB-CB26028331F8}">
      <formula1>$AR$2:$AR$49</formula1>
    </dataValidation>
    <dataValidation type="list" allowBlank="1" showInputMessage="1" showErrorMessage="1" sqref="E125" xr:uid="{5278CCE8-98F3-464E-8903-DBAE630A3C6B}">
      <formula1>$E$2:$E$5</formula1>
    </dataValidation>
    <dataValidation type="list" allowBlank="1" showInputMessage="1" showErrorMessage="1" sqref="AT4:AT6" xr:uid="{8C1BD917-EEEA-462F-BC60-513BEF7BFD8C}">
      <formula1>$AP$2:$AP$4</formula1>
    </dataValidation>
    <dataValidation type="list" allowBlank="1" showInputMessage="1" showErrorMessage="1" sqref="AS125" xr:uid="{C816801F-CB02-4F05-9A2F-AF50B4369353}">
      <formula1>$AS$2:$AS$4</formula1>
    </dataValidation>
    <dataValidation type="list" allowBlank="1" showInputMessage="1" showErrorMessage="1" sqref="AR125" xr:uid="{B76A11BD-45B4-4C93-999C-BA99E5D125D1}">
      <formula1>$AR$2:$AR$9</formula1>
    </dataValidation>
    <dataValidation type="list" allowBlank="1" showInputMessage="1" showErrorMessage="1" sqref="AQ21:AQ22 AQ18:AQ19" xr:uid="{6786AFAA-6ED6-4FB6-8146-C6F40972660D}">
      <formula1>$AQ$2:$AQ$54</formula1>
    </dataValidation>
    <dataValidation type="list" allowBlank="1" showInputMessage="1" showErrorMessage="1" sqref="AP1:AP1048576" xr:uid="{F078853F-C861-4DCE-826E-3FD7529199CA}">
      <formula1>$AT$4:$AT$6</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15E69-C2C9-4FA5-A4E8-405A76A97FD2}">
  <sheetPr codeName="Sheet27">
    <tabColor theme="9"/>
  </sheetPr>
  <dimension ref="A2:AT290"/>
  <sheetViews>
    <sheetView topLeftCell="O1" zoomScale="70" zoomScaleNormal="70" workbookViewId="0">
      <selection activeCell="T3" sqref="T3"/>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style="264" customWidth="1"/>
    <col min="15" max="15" width="10.25" customWidth="1"/>
    <col min="16" max="16" width="3.875" customWidth="1"/>
    <col min="17" max="17" width="9.625" customWidth="1"/>
    <col min="18" max="23" width="8.625" customWidth="1"/>
    <col min="24" max="24" width="5.125" customWidth="1"/>
    <col min="25" max="25" width="8.625" customWidth="1"/>
    <col min="26" max="26" width="5.625" style="235" customWidth="1"/>
    <col min="27" max="28" width="8.625" customWidth="1"/>
    <col min="29" max="30" width="18.625" customWidth="1"/>
    <col min="31" max="34" width="5.875" bestFit="1" customWidth="1"/>
    <col min="35" max="35" width="10.5" customWidth="1"/>
    <col min="36" max="36" width="4.375" bestFit="1" customWidth="1"/>
    <col min="37" max="37" width="4.625" customWidth="1"/>
    <col min="38" max="38" width="5.25" bestFit="1" customWidth="1"/>
    <col min="39" max="39" width="5.625" customWidth="1"/>
    <col min="40" max="40" width="5.5" customWidth="1"/>
    <col min="41" max="41" width="58.5" customWidth="1"/>
    <col min="42" max="42" width="7.375" customWidth="1"/>
    <col min="43" max="43" width="8.25" bestFit="1" customWidth="1"/>
  </cols>
  <sheetData>
    <row r="2" spans="1:46">
      <c r="G2">
        <v>1</v>
      </c>
      <c r="H2">
        <v>2</v>
      </c>
      <c r="I2">
        <v>3</v>
      </c>
      <c r="J2">
        <v>4</v>
      </c>
      <c r="K2">
        <v>5</v>
      </c>
      <c r="L2">
        <v>6</v>
      </c>
      <c r="M2">
        <v>7</v>
      </c>
      <c r="N2" s="264">
        <v>8</v>
      </c>
      <c r="O2">
        <v>9</v>
      </c>
      <c r="P2">
        <v>10</v>
      </c>
      <c r="Q2">
        <v>11</v>
      </c>
      <c r="R2">
        <v>12</v>
      </c>
      <c r="T2">
        <v>13</v>
      </c>
      <c r="U2">
        <v>14</v>
      </c>
      <c r="V2">
        <v>99</v>
      </c>
      <c r="W2">
        <v>15</v>
      </c>
      <c r="X2">
        <v>16</v>
      </c>
      <c r="Y2">
        <v>17</v>
      </c>
      <c r="Z2">
        <v>18</v>
      </c>
      <c r="AA2" s="235">
        <v>19</v>
      </c>
      <c r="AB2">
        <v>20</v>
      </c>
      <c r="AC2">
        <v>21</v>
      </c>
      <c r="AD2">
        <v>22</v>
      </c>
      <c r="AE2">
        <v>23</v>
      </c>
      <c r="AF2">
        <v>24</v>
      </c>
      <c r="AG2">
        <v>25</v>
      </c>
      <c r="AH2">
        <v>26</v>
      </c>
      <c r="AI2">
        <v>27</v>
      </c>
      <c r="AJ2">
        <v>28</v>
      </c>
      <c r="AK2">
        <v>29</v>
      </c>
      <c r="AL2">
        <v>30</v>
      </c>
      <c r="AM2">
        <v>31</v>
      </c>
      <c r="AN2">
        <v>32</v>
      </c>
      <c r="AO2">
        <v>33</v>
      </c>
      <c r="AP2">
        <v>34</v>
      </c>
      <c r="AQ2">
        <v>36</v>
      </c>
      <c r="AR2">
        <v>37</v>
      </c>
    </row>
    <row r="3" spans="1:46" ht="54">
      <c r="B3" s="14" t="s">
        <v>72</v>
      </c>
      <c r="C3" s="14" t="s">
        <v>73</v>
      </c>
      <c r="D3" s="14" t="s">
        <v>74</v>
      </c>
      <c r="E3" s="14" t="s">
        <v>75</v>
      </c>
      <c r="F3" s="14" t="s">
        <v>76</v>
      </c>
      <c r="G3" s="14" t="s">
        <v>77</v>
      </c>
      <c r="H3" s="14" t="s">
        <v>78</v>
      </c>
      <c r="I3" s="14" t="s">
        <v>79</v>
      </c>
      <c r="J3" s="15"/>
      <c r="K3" s="16" t="s">
        <v>81</v>
      </c>
      <c r="L3" s="17" t="s">
        <v>82</v>
      </c>
      <c r="M3" s="15" t="s">
        <v>83</v>
      </c>
      <c r="N3" s="262" t="s">
        <v>84</v>
      </c>
      <c r="O3" s="18" t="s">
        <v>85</v>
      </c>
      <c r="P3" s="19" t="s">
        <v>86</v>
      </c>
      <c r="Q3" s="17" t="s">
        <v>87</v>
      </c>
      <c r="R3" s="20" t="s">
        <v>88</v>
      </c>
      <c r="S3" s="20" t="s">
        <v>2385</v>
      </c>
      <c r="T3" s="20" t="s">
        <v>89</v>
      </c>
      <c r="U3" s="20" t="s">
        <v>90</v>
      </c>
      <c r="V3" s="20" t="s">
        <v>91</v>
      </c>
      <c r="W3" s="20" t="s">
        <v>778</v>
      </c>
      <c r="X3" s="21" t="s">
        <v>92</v>
      </c>
      <c r="Y3" s="20" t="s">
        <v>93</v>
      </c>
      <c r="Z3" s="547" t="s">
        <v>94</v>
      </c>
      <c r="AA3" s="20" t="s">
        <v>95</v>
      </c>
      <c r="AB3" s="20" t="s">
        <v>96</v>
      </c>
      <c r="AC3" s="22" t="s">
        <v>97</v>
      </c>
      <c r="AD3" s="15" t="s">
        <v>98</v>
      </c>
      <c r="AE3" s="23" t="s">
        <v>99</v>
      </c>
      <c r="AF3" s="23" t="s">
        <v>100</v>
      </c>
      <c r="AG3" s="23" t="s">
        <v>101</v>
      </c>
      <c r="AH3" s="23" t="s">
        <v>102</v>
      </c>
      <c r="AI3" s="23" t="s">
        <v>103</v>
      </c>
      <c r="AJ3" s="23" t="s">
        <v>104</v>
      </c>
      <c r="AK3" s="23" t="s">
        <v>105</v>
      </c>
      <c r="AL3" s="23" t="s">
        <v>106</v>
      </c>
      <c r="AM3" s="24" t="s">
        <v>107</v>
      </c>
      <c r="AN3" s="25" t="s">
        <v>108</v>
      </c>
      <c r="AO3" s="26" t="s">
        <v>109</v>
      </c>
      <c r="AP3" s="27" t="s">
        <v>110</v>
      </c>
      <c r="AQ3" s="23" t="s">
        <v>111</v>
      </c>
      <c r="AR3" s="28" t="s">
        <v>112</v>
      </c>
    </row>
    <row r="4" spans="1:46">
      <c r="A4">
        <v>1</v>
      </c>
      <c r="B4" s="29">
        <v>2022</v>
      </c>
      <c r="C4" s="29">
        <v>5</v>
      </c>
      <c r="D4" s="29">
        <v>18</v>
      </c>
      <c r="E4" s="30" t="s">
        <v>494</v>
      </c>
      <c r="F4" s="29"/>
      <c r="G4" s="31"/>
      <c r="H4" s="67" t="s">
        <v>467</v>
      </c>
      <c r="I4" s="33" t="s">
        <v>58</v>
      </c>
      <c r="J4" s="32"/>
      <c r="K4" s="9"/>
      <c r="L4" s="10"/>
      <c r="M4" s="10"/>
      <c r="N4" s="242"/>
      <c r="O4" s="9"/>
      <c r="P4" s="9">
        <v>12</v>
      </c>
      <c r="Q4" s="34" t="s">
        <v>483</v>
      </c>
      <c r="R4" s="35">
        <v>1120</v>
      </c>
      <c r="S4" s="35"/>
      <c r="T4" s="36" t="s">
        <v>30</v>
      </c>
      <c r="U4" s="35">
        <v>200</v>
      </c>
      <c r="V4" s="35">
        <v>1120</v>
      </c>
      <c r="W4" s="35">
        <v>1120</v>
      </c>
      <c r="X4" s="9">
        <v>1</v>
      </c>
      <c r="Y4" s="35">
        <v>200</v>
      </c>
      <c r="Z4" s="9">
        <v>1</v>
      </c>
      <c r="AA4" s="35">
        <v>200</v>
      </c>
      <c r="AB4" s="35"/>
      <c r="AC4" s="37"/>
      <c r="AD4" s="37"/>
      <c r="AE4" s="38"/>
      <c r="AF4" s="39"/>
      <c r="AG4" s="39"/>
      <c r="AH4" s="38"/>
      <c r="AI4" s="9"/>
      <c r="AJ4" s="32"/>
      <c r="AK4" s="32"/>
      <c r="AL4" s="32"/>
      <c r="AM4" s="40"/>
      <c r="AN4" s="41"/>
      <c r="AO4" s="188"/>
      <c r="AP4" s="188"/>
      <c r="AQ4" s="185"/>
      <c r="AR4" s="185"/>
      <c r="AT4" s="1" t="s">
        <v>394</v>
      </c>
    </row>
    <row r="5" spans="1:46">
      <c r="A5">
        <v>1</v>
      </c>
      <c r="B5" s="29">
        <v>2022</v>
      </c>
      <c r="C5" s="29">
        <v>5</v>
      </c>
      <c r="D5" s="29">
        <v>18</v>
      </c>
      <c r="E5" s="30" t="s">
        <v>494</v>
      </c>
      <c r="F5" s="29">
        <v>4</v>
      </c>
      <c r="G5" s="31" t="s">
        <v>485</v>
      </c>
      <c r="H5" s="32" t="s">
        <v>467</v>
      </c>
      <c r="I5" s="33" t="s">
        <v>47</v>
      </c>
      <c r="J5" s="32"/>
      <c r="K5" s="9"/>
      <c r="L5" s="10"/>
      <c r="M5" s="10"/>
      <c r="N5" s="242" t="s">
        <v>491</v>
      </c>
      <c r="O5" s="9" t="s">
        <v>469</v>
      </c>
      <c r="P5" s="9">
        <v>50</v>
      </c>
      <c r="Q5" s="34" t="s">
        <v>274</v>
      </c>
      <c r="R5" s="35">
        <v>1120</v>
      </c>
      <c r="S5" s="35"/>
      <c r="T5" s="36">
        <v>5000</v>
      </c>
      <c r="U5" s="36">
        <v>5000</v>
      </c>
      <c r="V5" s="35">
        <v>1120</v>
      </c>
      <c r="W5" s="35">
        <v>1120</v>
      </c>
      <c r="X5" s="9">
        <v>1</v>
      </c>
      <c r="Y5" s="36">
        <v>5000</v>
      </c>
      <c r="Z5" s="9">
        <v>1</v>
      </c>
      <c r="AA5" s="36">
        <v>5000</v>
      </c>
      <c r="AB5" s="35"/>
      <c r="AC5" s="37"/>
      <c r="AD5" s="37"/>
      <c r="AE5" s="38"/>
      <c r="AF5" s="39"/>
      <c r="AG5" s="39"/>
      <c r="AH5" s="38"/>
      <c r="AI5" s="9" t="s">
        <v>5</v>
      </c>
      <c r="AJ5" s="32"/>
      <c r="AK5" s="32" t="s">
        <v>6</v>
      </c>
      <c r="AL5" s="32"/>
      <c r="AM5" s="40" t="s">
        <v>486</v>
      </c>
      <c r="AN5" s="41"/>
      <c r="AO5" s="188"/>
      <c r="AP5" s="188"/>
      <c r="AQ5" s="185"/>
      <c r="AR5" s="185"/>
      <c r="AT5" s="1" t="s">
        <v>395</v>
      </c>
    </row>
    <row r="6" spans="1:46">
      <c r="A6">
        <v>1</v>
      </c>
      <c r="B6" s="29">
        <v>2022</v>
      </c>
      <c r="C6" s="29">
        <v>5</v>
      </c>
      <c r="D6" s="29">
        <v>18</v>
      </c>
      <c r="E6" s="30" t="s">
        <v>495</v>
      </c>
      <c r="F6" s="29">
        <v>4</v>
      </c>
      <c r="G6" s="31" t="s">
        <v>485</v>
      </c>
      <c r="H6" s="32" t="s">
        <v>467</v>
      </c>
      <c r="I6" s="33" t="s">
        <v>47</v>
      </c>
      <c r="J6" s="32"/>
      <c r="K6" s="9"/>
      <c r="L6" s="10"/>
      <c r="M6" s="10"/>
      <c r="N6" s="242" t="s">
        <v>491</v>
      </c>
      <c r="O6" s="9" t="s">
        <v>469</v>
      </c>
      <c r="P6" s="9">
        <v>50</v>
      </c>
      <c r="Q6" s="34" t="s">
        <v>274</v>
      </c>
      <c r="R6" s="35">
        <v>1120</v>
      </c>
      <c r="T6" s="36">
        <v>5000</v>
      </c>
      <c r="U6" s="36">
        <v>5000</v>
      </c>
      <c r="V6" s="35">
        <v>1120</v>
      </c>
      <c r="W6" s="35">
        <v>1120</v>
      </c>
      <c r="X6" s="9">
        <v>1</v>
      </c>
      <c r="Y6" s="36">
        <v>5000</v>
      </c>
      <c r="Z6" s="9">
        <v>1</v>
      </c>
      <c r="AA6" s="36">
        <v>5000</v>
      </c>
      <c r="AB6" s="35"/>
      <c r="AC6" s="37"/>
      <c r="AD6" s="71"/>
      <c r="AE6" s="38"/>
      <c r="AF6" s="39"/>
      <c r="AG6" s="39"/>
      <c r="AH6" s="38"/>
      <c r="AI6" s="9" t="s">
        <v>5</v>
      </c>
      <c r="AJ6" s="32"/>
      <c r="AK6" s="32" t="s">
        <v>6</v>
      </c>
      <c r="AL6" s="32"/>
      <c r="AM6" s="40" t="s">
        <v>486</v>
      </c>
      <c r="AN6" s="41"/>
      <c r="AO6" s="188"/>
      <c r="AP6" s="188"/>
      <c r="AQ6" s="185"/>
      <c r="AR6" s="185"/>
      <c r="AT6" s="1" t="s">
        <v>396</v>
      </c>
    </row>
    <row r="7" spans="1:46">
      <c r="B7" s="29">
        <v>2022</v>
      </c>
      <c r="C7" s="29">
        <v>5</v>
      </c>
      <c r="D7" s="29">
        <v>18</v>
      </c>
      <c r="E7" s="30" t="s">
        <v>495</v>
      </c>
      <c r="F7" s="29"/>
      <c r="G7" s="208"/>
      <c r="H7" s="32" t="s">
        <v>467</v>
      </c>
      <c r="I7" s="33" t="s">
        <v>43</v>
      </c>
      <c r="J7" s="32"/>
      <c r="K7" s="9"/>
      <c r="L7" s="10"/>
      <c r="M7" s="10"/>
      <c r="N7" s="242"/>
      <c r="O7" s="9"/>
      <c r="P7" s="191">
        <v>25</v>
      </c>
      <c r="Q7" s="34" t="s">
        <v>483</v>
      </c>
      <c r="R7" s="35">
        <v>1120</v>
      </c>
      <c r="S7" s="35"/>
      <c r="T7" s="36" t="s">
        <v>30</v>
      </c>
      <c r="U7" s="192">
        <v>350</v>
      </c>
      <c r="V7" s="35">
        <v>1120</v>
      </c>
      <c r="W7" s="35">
        <v>1120</v>
      </c>
      <c r="X7" s="9">
        <v>1</v>
      </c>
      <c r="Y7" s="35"/>
      <c r="Z7" s="9">
        <v>1</v>
      </c>
      <c r="AA7" s="192">
        <v>350</v>
      </c>
      <c r="AB7" s="35">
        <v>10550</v>
      </c>
      <c r="AC7" s="37" t="s">
        <v>756</v>
      </c>
      <c r="AD7" s="71"/>
      <c r="AE7" s="38"/>
      <c r="AF7" s="39"/>
      <c r="AG7" s="39"/>
      <c r="AH7" s="38"/>
      <c r="AI7" s="9"/>
      <c r="AJ7" s="32"/>
      <c r="AK7" s="32" t="s">
        <v>6</v>
      </c>
      <c r="AL7" s="32"/>
      <c r="AM7" s="40" t="s">
        <v>486</v>
      </c>
      <c r="AN7" s="41"/>
      <c r="AO7" s="188"/>
      <c r="AP7" s="188"/>
      <c r="AQ7" s="185"/>
      <c r="AR7" s="185"/>
    </row>
    <row r="8" spans="1:46">
      <c r="S8" s="35"/>
    </row>
    <row r="9" spans="1:46">
      <c r="A9">
        <v>1</v>
      </c>
      <c r="B9" s="29">
        <v>2022</v>
      </c>
      <c r="C9" s="29">
        <v>5</v>
      </c>
      <c r="D9" s="29">
        <v>18</v>
      </c>
      <c r="E9" s="30" t="s">
        <v>494</v>
      </c>
      <c r="F9" s="29"/>
      <c r="G9" s="31"/>
      <c r="H9" s="67" t="s">
        <v>467</v>
      </c>
      <c r="I9" s="33" t="s">
        <v>58</v>
      </c>
      <c r="J9" s="32"/>
      <c r="K9" s="9"/>
      <c r="L9" s="10"/>
      <c r="M9" s="10"/>
      <c r="N9" s="242"/>
      <c r="O9" s="9"/>
      <c r="P9" s="9">
        <v>12</v>
      </c>
      <c r="Q9" s="34" t="s">
        <v>483</v>
      </c>
      <c r="R9" s="35">
        <v>1200</v>
      </c>
      <c r="T9" s="36" t="s">
        <v>30</v>
      </c>
      <c r="U9" s="35">
        <v>200</v>
      </c>
      <c r="V9" s="35">
        <v>1200</v>
      </c>
      <c r="W9" s="35"/>
      <c r="X9" s="9">
        <v>1</v>
      </c>
      <c r="Y9" s="35">
        <v>200</v>
      </c>
      <c r="Z9" s="9">
        <v>1</v>
      </c>
      <c r="AA9" s="35">
        <v>200</v>
      </c>
      <c r="AB9" s="35"/>
      <c r="AC9" s="37"/>
      <c r="AD9" s="37"/>
      <c r="AE9" s="38"/>
      <c r="AF9" s="39"/>
      <c r="AG9" s="39"/>
      <c r="AH9" s="38"/>
      <c r="AI9" s="9"/>
      <c r="AJ9" s="32"/>
      <c r="AK9" s="32"/>
      <c r="AL9" s="32"/>
      <c r="AM9" s="40"/>
      <c r="AN9" s="41"/>
      <c r="AO9" s="188"/>
      <c r="AP9" s="188"/>
      <c r="AQ9" s="185"/>
      <c r="AR9" s="185"/>
    </row>
    <row r="10" spans="1:46">
      <c r="A10">
        <v>1</v>
      </c>
      <c r="B10" s="29">
        <v>2022</v>
      </c>
      <c r="C10" s="29">
        <v>5</v>
      </c>
      <c r="D10" s="29">
        <v>18</v>
      </c>
      <c r="E10" s="30" t="s">
        <v>494</v>
      </c>
      <c r="F10" s="29">
        <v>4</v>
      </c>
      <c r="G10" s="31" t="s">
        <v>485</v>
      </c>
      <c r="H10" s="32" t="s">
        <v>467</v>
      </c>
      <c r="I10" s="33" t="s">
        <v>47</v>
      </c>
      <c r="J10" s="32"/>
      <c r="K10" s="9"/>
      <c r="L10" s="10"/>
      <c r="M10" s="10"/>
      <c r="N10" s="242" t="s">
        <v>491</v>
      </c>
      <c r="O10" s="9" t="s">
        <v>469</v>
      </c>
      <c r="P10" s="9">
        <v>50</v>
      </c>
      <c r="Q10" s="34" t="s">
        <v>274</v>
      </c>
      <c r="R10" s="35">
        <v>1195</v>
      </c>
      <c r="S10" s="35"/>
      <c r="T10" s="36">
        <v>6100</v>
      </c>
      <c r="U10" s="36">
        <v>5100</v>
      </c>
      <c r="V10" s="35">
        <v>1195</v>
      </c>
      <c r="W10" s="35"/>
      <c r="X10" s="9">
        <v>1</v>
      </c>
      <c r="Y10" s="36">
        <v>5000</v>
      </c>
      <c r="Z10" s="9">
        <v>1</v>
      </c>
      <c r="AA10" s="36">
        <v>5000</v>
      </c>
      <c r="AB10" s="35"/>
      <c r="AC10" s="37"/>
      <c r="AD10" s="37"/>
      <c r="AE10" s="38"/>
      <c r="AF10" s="39"/>
      <c r="AG10" s="39"/>
      <c r="AH10" s="38"/>
      <c r="AI10" s="9" t="s">
        <v>5</v>
      </c>
      <c r="AJ10" s="32"/>
      <c r="AK10" s="32" t="s">
        <v>6</v>
      </c>
      <c r="AL10" s="32"/>
      <c r="AM10" s="40" t="s">
        <v>486</v>
      </c>
      <c r="AN10" s="41"/>
      <c r="AO10" s="188"/>
      <c r="AP10" s="188"/>
      <c r="AQ10" s="185"/>
      <c r="AR10" s="185"/>
    </row>
    <row r="11" spans="1:46">
      <c r="A11">
        <v>1</v>
      </c>
      <c r="B11" s="29">
        <v>2022</v>
      </c>
      <c r="C11" s="29">
        <v>5</v>
      </c>
      <c r="D11" s="29">
        <v>18</v>
      </c>
      <c r="E11" s="30" t="s">
        <v>495</v>
      </c>
      <c r="F11" s="29">
        <v>4</v>
      </c>
      <c r="G11" s="31" t="s">
        <v>485</v>
      </c>
      <c r="H11" s="32" t="s">
        <v>467</v>
      </c>
      <c r="I11" s="33" t="s">
        <v>47</v>
      </c>
      <c r="J11" s="32"/>
      <c r="K11" s="9"/>
      <c r="L11" s="10"/>
      <c r="M11" s="10"/>
      <c r="N11" s="242" t="s">
        <v>491</v>
      </c>
      <c r="O11" s="9" t="s">
        <v>469</v>
      </c>
      <c r="P11" s="9">
        <v>50</v>
      </c>
      <c r="Q11" s="34" t="s">
        <v>274</v>
      </c>
      <c r="R11" s="35">
        <v>1195</v>
      </c>
      <c r="S11" s="35"/>
      <c r="T11" s="36">
        <v>6100</v>
      </c>
      <c r="U11" s="36">
        <v>5100</v>
      </c>
      <c r="V11" s="35">
        <v>1195</v>
      </c>
      <c r="W11" s="35"/>
      <c r="X11" s="9">
        <v>1</v>
      </c>
      <c r="Y11" s="36">
        <v>5000</v>
      </c>
      <c r="Z11" s="9">
        <v>1</v>
      </c>
      <c r="AA11" s="36">
        <v>5000</v>
      </c>
      <c r="AB11" s="35"/>
      <c r="AC11" s="37"/>
      <c r="AD11" s="71"/>
      <c r="AE11" s="38"/>
      <c r="AF11" s="39"/>
      <c r="AG11" s="39"/>
      <c r="AH11" s="38"/>
      <c r="AI11" s="9" t="s">
        <v>5</v>
      </c>
      <c r="AJ11" s="32"/>
      <c r="AK11" s="32" t="s">
        <v>6</v>
      </c>
      <c r="AL11" s="32"/>
      <c r="AM11" s="40" t="s">
        <v>486</v>
      </c>
      <c r="AN11" s="41"/>
      <c r="AO11" s="188"/>
      <c r="AP11" s="188"/>
      <c r="AQ11" s="185"/>
      <c r="AR11" s="185"/>
    </row>
    <row r="12" spans="1:46">
      <c r="B12" s="29">
        <v>2022</v>
      </c>
      <c r="C12" s="29">
        <v>5</v>
      </c>
      <c r="D12" s="29">
        <v>18</v>
      </c>
      <c r="E12" s="30" t="s">
        <v>495</v>
      </c>
      <c r="F12" s="29"/>
      <c r="G12" s="208"/>
      <c r="H12" s="32" t="s">
        <v>467</v>
      </c>
      <c r="I12" s="33" t="s">
        <v>43</v>
      </c>
      <c r="J12" s="32"/>
      <c r="K12" s="9"/>
      <c r="L12" s="10"/>
      <c r="M12" s="10"/>
      <c r="N12" s="242"/>
      <c r="O12" s="9"/>
      <c r="P12" s="191">
        <v>25</v>
      </c>
      <c r="Q12" s="34" t="s">
        <v>483</v>
      </c>
      <c r="R12" s="35">
        <v>1195</v>
      </c>
      <c r="S12" s="35"/>
      <c r="T12" s="36" t="s">
        <v>30</v>
      </c>
      <c r="U12" s="192">
        <v>350</v>
      </c>
      <c r="V12" s="35">
        <v>1195</v>
      </c>
      <c r="W12" s="35"/>
      <c r="X12" s="9">
        <v>1</v>
      </c>
      <c r="Y12" s="35"/>
      <c r="Z12" s="9">
        <v>1</v>
      </c>
      <c r="AA12" s="192">
        <v>350</v>
      </c>
      <c r="AB12" s="35">
        <v>10550</v>
      </c>
      <c r="AC12" s="37" t="s">
        <v>758</v>
      </c>
      <c r="AD12" s="71"/>
      <c r="AE12" s="38"/>
      <c r="AF12" s="39"/>
      <c r="AG12" s="39"/>
      <c r="AH12" s="38"/>
      <c r="AI12" s="9"/>
      <c r="AJ12" s="32"/>
      <c r="AK12" s="32" t="s">
        <v>6</v>
      </c>
      <c r="AL12" s="32"/>
      <c r="AM12" s="40" t="s">
        <v>486</v>
      </c>
      <c r="AN12" s="41"/>
      <c r="AO12" s="188"/>
      <c r="AP12" s="188"/>
      <c r="AQ12" s="185"/>
      <c r="AR12" s="185"/>
    </row>
    <row r="13" spans="1:46">
      <c r="O13" s="34"/>
      <c r="P13" s="34"/>
      <c r="Q13" s="266"/>
      <c r="R13" s="364"/>
      <c r="T13" s="364"/>
      <c r="U13" s="364"/>
      <c r="V13" s="364"/>
      <c r="W13" s="364"/>
      <c r="X13" s="364"/>
      <c r="Y13" s="364"/>
      <c r="Z13" s="587"/>
      <c r="AA13" s="364"/>
      <c r="AB13" s="364"/>
    </row>
    <row r="14" spans="1:46">
      <c r="A14">
        <v>1</v>
      </c>
      <c r="B14" s="29">
        <v>2022</v>
      </c>
      <c r="C14" s="29">
        <v>5</v>
      </c>
      <c r="D14" s="29">
        <v>18</v>
      </c>
      <c r="E14" s="30" t="s">
        <v>494</v>
      </c>
      <c r="F14" s="29"/>
      <c r="G14" s="31"/>
      <c r="H14" s="67" t="s">
        <v>467</v>
      </c>
      <c r="I14" s="33" t="s">
        <v>58</v>
      </c>
      <c r="J14" s="32"/>
      <c r="K14" s="9"/>
      <c r="L14" s="10"/>
      <c r="M14" s="10"/>
      <c r="N14" s="242"/>
      <c r="O14" s="9"/>
      <c r="P14" s="9">
        <v>12</v>
      </c>
      <c r="Q14" s="34" t="s">
        <v>483</v>
      </c>
      <c r="R14" s="35">
        <v>1120</v>
      </c>
      <c r="S14" s="35"/>
      <c r="T14" s="36" t="s">
        <v>30</v>
      </c>
      <c r="U14" s="35">
        <v>200</v>
      </c>
      <c r="V14" s="35">
        <v>1120</v>
      </c>
      <c r="W14" s="35">
        <v>1120</v>
      </c>
      <c r="X14" s="9">
        <v>1</v>
      </c>
      <c r="Y14" s="35">
        <v>200</v>
      </c>
      <c r="Z14" s="9">
        <v>1</v>
      </c>
      <c r="AA14" s="35">
        <v>200</v>
      </c>
      <c r="AB14" s="35"/>
      <c r="AC14" s="37"/>
      <c r="AD14" s="193" t="s">
        <v>488</v>
      </c>
      <c r="AE14" s="38"/>
      <c r="AF14" s="39"/>
      <c r="AG14" s="39"/>
      <c r="AH14" s="38"/>
      <c r="AI14" s="9"/>
      <c r="AJ14" s="32"/>
      <c r="AK14" s="32"/>
      <c r="AL14" s="32"/>
      <c r="AM14" s="40"/>
      <c r="AN14" s="41"/>
      <c r="AO14" s="188"/>
      <c r="AP14" s="188"/>
      <c r="AQ14" s="185"/>
      <c r="AR14" s="185"/>
    </row>
    <row r="15" spans="1:46">
      <c r="A15">
        <v>1</v>
      </c>
      <c r="B15" s="29">
        <v>2022</v>
      </c>
      <c r="C15" s="29">
        <v>4</v>
      </c>
      <c r="D15" s="29">
        <v>7</v>
      </c>
      <c r="E15" s="30" t="s">
        <v>494</v>
      </c>
      <c r="F15" s="29">
        <v>1</v>
      </c>
      <c r="G15" s="31" t="s">
        <v>485</v>
      </c>
      <c r="H15" s="32" t="s">
        <v>467</v>
      </c>
      <c r="I15" s="33" t="s">
        <v>47</v>
      </c>
      <c r="J15" s="32"/>
      <c r="K15" s="9"/>
      <c r="L15" s="10"/>
      <c r="M15" s="10"/>
      <c r="N15" s="242" t="s">
        <v>487</v>
      </c>
      <c r="O15" s="9" t="s">
        <v>469</v>
      </c>
      <c r="P15" s="9">
        <v>25</v>
      </c>
      <c r="Q15" s="34" t="s">
        <v>432</v>
      </c>
      <c r="R15" s="35">
        <v>1120</v>
      </c>
      <c r="S15" s="35"/>
      <c r="T15" s="36">
        <v>4000</v>
      </c>
      <c r="U15" s="36">
        <v>4000</v>
      </c>
      <c r="V15" s="35">
        <v>1120</v>
      </c>
      <c r="W15" s="35">
        <v>1120</v>
      </c>
      <c r="X15" s="9">
        <v>1</v>
      </c>
      <c r="Y15" s="36">
        <v>4000</v>
      </c>
      <c r="Z15" s="9">
        <v>1</v>
      </c>
      <c r="AA15" s="36">
        <v>4000</v>
      </c>
      <c r="AB15" s="35"/>
      <c r="AC15" s="71"/>
      <c r="AD15" s="71"/>
      <c r="AE15" s="38"/>
      <c r="AF15" s="39"/>
      <c r="AG15" s="39"/>
      <c r="AH15" s="38"/>
      <c r="AI15" s="9" t="s">
        <v>560</v>
      </c>
      <c r="AJ15" s="32"/>
      <c r="AK15" s="32" t="s">
        <v>17</v>
      </c>
      <c r="AL15" s="32"/>
      <c r="AM15" s="40" t="s">
        <v>470</v>
      </c>
      <c r="AN15" s="41"/>
      <c r="AO15" s="188"/>
      <c r="AP15" s="188"/>
      <c r="AQ15" s="185"/>
      <c r="AR15" s="185"/>
    </row>
    <row r="16" spans="1:46">
      <c r="B16" s="29">
        <v>2022</v>
      </c>
      <c r="C16" s="29">
        <v>4</v>
      </c>
      <c r="D16" s="29">
        <v>7</v>
      </c>
      <c r="E16" s="30" t="s">
        <v>494</v>
      </c>
      <c r="F16" s="29">
        <v>1</v>
      </c>
      <c r="G16" s="31" t="s">
        <v>485</v>
      </c>
      <c r="H16" s="32" t="s">
        <v>467</v>
      </c>
      <c r="I16" s="33" t="s">
        <v>47</v>
      </c>
      <c r="J16" s="32"/>
      <c r="K16" s="9"/>
      <c r="L16" s="10"/>
      <c r="M16" s="10"/>
      <c r="N16" s="242" t="s">
        <v>487</v>
      </c>
      <c r="O16" s="9" t="s">
        <v>469</v>
      </c>
      <c r="P16" s="9">
        <v>25</v>
      </c>
      <c r="Q16" s="34" t="s">
        <v>432</v>
      </c>
      <c r="R16" s="35">
        <v>1120</v>
      </c>
      <c r="S16" s="35"/>
      <c r="T16" s="36">
        <v>4000</v>
      </c>
      <c r="U16" s="36">
        <v>4000</v>
      </c>
      <c r="V16" s="35">
        <v>1120</v>
      </c>
      <c r="W16" s="35">
        <v>1120</v>
      </c>
      <c r="X16" s="9">
        <v>1</v>
      </c>
      <c r="Y16" s="36">
        <v>4000</v>
      </c>
      <c r="Z16" s="9">
        <v>1</v>
      </c>
      <c r="AA16" s="36">
        <v>4000</v>
      </c>
      <c r="AB16" s="35"/>
      <c r="AC16" s="37"/>
      <c r="AD16" s="71"/>
      <c r="AE16" s="38"/>
      <c r="AF16" s="39"/>
      <c r="AG16" s="39"/>
      <c r="AH16" s="38"/>
      <c r="AI16" s="9" t="s">
        <v>5</v>
      </c>
      <c r="AJ16" s="32"/>
      <c r="AK16" s="32" t="s">
        <v>17</v>
      </c>
      <c r="AL16" s="32"/>
      <c r="AM16" s="40" t="s">
        <v>470</v>
      </c>
      <c r="AN16" s="41"/>
      <c r="AO16" s="188"/>
      <c r="AP16" s="188"/>
      <c r="AQ16" s="185"/>
      <c r="AR16" s="185"/>
    </row>
    <row r="17" spans="1:44">
      <c r="B17" s="29">
        <v>2022</v>
      </c>
      <c r="C17" s="29">
        <v>4</v>
      </c>
      <c r="D17" s="29">
        <v>7</v>
      </c>
      <c r="E17" s="30" t="s">
        <v>494</v>
      </c>
      <c r="F17" s="29"/>
      <c r="G17" s="208"/>
      <c r="H17" s="32" t="s">
        <v>467</v>
      </c>
      <c r="I17" s="33" t="s">
        <v>43</v>
      </c>
      <c r="J17" s="32"/>
      <c r="K17" s="9"/>
      <c r="L17" s="10"/>
      <c r="M17" s="10"/>
      <c r="N17" s="242"/>
      <c r="O17" s="9"/>
      <c r="P17" s="191">
        <v>25</v>
      </c>
      <c r="Q17" s="34" t="s">
        <v>483</v>
      </c>
      <c r="R17" s="35">
        <v>1120</v>
      </c>
      <c r="T17" s="36" t="s">
        <v>30</v>
      </c>
      <c r="U17" s="472">
        <v>500</v>
      </c>
      <c r="V17" s="35">
        <v>1120</v>
      </c>
      <c r="W17" s="35">
        <v>1120</v>
      </c>
      <c r="X17" s="9">
        <v>1</v>
      </c>
      <c r="Y17" s="35"/>
      <c r="Z17" s="9">
        <v>1</v>
      </c>
      <c r="AA17" s="472">
        <v>500</v>
      </c>
      <c r="AB17" s="35">
        <v>8700</v>
      </c>
      <c r="AC17" s="37" t="s">
        <v>756</v>
      </c>
      <c r="AD17" s="71"/>
      <c r="AE17" s="38"/>
      <c r="AF17" s="39"/>
      <c r="AG17" s="39"/>
      <c r="AH17" s="38"/>
      <c r="AI17" s="9"/>
      <c r="AJ17" s="32"/>
      <c r="AK17" s="32" t="s">
        <v>17</v>
      </c>
      <c r="AL17" s="32"/>
      <c r="AM17" s="40" t="s">
        <v>470</v>
      </c>
      <c r="AN17" s="41"/>
      <c r="AO17" s="188"/>
      <c r="AP17" s="188"/>
      <c r="AQ17" s="185"/>
      <c r="AR17" s="185"/>
    </row>
    <row r="18" spans="1:44">
      <c r="S18" s="35"/>
    </row>
    <row r="19" spans="1:44">
      <c r="A19">
        <v>1</v>
      </c>
      <c r="B19" s="29">
        <v>2022</v>
      </c>
      <c r="C19" s="29">
        <v>4</v>
      </c>
      <c r="D19" s="29">
        <v>7</v>
      </c>
      <c r="E19" s="30" t="s">
        <v>494</v>
      </c>
      <c r="F19" s="29">
        <v>1</v>
      </c>
      <c r="G19" s="31" t="s">
        <v>485</v>
      </c>
      <c r="H19" s="32" t="s">
        <v>467</v>
      </c>
      <c r="I19" s="33" t="s">
        <v>47</v>
      </c>
      <c r="J19" s="32"/>
      <c r="K19" s="9"/>
      <c r="L19" s="10"/>
      <c r="M19" s="10"/>
      <c r="N19" s="242" t="s">
        <v>487</v>
      </c>
      <c r="O19" s="9" t="s">
        <v>469</v>
      </c>
      <c r="P19" s="9">
        <v>50</v>
      </c>
      <c r="Q19" s="34" t="s">
        <v>432</v>
      </c>
      <c r="R19" s="35">
        <v>1000</v>
      </c>
      <c r="S19" s="35"/>
      <c r="T19" s="36">
        <v>4000</v>
      </c>
      <c r="U19" s="36">
        <v>4000</v>
      </c>
      <c r="V19" s="35">
        <v>1000</v>
      </c>
      <c r="W19" s="35"/>
      <c r="X19" s="9">
        <v>1</v>
      </c>
      <c r="Y19" s="36">
        <v>4000</v>
      </c>
      <c r="Z19" s="9">
        <v>1</v>
      </c>
      <c r="AA19" s="36">
        <v>4000</v>
      </c>
      <c r="AB19" s="35"/>
      <c r="AC19" s="71"/>
      <c r="AD19" s="71"/>
      <c r="AE19" s="38"/>
      <c r="AF19" s="39"/>
      <c r="AG19" s="39"/>
      <c r="AH19" s="38"/>
      <c r="AI19" s="9"/>
      <c r="AJ19" s="32"/>
      <c r="AK19" s="32" t="s">
        <v>6</v>
      </c>
      <c r="AL19" s="32"/>
      <c r="AM19" s="40" t="s">
        <v>470</v>
      </c>
      <c r="AN19" s="41"/>
      <c r="AO19" s="188"/>
      <c r="AP19" s="188"/>
      <c r="AQ19" s="185"/>
      <c r="AR19" s="185"/>
    </row>
    <row r="20" spans="1:44">
      <c r="B20" s="29">
        <v>2022</v>
      </c>
      <c r="C20" s="29">
        <v>4</v>
      </c>
      <c r="D20" s="29">
        <v>7</v>
      </c>
      <c r="E20" s="30" t="s">
        <v>494</v>
      </c>
      <c r="F20" s="29">
        <v>1</v>
      </c>
      <c r="G20" s="31" t="s">
        <v>485</v>
      </c>
      <c r="H20" s="32" t="s">
        <v>467</v>
      </c>
      <c r="I20" s="33" t="s">
        <v>47</v>
      </c>
      <c r="J20" s="32"/>
      <c r="K20" s="9"/>
      <c r="L20" s="10"/>
      <c r="M20" s="10"/>
      <c r="N20" s="242" t="s">
        <v>487</v>
      </c>
      <c r="O20" s="9" t="s">
        <v>469</v>
      </c>
      <c r="P20" s="9">
        <v>50</v>
      </c>
      <c r="Q20" s="34" t="s">
        <v>432</v>
      </c>
      <c r="R20" s="35">
        <v>1000</v>
      </c>
      <c r="T20" s="36">
        <v>4000</v>
      </c>
      <c r="U20" s="36">
        <v>4000</v>
      </c>
      <c r="V20" s="35">
        <v>1000</v>
      </c>
      <c r="W20" s="35"/>
      <c r="X20" s="9">
        <v>1</v>
      </c>
      <c r="Y20" s="36">
        <v>4000</v>
      </c>
      <c r="Z20" s="9">
        <v>1</v>
      </c>
      <c r="AA20" s="36">
        <v>4000</v>
      </c>
      <c r="AB20" s="35"/>
      <c r="AC20" s="37"/>
      <c r="AD20" s="71"/>
      <c r="AE20" s="38"/>
      <c r="AF20" s="39"/>
      <c r="AG20" s="39"/>
      <c r="AH20" s="38"/>
      <c r="AI20" s="9" t="s">
        <v>5</v>
      </c>
      <c r="AJ20" s="32"/>
      <c r="AK20" s="32" t="s">
        <v>6</v>
      </c>
      <c r="AL20" s="32"/>
      <c r="AM20" s="40" t="s">
        <v>470</v>
      </c>
      <c r="AN20" s="41"/>
      <c r="AO20" s="188"/>
      <c r="AP20" s="188"/>
      <c r="AQ20" s="185"/>
      <c r="AR20" s="185"/>
    </row>
    <row r="21" spans="1:44">
      <c r="B21" s="29">
        <v>2022</v>
      </c>
      <c r="C21" s="29">
        <v>4</v>
      </c>
      <c r="D21" s="29">
        <v>7</v>
      </c>
      <c r="E21" s="30" t="s">
        <v>494</v>
      </c>
      <c r="F21" s="29"/>
      <c r="G21" s="208"/>
      <c r="H21" s="32" t="s">
        <v>467</v>
      </c>
      <c r="I21" s="33" t="s">
        <v>43</v>
      </c>
      <c r="J21" s="32"/>
      <c r="K21" s="9"/>
      <c r="L21" s="10"/>
      <c r="M21" s="10"/>
      <c r="N21" s="242"/>
      <c r="O21" s="9"/>
      <c r="P21" s="191">
        <v>25</v>
      </c>
      <c r="Q21" s="34" t="s">
        <v>483</v>
      </c>
      <c r="R21" s="35">
        <v>1000</v>
      </c>
      <c r="S21" s="35"/>
      <c r="T21" s="36" t="s">
        <v>30</v>
      </c>
      <c r="U21" s="192">
        <v>350</v>
      </c>
      <c r="V21" s="35">
        <v>1000</v>
      </c>
      <c r="W21" s="35"/>
      <c r="X21" s="9">
        <v>1</v>
      </c>
      <c r="Y21" s="35"/>
      <c r="Z21" s="9">
        <v>1</v>
      </c>
      <c r="AA21" s="192">
        <v>350</v>
      </c>
      <c r="AB21" s="35">
        <v>8350</v>
      </c>
      <c r="AC21" s="37" t="s">
        <v>914</v>
      </c>
      <c r="AD21" s="71"/>
      <c r="AE21" s="38"/>
      <c r="AF21" s="39"/>
      <c r="AG21" s="39"/>
      <c r="AH21" s="38"/>
      <c r="AI21" s="9"/>
      <c r="AJ21" s="32"/>
      <c r="AK21" s="32" t="s">
        <v>6</v>
      </c>
      <c r="AL21" s="32"/>
      <c r="AM21" s="40" t="s">
        <v>470</v>
      </c>
      <c r="AN21" s="41"/>
      <c r="AO21" s="188"/>
      <c r="AP21" s="188"/>
      <c r="AQ21" s="185"/>
      <c r="AR21" s="185"/>
    </row>
    <row r="22" spans="1:44">
      <c r="S22" s="35"/>
    </row>
    <row r="23" spans="1:44">
      <c r="A23">
        <v>1</v>
      </c>
      <c r="B23" s="29">
        <v>2022</v>
      </c>
      <c r="C23" s="29">
        <v>4</v>
      </c>
      <c r="D23" s="29">
        <v>7</v>
      </c>
      <c r="E23" s="30" t="s">
        <v>494</v>
      </c>
      <c r="F23" s="29">
        <v>1</v>
      </c>
      <c r="G23" s="31" t="s">
        <v>485</v>
      </c>
      <c r="H23" s="32" t="s">
        <v>467</v>
      </c>
      <c r="I23" s="33" t="s">
        <v>47</v>
      </c>
      <c r="J23" s="32"/>
      <c r="K23" s="9"/>
      <c r="L23" s="10"/>
      <c r="M23" s="10"/>
      <c r="N23" s="242" t="s">
        <v>487</v>
      </c>
      <c r="O23" s="9" t="s">
        <v>469</v>
      </c>
      <c r="P23" s="9">
        <v>50</v>
      </c>
      <c r="Q23" s="34" t="s">
        <v>432</v>
      </c>
      <c r="R23" s="35">
        <v>1120</v>
      </c>
      <c r="T23" s="36">
        <v>4000</v>
      </c>
      <c r="U23" s="36">
        <v>4000</v>
      </c>
      <c r="V23" s="35">
        <v>1120</v>
      </c>
      <c r="W23" s="35"/>
      <c r="X23" s="9">
        <v>1</v>
      </c>
      <c r="Y23" s="36">
        <v>4000</v>
      </c>
      <c r="Z23" s="9">
        <v>1</v>
      </c>
      <c r="AA23" s="36">
        <v>4000</v>
      </c>
      <c r="AB23" s="35"/>
      <c r="AC23" s="71"/>
      <c r="AD23" s="71"/>
      <c r="AE23" s="38"/>
      <c r="AF23" s="39"/>
      <c r="AG23" s="39"/>
      <c r="AH23" s="38"/>
      <c r="AI23" s="9"/>
      <c r="AJ23" s="32"/>
      <c r="AK23" s="32" t="s">
        <v>6</v>
      </c>
      <c r="AL23" s="32"/>
      <c r="AM23" s="40" t="s">
        <v>470</v>
      </c>
      <c r="AN23" s="41"/>
      <c r="AO23" s="188"/>
      <c r="AP23" s="188"/>
      <c r="AQ23" s="185"/>
      <c r="AR23" s="185"/>
    </row>
    <row r="24" spans="1:44">
      <c r="B24" s="29">
        <v>2022</v>
      </c>
      <c r="C24" s="29">
        <v>4</v>
      </c>
      <c r="D24" s="29">
        <v>7</v>
      </c>
      <c r="E24" s="30" t="s">
        <v>494</v>
      </c>
      <c r="F24" s="29">
        <v>1</v>
      </c>
      <c r="G24" s="31" t="s">
        <v>485</v>
      </c>
      <c r="H24" s="32" t="s">
        <v>467</v>
      </c>
      <c r="I24" s="33" t="s">
        <v>47</v>
      </c>
      <c r="J24" s="32"/>
      <c r="K24" s="9"/>
      <c r="L24" s="10"/>
      <c r="M24" s="10"/>
      <c r="N24" s="242" t="s">
        <v>487</v>
      </c>
      <c r="O24" s="9" t="s">
        <v>469</v>
      </c>
      <c r="P24" s="9">
        <v>50</v>
      </c>
      <c r="Q24" s="34" t="s">
        <v>432</v>
      </c>
      <c r="R24" s="35">
        <v>1120</v>
      </c>
      <c r="S24" s="35"/>
      <c r="T24" s="36">
        <v>4000</v>
      </c>
      <c r="U24" s="36">
        <v>4000</v>
      </c>
      <c r="V24" s="35">
        <v>1120</v>
      </c>
      <c r="W24" s="35"/>
      <c r="X24" s="9">
        <v>1</v>
      </c>
      <c r="Y24" s="36">
        <v>4000</v>
      </c>
      <c r="Z24" s="9">
        <v>1</v>
      </c>
      <c r="AA24" s="36">
        <v>4000</v>
      </c>
      <c r="AB24" s="35"/>
      <c r="AC24" s="37"/>
      <c r="AD24" s="71"/>
      <c r="AE24" s="38"/>
      <c r="AF24" s="39"/>
      <c r="AG24" s="39"/>
      <c r="AH24" s="38"/>
      <c r="AI24" s="9" t="s">
        <v>5</v>
      </c>
      <c r="AJ24" s="32"/>
      <c r="AK24" s="32" t="s">
        <v>6</v>
      </c>
      <c r="AL24" s="32"/>
      <c r="AM24" s="40" t="s">
        <v>470</v>
      </c>
      <c r="AN24" s="41"/>
      <c r="AO24" s="188"/>
      <c r="AP24" s="188"/>
      <c r="AQ24" s="185"/>
      <c r="AR24" s="185"/>
    </row>
    <row r="25" spans="1:44">
      <c r="B25" s="29">
        <v>2022</v>
      </c>
      <c r="C25" s="29">
        <v>4</v>
      </c>
      <c r="D25" s="29">
        <v>7</v>
      </c>
      <c r="E25" s="30" t="s">
        <v>494</v>
      </c>
      <c r="F25" s="29"/>
      <c r="G25" s="208"/>
      <c r="H25" s="32" t="s">
        <v>467</v>
      </c>
      <c r="I25" s="33" t="s">
        <v>43</v>
      </c>
      <c r="J25" s="32"/>
      <c r="K25" s="9"/>
      <c r="L25" s="10"/>
      <c r="M25" s="10"/>
      <c r="N25" s="242"/>
      <c r="O25" s="9"/>
      <c r="P25" s="191">
        <v>25</v>
      </c>
      <c r="Q25" s="34" t="s">
        <v>483</v>
      </c>
      <c r="R25" s="35">
        <v>1120</v>
      </c>
      <c r="S25" s="35"/>
      <c r="T25" s="36" t="s">
        <v>30</v>
      </c>
      <c r="U25" s="192">
        <v>350</v>
      </c>
      <c r="V25" s="35">
        <v>1120</v>
      </c>
      <c r="W25" s="35"/>
      <c r="X25" s="9">
        <v>1</v>
      </c>
      <c r="Y25" s="35"/>
      <c r="Z25" s="9">
        <v>1</v>
      </c>
      <c r="AA25" s="192">
        <v>350</v>
      </c>
      <c r="AB25" s="35">
        <v>8350</v>
      </c>
      <c r="AC25" s="37" t="s">
        <v>756</v>
      </c>
      <c r="AD25" s="71"/>
      <c r="AE25" s="38"/>
      <c r="AF25" s="39"/>
      <c r="AG25" s="39"/>
      <c r="AH25" s="38"/>
      <c r="AI25" s="9"/>
      <c r="AJ25" s="32"/>
      <c r="AK25" s="32" t="s">
        <v>6</v>
      </c>
      <c r="AL25" s="32"/>
      <c r="AM25" s="40" t="s">
        <v>470</v>
      </c>
      <c r="AN25" s="41"/>
      <c r="AO25" s="188"/>
      <c r="AP25" s="188"/>
      <c r="AQ25" s="185"/>
      <c r="AR25" s="185"/>
    </row>
    <row r="27" spans="1:44">
      <c r="B27" s="29">
        <v>2022</v>
      </c>
      <c r="C27" s="29">
        <v>5</v>
      </c>
      <c r="D27" s="29">
        <v>11</v>
      </c>
      <c r="E27" s="30" t="s">
        <v>496</v>
      </c>
      <c r="F27" s="29">
        <v>2</v>
      </c>
      <c r="G27" s="31" t="s">
        <v>485</v>
      </c>
      <c r="H27" s="32" t="s">
        <v>467</v>
      </c>
      <c r="I27" s="33" t="s">
        <v>47</v>
      </c>
      <c r="J27" s="32"/>
      <c r="K27" s="9"/>
      <c r="L27" s="10"/>
      <c r="M27" s="10"/>
      <c r="N27" s="242" t="s">
        <v>520</v>
      </c>
      <c r="O27" s="9" t="s">
        <v>469</v>
      </c>
      <c r="P27" s="9">
        <v>38</v>
      </c>
      <c r="Q27" s="34" t="s">
        <v>759</v>
      </c>
      <c r="R27" s="35">
        <v>1005</v>
      </c>
      <c r="S27" s="35"/>
      <c r="T27" s="36">
        <v>4100</v>
      </c>
      <c r="U27" s="36">
        <v>4100</v>
      </c>
      <c r="V27" s="35">
        <v>1005</v>
      </c>
      <c r="W27" s="35"/>
      <c r="X27" s="9">
        <v>1</v>
      </c>
      <c r="Y27" s="36">
        <v>4100</v>
      </c>
      <c r="Z27" s="9">
        <v>1</v>
      </c>
      <c r="AA27" s="36">
        <v>4100</v>
      </c>
      <c r="AB27" s="35"/>
      <c r="AC27" s="71"/>
      <c r="AD27" s="193" t="s">
        <v>488</v>
      </c>
      <c r="AE27" s="38"/>
      <c r="AF27" s="39"/>
      <c r="AG27" s="39"/>
      <c r="AH27" s="38"/>
      <c r="AI27" s="9"/>
      <c r="AJ27" s="32"/>
      <c r="AK27" s="32" t="s">
        <v>17</v>
      </c>
      <c r="AL27" s="32"/>
      <c r="AM27" s="40" t="s">
        <v>470</v>
      </c>
      <c r="AN27" s="41"/>
      <c r="AO27" s="188"/>
      <c r="AP27" s="188"/>
      <c r="AQ27" s="185"/>
      <c r="AR27" s="185"/>
    </row>
    <row r="28" spans="1:44">
      <c r="B28" s="29">
        <v>2022</v>
      </c>
      <c r="C28" s="29">
        <v>5</v>
      </c>
      <c r="D28" s="29">
        <v>11</v>
      </c>
      <c r="E28" s="30" t="s">
        <v>496</v>
      </c>
      <c r="F28" s="29">
        <v>2</v>
      </c>
      <c r="G28" s="31" t="s">
        <v>485</v>
      </c>
      <c r="H28" s="32" t="s">
        <v>467</v>
      </c>
      <c r="I28" s="33" t="s">
        <v>47</v>
      </c>
      <c r="J28" s="32"/>
      <c r="K28" s="9"/>
      <c r="L28" s="10"/>
      <c r="M28" s="10"/>
      <c r="N28" s="242" t="s">
        <v>520</v>
      </c>
      <c r="O28" s="9" t="s">
        <v>469</v>
      </c>
      <c r="P28" s="9">
        <v>38</v>
      </c>
      <c r="Q28" s="34" t="s">
        <v>759</v>
      </c>
      <c r="R28" s="35">
        <v>1005</v>
      </c>
      <c r="S28" s="35"/>
      <c r="T28" s="36">
        <v>4100</v>
      </c>
      <c r="U28" s="36">
        <v>4100</v>
      </c>
      <c r="V28" s="35">
        <v>1005</v>
      </c>
      <c r="W28" s="35"/>
      <c r="X28" s="9">
        <v>1</v>
      </c>
      <c r="Y28" s="36">
        <v>4100</v>
      </c>
      <c r="Z28" s="9">
        <v>1</v>
      </c>
      <c r="AA28" s="36">
        <v>4100</v>
      </c>
      <c r="AB28" s="35"/>
      <c r="AC28" s="37"/>
      <c r="AD28" s="37"/>
      <c r="AE28" s="38"/>
      <c r="AF28" s="39"/>
      <c r="AG28" s="39"/>
      <c r="AH28" s="38"/>
      <c r="AI28" s="9" t="s">
        <v>5</v>
      </c>
      <c r="AJ28" s="32"/>
      <c r="AK28" s="32" t="s">
        <v>17</v>
      </c>
      <c r="AL28" s="32"/>
      <c r="AM28" s="40" t="s">
        <v>470</v>
      </c>
      <c r="AN28" s="41"/>
      <c r="AO28" s="188"/>
      <c r="AP28" s="188"/>
      <c r="AQ28" s="185"/>
      <c r="AR28" s="185"/>
    </row>
    <row r="29" spans="1:44">
      <c r="B29" s="29">
        <v>2022</v>
      </c>
      <c r="C29" s="29">
        <v>5</v>
      </c>
      <c r="D29" s="29">
        <v>11</v>
      </c>
      <c r="E29" s="30" t="s">
        <v>496</v>
      </c>
      <c r="F29" s="29"/>
      <c r="G29" s="208"/>
      <c r="H29" s="32" t="s">
        <v>467</v>
      </c>
      <c r="I29" s="33" t="s">
        <v>43</v>
      </c>
      <c r="J29" s="32"/>
      <c r="K29" s="9"/>
      <c r="L29" s="10"/>
      <c r="M29" s="10"/>
      <c r="N29" s="242"/>
      <c r="O29" s="9"/>
      <c r="P29" s="191">
        <v>25</v>
      </c>
      <c r="Q29" s="34" t="s">
        <v>483</v>
      </c>
      <c r="R29" s="35">
        <v>1005</v>
      </c>
      <c r="S29" s="35"/>
      <c r="T29" s="36" t="s">
        <v>30</v>
      </c>
      <c r="U29" s="192">
        <v>350</v>
      </c>
      <c r="V29" s="35">
        <v>1005</v>
      </c>
      <c r="W29" s="35"/>
      <c r="X29" s="9">
        <v>1</v>
      </c>
      <c r="Y29" s="35"/>
      <c r="Z29" s="9">
        <v>1</v>
      </c>
      <c r="AA29" s="192">
        <v>350</v>
      </c>
      <c r="AB29" s="35">
        <v>8550</v>
      </c>
      <c r="AC29" s="37" t="s">
        <v>766</v>
      </c>
      <c r="AD29" s="37"/>
      <c r="AE29" s="38"/>
      <c r="AF29" s="39"/>
      <c r="AG29" s="39"/>
      <c r="AH29" s="38"/>
      <c r="AI29" s="9"/>
      <c r="AJ29" s="32"/>
      <c r="AK29" s="32" t="s">
        <v>17</v>
      </c>
      <c r="AL29" s="32"/>
      <c r="AM29" s="40" t="s">
        <v>470</v>
      </c>
      <c r="AN29" s="41"/>
      <c r="AO29" s="188"/>
      <c r="AP29" s="188"/>
      <c r="AQ29" s="185"/>
      <c r="AR29" s="185"/>
    </row>
    <row r="31" spans="1:44">
      <c r="A31">
        <v>1</v>
      </c>
      <c r="B31" s="29">
        <v>2022</v>
      </c>
      <c r="C31" s="29">
        <v>5</v>
      </c>
      <c r="D31" s="29">
        <v>18</v>
      </c>
      <c r="E31" s="30" t="s">
        <v>494</v>
      </c>
      <c r="F31" s="29"/>
      <c r="G31" s="31"/>
      <c r="H31" s="67" t="s">
        <v>467</v>
      </c>
      <c r="I31" s="33" t="s">
        <v>58</v>
      </c>
      <c r="J31" s="32"/>
      <c r="K31" s="9"/>
      <c r="L31" s="10"/>
      <c r="M31" s="10"/>
      <c r="N31" s="242"/>
      <c r="O31" s="9"/>
      <c r="P31" s="9">
        <v>12</v>
      </c>
      <c r="Q31" s="34" t="s">
        <v>483</v>
      </c>
      <c r="R31" s="35">
        <v>1050</v>
      </c>
      <c r="S31" s="35"/>
      <c r="T31" s="36" t="s">
        <v>30</v>
      </c>
      <c r="U31" s="35">
        <v>200</v>
      </c>
      <c r="V31" s="35">
        <v>1050</v>
      </c>
      <c r="W31" s="35"/>
      <c r="X31" s="9">
        <v>1</v>
      </c>
      <c r="Y31" s="35">
        <v>200</v>
      </c>
      <c r="Z31" s="9">
        <v>1</v>
      </c>
      <c r="AA31" s="35">
        <v>200</v>
      </c>
      <c r="AB31" s="35"/>
      <c r="AC31" s="37"/>
      <c r="AD31" s="37"/>
      <c r="AE31" s="38"/>
      <c r="AF31" s="39"/>
      <c r="AG31" s="39"/>
      <c r="AH31" s="38"/>
      <c r="AI31" s="9"/>
      <c r="AJ31" s="32"/>
      <c r="AK31" s="32"/>
      <c r="AL31" s="32"/>
      <c r="AM31" s="40"/>
      <c r="AN31" s="41"/>
      <c r="AO31" s="188"/>
      <c r="AP31" s="188"/>
      <c r="AQ31" s="185"/>
      <c r="AR31" s="185"/>
    </row>
    <row r="32" spans="1:44">
      <c r="B32" s="29">
        <v>2022</v>
      </c>
      <c r="C32" s="29">
        <v>5</v>
      </c>
      <c r="D32" s="29">
        <v>11</v>
      </c>
      <c r="E32" s="30" t="s">
        <v>496</v>
      </c>
      <c r="F32" s="29">
        <v>2</v>
      </c>
      <c r="G32" s="31" t="s">
        <v>485</v>
      </c>
      <c r="H32" s="32" t="s">
        <v>467</v>
      </c>
      <c r="I32" s="33" t="s">
        <v>47</v>
      </c>
      <c r="J32" s="32"/>
      <c r="K32" s="9"/>
      <c r="L32" s="10"/>
      <c r="M32" s="10"/>
      <c r="N32" s="242" t="s">
        <v>520</v>
      </c>
      <c r="O32" s="9" t="s">
        <v>469</v>
      </c>
      <c r="P32" s="9">
        <v>25</v>
      </c>
      <c r="Q32" s="34" t="s">
        <v>759</v>
      </c>
      <c r="R32" s="35">
        <v>1050</v>
      </c>
      <c r="S32" s="35"/>
      <c r="T32" s="36">
        <v>4000</v>
      </c>
      <c r="U32" s="36">
        <v>4000</v>
      </c>
      <c r="V32" s="35">
        <v>1050</v>
      </c>
      <c r="W32" s="35"/>
      <c r="X32" s="9">
        <v>1</v>
      </c>
      <c r="Y32" s="36">
        <v>4000</v>
      </c>
      <c r="Z32" s="9">
        <v>1</v>
      </c>
      <c r="AA32" s="36">
        <v>4000</v>
      </c>
      <c r="AB32" s="35"/>
      <c r="AC32" s="71"/>
      <c r="AD32" s="193" t="s">
        <v>488</v>
      </c>
      <c r="AE32" s="38"/>
      <c r="AF32" s="39"/>
      <c r="AG32" s="39"/>
      <c r="AH32" s="38"/>
      <c r="AI32" s="9" t="s">
        <v>560</v>
      </c>
      <c r="AJ32" s="32"/>
      <c r="AK32" s="32" t="s">
        <v>17</v>
      </c>
      <c r="AL32" s="32"/>
      <c r="AM32" s="40" t="s">
        <v>470</v>
      </c>
      <c r="AN32" s="41"/>
      <c r="AO32" s="188"/>
      <c r="AP32" s="188"/>
      <c r="AQ32" s="185"/>
      <c r="AR32" s="185"/>
    </row>
    <row r="33" spans="2:44">
      <c r="B33" s="29">
        <v>2022</v>
      </c>
      <c r="C33" s="29">
        <v>5</v>
      </c>
      <c r="D33" s="29">
        <v>11</v>
      </c>
      <c r="E33" s="30" t="s">
        <v>496</v>
      </c>
      <c r="F33" s="29">
        <v>2</v>
      </c>
      <c r="G33" s="31" t="s">
        <v>485</v>
      </c>
      <c r="H33" s="32" t="s">
        <v>467</v>
      </c>
      <c r="I33" s="33" t="s">
        <v>47</v>
      </c>
      <c r="J33" s="32"/>
      <c r="K33" s="9"/>
      <c r="L33" s="10"/>
      <c r="M33" s="10"/>
      <c r="N33" s="242" t="s">
        <v>520</v>
      </c>
      <c r="O33" s="9" t="s">
        <v>469</v>
      </c>
      <c r="P33" s="9">
        <v>25</v>
      </c>
      <c r="Q33" s="34" t="s">
        <v>759</v>
      </c>
      <c r="R33" s="35">
        <v>1050</v>
      </c>
      <c r="T33" s="36">
        <v>4000</v>
      </c>
      <c r="U33" s="36">
        <v>4000</v>
      </c>
      <c r="V33" s="35">
        <v>1050</v>
      </c>
      <c r="W33" s="35"/>
      <c r="X33" s="9">
        <v>1</v>
      </c>
      <c r="Y33" s="36">
        <v>4000</v>
      </c>
      <c r="Z33" s="9">
        <v>1</v>
      </c>
      <c r="AA33" s="36">
        <v>4000</v>
      </c>
      <c r="AB33" s="35"/>
      <c r="AC33" s="37"/>
      <c r="AD33" s="37"/>
      <c r="AE33" s="38"/>
      <c r="AF33" s="39"/>
      <c r="AG33" s="39"/>
      <c r="AH33" s="38"/>
      <c r="AI33" s="9" t="s">
        <v>5</v>
      </c>
      <c r="AJ33" s="32"/>
      <c r="AK33" s="32" t="s">
        <v>17</v>
      </c>
      <c r="AL33" s="32"/>
      <c r="AM33" s="40" t="s">
        <v>470</v>
      </c>
      <c r="AN33" s="41"/>
      <c r="AO33" s="188"/>
      <c r="AP33" s="188"/>
      <c r="AQ33" s="185"/>
      <c r="AR33" s="185"/>
    </row>
    <row r="34" spans="2:44">
      <c r="B34" s="29">
        <v>2022</v>
      </c>
      <c r="C34" s="29">
        <v>5</v>
      </c>
      <c r="D34" s="29">
        <v>11</v>
      </c>
      <c r="E34" s="30" t="s">
        <v>496</v>
      </c>
      <c r="F34" s="29"/>
      <c r="G34" s="208"/>
      <c r="H34" s="32" t="s">
        <v>467</v>
      </c>
      <c r="I34" s="33" t="s">
        <v>43</v>
      </c>
      <c r="J34" s="32"/>
      <c r="K34" s="9"/>
      <c r="L34" s="10"/>
      <c r="M34" s="10"/>
      <c r="N34" s="242"/>
      <c r="O34" s="9"/>
      <c r="P34" s="191">
        <v>25</v>
      </c>
      <c r="Q34" s="34" t="s">
        <v>483</v>
      </c>
      <c r="R34" s="35">
        <v>1050</v>
      </c>
      <c r="S34" s="35"/>
      <c r="T34" s="36" t="s">
        <v>30</v>
      </c>
      <c r="U34" s="472">
        <v>500</v>
      </c>
      <c r="V34" s="35">
        <v>1050</v>
      </c>
      <c r="W34" s="35"/>
      <c r="X34" s="9">
        <v>1</v>
      </c>
      <c r="Y34" s="35"/>
      <c r="Z34" s="9">
        <v>1</v>
      </c>
      <c r="AA34" s="472">
        <v>500</v>
      </c>
      <c r="AB34" s="35">
        <v>8700</v>
      </c>
      <c r="AC34" s="37" t="s">
        <v>929</v>
      </c>
      <c r="AD34" s="37"/>
      <c r="AE34" s="38"/>
      <c r="AF34" s="39"/>
      <c r="AG34" s="39"/>
      <c r="AH34" s="38"/>
      <c r="AI34" s="9"/>
      <c r="AJ34" s="32"/>
      <c r="AK34" s="32" t="s">
        <v>17</v>
      </c>
      <c r="AL34" s="32"/>
      <c r="AM34" s="40" t="s">
        <v>470</v>
      </c>
      <c r="AN34" s="41"/>
      <c r="AO34" s="188"/>
      <c r="AP34" s="188"/>
      <c r="AQ34" s="185"/>
      <c r="AR34" s="185"/>
    </row>
    <row r="35" spans="2:44">
      <c r="S35" s="35"/>
    </row>
    <row r="36" spans="2:44">
      <c r="B36" s="29">
        <v>2022</v>
      </c>
      <c r="C36" s="29">
        <v>5</v>
      </c>
      <c r="D36" s="29">
        <v>11</v>
      </c>
      <c r="E36" s="30" t="s">
        <v>496</v>
      </c>
      <c r="F36" s="29">
        <v>2</v>
      </c>
      <c r="G36" s="31" t="s">
        <v>485</v>
      </c>
      <c r="H36" s="32" t="s">
        <v>467</v>
      </c>
      <c r="I36" s="33" t="s">
        <v>47</v>
      </c>
      <c r="J36" s="32"/>
      <c r="K36" s="9"/>
      <c r="L36" s="10"/>
      <c r="M36" s="10"/>
      <c r="N36" s="242" t="s">
        <v>520</v>
      </c>
      <c r="O36" s="9" t="s">
        <v>469</v>
      </c>
      <c r="P36" s="9">
        <v>50</v>
      </c>
      <c r="Q36" s="34" t="s">
        <v>759</v>
      </c>
      <c r="R36" s="35">
        <v>1050</v>
      </c>
      <c r="T36" s="36">
        <v>4100</v>
      </c>
      <c r="U36" s="36">
        <v>4100</v>
      </c>
      <c r="V36" s="35">
        <v>1050</v>
      </c>
      <c r="W36" s="35">
        <v>1050</v>
      </c>
      <c r="X36" s="9">
        <v>1</v>
      </c>
      <c r="Y36" s="36">
        <v>4100</v>
      </c>
      <c r="Z36" s="9">
        <v>1</v>
      </c>
      <c r="AA36" s="36">
        <v>4100</v>
      </c>
      <c r="AB36" s="35"/>
      <c r="AC36" s="37"/>
      <c r="AD36" s="37"/>
      <c r="AE36" s="38"/>
      <c r="AF36" s="39"/>
      <c r="AG36" s="39"/>
      <c r="AH36" s="38"/>
      <c r="AI36" s="9"/>
      <c r="AJ36" s="32"/>
      <c r="AK36" s="32" t="s">
        <v>6</v>
      </c>
      <c r="AL36" s="32"/>
      <c r="AM36" s="40" t="s">
        <v>470</v>
      </c>
      <c r="AN36" s="41"/>
      <c r="AO36" s="188"/>
      <c r="AP36" s="188"/>
      <c r="AQ36" s="185"/>
      <c r="AR36" s="185"/>
    </row>
    <row r="37" spans="2:44">
      <c r="B37" s="29">
        <v>2022</v>
      </c>
      <c r="C37" s="29">
        <v>5</v>
      </c>
      <c r="D37" s="29">
        <v>11</v>
      </c>
      <c r="E37" s="30" t="s">
        <v>496</v>
      </c>
      <c r="F37" s="29">
        <v>2</v>
      </c>
      <c r="G37" s="31" t="s">
        <v>485</v>
      </c>
      <c r="H37" s="32" t="s">
        <v>467</v>
      </c>
      <c r="I37" s="33" t="s">
        <v>47</v>
      </c>
      <c r="J37" s="32"/>
      <c r="K37" s="9"/>
      <c r="L37" s="10"/>
      <c r="M37" s="10"/>
      <c r="N37" s="242" t="s">
        <v>520</v>
      </c>
      <c r="O37" s="9" t="s">
        <v>469</v>
      </c>
      <c r="P37" s="9">
        <v>50</v>
      </c>
      <c r="Q37" s="34" t="s">
        <v>759</v>
      </c>
      <c r="R37" s="35">
        <v>1050</v>
      </c>
      <c r="S37" s="35"/>
      <c r="T37" s="36">
        <v>4100</v>
      </c>
      <c r="U37" s="36">
        <v>4100</v>
      </c>
      <c r="V37" s="35">
        <v>1050</v>
      </c>
      <c r="W37" s="35">
        <v>1050</v>
      </c>
      <c r="X37" s="9">
        <v>1</v>
      </c>
      <c r="Y37" s="36">
        <v>4100</v>
      </c>
      <c r="Z37" s="9">
        <v>1</v>
      </c>
      <c r="AA37" s="36">
        <v>4100</v>
      </c>
      <c r="AB37" s="35"/>
      <c r="AC37" s="37"/>
      <c r="AD37" s="37"/>
      <c r="AE37" s="38"/>
      <c r="AF37" s="39"/>
      <c r="AG37" s="39"/>
      <c r="AH37" s="38"/>
      <c r="AI37" s="9" t="s">
        <v>5</v>
      </c>
      <c r="AJ37" s="32"/>
      <c r="AK37" s="32" t="s">
        <v>6</v>
      </c>
      <c r="AL37" s="32"/>
      <c r="AM37" s="40" t="s">
        <v>470</v>
      </c>
      <c r="AN37" s="41"/>
      <c r="AO37" s="188"/>
      <c r="AP37" s="188"/>
      <c r="AQ37" s="185"/>
      <c r="AR37" s="185"/>
    </row>
    <row r="38" spans="2:44">
      <c r="B38" s="29">
        <v>2022</v>
      </c>
      <c r="C38" s="29">
        <v>5</v>
      </c>
      <c r="D38" s="29">
        <v>11</v>
      </c>
      <c r="E38" s="30" t="s">
        <v>496</v>
      </c>
      <c r="F38" s="29"/>
      <c r="G38" s="208"/>
      <c r="H38" s="32" t="s">
        <v>467</v>
      </c>
      <c r="I38" s="33" t="s">
        <v>43</v>
      </c>
      <c r="J38" s="32"/>
      <c r="K38" s="9"/>
      <c r="L38" s="10"/>
      <c r="M38" s="10"/>
      <c r="N38" s="242"/>
      <c r="O38" s="9"/>
      <c r="P38" s="191">
        <v>25</v>
      </c>
      <c r="Q38" s="34" t="s">
        <v>483</v>
      </c>
      <c r="R38" s="35">
        <v>1050</v>
      </c>
      <c r="S38" s="35"/>
      <c r="T38" s="36" t="s">
        <v>30</v>
      </c>
      <c r="U38" s="192">
        <v>350</v>
      </c>
      <c r="V38" s="35">
        <v>1050</v>
      </c>
      <c r="W38" s="35">
        <v>1050</v>
      </c>
      <c r="X38" s="9">
        <v>1</v>
      </c>
      <c r="Y38" s="35"/>
      <c r="Z38" s="9">
        <v>1</v>
      </c>
      <c r="AA38" s="192">
        <v>350</v>
      </c>
      <c r="AB38" s="35">
        <v>8550</v>
      </c>
      <c r="AC38" s="37" t="s">
        <v>929</v>
      </c>
      <c r="AD38" s="37"/>
      <c r="AE38" s="38"/>
      <c r="AF38" s="39"/>
      <c r="AG38" s="39"/>
      <c r="AH38" s="38"/>
      <c r="AI38" s="9"/>
      <c r="AJ38" s="32"/>
      <c r="AK38" s="32" t="s">
        <v>6</v>
      </c>
      <c r="AL38" s="32"/>
      <c r="AM38" s="40" t="s">
        <v>470</v>
      </c>
      <c r="AN38" s="41"/>
      <c r="AO38" s="188"/>
      <c r="AP38" s="188"/>
      <c r="AQ38" s="185"/>
      <c r="AR38" s="185"/>
    </row>
    <row r="39" spans="2:44">
      <c r="S39" s="35"/>
    </row>
    <row r="40" spans="2:44">
      <c r="B40" s="29">
        <v>2022</v>
      </c>
      <c r="C40" s="29">
        <v>5</v>
      </c>
      <c r="D40" s="29">
        <v>11</v>
      </c>
      <c r="E40" s="30" t="s">
        <v>494</v>
      </c>
      <c r="F40" s="29"/>
      <c r="G40" s="31"/>
      <c r="H40" s="32" t="s">
        <v>467</v>
      </c>
      <c r="I40" s="33" t="s">
        <v>58</v>
      </c>
      <c r="J40" s="32"/>
      <c r="K40" s="9"/>
      <c r="L40" s="10"/>
      <c r="M40" s="9"/>
      <c r="N40" s="242"/>
      <c r="O40" s="9"/>
      <c r="P40" s="9">
        <v>12</v>
      </c>
      <c r="Q40" s="34" t="s">
        <v>483</v>
      </c>
      <c r="R40" s="35">
        <v>1050</v>
      </c>
      <c r="T40" s="36" t="s">
        <v>30</v>
      </c>
      <c r="U40" s="35">
        <v>200</v>
      </c>
      <c r="V40" s="35">
        <v>1050</v>
      </c>
      <c r="W40" s="35">
        <v>1050</v>
      </c>
      <c r="X40" s="9">
        <v>1</v>
      </c>
      <c r="Y40" s="35">
        <v>200</v>
      </c>
      <c r="Z40" s="9">
        <v>1</v>
      </c>
      <c r="AA40" s="35">
        <v>200</v>
      </c>
      <c r="AB40" s="35"/>
      <c r="AC40" s="37"/>
      <c r="AD40" s="37"/>
      <c r="AE40" s="38"/>
      <c r="AF40" s="39"/>
      <c r="AG40" s="39"/>
      <c r="AH40" s="38"/>
      <c r="AI40" s="9"/>
      <c r="AJ40" s="32"/>
      <c r="AK40" s="32"/>
      <c r="AL40" s="32"/>
      <c r="AM40" s="40"/>
      <c r="AN40" s="41"/>
      <c r="AO40" s="188"/>
      <c r="AP40" s="188"/>
      <c r="AQ40" s="185"/>
      <c r="AR40" s="185"/>
    </row>
    <row r="41" spans="2:44">
      <c r="B41" s="29">
        <v>2022</v>
      </c>
      <c r="C41" s="29">
        <v>5</v>
      </c>
      <c r="D41" s="29">
        <v>11</v>
      </c>
      <c r="E41" s="30" t="s">
        <v>496</v>
      </c>
      <c r="F41" s="29">
        <v>2</v>
      </c>
      <c r="G41" s="31" t="s">
        <v>485</v>
      </c>
      <c r="H41" s="32" t="s">
        <v>467</v>
      </c>
      <c r="I41" s="33" t="s">
        <v>47</v>
      </c>
      <c r="J41" s="32"/>
      <c r="K41" s="9"/>
      <c r="L41" s="10"/>
      <c r="M41" s="10"/>
      <c r="N41" s="242" t="s">
        <v>520</v>
      </c>
      <c r="O41" s="9" t="s">
        <v>469</v>
      </c>
      <c r="P41" s="9">
        <v>75</v>
      </c>
      <c r="Q41" s="34" t="s">
        <v>759</v>
      </c>
      <c r="R41" s="35">
        <v>1050</v>
      </c>
      <c r="S41" s="35"/>
      <c r="T41" s="36">
        <v>2000</v>
      </c>
      <c r="U41" s="36">
        <v>2000</v>
      </c>
      <c r="V41" s="35">
        <v>1050</v>
      </c>
      <c r="W41" s="35">
        <v>1050</v>
      </c>
      <c r="X41" s="9">
        <v>1</v>
      </c>
      <c r="Y41" s="36">
        <v>2000</v>
      </c>
      <c r="Z41" s="9">
        <v>1</v>
      </c>
      <c r="AA41" s="36">
        <v>2000</v>
      </c>
      <c r="AB41" s="35"/>
      <c r="AC41" s="37"/>
      <c r="AD41" s="37"/>
      <c r="AE41" s="38"/>
      <c r="AF41" s="39"/>
      <c r="AG41" s="39"/>
      <c r="AH41" s="38"/>
      <c r="AI41" s="9" t="s">
        <v>5</v>
      </c>
      <c r="AJ41" s="32"/>
      <c r="AK41" s="32" t="s">
        <v>6</v>
      </c>
      <c r="AL41" s="32"/>
      <c r="AM41" s="40" t="s">
        <v>486</v>
      </c>
      <c r="AN41" s="41"/>
      <c r="AO41" s="188"/>
      <c r="AP41" s="188"/>
      <c r="AQ41" s="185"/>
      <c r="AR41" s="185"/>
    </row>
    <row r="42" spans="2:44">
      <c r="B42" s="29">
        <v>2022</v>
      </c>
      <c r="C42" s="29">
        <v>5</v>
      </c>
      <c r="D42" s="29">
        <v>11</v>
      </c>
      <c r="E42" s="30" t="s">
        <v>496</v>
      </c>
      <c r="F42" s="29">
        <v>2</v>
      </c>
      <c r="G42" s="31" t="s">
        <v>485</v>
      </c>
      <c r="H42" s="32" t="s">
        <v>467</v>
      </c>
      <c r="I42" s="33" t="s">
        <v>47</v>
      </c>
      <c r="J42" s="32"/>
      <c r="K42" s="9"/>
      <c r="L42" s="10"/>
      <c r="M42" s="10"/>
      <c r="N42" s="242" t="s">
        <v>520</v>
      </c>
      <c r="O42" s="9" t="s">
        <v>469</v>
      </c>
      <c r="P42" s="9">
        <v>75</v>
      </c>
      <c r="Q42" s="34" t="s">
        <v>759</v>
      </c>
      <c r="R42" s="35">
        <v>1050</v>
      </c>
      <c r="S42" s="35"/>
      <c r="T42" s="36">
        <v>2000</v>
      </c>
      <c r="U42" s="36">
        <v>2000</v>
      </c>
      <c r="V42" s="35">
        <v>1050</v>
      </c>
      <c r="W42" s="35">
        <v>1050</v>
      </c>
      <c r="X42" s="9">
        <v>1</v>
      </c>
      <c r="Y42" s="36">
        <v>2000</v>
      </c>
      <c r="Z42" s="9">
        <v>1</v>
      </c>
      <c r="AA42" s="36">
        <v>2000</v>
      </c>
      <c r="AB42" s="35"/>
      <c r="AC42" s="37"/>
      <c r="AD42" s="37"/>
      <c r="AE42" s="38"/>
      <c r="AF42" s="39"/>
      <c r="AG42" s="39"/>
      <c r="AH42" s="38"/>
      <c r="AI42" s="9" t="s">
        <v>5</v>
      </c>
      <c r="AJ42" s="32"/>
      <c r="AK42" s="32" t="s">
        <v>6</v>
      </c>
      <c r="AL42" s="32"/>
      <c r="AM42" s="40" t="s">
        <v>486</v>
      </c>
      <c r="AN42" s="41"/>
      <c r="AO42" s="188"/>
      <c r="AP42" s="188"/>
      <c r="AQ42" s="185"/>
      <c r="AR42" s="185"/>
    </row>
    <row r="43" spans="2:44">
      <c r="B43" s="29">
        <v>2022</v>
      </c>
      <c r="C43" s="29">
        <v>5</v>
      </c>
      <c r="D43" s="29">
        <v>11</v>
      </c>
      <c r="E43" s="30" t="s">
        <v>496</v>
      </c>
      <c r="F43" s="29"/>
      <c r="G43" s="208"/>
      <c r="H43" s="32" t="s">
        <v>467</v>
      </c>
      <c r="I43" s="33" t="s">
        <v>43</v>
      </c>
      <c r="J43" s="32"/>
      <c r="K43" s="9"/>
      <c r="L43" s="10"/>
      <c r="M43" s="10"/>
      <c r="N43" s="242"/>
      <c r="O43" s="9"/>
      <c r="P43" s="191">
        <v>25</v>
      </c>
      <c r="Q43" s="34" t="s">
        <v>483</v>
      </c>
      <c r="R43" s="35">
        <v>1050</v>
      </c>
      <c r="T43" s="36" t="s">
        <v>30</v>
      </c>
      <c r="U43" s="192">
        <v>350</v>
      </c>
      <c r="V43" s="35">
        <v>1050</v>
      </c>
      <c r="W43" s="35">
        <v>1050</v>
      </c>
      <c r="X43" s="9">
        <v>1</v>
      </c>
      <c r="Y43" s="35"/>
      <c r="Z43" s="9">
        <v>1</v>
      </c>
      <c r="AA43" s="192">
        <v>350</v>
      </c>
      <c r="AB43" s="35">
        <v>4550</v>
      </c>
      <c r="AC43" s="37" t="s">
        <v>929</v>
      </c>
      <c r="AD43" s="37"/>
      <c r="AE43" s="38"/>
      <c r="AF43" s="39"/>
      <c r="AG43" s="39"/>
      <c r="AH43" s="38"/>
      <c r="AI43" s="9"/>
      <c r="AJ43" s="32"/>
      <c r="AK43" s="32" t="s">
        <v>6</v>
      </c>
      <c r="AL43" s="32"/>
      <c r="AM43" s="40" t="s">
        <v>486</v>
      </c>
      <c r="AN43" s="41"/>
      <c r="AO43" s="188"/>
      <c r="AP43" s="188"/>
      <c r="AQ43" s="185"/>
      <c r="AR43" s="185"/>
    </row>
    <row r="44" spans="2:44">
      <c r="S44" s="35"/>
    </row>
    <row r="45" spans="2:44">
      <c r="B45" s="29">
        <v>2022</v>
      </c>
      <c r="C45" s="29">
        <v>5</v>
      </c>
      <c r="D45" s="29">
        <v>11</v>
      </c>
      <c r="E45" s="30" t="s">
        <v>496</v>
      </c>
      <c r="F45" s="29">
        <v>2</v>
      </c>
      <c r="G45" s="31" t="s">
        <v>485</v>
      </c>
      <c r="H45" s="32" t="s">
        <v>467</v>
      </c>
      <c r="I45" s="33" t="s">
        <v>47</v>
      </c>
      <c r="J45" s="32"/>
      <c r="K45" s="9"/>
      <c r="L45" s="10"/>
      <c r="M45" s="10"/>
      <c r="N45" s="242" t="s">
        <v>520</v>
      </c>
      <c r="O45" s="9" t="s">
        <v>469</v>
      </c>
      <c r="P45" s="9">
        <v>50</v>
      </c>
      <c r="Q45" s="34" t="s">
        <v>759</v>
      </c>
      <c r="R45" s="35">
        <v>1170</v>
      </c>
      <c r="S45" s="35"/>
      <c r="T45" s="36">
        <v>4100</v>
      </c>
      <c r="U45" s="36">
        <v>4100</v>
      </c>
      <c r="V45" s="35">
        <v>1170</v>
      </c>
      <c r="W45" s="35"/>
      <c r="X45" s="9">
        <v>1</v>
      </c>
      <c r="Y45" s="36">
        <v>4000</v>
      </c>
      <c r="Z45" s="9">
        <v>1</v>
      </c>
      <c r="AA45" s="35">
        <v>4100</v>
      </c>
      <c r="AB45" s="35"/>
      <c r="AC45" s="37"/>
      <c r="AD45" s="37"/>
      <c r="AE45" s="38"/>
      <c r="AF45" s="39"/>
      <c r="AG45" s="39"/>
      <c r="AH45" s="38"/>
      <c r="AI45" s="9"/>
      <c r="AJ45" s="32"/>
      <c r="AK45" s="32" t="s">
        <v>6</v>
      </c>
      <c r="AL45" s="32"/>
      <c r="AM45" s="40" t="s">
        <v>470</v>
      </c>
      <c r="AN45" s="41"/>
      <c r="AO45" s="188"/>
      <c r="AP45" s="188"/>
      <c r="AQ45" s="185"/>
      <c r="AR45" s="185"/>
    </row>
    <row r="46" spans="2:44">
      <c r="B46" s="29">
        <v>2022</v>
      </c>
      <c r="C46" s="29">
        <v>5</v>
      </c>
      <c r="D46" s="29">
        <v>11</v>
      </c>
      <c r="E46" s="30" t="s">
        <v>496</v>
      </c>
      <c r="F46" s="29">
        <v>2</v>
      </c>
      <c r="G46" s="31" t="s">
        <v>485</v>
      </c>
      <c r="H46" s="32" t="s">
        <v>467</v>
      </c>
      <c r="I46" s="33" t="s">
        <v>47</v>
      </c>
      <c r="J46" s="32"/>
      <c r="K46" s="9"/>
      <c r="L46" s="10"/>
      <c r="M46" s="10"/>
      <c r="N46" s="242" t="s">
        <v>520</v>
      </c>
      <c r="O46" s="9" t="s">
        <v>469</v>
      </c>
      <c r="P46" s="9">
        <v>50</v>
      </c>
      <c r="Q46" s="34" t="s">
        <v>759</v>
      </c>
      <c r="R46" s="35">
        <v>1170</v>
      </c>
      <c r="S46" s="35"/>
      <c r="T46" s="36">
        <v>4100</v>
      </c>
      <c r="U46" s="36">
        <v>4100</v>
      </c>
      <c r="V46" s="35">
        <v>1170</v>
      </c>
      <c r="W46" s="35"/>
      <c r="X46" s="9">
        <v>1</v>
      </c>
      <c r="Y46" s="36">
        <v>4000</v>
      </c>
      <c r="Z46" s="9">
        <v>1</v>
      </c>
      <c r="AA46" s="36">
        <v>4100</v>
      </c>
      <c r="AB46" s="35"/>
      <c r="AC46" s="37"/>
      <c r="AD46" s="37"/>
      <c r="AE46" s="38"/>
      <c r="AF46" s="39"/>
      <c r="AG46" s="39"/>
      <c r="AH46" s="38"/>
      <c r="AI46" s="9" t="s">
        <v>5</v>
      </c>
      <c r="AJ46" s="32"/>
      <c r="AK46" s="32" t="s">
        <v>6</v>
      </c>
      <c r="AL46" s="32"/>
      <c r="AM46" s="40" t="s">
        <v>470</v>
      </c>
      <c r="AN46" s="41"/>
      <c r="AO46" s="188"/>
      <c r="AP46" s="188"/>
      <c r="AQ46" s="185"/>
      <c r="AR46" s="185"/>
    </row>
    <row r="47" spans="2:44">
      <c r="B47" s="29">
        <v>2022</v>
      </c>
      <c r="C47" s="29">
        <v>5</v>
      </c>
      <c r="D47" s="29">
        <v>11</v>
      </c>
      <c r="E47" s="30" t="s">
        <v>496</v>
      </c>
      <c r="F47" s="29"/>
      <c r="G47" s="208"/>
      <c r="H47" s="32" t="s">
        <v>467</v>
      </c>
      <c r="I47" s="33" t="s">
        <v>43</v>
      </c>
      <c r="J47" s="32"/>
      <c r="K47" s="9"/>
      <c r="L47" s="10"/>
      <c r="M47" s="10"/>
      <c r="N47" s="242"/>
      <c r="O47" s="9"/>
      <c r="P47" s="191">
        <v>25</v>
      </c>
      <c r="Q47" s="34" t="s">
        <v>483</v>
      </c>
      <c r="R47" s="35">
        <v>1170</v>
      </c>
      <c r="T47" s="36" t="s">
        <v>30</v>
      </c>
      <c r="U47" s="192">
        <v>350</v>
      </c>
      <c r="V47" s="35">
        <v>1170</v>
      </c>
      <c r="W47" s="35"/>
      <c r="X47" s="9">
        <v>1</v>
      </c>
      <c r="Y47" s="35"/>
      <c r="Z47" s="9">
        <v>1</v>
      </c>
      <c r="AA47" s="192">
        <v>350</v>
      </c>
      <c r="AB47" s="35">
        <v>8550</v>
      </c>
      <c r="AC47" s="37" t="s">
        <v>1422</v>
      </c>
      <c r="AD47" s="37"/>
      <c r="AE47" s="38"/>
      <c r="AF47" s="39"/>
      <c r="AG47" s="39"/>
      <c r="AH47" s="38"/>
      <c r="AI47" s="9"/>
      <c r="AJ47" s="32"/>
      <c r="AK47" s="32" t="s">
        <v>6</v>
      </c>
      <c r="AL47" s="32"/>
      <c r="AM47" s="40" t="s">
        <v>470</v>
      </c>
      <c r="AN47" s="41"/>
      <c r="AO47" s="188"/>
      <c r="AP47" s="188"/>
      <c r="AQ47" s="185"/>
      <c r="AR47" s="185"/>
    </row>
    <row r="48" spans="2:44">
      <c r="S48" s="35"/>
    </row>
    <row r="49" spans="1:44">
      <c r="A49">
        <v>1</v>
      </c>
      <c r="B49" s="29">
        <v>2022</v>
      </c>
      <c r="C49" s="29">
        <v>5</v>
      </c>
      <c r="D49" s="29">
        <v>18</v>
      </c>
      <c r="E49" s="30" t="s">
        <v>494</v>
      </c>
      <c r="F49" s="29"/>
      <c r="G49" s="31"/>
      <c r="H49" s="67" t="s">
        <v>467</v>
      </c>
      <c r="I49" s="33" t="s">
        <v>58</v>
      </c>
      <c r="J49" s="32"/>
      <c r="K49" s="9"/>
      <c r="L49" s="10"/>
      <c r="M49" s="10"/>
      <c r="N49" s="242"/>
      <c r="O49" s="9"/>
      <c r="P49" s="9">
        <v>12</v>
      </c>
      <c r="Q49" s="34" t="s">
        <v>483</v>
      </c>
      <c r="R49" s="35">
        <v>1005</v>
      </c>
      <c r="S49" s="35"/>
      <c r="T49" s="36" t="s">
        <v>30</v>
      </c>
      <c r="U49" s="35">
        <v>200</v>
      </c>
      <c r="V49" s="35">
        <v>1005</v>
      </c>
      <c r="W49" s="35"/>
      <c r="X49" s="9">
        <v>1</v>
      </c>
      <c r="Y49" s="35">
        <v>200</v>
      </c>
      <c r="Z49" s="9">
        <v>1</v>
      </c>
      <c r="AA49" s="35">
        <v>200</v>
      </c>
      <c r="AB49" s="35"/>
      <c r="AC49" s="37"/>
      <c r="AD49" s="37"/>
      <c r="AE49" s="38"/>
      <c r="AF49" s="39"/>
      <c r="AG49" s="39"/>
      <c r="AH49" s="38"/>
      <c r="AI49" s="9"/>
      <c r="AJ49" s="32"/>
      <c r="AK49" s="32"/>
      <c r="AL49" s="32"/>
      <c r="AM49" s="40"/>
      <c r="AN49" s="41"/>
      <c r="AO49" s="188"/>
      <c r="AP49" s="188"/>
      <c r="AQ49" s="185"/>
      <c r="AR49" s="185"/>
    </row>
    <row r="50" spans="1:44">
      <c r="A50">
        <v>1</v>
      </c>
      <c r="B50" s="29">
        <v>2022</v>
      </c>
      <c r="C50" s="29">
        <v>5</v>
      </c>
      <c r="D50" s="29">
        <v>11</v>
      </c>
      <c r="E50" s="30" t="s">
        <v>494</v>
      </c>
      <c r="F50" s="29">
        <v>5</v>
      </c>
      <c r="G50" s="31" t="s">
        <v>485</v>
      </c>
      <c r="H50" s="32" t="s">
        <v>467</v>
      </c>
      <c r="I50" s="33" t="s">
        <v>47</v>
      </c>
      <c r="J50" s="32"/>
      <c r="K50" s="9"/>
      <c r="L50" s="10"/>
      <c r="M50" s="10"/>
      <c r="N50" s="242" t="s">
        <v>503</v>
      </c>
      <c r="O50" s="9" t="s">
        <v>469</v>
      </c>
      <c r="P50" s="9">
        <v>25</v>
      </c>
      <c r="Q50" s="34" t="s">
        <v>406</v>
      </c>
      <c r="R50" s="35">
        <v>1005</v>
      </c>
      <c r="T50" s="36">
        <v>8000</v>
      </c>
      <c r="U50" s="35">
        <v>8000</v>
      </c>
      <c r="V50" s="35">
        <v>1005</v>
      </c>
      <c r="W50" s="35"/>
      <c r="X50" s="9">
        <v>1</v>
      </c>
      <c r="Y50" s="35">
        <v>8000</v>
      </c>
      <c r="Z50" s="9">
        <v>1</v>
      </c>
      <c r="AA50" s="35">
        <v>8000</v>
      </c>
      <c r="AB50" s="35"/>
      <c r="AC50" s="37"/>
      <c r="AD50" s="37"/>
      <c r="AE50" s="38"/>
      <c r="AF50" s="39"/>
      <c r="AG50" s="39"/>
      <c r="AH50" s="38"/>
      <c r="AI50" s="9" t="s">
        <v>560</v>
      </c>
      <c r="AJ50" s="32"/>
      <c r="AK50" s="32" t="s">
        <v>6</v>
      </c>
      <c r="AL50" s="32"/>
      <c r="AM50" s="40" t="s">
        <v>470</v>
      </c>
      <c r="AN50" s="41"/>
      <c r="AO50" s="188"/>
      <c r="AP50" s="188"/>
      <c r="AQ50" s="185"/>
      <c r="AR50" s="185"/>
    </row>
    <row r="51" spans="1:44">
      <c r="B51" s="29">
        <v>2022</v>
      </c>
      <c r="C51" s="29">
        <v>5</v>
      </c>
      <c r="D51" s="29">
        <v>11</v>
      </c>
      <c r="E51" s="30" t="s">
        <v>494</v>
      </c>
      <c r="F51" s="29">
        <v>5</v>
      </c>
      <c r="G51" s="31" t="s">
        <v>485</v>
      </c>
      <c r="H51" s="32" t="s">
        <v>467</v>
      </c>
      <c r="I51" s="33" t="s">
        <v>47</v>
      </c>
      <c r="J51" s="32"/>
      <c r="K51" s="9"/>
      <c r="L51" s="10"/>
      <c r="M51" s="10"/>
      <c r="N51" s="242" t="s">
        <v>503</v>
      </c>
      <c r="O51" s="9" t="s">
        <v>469</v>
      </c>
      <c r="P51" s="9">
        <v>25</v>
      </c>
      <c r="Q51" s="34" t="s">
        <v>406</v>
      </c>
      <c r="R51" s="35">
        <v>1005</v>
      </c>
      <c r="S51" s="35"/>
      <c r="T51" s="36">
        <v>8000</v>
      </c>
      <c r="U51" s="35">
        <v>8000</v>
      </c>
      <c r="V51" s="35">
        <v>1005</v>
      </c>
      <c r="W51" s="35"/>
      <c r="X51" s="9">
        <v>1</v>
      </c>
      <c r="Y51" s="35">
        <v>8000</v>
      </c>
      <c r="Z51" s="9">
        <v>1</v>
      </c>
      <c r="AA51" s="35">
        <v>8000</v>
      </c>
      <c r="AB51" s="35"/>
      <c r="AC51" s="37"/>
      <c r="AD51" s="37"/>
      <c r="AE51" s="38"/>
      <c r="AF51" s="39"/>
      <c r="AG51" s="39"/>
      <c r="AH51" s="38"/>
      <c r="AI51" s="9" t="s">
        <v>5</v>
      </c>
      <c r="AJ51" s="32"/>
      <c r="AK51" s="32" t="s">
        <v>6</v>
      </c>
      <c r="AL51" s="32"/>
      <c r="AM51" s="40" t="s">
        <v>470</v>
      </c>
      <c r="AN51" s="41"/>
      <c r="AO51" s="188"/>
      <c r="AP51" s="188"/>
      <c r="AQ51" s="185"/>
      <c r="AR51" s="185"/>
    </row>
    <row r="52" spans="1:44">
      <c r="B52" s="29">
        <v>2022</v>
      </c>
      <c r="C52" s="29">
        <v>5</v>
      </c>
      <c r="D52" s="29">
        <v>11</v>
      </c>
      <c r="E52" s="30" t="s">
        <v>494</v>
      </c>
      <c r="F52" s="29"/>
      <c r="G52" s="208"/>
      <c r="H52" s="32" t="s">
        <v>467</v>
      </c>
      <c r="I52" s="33" t="s">
        <v>43</v>
      </c>
      <c r="J52" s="32"/>
      <c r="K52" s="9"/>
      <c r="L52" s="10"/>
      <c r="M52" s="9"/>
      <c r="N52" s="242"/>
      <c r="O52" s="9"/>
      <c r="P52" s="191">
        <v>25</v>
      </c>
      <c r="Q52" s="34" t="s">
        <v>483</v>
      </c>
      <c r="R52" s="35">
        <v>1005</v>
      </c>
      <c r="S52" s="35"/>
      <c r="T52" s="36" t="s">
        <v>30</v>
      </c>
      <c r="U52" s="472">
        <v>500</v>
      </c>
      <c r="V52" s="35">
        <v>1005</v>
      </c>
      <c r="W52" s="35"/>
      <c r="X52" s="9">
        <v>1</v>
      </c>
      <c r="Y52" s="35"/>
      <c r="Z52" s="9">
        <v>1</v>
      </c>
      <c r="AA52" s="472">
        <v>500</v>
      </c>
      <c r="AB52" s="35">
        <v>16700</v>
      </c>
      <c r="AC52" s="37" t="s">
        <v>766</v>
      </c>
      <c r="AD52" s="37"/>
      <c r="AE52" s="38"/>
      <c r="AF52" s="39"/>
      <c r="AG52" s="39"/>
      <c r="AH52" s="38"/>
      <c r="AI52" s="9"/>
      <c r="AJ52" s="32"/>
      <c r="AK52" s="32" t="s">
        <v>6</v>
      </c>
      <c r="AL52" s="32"/>
      <c r="AM52" s="40" t="s">
        <v>470</v>
      </c>
      <c r="AN52" s="41"/>
      <c r="AO52" s="188"/>
      <c r="AP52" s="188"/>
      <c r="AQ52" s="185"/>
      <c r="AR52" s="185"/>
    </row>
    <row r="53" spans="1:44">
      <c r="S53" s="35"/>
    </row>
    <row r="54" spans="1:44">
      <c r="A54">
        <v>1</v>
      </c>
      <c r="B54" s="29">
        <v>2022</v>
      </c>
      <c r="C54" s="29">
        <v>5</v>
      </c>
      <c r="D54" s="29">
        <v>11</v>
      </c>
      <c r="E54" s="30" t="s">
        <v>494</v>
      </c>
      <c r="F54" s="29">
        <v>5</v>
      </c>
      <c r="G54" s="31" t="s">
        <v>485</v>
      </c>
      <c r="H54" s="32" t="s">
        <v>467</v>
      </c>
      <c r="I54" s="33" t="s">
        <v>47</v>
      </c>
      <c r="J54" s="32"/>
      <c r="K54" s="9"/>
      <c r="L54" s="10"/>
      <c r="M54" s="10"/>
      <c r="N54" s="242" t="s">
        <v>503</v>
      </c>
      <c r="O54" s="9" t="s">
        <v>469</v>
      </c>
      <c r="P54" s="9">
        <v>38</v>
      </c>
      <c r="Q54" s="34" t="s">
        <v>406</v>
      </c>
      <c r="R54" s="35">
        <v>1005</v>
      </c>
      <c r="T54" s="36">
        <v>8000</v>
      </c>
      <c r="U54" s="35">
        <v>8000</v>
      </c>
      <c r="V54" s="35">
        <v>1005</v>
      </c>
      <c r="W54" s="35"/>
      <c r="X54" s="9">
        <v>1</v>
      </c>
      <c r="Y54" s="35">
        <v>8000</v>
      </c>
      <c r="Z54" s="9">
        <v>1</v>
      </c>
      <c r="AA54" s="35">
        <v>8000</v>
      </c>
      <c r="AB54" s="35"/>
      <c r="AC54" s="37"/>
      <c r="AD54" s="37"/>
      <c r="AE54" s="38"/>
      <c r="AF54" s="39"/>
      <c r="AG54" s="39"/>
      <c r="AH54" s="38"/>
      <c r="AI54" s="9"/>
      <c r="AJ54" s="32"/>
      <c r="AK54" s="32" t="s">
        <v>6</v>
      </c>
      <c r="AL54" s="32"/>
      <c r="AM54" s="40" t="s">
        <v>470</v>
      </c>
      <c r="AN54" s="41"/>
      <c r="AO54" s="188"/>
      <c r="AP54" s="188"/>
      <c r="AQ54" s="185"/>
      <c r="AR54" s="185"/>
    </row>
    <row r="55" spans="1:44">
      <c r="B55" s="29">
        <v>2022</v>
      </c>
      <c r="C55" s="29">
        <v>5</v>
      </c>
      <c r="D55" s="29">
        <v>11</v>
      </c>
      <c r="E55" s="30" t="s">
        <v>494</v>
      </c>
      <c r="F55" s="29">
        <v>5</v>
      </c>
      <c r="G55" s="31" t="s">
        <v>485</v>
      </c>
      <c r="H55" s="32" t="s">
        <v>467</v>
      </c>
      <c r="I55" s="33" t="s">
        <v>47</v>
      </c>
      <c r="J55" s="32"/>
      <c r="K55" s="9"/>
      <c r="L55" s="10"/>
      <c r="M55" s="10"/>
      <c r="N55" s="242" t="s">
        <v>503</v>
      </c>
      <c r="O55" s="9" t="s">
        <v>469</v>
      </c>
      <c r="P55" s="9">
        <v>38</v>
      </c>
      <c r="Q55" s="34" t="s">
        <v>406</v>
      </c>
      <c r="R55" s="35">
        <v>1005</v>
      </c>
      <c r="S55" s="35"/>
      <c r="T55" s="36">
        <v>8000</v>
      </c>
      <c r="U55" s="35">
        <v>8000</v>
      </c>
      <c r="V55" s="35">
        <v>1005</v>
      </c>
      <c r="W55" s="35"/>
      <c r="X55" s="9">
        <v>1</v>
      </c>
      <c r="Y55" s="35">
        <v>8000</v>
      </c>
      <c r="Z55" s="9">
        <v>1</v>
      </c>
      <c r="AA55" s="35">
        <v>8000</v>
      </c>
      <c r="AB55" s="35"/>
      <c r="AC55" s="37"/>
      <c r="AD55" s="37"/>
      <c r="AE55" s="38"/>
      <c r="AF55" s="39"/>
      <c r="AG55" s="39"/>
      <c r="AH55" s="38"/>
      <c r="AI55" s="9" t="s">
        <v>5</v>
      </c>
      <c r="AJ55" s="32"/>
      <c r="AK55" s="32" t="s">
        <v>6</v>
      </c>
      <c r="AL55" s="32"/>
      <c r="AM55" s="40" t="s">
        <v>470</v>
      </c>
      <c r="AN55" s="41"/>
      <c r="AO55" s="188"/>
      <c r="AP55" s="188"/>
      <c r="AQ55" s="185"/>
      <c r="AR55" s="185"/>
    </row>
    <row r="56" spans="1:44">
      <c r="B56" s="29">
        <v>2022</v>
      </c>
      <c r="C56" s="29">
        <v>5</v>
      </c>
      <c r="D56" s="29">
        <v>11</v>
      </c>
      <c r="E56" s="30" t="s">
        <v>494</v>
      </c>
      <c r="F56" s="29"/>
      <c r="G56" s="208"/>
      <c r="H56" s="32" t="s">
        <v>467</v>
      </c>
      <c r="I56" s="33" t="s">
        <v>43</v>
      </c>
      <c r="J56" s="32"/>
      <c r="K56" s="9"/>
      <c r="L56" s="10"/>
      <c r="M56" s="9"/>
      <c r="N56" s="242"/>
      <c r="O56" s="9"/>
      <c r="P56" s="191">
        <v>25</v>
      </c>
      <c r="Q56" s="34" t="s">
        <v>483</v>
      </c>
      <c r="R56" s="35">
        <v>1005</v>
      </c>
      <c r="S56" s="35"/>
      <c r="T56" s="36" t="s">
        <v>30</v>
      </c>
      <c r="U56" s="192">
        <v>350</v>
      </c>
      <c r="V56" s="35">
        <v>1005</v>
      </c>
      <c r="W56" s="35"/>
      <c r="X56" s="9">
        <v>1</v>
      </c>
      <c r="Y56" s="35"/>
      <c r="Z56" s="9">
        <v>1</v>
      </c>
      <c r="AA56" s="192">
        <v>350</v>
      </c>
      <c r="AB56" s="35">
        <v>16550</v>
      </c>
      <c r="AC56" s="37" t="s">
        <v>766</v>
      </c>
      <c r="AD56" s="37"/>
      <c r="AE56" s="38"/>
      <c r="AF56" s="39"/>
      <c r="AG56" s="39"/>
      <c r="AH56" s="38"/>
      <c r="AI56" s="9"/>
      <c r="AJ56" s="32"/>
      <c r="AK56" s="32" t="s">
        <v>6</v>
      </c>
      <c r="AL56" s="32"/>
      <c r="AM56" s="40" t="s">
        <v>470</v>
      </c>
      <c r="AN56" s="41"/>
      <c r="AO56" s="188"/>
      <c r="AP56" s="188"/>
      <c r="AQ56" s="185"/>
      <c r="AR56" s="185"/>
    </row>
    <row r="57" spans="1:44">
      <c r="S57" s="35"/>
    </row>
    <row r="58" spans="1:44">
      <c r="A58">
        <v>1</v>
      </c>
      <c r="B58" s="29">
        <v>2022</v>
      </c>
      <c r="C58" s="29">
        <v>5</v>
      </c>
      <c r="D58" s="29">
        <v>7</v>
      </c>
      <c r="E58" s="30" t="s">
        <v>495</v>
      </c>
      <c r="F58" s="29">
        <v>2</v>
      </c>
      <c r="G58" s="31" t="s">
        <v>485</v>
      </c>
      <c r="H58" s="32" t="s">
        <v>467</v>
      </c>
      <c r="I58" s="33" t="s">
        <v>47</v>
      </c>
      <c r="J58" s="32"/>
      <c r="K58" s="9"/>
      <c r="L58" s="10"/>
      <c r="M58" s="10"/>
      <c r="N58" s="242" t="s">
        <v>503</v>
      </c>
      <c r="O58" s="9" t="s">
        <v>469</v>
      </c>
      <c r="P58" s="9">
        <v>50</v>
      </c>
      <c r="Q58" s="34" t="s">
        <v>284</v>
      </c>
      <c r="R58" s="35">
        <v>1000</v>
      </c>
      <c r="T58" s="36">
        <v>4000</v>
      </c>
      <c r="U58" s="36">
        <v>4000</v>
      </c>
      <c r="V58" s="35">
        <v>1000</v>
      </c>
      <c r="W58" s="35"/>
      <c r="X58" s="9">
        <v>1</v>
      </c>
      <c r="Y58" s="36">
        <v>4000</v>
      </c>
      <c r="Z58" s="9">
        <v>1</v>
      </c>
      <c r="AA58" s="36">
        <v>4000</v>
      </c>
      <c r="AB58" s="35"/>
      <c r="AC58" s="37"/>
      <c r="AD58" s="37"/>
      <c r="AE58" s="38"/>
      <c r="AF58" s="39"/>
      <c r="AG58" s="39"/>
      <c r="AH58" s="38"/>
      <c r="AI58" s="9"/>
      <c r="AJ58" s="32"/>
      <c r="AK58" s="32" t="s">
        <v>6</v>
      </c>
      <c r="AL58" s="32"/>
      <c r="AM58" s="40" t="s">
        <v>470</v>
      </c>
      <c r="AN58" s="41"/>
      <c r="AO58" s="188"/>
      <c r="AP58" s="188"/>
      <c r="AQ58" s="185"/>
      <c r="AR58" s="185"/>
    </row>
    <row r="59" spans="1:44">
      <c r="A59">
        <v>1</v>
      </c>
      <c r="B59" s="29">
        <v>2022</v>
      </c>
      <c r="C59" s="29">
        <v>5</v>
      </c>
      <c r="D59" s="29">
        <v>7</v>
      </c>
      <c r="E59" s="30" t="s">
        <v>495</v>
      </c>
      <c r="F59" s="29">
        <v>2</v>
      </c>
      <c r="G59" s="31" t="s">
        <v>485</v>
      </c>
      <c r="H59" s="32" t="s">
        <v>467</v>
      </c>
      <c r="I59" s="33" t="s">
        <v>47</v>
      </c>
      <c r="J59" s="32"/>
      <c r="K59" s="9"/>
      <c r="L59" s="10"/>
      <c r="M59" s="10"/>
      <c r="N59" s="242" t="s">
        <v>503</v>
      </c>
      <c r="O59" s="9" t="s">
        <v>469</v>
      </c>
      <c r="P59" s="9">
        <v>50</v>
      </c>
      <c r="Q59" s="34" t="s">
        <v>284</v>
      </c>
      <c r="R59" s="35">
        <v>1000</v>
      </c>
      <c r="S59" s="35"/>
      <c r="T59" s="36">
        <v>4000</v>
      </c>
      <c r="U59" s="36">
        <v>4000</v>
      </c>
      <c r="V59" s="35">
        <v>1000</v>
      </c>
      <c r="W59" s="35"/>
      <c r="X59" s="9">
        <v>1</v>
      </c>
      <c r="Y59" s="36">
        <v>4000</v>
      </c>
      <c r="Z59" s="9">
        <v>1</v>
      </c>
      <c r="AA59" s="36">
        <v>4000</v>
      </c>
      <c r="AB59" s="35"/>
      <c r="AC59" s="37"/>
      <c r="AD59" s="37"/>
      <c r="AE59" s="38"/>
      <c r="AF59" s="39"/>
      <c r="AG59" s="39"/>
      <c r="AH59" s="38"/>
      <c r="AI59" s="9" t="s">
        <v>5</v>
      </c>
      <c r="AJ59" s="32"/>
      <c r="AK59" s="32" t="s">
        <v>6</v>
      </c>
      <c r="AL59" s="32"/>
      <c r="AM59" s="40" t="s">
        <v>470</v>
      </c>
      <c r="AN59" s="41"/>
      <c r="AO59" s="188"/>
      <c r="AP59" s="188"/>
      <c r="AQ59" s="185"/>
      <c r="AR59" s="185"/>
    </row>
    <row r="60" spans="1:44">
      <c r="B60" s="29">
        <v>2022</v>
      </c>
      <c r="C60" s="29">
        <v>5</v>
      </c>
      <c r="D60" s="29">
        <v>7</v>
      </c>
      <c r="E60" s="30" t="s">
        <v>495</v>
      </c>
      <c r="F60" s="29"/>
      <c r="G60" s="208"/>
      <c r="H60" s="32" t="s">
        <v>467</v>
      </c>
      <c r="I60" s="68" t="s">
        <v>43</v>
      </c>
      <c r="J60" s="32"/>
      <c r="K60" s="9"/>
      <c r="L60" s="10"/>
      <c r="M60" s="10"/>
      <c r="N60" s="242"/>
      <c r="O60" s="69"/>
      <c r="P60" s="191">
        <v>25</v>
      </c>
      <c r="Q60" s="34" t="s">
        <v>483</v>
      </c>
      <c r="R60" s="35">
        <v>1000</v>
      </c>
      <c r="S60" s="35"/>
      <c r="T60" s="36" t="s">
        <v>30</v>
      </c>
      <c r="U60" s="192">
        <v>350</v>
      </c>
      <c r="V60" s="35">
        <v>1000</v>
      </c>
      <c r="W60" s="35"/>
      <c r="X60" s="9">
        <v>1</v>
      </c>
      <c r="Y60" s="35"/>
      <c r="Z60" s="9">
        <v>1</v>
      </c>
      <c r="AA60" s="192">
        <v>350</v>
      </c>
      <c r="AB60" s="35">
        <v>8550</v>
      </c>
      <c r="AC60" s="37" t="s">
        <v>914</v>
      </c>
      <c r="AD60" s="37"/>
      <c r="AE60" s="72"/>
      <c r="AF60" s="73"/>
      <c r="AG60" s="73"/>
      <c r="AH60" s="72"/>
      <c r="AI60" s="69"/>
      <c r="AJ60" s="67"/>
      <c r="AK60" s="32" t="s">
        <v>6</v>
      </c>
      <c r="AL60" s="32"/>
      <c r="AM60" s="40" t="s">
        <v>470</v>
      </c>
      <c r="AN60" s="41"/>
      <c r="AO60" s="188"/>
      <c r="AP60" s="188"/>
      <c r="AQ60" s="185"/>
      <c r="AR60" s="185"/>
    </row>
    <row r="61" spans="1:44">
      <c r="S61" s="35"/>
    </row>
    <row r="62" spans="1:44">
      <c r="B62" s="29">
        <v>2022</v>
      </c>
      <c r="C62" s="29">
        <v>5</v>
      </c>
      <c r="D62" s="29">
        <v>12</v>
      </c>
      <c r="E62" s="30" t="s">
        <v>495</v>
      </c>
      <c r="F62" s="29"/>
      <c r="G62" s="31"/>
      <c r="H62" s="32" t="s">
        <v>467</v>
      </c>
      <c r="I62" s="33" t="s">
        <v>58</v>
      </c>
      <c r="J62" s="32"/>
      <c r="K62" s="9"/>
      <c r="L62" s="10"/>
      <c r="M62" s="9"/>
      <c r="N62" s="242"/>
      <c r="O62" s="9"/>
      <c r="P62" s="9">
        <v>12</v>
      </c>
      <c r="Q62" s="34" t="s">
        <v>483</v>
      </c>
      <c r="R62" s="35">
        <v>1005</v>
      </c>
      <c r="T62" s="36" t="s">
        <v>30</v>
      </c>
      <c r="U62" s="35">
        <v>200</v>
      </c>
      <c r="V62" s="35">
        <v>1005</v>
      </c>
      <c r="W62" s="35"/>
      <c r="X62" s="9">
        <v>1</v>
      </c>
      <c r="Y62" s="35">
        <v>200</v>
      </c>
      <c r="Z62" s="9">
        <v>1</v>
      </c>
      <c r="AA62" s="35">
        <v>200</v>
      </c>
      <c r="AB62" s="35"/>
      <c r="AC62" s="37"/>
      <c r="AD62" s="197"/>
      <c r="AE62" s="38"/>
      <c r="AF62" s="39"/>
      <c r="AG62" s="39"/>
      <c r="AH62" s="38"/>
      <c r="AI62" s="9"/>
      <c r="AJ62" s="32"/>
      <c r="AK62" s="32"/>
      <c r="AL62" s="32"/>
      <c r="AM62" s="40"/>
      <c r="AN62" s="41"/>
      <c r="AO62" s="188"/>
      <c r="AP62" s="188"/>
      <c r="AQ62" s="185"/>
      <c r="AR62" s="185"/>
    </row>
    <row r="63" spans="1:44">
      <c r="A63">
        <v>1</v>
      </c>
      <c r="B63" s="29">
        <v>2022</v>
      </c>
      <c r="C63" s="29">
        <v>5</v>
      </c>
      <c r="D63" s="29">
        <v>12</v>
      </c>
      <c r="E63" s="30" t="s">
        <v>495</v>
      </c>
      <c r="F63" s="29">
        <v>7</v>
      </c>
      <c r="G63" s="31" t="s">
        <v>485</v>
      </c>
      <c r="H63" s="32" t="s">
        <v>467</v>
      </c>
      <c r="I63" s="33" t="s">
        <v>47</v>
      </c>
      <c r="J63" s="32"/>
      <c r="K63" s="9"/>
      <c r="L63" s="10"/>
      <c r="M63" s="10"/>
      <c r="N63" s="242" t="s">
        <v>498</v>
      </c>
      <c r="O63" s="9" t="s">
        <v>469</v>
      </c>
      <c r="P63" s="9">
        <v>25</v>
      </c>
      <c r="Q63" s="34" t="s">
        <v>344</v>
      </c>
      <c r="R63" s="35">
        <v>1000</v>
      </c>
      <c r="S63" s="35"/>
      <c r="T63" s="36">
        <v>6000</v>
      </c>
      <c r="U63" s="36">
        <v>6000</v>
      </c>
      <c r="V63" s="35">
        <v>1000</v>
      </c>
      <c r="W63" s="35"/>
      <c r="X63" s="9">
        <v>1</v>
      </c>
      <c r="Y63" s="36">
        <v>6000</v>
      </c>
      <c r="Z63" s="9">
        <v>1</v>
      </c>
      <c r="AA63" s="36">
        <v>6000</v>
      </c>
      <c r="AB63" s="35"/>
      <c r="AC63" s="37"/>
      <c r="AD63" s="37"/>
      <c r="AE63" s="38"/>
      <c r="AF63" s="39"/>
      <c r="AG63" s="39"/>
      <c r="AH63" s="38"/>
      <c r="AI63" s="9" t="s">
        <v>5</v>
      </c>
      <c r="AJ63" s="32"/>
      <c r="AK63" s="32" t="s">
        <v>6</v>
      </c>
      <c r="AL63" s="32"/>
      <c r="AM63" s="40" t="s">
        <v>486</v>
      </c>
      <c r="AN63" s="41"/>
      <c r="AO63" s="188" t="s">
        <v>2992</v>
      </c>
      <c r="AP63" s="188"/>
      <c r="AQ63" s="185"/>
      <c r="AR63" s="185"/>
    </row>
    <row r="64" spans="1:44">
      <c r="B64" s="29">
        <v>2022</v>
      </c>
      <c r="C64" s="29">
        <v>5</v>
      </c>
      <c r="D64" s="29">
        <v>12</v>
      </c>
      <c r="E64" s="30" t="s">
        <v>495</v>
      </c>
      <c r="F64" s="29">
        <v>7</v>
      </c>
      <c r="G64" s="31" t="s">
        <v>485</v>
      </c>
      <c r="H64" s="32" t="s">
        <v>467</v>
      </c>
      <c r="I64" s="33" t="s">
        <v>47</v>
      </c>
      <c r="J64" s="32"/>
      <c r="K64" s="9"/>
      <c r="L64" s="10"/>
      <c r="M64" s="10"/>
      <c r="N64" s="242" t="s">
        <v>498</v>
      </c>
      <c r="O64" s="9" t="s">
        <v>469</v>
      </c>
      <c r="P64" s="9">
        <v>25</v>
      </c>
      <c r="Q64" s="34" t="s">
        <v>344</v>
      </c>
      <c r="R64" s="35">
        <v>1000</v>
      </c>
      <c r="S64" s="35"/>
      <c r="T64" s="36">
        <v>6000</v>
      </c>
      <c r="U64" s="36">
        <v>6000</v>
      </c>
      <c r="V64" s="35">
        <v>1000</v>
      </c>
      <c r="W64" s="35"/>
      <c r="X64" s="9">
        <v>1</v>
      </c>
      <c r="Y64" s="36">
        <v>6000</v>
      </c>
      <c r="Z64" s="9">
        <v>1</v>
      </c>
      <c r="AA64" s="36">
        <v>6000</v>
      </c>
      <c r="AB64" s="35"/>
      <c r="AC64" s="37"/>
      <c r="AD64" s="71"/>
      <c r="AE64" s="72"/>
      <c r="AF64" s="73"/>
      <c r="AG64" s="73"/>
      <c r="AH64" s="72"/>
      <c r="AI64" s="9" t="s">
        <v>5</v>
      </c>
      <c r="AJ64" s="32"/>
      <c r="AK64" s="32" t="s">
        <v>6</v>
      </c>
      <c r="AL64" s="32"/>
      <c r="AM64" s="40" t="s">
        <v>486</v>
      </c>
      <c r="AN64" s="41"/>
      <c r="AO64" s="42"/>
      <c r="AP64" s="188"/>
      <c r="AQ64" s="185"/>
      <c r="AR64" s="185"/>
    </row>
    <row r="65" spans="1:44">
      <c r="B65" s="29">
        <v>2022</v>
      </c>
      <c r="C65" s="29">
        <v>5</v>
      </c>
      <c r="D65" s="29">
        <v>12</v>
      </c>
      <c r="E65" s="30" t="s">
        <v>495</v>
      </c>
      <c r="F65" s="29"/>
      <c r="G65" s="208"/>
      <c r="H65" s="32" t="s">
        <v>467</v>
      </c>
      <c r="I65" s="68" t="s">
        <v>43</v>
      </c>
      <c r="J65" s="32"/>
      <c r="K65" s="9"/>
      <c r="L65" s="10"/>
      <c r="M65" s="10"/>
      <c r="N65" s="242"/>
      <c r="O65" s="69"/>
      <c r="P65" s="191">
        <v>25</v>
      </c>
      <c r="Q65" s="34" t="s">
        <v>483</v>
      </c>
      <c r="R65" s="35">
        <v>1000</v>
      </c>
      <c r="S65" s="35"/>
      <c r="T65" s="36" t="s">
        <v>30</v>
      </c>
      <c r="U65" s="472">
        <v>500</v>
      </c>
      <c r="V65" s="35">
        <v>1000</v>
      </c>
      <c r="W65" s="35"/>
      <c r="X65" s="9">
        <v>1</v>
      </c>
      <c r="Y65" s="35"/>
      <c r="Z65" s="9">
        <v>1</v>
      </c>
      <c r="AA65" s="472">
        <v>500</v>
      </c>
      <c r="AB65" s="35">
        <v>12550</v>
      </c>
      <c r="AC65" s="37" t="s">
        <v>914</v>
      </c>
      <c r="AD65" s="71"/>
      <c r="AE65" s="72"/>
      <c r="AF65" s="73"/>
      <c r="AG65" s="73"/>
      <c r="AH65" s="72"/>
      <c r="AI65" s="69"/>
      <c r="AJ65" s="67"/>
      <c r="AK65" s="32" t="s">
        <v>6</v>
      </c>
      <c r="AL65" s="32"/>
      <c r="AM65" s="40" t="s">
        <v>486</v>
      </c>
      <c r="AN65" s="41"/>
      <c r="AO65" s="42" t="s">
        <v>1408</v>
      </c>
      <c r="AP65" s="188"/>
      <c r="AQ65" s="185"/>
      <c r="AR65" s="185"/>
    </row>
    <row r="67" spans="1:44">
      <c r="B67" s="29">
        <v>2022</v>
      </c>
      <c r="C67" s="29">
        <v>5</v>
      </c>
      <c r="D67" s="29">
        <v>12</v>
      </c>
      <c r="E67" s="30" t="s">
        <v>495</v>
      </c>
      <c r="F67" s="29"/>
      <c r="G67" s="31"/>
      <c r="H67" s="32" t="s">
        <v>467</v>
      </c>
      <c r="I67" s="33" t="s">
        <v>58</v>
      </c>
      <c r="J67" s="32"/>
      <c r="K67" s="9"/>
      <c r="L67" s="10"/>
      <c r="M67" s="9"/>
      <c r="N67" s="242"/>
      <c r="O67" s="9"/>
      <c r="P67" s="9">
        <v>12</v>
      </c>
      <c r="Q67" s="34" t="s">
        <v>483</v>
      </c>
      <c r="R67" s="35">
        <v>1100</v>
      </c>
      <c r="S67" s="35"/>
      <c r="T67" s="36" t="s">
        <v>30</v>
      </c>
      <c r="U67" s="35">
        <v>200</v>
      </c>
      <c r="V67" s="35">
        <v>1100</v>
      </c>
      <c r="W67" s="35"/>
      <c r="X67" s="9">
        <v>1</v>
      </c>
      <c r="Y67" s="35">
        <v>200</v>
      </c>
      <c r="Z67" s="9">
        <v>1</v>
      </c>
      <c r="AA67" s="35">
        <v>200</v>
      </c>
      <c r="AB67" s="35"/>
      <c r="AC67" s="37"/>
      <c r="AD67" s="197"/>
      <c r="AE67" s="38"/>
      <c r="AF67" s="39"/>
      <c r="AG67" s="39"/>
      <c r="AH67" s="38"/>
      <c r="AI67" s="9"/>
      <c r="AJ67" s="32"/>
      <c r="AK67" s="32"/>
      <c r="AL67" s="32"/>
      <c r="AM67" s="40"/>
      <c r="AN67" s="41"/>
      <c r="AO67" s="188"/>
      <c r="AP67" s="188"/>
      <c r="AQ67" s="185"/>
      <c r="AR67" s="185"/>
    </row>
    <row r="68" spans="1:44">
      <c r="A68">
        <v>1</v>
      </c>
      <c r="B68" s="29">
        <v>2022</v>
      </c>
      <c r="C68" s="29">
        <v>5</v>
      </c>
      <c r="D68" s="29">
        <v>12</v>
      </c>
      <c r="E68" s="30" t="s">
        <v>495</v>
      </c>
      <c r="F68" s="29">
        <v>7</v>
      </c>
      <c r="G68" s="31" t="s">
        <v>485</v>
      </c>
      <c r="H68" s="32" t="s">
        <v>467</v>
      </c>
      <c r="I68" s="33" t="s">
        <v>47</v>
      </c>
      <c r="J68" s="32"/>
      <c r="K68" s="9"/>
      <c r="L68" s="10"/>
      <c r="M68" s="10"/>
      <c r="N68" s="242" t="s">
        <v>498</v>
      </c>
      <c r="O68" s="9" t="s">
        <v>469</v>
      </c>
      <c r="P68" s="9">
        <v>25</v>
      </c>
      <c r="Q68" s="34" t="s">
        <v>344</v>
      </c>
      <c r="R68" s="35">
        <v>1100</v>
      </c>
      <c r="S68" s="35"/>
      <c r="T68" s="36">
        <v>6000</v>
      </c>
      <c r="U68" s="36">
        <v>6000</v>
      </c>
      <c r="V68" s="35">
        <v>1100</v>
      </c>
      <c r="W68" s="35"/>
      <c r="X68" s="9">
        <v>1</v>
      </c>
      <c r="Y68" s="36">
        <v>6000</v>
      </c>
      <c r="Z68" s="9">
        <v>1</v>
      </c>
      <c r="AA68" s="36">
        <v>6000</v>
      </c>
      <c r="AB68" s="35"/>
      <c r="AC68" s="37"/>
      <c r="AD68" s="37"/>
      <c r="AE68" s="38"/>
      <c r="AF68" s="39"/>
      <c r="AG68" s="39"/>
      <c r="AH68" s="38"/>
      <c r="AI68" s="9" t="s">
        <v>5</v>
      </c>
      <c r="AJ68" s="32"/>
      <c r="AK68" s="32" t="s">
        <v>6</v>
      </c>
      <c r="AL68" s="32"/>
      <c r="AM68" s="40" t="s">
        <v>486</v>
      </c>
      <c r="AN68" s="41"/>
      <c r="AO68" s="188" t="s">
        <v>2992</v>
      </c>
      <c r="AP68" s="188"/>
      <c r="AQ68" s="185"/>
      <c r="AR68" s="185"/>
    </row>
    <row r="69" spans="1:44">
      <c r="B69" s="29">
        <v>2022</v>
      </c>
      <c r="C69" s="29">
        <v>5</v>
      </c>
      <c r="D69" s="29">
        <v>12</v>
      </c>
      <c r="E69" s="30" t="s">
        <v>495</v>
      </c>
      <c r="F69" s="29">
        <v>7</v>
      </c>
      <c r="G69" s="31" t="s">
        <v>485</v>
      </c>
      <c r="H69" s="32" t="s">
        <v>467</v>
      </c>
      <c r="I69" s="33" t="s">
        <v>47</v>
      </c>
      <c r="J69" s="32"/>
      <c r="K69" s="9"/>
      <c r="L69" s="10"/>
      <c r="M69" s="10"/>
      <c r="N69" s="242" t="s">
        <v>498</v>
      </c>
      <c r="O69" s="9" t="s">
        <v>469</v>
      </c>
      <c r="P69" s="9">
        <v>25</v>
      </c>
      <c r="Q69" s="34" t="s">
        <v>344</v>
      </c>
      <c r="R69" s="35">
        <v>1100</v>
      </c>
      <c r="S69" s="35"/>
      <c r="T69" s="36">
        <v>6000</v>
      </c>
      <c r="U69" s="36">
        <v>6000</v>
      </c>
      <c r="V69" s="35">
        <v>1100</v>
      </c>
      <c r="W69" s="35"/>
      <c r="X69" s="9">
        <v>1</v>
      </c>
      <c r="Y69" s="36">
        <v>6000</v>
      </c>
      <c r="Z69" s="9">
        <v>1</v>
      </c>
      <c r="AA69" s="36">
        <v>6000</v>
      </c>
      <c r="AB69" s="35"/>
      <c r="AC69" s="37"/>
      <c r="AD69" s="71"/>
      <c r="AE69" s="72"/>
      <c r="AF69" s="73"/>
      <c r="AG69" s="73"/>
      <c r="AH69" s="72"/>
      <c r="AI69" s="9" t="s">
        <v>5</v>
      </c>
      <c r="AJ69" s="32"/>
      <c r="AK69" s="32" t="s">
        <v>6</v>
      </c>
      <c r="AL69" s="32"/>
      <c r="AM69" s="40" t="s">
        <v>486</v>
      </c>
      <c r="AN69" s="41"/>
      <c r="AO69" s="42"/>
      <c r="AP69" s="188"/>
      <c r="AQ69" s="185"/>
      <c r="AR69" s="185"/>
    </row>
    <row r="70" spans="1:44">
      <c r="B70" s="29">
        <v>2022</v>
      </c>
      <c r="C70" s="29">
        <v>5</v>
      </c>
      <c r="D70" s="29">
        <v>12</v>
      </c>
      <c r="E70" s="30" t="s">
        <v>495</v>
      </c>
      <c r="F70" s="29"/>
      <c r="G70" s="208"/>
      <c r="H70" s="32" t="s">
        <v>467</v>
      </c>
      <c r="I70" s="68" t="s">
        <v>43</v>
      </c>
      <c r="J70" s="32"/>
      <c r="K70" s="9"/>
      <c r="L70" s="10"/>
      <c r="M70" s="10"/>
      <c r="N70" s="242"/>
      <c r="O70" s="69"/>
      <c r="P70" s="191">
        <v>25</v>
      </c>
      <c r="Q70" s="34" t="s">
        <v>483</v>
      </c>
      <c r="R70" s="35">
        <v>1100</v>
      </c>
      <c r="T70" s="36" t="s">
        <v>30</v>
      </c>
      <c r="U70" s="472">
        <v>500</v>
      </c>
      <c r="V70" s="35">
        <v>1100</v>
      </c>
      <c r="W70" s="35"/>
      <c r="X70" s="9">
        <v>1</v>
      </c>
      <c r="Y70" s="35"/>
      <c r="Z70" s="9">
        <v>1</v>
      </c>
      <c r="AA70" s="472">
        <v>500</v>
      </c>
      <c r="AB70" s="35">
        <v>12550</v>
      </c>
      <c r="AC70" s="37" t="s">
        <v>928</v>
      </c>
      <c r="AD70" s="71"/>
      <c r="AE70" s="72"/>
      <c r="AF70" s="73"/>
      <c r="AG70" s="73"/>
      <c r="AH70" s="72"/>
      <c r="AI70" s="69"/>
      <c r="AJ70" s="67"/>
      <c r="AK70" s="32" t="s">
        <v>6</v>
      </c>
      <c r="AL70" s="32"/>
      <c r="AM70" s="40" t="s">
        <v>486</v>
      </c>
      <c r="AN70" s="41"/>
      <c r="AO70" s="42" t="s">
        <v>1408</v>
      </c>
      <c r="AP70" s="188"/>
      <c r="AQ70" s="185"/>
      <c r="AR70" s="185"/>
    </row>
    <row r="71" spans="1:44">
      <c r="S71" s="35"/>
    </row>
    <row r="72" spans="1:44">
      <c r="B72" s="29">
        <v>2022</v>
      </c>
      <c r="C72" s="29">
        <v>5</v>
      </c>
      <c r="D72" s="29">
        <v>12</v>
      </c>
      <c r="E72" s="30" t="s">
        <v>495</v>
      </c>
      <c r="F72" s="29"/>
      <c r="G72" s="31"/>
      <c r="H72" s="32" t="s">
        <v>467</v>
      </c>
      <c r="I72" s="33" t="s">
        <v>58</v>
      </c>
      <c r="J72" s="32"/>
      <c r="K72" s="9"/>
      <c r="L72" s="10"/>
      <c r="M72" s="9"/>
      <c r="N72" s="244"/>
      <c r="O72" s="9"/>
      <c r="P72" s="9">
        <v>12</v>
      </c>
      <c r="Q72" s="34" t="s">
        <v>483</v>
      </c>
      <c r="R72" s="35">
        <v>1120</v>
      </c>
      <c r="S72" s="35"/>
      <c r="T72" s="36" t="s">
        <v>30</v>
      </c>
      <c r="U72" s="35">
        <v>200</v>
      </c>
      <c r="V72" s="35">
        <v>1120</v>
      </c>
      <c r="W72" s="35">
        <v>1200</v>
      </c>
      <c r="X72" s="9">
        <v>1</v>
      </c>
      <c r="Y72" s="35">
        <v>200</v>
      </c>
      <c r="Z72" s="9">
        <v>1</v>
      </c>
      <c r="AA72" s="35">
        <v>200</v>
      </c>
      <c r="AB72" s="35"/>
      <c r="AC72" s="193" t="s">
        <v>488</v>
      </c>
      <c r="AD72" s="190" t="s">
        <v>489</v>
      </c>
      <c r="AE72" s="72"/>
      <c r="AF72" s="39"/>
      <c r="AG72" s="39"/>
      <c r="AH72" s="38"/>
      <c r="AI72" s="9"/>
      <c r="AJ72" s="32"/>
      <c r="AK72" s="32"/>
      <c r="AL72" s="32"/>
      <c r="AM72" s="40"/>
      <c r="AN72" s="41"/>
      <c r="AO72" s="188"/>
      <c r="AP72" s="188"/>
      <c r="AQ72" s="185"/>
      <c r="AR72" s="185"/>
    </row>
    <row r="73" spans="1:44">
      <c r="B73" s="29">
        <v>2022</v>
      </c>
      <c r="C73" s="29">
        <v>5</v>
      </c>
      <c r="D73" s="29">
        <v>12</v>
      </c>
      <c r="E73" s="30" t="s">
        <v>495</v>
      </c>
      <c r="F73" s="29">
        <v>8</v>
      </c>
      <c r="G73" s="31" t="s">
        <v>485</v>
      </c>
      <c r="H73" s="32" t="s">
        <v>467</v>
      </c>
      <c r="I73" s="33" t="s">
        <v>47</v>
      </c>
      <c r="J73" s="32"/>
      <c r="K73" s="9"/>
      <c r="L73" s="10"/>
      <c r="M73" s="10"/>
      <c r="N73" s="242" t="s">
        <v>490</v>
      </c>
      <c r="O73" s="9" t="s">
        <v>34</v>
      </c>
      <c r="P73" s="9">
        <v>50</v>
      </c>
      <c r="Q73" s="34" t="s">
        <v>337</v>
      </c>
      <c r="R73" s="35">
        <v>1120</v>
      </c>
      <c r="S73" s="35"/>
      <c r="T73" s="36">
        <v>6000</v>
      </c>
      <c r="U73" s="36">
        <v>6000</v>
      </c>
      <c r="V73" s="35">
        <v>1120</v>
      </c>
      <c r="W73" s="35">
        <v>1200</v>
      </c>
      <c r="X73" s="9">
        <v>1</v>
      </c>
      <c r="Y73" s="36">
        <v>6000</v>
      </c>
      <c r="Z73" s="9">
        <v>1</v>
      </c>
      <c r="AA73" s="36">
        <v>6000</v>
      </c>
      <c r="AB73" s="35"/>
      <c r="AC73" s="489" t="s">
        <v>874</v>
      </c>
      <c r="AD73" s="37"/>
      <c r="AE73" s="38"/>
      <c r="AF73" s="39"/>
      <c r="AG73" s="39"/>
      <c r="AH73" s="38"/>
      <c r="AI73" s="9" t="s">
        <v>5</v>
      </c>
      <c r="AJ73" s="32"/>
      <c r="AK73" s="32" t="s">
        <v>17</v>
      </c>
      <c r="AL73" s="32"/>
      <c r="AM73" s="40" t="s">
        <v>486</v>
      </c>
      <c r="AN73" s="41"/>
      <c r="AO73" s="188"/>
      <c r="AP73" s="188"/>
      <c r="AQ73" s="185"/>
      <c r="AR73" s="185"/>
    </row>
    <row r="74" spans="1:44">
      <c r="B74" s="29">
        <v>2022</v>
      </c>
      <c r="C74" s="29">
        <v>5</v>
      </c>
      <c r="D74" s="29">
        <v>12</v>
      </c>
      <c r="E74" s="30" t="s">
        <v>495</v>
      </c>
      <c r="F74" s="29">
        <v>8</v>
      </c>
      <c r="G74" s="31" t="s">
        <v>485</v>
      </c>
      <c r="H74" s="32" t="s">
        <v>467</v>
      </c>
      <c r="I74" s="33" t="s">
        <v>47</v>
      </c>
      <c r="J74" s="32"/>
      <c r="K74" s="9"/>
      <c r="L74" s="10"/>
      <c r="M74" s="10"/>
      <c r="N74" s="242" t="s">
        <v>490</v>
      </c>
      <c r="O74" s="9" t="s">
        <v>34</v>
      </c>
      <c r="P74" s="9">
        <v>50</v>
      </c>
      <c r="Q74" s="34" t="s">
        <v>337</v>
      </c>
      <c r="R74" s="35">
        <v>1120</v>
      </c>
      <c r="T74" s="36">
        <v>6000</v>
      </c>
      <c r="U74" s="36">
        <v>6000</v>
      </c>
      <c r="V74" s="35">
        <v>1120</v>
      </c>
      <c r="W74" s="35">
        <v>1200</v>
      </c>
      <c r="X74" s="9">
        <v>1</v>
      </c>
      <c r="Y74" s="36">
        <v>6000</v>
      </c>
      <c r="Z74" s="9">
        <v>1</v>
      </c>
      <c r="AA74" s="36">
        <v>6000</v>
      </c>
      <c r="AB74" s="35"/>
      <c r="AC74" s="37"/>
      <c r="AD74" s="71"/>
      <c r="AE74" s="38"/>
      <c r="AF74" s="39"/>
      <c r="AG74" s="39"/>
      <c r="AH74" s="38"/>
      <c r="AI74" s="9" t="s">
        <v>5</v>
      </c>
      <c r="AJ74" s="32"/>
      <c r="AK74" s="32" t="s">
        <v>17</v>
      </c>
      <c r="AL74" s="32"/>
      <c r="AM74" s="40" t="s">
        <v>486</v>
      </c>
      <c r="AN74" s="41"/>
      <c r="AO74" s="188"/>
      <c r="AP74" s="188"/>
      <c r="AQ74" s="185"/>
      <c r="AR74" s="185"/>
    </row>
    <row r="75" spans="1:44">
      <c r="B75" s="29">
        <v>2022</v>
      </c>
      <c r="C75" s="29">
        <v>5</v>
      </c>
      <c r="D75" s="29">
        <v>12</v>
      </c>
      <c r="E75" s="30" t="s">
        <v>495</v>
      </c>
      <c r="F75" s="29"/>
      <c r="G75" s="208"/>
      <c r="H75" s="32" t="s">
        <v>467</v>
      </c>
      <c r="I75" s="68" t="s">
        <v>43</v>
      </c>
      <c r="J75" s="32"/>
      <c r="K75" s="9"/>
      <c r="L75" s="10"/>
      <c r="M75" s="10"/>
      <c r="N75" s="242"/>
      <c r="O75" s="69"/>
      <c r="P75" s="191">
        <v>25</v>
      </c>
      <c r="Q75" s="34" t="s">
        <v>483</v>
      </c>
      <c r="R75" s="35">
        <v>1120</v>
      </c>
      <c r="S75" s="35"/>
      <c r="T75" s="36" t="s">
        <v>30</v>
      </c>
      <c r="U75" s="192">
        <v>350</v>
      </c>
      <c r="V75" s="35">
        <v>1120</v>
      </c>
      <c r="W75" s="35">
        <v>1200</v>
      </c>
      <c r="X75" s="9">
        <v>1</v>
      </c>
      <c r="Y75" s="35"/>
      <c r="Z75" s="9">
        <v>1</v>
      </c>
      <c r="AA75" s="192">
        <v>350</v>
      </c>
      <c r="AB75" s="35">
        <v>12550</v>
      </c>
      <c r="AC75" s="37" t="s">
        <v>754</v>
      </c>
      <c r="AD75" s="71"/>
      <c r="AE75" s="72"/>
      <c r="AF75" s="73"/>
      <c r="AG75" s="73"/>
      <c r="AH75" s="72"/>
      <c r="AI75" s="69"/>
      <c r="AJ75" s="67"/>
      <c r="AK75" s="32" t="s">
        <v>17</v>
      </c>
      <c r="AL75" s="32"/>
      <c r="AM75" s="40" t="s">
        <v>486</v>
      </c>
      <c r="AN75" s="41"/>
      <c r="AO75" s="188"/>
      <c r="AP75" s="188"/>
      <c r="AQ75" s="185"/>
      <c r="AR75" s="185"/>
    </row>
    <row r="76" spans="1:44">
      <c r="S76" s="35"/>
    </row>
    <row r="77" spans="1:44">
      <c r="B77" s="29">
        <v>2022</v>
      </c>
      <c r="C77" s="29"/>
      <c r="D77" s="29"/>
      <c r="E77" s="30"/>
      <c r="F77" s="29"/>
      <c r="G77" s="31"/>
      <c r="H77" s="32" t="s">
        <v>467</v>
      </c>
      <c r="I77" s="33" t="s">
        <v>58</v>
      </c>
      <c r="J77" s="32"/>
      <c r="K77" s="9"/>
      <c r="L77" s="10"/>
      <c r="M77" s="9"/>
      <c r="N77" s="242"/>
      <c r="O77" s="9"/>
      <c r="P77" s="9">
        <v>12</v>
      </c>
      <c r="Q77" s="34" t="s">
        <v>483</v>
      </c>
      <c r="R77" s="35">
        <v>1205</v>
      </c>
      <c r="S77" s="35"/>
      <c r="T77" s="36" t="s">
        <v>30</v>
      </c>
      <c r="U77" s="35">
        <v>1205</v>
      </c>
      <c r="V77" s="35">
        <v>1205</v>
      </c>
      <c r="W77" s="35"/>
      <c r="X77" s="9">
        <v>1</v>
      </c>
      <c r="Y77" s="35">
        <v>200</v>
      </c>
      <c r="Z77" s="9">
        <v>1</v>
      </c>
      <c r="AA77" s="35">
        <v>200</v>
      </c>
      <c r="AB77" s="35"/>
      <c r="AC77" s="193" t="s">
        <v>488</v>
      </c>
      <c r="AD77" s="190" t="s">
        <v>489</v>
      </c>
      <c r="AE77" s="38"/>
      <c r="AF77" s="39"/>
      <c r="AG77" s="39"/>
      <c r="AH77" s="38"/>
      <c r="AI77" s="9"/>
      <c r="AJ77" s="32"/>
      <c r="AK77" s="32"/>
      <c r="AL77" s="32"/>
      <c r="AM77" s="40"/>
      <c r="AN77" s="183"/>
      <c r="AO77" s="184"/>
      <c r="AP77" s="184"/>
      <c r="AQ77" s="185"/>
      <c r="AR77" s="185"/>
    </row>
    <row r="78" spans="1:44">
      <c r="B78" s="29">
        <v>2022</v>
      </c>
      <c r="C78" s="29"/>
      <c r="D78" s="29"/>
      <c r="E78" s="30"/>
      <c r="F78" s="29"/>
      <c r="G78" s="31" t="s">
        <v>485</v>
      </c>
      <c r="H78" s="32" t="s">
        <v>467</v>
      </c>
      <c r="I78" s="33" t="s">
        <v>47</v>
      </c>
      <c r="J78" s="32"/>
      <c r="K78" s="9"/>
      <c r="L78" s="10"/>
      <c r="M78" s="10"/>
      <c r="N78" s="242" t="s">
        <v>490</v>
      </c>
      <c r="O78" s="9" t="s">
        <v>40</v>
      </c>
      <c r="P78" s="9">
        <v>100</v>
      </c>
      <c r="Q78" s="34" t="s">
        <v>707</v>
      </c>
      <c r="R78" s="35">
        <v>1205</v>
      </c>
      <c r="S78" s="652"/>
      <c r="T78" s="36">
        <v>2500</v>
      </c>
      <c r="U78" s="36">
        <v>2500</v>
      </c>
      <c r="V78" s="35">
        <v>1205</v>
      </c>
      <c r="W78" s="35"/>
      <c r="X78" s="9">
        <v>1</v>
      </c>
      <c r="Y78" s="36">
        <v>2500</v>
      </c>
      <c r="Z78" s="9">
        <v>1</v>
      </c>
      <c r="AA78" s="36">
        <v>2500</v>
      </c>
      <c r="AB78" s="35"/>
      <c r="AC78" s="489" t="s">
        <v>874</v>
      </c>
      <c r="AD78" s="37"/>
      <c r="AE78" s="38"/>
      <c r="AF78" s="39"/>
      <c r="AG78" s="39"/>
      <c r="AH78" s="38"/>
      <c r="AI78" s="9" t="s">
        <v>5</v>
      </c>
      <c r="AJ78" s="32"/>
      <c r="AK78" s="32" t="s">
        <v>17</v>
      </c>
      <c r="AL78" s="32"/>
      <c r="AM78" s="40" t="s">
        <v>486</v>
      </c>
      <c r="AN78" s="183"/>
      <c r="AO78" s="184"/>
      <c r="AP78" s="184"/>
      <c r="AQ78" s="185"/>
      <c r="AR78" s="185"/>
    </row>
    <row r="79" spans="1:44">
      <c r="B79" s="29">
        <v>2022</v>
      </c>
      <c r="C79" s="29"/>
      <c r="D79" s="29"/>
      <c r="E79" s="30"/>
      <c r="F79" s="29"/>
      <c r="G79" s="31" t="s">
        <v>485</v>
      </c>
      <c r="H79" s="32" t="s">
        <v>467</v>
      </c>
      <c r="I79" s="33" t="s">
        <v>47</v>
      </c>
      <c r="J79" s="32"/>
      <c r="K79" s="9"/>
      <c r="L79" s="10"/>
      <c r="M79" s="10"/>
      <c r="N79" s="242" t="s">
        <v>490</v>
      </c>
      <c r="O79" s="9" t="s">
        <v>40</v>
      </c>
      <c r="P79" s="9">
        <v>100</v>
      </c>
      <c r="Q79" s="34" t="s">
        <v>707</v>
      </c>
      <c r="R79" s="35">
        <v>1205</v>
      </c>
      <c r="S79" s="35"/>
      <c r="T79" s="36">
        <v>2500</v>
      </c>
      <c r="U79" s="36">
        <v>2500</v>
      </c>
      <c r="V79" s="35">
        <v>1205</v>
      </c>
      <c r="W79" s="35"/>
      <c r="X79" s="9">
        <v>1</v>
      </c>
      <c r="Y79" s="36">
        <v>2500</v>
      </c>
      <c r="Z79" s="9">
        <v>1</v>
      </c>
      <c r="AA79" s="36">
        <v>2500</v>
      </c>
      <c r="AB79" s="35"/>
      <c r="AC79" s="37"/>
      <c r="AD79" s="71"/>
      <c r="AE79" s="38"/>
      <c r="AF79" s="39"/>
      <c r="AG79" s="39"/>
      <c r="AH79" s="38"/>
      <c r="AI79" s="9" t="s">
        <v>5</v>
      </c>
      <c r="AJ79" s="32"/>
      <c r="AK79" s="32" t="s">
        <v>17</v>
      </c>
      <c r="AL79" s="32"/>
      <c r="AM79" s="40" t="s">
        <v>486</v>
      </c>
      <c r="AN79" s="183"/>
      <c r="AO79" s="184"/>
      <c r="AP79" s="184"/>
      <c r="AQ79" s="185"/>
      <c r="AR79" s="185"/>
    </row>
    <row r="80" spans="1:44">
      <c r="B80" s="29">
        <v>2022</v>
      </c>
      <c r="C80" s="29"/>
      <c r="D80" s="29"/>
      <c r="E80" s="30"/>
      <c r="F80" s="29"/>
      <c r="G80" s="208"/>
      <c r="H80" s="32" t="s">
        <v>467</v>
      </c>
      <c r="I80" s="68" t="s">
        <v>43</v>
      </c>
      <c r="J80" s="32"/>
      <c r="K80" s="9"/>
      <c r="L80" s="10"/>
      <c r="M80" s="10"/>
      <c r="N80" s="242"/>
      <c r="O80" s="69"/>
      <c r="P80" s="191">
        <v>25</v>
      </c>
      <c r="Q80" s="34" t="s">
        <v>483</v>
      </c>
      <c r="R80" s="35">
        <v>1205</v>
      </c>
      <c r="S80" s="35"/>
      <c r="T80" s="36" t="s">
        <v>30</v>
      </c>
      <c r="U80" s="192">
        <v>1205</v>
      </c>
      <c r="V80" s="35">
        <v>1205</v>
      </c>
      <c r="W80" s="35"/>
      <c r="X80" s="9">
        <v>1</v>
      </c>
      <c r="Y80" s="35"/>
      <c r="Z80" s="9">
        <v>1</v>
      </c>
      <c r="AA80" s="192">
        <v>5002</v>
      </c>
      <c r="AB80" s="35">
        <v>10202</v>
      </c>
      <c r="AC80" s="37" t="s">
        <v>1396</v>
      </c>
      <c r="AD80" s="71"/>
      <c r="AE80" s="72"/>
      <c r="AF80" s="73"/>
      <c r="AG80" s="73"/>
      <c r="AH80" s="72"/>
      <c r="AI80" s="69"/>
      <c r="AJ80" s="67"/>
      <c r="AK80" s="32" t="s">
        <v>17</v>
      </c>
      <c r="AL80" s="32"/>
      <c r="AM80" s="40" t="s">
        <v>486</v>
      </c>
      <c r="AN80" s="183"/>
      <c r="AO80" s="184"/>
      <c r="AP80" s="184"/>
      <c r="AQ80" s="185"/>
      <c r="AR80" s="185"/>
    </row>
    <row r="81" spans="1:44">
      <c r="S81" s="35"/>
    </row>
    <row r="82" spans="1:44">
      <c r="B82" s="29">
        <v>2022</v>
      </c>
      <c r="C82" s="29">
        <v>5</v>
      </c>
      <c r="D82" s="29">
        <v>16</v>
      </c>
      <c r="E82" s="30" t="s">
        <v>494</v>
      </c>
      <c r="F82" s="29"/>
      <c r="G82" s="31"/>
      <c r="H82" s="67" t="s">
        <v>467</v>
      </c>
      <c r="I82" s="33" t="s">
        <v>58</v>
      </c>
      <c r="J82" s="32"/>
      <c r="K82" s="9"/>
      <c r="L82" s="10"/>
      <c r="M82" s="9"/>
      <c r="N82" s="244"/>
      <c r="O82" s="9"/>
      <c r="P82" s="9">
        <v>25</v>
      </c>
      <c r="Q82" s="34" t="s">
        <v>915</v>
      </c>
      <c r="R82" s="35">
        <v>1005</v>
      </c>
      <c r="T82" s="78" t="s">
        <v>30</v>
      </c>
      <c r="U82" s="35">
        <v>100</v>
      </c>
      <c r="V82" s="35">
        <v>1005</v>
      </c>
      <c r="W82" s="35"/>
      <c r="X82" s="9">
        <v>1</v>
      </c>
      <c r="Y82" s="35">
        <v>100</v>
      </c>
      <c r="Z82" s="9">
        <v>1</v>
      </c>
      <c r="AA82" s="35">
        <v>100</v>
      </c>
      <c r="AB82" s="35"/>
      <c r="AC82" s="37"/>
      <c r="AD82" s="197"/>
      <c r="AE82" s="38"/>
      <c r="AF82" s="39"/>
      <c r="AG82" s="39"/>
      <c r="AH82" s="38"/>
      <c r="AI82" s="9"/>
      <c r="AJ82" s="32"/>
      <c r="AK82" s="32"/>
      <c r="AL82" s="32"/>
      <c r="AM82" s="40"/>
      <c r="AN82" s="41"/>
      <c r="AO82" s="188"/>
      <c r="AP82" s="188"/>
      <c r="AQ82" s="185"/>
      <c r="AR82" s="185"/>
    </row>
    <row r="83" spans="1:44">
      <c r="B83" s="29">
        <v>2022</v>
      </c>
      <c r="C83" s="29">
        <v>5</v>
      </c>
      <c r="D83" s="29">
        <v>16</v>
      </c>
      <c r="E83" s="30" t="s">
        <v>494</v>
      </c>
      <c r="F83" s="29">
        <v>2</v>
      </c>
      <c r="G83" s="31" t="s">
        <v>466</v>
      </c>
      <c r="H83" s="67" t="s">
        <v>467</v>
      </c>
      <c r="I83" s="33" t="s">
        <v>47</v>
      </c>
      <c r="J83" s="32"/>
      <c r="K83" s="9"/>
      <c r="L83" s="10"/>
      <c r="M83" s="9"/>
      <c r="N83" s="244" t="s">
        <v>886</v>
      </c>
      <c r="O83" s="9" t="s">
        <v>469</v>
      </c>
      <c r="P83" s="9">
        <v>75</v>
      </c>
      <c r="Q83" s="34" t="s">
        <v>916</v>
      </c>
      <c r="R83" s="35">
        <v>1002</v>
      </c>
      <c r="S83" s="35"/>
      <c r="T83" s="36">
        <v>3000</v>
      </c>
      <c r="U83" s="36">
        <v>3000</v>
      </c>
      <c r="V83" s="35">
        <v>1002</v>
      </c>
      <c r="W83" s="35"/>
      <c r="X83" s="9">
        <v>1</v>
      </c>
      <c r="Y83" s="35">
        <v>3000</v>
      </c>
      <c r="Z83" s="9">
        <v>1</v>
      </c>
      <c r="AA83" s="35">
        <v>2995</v>
      </c>
      <c r="AB83" s="35"/>
      <c r="AC83" s="37"/>
      <c r="AD83" s="207"/>
      <c r="AE83" s="38"/>
      <c r="AF83" s="39"/>
      <c r="AG83" s="39"/>
      <c r="AH83" s="38"/>
      <c r="AI83" s="9" t="s">
        <v>5</v>
      </c>
      <c r="AJ83" s="32" t="s">
        <v>6</v>
      </c>
      <c r="AK83" s="32"/>
      <c r="AL83" s="32"/>
      <c r="AM83" s="40" t="s">
        <v>486</v>
      </c>
      <c r="AN83" s="41"/>
      <c r="AO83" s="188"/>
      <c r="AP83" s="188"/>
      <c r="AQ83" s="185"/>
      <c r="AR83" s="185"/>
    </row>
    <row r="84" spans="1:44">
      <c r="B84" s="29">
        <v>2022</v>
      </c>
      <c r="C84" s="29">
        <v>5</v>
      </c>
      <c r="D84" s="29">
        <v>16</v>
      </c>
      <c r="E84" s="30" t="s">
        <v>494</v>
      </c>
      <c r="F84" s="29">
        <v>2</v>
      </c>
      <c r="G84" s="208" t="s">
        <v>466</v>
      </c>
      <c r="H84" s="67" t="s">
        <v>467</v>
      </c>
      <c r="I84" s="33" t="s">
        <v>47</v>
      </c>
      <c r="J84" s="32"/>
      <c r="K84" s="9"/>
      <c r="L84" s="10"/>
      <c r="M84" s="9"/>
      <c r="N84" s="244" t="s">
        <v>886</v>
      </c>
      <c r="O84" s="9" t="s">
        <v>469</v>
      </c>
      <c r="P84" s="9">
        <v>75</v>
      </c>
      <c r="Q84" s="34" t="s">
        <v>916</v>
      </c>
      <c r="R84" s="35">
        <v>1002</v>
      </c>
      <c r="S84" s="35"/>
      <c r="T84" s="36">
        <v>3000</v>
      </c>
      <c r="U84" s="36">
        <v>3000</v>
      </c>
      <c r="V84" s="35">
        <v>1002</v>
      </c>
      <c r="W84" s="35"/>
      <c r="X84" s="9">
        <v>1</v>
      </c>
      <c r="Y84" s="35">
        <v>3000</v>
      </c>
      <c r="Z84" s="9">
        <v>1</v>
      </c>
      <c r="AA84" s="35">
        <v>2990</v>
      </c>
      <c r="AB84" s="35">
        <v>6100</v>
      </c>
      <c r="AC84" s="37"/>
      <c r="AD84" s="197"/>
      <c r="AE84" s="38"/>
      <c r="AF84" s="39"/>
      <c r="AG84" s="39"/>
      <c r="AH84" s="38"/>
      <c r="AI84" s="9"/>
      <c r="AJ84" s="32" t="s">
        <v>6</v>
      </c>
      <c r="AK84" s="32"/>
      <c r="AL84" s="32"/>
      <c r="AM84" s="40" t="s">
        <v>486</v>
      </c>
      <c r="AN84" s="41"/>
      <c r="AO84" s="188"/>
      <c r="AP84" s="188"/>
      <c r="AQ84" s="185"/>
      <c r="AR84" s="185"/>
    </row>
    <row r="85" spans="1:44">
      <c r="S85" s="35"/>
    </row>
    <row r="86" spans="1:44">
      <c r="B86" s="29">
        <v>2021</v>
      </c>
      <c r="C86" s="29">
        <v>6</v>
      </c>
      <c r="D86" s="29">
        <v>14</v>
      </c>
      <c r="E86" s="30" t="s">
        <v>496</v>
      </c>
      <c r="F86" s="29"/>
      <c r="G86" s="31"/>
      <c r="H86" s="32" t="s">
        <v>467</v>
      </c>
      <c r="I86" s="33" t="s">
        <v>58</v>
      </c>
      <c r="J86" s="32"/>
      <c r="K86" s="9"/>
      <c r="L86" s="10"/>
      <c r="M86" s="9"/>
      <c r="N86" s="242"/>
      <c r="O86" s="9"/>
      <c r="P86" s="9">
        <v>12</v>
      </c>
      <c r="Q86" s="34" t="s">
        <v>483</v>
      </c>
      <c r="R86" s="35">
        <v>1005</v>
      </c>
      <c r="T86" s="36" t="s">
        <v>30</v>
      </c>
      <c r="U86" s="35">
        <v>200</v>
      </c>
      <c r="V86" s="35">
        <v>1005</v>
      </c>
      <c r="W86" s="35"/>
      <c r="X86" s="9">
        <v>1</v>
      </c>
      <c r="Y86" s="35">
        <v>200</v>
      </c>
      <c r="Z86" s="9">
        <v>1</v>
      </c>
      <c r="AA86" s="35">
        <v>200</v>
      </c>
      <c r="AB86" s="35"/>
      <c r="AC86" s="37"/>
      <c r="AD86" s="190" t="s">
        <v>484</v>
      </c>
      <c r="AE86" s="38"/>
      <c r="AF86" s="39"/>
      <c r="AG86" s="39"/>
      <c r="AH86" s="38"/>
      <c r="AI86" s="9"/>
      <c r="AJ86" s="32"/>
      <c r="AK86" s="32"/>
      <c r="AL86" s="32"/>
      <c r="AM86" s="40"/>
      <c r="AN86" s="41"/>
      <c r="AO86" s="42"/>
      <c r="AP86" s="42"/>
      <c r="AQ86" s="34"/>
      <c r="AR86" s="34"/>
    </row>
    <row r="87" spans="1:44">
      <c r="A87">
        <v>1</v>
      </c>
      <c r="B87" s="29">
        <v>2021</v>
      </c>
      <c r="C87" s="29">
        <v>6</v>
      </c>
      <c r="D87" s="29">
        <v>14</v>
      </c>
      <c r="E87" s="30" t="s">
        <v>496</v>
      </c>
      <c r="F87" s="29">
        <v>10</v>
      </c>
      <c r="G87" s="31" t="s">
        <v>485</v>
      </c>
      <c r="H87" s="32" t="s">
        <v>467</v>
      </c>
      <c r="I87" s="33" t="s">
        <v>47</v>
      </c>
      <c r="J87" s="32"/>
      <c r="K87" s="9"/>
      <c r="L87" s="10"/>
      <c r="M87" s="10"/>
      <c r="N87" s="242" t="s">
        <v>917</v>
      </c>
      <c r="O87" s="9" t="s">
        <v>469</v>
      </c>
      <c r="P87" s="9">
        <v>50</v>
      </c>
      <c r="Q87" s="34" t="s">
        <v>284</v>
      </c>
      <c r="R87" s="35">
        <v>1005</v>
      </c>
      <c r="S87" s="35"/>
      <c r="T87" s="36">
        <v>4000</v>
      </c>
      <c r="U87" s="35">
        <v>4000</v>
      </c>
      <c r="V87" s="35">
        <v>1005</v>
      </c>
      <c r="W87" s="35"/>
      <c r="X87" s="9">
        <v>1</v>
      </c>
      <c r="Y87" s="35">
        <v>4000</v>
      </c>
      <c r="Z87" s="9">
        <v>1</v>
      </c>
      <c r="AA87" s="35">
        <v>4000</v>
      </c>
      <c r="AB87" s="35"/>
      <c r="AC87" s="37"/>
      <c r="AD87" s="37"/>
      <c r="AE87" s="38"/>
      <c r="AF87" s="39"/>
      <c r="AG87" s="39"/>
      <c r="AH87" s="38"/>
      <c r="AI87" s="9" t="s">
        <v>5</v>
      </c>
      <c r="AJ87" s="32"/>
      <c r="AK87" s="32" t="s">
        <v>6</v>
      </c>
      <c r="AL87" s="32"/>
      <c r="AM87" s="40" t="s">
        <v>486</v>
      </c>
      <c r="AN87" s="41"/>
      <c r="AO87" s="42"/>
      <c r="AP87" s="42"/>
      <c r="AQ87" s="34"/>
      <c r="AR87" s="34"/>
    </row>
    <row r="88" spans="1:44">
      <c r="A88">
        <v>1</v>
      </c>
      <c r="B88" s="29">
        <v>2021</v>
      </c>
      <c r="C88" s="29">
        <v>6</v>
      </c>
      <c r="D88" s="29">
        <v>14</v>
      </c>
      <c r="E88" s="30" t="s">
        <v>496</v>
      </c>
      <c r="F88" s="29">
        <v>10</v>
      </c>
      <c r="G88" s="31" t="s">
        <v>485</v>
      </c>
      <c r="H88" s="32" t="s">
        <v>467</v>
      </c>
      <c r="I88" s="33" t="s">
        <v>47</v>
      </c>
      <c r="J88" s="32"/>
      <c r="K88" s="9"/>
      <c r="L88" s="10"/>
      <c r="M88" s="10"/>
      <c r="N88" s="242" t="s">
        <v>917</v>
      </c>
      <c r="O88" s="9" t="s">
        <v>469</v>
      </c>
      <c r="P88" s="9">
        <v>50</v>
      </c>
      <c r="Q88" s="34" t="s">
        <v>284</v>
      </c>
      <c r="R88" s="35">
        <v>1005</v>
      </c>
      <c r="S88" s="35"/>
      <c r="T88" s="36">
        <v>4000</v>
      </c>
      <c r="U88" s="35">
        <v>4000</v>
      </c>
      <c r="V88" s="35">
        <v>1005</v>
      </c>
      <c r="W88" s="35"/>
      <c r="X88" s="9">
        <v>1</v>
      </c>
      <c r="Y88" s="35">
        <v>4000</v>
      </c>
      <c r="Z88" s="9">
        <v>1</v>
      </c>
      <c r="AA88" s="35">
        <v>4000</v>
      </c>
      <c r="AB88" s="35"/>
      <c r="AC88" s="37"/>
      <c r="AD88" s="37"/>
      <c r="AE88" s="38"/>
      <c r="AF88" s="39"/>
      <c r="AG88" s="39"/>
      <c r="AH88" s="38"/>
      <c r="AI88" s="9" t="s">
        <v>5</v>
      </c>
      <c r="AJ88" s="32"/>
      <c r="AK88" s="32" t="s">
        <v>6</v>
      </c>
      <c r="AL88" s="32"/>
      <c r="AM88" s="40" t="s">
        <v>486</v>
      </c>
      <c r="AN88" s="41"/>
      <c r="AO88" s="42"/>
      <c r="AP88" s="42"/>
      <c r="AQ88" s="34"/>
      <c r="AR88" s="34"/>
    </row>
    <row r="89" spans="1:44">
      <c r="A89">
        <v>1</v>
      </c>
      <c r="B89" s="29">
        <v>2021</v>
      </c>
      <c r="C89" s="29">
        <v>6</v>
      </c>
      <c r="D89" s="29">
        <v>14</v>
      </c>
      <c r="E89" s="30" t="s">
        <v>496</v>
      </c>
      <c r="F89" s="29">
        <v>10</v>
      </c>
      <c r="G89" s="208"/>
      <c r="H89" s="32" t="s">
        <v>467</v>
      </c>
      <c r="I89" s="33" t="s">
        <v>43</v>
      </c>
      <c r="J89" s="32"/>
      <c r="K89" s="9"/>
      <c r="L89" s="10"/>
      <c r="M89" s="9"/>
      <c r="N89" s="242"/>
      <c r="O89" s="9"/>
      <c r="P89" s="191">
        <v>25</v>
      </c>
      <c r="Q89" s="34" t="s">
        <v>483</v>
      </c>
      <c r="R89" s="35">
        <v>1005</v>
      </c>
      <c r="S89" s="35"/>
      <c r="T89" s="36" t="s">
        <v>30</v>
      </c>
      <c r="U89" s="192">
        <v>350</v>
      </c>
      <c r="V89" s="35">
        <v>1005</v>
      </c>
      <c r="W89" s="35"/>
      <c r="X89" s="9">
        <v>1</v>
      </c>
      <c r="Y89" s="35"/>
      <c r="Z89" s="9">
        <v>1</v>
      </c>
      <c r="AA89" s="192">
        <v>350</v>
      </c>
      <c r="AB89" s="35">
        <v>8550</v>
      </c>
      <c r="AC89" s="37" t="s">
        <v>766</v>
      </c>
      <c r="AD89" s="37"/>
      <c r="AE89" s="38"/>
      <c r="AF89" s="39"/>
      <c r="AG89" s="39"/>
      <c r="AH89" s="38"/>
      <c r="AI89" s="9"/>
      <c r="AJ89" s="32"/>
      <c r="AK89" s="32" t="s">
        <v>6</v>
      </c>
      <c r="AL89" s="32"/>
      <c r="AM89" s="40" t="s">
        <v>486</v>
      </c>
      <c r="AN89" s="41"/>
      <c r="AO89" s="42"/>
      <c r="AP89" s="42"/>
      <c r="AQ89" s="34"/>
      <c r="AR89" s="34"/>
    </row>
    <row r="91" spans="1:44">
      <c r="B91" s="29">
        <v>2021</v>
      </c>
      <c r="C91" s="29">
        <v>4</v>
      </c>
      <c r="D91" s="29">
        <v>6</v>
      </c>
      <c r="E91" s="30" t="s">
        <v>495</v>
      </c>
      <c r="F91" s="29"/>
      <c r="G91" s="31"/>
      <c r="H91" s="32" t="s">
        <v>467</v>
      </c>
      <c r="I91" s="33" t="s">
        <v>58</v>
      </c>
      <c r="J91" s="32"/>
      <c r="K91" s="9"/>
      <c r="L91" s="10"/>
      <c r="M91" s="9"/>
      <c r="N91" s="242"/>
      <c r="O91" s="9"/>
      <c r="P91" s="9">
        <v>12</v>
      </c>
      <c r="Q91" s="34" t="s">
        <v>483</v>
      </c>
      <c r="R91" s="35">
        <v>1125</v>
      </c>
      <c r="S91" s="35"/>
      <c r="T91" s="36" t="s">
        <v>30</v>
      </c>
      <c r="U91" s="35">
        <v>200</v>
      </c>
      <c r="V91" s="35">
        <v>1125</v>
      </c>
      <c r="W91" s="35"/>
      <c r="X91" s="9">
        <v>1</v>
      </c>
      <c r="Y91" s="35">
        <v>200</v>
      </c>
      <c r="Z91" s="9">
        <v>1</v>
      </c>
      <c r="AA91" s="35">
        <v>200</v>
      </c>
      <c r="AB91" s="35"/>
      <c r="AC91" s="37"/>
      <c r="AD91" s="190" t="s">
        <v>484</v>
      </c>
      <c r="AE91" s="38"/>
      <c r="AF91" s="39"/>
      <c r="AG91" s="39"/>
      <c r="AH91" s="38"/>
      <c r="AI91" s="9"/>
      <c r="AJ91" s="32"/>
      <c r="AK91" s="32"/>
      <c r="AL91" s="32"/>
      <c r="AM91" s="40"/>
      <c r="AN91" s="41"/>
      <c r="AO91" s="42"/>
      <c r="AP91" s="42"/>
      <c r="AQ91" s="34"/>
      <c r="AR91" s="34"/>
    </row>
    <row r="92" spans="1:44">
      <c r="A92">
        <v>1</v>
      </c>
      <c r="B92" s="29">
        <v>2021</v>
      </c>
      <c r="C92" s="29">
        <v>4</v>
      </c>
      <c r="D92" s="29">
        <v>6</v>
      </c>
      <c r="E92" s="30" t="s">
        <v>495</v>
      </c>
      <c r="F92" s="29">
        <v>5</v>
      </c>
      <c r="G92" s="31" t="s">
        <v>485</v>
      </c>
      <c r="H92" s="32" t="s">
        <v>467</v>
      </c>
      <c r="I92" s="33" t="s">
        <v>47</v>
      </c>
      <c r="J92" s="32"/>
      <c r="K92" s="9"/>
      <c r="L92" s="10"/>
      <c r="M92" s="9"/>
      <c r="N92" s="242" t="s">
        <v>861</v>
      </c>
      <c r="O92" s="9" t="s">
        <v>44</v>
      </c>
      <c r="P92" s="9">
        <v>50</v>
      </c>
      <c r="Q92" s="34" t="s">
        <v>274</v>
      </c>
      <c r="R92" s="35">
        <v>1125</v>
      </c>
      <c r="S92" s="35"/>
      <c r="T92" s="35">
        <v>6100</v>
      </c>
      <c r="U92" s="35">
        <v>6100</v>
      </c>
      <c r="V92" s="35">
        <v>1125</v>
      </c>
      <c r="W92" s="35"/>
      <c r="X92" s="9">
        <v>1</v>
      </c>
      <c r="Y92" s="35">
        <v>6100</v>
      </c>
      <c r="Z92" s="9">
        <v>1</v>
      </c>
      <c r="AA92" s="35">
        <v>6100</v>
      </c>
      <c r="AB92" s="35"/>
      <c r="AC92" s="37"/>
      <c r="AD92" s="37"/>
      <c r="AE92" s="38"/>
      <c r="AF92" s="39"/>
      <c r="AG92" s="39"/>
      <c r="AH92" s="38"/>
      <c r="AI92" s="9" t="s">
        <v>5</v>
      </c>
      <c r="AJ92" s="32"/>
      <c r="AK92" s="32" t="s">
        <v>6</v>
      </c>
      <c r="AL92" s="32"/>
      <c r="AM92" s="40" t="s">
        <v>486</v>
      </c>
      <c r="AN92" s="41"/>
      <c r="AO92" s="42"/>
      <c r="AP92" s="42"/>
      <c r="AQ92" s="34"/>
      <c r="AR92" s="34"/>
    </row>
    <row r="93" spans="1:44">
      <c r="A93">
        <v>1</v>
      </c>
      <c r="B93" s="29">
        <v>2021</v>
      </c>
      <c r="C93" s="29">
        <v>4</v>
      </c>
      <c r="D93" s="29">
        <v>6</v>
      </c>
      <c r="E93" s="30" t="s">
        <v>495</v>
      </c>
      <c r="F93" s="29">
        <v>5</v>
      </c>
      <c r="G93" s="31" t="s">
        <v>485</v>
      </c>
      <c r="H93" s="32" t="s">
        <v>467</v>
      </c>
      <c r="I93" s="33" t="s">
        <v>47</v>
      </c>
      <c r="J93" s="32"/>
      <c r="K93" s="9"/>
      <c r="L93" s="10"/>
      <c r="M93" s="9"/>
      <c r="N93" s="242" t="s">
        <v>861</v>
      </c>
      <c r="O93" s="9" t="s">
        <v>44</v>
      </c>
      <c r="P93" s="9">
        <v>50</v>
      </c>
      <c r="Q93" s="34" t="s">
        <v>274</v>
      </c>
      <c r="R93" s="35">
        <v>1125</v>
      </c>
      <c r="S93" s="35"/>
      <c r="T93" s="35">
        <v>6100</v>
      </c>
      <c r="U93" s="35">
        <v>6100</v>
      </c>
      <c r="V93" s="35">
        <v>1125</v>
      </c>
      <c r="W93" s="35"/>
      <c r="X93" s="9">
        <v>1</v>
      </c>
      <c r="Y93" s="35">
        <v>6100</v>
      </c>
      <c r="Z93" s="9">
        <v>1</v>
      </c>
      <c r="AA93" s="35">
        <v>6100</v>
      </c>
      <c r="AB93" s="35"/>
      <c r="AC93" s="37"/>
      <c r="AD93" s="37"/>
      <c r="AE93" s="38"/>
      <c r="AF93" s="39"/>
      <c r="AG93" s="39"/>
      <c r="AH93" s="38"/>
      <c r="AI93" s="9" t="s">
        <v>5</v>
      </c>
      <c r="AJ93" s="32"/>
      <c r="AK93" s="32" t="s">
        <v>6</v>
      </c>
      <c r="AL93" s="32"/>
      <c r="AM93" s="40" t="s">
        <v>486</v>
      </c>
      <c r="AN93" s="41"/>
      <c r="AO93" s="42"/>
      <c r="AP93" s="42"/>
      <c r="AQ93" s="34"/>
      <c r="AR93" s="34"/>
    </row>
    <row r="94" spans="1:44">
      <c r="A94">
        <v>1</v>
      </c>
      <c r="B94" s="29">
        <v>2021</v>
      </c>
      <c r="C94" s="29">
        <v>4</v>
      </c>
      <c r="D94" s="29">
        <v>6</v>
      </c>
      <c r="E94" s="30" t="s">
        <v>495</v>
      </c>
      <c r="F94" s="29"/>
      <c r="G94" s="208"/>
      <c r="H94" s="32" t="s">
        <v>467</v>
      </c>
      <c r="I94" s="33" t="s">
        <v>43</v>
      </c>
      <c r="J94" s="32"/>
      <c r="K94" s="9"/>
      <c r="L94" s="10"/>
      <c r="M94" s="9"/>
      <c r="N94" s="242"/>
      <c r="O94" s="9"/>
      <c r="P94" s="191">
        <v>25</v>
      </c>
      <c r="Q94" s="34" t="s">
        <v>483</v>
      </c>
      <c r="R94" s="35">
        <v>1125</v>
      </c>
      <c r="T94" s="36" t="s">
        <v>30</v>
      </c>
      <c r="U94" s="192">
        <v>350</v>
      </c>
      <c r="V94" s="35">
        <v>1125</v>
      </c>
      <c r="W94" s="35"/>
      <c r="X94" s="9">
        <v>1</v>
      </c>
      <c r="Y94" s="35"/>
      <c r="Z94" s="9">
        <v>1</v>
      </c>
      <c r="AA94" s="192">
        <v>350</v>
      </c>
      <c r="AB94" s="35">
        <v>12750</v>
      </c>
      <c r="AC94" s="37" t="s">
        <v>1264</v>
      </c>
      <c r="AD94" s="37"/>
      <c r="AE94" s="38"/>
      <c r="AF94" s="39"/>
      <c r="AG94" s="39"/>
      <c r="AH94" s="38"/>
      <c r="AI94" s="9"/>
      <c r="AJ94" s="32"/>
      <c r="AK94" s="32" t="s">
        <v>6</v>
      </c>
      <c r="AL94" s="32"/>
      <c r="AM94" s="40" t="s">
        <v>486</v>
      </c>
      <c r="AN94" s="41"/>
      <c r="AO94" s="42"/>
      <c r="AP94" s="42"/>
      <c r="AQ94" s="34"/>
      <c r="AR94" s="34"/>
    </row>
    <row r="95" spans="1:44">
      <c r="S95" s="35"/>
    </row>
    <row r="96" spans="1:44">
      <c r="B96" s="29">
        <v>2021</v>
      </c>
      <c r="C96" s="29">
        <v>4</v>
      </c>
      <c r="D96" s="29">
        <v>6</v>
      </c>
      <c r="E96" s="30" t="s">
        <v>495</v>
      </c>
      <c r="F96" s="29"/>
      <c r="G96" s="31"/>
      <c r="H96" s="32" t="s">
        <v>467</v>
      </c>
      <c r="I96" s="33" t="s">
        <v>58</v>
      </c>
      <c r="J96" s="32"/>
      <c r="K96" s="9"/>
      <c r="L96" s="10"/>
      <c r="M96" s="9"/>
      <c r="N96" s="242"/>
      <c r="O96" s="9"/>
      <c r="P96" s="9">
        <v>12</v>
      </c>
      <c r="Q96" s="34" t="s">
        <v>483</v>
      </c>
      <c r="R96" s="35">
        <v>1235</v>
      </c>
      <c r="S96" s="35"/>
      <c r="T96" s="36" t="s">
        <v>30</v>
      </c>
      <c r="U96" s="35">
        <v>200</v>
      </c>
      <c r="V96" s="35">
        <v>1235</v>
      </c>
      <c r="W96" s="35"/>
      <c r="X96" s="9">
        <v>1</v>
      </c>
      <c r="Y96" s="35">
        <v>200</v>
      </c>
      <c r="Z96" s="9">
        <v>1</v>
      </c>
      <c r="AA96" s="35">
        <v>200</v>
      </c>
      <c r="AB96" s="35"/>
      <c r="AC96" s="37"/>
      <c r="AD96" s="190" t="s">
        <v>484</v>
      </c>
      <c r="AE96" s="38"/>
      <c r="AF96" s="39"/>
      <c r="AG96" s="39"/>
      <c r="AH96" s="38"/>
      <c r="AI96" s="9"/>
      <c r="AJ96" s="32"/>
      <c r="AK96" s="32"/>
      <c r="AL96" s="32"/>
      <c r="AM96" s="40"/>
      <c r="AN96" s="41"/>
      <c r="AO96" s="42"/>
      <c r="AP96" s="42"/>
      <c r="AQ96" s="34"/>
      <c r="AR96" s="34"/>
    </row>
    <row r="97" spans="1:44">
      <c r="A97">
        <v>1</v>
      </c>
      <c r="B97" s="29">
        <v>2021</v>
      </c>
      <c r="C97" s="29">
        <v>4</v>
      </c>
      <c r="D97" s="29">
        <v>6</v>
      </c>
      <c r="E97" s="30" t="s">
        <v>495</v>
      </c>
      <c r="F97" s="29">
        <v>5</v>
      </c>
      <c r="G97" s="31" t="s">
        <v>485</v>
      </c>
      <c r="H97" s="32" t="s">
        <v>467</v>
      </c>
      <c r="I97" s="33" t="s">
        <v>47</v>
      </c>
      <c r="J97" s="32"/>
      <c r="K97" s="9"/>
      <c r="L97" s="10"/>
      <c r="M97" s="9"/>
      <c r="N97" s="242" t="s">
        <v>861</v>
      </c>
      <c r="O97" s="9" t="s">
        <v>44</v>
      </c>
      <c r="P97" s="9">
        <v>50</v>
      </c>
      <c r="Q97" s="34" t="s">
        <v>274</v>
      </c>
      <c r="R97" s="35">
        <v>1235</v>
      </c>
      <c r="S97" s="35"/>
      <c r="T97" s="35">
        <v>6100</v>
      </c>
      <c r="U97" s="35">
        <v>6100</v>
      </c>
      <c r="V97" s="35">
        <v>1235</v>
      </c>
      <c r="W97" s="35"/>
      <c r="X97" s="9">
        <v>1</v>
      </c>
      <c r="Y97" s="35">
        <v>6100</v>
      </c>
      <c r="Z97" s="9">
        <v>1</v>
      </c>
      <c r="AA97" s="35">
        <v>6100</v>
      </c>
      <c r="AB97" s="35"/>
      <c r="AC97" s="37"/>
      <c r="AD97" s="37"/>
      <c r="AE97" s="38"/>
      <c r="AF97" s="39"/>
      <c r="AG97" s="39"/>
      <c r="AH97" s="38"/>
      <c r="AI97" s="9" t="s">
        <v>5</v>
      </c>
      <c r="AJ97" s="32"/>
      <c r="AK97" s="32" t="s">
        <v>6</v>
      </c>
      <c r="AL97" s="32"/>
      <c r="AM97" s="40" t="s">
        <v>486</v>
      </c>
      <c r="AN97" s="41"/>
      <c r="AO97" s="42"/>
      <c r="AP97" s="42"/>
      <c r="AQ97" s="34"/>
      <c r="AR97" s="34"/>
    </row>
    <row r="98" spans="1:44">
      <c r="A98">
        <v>1</v>
      </c>
      <c r="B98" s="29">
        <v>2021</v>
      </c>
      <c r="C98" s="29">
        <v>4</v>
      </c>
      <c r="D98" s="29">
        <v>6</v>
      </c>
      <c r="E98" s="30" t="s">
        <v>495</v>
      </c>
      <c r="F98" s="29">
        <v>5</v>
      </c>
      <c r="G98" s="31" t="s">
        <v>485</v>
      </c>
      <c r="H98" s="32" t="s">
        <v>467</v>
      </c>
      <c r="I98" s="33" t="s">
        <v>47</v>
      </c>
      <c r="J98" s="32"/>
      <c r="K98" s="9"/>
      <c r="L98" s="10"/>
      <c r="M98" s="9"/>
      <c r="N98" s="242" t="s">
        <v>861</v>
      </c>
      <c r="O98" s="9" t="s">
        <v>44</v>
      </c>
      <c r="P98" s="9">
        <v>50</v>
      </c>
      <c r="Q98" s="34" t="s">
        <v>274</v>
      </c>
      <c r="R98" s="35">
        <v>1235</v>
      </c>
      <c r="T98" s="35">
        <v>6100</v>
      </c>
      <c r="U98" s="35">
        <v>6100</v>
      </c>
      <c r="V98" s="35">
        <v>1235</v>
      </c>
      <c r="W98" s="35"/>
      <c r="X98" s="9">
        <v>1</v>
      </c>
      <c r="Y98" s="35">
        <v>6100</v>
      </c>
      <c r="Z98" s="9">
        <v>1</v>
      </c>
      <c r="AA98" s="35">
        <v>6100</v>
      </c>
      <c r="AB98" s="35"/>
      <c r="AC98" s="37"/>
      <c r="AD98" s="37"/>
      <c r="AE98" s="38"/>
      <c r="AF98" s="39"/>
      <c r="AG98" s="39"/>
      <c r="AH98" s="38"/>
      <c r="AI98" s="9" t="s">
        <v>5</v>
      </c>
      <c r="AJ98" s="32"/>
      <c r="AK98" s="32" t="s">
        <v>6</v>
      </c>
      <c r="AL98" s="32"/>
      <c r="AM98" s="40" t="s">
        <v>486</v>
      </c>
      <c r="AN98" s="41"/>
      <c r="AO98" s="42"/>
      <c r="AP98" s="42"/>
      <c r="AQ98" s="34"/>
      <c r="AR98" s="34"/>
    </row>
    <row r="99" spans="1:44">
      <c r="A99">
        <v>1</v>
      </c>
      <c r="B99" s="29">
        <v>2021</v>
      </c>
      <c r="C99" s="29">
        <v>4</v>
      </c>
      <c r="D99" s="29">
        <v>6</v>
      </c>
      <c r="E99" s="30" t="s">
        <v>495</v>
      </c>
      <c r="F99" s="29"/>
      <c r="G99" s="208"/>
      <c r="H99" s="32" t="s">
        <v>467</v>
      </c>
      <c r="I99" s="33" t="s">
        <v>43</v>
      </c>
      <c r="J99" s="32"/>
      <c r="K99" s="9"/>
      <c r="L99" s="10"/>
      <c r="M99" s="9"/>
      <c r="N99" s="242"/>
      <c r="O99" s="9"/>
      <c r="P99" s="191">
        <v>25</v>
      </c>
      <c r="Q99" s="34" t="s">
        <v>483</v>
      </c>
      <c r="R99" s="35">
        <v>1235</v>
      </c>
      <c r="S99" s="35"/>
      <c r="T99" s="36" t="s">
        <v>30</v>
      </c>
      <c r="U99" s="192">
        <v>350</v>
      </c>
      <c r="V99" s="35">
        <v>1235</v>
      </c>
      <c r="W99" s="35"/>
      <c r="X99" s="9">
        <v>1</v>
      </c>
      <c r="Y99" s="35"/>
      <c r="Z99" s="9">
        <v>1</v>
      </c>
      <c r="AA99" s="192">
        <v>350</v>
      </c>
      <c r="AB99" s="35">
        <v>12750</v>
      </c>
      <c r="AC99" s="37" t="s">
        <v>1423</v>
      </c>
      <c r="AD99" s="37"/>
      <c r="AE99" s="38"/>
      <c r="AF99" s="39"/>
      <c r="AG99" s="39"/>
      <c r="AH99" s="38"/>
      <c r="AI99" s="9"/>
      <c r="AJ99" s="32"/>
      <c r="AK99" s="32" t="s">
        <v>6</v>
      </c>
      <c r="AL99" s="32"/>
      <c r="AM99" s="40" t="s">
        <v>486</v>
      </c>
      <c r="AN99" s="41"/>
      <c r="AO99" s="42"/>
      <c r="AP99" s="42"/>
      <c r="AQ99" s="34"/>
      <c r="AR99" s="34"/>
    </row>
    <row r="100" spans="1:44">
      <c r="S100" s="35"/>
    </row>
    <row r="101" spans="1:44">
      <c r="B101" s="29">
        <v>2021</v>
      </c>
      <c r="C101" s="29">
        <v>4</v>
      </c>
      <c r="D101" s="29">
        <v>6</v>
      </c>
      <c r="E101" s="30" t="s">
        <v>495</v>
      </c>
      <c r="F101" s="29"/>
      <c r="G101" s="31"/>
      <c r="H101" s="32" t="s">
        <v>467</v>
      </c>
      <c r="I101" s="33" t="s">
        <v>58</v>
      </c>
      <c r="J101" s="32"/>
      <c r="K101" s="9"/>
      <c r="L101" s="10"/>
      <c r="M101" s="9"/>
      <c r="N101" s="242"/>
      <c r="O101" s="9"/>
      <c r="P101" s="9">
        <v>12</v>
      </c>
      <c r="Q101" s="34" t="s">
        <v>483</v>
      </c>
      <c r="R101" s="35">
        <v>1200</v>
      </c>
      <c r="S101" s="35"/>
      <c r="T101" s="36" t="s">
        <v>30</v>
      </c>
      <c r="U101" s="35">
        <v>200</v>
      </c>
      <c r="V101" s="35">
        <v>1200</v>
      </c>
      <c r="W101" s="35"/>
      <c r="X101" s="9">
        <v>1</v>
      </c>
      <c r="Y101" s="35">
        <v>200</v>
      </c>
      <c r="Z101" s="9">
        <v>1</v>
      </c>
      <c r="AA101" s="35">
        <v>200</v>
      </c>
      <c r="AB101" s="35"/>
      <c r="AC101" s="37"/>
      <c r="AD101" s="190" t="s">
        <v>484</v>
      </c>
      <c r="AE101" s="38"/>
      <c r="AF101" s="39"/>
      <c r="AG101" s="39"/>
      <c r="AH101" s="38"/>
      <c r="AI101" s="9"/>
      <c r="AJ101" s="32"/>
      <c r="AK101" s="32"/>
      <c r="AL101" s="32"/>
      <c r="AM101" s="40"/>
      <c r="AN101" s="41"/>
      <c r="AO101" s="42"/>
      <c r="AP101" s="42"/>
      <c r="AQ101" s="34"/>
      <c r="AR101" s="34"/>
    </row>
    <row r="102" spans="1:44">
      <c r="A102">
        <v>1</v>
      </c>
      <c r="B102" s="29">
        <v>2021</v>
      </c>
      <c r="C102" s="29">
        <v>4</v>
      </c>
      <c r="D102" s="29">
        <v>6</v>
      </c>
      <c r="E102" s="30" t="s">
        <v>495</v>
      </c>
      <c r="F102" s="29">
        <v>5</v>
      </c>
      <c r="G102" s="31" t="s">
        <v>485</v>
      </c>
      <c r="H102" s="32" t="s">
        <v>467</v>
      </c>
      <c r="I102" s="33" t="s">
        <v>47</v>
      </c>
      <c r="J102" s="32"/>
      <c r="K102" s="9"/>
      <c r="L102" s="10"/>
      <c r="M102" s="9"/>
      <c r="N102" s="242" t="s">
        <v>861</v>
      </c>
      <c r="O102" s="9" t="s">
        <v>44</v>
      </c>
      <c r="P102" s="9">
        <v>50</v>
      </c>
      <c r="Q102" s="34" t="s">
        <v>274</v>
      </c>
      <c r="R102" s="35">
        <v>1195</v>
      </c>
      <c r="T102" s="35">
        <v>6100</v>
      </c>
      <c r="U102" s="35">
        <v>6100</v>
      </c>
      <c r="V102" s="35">
        <v>1195</v>
      </c>
      <c r="W102" s="35"/>
      <c r="X102" s="9">
        <v>1</v>
      </c>
      <c r="Y102" s="35">
        <v>6100</v>
      </c>
      <c r="Z102" s="9">
        <v>1</v>
      </c>
      <c r="AA102" s="35">
        <v>6100</v>
      </c>
      <c r="AB102" s="35"/>
      <c r="AC102" s="37"/>
      <c r="AD102" s="37"/>
      <c r="AE102" s="38"/>
      <c r="AF102" s="39"/>
      <c r="AG102" s="39"/>
      <c r="AH102" s="38"/>
      <c r="AI102" s="9" t="s">
        <v>5</v>
      </c>
      <c r="AJ102" s="32"/>
      <c r="AK102" s="32" t="s">
        <v>6</v>
      </c>
      <c r="AL102" s="32"/>
      <c r="AM102" s="40" t="s">
        <v>486</v>
      </c>
      <c r="AN102" s="41"/>
      <c r="AO102" s="42"/>
      <c r="AP102" s="42"/>
      <c r="AQ102" s="34"/>
      <c r="AR102" s="34"/>
    </row>
    <row r="103" spans="1:44">
      <c r="A103">
        <v>1</v>
      </c>
      <c r="B103" s="29">
        <v>2021</v>
      </c>
      <c r="C103" s="29">
        <v>4</v>
      </c>
      <c r="D103" s="29">
        <v>6</v>
      </c>
      <c r="E103" s="30" t="s">
        <v>495</v>
      </c>
      <c r="F103" s="29">
        <v>5</v>
      </c>
      <c r="G103" s="31" t="s">
        <v>485</v>
      </c>
      <c r="H103" s="32" t="s">
        <v>467</v>
      </c>
      <c r="I103" s="33" t="s">
        <v>47</v>
      </c>
      <c r="J103" s="32"/>
      <c r="K103" s="9"/>
      <c r="L103" s="10"/>
      <c r="M103" s="9"/>
      <c r="N103" s="242" t="s">
        <v>861</v>
      </c>
      <c r="O103" s="9" t="s">
        <v>44</v>
      </c>
      <c r="P103" s="9">
        <v>50</v>
      </c>
      <c r="Q103" s="34" t="s">
        <v>274</v>
      </c>
      <c r="R103" s="35">
        <v>1195</v>
      </c>
      <c r="S103" s="35"/>
      <c r="T103" s="35">
        <v>6100</v>
      </c>
      <c r="U103" s="35">
        <v>6100</v>
      </c>
      <c r="V103" s="35">
        <v>1195</v>
      </c>
      <c r="W103" s="35"/>
      <c r="X103" s="9">
        <v>1</v>
      </c>
      <c r="Y103" s="35">
        <v>6100</v>
      </c>
      <c r="Z103" s="9">
        <v>1</v>
      </c>
      <c r="AA103" s="35">
        <v>6100</v>
      </c>
      <c r="AB103" s="35"/>
      <c r="AC103" s="37"/>
      <c r="AD103" s="37"/>
      <c r="AE103" s="38"/>
      <c r="AF103" s="39"/>
      <c r="AG103" s="39"/>
      <c r="AH103" s="38"/>
      <c r="AI103" s="9" t="s">
        <v>5</v>
      </c>
      <c r="AJ103" s="32"/>
      <c r="AK103" s="32" t="s">
        <v>6</v>
      </c>
      <c r="AL103" s="32"/>
      <c r="AM103" s="40" t="s">
        <v>486</v>
      </c>
      <c r="AN103" s="41"/>
      <c r="AO103" s="42"/>
      <c r="AP103" s="42"/>
      <c r="AQ103" s="34"/>
      <c r="AR103" s="34"/>
    </row>
    <row r="104" spans="1:44">
      <c r="A104">
        <v>1</v>
      </c>
      <c r="B104" s="29">
        <v>2021</v>
      </c>
      <c r="C104" s="29">
        <v>4</v>
      </c>
      <c r="D104" s="29">
        <v>6</v>
      </c>
      <c r="E104" s="30" t="s">
        <v>495</v>
      </c>
      <c r="F104" s="29"/>
      <c r="G104" s="208"/>
      <c r="H104" s="32" t="s">
        <v>467</v>
      </c>
      <c r="I104" s="33" t="s">
        <v>43</v>
      </c>
      <c r="J104" s="32"/>
      <c r="K104" s="9"/>
      <c r="L104" s="10"/>
      <c r="M104" s="9"/>
      <c r="N104" s="242"/>
      <c r="O104" s="9"/>
      <c r="P104" s="191">
        <v>25</v>
      </c>
      <c r="Q104" s="34" t="s">
        <v>483</v>
      </c>
      <c r="R104" s="35">
        <v>1195</v>
      </c>
      <c r="S104" s="35"/>
      <c r="T104" s="36" t="s">
        <v>30</v>
      </c>
      <c r="U104" s="192">
        <v>350</v>
      </c>
      <c r="V104" s="35">
        <v>1195</v>
      </c>
      <c r="W104" s="35"/>
      <c r="X104" s="9">
        <v>1</v>
      </c>
      <c r="Y104" s="35"/>
      <c r="Z104" s="9">
        <v>1</v>
      </c>
      <c r="AA104" s="192">
        <v>350</v>
      </c>
      <c r="AB104" s="35">
        <v>12750</v>
      </c>
      <c r="AC104" s="37" t="s">
        <v>758</v>
      </c>
      <c r="AD104" s="37"/>
      <c r="AE104" s="38"/>
      <c r="AF104" s="39"/>
      <c r="AG104" s="39"/>
      <c r="AH104" s="38"/>
      <c r="AI104" s="9"/>
      <c r="AJ104" s="32"/>
      <c r="AK104" s="32" t="s">
        <v>6</v>
      </c>
      <c r="AL104" s="32"/>
      <c r="AM104" s="40" t="s">
        <v>486</v>
      </c>
      <c r="AN104" s="41"/>
      <c r="AO104" s="42"/>
      <c r="AP104" s="42"/>
      <c r="AQ104" s="34"/>
      <c r="AR104" s="34"/>
    </row>
    <row r="105" spans="1:44">
      <c r="S105" s="35"/>
    </row>
    <row r="106" spans="1:44">
      <c r="B106" s="29">
        <v>2022</v>
      </c>
      <c r="C106" s="29">
        <v>5</v>
      </c>
      <c r="D106" s="29">
        <v>11</v>
      </c>
      <c r="E106" s="30" t="s">
        <v>496</v>
      </c>
      <c r="F106" s="29"/>
      <c r="G106" s="31"/>
      <c r="H106" s="32" t="s">
        <v>467</v>
      </c>
      <c r="I106" s="33" t="s">
        <v>58</v>
      </c>
      <c r="J106" s="32"/>
      <c r="K106" s="9"/>
      <c r="L106" s="10"/>
      <c r="M106" s="9"/>
      <c r="N106" s="242"/>
      <c r="O106" s="9"/>
      <c r="P106" s="9">
        <v>12</v>
      </c>
      <c r="Q106" s="34" t="s">
        <v>483</v>
      </c>
      <c r="R106" s="35">
        <v>1005</v>
      </c>
      <c r="T106" s="36" t="s">
        <v>30</v>
      </c>
      <c r="U106" s="35">
        <v>200</v>
      </c>
      <c r="V106" s="35">
        <v>1005</v>
      </c>
      <c r="W106" s="35"/>
      <c r="X106" s="9">
        <v>1</v>
      </c>
      <c r="Y106" s="35">
        <v>200</v>
      </c>
      <c r="Z106" s="9">
        <v>1</v>
      </c>
      <c r="AA106" s="35">
        <v>200</v>
      </c>
      <c r="AB106" s="35"/>
      <c r="AC106" s="489" t="s">
        <v>874</v>
      </c>
      <c r="AD106" s="190" t="s">
        <v>484</v>
      </c>
      <c r="AE106" s="38"/>
      <c r="AF106" s="39"/>
      <c r="AG106" s="39"/>
      <c r="AH106" s="38"/>
      <c r="AI106" s="9"/>
      <c r="AJ106" s="32"/>
      <c r="AK106" s="32"/>
      <c r="AL106" s="32"/>
      <c r="AM106" s="40"/>
      <c r="AN106" s="41"/>
      <c r="AO106" s="188"/>
      <c r="AP106" s="188"/>
      <c r="AQ106" s="185"/>
      <c r="AR106" s="185"/>
    </row>
    <row r="107" spans="1:44">
      <c r="A107">
        <v>1</v>
      </c>
      <c r="B107" s="29">
        <v>2022</v>
      </c>
      <c r="C107" s="29">
        <v>5</v>
      </c>
      <c r="D107" s="29">
        <v>11</v>
      </c>
      <c r="E107" s="30" t="s">
        <v>496</v>
      </c>
      <c r="F107" s="29">
        <v>4</v>
      </c>
      <c r="G107" s="31" t="s">
        <v>485</v>
      </c>
      <c r="H107" s="32" t="s">
        <v>467</v>
      </c>
      <c r="I107" s="33" t="s">
        <v>47</v>
      </c>
      <c r="J107" s="32"/>
      <c r="K107" s="9"/>
      <c r="L107" s="10"/>
      <c r="M107" s="10"/>
      <c r="N107" s="242" t="s">
        <v>504</v>
      </c>
      <c r="O107" s="9" t="s">
        <v>469</v>
      </c>
      <c r="P107" s="9">
        <v>50</v>
      </c>
      <c r="Q107" s="34" t="s">
        <v>452</v>
      </c>
      <c r="R107" s="35">
        <v>1005</v>
      </c>
      <c r="S107" s="35"/>
      <c r="T107" s="36">
        <v>4000</v>
      </c>
      <c r="U107" s="36">
        <v>4000</v>
      </c>
      <c r="V107" s="35">
        <v>1005</v>
      </c>
      <c r="W107" s="35"/>
      <c r="X107" s="9">
        <v>1</v>
      </c>
      <c r="Y107" s="36">
        <v>4000</v>
      </c>
      <c r="Z107" s="9">
        <v>1</v>
      </c>
      <c r="AA107" s="35">
        <v>4000</v>
      </c>
      <c r="AB107" s="35"/>
      <c r="AC107" s="37"/>
      <c r="AD107" s="37"/>
      <c r="AE107" s="38"/>
      <c r="AF107" s="39"/>
      <c r="AG107" s="39"/>
      <c r="AH107" s="38"/>
      <c r="AI107" s="9" t="s">
        <v>5</v>
      </c>
      <c r="AJ107" s="32"/>
      <c r="AK107" s="32" t="s">
        <v>6</v>
      </c>
      <c r="AL107" s="32"/>
      <c r="AM107" s="40" t="s">
        <v>486</v>
      </c>
      <c r="AN107" s="41"/>
      <c r="AO107" s="188"/>
      <c r="AP107" s="188"/>
      <c r="AQ107" s="185"/>
      <c r="AR107" s="185"/>
    </row>
    <row r="108" spans="1:44">
      <c r="B108" s="29">
        <v>2022</v>
      </c>
      <c r="C108" s="29">
        <v>5</v>
      </c>
      <c r="D108" s="29">
        <v>11</v>
      </c>
      <c r="E108" s="30" t="s">
        <v>496</v>
      </c>
      <c r="F108" s="29">
        <v>4</v>
      </c>
      <c r="G108" s="31" t="s">
        <v>485</v>
      </c>
      <c r="H108" s="32" t="s">
        <v>467</v>
      </c>
      <c r="I108" s="33" t="s">
        <v>47</v>
      </c>
      <c r="J108" s="32"/>
      <c r="K108" s="9"/>
      <c r="L108" s="10"/>
      <c r="M108" s="10"/>
      <c r="N108" s="242" t="s">
        <v>504</v>
      </c>
      <c r="O108" s="9" t="s">
        <v>469</v>
      </c>
      <c r="P108" s="9">
        <v>50</v>
      </c>
      <c r="Q108" s="34" t="s">
        <v>452</v>
      </c>
      <c r="R108" s="35">
        <v>1005</v>
      </c>
      <c r="S108" s="35"/>
      <c r="T108" s="36">
        <v>4000</v>
      </c>
      <c r="U108" s="36">
        <v>4000</v>
      </c>
      <c r="V108" s="35">
        <v>1005</v>
      </c>
      <c r="W108" s="35"/>
      <c r="X108" s="9">
        <v>1</v>
      </c>
      <c r="Y108" s="36">
        <v>4000</v>
      </c>
      <c r="Z108" s="9">
        <v>1</v>
      </c>
      <c r="AA108" s="35">
        <v>4000</v>
      </c>
      <c r="AB108" s="35"/>
      <c r="AC108" s="37"/>
      <c r="AD108" s="37"/>
      <c r="AE108" s="38"/>
      <c r="AF108" s="39"/>
      <c r="AG108" s="39"/>
      <c r="AH108" s="38"/>
      <c r="AI108" s="9" t="s">
        <v>5</v>
      </c>
      <c r="AJ108" s="32"/>
      <c r="AK108" s="32" t="s">
        <v>6</v>
      </c>
      <c r="AL108" s="32"/>
      <c r="AM108" s="40" t="s">
        <v>486</v>
      </c>
      <c r="AN108" s="41"/>
      <c r="AO108" s="188"/>
      <c r="AP108" s="188"/>
      <c r="AQ108" s="185"/>
      <c r="AR108" s="185"/>
    </row>
    <row r="109" spans="1:44">
      <c r="B109" s="29">
        <v>2022</v>
      </c>
      <c r="C109" s="29">
        <v>5</v>
      </c>
      <c r="D109" s="29">
        <v>11</v>
      </c>
      <c r="E109" s="30" t="s">
        <v>496</v>
      </c>
      <c r="F109" s="29"/>
      <c r="G109" s="208"/>
      <c r="H109" s="32" t="s">
        <v>467</v>
      </c>
      <c r="I109" s="33" t="s">
        <v>43</v>
      </c>
      <c r="J109" s="32"/>
      <c r="K109" s="9"/>
      <c r="L109" s="10"/>
      <c r="M109" s="10"/>
      <c r="N109" s="242"/>
      <c r="O109" s="9"/>
      <c r="P109" s="191">
        <v>25</v>
      </c>
      <c r="Q109" s="34" t="s">
        <v>483</v>
      </c>
      <c r="R109" s="35">
        <v>1005</v>
      </c>
      <c r="T109" s="36" t="s">
        <v>30</v>
      </c>
      <c r="U109" s="192">
        <v>350</v>
      </c>
      <c r="V109" s="35">
        <v>1005</v>
      </c>
      <c r="W109" s="35"/>
      <c r="X109" s="9">
        <v>1</v>
      </c>
      <c r="Y109" s="35"/>
      <c r="Z109" s="9">
        <v>1</v>
      </c>
      <c r="AA109" s="192">
        <v>350</v>
      </c>
      <c r="AB109" s="35">
        <v>8550</v>
      </c>
      <c r="AC109" s="37" t="s">
        <v>766</v>
      </c>
      <c r="AD109" s="37"/>
      <c r="AE109" s="38"/>
      <c r="AF109" s="39"/>
      <c r="AG109" s="39"/>
      <c r="AH109" s="38"/>
      <c r="AI109" s="9"/>
      <c r="AJ109" s="32"/>
      <c r="AK109" s="32" t="s">
        <v>6</v>
      </c>
      <c r="AL109" s="32"/>
      <c r="AM109" s="40" t="s">
        <v>486</v>
      </c>
      <c r="AN109" s="41"/>
      <c r="AO109" s="188"/>
      <c r="AP109" s="188"/>
      <c r="AQ109" s="185"/>
      <c r="AR109" s="185"/>
    </row>
    <row r="110" spans="1:44">
      <c r="S110" s="35"/>
    </row>
    <row r="111" spans="1:44" ht="13.5" customHeight="1">
      <c r="A111">
        <v>1</v>
      </c>
      <c r="B111" s="29">
        <v>2022</v>
      </c>
      <c r="C111" s="29">
        <v>6</v>
      </c>
      <c r="D111" s="29">
        <v>3</v>
      </c>
      <c r="E111" s="30" t="s">
        <v>495</v>
      </c>
      <c r="F111" s="29"/>
      <c r="G111" s="31"/>
      <c r="H111" s="32" t="s">
        <v>467</v>
      </c>
      <c r="I111" s="33" t="s">
        <v>58</v>
      </c>
      <c r="J111" s="32"/>
      <c r="K111" s="9"/>
      <c r="L111" s="10"/>
      <c r="M111" s="9"/>
      <c r="N111" s="242"/>
      <c r="O111" s="9"/>
      <c r="P111" s="9">
        <v>12</v>
      </c>
      <c r="Q111" s="34" t="s">
        <v>483</v>
      </c>
      <c r="R111" s="35">
        <v>1005</v>
      </c>
      <c r="S111" s="35"/>
      <c r="T111" s="36" t="s">
        <v>30</v>
      </c>
      <c r="U111" s="35">
        <v>200</v>
      </c>
      <c r="V111" s="35">
        <v>1005</v>
      </c>
      <c r="W111" s="35"/>
      <c r="X111" s="9">
        <v>1</v>
      </c>
      <c r="Y111" s="35">
        <v>200</v>
      </c>
      <c r="Z111" s="9">
        <v>1</v>
      </c>
      <c r="AA111" s="35">
        <v>200</v>
      </c>
      <c r="AB111" s="35"/>
      <c r="AC111" s="37"/>
      <c r="AD111" s="190" t="s">
        <v>484</v>
      </c>
      <c r="AE111" s="38"/>
      <c r="AF111" s="39"/>
      <c r="AG111" s="39"/>
      <c r="AH111" s="38"/>
      <c r="AI111" s="9"/>
      <c r="AJ111" s="32"/>
      <c r="AK111" s="32"/>
      <c r="AL111" s="32"/>
      <c r="AM111" s="40"/>
      <c r="AN111" s="41"/>
      <c r="AO111" s="188"/>
      <c r="AP111" s="188"/>
      <c r="AQ111" s="185"/>
      <c r="AR111" s="185"/>
    </row>
    <row r="112" spans="1:44">
      <c r="B112" s="29">
        <v>2022</v>
      </c>
      <c r="C112" s="29">
        <v>6</v>
      </c>
      <c r="D112" s="29">
        <v>3</v>
      </c>
      <c r="E112" s="30" t="s">
        <v>495</v>
      </c>
      <c r="F112" s="29">
        <v>10</v>
      </c>
      <c r="G112" s="31" t="s">
        <v>485</v>
      </c>
      <c r="H112" s="32" t="s">
        <v>467</v>
      </c>
      <c r="I112" s="33" t="s">
        <v>47</v>
      </c>
      <c r="J112" s="32"/>
      <c r="K112" s="9"/>
      <c r="L112" s="10"/>
      <c r="M112" s="10"/>
      <c r="N112" s="242" t="s">
        <v>512</v>
      </c>
      <c r="O112" s="9" t="s">
        <v>469</v>
      </c>
      <c r="P112" s="9">
        <v>25</v>
      </c>
      <c r="Q112" s="266" t="s">
        <v>696</v>
      </c>
      <c r="R112" s="35">
        <v>1005</v>
      </c>
      <c r="T112" s="35">
        <v>8000</v>
      </c>
      <c r="U112" s="35">
        <v>8000</v>
      </c>
      <c r="V112" s="35">
        <v>1005</v>
      </c>
      <c r="W112" s="35"/>
      <c r="X112" s="9">
        <v>1</v>
      </c>
      <c r="Y112" s="35">
        <v>8000</v>
      </c>
      <c r="Z112" s="9">
        <v>1</v>
      </c>
      <c r="AA112" s="35">
        <v>8000</v>
      </c>
      <c r="AB112" s="35"/>
      <c r="AC112" s="37"/>
      <c r="AD112" s="37"/>
      <c r="AE112" s="38"/>
      <c r="AF112" s="39"/>
      <c r="AG112" s="39"/>
      <c r="AH112" s="38"/>
      <c r="AI112" s="9" t="s">
        <v>5</v>
      </c>
      <c r="AJ112" s="32"/>
      <c r="AK112" s="32" t="s">
        <v>6</v>
      </c>
      <c r="AL112" s="32"/>
      <c r="AM112" s="40" t="s">
        <v>486</v>
      </c>
      <c r="AN112" s="41"/>
      <c r="AO112" s="188"/>
      <c r="AP112" s="188"/>
      <c r="AQ112" s="185"/>
      <c r="AR112" s="185"/>
    </row>
    <row r="113" spans="1:44">
      <c r="B113" s="29">
        <v>2022</v>
      </c>
      <c r="C113" s="29">
        <v>6</v>
      </c>
      <c r="D113" s="29">
        <v>3</v>
      </c>
      <c r="E113" s="30" t="s">
        <v>495</v>
      </c>
      <c r="F113" s="29">
        <v>10</v>
      </c>
      <c r="G113" s="31" t="s">
        <v>485</v>
      </c>
      <c r="H113" s="32" t="s">
        <v>467</v>
      </c>
      <c r="I113" s="33" t="s">
        <v>47</v>
      </c>
      <c r="J113" s="32"/>
      <c r="K113" s="9"/>
      <c r="L113" s="10"/>
      <c r="M113" s="10"/>
      <c r="N113" s="242" t="s">
        <v>512</v>
      </c>
      <c r="O113" s="9" t="s">
        <v>469</v>
      </c>
      <c r="P113" s="9">
        <v>25</v>
      </c>
      <c r="Q113" s="266" t="s">
        <v>696</v>
      </c>
      <c r="R113" s="35">
        <v>1005</v>
      </c>
      <c r="S113" s="35"/>
      <c r="T113" s="35">
        <v>8000</v>
      </c>
      <c r="U113" s="35">
        <v>8000</v>
      </c>
      <c r="V113" s="35">
        <v>1005</v>
      </c>
      <c r="W113" s="35"/>
      <c r="X113" s="9">
        <v>1</v>
      </c>
      <c r="Y113" s="35">
        <v>8000</v>
      </c>
      <c r="Z113" s="9">
        <v>1</v>
      </c>
      <c r="AA113" s="35">
        <v>8000</v>
      </c>
      <c r="AB113" s="35"/>
      <c r="AC113" s="37"/>
      <c r="AD113" s="71"/>
      <c r="AE113" s="38"/>
      <c r="AF113" s="39"/>
      <c r="AG113" s="39"/>
      <c r="AH113" s="38"/>
      <c r="AI113" s="9" t="s">
        <v>5</v>
      </c>
      <c r="AJ113" s="32"/>
      <c r="AK113" s="32" t="s">
        <v>6</v>
      </c>
      <c r="AL113" s="32"/>
      <c r="AM113" s="40" t="s">
        <v>486</v>
      </c>
      <c r="AN113" s="41"/>
      <c r="AO113" s="188"/>
      <c r="AP113" s="188"/>
      <c r="AQ113" s="185"/>
      <c r="AR113" s="185"/>
    </row>
    <row r="114" spans="1:44">
      <c r="B114" s="29">
        <v>2022</v>
      </c>
      <c r="C114" s="29">
        <v>6</v>
      </c>
      <c r="D114" s="29">
        <v>3</v>
      </c>
      <c r="E114" s="30" t="s">
        <v>495</v>
      </c>
      <c r="F114" s="29"/>
      <c r="G114" s="208"/>
      <c r="H114" s="32" t="s">
        <v>467</v>
      </c>
      <c r="I114" s="33" t="s">
        <v>43</v>
      </c>
      <c r="J114" s="32"/>
      <c r="K114" s="9"/>
      <c r="L114" s="10"/>
      <c r="M114" s="9"/>
      <c r="N114" s="242"/>
      <c r="O114" s="9"/>
      <c r="P114" s="191">
        <v>25</v>
      </c>
      <c r="Q114" s="34" t="s">
        <v>483</v>
      </c>
      <c r="R114" s="35">
        <v>1005</v>
      </c>
      <c r="S114" s="35"/>
      <c r="T114" s="36" t="s">
        <v>30</v>
      </c>
      <c r="U114" s="192">
        <v>350</v>
      </c>
      <c r="V114" s="35">
        <v>1005</v>
      </c>
      <c r="W114" s="35"/>
      <c r="X114" s="9">
        <v>1</v>
      </c>
      <c r="Y114" s="35"/>
      <c r="Z114" s="9">
        <v>1</v>
      </c>
      <c r="AA114" s="192">
        <v>350</v>
      </c>
      <c r="AB114" s="35">
        <v>16550</v>
      </c>
      <c r="AC114" s="37" t="s">
        <v>766</v>
      </c>
      <c r="AD114" s="71"/>
      <c r="AE114" s="38"/>
      <c r="AF114" s="39"/>
      <c r="AG114" s="39"/>
      <c r="AH114" s="38"/>
      <c r="AI114" s="9"/>
      <c r="AJ114" s="32"/>
      <c r="AK114" s="32" t="s">
        <v>6</v>
      </c>
      <c r="AL114" s="32"/>
      <c r="AM114" s="40" t="s">
        <v>486</v>
      </c>
      <c r="AN114" s="41"/>
      <c r="AO114" s="188"/>
      <c r="AP114" s="188"/>
      <c r="AQ114" s="185"/>
      <c r="AR114" s="185"/>
    </row>
    <row r="115" spans="1:44">
      <c r="S115" s="35"/>
    </row>
    <row r="116" spans="1:44" ht="13.5" customHeight="1">
      <c r="A116">
        <v>1</v>
      </c>
      <c r="B116" s="29">
        <v>2022</v>
      </c>
      <c r="C116" s="29">
        <v>6</v>
      </c>
      <c r="D116" s="29">
        <v>3</v>
      </c>
      <c r="E116" s="30" t="s">
        <v>495</v>
      </c>
      <c r="F116" s="29"/>
      <c r="G116" s="31"/>
      <c r="H116" s="32" t="s">
        <v>467</v>
      </c>
      <c r="I116" s="33" t="s">
        <v>58</v>
      </c>
      <c r="J116" s="32"/>
      <c r="K116" s="9"/>
      <c r="L116" s="10"/>
      <c r="M116" s="9"/>
      <c r="N116" s="242"/>
      <c r="O116" s="9"/>
      <c r="P116" s="9">
        <v>12</v>
      </c>
      <c r="Q116" s="34" t="s">
        <v>483</v>
      </c>
      <c r="R116" s="35">
        <v>1005</v>
      </c>
      <c r="T116" s="36" t="s">
        <v>30</v>
      </c>
      <c r="U116" s="35">
        <v>200</v>
      </c>
      <c r="V116" s="35">
        <v>1005</v>
      </c>
      <c r="W116" s="35">
        <v>1005</v>
      </c>
      <c r="X116" s="9">
        <v>1</v>
      </c>
      <c r="Y116" s="35">
        <v>200</v>
      </c>
      <c r="Z116" s="9">
        <v>1</v>
      </c>
      <c r="AA116" s="35">
        <v>200</v>
      </c>
      <c r="AB116" s="35"/>
      <c r="AC116" s="489" t="s">
        <v>874</v>
      </c>
      <c r="AD116" s="190" t="s">
        <v>484</v>
      </c>
      <c r="AE116" s="38"/>
      <c r="AF116" s="39"/>
      <c r="AG116" s="39"/>
      <c r="AH116" s="38"/>
      <c r="AI116" s="9"/>
      <c r="AJ116" s="32"/>
      <c r="AK116" s="32"/>
      <c r="AL116" s="32"/>
      <c r="AM116" s="40"/>
      <c r="AN116" s="41"/>
      <c r="AO116" s="188"/>
      <c r="AP116" s="188"/>
      <c r="AQ116" s="185"/>
      <c r="AR116" s="185"/>
    </row>
    <row r="117" spans="1:44">
      <c r="B117" s="29">
        <v>2022</v>
      </c>
      <c r="C117" s="29">
        <v>6</v>
      </c>
      <c r="D117" s="29">
        <v>3</v>
      </c>
      <c r="E117" s="30" t="s">
        <v>495</v>
      </c>
      <c r="F117" s="29">
        <v>10</v>
      </c>
      <c r="G117" s="31" t="s">
        <v>485</v>
      </c>
      <c r="H117" s="32" t="s">
        <v>467</v>
      </c>
      <c r="I117" s="33" t="s">
        <v>47</v>
      </c>
      <c r="J117" s="32"/>
      <c r="K117" s="9"/>
      <c r="L117" s="10"/>
      <c r="M117" s="10"/>
      <c r="N117" s="242" t="s">
        <v>512</v>
      </c>
      <c r="O117" s="9" t="s">
        <v>469</v>
      </c>
      <c r="P117" s="9">
        <v>50</v>
      </c>
      <c r="Q117" s="266" t="s">
        <v>696</v>
      </c>
      <c r="R117" s="35">
        <v>1005</v>
      </c>
      <c r="S117" s="35"/>
      <c r="T117" s="35">
        <v>4100</v>
      </c>
      <c r="U117" s="35">
        <v>4100</v>
      </c>
      <c r="V117" s="35">
        <v>1005</v>
      </c>
      <c r="W117" s="35">
        <v>1005</v>
      </c>
      <c r="X117" s="9">
        <v>1</v>
      </c>
      <c r="Y117" s="35">
        <v>4100</v>
      </c>
      <c r="Z117" s="9">
        <v>1</v>
      </c>
      <c r="AA117" s="35">
        <v>4100</v>
      </c>
      <c r="AB117" s="35"/>
      <c r="AC117" s="37"/>
      <c r="AD117" s="37"/>
      <c r="AE117" s="38"/>
      <c r="AF117" s="39"/>
      <c r="AG117" s="39"/>
      <c r="AH117" s="38"/>
      <c r="AI117" s="9" t="s">
        <v>5</v>
      </c>
      <c r="AJ117" s="32"/>
      <c r="AK117" s="32" t="s">
        <v>6</v>
      </c>
      <c r="AL117" s="32"/>
      <c r="AM117" s="40" t="s">
        <v>486</v>
      </c>
      <c r="AN117" s="41"/>
      <c r="AO117" s="188"/>
      <c r="AP117" s="188"/>
      <c r="AQ117" s="185"/>
      <c r="AR117" s="185"/>
    </row>
    <row r="118" spans="1:44">
      <c r="B118" s="29">
        <v>2022</v>
      </c>
      <c r="C118" s="29">
        <v>6</v>
      </c>
      <c r="D118" s="29">
        <v>3</v>
      </c>
      <c r="E118" s="30" t="s">
        <v>495</v>
      </c>
      <c r="F118" s="29">
        <v>10</v>
      </c>
      <c r="G118" s="31" t="s">
        <v>485</v>
      </c>
      <c r="H118" s="32" t="s">
        <v>467</v>
      </c>
      <c r="I118" s="33" t="s">
        <v>47</v>
      </c>
      <c r="J118" s="32"/>
      <c r="K118" s="9"/>
      <c r="L118" s="10"/>
      <c r="M118" s="10"/>
      <c r="N118" s="242" t="s">
        <v>512</v>
      </c>
      <c r="O118" s="9" t="s">
        <v>469</v>
      </c>
      <c r="P118" s="9">
        <v>50</v>
      </c>
      <c r="Q118" s="266" t="s">
        <v>696</v>
      </c>
      <c r="R118" s="35">
        <v>1005</v>
      </c>
      <c r="S118" s="35"/>
      <c r="T118" s="35">
        <v>4100</v>
      </c>
      <c r="U118" s="35">
        <v>4100</v>
      </c>
      <c r="V118" s="35">
        <v>1005</v>
      </c>
      <c r="W118" s="35">
        <v>1005</v>
      </c>
      <c r="X118" s="9">
        <v>1</v>
      </c>
      <c r="Y118" s="35">
        <v>4100</v>
      </c>
      <c r="Z118" s="9">
        <v>1</v>
      </c>
      <c r="AA118" s="35">
        <v>4100</v>
      </c>
      <c r="AB118" s="35"/>
      <c r="AC118" s="37"/>
      <c r="AD118" s="71"/>
      <c r="AE118" s="38"/>
      <c r="AF118" s="39"/>
      <c r="AG118" s="39"/>
      <c r="AH118" s="38"/>
      <c r="AI118" s="9" t="s">
        <v>5</v>
      </c>
      <c r="AJ118" s="32"/>
      <c r="AK118" s="32" t="s">
        <v>6</v>
      </c>
      <c r="AL118" s="32"/>
      <c r="AM118" s="40" t="s">
        <v>486</v>
      </c>
      <c r="AN118" s="41"/>
      <c r="AO118" s="188"/>
      <c r="AP118" s="188"/>
      <c r="AQ118" s="185"/>
      <c r="AR118" s="185"/>
    </row>
    <row r="119" spans="1:44">
      <c r="B119" s="29">
        <v>2022</v>
      </c>
      <c r="C119" s="29">
        <v>6</v>
      </c>
      <c r="D119" s="29">
        <v>3</v>
      </c>
      <c r="E119" s="30" t="s">
        <v>495</v>
      </c>
      <c r="F119" s="29"/>
      <c r="G119" s="208"/>
      <c r="H119" s="32" t="s">
        <v>467</v>
      </c>
      <c r="I119" s="33" t="s">
        <v>43</v>
      </c>
      <c r="J119" s="32"/>
      <c r="K119" s="9"/>
      <c r="L119" s="10"/>
      <c r="M119" s="9"/>
      <c r="N119" s="242"/>
      <c r="O119" s="9"/>
      <c r="P119" s="191">
        <v>25</v>
      </c>
      <c r="Q119" s="34" t="s">
        <v>483</v>
      </c>
      <c r="R119" s="35">
        <v>1005</v>
      </c>
      <c r="S119" s="35"/>
      <c r="T119" s="36" t="s">
        <v>912</v>
      </c>
      <c r="U119" s="192">
        <v>350</v>
      </c>
      <c r="V119" s="35">
        <v>1005</v>
      </c>
      <c r="W119" s="35">
        <v>1005</v>
      </c>
      <c r="X119" s="9">
        <v>1</v>
      </c>
      <c r="Y119" s="35"/>
      <c r="Z119" s="9">
        <v>1</v>
      </c>
      <c r="AA119" s="192">
        <v>350</v>
      </c>
      <c r="AB119" s="35">
        <v>8750</v>
      </c>
      <c r="AC119" s="37" t="s">
        <v>766</v>
      </c>
      <c r="AD119" s="71"/>
      <c r="AE119" s="38"/>
      <c r="AF119" s="39"/>
      <c r="AG119" s="39"/>
      <c r="AH119" s="38"/>
      <c r="AI119" s="9"/>
      <c r="AJ119" s="32"/>
      <c r="AK119" s="32" t="s">
        <v>6</v>
      </c>
      <c r="AL119" s="32"/>
      <c r="AM119" s="40" t="s">
        <v>486</v>
      </c>
      <c r="AN119" s="41"/>
      <c r="AO119" s="188"/>
      <c r="AP119" s="188"/>
      <c r="AQ119" s="185"/>
      <c r="AR119" s="185"/>
    </row>
    <row r="121" spans="1:44" ht="13.5" customHeight="1">
      <c r="A121">
        <v>1</v>
      </c>
      <c r="B121" s="29">
        <v>2022</v>
      </c>
      <c r="C121" s="29">
        <v>6</v>
      </c>
      <c r="D121" s="29">
        <v>3</v>
      </c>
      <c r="E121" s="30" t="s">
        <v>495</v>
      </c>
      <c r="F121" s="29"/>
      <c r="G121" s="31"/>
      <c r="H121" s="32" t="s">
        <v>467</v>
      </c>
      <c r="I121" s="33" t="s">
        <v>58</v>
      </c>
      <c r="J121" s="32"/>
      <c r="K121" s="9"/>
      <c r="L121" s="10"/>
      <c r="M121" s="9"/>
      <c r="N121" s="242"/>
      <c r="O121" s="9"/>
      <c r="P121" s="9">
        <v>12</v>
      </c>
      <c r="Q121" s="34" t="s">
        <v>483</v>
      </c>
      <c r="R121" s="35">
        <v>1125</v>
      </c>
      <c r="S121" s="35"/>
      <c r="T121" s="36" t="s">
        <v>30</v>
      </c>
      <c r="U121" s="35">
        <v>200</v>
      </c>
      <c r="V121" s="35">
        <v>1125</v>
      </c>
      <c r="W121" s="35"/>
      <c r="X121" s="9">
        <v>1</v>
      </c>
      <c r="Y121" s="35">
        <v>200</v>
      </c>
      <c r="Z121" s="9">
        <v>1</v>
      </c>
      <c r="AA121" s="35">
        <v>200</v>
      </c>
      <c r="AB121" s="35"/>
      <c r="AC121" s="489" t="s">
        <v>874</v>
      </c>
      <c r="AD121" s="190" t="s">
        <v>484</v>
      </c>
      <c r="AE121" s="38"/>
      <c r="AF121" s="39"/>
      <c r="AG121" s="39"/>
      <c r="AH121" s="38"/>
      <c r="AI121" s="9"/>
      <c r="AJ121" s="32"/>
      <c r="AK121" s="32"/>
      <c r="AL121" s="32"/>
      <c r="AM121" s="40"/>
      <c r="AN121" s="41"/>
      <c r="AO121" s="188"/>
      <c r="AP121" s="188"/>
      <c r="AQ121" s="185"/>
      <c r="AR121" s="185"/>
    </row>
    <row r="122" spans="1:44">
      <c r="B122" s="29">
        <v>2022</v>
      </c>
      <c r="C122" s="29">
        <v>6</v>
      </c>
      <c r="D122" s="29">
        <v>3</v>
      </c>
      <c r="E122" s="30" t="s">
        <v>495</v>
      </c>
      <c r="F122" s="29">
        <v>10</v>
      </c>
      <c r="G122" s="31" t="s">
        <v>485</v>
      </c>
      <c r="H122" s="32" t="s">
        <v>467</v>
      </c>
      <c r="I122" s="33" t="s">
        <v>47</v>
      </c>
      <c r="J122" s="32"/>
      <c r="K122" s="9"/>
      <c r="L122" s="10"/>
      <c r="M122" s="10"/>
      <c r="N122" s="242" t="s">
        <v>512</v>
      </c>
      <c r="O122" s="9" t="s">
        <v>469</v>
      </c>
      <c r="P122" s="9">
        <v>50</v>
      </c>
      <c r="Q122" s="266" t="s">
        <v>696</v>
      </c>
      <c r="R122" s="35">
        <v>1125</v>
      </c>
      <c r="S122" s="35"/>
      <c r="T122" s="35">
        <v>4100</v>
      </c>
      <c r="U122" s="35">
        <v>4100</v>
      </c>
      <c r="V122" s="35">
        <v>1125</v>
      </c>
      <c r="W122" s="35"/>
      <c r="X122" s="9">
        <v>1</v>
      </c>
      <c r="Y122" s="35">
        <v>4100</v>
      </c>
      <c r="Z122" s="9">
        <v>1</v>
      </c>
      <c r="AA122" s="35">
        <v>4100</v>
      </c>
      <c r="AB122" s="35"/>
      <c r="AC122" s="37"/>
      <c r="AD122" s="37"/>
      <c r="AE122" s="38"/>
      <c r="AF122" s="39"/>
      <c r="AG122" s="39"/>
      <c r="AH122" s="38"/>
      <c r="AI122" s="9" t="s">
        <v>5</v>
      </c>
      <c r="AJ122" s="32"/>
      <c r="AK122" s="32" t="s">
        <v>6</v>
      </c>
      <c r="AL122" s="32"/>
      <c r="AM122" s="40" t="s">
        <v>486</v>
      </c>
      <c r="AN122" s="41"/>
      <c r="AO122" s="188"/>
      <c r="AP122" s="188"/>
      <c r="AQ122" s="185"/>
      <c r="AR122" s="185"/>
    </row>
    <row r="123" spans="1:44">
      <c r="B123" s="29">
        <v>2022</v>
      </c>
      <c r="C123" s="29">
        <v>6</v>
      </c>
      <c r="D123" s="29">
        <v>3</v>
      </c>
      <c r="E123" s="30" t="s">
        <v>495</v>
      </c>
      <c r="F123" s="29">
        <v>10</v>
      </c>
      <c r="G123" s="31" t="s">
        <v>485</v>
      </c>
      <c r="H123" s="32" t="s">
        <v>467</v>
      </c>
      <c r="I123" s="33" t="s">
        <v>47</v>
      </c>
      <c r="J123" s="32"/>
      <c r="K123" s="9"/>
      <c r="L123" s="10"/>
      <c r="M123" s="10"/>
      <c r="N123" s="242" t="s">
        <v>512</v>
      </c>
      <c r="O123" s="9" t="s">
        <v>469</v>
      </c>
      <c r="P123" s="9">
        <v>50</v>
      </c>
      <c r="Q123" s="266" t="s">
        <v>696</v>
      </c>
      <c r="R123" s="35">
        <v>1125</v>
      </c>
      <c r="S123" s="35"/>
      <c r="T123" s="35">
        <v>4100</v>
      </c>
      <c r="U123" s="35">
        <v>4100</v>
      </c>
      <c r="V123" s="35">
        <v>1125</v>
      </c>
      <c r="W123" s="35"/>
      <c r="X123" s="9">
        <v>1</v>
      </c>
      <c r="Y123" s="35">
        <v>4100</v>
      </c>
      <c r="Z123" s="9">
        <v>1</v>
      </c>
      <c r="AA123" s="35">
        <v>4100</v>
      </c>
      <c r="AB123" s="35"/>
      <c r="AC123" s="37"/>
      <c r="AD123" s="71"/>
      <c r="AE123" s="38"/>
      <c r="AF123" s="39"/>
      <c r="AG123" s="39"/>
      <c r="AH123" s="38"/>
      <c r="AI123" s="9" t="s">
        <v>5</v>
      </c>
      <c r="AJ123" s="32"/>
      <c r="AK123" s="32" t="s">
        <v>6</v>
      </c>
      <c r="AL123" s="32"/>
      <c r="AM123" s="40" t="s">
        <v>486</v>
      </c>
      <c r="AN123" s="41"/>
      <c r="AO123" s="188"/>
      <c r="AP123" s="188"/>
      <c r="AQ123" s="185"/>
      <c r="AR123" s="185"/>
    </row>
    <row r="124" spans="1:44">
      <c r="B124" s="29">
        <v>2022</v>
      </c>
      <c r="C124" s="29">
        <v>6</v>
      </c>
      <c r="D124" s="29">
        <v>3</v>
      </c>
      <c r="E124" s="30" t="s">
        <v>495</v>
      </c>
      <c r="F124" s="29"/>
      <c r="G124" s="208"/>
      <c r="H124" s="32" t="s">
        <v>467</v>
      </c>
      <c r="I124" s="33" t="s">
        <v>43</v>
      </c>
      <c r="J124" s="32"/>
      <c r="K124" s="9"/>
      <c r="L124" s="10"/>
      <c r="M124" s="9"/>
      <c r="N124" s="242"/>
      <c r="O124" s="9"/>
      <c r="P124" s="191">
        <v>25</v>
      </c>
      <c r="Q124" s="34" t="s">
        <v>483</v>
      </c>
      <c r="R124" s="35">
        <v>1125</v>
      </c>
      <c r="T124" s="36" t="s">
        <v>912</v>
      </c>
      <c r="U124" s="192">
        <v>350</v>
      </c>
      <c r="V124" s="35">
        <v>1125</v>
      </c>
      <c r="W124" s="35"/>
      <c r="X124" s="9">
        <v>1</v>
      </c>
      <c r="Y124" s="35"/>
      <c r="Z124" s="9">
        <v>1</v>
      </c>
      <c r="AA124" s="192">
        <v>350</v>
      </c>
      <c r="AB124" s="35">
        <v>8750</v>
      </c>
      <c r="AC124" s="37" t="s">
        <v>1264</v>
      </c>
      <c r="AD124" s="71"/>
      <c r="AE124" s="38"/>
      <c r="AF124" s="39"/>
      <c r="AG124" s="39"/>
      <c r="AH124" s="38"/>
      <c r="AI124" s="9"/>
      <c r="AJ124" s="32"/>
      <c r="AK124" s="32" t="s">
        <v>6</v>
      </c>
      <c r="AL124" s="32"/>
      <c r="AM124" s="40" t="s">
        <v>486</v>
      </c>
      <c r="AN124" s="41"/>
      <c r="AO124" s="188"/>
      <c r="AP124" s="188"/>
      <c r="AQ124" s="185"/>
      <c r="AR124" s="185"/>
    </row>
    <row r="125" spans="1:44">
      <c r="S125" s="35"/>
    </row>
    <row r="126" spans="1:44">
      <c r="B126" s="29">
        <v>2021</v>
      </c>
      <c r="C126" s="29">
        <v>11</v>
      </c>
      <c r="D126" s="29">
        <v>29</v>
      </c>
      <c r="E126" s="30" t="s">
        <v>495</v>
      </c>
      <c r="F126" s="29"/>
      <c r="G126" s="31"/>
      <c r="H126" s="32" t="s">
        <v>467</v>
      </c>
      <c r="I126" s="33" t="s">
        <v>58</v>
      </c>
      <c r="J126" s="32"/>
      <c r="K126" s="9"/>
      <c r="L126" s="10"/>
      <c r="M126" s="9"/>
      <c r="N126" s="242"/>
      <c r="O126" s="9"/>
      <c r="P126" s="9">
        <v>12</v>
      </c>
      <c r="Q126" s="34" t="s">
        <v>483</v>
      </c>
      <c r="R126" s="35">
        <v>1020</v>
      </c>
      <c r="S126" s="35"/>
      <c r="T126" s="36" t="s">
        <v>30</v>
      </c>
      <c r="U126" s="35">
        <v>200</v>
      </c>
      <c r="V126" s="35">
        <v>1020</v>
      </c>
      <c r="W126" s="35"/>
      <c r="X126" s="9">
        <v>1</v>
      </c>
      <c r="Y126" s="35">
        <v>200</v>
      </c>
      <c r="Z126" s="9">
        <v>1</v>
      </c>
      <c r="AA126" s="35">
        <v>200</v>
      </c>
      <c r="AB126" s="35"/>
      <c r="AC126" s="37"/>
      <c r="AD126" s="190" t="s">
        <v>484</v>
      </c>
      <c r="AE126" s="38"/>
      <c r="AF126" s="39"/>
      <c r="AG126" s="39"/>
      <c r="AH126" s="38"/>
      <c r="AI126" s="9"/>
      <c r="AJ126" s="32"/>
      <c r="AK126" s="32"/>
      <c r="AL126" s="32"/>
      <c r="AM126" s="40"/>
      <c r="AN126" s="41"/>
      <c r="AO126" s="42"/>
      <c r="AP126" s="42"/>
      <c r="AQ126" s="34"/>
      <c r="AR126" s="34"/>
    </row>
    <row r="127" spans="1:44">
      <c r="A127">
        <v>1</v>
      </c>
      <c r="B127" s="29">
        <v>2021</v>
      </c>
      <c r="C127" s="29">
        <v>11</v>
      </c>
      <c r="D127" s="29">
        <v>29</v>
      </c>
      <c r="E127" s="30" t="s">
        <v>495</v>
      </c>
      <c r="F127" s="29">
        <v>1</v>
      </c>
      <c r="G127" s="31" t="s">
        <v>485</v>
      </c>
      <c r="H127" s="32" t="s">
        <v>467</v>
      </c>
      <c r="I127" s="33" t="s">
        <v>47</v>
      </c>
      <c r="J127" s="32"/>
      <c r="K127" s="84"/>
      <c r="L127" s="10"/>
      <c r="M127" s="10"/>
      <c r="N127" s="242" t="s">
        <v>885</v>
      </c>
      <c r="O127" s="9" t="s">
        <v>556</v>
      </c>
      <c r="P127" s="9">
        <v>100</v>
      </c>
      <c r="Q127" s="34" t="s">
        <v>759</v>
      </c>
      <c r="R127" s="35">
        <v>1020</v>
      </c>
      <c r="S127" s="35"/>
      <c r="T127" s="36">
        <v>2400</v>
      </c>
      <c r="U127" s="36">
        <v>2400</v>
      </c>
      <c r="V127" s="35">
        <v>1020</v>
      </c>
      <c r="W127" s="35"/>
      <c r="X127" s="9">
        <v>1</v>
      </c>
      <c r="Y127" s="36">
        <v>2400</v>
      </c>
      <c r="Z127" s="9">
        <v>1</v>
      </c>
      <c r="AA127" s="36">
        <v>2400</v>
      </c>
      <c r="AB127" s="35"/>
      <c r="AC127" s="37"/>
      <c r="AD127" s="37"/>
      <c r="AE127" s="38"/>
      <c r="AF127" s="39"/>
      <c r="AG127" s="39"/>
      <c r="AH127" s="38"/>
      <c r="AI127" s="9" t="s">
        <v>5</v>
      </c>
      <c r="AJ127" s="32"/>
      <c r="AK127" s="32" t="s">
        <v>6</v>
      </c>
      <c r="AL127" s="32"/>
      <c r="AM127" s="40" t="s">
        <v>486</v>
      </c>
      <c r="AN127" s="41"/>
      <c r="AO127" s="42"/>
      <c r="AP127" s="42"/>
      <c r="AQ127" s="34"/>
      <c r="AR127" s="34"/>
    </row>
    <row r="128" spans="1:44">
      <c r="A128">
        <v>1</v>
      </c>
      <c r="B128" s="29">
        <v>2021</v>
      </c>
      <c r="C128" s="29">
        <v>11</v>
      </c>
      <c r="D128" s="29">
        <v>29</v>
      </c>
      <c r="E128" s="30" t="s">
        <v>495</v>
      </c>
      <c r="F128" s="29">
        <v>1</v>
      </c>
      <c r="G128" s="31" t="s">
        <v>485</v>
      </c>
      <c r="H128" s="32" t="s">
        <v>467</v>
      </c>
      <c r="I128" s="33" t="s">
        <v>47</v>
      </c>
      <c r="J128" s="32"/>
      <c r="K128" s="84"/>
      <c r="L128" s="10"/>
      <c r="M128" s="10"/>
      <c r="N128" s="242" t="s">
        <v>885</v>
      </c>
      <c r="O128" s="9" t="s">
        <v>556</v>
      </c>
      <c r="P128" s="9">
        <v>100</v>
      </c>
      <c r="Q128" s="34" t="s">
        <v>759</v>
      </c>
      <c r="R128" s="35">
        <v>1020</v>
      </c>
      <c r="T128" s="36">
        <v>2400</v>
      </c>
      <c r="U128" s="36">
        <v>2400</v>
      </c>
      <c r="V128" s="35">
        <v>1020</v>
      </c>
      <c r="W128" s="35"/>
      <c r="X128" s="9">
        <v>1</v>
      </c>
      <c r="Y128" s="36">
        <v>2400</v>
      </c>
      <c r="Z128" s="9">
        <v>1</v>
      </c>
      <c r="AA128" s="36">
        <v>2400</v>
      </c>
      <c r="AB128" s="35"/>
      <c r="AC128" s="37"/>
      <c r="AD128" s="71"/>
      <c r="AE128" s="38"/>
      <c r="AF128" s="39"/>
      <c r="AG128" s="39"/>
      <c r="AH128" s="38"/>
      <c r="AI128" s="9" t="s">
        <v>5</v>
      </c>
      <c r="AJ128" s="32"/>
      <c r="AK128" s="32" t="s">
        <v>6</v>
      </c>
      <c r="AL128" s="32"/>
      <c r="AM128" s="40" t="s">
        <v>486</v>
      </c>
      <c r="AN128" s="41"/>
      <c r="AO128" s="42"/>
      <c r="AP128" s="42"/>
      <c r="AQ128" s="34"/>
      <c r="AR128" s="34"/>
    </row>
    <row r="129" spans="1:44">
      <c r="A129">
        <v>1</v>
      </c>
      <c r="B129" s="29">
        <v>2021</v>
      </c>
      <c r="C129" s="29">
        <v>11</v>
      </c>
      <c r="D129" s="29">
        <v>29</v>
      </c>
      <c r="E129" s="30" t="s">
        <v>495</v>
      </c>
      <c r="F129" s="29"/>
      <c r="G129" s="208"/>
      <c r="H129" s="32" t="s">
        <v>467</v>
      </c>
      <c r="I129" s="33" t="s">
        <v>43</v>
      </c>
      <c r="J129" s="32"/>
      <c r="K129" s="84"/>
      <c r="L129" s="10"/>
      <c r="M129" s="10"/>
      <c r="N129" s="242"/>
      <c r="O129" s="9"/>
      <c r="P129" s="191">
        <v>25</v>
      </c>
      <c r="Q129" s="34" t="s">
        <v>483</v>
      </c>
      <c r="R129" s="35">
        <v>1020</v>
      </c>
      <c r="S129" s="35"/>
      <c r="T129" s="36" t="s">
        <v>30</v>
      </c>
      <c r="U129" s="192">
        <v>350</v>
      </c>
      <c r="V129" s="35">
        <v>1020</v>
      </c>
      <c r="W129" s="35"/>
      <c r="X129" s="9">
        <v>1</v>
      </c>
      <c r="Y129" s="35"/>
      <c r="Z129" s="9">
        <v>1</v>
      </c>
      <c r="AA129" s="192">
        <v>350</v>
      </c>
      <c r="AB129" s="35">
        <v>5350</v>
      </c>
      <c r="AC129" s="37" t="s">
        <v>910</v>
      </c>
      <c r="AD129" s="71"/>
      <c r="AE129" s="38"/>
      <c r="AF129" s="39"/>
      <c r="AG129" s="39"/>
      <c r="AH129" s="38"/>
      <c r="AI129" s="9"/>
      <c r="AJ129" s="32"/>
      <c r="AK129" s="32" t="s">
        <v>6</v>
      </c>
      <c r="AL129" s="32"/>
      <c r="AM129" s="40" t="s">
        <v>486</v>
      </c>
      <c r="AN129" s="41"/>
      <c r="AO129" s="42"/>
      <c r="AP129" s="42"/>
      <c r="AQ129" s="34"/>
      <c r="AR129" s="34"/>
    </row>
    <row r="130" spans="1:44">
      <c r="S130" s="35"/>
    </row>
    <row r="131" spans="1:44">
      <c r="A131">
        <v>1</v>
      </c>
      <c r="B131" s="29">
        <v>2022</v>
      </c>
      <c r="C131" s="29">
        <v>5</v>
      </c>
      <c r="D131" s="29">
        <v>31</v>
      </c>
      <c r="E131" s="30" t="s">
        <v>496</v>
      </c>
      <c r="F131" s="29"/>
      <c r="G131" s="31"/>
      <c r="H131" s="32" t="s">
        <v>467</v>
      </c>
      <c r="I131" s="33" t="s">
        <v>58</v>
      </c>
      <c r="J131" s="32"/>
      <c r="K131" s="9"/>
      <c r="L131" s="10"/>
      <c r="M131" s="10"/>
      <c r="N131" s="242"/>
      <c r="O131" s="9"/>
      <c r="P131" s="9">
        <v>12</v>
      </c>
      <c r="Q131" s="34" t="s">
        <v>483</v>
      </c>
      <c r="R131" s="35">
        <v>1120</v>
      </c>
      <c r="T131" s="36" t="s">
        <v>30</v>
      </c>
      <c r="U131" s="35">
        <v>200</v>
      </c>
      <c r="V131" s="35">
        <v>1120</v>
      </c>
      <c r="W131" s="35"/>
      <c r="X131" s="9">
        <v>1</v>
      </c>
      <c r="Y131" s="35">
        <v>200</v>
      </c>
      <c r="Z131" s="9">
        <v>1</v>
      </c>
      <c r="AA131" s="35">
        <v>200</v>
      </c>
      <c r="AB131" s="35"/>
      <c r="AC131" s="193" t="s">
        <v>488</v>
      </c>
      <c r="AD131" s="190" t="s">
        <v>489</v>
      </c>
      <c r="AE131" s="38"/>
      <c r="AF131" s="39"/>
      <c r="AG131" s="39"/>
      <c r="AH131" s="38"/>
      <c r="AI131" s="9"/>
      <c r="AJ131" s="32"/>
      <c r="AK131" s="32"/>
      <c r="AL131" s="32"/>
      <c r="AM131" s="40"/>
      <c r="AN131" s="41"/>
      <c r="AO131" s="188"/>
      <c r="AP131" s="188"/>
      <c r="AQ131" s="185"/>
      <c r="AR131" s="185"/>
    </row>
    <row r="132" spans="1:44">
      <c r="A132">
        <v>1</v>
      </c>
      <c r="B132" s="29">
        <v>2022</v>
      </c>
      <c r="C132" s="29">
        <v>5</v>
      </c>
      <c r="D132" s="29">
        <v>31</v>
      </c>
      <c r="E132" s="30" t="s">
        <v>496</v>
      </c>
      <c r="F132" s="29">
        <v>2</v>
      </c>
      <c r="G132" s="31" t="s">
        <v>485</v>
      </c>
      <c r="H132" s="32" t="s">
        <v>467</v>
      </c>
      <c r="I132" s="33" t="s">
        <v>47</v>
      </c>
      <c r="J132" s="32"/>
      <c r="K132" s="9"/>
      <c r="L132" s="10"/>
      <c r="M132" s="10"/>
      <c r="N132" s="242" t="s">
        <v>490</v>
      </c>
      <c r="O132" s="9" t="s">
        <v>34</v>
      </c>
      <c r="P132" s="9">
        <v>25</v>
      </c>
      <c r="Q132" s="34" t="s">
        <v>337</v>
      </c>
      <c r="R132" s="35">
        <v>1120</v>
      </c>
      <c r="S132" s="35"/>
      <c r="T132" s="36">
        <v>4000</v>
      </c>
      <c r="U132" s="36">
        <v>4000</v>
      </c>
      <c r="V132" s="35">
        <v>1120</v>
      </c>
      <c r="W132" s="35"/>
      <c r="X132" s="9">
        <v>1</v>
      </c>
      <c r="Y132" s="36">
        <v>4000</v>
      </c>
      <c r="Z132" s="9">
        <v>1</v>
      </c>
      <c r="AA132" s="36">
        <v>4000</v>
      </c>
      <c r="AB132" s="35"/>
      <c r="AC132" s="37"/>
      <c r="AD132" s="37"/>
      <c r="AE132" s="38"/>
      <c r="AF132" s="39"/>
      <c r="AG132" s="39"/>
      <c r="AH132" s="38"/>
      <c r="AI132" s="9" t="s">
        <v>5</v>
      </c>
      <c r="AJ132" s="32"/>
      <c r="AK132" s="32" t="s">
        <v>17</v>
      </c>
      <c r="AL132" s="32"/>
      <c r="AM132" s="40" t="s">
        <v>486</v>
      </c>
      <c r="AN132" s="41"/>
      <c r="AO132" s="188"/>
      <c r="AP132" s="188"/>
      <c r="AQ132" s="185"/>
      <c r="AR132" s="185"/>
    </row>
    <row r="133" spans="1:44">
      <c r="B133" s="29">
        <v>2022</v>
      </c>
      <c r="C133" s="29">
        <v>5</v>
      </c>
      <c r="D133" s="29">
        <v>31</v>
      </c>
      <c r="E133" s="30" t="s">
        <v>496</v>
      </c>
      <c r="F133" s="29">
        <v>2</v>
      </c>
      <c r="G133" s="31" t="s">
        <v>485</v>
      </c>
      <c r="H133" s="32" t="s">
        <v>467</v>
      </c>
      <c r="I133" s="33" t="s">
        <v>47</v>
      </c>
      <c r="J133" s="32"/>
      <c r="K133" s="9"/>
      <c r="L133" s="10"/>
      <c r="M133" s="10"/>
      <c r="N133" s="242" t="s">
        <v>490</v>
      </c>
      <c r="O133" s="9" t="s">
        <v>34</v>
      </c>
      <c r="P133" s="9">
        <v>25</v>
      </c>
      <c r="Q133" s="34" t="s">
        <v>337</v>
      </c>
      <c r="R133" s="35">
        <v>1120</v>
      </c>
      <c r="S133" s="35"/>
      <c r="T133" s="36">
        <v>4000</v>
      </c>
      <c r="U133" s="36">
        <v>4000</v>
      </c>
      <c r="V133" s="35">
        <v>1120</v>
      </c>
      <c r="W133" s="35"/>
      <c r="X133" s="9">
        <v>1</v>
      </c>
      <c r="Y133" s="36">
        <v>4000</v>
      </c>
      <c r="Z133" s="9">
        <v>1</v>
      </c>
      <c r="AA133" s="36">
        <v>4000</v>
      </c>
      <c r="AB133" s="35"/>
      <c r="AC133" s="37"/>
      <c r="AD133" s="71"/>
      <c r="AE133" s="38"/>
      <c r="AF133" s="39"/>
      <c r="AG133" s="39"/>
      <c r="AH133" s="38"/>
      <c r="AI133" s="9" t="s">
        <v>5</v>
      </c>
      <c r="AJ133" s="32"/>
      <c r="AK133" s="32" t="s">
        <v>17</v>
      </c>
      <c r="AL133" s="32"/>
      <c r="AM133" s="40" t="s">
        <v>486</v>
      </c>
      <c r="AN133" s="41"/>
      <c r="AO133" s="188"/>
      <c r="AP133" s="188"/>
      <c r="AQ133" s="185"/>
      <c r="AR133" s="185"/>
    </row>
    <row r="134" spans="1:44">
      <c r="B134" s="29">
        <v>2022</v>
      </c>
      <c r="C134" s="29">
        <v>5</v>
      </c>
      <c r="D134" s="29">
        <v>31</v>
      </c>
      <c r="E134" s="30" t="s">
        <v>496</v>
      </c>
      <c r="F134" s="29"/>
      <c r="G134" s="208"/>
      <c r="H134" s="32" t="s">
        <v>467</v>
      </c>
      <c r="I134" s="33" t="s">
        <v>43</v>
      </c>
      <c r="J134" s="32"/>
      <c r="K134" s="9"/>
      <c r="L134" s="10"/>
      <c r="M134" s="10"/>
      <c r="N134" s="242"/>
      <c r="O134" s="9"/>
      <c r="P134" s="191">
        <v>25</v>
      </c>
      <c r="Q134" s="34" t="s">
        <v>483</v>
      </c>
      <c r="R134" s="35">
        <v>1120</v>
      </c>
      <c r="T134" s="36" t="s">
        <v>30</v>
      </c>
      <c r="U134" s="192">
        <v>350</v>
      </c>
      <c r="V134" s="35">
        <v>1120</v>
      </c>
      <c r="W134" s="35"/>
      <c r="X134" s="9">
        <v>1</v>
      </c>
      <c r="Y134" s="35"/>
      <c r="Z134" s="9">
        <v>1</v>
      </c>
      <c r="AA134" s="192">
        <v>350</v>
      </c>
      <c r="AB134" s="35">
        <v>8550</v>
      </c>
      <c r="AC134" s="37" t="s">
        <v>756</v>
      </c>
      <c r="AD134" s="71"/>
      <c r="AE134" s="38"/>
      <c r="AF134" s="39"/>
      <c r="AG134" s="39"/>
      <c r="AH134" s="38"/>
      <c r="AI134" s="9"/>
      <c r="AJ134" s="32"/>
      <c r="AK134" s="32" t="s">
        <v>17</v>
      </c>
      <c r="AL134" s="32"/>
      <c r="AM134" s="40" t="s">
        <v>486</v>
      </c>
      <c r="AN134" s="41"/>
      <c r="AO134" s="188"/>
      <c r="AP134" s="188"/>
      <c r="AQ134" s="185"/>
      <c r="AR134" s="185"/>
    </row>
    <row r="135" spans="1:44">
      <c r="S135" s="35"/>
    </row>
    <row r="136" spans="1:44">
      <c r="A136">
        <v>1</v>
      </c>
      <c r="B136" s="29">
        <v>2022</v>
      </c>
      <c r="C136" s="29">
        <v>5</v>
      </c>
      <c r="D136" s="29">
        <v>31</v>
      </c>
      <c r="E136" s="30" t="s">
        <v>496</v>
      </c>
      <c r="F136" s="29"/>
      <c r="G136" s="31"/>
      <c r="H136" s="32" t="s">
        <v>467</v>
      </c>
      <c r="I136" s="33" t="s">
        <v>58</v>
      </c>
      <c r="J136" s="32"/>
      <c r="K136" s="9"/>
      <c r="L136" s="10"/>
      <c r="M136" s="10"/>
      <c r="N136" s="242"/>
      <c r="O136" s="9"/>
      <c r="P136" s="9">
        <v>12</v>
      </c>
      <c r="Q136" s="34" t="s">
        <v>483</v>
      </c>
      <c r="R136" s="35">
        <v>1120</v>
      </c>
      <c r="S136" s="35"/>
      <c r="T136" s="36" t="s">
        <v>30</v>
      </c>
      <c r="U136" s="35">
        <v>200</v>
      </c>
      <c r="V136" s="35">
        <v>1120</v>
      </c>
      <c r="W136" s="35"/>
      <c r="X136" s="9">
        <v>1</v>
      </c>
      <c r="Y136" s="35">
        <v>200</v>
      </c>
      <c r="Z136" s="9">
        <v>1</v>
      </c>
      <c r="AA136" s="35">
        <v>200</v>
      </c>
      <c r="AB136" s="35"/>
      <c r="AC136" s="193" t="s">
        <v>488</v>
      </c>
      <c r="AD136" s="190" t="s">
        <v>489</v>
      </c>
      <c r="AE136" s="38"/>
      <c r="AF136" s="39"/>
      <c r="AG136" s="39"/>
      <c r="AH136" s="38"/>
      <c r="AI136" s="9"/>
      <c r="AJ136" s="32"/>
      <c r="AK136" s="32"/>
      <c r="AL136" s="32"/>
      <c r="AM136" s="40"/>
      <c r="AN136" s="41"/>
      <c r="AO136" s="188"/>
      <c r="AP136" s="188"/>
      <c r="AQ136" s="185"/>
      <c r="AR136" s="185"/>
    </row>
    <row r="137" spans="1:44">
      <c r="A137">
        <v>1</v>
      </c>
      <c r="B137" s="29">
        <v>2022</v>
      </c>
      <c r="C137" s="29">
        <v>5</v>
      </c>
      <c r="D137" s="29">
        <v>31</v>
      </c>
      <c r="E137" s="30" t="s">
        <v>496</v>
      </c>
      <c r="F137" s="29">
        <v>2</v>
      </c>
      <c r="G137" s="31" t="s">
        <v>485</v>
      </c>
      <c r="H137" s="32" t="s">
        <v>467</v>
      </c>
      <c r="I137" s="33" t="s">
        <v>47</v>
      </c>
      <c r="J137" s="32"/>
      <c r="K137" s="9"/>
      <c r="L137" s="10"/>
      <c r="M137" s="10"/>
      <c r="N137" s="242" t="s">
        <v>490</v>
      </c>
      <c r="O137" s="9" t="s">
        <v>44</v>
      </c>
      <c r="P137" s="9">
        <v>50</v>
      </c>
      <c r="Q137" s="34" t="s">
        <v>337</v>
      </c>
      <c r="R137" s="35">
        <v>1120</v>
      </c>
      <c r="S137" s="35"/>
      <c r="T137" s="36">
        <v>6000</v>
      </c>
      <c r="U137" s="36">
        <v>6000</v>
      </c>
      <c r="V137" s="35">
        <v>1120</v>
      </c>
      <c r="W137" s="35"/>
      <c r="X137" s="9">
        <v>1</v>
      </c>
      <c r="Y137" s="36">
        <v>6000</v>
      </c>
      <c r="Z137" s="9">
        <v>1</v>
      </c>
      <c r="AA137" s="36">
        <v>6000</v>
      </c>
      <c r="AB137" s="35"/>
      <c r="AC137" s="37"/>
      <c r="AD137" s="37"/>
      <c r="AE137" s="38"/>
      <c r="AF137" s="39"/>
      <c r="AG137" s="39"/>
      <c r="AH137" s="38"/>
      <c r="AI137" s="9" t="s">
        <v>5</v>
      </c>
      <c r="AJ137" s="32"/>
      <c r="AK137" s="32" t="s">
        <v>17</v>
      </c>
      <c r="AL137" s="32"/>
      <c r="AM137" s="40" t="s">
        <v>486</v>
      </c>
      <c r="AN137" s="41"/>
      <c r="AO137" s="188"/>
      <c r="AP137" s="188"/>
      <c r="AQ137" s="185"/>
      <c r="AR137" s="185"/>
    </row>
    <row r="138" spans="1:44">
      <c r="B138" s="29">
        <v>2022</v>
      </c>
      <c r="C138" s="29">
        <v>5</v>
      </c>
      <c r="D138" s="29">
        <v>31</v>
      </c>
      <c r="E138" s="30" t="s">
        <v>496</v>
      </c>
      <c r="F138" s="29">
        <v>2</v>
      </c>
      <c r="G138" s="31" t="s">
        <v>485</v>
      </c>
      <c r="H138" s="32" t="s">
        <v>467</v>
      </c>
      <c r="I138" s="33" t="s">
        <v>47</v>
      </c>
      <c r="J138" s="32"/>
      <c r="K138" s="9"/>
      <c r="L138" s="10"/>
      <c r="M138" s="10"/>
      <c r="N138" s="242" t="s">
        <v>490</v>
      </c>
      <c r="O138" s="9" t="s">
        <v>44</v>
      </c>
      <c r="P138" s="9">
        <v>50</v>
      </c>
      <c r="Q138" s="34" t="s">
        <v>337</v>
      </c>
      <c r="R138" s="35">
        <v>1120</v>
      </c>
      <c r="T138" s="36">
        <v>6000</v>
      </c>
      <c r="U138" s="36">
        <v>6000</v>
      </c>
      <c r="V138" s="35">
        <v>1120</v>
      </c>
      <c r="W138" s="35"/>
      <c r="X138" s="9">
        <v>1</v>
      </c>
      <c r="Y138" s="36">
        <v>6000</v>
      </c>
      <c r="Z138" s="9">
        <v>1</v>
      </c>
      <c r="AA138" s="36">
        <v>6000</v>
      </c>
      <c r="AB138" s="35"/>
      <c r="AC138" s="37"/>
      <c r="AD138" s="71"/>
      <c r="AE138" s="38"/>
      <c r="AF138" s="39"/>
      <c r="AG138" s="39"/>
      <c r="AH138" s="38"/>
      <c r="AI138" s="9" t="s">
        <v>5</v>
      </c>
      <c r="AJ138" s="32"/>
      <c r="AK138" s="32" t="s">
        <v>17</v>
      </c>
      <c r="AL138" s="32"/>
      <c r="AM138" s="40" t="s">
        <v>486</v>
      </c>
      <c r="AN138" s="41"/>
      <c r="AO138" s="188"/>
      <c r="AP138" s="188"/>
      <c r="AQ138" s="185"/>
      <c r="AR138" s="185"/>
    </row>
    <row r="139" spans="1:44">
      <c r="B139" s="29">
        <v>2022</v>
      </c>
      <c r="C139" s="29">
        <v>5</v>
      </c>
      <c r="D139" s="29">
        <v>31</v>
      </c>
      <c r="E139" s="30" t="s">
        <v>496</v>
      </c>
      <c r="F139" s="29"/>
      <c r="G139" s="208"/>
      <c r="H139" s="32" t="s">
        <v>467</v>
      </c>
      <c r="I139" s="33" t="s">
        <v>43</v>
      </c>
      <c r="J139" s="32"/>
      <c r="K139" s="9"/>
      <c r="L139" s="10"/>
      <c r="M139" s="10"/>
      <c r="N139" s="242"/>
      <c r="O139" s="9"/>
      <c r="P139" s="191">
        <v>25</v>
      </c>
      <c r="Q139" s="34" t="s">
        <v>483</v>
      </c>
      <c r="R139" s="35">
        <v>1120</v>
      </c>
      <c r="S139" s="35"/>
      <c r="T139" s="36" t="s">
        <v>30</v>
      </c>
      <c r="U139" s="192">
        <v>350</v>
      </c>
      <c r="V139" s="35">
        <v>1120</v>
      </c>
      <c r="W139" s="35"/>
      <c r="X139" s="9">
        <v>1</v>
      </c>
      <c r="Y139" s="35"/>
      <c r="Z139" s="9">
        <v>1</v>
      </c>
      <c r="AA139" s="192">
        <v>350</v>
      </c>
      <c r="AB139" s="35">
        <v>12550</v>
      </c>
      <c r="AC139" s="37" t="s">
        <v>756</v>
      </c>
      <c r="AD139" s="71"/>
      <c r="AE139" s="38"/>
      <c r="AF139" s="39"/>
      <c r="AG139" s="39"/>
      <c r="AH139" s="38"/>
      <c r="AI139" s="9"/>
      <c r="AJ139" s="32"/>
      <c r="AK139" s="32" t="s">
        <v>17</v>
      </c>
      <c r="AL139" s="32"/>
      <c r="AM139" s="40" t="s">
        <v>486</v>
      </c>
      <c r="AN139" s="41"/>
      <c r="AO139" s="188"/>
      <c r="AP139" s="188"/>
      <c r="AQ139" s="185"/>
      <c r="AR139" s="185"/>
    </row>
    <row r="140" spans="1:44">
      <c r="S140" s="35"/>
    </row>
    <row r="141" spans="1:44">
      <c r="A141">
        <v>1</v>
      </c>
      <c r="B141" s="29">
        <v>2022</v>
      </c>
      <c r="C141" s="29">
        <v>5</v>
      </c>
      <c r="D141" s="29">
        <v>31</v>
      </c>
      <c r="E141" s="30" t="s">
        <v>496</v>
      </c>
      <c r="F141" s="29"/>
      <c r="G141" s="31"/>
      <c r="H141" s="32" t="s">
        <v>467</v>
      </c>
      <c r="I141" s="33" t="s">
        <v>58</v>
      </c>
      <c r="J141" s="32"/>
      <c r="K141" s="9"/>
      <c r="L141" s="10"/>
      <c r="M141" s="10"/>
      <c r="N141" s="242"/>
      <c r="O141" s="9"/>
      <c r="P141" s="9">
        <v>12</v>
      </c>
      <c r="Q141" s="34" t="s">
        <v>483</v>
      </c>
      <c r="R141" s="35">
        <v>1200</v>
      </c>
      <c r="S141" s="35"/>
      <c r="T141" s="36" t="s">
        <v>30</v>
      </c>
      <c r="U141" s="35">
        <v>200</v>
      </c>
      <c r="V141" s="35">
        <v>1200</v>
      </c>
      <c r="W141" s="35"/>
      <c r="X141" s="9">
        <v>1</v>
      </c>
      <c r="Y141" s="35">
        <v>200</v>
      </c>
      <c r="Z141" s="9">
        <v>1</v>
      </c>
      <c r="AA141" s="35">
        <v>200</v>
      </c>
      <c r="AB141" s="35"/>
      <c r="AC141" s="193" t="s">
        <v>488</v>
      </c>
      <c r="AD141" s="190" t="s">
        <v>489</v>
      </c>
      <c r="AE141" s="38"/>
      <c r="AF141" s="39"/>
      <c r="AG141" s="39"/>
      <c r="AH141" s="38"/>
      <c r="AI141" s="9"/>
      <c r="AJ141" s="32"/>
      <c r="AK141" s="32"/>
      <c r="AL141" s="32"/>
      <c r="AM141" s="40"/>
      <c r="AN141" s="41"/>
      <c r="AO141" s="188"/>
      <c r="AP141" s="188"/>
      <c r="AQ141" s="185"/>
      <c r="AR141" s="185"/>
    </row>
    <row r="142" spans="1:44">
      <c r="A142">
        <v>1</v>
      </c>
      <c r="B142" s="29">
        <v>2022</v>
      </c>
      <c r="C142" s="29">
        <v>5</v>
      </c>
      <c r="D142" s="29">
        <v>31</v>
      </c>
      <c r="E142" s="30" t="s">
        <v>496</v>
      </c>
      <c r="F142" s="29">
        <v>2</v>
      </c>
      <c r="G142" s="31" t="s">
        <v>485</v>
      </c>
      <c r="H142" s="32" t="s">
        <v>467</v>
      </c>
      <c r="I142" s="33" t="s">
        <v>47</v>
      </c>
      <c r="J142" s="32"/>
      <c r="K142" s="9"/>
      <c r="L142" s="10"/>
      <c r="M142" s="10"/>
      <c r="N142" s="242" t="s">
        <v>490</v>
      </c>
      <c r="O142" s="9" t="s">
        <v>44</v>
      </c>
      <c r="P142" s="9">
        <v>50</v>
      </c>
      <c r="Q142" s="34" t="s">
        <v>337</v>
      </c>
      <c r="R142" s="35">
        <v>1200</v>
      </c>
      <c r="T142" s="36">
        <v>6000</v>
      </c>
      <c r="U142" s="36">
        <v>6000</v>
      </c>
      <c r="V142" s="35">
        <v>1200</v>
      </c>
      <c r="W142" s="35"/>
      <c r="X142" s="9">
        <v>1</v>
      </c>
      <c r="Y142" s="36">
        <v>6000</v>
      </c>
      <c r="Z142" s="9">
        <v>1</v>
      </c>
      <c r="AA142" s="36">
        <v>6000</v>
      </c>
      <c r="AB142" s="35"/>
      <c r="AC142" s="37"/>
      <c r="AD142" s="37"/>
      <c r="AE142" s="38"/>
      <c r="AF142" s="39"/>
      <c r="AG142" s="39"/>
      <c r="AH142" s="38"/>
      <c r="AI142" s="9" t="s">
        <v>5</v>
      </c>
      <c r="AJ142" s="32"/>
      <c r="AK142" s="32" t="s">
        <v>17</v>
      </c>
      <c r="AL142" s="32"/>
      <c r="AM142" s="40" t="s">
        <v>486</v>
      </c>
      <c r="AN142" s="41"/>
      <c r="AO142" s="188"/>
      <c r="AP142" s="188"/>
      <c r="AQ142" s="185"/>
      <c r="AR142" s="185"/>
    </row>
    <row r="143" spans="1:44">
      <c r="B143" s="29">
        <v>2022</v>
      </c>
      <c r="C143" s="29">
        <v>5</v>
      </c>
      <c r="D143" s="29">
        <v>31</v>
      </c>
      <c r="E143" s="30" t="s">
        <v>496</v>
      </c>
      <c r="F143" s="29">
        <v>2</v>
      </c>
      <c r="G143" s="31" t="s">
        <v>485</v>
      </c>
      <c r="H143" s="32" t="s">
        <v>467</v>
      </c>
      <c r="I143" s="33" t="s">
        <v>47</v>
      </c>
      <c r="J143" s="32"/>
      <c r="K143" s="9"/>
      <c r="L143" s="10"/>
      <c r="M143" s="10"/>
      <c r="N143" s="242" t="s">
        <v>490</v>
      </c>
      <c r="O143" s="9" t="s">
        <v>44</v>
      </c>
      <c r="P143" s="9">
        <v>50</v>
      </c>
      <c r="Q143" s="34" t="s">
        <v>337</v>
      </c>
      <c r="R143" s="35">
        <v>1200</v>
      </c>
      <c r="S143" s="35"/>
      <c r="T143" s="36">
        <v>6000</v>
      </c>
      <c r="U143" s="36">
        <v>6000</v>
      </c>
      <c r="V143" s="35">
        <v>1200</v>
      </c>
      <c r="W143" s="35"/>
      <c r="X143" s="9">
        <v>1</v>
      </c>
      <c r="Y143" s="36">
        <v>6000</v>
      </c>
      <c r="Z143" s="9">
        <v>1</v>
      </c>
      <c r="AA143" s="36">
        <v>6000</v>
      </c>
      <c r="AB143" s="35"/>
      <c r="AC143" s="37"/>
      <c r="AD143" s="71"/>
      <c r="AE143" s="38"/>
      <c r="AF143" s="39"/>
      <c r="AG143" s="39"/>
      <c r="AH143" s="38"/>
      <c r="AI143" s="9" t="s">
        <v>5</v>
      </c>
      <c r="AJ143" s="32"/>
      <c r="AK143" s="32" t="s">
        <v>17</v>
      </c>
      <c r="AL143" s="32"/>
      <c r="AM143" s="40" t="s">
        <v>486</v>
      </c>
      <c r="AN143" s="41"/>
      <c r="AO143" s="188"/>
      <c r="AP143" s="188"/>
      <c r="AQ143" s="185"/>
      <c r="AR143" s="185"/>
    </row>
    <row r="144" spans="1:44">
      <c r="B144" s="29">
        <v>2022</v>
      </c>
      <c r="C144" s="29">
        <v>5</v>
      </c>
      <c r="D144" s="29">
        <v>31</v>
      </c>
      <c r="E144" s="30" t="s">
        <v>496</v>
      </c>
      <c r="F144" s="29"/>
      <c r="G144" s="208"/>
      <c r="H144" s="32" t="s">
        <v>467</v>
      </c>
      <c r="I144" s="33" t="s">
        <v>43</v>
      </c>
      <c r="J144" s="32"/>
      <c r="K144" s="9"/>
      <c r="L144" s="10"/>
      <c r="M144" s="10"/>
      <c r="N144" s="242"/>
      <c r="O144" s="9"/>
      <c r="P144" s="191">
        <v>25</v>
      </c>
      <c r="Q144" s="34" t="s">
        <v>483</v>
      </c>
      <c r="R144" s="35">
        <v>1200</v>
      </c>
      <c r="S144" s="35"/>
      <c r="T144" s="36" t="s">
        <v>30</v>
      </c>
      <c r="U144" s="192">
        <v>350</v>
      </c>
      <c r="V144" s="35">
        <v>1200</v>
      </c>
      <c r="W144" s="35"/>
      <c r="X144" s="9">
        <v>1</v>
      </c>
      <c r="Y144" s="35"/>
      <c r="Z144" s="9">
        <v>1</v>
      </c>
      <c r="AA144" s="192">
        <v>350</v>
      </c>
      <c r="AB144" s="35">
        <v>12550</v>
      </c>
      <c r="AC144" s="37" t="s">
        <v>754</v>
      </c>
      <c r="AD144" s="71"/>
      <c r="AE144" s="38"/>
      <c r="AF144" s="39"/>
      <c r="AG144" s="39"/>
      <c r="AH144" s="38"/>
      <c r="AI144" s="9"/>
      <c r="AJ144" s="32"/>
      <c r="AK144" s="32" t="s">
        <v>17</v>
      </c>
      <c r="AL144" s="32"/>
      <c r="AM144" s="40" t="s">
        <v>486</v>
      </c>
      <c r="AN144" s="41"/>
      <c r="AO144" s="188"/>
      <c r="AP144" s="188"/>
      <c r="AQ144" s="185"/>
      <c r="AR144" s="185"/>
    </row>
    <row r="145" spans="1:45">
      <c r="S145" s="35"/>
    </row>
    <row r="146" spans="1:45">
      <c r="B146" s="29">
        <v>2022</v>
      </c>
      <c r="C146" s="29">
        <v>5</v>
      </c>
      <c r="D146" s="29">
        <v>12</v>
      </c>
      <c r="E146" s="30" t="s">
        <v>496</v>
      </c>
      <c r="F146" s="29"/>
      <c r="G146" s="31"/>
      <c r="H146" s="32" t="s">
        <v>467</v>
      </c>
      <c r="I146" s="33" t="s">
        <v>58</v>
      </c>
      <c r="J146" s="32"/>
      <c r="K146" s="9"/>
      <c r="L146" s="10"/>
      <c r="M146" s="9"/>
      <c r="N146" s="242"/>
      <c r="O146" s="9"/>
      <c r="P146" s="9">
        <v>12</v>
      </c>
      <c r="Q146" s="34" t="s">
        <v>483</v>
      </c>
      <c r="R146" s="35">
        <v>1150</v>
      </c>
      <c r="T146" s="36" t="s">
        <v>30</v>
      </c>
      <c r="U146" s="35">
        <v>200</v>
      </c>
      <c r="V146" s="35">
        <v>1150</v>
      </c>
      <c r="W146" s="35"/>
      <c r="X146" s="9">
        <v>1</v>
      </c>
      <c r="Y146" s="35">
        <v>200</v>
      </c>
      <c r="Z146" s="9">
        <v>1</v>
      </c>
      <c r="AA146" s="35">
        <v>200</v>
      </c>
      <c r="AB146" s="35"/>
      <c r="AC146" s="70"/>
      <c r="AD146" s="190" t="s">
        <v>484</v>
      </c>
      <c r="AE146" s="72"/>
      <c r="AF146" s="39"/>
      <c r="AG146" s="39"/>
      <c r="AH146" s="38"/>
      <c r="AI146" s="9"/>
      <c r="AJ146" s="32"/>
      <c r="AK146" s="32"/>
      <c r="AL146" s="32"/>
      <c r="AM146" s="40"/>
      <c r="AN146" s="41"/>
      <c r="AO146" s="188"/>
      <c r="AP146" s="188"/>
      <c r="AQ146" s="185"/>
      <c r="AR146" s="185"/>
    </row>
    <row r="147" spans="1:45">
      <c r="A147">
        <v>1</v>
      </c>
      <c r="B147" s="29">
        <v>2022</v>
      </c>
      <c r="C147" s="29">
        <v>5</v>
      </c>
      <c r="D147" s="29">
        <v>12</v>
      </c>
      <c r="E147" s="30" t="s">
        <v>496</v>
      </c>
      <c r="F147" s="29">
        <v>4</v>
      </c>
      <c r="G147" s="31" t="s">
        <v>485</v>
      </c>
      <c r="H147" s="32" t="s">
        <v>467</v>
      </c>
      <c r="I147" s="33" t="s">
        <v>47</v>
      </c>
      <c r="J147" s="32"/>
      <c r="K147" s="9"/>
      <c r="L147" s="10"/>
      <c r="M147" s="10"/>
      <c r="N147" s="266" t="s">
        <v>889</v>
      </c>
      <c r="O147" s="9" t="s">
        <v>469</v>
      </c>
      <c r="P147" s="9">
        <v>50</v>
      </c>
      <c r="Q147" s="34" t="s">
        <v>759</v>
      </c>
      <c r="R147" s="35">
        <v>1150</v>
      </c>
      <c r="S147" s="35"/>
      <c r="T147" s="36">
        <v>5000</v>
      </c>
      <c r="U147" s="36">
        <v>5000</v>
      </c>
      <c r="V147" s="35">
        <v>1150</v>
      </c>
      <c r="W147" s="35"/>
      <c r="X147" s="9">
        <v>1</v>
      </c>
      <c r="Y147" s="36">
        <v>5000</v>
      </c>
      <c r="Z147" s="9">
        <v>1</v>
      </c>
      <c r="AA147" s="36">
        <v>5000</v>
      </c>
      <c r="AB147" s="35"/>
      <c r="AC147" s="37"/>
      <c r="AD147" s="37"/>
      <c r="AE147" s="38"/>
      <c r="AF147" s="39"/>
      <c r="AG147" s="39"/>
      <c r="AH147" s="38"/>
      <c r="AI147" s="9" t="s">
        <v>5</v>
      </c>
      <c r="AJ147" s="32"/>
      <c r="AK147" s="32" t="s">
        <v>6</v>
      </c>
      <c r="AL147" s="32"/>
      <c r="AM147" s="40" t="s">
        <v>486</v>
      </c>
      <c r="AN147" s="41"/>
      <c r="AO147" s="188"/>
      <c r="AP147" s="188"/>
      <c r="AQ147" s="185"/>
      <c r="AR147" s="185"/>
    </row>
    <row r="148" spans="1:45">
      <c r="B148" s="29">
        <v>2022</v>
      </c>
      <c r="C148" s="29">
        <v>5</v>
      </c>
      <c r="D148" s="29">
        <v>12</v>
      </c>
      <c r="E148" s="30" t="s">
        <v>494</v>
      </c>
      <c r="F148" s="29">
        <v>4</v>
      </c>
      <c r="G148" s="31" t="s">
        <v>485</v>
      </c>
      <c r="H148" s="32" t="s">
        <v>467</v>
      </c>
      <c r="I148" s="33" t="s">
        <v>47</v>
      </c>
      <c r="J148" s="32"/>
      <c r="K148" s="9"/>
      <c r="L148" s="10"/>
      <c r="M148" s="10"/>
      <c r="N148" s="266" t="s">
        <v>889</v>
      </c>
      <c r="O148" s="9" t="s">
        <v>469</v>
      </c>
      <c r="P148" s="9">
        <v>50</v>
      </c>
      <c r="Q148" s="34" t="s">
        <v>759</v>
      </c>
      <c r="R148" s="35">
        <v>1150</v>
      </c>
      <c r="S148" s="35"/>
      <c r="T148" s="36">
        <v>5000</v>
      </c>
      <c r="U148" s="36">
        <v>5000</v>
      </c>
      <c r="V148" s="35">
        <v>1150</v>
      </c>
      <c r="W148" s="35"/>
      <c r="X148" s="9">
        <v>1</v>
      </c>
      <c r="Y148" s="36">
        <v>5000</v>
      </c>
      <c r="Z148" s="9">
        <v>1</v>
      </c>
      <c r="AA148" s="36">
        <v>5000</v>
      </c>
      <c r="AB148" s="35"/>
      <c r="AC148" s="37"/>
      <c r="AD148" s="71"/>
      <c r="AE148" s="38"/>
      <c r="AF148" s="39"/>
      <c r="AG148" s="39"/>
      <c r="AH148" s="38"/>
      <c r="AI148" s="9" t="s">
        <v>5</v>
      </c>
      <c r="AJ148" s="32"/>
      <c r="AK148" s="32" t="s">
        <v>6</v>
      </c>
      <c r="AL148" s="32"/>
      <c r="AM148" s="40" t="s">
        <v>486</v>
      </c>
      <c r="AN148" s="41"/>
      <c r="AO148" s="188"/>
      <c r="AP148" s="188"/>
      <c r="AQ148" s="185"/>
      <c r="AR148" s="185"/>
    </row>
    <row r="149" spans="1:45">
      <c r="B149" s="29">
        <v>2022</v>
      </c>
      <c r="C149" s="29">
        <v>5</v>
      </c>
      <c r="D149" s="29">
        <v>12</v>
      </c>
      <c r="E149" s="30" t="s">
        <v>494</v>
      </c>
      <c r="F149" s="29"/>
      <c r="G149" s="208"/>
      <c r="H149" s="32" t="s">
        <v>467</v>
      </c>
      <c r="I149" s="68" t="s">
        <v>43</v>
      </c>
      <c r="J149" s="32"/>
      <c r="K149" s="9"/>
      <c r="L149" s="10"/>
      <c r="M149" s="10"/>
      <c r="N149" s="242"/>
      <c r="O149" s="69"/>
      <c r="P149" s="191">
        <v>25</v>
      </c>
      <c r="Q149" s="34" t="s">
        <v>483</v>
      </c>
      <c r="R149" s="35">
        <v>1150</v>
      </c>
      <c r="S149" s="35"/>
      <c r="T149" s="36" t="s">
        <v>30</v>
      </c>
      <c r="U149" s="192">
        <v>350</v>
      </c>
      <c r="V149" s="35">
        <v>1150</v>
      </c>
      <c r="W149" s="35"/>
      <c r="X149" s="9">
        <v>1</v>
      </c>
      <c r="Y149" s="35"/>
      <c r="Z149" s="9">
        <v>1</v>
      </c>
      <c r="AA149" s="192">
        <v>350</v>
      </c>
      <c r="AB149" s="35">
        <v>10550</v>
      </c>
      <c r="AC149" s="37" t="s">
        <v>913</v>
      </c>
      <c r="AD149" s="71"/>
      <c r="AE149" s="72"/>
      <c r="AF149" s="73"/>
      <c r="AG149" s="73"/>
      <c r="AH149" s="72"/>
      <c r="AI149" s="69"/>
      <c r="AJ149" s="67"/>
      <c r="AK149" s="32" t="s">
        <v>6</v>
      </c>
      <c r="AL149" s="32"/>
      <c r="AM149" s="40" t="s">
        <v>486</v>
      </c>
      <c r="AN149" s="41"/>
      <c r="AO149" s="188"/>
      <c r="AP149" s="188"/>
      <c r="AQ149" s="185"/>
      <c r="AR149" s="185"/>
    </row>
    <row r="151" spans="1:45">
      <c r="B151" s="29">
        <v>2022</v>
      </c>
      <c r="C151" s="29">
        <v>5</v>
      </c>
      <c r="D151" s="29">
        <v>12</v>
      </c>
      <c r="E151" s="30" t="s">
        <v>496</v>
      </c>
      <c r="F151" s="29"/>
      <c r="G151" s="31"/>
      <c r="H151" s="32" t="s">
        <v>467</v>
      </c>
      <c r="I151" s="33" t="s">
        <v>58</v>
      </c>
      <c r="J151" s="32"/>
      <c r="K151" s="9"/>
      <c r="L151" s="10"/>
      <c r="M151" s="9"/>
      <c r="N151" s="242"/>
      <c r="O151" s="9"/>
      <c r="P151" s="9">
        <v>12</v>
      </c>
      <c r="Q151" s="34" t="s">
        <v>483</v>
      </c>
      <c r="R151" s="35">
        <v>1005</v>
      </c>
      <c r="S151" s="35"/>
      <c r="T151" s="36" t="s">
        <v>30</v>
      </c>
      <c r="U151" s="35">
        <v>200</v>
      </c>
      <c r="V151" s="35">
        <v>1005</v>
      </c>
      <c r="W151" s="35"/>
      <c r="X151" s="9">
        <v>1</v>
      </c>
      <c r="Y151" s="35">
        <v>200</v>
      </c>
      <c r="Z151" s="9">
        <v>1</v>
      </c>
      <c r="AA151" s="35">
        <v>200</v>
      </c>
      <c r="AB151" s="35"/>
      <c r="AC151" s="70"/>
      <c r="AD151" s="190" t="s">
        <v>484</v>
      </c>
      <c r="AE151" s="72"/>
      <c r="AF151" s="39"/>
      <c r="AG151" s="39"/>
      <c r="AH151" s="38"/>
      <c r="AI151" s="9"/>
      <c r="AJ151" s="32"/>
      <c r="AK151" s="32"/>
      <c r="AL151" s="32"/>
      <c r="AM151" s="40"/>
      <c r="AN151" s="41"/>
      <c r="AO151" s="188"/>
      <c r="AP151" s="188"/>
      <c r="AQ151" s="185"/>
      <c r="AR151" s="185"/>
    </row>
    <row r="152" spans="1:45">
      <c r="A152">
        <v>1</v>
      </c>
      <c r="B152" s="29">
        <v>2022</v>
      </c>
      <c r="C152" s="29">
        <v>5</v>
      </c>
      <c r="D152" s="29">
        <v>12</v>
      </c>
      <c r="E152" s="30" t="s">
        <v>496</v>
      </c>
      <c r="F152" s="29">
        <v>4</v>
      </c>
      <c r="G152" s="31" t="s">
        <v>485</v>
      </c>
      <c r="H152" s="32" t="s">
        <v>467</v>
      </c>
      <c r="I152" s="33" t="s">
        <v>47</v>
      </c>
      <c r="J152" s="32"/>
      <c r="K152" s="9"/>
      <c r="L152" s="10"/>
      <c r="M152" s="10"/>
      <c r="N152" s="246" t="s">
        <v>472</v>
      </c>
      <c r="O152" s="9" t="s">
        <v>469</v>
      </c>
      <c r="P152" s="9">
        <v>50</v>
      </c>
      <c r="Q152" s="34" t="s">
        <v>759</v>
      </c>
      <c r="R152" s="35">
        <v>1005</v>
      </c>
      <c r="S152" s="35"/>
      <c r="T152" s="36">
        <v>4100</v>
      </c>
      <c r="U152" s="36">
        <v>4100</v>
      </c>
      <c r="V152" s="35">
        <v>1005</v>
      </c>
      <c r="W152" s="35"/>
      <c r="X152" s="9">
        <v>1</v>
      </c>
      <c r="Y152" s="36">
        <v>4100</v>
      </c>
      <c r="Z152" s="9">
        <v>1</v>
      </c>
      <c r="AA152" s="36">
        <v>4100</v>
      </c>
      <c r="AB152" s="35"/>
      <c r="AC152" s="37"/>
      <c r="AD152" s="37"/>
      <c r="AE152" s="38"/>
      <c r="AF152" s="39"/>
      <c r="AG152" s="39"/>
      <c r="AH152" s="38"/>
      <c r="AI152" s="9" t="s">
        <v>5</v>
      </c>
      <c r="AJ152" s="32"/>
      <c r="AK152" s="32" t="s">
        <v>6</v>
      </c>
      <c r="AL152" s="32"/>
      <c r="AM152" s="40" t="s">
        <v>486</v>
      </c>
      <c r="AN152" s="41"/>
      <c r="AO152" s="188"/>
      <c r="AP152" s="188"/>
      <c r="AQ152" s="185"/>
      <c r="AR152" s="185"/>
    </row>
    <row r="153" spans="1:45">
      <c r="B153" s="29">
        <v>2022</v>
      </c>
      <c r="C153" s="29">
        <v>5</v>
      </c>
      <c r="D153" s="29">
        <v>12</v>
      </c>
      <c r="E153" s="30" t="s">
        <v>494</v>
      </c>
      <c r="F153" s="29">
        <v>4</v>
      </c>
      <c r="G153" s="31" t="s">
        <v>485</v>
      </c>
      <c r="H153" s="32" t="s">
        <v>467</v>
      </c>
      <c r="I153" s="33" t="s">
        <v>47</v>
      </c>
      <c r="J153" s="32"/>
      <c r="K153" s="9"/>
      <c r="L153" s="10"/>
      <c r="M153" s="10"/>
      <c r="N153" s="246" t="s">
        <v>472</v>
      </c>
      <c r="O153" s="9" t="s">
        <v>469</v>
      </c>
      <c r="P153" s="9">
        <v>50</v>
      </c>
      <c r="Q153" s="34" t="s">
        <v>759</v>
      </c>
      <c r="R153" s="35">
        <v>1005</v>
      </c>
      <c r="S153" s="35"/>
      <c r="T153" s="36">
        <v>4100</v>
      </c>
      <c r="U153" s="36">
        <v>4100</v>
      </c>
      <c r="V153" s="35">
        <v>1005</v>
      </c>
      <c r="W153" s="35"/>
      <c r="X153" s="9">
        <v>1</v>
      </c>
      <c r="Y153" s="36">
        <v>4100</v>
      </c>
      <c r="Z153" s="9">
        <v>1</v>
      </c>
      <c r="AA153" s="36">
        <v>4100</v>
      </c>
      <c r="AB153" s="35"/>
      <c r="AC153" s="37"/>
      <c r="AD153" s="71"/>
      <c r="AE153" s="38"/>
      <c r="AF153" s="39"/>
      <c r="AG153" s="39"/>
      <c r="AH153" s="38"/>
      <c r="AI153" s="9" t="s">
        <v>5</v>
      </c>
      <c r="AJ153" s="32"/>
      <c r="AK153" s="32" t="s">
        <v>6</v>
      </c>
      <c r="AL153" s="32"/>
      <c r="AM153" s="40" t="s">
        <v>486</v>
      </c>
      <c r="AN153" s="41"/>
      <c r="AO153" s="188"/>
      <c r="AP153" s="188"/>
      <c r="AQ153" s="185"/>
      <c r="AR153" s="185"/>
    </row>
    <row r="154" spans="1:45">
      <c r="B154" s="29">
        <v>2022</v>
      </c>
      <c r="C154" s="29">
        <v>5</v>
      </c>
      <c r="D154" s="29">
        <v>12</v>
      </c>
      <c r="E154" s="30" t="s">
        <v>494</v>
      </c>
      <c r="F154" s="29"/>
      <c r="G154" s="208"/>
      <c r="H154" s="32" t="s">
        <v>467</v>
      </c>
      <c r="I154" s="68" t="s">
        <v>43</v>
      </c>
      <c r="J154" s="32"/>
      <c r="K154" s="9"/>
      <c r="L154" s="10"/>
      <c r="M154" s="10"/>
      <c r="N154" s="242"/>
      <c r="O154" s="69"/>
      <c r="P154" s="191">
        <v>25</v>
      </c>
      <c r="Q154" s="34" t="s">
        <v>483</v>
      </c>
      <c r="R154" s="35">
        <v>1005</v>
      </c>
      <c r="T154" s="36" t="s">
        <v>30</v>
      </c>
      <c r="U154" s="192">
        <v>350</v>
      </c>
      <c r="V154" s="35">
        <v>1005</v>
      </c>
      <c r="W154" s="35"/>
      <c r="X154" s="9">
        <v>1</v>
      </c>
      <c r="Y154" s="35"/>
      <c r="Z154" s="9">
        <v>1</v>
      </c>
      <c r="AA154" s="192">
        <v>350</v>
      </c>
      <c r="AB154" s="35">
        <v>8750</v>
      </c>
      <c r="AC154" s="37" t="s">
        <v>766</v>
      </c>
      <c r="AD154" s="71"/>
      <c r="AE154" s="72"/>
      <c r="AF154" s="73"/>
      <c r="AG154" s="73"/>
      <c r="AH154" s="72"/>
      <c r="AI154" s="69"/>
      <c r="AJ154" s="67"/>
      <c r="AK154" s="32" t="s">
        <v>6</v>
      </c>
      <c r="AL154" s="32"/>
      <c r="AM154" s="40" t="s">
        <v>486</v>
      </c>
      <c r="AN154" s="41"/>
      <c r="AO154" s="188"/>
      <c r="AP154" s="188"/>
      <c r="AQ154" s="185"/>
      <c r="AR154" s="185"/>
    </row>
    <row r="155" spans="1:45">
      <c r="S155" s="35"/>
    </row>
    <row r="156" spans="1:45">
      <c r="B156" s="29">
        <v>2024</v>
      </c>
      <c r="C156" s="29"/>
      <c r="D156" s="29"/>
      <c r="E156" s="247"/>
      <c r="F156" s="29"/>
      <c r="G156" s="368"/>
      <c r="H156" s="32" t="s">
        <v>467</v>
      </c>
      <c r="I156" s="241" t="s">
        <v>58</v>
      </c>
      <c r="J156" s="43"/>
      <c r="K156" s="34"/>
      <c r="L156" s="405"/>
      <c r="M156" s="34"/>
      <c r="N156" s="266"/>
      <c r="O156" s="266"/>
      <c r="P156" s="9">
        <v>12</v>
      </c>
      <c r="Q156" s="34" t="s">
        <v>483</v>
      </c>
      <c r="R156" s="35">
        <v>1005</v>
      </c>
      <c r="S156" s="35"/>
      <c r="T156" s="36" t="s">
        <v>30</v>
      </c>
      <c r="U156" s="35">
        <v>200</v>
      </c>
      <c r="V156" s="35">
        <v>1005</v>
      </c>
      <c r="W156" s="35"/>
      <c r="X156" s="9">
        <v>1</v>
      </c>
      <c r="Y156" s="35">
        <v>200</v>
      </c>
      <c r="Z156" s="9">
        <v>1</v>
      </c>
      <c r="AA156" s="35">
        <v>200</v>
      </c>
      <c r="AB156" s="35"/>
      <c r="AC156" s="359"/>
      <c r="AD156" s="190" t="s">
        <v>484</v>
      </c>
      <c r="AE156" s="239"/>
      <c r="AF156" s="239"/>
      <c r="AG156" s="239"/>
      <c r="AH156" s="239"/>
      <c r="AI156" s="34"/>
      <c r="AJ156" s="43"/>
      <c r="AK156" s="43"/>
      <c r="AL156" s="361"/>
      <c r="AM156" s="43"/>
      <c r="AN156" s="43"/>
      <c r="AO156" s="34"/>
      <c r="AP156" s="188"/>
      <c r="AQ156" s="188"/>
      <c r="AR156" s="185"/>
      <c r="AS156" s="185"/>
    </row>
    <row r="157" spans="1:45">
      <c r="A157">
        <v>1</v>
      </c>
      <c r="B157" s="29">
        <v>2024</v>
      </c>
      <c r="C157" s="29"/>
      <c r="D157" s="29"/>
      <c r="E157" s="247"/>
      <c r="F157" s="29"/>
      <c r="G157" s="31" t="s">
        <v>485</v>
      </c>
      <c r="H157" s="32" t="s">
        <v>467</v>
      </c>
      <c r="I157" s="241" t="s">
        <v>47</v>
      </c>
      <c r="J157" s="32"/>
      <c r="K157" s="9"/>
      <c r="L157" s="10"/>
      <c r="M157" s="10"/>
      <c r="N157" s="242" t="s">
        <v>471</v>
      </c>
      <c r="O157" s="332" t="s">
        <v>469</v>
      </c>
      <c r="P157" s="9">
        <v>38</v>
      </c>
      <c r="Q157" s="266" t="s">
        <v>723</v>
      </c>
      <c r="R157" s="35">
        <v>1005</v>
      </c>
      <c r="S157" s="35"/>
      <c r="T157" s="35">
        <v>2000</v>
      </c>
      <c r="U157" s="35">
        <v>2000</v>
      </c>
      <c r="V157" s="35">
        <v>1005</v>
      </c>
      <c r="W157" s="35"/>
      <c r="X157" s="9">
        <v>1</v>
      </c>
      <c r="Y157" s="35">
        <v>2000</v>
      </c>
      <c r="Z157" s="9">
        <v>1</v>
      </c>
      <c r="AA157" s="35">
        <v>2000</v>
      </c>
      <c r="AB157" s="37"/>
      <c r="AC157" s="359"/>
      <c r="AD157" s="359"/>
      <c r="AE157" s="239"/>
      <c r="AF157" s="239"/>
      <c r="AG157" s="239"/>
      <c r="AH157" s="239"/>
      <c r="AI157" s="34" t="s">
        <v>5</v>
      </c>
      <c r="AJ157" s="43"/>
      <c r="AK157" s="43" t="s">
        <v>6</v>
      </c>
      <c r="AL157" s="361"/>
      <c r="AM157" s="43" t="s">
        <v>486</v>
      </c>
      <c r="AN157" s="43"/>
      <c r="AO157" s="34"/>
      <c r="AP157" s="188"/>
      <c r="AQ157" s="188"/>
      <c r="AR157" s="185"/>
      <c r="AS157" s="185"/>
    </row>
    <row r="158" spans="1:45">
      <c r="B158" s="29">
        <v>2024</v>
      </c>
      <c r="C158" s="29"/>
      <c r="D158" s="29"/>
      <c r="E158" s="247"/>
      <c r="F158" s="29"/>
      <c r="G158" s="31" t="s">
        <v>485</v>
      </c>
      <c r="H158" s="32" t="s">
        <v>919</v>
      </c>
      <c r="I158" s="241" t="s">
        <v>47</v>
      </c>
      <c r="J158" s="32"/>
      <c r="K158" s="9"/>
      <c r="L158" s="10"/>
      <c r="M158" s="10"/>
      <c r="N158" s="242" t="s">
        <v>471</v>
      </c>
      <c r="O158" s="332" t="s">
        <v>469</v>
      </c>
      <c r="P158" s="9">
        <v>38</v>
      </c>
      <c r="Q158" s="266" t="s">
        <v>723</v>
      </c>
      <c r="R158" s="35">
        <v>1005</v>
      </c>
      <c r="T158" s="35">
        <v>2000</v>
      </c>
      <c r="U158" s="35">
        <v>2000</v>
      </c>
      <c r="V158" s="35">
        <v>1005</v>
      </c>
      <c r="W158" s="35"/>
      <c r="X158" s="9">
        <v>1</v>
      </c>
      <c r="Y158" s="35">
        <v>2000</v>
      </c>
      <c r="Z158" s="9">
        <v>1</v>
      </c>
      <c r="AA158" s="35">
        <v>2000</v>
      </c>
      <c r="AB158" s="37"/>
      <c r="AC158" s="359"/>
      <c r="AD158" s="359"/>
      <c r="AE158" s="239"/>
      <c r="AF158" s="239"/>
      <c r="AG158" s="239"/>
      <c r="AH158" s="239"/>
      <c r="AI158" s="34" t="s">
        <v>5</v>
      </c>
      <c r="AJ158" s="43"/>
      <c r="AK158" s="43" t="s">
        <v>6</v>
      </c>
      <c r="AL158" s="361"/>
      <c r="AM158" s="43" t="s">
        <v>486</v>
      </c>
      <c r="AN158" s="43"/>
      <c r="AO158" s="34"/>
      <c r="AP158" s="188"/>
      <c r="AQ158" s="188"/>
      <c r="AR158" s="185"/>
      <c r="AS158" s="185"/>
    </row>
    <row r="159" spans="1:45">
      <c r="B159" s="29">
        <v>2024</v>
      </c>
      <c r="C159" s="29"/>
      <c r="D159" s="29"/>
      <c r="E159" s="247"/>
      <c r="F159" s="29"/>
      <c r="G159" s="368"/>
      <c r="H159" s="32" t="s">
        <v>467</v>
      </c>
      <c r="I159" s="241" t="s">
        <v>43</v>
      </c>
      <c r="J159" s="43"/>
      <c r="K159" s="34"/>
      <c r="L159" s="405"/>
      <c r="M159" s="34"/>
      <c r="N159" s="266"/>
      <c r="O159" s="266"/>
      <c r="P159" s="191">
        <v>25</v>
      </c>
      <c r="Q159" s="34" t="s">
        <v>483</v>
      </c>
      <c r="R159" s="35">
        <v>1005</v>
      </c>
      <c r="S159" s="35"/>
      <c r="T159" s="36" t="s">
        <v>30</v>
      </c>
      <c r="U159" s="192">
        <v>350</v>
      </c>
      <c r="V159" s="35">
        <v>1005</v>
      </c>
      <c r="W159" s="35"/>
      <c r="X159" s="9">
        <v>1</v>
      </c>
      <c r="Y159" s="35"/>
      <c r="Z159" s="9">
        <v>1</v>
      </c>
      <c r="AA159" s="192">
        <v>350</v>
      </c>
      <c r="AB159" s="364">
        <v>4550</v>
      </c>
      <c r="AC159" s="37" t="s">
        <v>766</v>
      </c>
      <c r="AD159" s="359"/>
      <c r="AE159" s="239"/>
      <c r="AF159" s="239"/>
      <c r="AG159" s="239"/>
      <c r="AH159" s="239"/>
      <c r="AI159" s="34"/>
      <c r="AJ159" s="43"/>
      <c r="AK159" s="43" t="s">
        <v>6</v>
      </c>
      <c r="AL159" s="361"/>
      <c r="AM159" s="43" t="s">
        <v>486</v>
      </c>
      <c r="AN159" s="43"/>
      <c r="AO159" s="34"/>
      <c r="AP159" s="188"/>
      <c r="AQ159" s="188"/>
      <c r="AR159" s="185"/>
      <c r="AS159" s="185"/>
    </row>
    <row r="160" spans="1:45">
      <c r="S160" s="35"/>
    </row>
    <row r="161" spans="1:44">
      <c r="B161" s="29">
        <v>2022</v>
      </c>
      <c r="C161" s="29">
        <v>5</v>
      </c>
      <c r="D161" s="29">
        <v>11</v>
      </c>
      <c r="E161" s="30" t="s">
        <v>494</v>
      </c>
      <c r="F161" s="29"/>
      <c r="G161" s="31"/>
      <c r="H161" s="32" t="s">
        <v>467</v>
      </c>
      <c r="I161" s="33" t="s">
        <v>58</v>
      </c>
      <c r="J161" s="32"/>
      <c r="K161" s="9"/>
      <c r="L161" s="10"/>
      <c r="M161" s="9"/>
      <c r="N161" s="242"/>
      <c r="O161" s="9"/>
      <c r="P161" s="9">
        <v>12</v>
      </c>
      <c r="Q161" s="34" t="s">
        <v>483</v>
      </c>
      <c r="R161" s="35">
        <v>1005</v>
      </c>
      <c r="S161" s="35"/>
      <c r="T161" s="36" t="s">
        <v>30</v>
      </c>
      <c r="U161" s="35">
        <v>200</v>
      </c>
      <c r="V161" s="35">
        <v>1005</v>
      </c>
      <c r="W161" s="35"/>
      <c r="X161" s="9">
        <v>1</v>
      </c>
      <c r="Y161" s="35">
        <v>200</v>
      </c>
      <c r="Z161" s="9">
        <v>1</v>
      </c>
      <c r="AA161" s="35">
        <v>200</v>
      </c>
      <c r="AB161" s="35"/>
      <c r="AC161" s="70"/>
      <c r="AD161" s="190" t="s">
        <v>484</v>
      </c>
      <c r="AE161" s="72"/>
      <c r="AF161" s="39"/>
      <c r="AG161" s="39"/>
      <c r="AH161" s="38"/>
      <c r="AI161" s="9"/>
      <c r="AJ161" s="32"/>
      <c r="AK161" s="32"/>
      <c r="AL161" s="32"/>
      <c r="AM161" s="40"/>
      <c r="AN161" s="41"/>
      <c r="AO161" s="188"/>
      <c r="AP161" s="188"/>
      <c r="AQ161" s="185"/>
      <c r="AR161" s="185"/>
    </row>
    <row r="162" spans="1:44">
      <c r="A162">
        <v>1</v>
      </c>
      <c r="B162" s="29">
        <v>2022</v>
      </c>
      <c r="C162" s="29">
        <v>5</v>
      </c>
      <c r="D162" s="29">
        <v>11</v>
      </c>
      <c r="E162" s="30" t="s">
        <v>494</v>
      </c>
      <c r="F162" s="29">
        <v>6</v>
      </c>
      <c r="G162" s="31" t="s">
        <v>485</v>
      </c>
      <c r="H162" s="32" t="s">
        <v>467</v>
      </c>
      <c r="I162" s="33" t="s">
        <v>47</v>
      </c>
      <c r="J162" s="32"/>
      <c r="K162" s="9"/>
      <c r="L162" s="10"/>
      <c r="M162" s="10"/>
      <c r="N162" s="242" t="s">
        <v>471</v>
      </c>
      <c r="O162" s="9" t="s">
        <v>469</v>
      </c>
      <c r="P162" s="9">
        <v>50</v>
      </c>
      <c r="Q162" s="34" t="s">
        <v>723</v>
      </c>
      <c r="R162" s="35">
        <v>1005</v>
      </c>
      <c r="T162" s="36">
        <v>4000</v>
      </c>
      <c r="U162" s="36">
        <v>4000</v>
      </c>
      <c r="V162" s="35">
        <v>1005</v>
      </c>
      <c r="W162" s="35"/>
      <c r="X162" s="9">
        <v>1</v>
      </c>
      <c r="Y162" s="36">
        <v>4000</v>
      </c>
      <c r="Z162" s="9">
        <v>1</v>
      </c>
      <c r="AA162" s="36">
        <v>4000</v>
      </c>
      <c r="AB162" s="35"/>
      <c r="AC162" s="37"/>
      <c r="AD162" s="37"/>
      <c r="AE162" s="38"/>
      <c r="AF162" s="39"/>
      <c r="AG162" s="39"/>
      <c r="AH162" s="38"/>
      <c r="AI162" s="9" t="s">
        <v>5</v>
      </c>
      <c r="AJ162" s="32"/>
      <c r="AK162" s="32" t="s">
        <v>6</v>
      </c>
      <c r="AL162" s="32"/>
      <c r="AM162" s="40" t="s">
        <v>486</v>
      </c>
      <c r="AN162" s="41"/>
      <c r="AO162" s="189"/>
      <c r="AP162" s="188"/>
      <c r="AQ162" s="185"/>
      <c r="AR162" s="185"/>
    </row>
    <row r="163" spans="1:44">
      <c r="B163" s="29">
        <v>2022</v>
      </c>
      <c r="C163" s="29">
        <v>5</v>
      </c>
      <c r="D163" s="29">
        <v>11</v>
      </c>
      <c r="E163" s="30" t="s">
        <v>494</v>
      </c>
      <c r="F163" s="29">
        <v>6</v>
      </c>
      <c r="G163" s="31" t="s">
        <v>485</v>
      </c>
      <c r="H163" s="32" t="s">
        <v>467</v>
      </c>
      <c r="I163" s="33" t="s">
        <v>47</v>
      </c>
      <c r="J163" s="32"/>
      <c r="K163" s="9"/>
      <c r="L163" s="10"/>
      <c r="M163" s="10"/>
      <c r="N163" s="242" t="s">
        <v>471</v>
      </c>
      <c r="O163" s="9" t="s">
        <v>469</v>
      </c>
      <c r="P163" s="9">
        <v>50</v>
      </c>
      <c r="Q163" s="34" t="s">
        <v>723</v>
      </c>
      <c r="R163" s="35">
        <v>1005</v>
      </c>
      <c r="S163" s="35"/>
      <c r="T163" s="36">
        <v>4000</v>
      </c>
      <c r="U163" s="36">
        <v>4000</v>
      </c>
      <c r="V163" s="35">
        <v>1005</v>
      </c>
      <c r="W163" s="35"/>
      <c r="X163" s="9">
        <v>1</v>
      </c>
      <c r="Y163" s="36">
        <v>4000</v>
      </c>
      <c r="Z163" s="9">
        <v>1</v>
      </c>
      <c r="AA163" s="36">
        <v>4000</v>
      </c>
      <c r="AB163" s="35"/>
      <c r="AC163" s="37"/>
      <c r="AD163" s="37"/>
      <c r="AE163" s="38"/>
      <c r="AF163" s="39"/>
      <c r="AG163" s="39"/>
      <c r="AH163" s="38"/>
      <c r="AI163" s="9" t="s">
        <v>5</v>
      </c>
      <c r="AJ163" s="32"/>
      <c r="AK163" s="32" t="s">
        <v>6</v>
      </c>
      <c r="AL163" s="32"/>
      <c r="AM163" s="40" t="s">
        <v>486</v>
      </c>
      <c r="AN163" s="41"/>
      <c r="AO163" s="188"/>
      <c r="AP163" s="188"/>
      <c r="AQ163" s="185"/>
      <c r="AR163" s="185"/>
    </row>
    <row r="164" spans="1:44">
      <c r="B164" s="29">
        <v>2022</v>
      </c>
      <c r="C164" s="29">
        <v>5</v>
      </c>
      <c r="D164" s="29">
        <v>11</v>
      </c>
      <c r="E164" s="30" t="s">
        <v>494</v>
      </c>
      <c r="F164" s="29"/>
      <c r="G164" s="208"/>
      <c r="H164" s="32" t="s">
        <v>467</v>
      </c>
      <c r="I164" s="68" t="s">
        <v>43</v>
      </c>
      <c r="J164" s="32"/>
      <c r="K164" s="9"/>
      <c r="L164" s="10"/>
      <c r="M164" s="10"/>
      <c r="N164" s="242"/>
      <c r="O164" s="69"/>
      <c r="P164" s="191">
        <v>25</v>
      </c>
      <c r="Q164" s="34" t="s">
        <v>483</v>
      </c>
      <c r="R164" s="35">
        <v>1005</v>
      </c>
      <c r="S164" s="35"/>
      <c r="T164" s="36" t="s">
        <v>30</v>
      </c>
      <c r="U164" s="192">
        <v>350</v>
      </c>
      <c r="V164" s="35">
        <v>1005</v>
      </c>
      <c r="W164" s="35"/>
      <c r="X164" s="9">
        <v>1</v>
      </c>
      <c r="Y164" s="35"/>
      <c r="Z164" s="9">
        <v>1</v>
      </c>
      <c r="AA164" s="192">
        <v>350</v>
      </c>
      <c r="AB164" s="35">
        <v>8550</v>
      </c>
      <c r="AC164" s="37" t="s">
        <v>766</v>
      </c>
      <c r="AD164" s="37"/>
      <c r="AE164" s="72"/>
      <c r="AF164" s="73"/>
      <c r="AG164" s="73"/>
      <c r="AH164" s="72"/>
      <c r="AI164" s="69"/>
      <c r="AJ164" s="67"/>
      <c r="AK164" s="32" t="s">
        <v>6</v>
      </c>
      <c r="AL164" s="32"/>
      <c r="AM164" s="40" t="s">
        <v>486</v>
      </c>
      <c r="AN164" s="41"/>
      <c r="AO164" s="188"/>
      <c r="AP164" s="188"/>
      <c r="AQ164" s="185"/>
      <c r="AR164" s="185"/>
    </row>
    <row r="165" spans="1:44">
      <c r="S165" s="35"/>
    </row>
    <row r="166" spans="1:44">
      <c r="B166" s="29">
        <v>2022</v>
      </c>
      <c r="C166" s="29">
        <v>5</v>
      </c>
      <c r="D166" s="29">
        <v>11</v>
      </c>
      <c r="E166" s="30" t="s">
        <v>495</v>
      </c>
      <c r="F166" s="29"/>
      <c r="G166" s="31"/>
      <c r="H166" s="32" t="s">
        <v>467</v>
      </c>
      <c r="I166" s="33" t="s">
        <v>58</v>
      </c>
      <c r="J166" s="32"/>
      <c r="K166" s="9"/>
      <c r="L166" s="10"/>
      <c r="M166" s="9"/>
      <c r="N166" s="244"/>
      <c r="O166" s="9"/>
      <c r="P166" s="9">
        <v>12</v>
      </c>
      <c r="Q166" s="34" t="s">
        <v>483</v>
      </c>
      <c r="R166" s="35">
        <v>1005</v>
      </c>
      <c r="T166" s="36" t="s">
        <v>30</v>
      </c>
      <c r="U166" s="35">
        <v>200</v>
      </c>
      <c r="V166" s="35">
        <v>1005</v>
      </c>
      <c r="W166" s="35">
        <v>1005</v>
      </c>
      <c r="X166" s="9">
        <v>1</v>
      </c>
      <c r="Y166" s="35">
        <v>200</v>
      </c>
      <c r="Z166" s="9">
        <v>1</v>
      </c>
      <c r="AA166" s="35">
        <v>200</v>
      </c>
      <c r="AB166" s="35"/>
      <c r="AC166" s="70"/>
      <c r="AD166" s="190" t="s">
        <v>484</v>
      </c>
      <c r="AE166" s="72"/>
      <c r="AF166" s="39"/>
      <c r="AG166" s="39"/>
      <c r="AH166" s="38"/>
      <c r="AI166" s="9"/>
      <c r="AJ166" s="32"/>
      <c r="AK166" s="32"/>
      <c r="AL166" s="32"/>
      <c r="AM166" s="40"/>
      <c r="AN166" s="41"/>
      <c r="AO166" s="188"/>
      <c r="AP166" s="188"/>
      <c r="AQ166" s="185"/>
      <c r="AR166" s="185"/>
    </row>
    <row r="167" spans="1:44">
      <c r="A167">
        <v>1</v>
      </c>
      <c r="B167" s="29">
        <v>2022</v>
      </c>
      <c r="C167" s="29">
        <v>5</v>
      </c>
      <c r="D167" s="29">
        <v>11</v>
      </c>
      <c r="E167" s="30" t="s">
        <v>495</v>
      </c>
      <c r="F167" s="29">
        <v>8</v>
      </c>
      <c r="G167" s="31" t="s">
        <v>485</v>
      </c>
      <c r="H167" s="32" t="s">
        <v>467</v>
      </c>
      <c r="I167" s="33" t="s">
        <v>47</v>
      </c>
      <c r="J167" s="32"/>
      <c r="K167" s="9"/>
      <c r="L167" s="10"/>
      <c r="M167" s="10"/>
      <c r="N167" s="242" t="s">
        <v>1402</v>
      </c>
      <c r="O167" s="9" t="s">
        <v>469</v>
      </c>
      <c r="P167" s="9">
        <v>50</v>
      </c>
      <c r="Q167" s="34" t="s">
        <v>723</v>
      </c>
      <c r="R167" s="35">
        <v>1005</v>
      </c>
      <c r="S167" s="35"/>
      <c r="T167" s="36">
        <v>4000</v>
      </c>
      <c r="U167" s="36">
        <v>4000</v>
      </c>
      <c r="V167" s="35">
        <v>1005</v>
      </c>
      <c r="W167" s="35">
        <v>1005</v>
      </c>
      <c r="X167" s="9">
        <v>1</v>
      </c>
      <c r="Y167" s="36">
        <v>4000</v>
      </c>
      <c r="Z167" s="9">
        <v>1</v>
      </c>
      <c r="AA167" s="36">
        <v>4000</v>
      </c>
      <c r="AB167" s="35"/>
      <c r="AC167" s="37"/>
      <c r="AD167" s="37"/>
      <c r="AE167" s="38"/>
      <c r="AF167" s="39"/>
      <c r="AG167" s="39"/>
      <c r="AH167" s="38"/>
      <c r="AI167" s="9" t="s">
        <v>5</v>
      </c>
      <c r="AJ167" s="32"/>
      <c r="AK167" s="32" t="s">
        <v>6</v>
      </c>
      <c r="AL167" s="32"/>
      <c r="AM167" s="40" t="s">
        <v>486</v>
      </c>
      <c r="AN167" s="41"/>
      <c r="AO167" s="188"/>
      <c r="AP167" s="188"/>
      <c r="AQ167" s="185"/>
      <c r="AR167" s="185"/>
    </row>
    <row r="168" spans="1:44">
      <c r="B168" s="29">
        <v>2022</v>
      </c>
      <c r="C168" s="29">
        <v>5</v>
      </c>
      <c r="D168" s="29">
        <v>11</v>
      </c>
      <c r="E168" s="30" t="s">
        <v>495</v>
      </c>
      <c r="F168" s="29">
        <v>8</v>
      </c>
      <c r="G168" s="31" t="s">
        <v>485</v>
      </c>
      <c r="H168" s="32" t="s">
        <v>467</v>
      </c>
      <c r="I168" s="33" t="s">
        <v>47</v>
      </c>
      <c r="J168" s="32"/>
      <c r="K168" s="9"/>
      <c r="L168" s="10"/>
      <c r="M168" s="10"/>
      <c r="N168" s="242" t="s">
        <v>1402</v>
      </c>
      <c r="O168" s="9" t="s">
        <v>469</v>
      </c>
      <c r="P168" s="9">
        <v>50</v>
      </c>
      <c r="Q168" s="34" t="s">
        <v>723</v>
      </c>
      <c r="R168" s="35">
        <v>1005</v>
      </c>
      <c r="S168" s="35"/>
      <c r="T168" s="36">
        <v>4000</v>
      </c>
      <c r="U168" s="36">
        <v>4000</v>
      </c>
      <c r="V168" s="35">
        <v>1005</v>
      </c>
      <c r="W168" s="35">
        <v>1005</v>
      </c>
      <c r="X168" s="9">
        <v>1</v>
      </c>
      <c r="Y168" s="36">
        <v>4000</v>
      </c>
      <c r="Z168" s="9">
        <v>1</v>
      </c>
      <c r="AA168" s="36">
        <v>4000</v>
      </c>
      <c r="AB168" s="35"/>
      <c r="AC168" s="37"/>
      <c r="AD168" s="37"/>
      <c r="AE168" s="38"/>
      <c r="AF168" s="39"/>
      <c r="AG168" s="39"/>
      <c r="AH168" s="38"/>
      <c r="AI168" s="9" t="s">
        <v>5</v>
      </c>
      <c r="AJ168" s="32"/>
      <c r="AK168" s="32" t="s">
        <v>6</v>
      </c>
      <c r="AL168" s="32"/>
      <c r="AM168" s="40" t="s">
        <v>486</v>
      </c>
      <c r="AN168" s="41"/>
      <c r="AO168" s="188"/>
      <c r="AP168" s="188"/>
      <c r="AQ168" s="185"/>
      <c r="AR168" s="185"/>
    </row>
    <row r="169" spans="1:44">
      <c r="B169" s="29">
        <v>2022</v>
      </c>
      <c r="C169" s="29">
        <v>5</v>
      </c>
      <c r="D169" s="29">
        <v>11</v>
      </c>
      <c r="E169" s="30" t="s">
        <v>495</v>
      </c>
      <c r="F169" s="29"/>
      <c r="G169" s="208"/>
      <c r="H169" s="32" t="s">
        <v>467</v>
      </c>
      <c r="I169" s="68" t="s">
        <v>43</v>
      </c>
      <c r="J169" s="32"/>
      <c r="K169" s="9"/>
      <c r="L169" s="10"/>
      <c r="M169" s="10"/>
      <c r="N169" s="242"/>
      <c r="O169" s="69"/>
      <c r="P169" s="191">
        <v>25</v>
      </c>
      <c r="Q169" s="34" t="s">
        <v>483</v>
      </c>
      <c r="R169" s="35">
        <v>1005</v>
      </c>
      <c r="T169" s="36" t="s">
        <v>30</v>
      </c>
      <c r="U169" s="192">
        <v>350</v>
      </c>
      <c r="V169" s="35">
        <v>1005</v>
      </c>
      <c r="W169" s="35">
        <v>1005</v>
      </c>
      <c r="X169" s="9">
        <v>1</v>
      </c>
      <c r="Y169" s="35"/>
      <c r="Z169" s="9">
        <v>1</v>
      </c>
      <c r="AA169" s="192">
        <v>350</v>
      </c>
      <c r="AB169" s="35">
        <v>8550</v>
      </c>
      <c r="AC169" s="37" t="s">
        <v>766</v>
      </c>
      <c r="AD169" s="37"/>
      <c r="AE169" s="72"/>
      <c r="AF169" s="73"/>
      <c r="AG169" s="73"/>
      <c r="AH169" s="72"/>
      <c r="AI169" s="69"/>
      <c r="AJ169" s="67"/>
      <c r="AK169" s="32" t="s">
        <v>6</v>
      </c>
      <c r="AL169" s="32"/>
      <c r="AM169" s="40" t="s">
        <v>486</v>
      </c>
      <c r="AN169" s="41"/>
      <c r="AO169" s="188"/>
      <c r="AP169" s="188"/>
      <c r="AQ169" s="185"/>
      <c r="AR169" s="185"/>
    </row>
    <row r="170" spans="1:44">
      <c r="S170" s="333"/>
    </row>
    <row r="171" spans="1:44">
      <c r="B171" s="29">
        <v>2022</v>
      </c>
      <c r="C171" s="29">
        <v>5</v>
      </c>
      <c r="D171" s="29">
        <v>12</v>
      </c>
      <c r="E171" s="30" t="s">
        <v>496</v>
      </c>
      <c r="F171" s="29"/>
      <c r="G171" s="31"/>
      <c r="H171" s="32" t="s">
        <v>467</v>
      </c>
      <c r="I171" s="33" t="s">
        <v>58</v>
      </c>
      <c r="J171" s="32"/>
      <c r="K171" s="9"/>
      <c r="L171" s="10"/>
      <c r="M171" s="10"/>
      <c r="N171" s="244"/>
      <c r="O171" s="9"/>
      <c r="P171" s="9">
        <v>12</v>
      </c>
      <c r="Q171" s="34" t="s">
        <v>483</v>
      </c>
      <c r="R171" s="35">
        <v>1005</v>
      </c>
      <c r="S171" s="333"/>
      <c r="T171" s="36" t="s">
        <v>30</v>
      </c>
      <c r="U171" s="35">
        <v>200</v>
      </c>
      <c r="V171" s="35">
        <v>1005</v>
      </c>
      <c r="W171" s="35"/>
      <c r="X171" s="9">
        <v>1</v>
      </c>
      <c r="Y171" s="35">
        <v>200</v>
      </c>
      <c r="Z171" s="9">
        <v>1</v>
      </c>
      <c r="AA171" s="35">
        <v>200</v>
      </c>
      <c r="AB171" s="35"/>
      <c r="AC171" s="70"/>
      <c r="AD171" s="190" t="s">
        <v>484</v>
      </c>
      <c r="AE171" s="72"/>
      <c r="AF171" s="39"/>
      <c r="AG171" s="39"/>
      <c r="AH171" s="38"/>
      <c r="AI171" s="9"/>
      <c r="AJ171" s="32"/>
      <c r="AK171" s="32"/>
      <c r="AL171" s="32"/>
      <c r="AM171" s="40"/>
      <c r="AN171" s="41"/>
      <c r="AO171" s="188"/>
      <c r="AP171" s="188"/>
      <c r="AQ171" s="185"/>
      <c r="AR171" s="185"/>
    </row>
    <row r="172" spans="1:44">
      <c r="A172">
        <v>1</v>
      </c>
      <c r="B172" s="29">
        <v>2022</v>
      </c>
      <c r="C172" s="29">
        <v>5</v>
      </c>
      <c r="D172" s="29">
        <v>12</v>
      </c>
      <c r="E172" s="30" t="s">
        <v>496</v>
      </c>
      <c r="F172" s="29">
        <v>2</v>
      </c>
      <c r="G172" s="31" t="s">
        <v>485</v>
      </c>
      <c r="H172" s="32" t="s">
        <v>467</v>
      </c>
      <c r="I172" s="33" t="s">
        <v>47</v>
      </c>
      <c r="J172" s="32"/>
      <c r="K172" s="9"/>
      <c r="L172" s="10"/>
      <c r="M172" s="10"/>
      <c r="N172" s="242" t="s">
        <v>492</v>
      </c>
      <c r="O172" s="9" t="s">
        <v>469</v>
      </c>
      <c r="P172" s="9">
        <v>50</v>
      </c>
      <c r="Q172" s="34" t="s">
        <v>706</v>
      </c>
      <c r="R172" s="35">
        <v>1005</v>
      </c>
      <c r="S172" s="333"/>
      <c r="T172" s="36">
        <v>4100</v>
      </c>
      <c r="U172" s="36">
        <v>4100</v>
      </c>
      <c r="V172" s="35">
        <v>1005</v>
      </c>
      <c r="W172" s="35"/>
      <c r="X172" s="9">
        <v>1</v>
      </c>
      <c r="Y172" s="36">
        <v>4100</v>
      </c>
      <c r="Z172" s="9">
        <v>1</v>
      </c>
      <c r="AA172" s="36">
        <v>4100</v>
      </c>
      <c r="AB172" s="35"/>
      <c r="AC172" s="37"/>
      <c r="AD172" s="37"/>
      <c r="AE172" s="38"/>
      <c r="AF172" s="39"/>
      <c r="AG172" s="39"/>
      <c r="AH172" s="38"/>
      <c r="AI172" s="9" t="s">
        <v>5</v>
      </c>
      <c r="AJ172" s="32"/>
      <c r="AK172" s="32" t="s">
        <v>6</v>
      </c>
      <c r="AL172" s="32"/>
      <c r="AM172" s="40" t="s">
        <v>486</v>
      </c>
      <c r="AN172" s="41"/>
      <c r="AO172" s="188"/>
      <c r="AP172" s="188"/>
      <c r="AQ172" s="185"/>
      <c r="AR172" s="185"/>
    </row>
    <row r="173" spans="1:44">
      <c r="B173" s="29">
        <v>2022</v>
      </c>
      <c r="C173" s="29">
        <v>5</v>
      </c>
      <c r="D173" s="29">
        <v>12</v>
      </c>
      <c r="E173" s="30" t="s">
        <v>496</v>
      </c>
      <c r="F173" s="29">
        <v>2</v>
      </c>
      <c r="G173" s="31" t="s">
        <v>485</v>
      </c>
      <c r="H173" s="32" t="s">
        <v>467</v>
      </c>
      <c r="I173" s="33" t="s">
        <v>47</v>
      </c>
      <c r="J173" s="32"/>
      <c r="K173" s="9"/>
      <c r="L173" s="10"/>
      <c r="M173" s="10"/>
      <c r="N173" s="242" t="s">
        <v>492</v>
      </c>
      <c r="O173" s="9" t="s">
        <v>469</v>
      </c>
      <c r="P173" s="9">
        <v>50</v>
      </c>
      <c r="Q173" s="34" t="s">
        <v>706</v>
      </c>
      <c r="R173" s="35">
        <v>1005</v>
      </c>
      <c r="T173" s="36">
        <v>4100</v>
      </c>
      <c r="U173" s="36">
        <v>4100</v>
      </c>
      <c r="V173" s="35">
        <v>1005</v>
      </c>
      <c r="W173" s="35"/>
      <c r="X173" s="9">
        <v>1</v>
      </c>
      <c r="Y173" s="36">
        <v>4100</v>
      </c>
      <c r="Z173" s="9">
        <v>1</v>
      </c>
      <c r="AA173" s="36">
        <v>4100</v>
      </c>
      <c r="AB173" s="35"/>
      <c r="AC173" s="37"/>
      <c r="AD173" s="71"/>
      <c r="AE173" s="38"/>
      <c r="AF173" s="39"/>
      <c r="AG173" s="39"/>
      <c r="AH173" s="38"/>
      <c r="AI173" s="9" t="s">
        <v>5</v>
      </c>
      <c r="AJ173" s="32"/>
      <c r="AK173" s="32" t="s">
        <v>6</v>
      </c>
      <c r="AL173" s="32"/>
      <c r="AM173" s="40" t="s">
        <v>486</v>
      </c>
      <c r="AN173" s="41"/>
      <c r="AO173" s="188"/>
      <c r="AP173" s="188"/>
      <c r="AQ173" s="185"/>
      <c r="AR173" s="185"/>
    </row>
    <row r="174" spans="1:44">
      <c r="B174" s="29">
        <v>2022</v>
      </c>
      <c r="C174" s="29">
        <v>5</v>
      </c>
      <c r="D174" s="29">
        <v>12</v>
      </c>
      <c r="E174" s="30" t="s">
        <v>496</v>
      </c>
      <c r="F174" s="29"/>
      <c r="G174" s="208"/>
      <c r="H174" s="32" t="s">
        <v>467</v>
      </c>
      <c r="I174" s="68" t="s">
        <v>43</v>
      </c>
      <c r="J174" s="32"/>
      <c r="K174" s="9"/>
      <c r="L174" s="10"/>
      <c r="M174" s="10"/>
      <c r="N174" s="242"/>
      <c r="O174" s="69"/>
      <c r="P174" s="191">
        <v>25</v>
      </c>
      <c r="Q174" s="34" t="s">
        <v>483</v>
      </c>
      <c r="R174" s="35">
        <v>1005</v>
      </c>
      <c r="S174" s="35"/>
      <c r="T174" s="36" t="s">
        <v>30</v>
      </c>
      <c r="U174" s="192">
        <v>350</v>
      </c>
      <c r="V174" s="35">
        <v>1005</v>
      </c>
      <c r="W174" s="35"/>
      <c r="X174" s="9">
        <v>1</v>
      </c>
      <c r="Y174" s="35"/>
      <c r="Z174" s="9">
        <v>1</v>
      </c>
      <c r="AA174" s="192">
        <v>350</v>
      </c>
      <c r="AB174" s="35">
        <v>8750</v>
      </c>
      <c r="AC174" s="37" t="s">
        <v>766</v>
      </c>
      <c r="AD174" s="71"/>
      <c r="AE174" s="72"/>
      <c r="AF174" s="73"/>
      <c r="AG174" s="73"/>
      <c r="AH174" s="72"/>
      <c r="AI174" s="69"/>
      <c r="AJ174" s="67"/>
      <c r="AK174" s="32" t="s">
        <v>6</v>
      </c>
      <c r="AL174" s="32"/>
      <c r="AM174" s="40" t="s">
        <v>486</v>
      </c>
      <c r="AN174" s="41"/>
      <c r="AO174" s="188"/>
      <c r="AP174" s="188"/>
      <c r="AQ174" s="185"/>
      <c r="AR174" s="185"/>
    </row>
    <row r="175" spans="1:44">
      <c r="S175" s="35"/>
    </row>
    <row r="176" spans="1:44">
      <c r="A176">
        <v>1</v>
      </c>
      <c r="B176" s="29">
        <v>2022</v>
      </c>
      <c r="C176" s="29">
        <v>6</v>
      </c>
      <c r="D176" s="29">
        <v>6</v>
      </c>
      <c r="E176" s="30" t="s">
        <v>494</v>
      </c>
      <c r="F176" s="29"/>
      <c r="G176" s="31"/>
      <c r="H176" s="32" t="s">
        <v>467</v>
      </c>
      <c r="I176" s="33" t="s">
        <v>58</v>
      </c>
      <c r="J176" s="32"/>
      <c r="K176" s="9"/>
      <c r="L176" s="10"/>
      <c r="M176" s="10"/>
      <c r="N176" s="244"/>
      <c r="O176" s="9"/>
      <c r="P176" s="9">
        <v>12</v>
      </c>
      <c r="Q176" s="34" t="s">
        <v>483</v>
      </c>
      <c r="R176" s="35">
        <v>1005</v>
      </c>
      <c r="S176" s="35"/>
      <c r="T176" s="36" t="s">
        <v>30</v>
      </c>
      <c r="U176" s="35">
        <v>200</v>
      </c>
      <c r="V176" s="35">
        <v>1005</v>
      </c>
      <c r="W176" s="35"/>
      <c r="X176" s="9">
        <v>1</v>
      </c>
      <c r="Y176" s="35">
        <v>200</v>
      </c>
      <c r="Z176" s="9">
        <v>1</v>
      </c>
      <c r="AA176" s="35">
        <v>200</v>
      </c>
      <c r="AB176" s="35"/>
      <c r="AC176" s="70"/>
      <c r="AD176" s="190" t="s">
        <v>484</v>
      </c>
      <c r="AE176" s="72"/>
      <c r="AF176" s="39"/>
      <c r="AG176" s="39"/>
      <c r="AH176" s="38"/>
      <c r="AI176" s="9"/>
      <c r="AJ176" s="32"/>
      <c r="AK176" s="32"/>
      <c r="AL176" s="32"/>
      <c r="AM176" s="40"/>
      <c r="AN176" s="41"/>
      <c r="AO176" s="188"/>
      <c r="AP176" s="188"/>
      <c r="AQ176" s="185"/>
      <c r="AR176" s="185"/>
    </row>
    <row r="177" spans="1:44">
      <c r="B177" s="29">
        <v>2022</v>
      </c>
      <c r="C177" s="29">
        <v>6</v>
      </c>
      <c r="D177" s="29">
        <v>6</v>
      </c>
      <c r="E177" s="30" t="s">
        <v>494</v>
      </c>
      <c r="F177" s="29">
        <v>1</v>
      </c>
      <c r="G177" s="31" t="s">
        <v>485</v>
      </c>
      <c r="H177" s="32" t="s">
        <v>467</v>
      </c>
      <c r="I177" s="33" t="s">
        <v>47</v>
      </c>
      <c r="J177" s="32"/>
      <c r="K177" s="9"/>
      <c r="L177" s="10"/>
      <c r="M177" s="10"/>
      <c r="N177" s="242" t="s">
        <v>513</v>
      </c>
      <c r="O177" s="9" t="s">
        <v>469</v>
      </c>
      <c r="P177" s="9">
        <v>50</v>
      </c>
      <c r="Q177" s="34" t="s">
        <v>706</v>
      </c>
      <c r="R177" s="35">
        <v>1005</v>
      </c>
      <c r="T177" s="36">
        <v>4100</v>
      </c>
      <c r="U177" s="36">
        <v>4100</v>
      </c>
      <c r="V177" s="35">
        <v>1005</v>
      </c>
      <c r="W177" s="35"/>
      <c r="X177" s="9">
        <v>1</v>
      </c>
      <c r="Y177" s="36">
        <v>4100</v>
      </c>
      <c r="Z177" s="9">
        <v>1</v>
      </c>
      <c r="AA177" s="36">
        <v>4100</v>
      </c>
      <c r="AB177" s="35"/>
      <c r="AC177" s="37"/>
      <c r="AD177" s="37"/>
      <c r="AE177" s="38"/>
      <c r="AF177" s="39"/>
      <c r="AG177" s="39"/>
      <c r="AH177" s="38"/>
      <c r="AI177" s="9" t="s">
        <v>5</v>
      </c>
      <c r="AJ177" s="32"/>
      <c r="AK177" s="32" t="s">
        <v>6</v>
      </c>
      <c r="AL177" s="32"/>
      <c r="AM177" s="40" t="s">
        <v>486</v>
      </c>
      <c r="AN177" s="41"/>
      <c r="AO177" s="188"/>
      <c r="AP177" s="188"/>
      <c r="AQ177" s="185"/>
      <c r="AR177" s="185"/>
    </row>
    <row r="178" spans="1:44">
      <c r="A178">
        <v>1</v>
      </c>
      <c r="B178" s="29">
        <v>2022</v>
      </c>
      <c r="C178" s="29">
        <v>6</v>
      </c>
      <c r="D178" s="29">
        <v>6</v>
      </c>
      <c r="E178" s="30" t="s">
        <v>494</v>
      </c>
      <c r="F178" s="29">
        <v>1</v>
      </c>
      <c r="G178" s="31" t="s">
        <v>485</v>
      </c>
      <c r="H178" s="32" t="s">
        <v>467</v>
      </c>
      <c r="I178" s="33" t="s">
        <v>47</v>
      </c>
      <c r="J178" s="32"/>
      <c r="K178" s="9"/>
      <c r="L178" s="10"/>
      <c r="M178" s="10"/>
      <c r="N178" s="242" t="s">
        <v>513</v>
      </c>
      <c r="O178" s="9" t="s">
        <v>469</v>
      </c>
      <c r="P178" s="9">
        <v>50</v>
      </c>
      <c r="Q178" s="34" t="s">
        <v>706</v>
      </c>
      <c r="R178" s="35">
        <v>1005</v>
      </c>
      <c r="S178" s="35"/>
      <c r="T178" s="36">
        <v>4100</v>
      </c>
      <c r="U178" s="36">
        <v>4100</v>
      </c>
      <c r="V178" s="35">
        <v>1005</v>
      </c>
      <c r="W178" s="35"/>
      <c r="X178" s="9">
        <v>1</v>
      </c>
      <c r="Y178" s="36">
        <v>4100</v>
      </c>
      <c r="Z178" s="9">
        <v>1</v>
      </c>
      <c r="AA178" s="36">
        <v>4100</v>
      </c>
      <c r="AB178" s="35"/>
      <c r="AC178" s="37"/>
      <c r="AD178" s="71"/>
      <c r="AE178" s="38"/>
      <c r="AF178" s="39"/>
      <c r="AG178" s="39"/>
      <c r="AH178" s="38"/>
      <c r="AI178" s="9" t="s">
        <v>5</v>
      </c>
      <c r="AJ178" s="32"/>
      <c r="AK178" s="32" t="s">
        <v>6</v>
      </c>
      <c r="AL178" s="32"/>
      <c r="AM178" s="40" t="s">
        <v>486</v>
      </c>
      <c r="AN178" s="41"/>
      <c r="AO178" s="188"/>
      <c r="AP178" s="188"/>
      <c r="AQ178" s="185"/>
      <c r="AR178" s="185"/>
    </row>
    <row r="179" spans="1:44">
      <c r="A179">
        <v>1</v>
      </c>
      <c r="B179" s="29">
        <v>2022</v>
      </c>
      <c r="C179" s="29">
        <v>6</v>
      </c>
      <c r="D179" s="29">
        <v>6</v>
      </c>
      <c r="E179" s="30" t="s">
        <v>494</v>
      </c>
      <c r="F179" s="29"/>
      <c r="G179" s="208"/>
      <c r="H179" s="32" t="s">
        <v>467</v>
      </c>
      <c r="I179" s="68" t="s">
        <v>43</v>
      </c>
      <c r="J179" s="32"/>
      <c r="K179" s="9"/>
      <c r="L179" s="10"/>
      <c r="M179" s="10"/>
      <c r="N179" s="242"/>
      <c r="O179" s="69"/>
      <c r="P179" s="191">
        <v>25</v>
      </c>
      <c r="Q179" s="34" t="s">
        <v>483</v>
      </c>
      <c r="R179" s="35">
        <v>1005</v>
      </c>
      <c r="S179" s="35"/>
      <c r="T179" s="36" t="s">
        <v>30</v>
      </c>
      <c r="U179" s="192">
        <v>350</v>
      </c>
      <c r="V179" s="35">
        <v>1005</v>
      </c>
      <c r="W179" s="35"/>
      <c r="X179" s="9">
        <v>1</v>
      </c>
      <c r="Y179" s="35"/>
      <c r="Z179" s="9">
        <v>1</v>
      </c>
      <c r="AA179" s="192">
        <v>350</v>
      </c>
      <c r="AB179" s="35">
        <v>8750</v>
      </c>
      <c r="AC179" s="37" t="s">
        <v>766</v>
      </c>
      <c r="AD179" s="71"/>
      <c r="AE179" s="72"/>
      <c r="AF179" s="73"/>
      <c r="AG179" s="73"/>
      <c r="AH179" s="72"/>
      <c r="AI179" s="69"/>
      <c r="AJ179" s="67"/>
      <c r="AK179" s="32" t="s">
        <v>6</v>
      </c>
      <c r="AL179" s="32"/>
      <c r="AM179" s="40" t="s">
        <v>486</v>
      </c>
      <c r="AN179" s="41"/>
      <c r="AO179" s="188"/>
      <c r="AP179" s="188"/>
      <c r="AQ179" s="185"/>
      <c r="AR179" s="185"/>
    </row>
    <row r="180" spans="1:44">
      <c r="S180" s="35"/>
    </row>
    <row r="181" spans="1:44">
      <c r="A181">
        <v>1</v>
      </c>
      <c r="B181" s="29">
        <v>2022</v>
      </c>
      <c r="C181" s="29">
        <v>6</v>
      </c>
      <c r="D181" s="29">
        <v>6</v>
      </c>
      <c r="E181" s="30" t="s">
        <v>494</v>
      </c>
      <c r="F181" s="29"/>
      <c r="G181" s="31"/>
      <c r="H181" s="32" t="s">
        <v>467</v>
      </c>
      <c r="I181" s="33" t="s">
        <v>58</v>
      </c>
      <c r="J181" s="32"/>
      <c r="K181" s="9"/>
      <c r="L181" s="10"/>
      <c r="M181" s="10"/>
      <c r="N181" s="244"/>
      <c r="O181" s="9"/>
      <c r="P181" s="9">
        <v>12</v>
      </c>
      <c r="Q181" s="34" t="s">
        <v>483</v>
      </c>
      <c r="R181" s="35">
        <v>1005</v>
      </c>
      <c r="T181" s="36" t="s">
        <v>30</v>
      </c>
      <c r="U181" s="35">
        <v>200</v>
      </c>
      <c r="V181" s="35">
        <v>1005</v>
      </c>
      <c r="W181" s="35"/>
      <c r="X181" s="9">
        <v>1</v>
      </c>
      <c r="Y181" s="35">
        <v>200</v>
      </c>
      <c r="Z181" s="9">
        <v>1</v>
      </c>
      <c r="AA181" s="35">
        <v>200</v>
      </c>
      <c r="AB181" s="35"/>
      <c r="AC181" s="70"/>
      <c r="AD181" s="190" t="s">
        <v>484</v>
      </c>
      <c r="AE181" s="72"/>
      <c r="AF181" s="39"/>
      <c r="AG181" s="39"/>
      <c r="AH181" s="38"/>
      <c r="AI181" s="9"/>
      <c r="AJ181" s="32"/>
      <c r="AK181" s="32"/>
      <c r="AL181" s="32"/>
      <c r="AM181" s="40"/>
      <c r="AN181" s="41"/>
      <c r="AO181" s="188"/>
      <c r="AP181" s="188"/>
      <c r="AQ181" s="185"/>
      <c r="AR181" s="185"/>
    </row>
    <row r="182" spans="1:44">
      <c r="B182" s="29">
        <v>2022</v>
      </c>
      <c r="C182" s="29">
        <v>6</v>
      </c>
      <c r="D182" s="29">
        <v>6</v>
      </c>
      <c r="E182" s="30" t="s">
        <v>494</v>
      </c>
      <c r="F182" s="29">
        <v>1</v>
      </c>
      <c r="G182" s="31" t="s">
        <v>485</v>
      </c>
      <c r="H182" s="32" t="s">
        <v>467</v>
      </c>
      <c r="I182" s="33" t="s">
        <v>47</v>
      </c>
      <c r="J182" s="32"/>
      <c r="K182" s="9"/>
      <c r="L182" s="10"/>
      <c r="M182" s="10"/>
      <c r="N182" s="242" t="s">
        <v>513</v>
      </c>
      <c r="O182" s="9" t="s">
        <v>469</v>
      </c>
      <c r="P182" s="9">
        <v>50</v>
      </c>
      <c r="Q182" s="34" t="s">
        <v>706</v>
      </c>
      <c r="R182" s="35">
        <v>1005</v>
      </c>
      <c r="S182" s="35"/>
      <c r="T182" s="36">
        <v>4100</v>
      </c>
      <c r="U182" s="36">
        <v>4100</v>
      </c>
      <c r="V182" s="35">
        <v>1005</v>
      </c>
      <c r="W182" s="35"/>
      <c r="X182" s="9">
        <v>1</v>
      </c>
      <c r="Y182" s="36">
        <v>4100</v>
      </c>
      <c r="Z182" s="9">
        <v>1</v>
      </c>
      <c r="AA182" s="36">
        <v>4100</v>
      </c>
      <c r="AB182" s="35"/>
      <c r="AC182" s="37"/>
      <c r="AD182" s="37"/>
      <c r="AE182" s="38"/>
      <c r="AF182" s="39"/>
      <c r="AG182" s="39"/>
      <c r="AH182" s="38"/>
      <c r="AI182" s="9" t="s">
        <v>5</v>
      </c>
      <c r="AJ182" s="32"/>
      <c r="AK182" s="32" t="s">
        <v>6</v>
      </c>
      <c r="AL182" s="32"/>
      <c r="AM182" s="40" t="s">
        <v>486</v>
      </c>
      <c r="AN182" s="41"/>
      <c r="AO182" s="188"/>
      <c r="AP182" s="188"/>
      <c r="AQ182" s="185"/>
      <c r="AR182" s="185"/>
    </row>
    <row r="183" spans="1:44">
      <c r="A183">
        <v>1</v>
      </c>
      <c r="B183" s="29">
        <v>2022</v>
      </c>
      <c r="C183" s="29">
        <v>6</v>
      </c>
      <c r="D183" s="29">
        <v>6</v>
      </c>
      <c r="E183" s="30" t="s">
        <v>494</v>
      </c>
      <c r="F183" s="29">
        <v>1</v>
      </c>
      <c r="G183" s="31" t="s">
        <v>485</v>
      </c>
      <c r="H183" s="32" t="s">
        <v>467</v>
      </c>
      <c r="I183" s="33" t="s">
        <v>47</v>
      </c>
      <c r="J183" s="32"/>
      <c r="K183" s="9"/>
      <c r="L183" s="10"/>
      <c r="M183" s="10"/>
      <c r="N183" s="242" t="s">
        <v>513</v>
      </c>
      <c r="O183" s="9" t="s">
        <v>469</v>
      </c>
      <c r="P183" s="9">
        <v>50</v>
      </c>
      <c r="Q183" s="34" t="s">
        <v>706</v>
      </c>
      <c r="R183" s="35">
        <v>1005</v>
      </c>
      <c r="S183" s="35"/>
      <c r="T183" s="36">
        <v>4100</v>
      </c>
      <c r="U183" s="36">
        <v>4100</v>
      </c>
      <c r="V183" s="35">
        <v>1005</v>
      </c>
      <c r="W183" s="35"/>
      <c r="X183" s="9">
        <v>1</v>
      </c>
      <c r="Y183" s="36">
        <v>4100</v>
      </c>
      <c r="Z183" s="9">
        <v>1</v>
      </c>
      <c r="AA183" s="36">
        <v>4100</v>
      </c>
      <c r="AB183" s="35"/>
      <c r="AC183" s="37"/>
      <c r="AD183" s="71"/>
      <c r="AE183" s="38"/>
      <c r="AF183" s="39"/>
      <c r="AG183" s="39"/>
      <c r="AH183" s="38"/>
      <c r="AI183" s="9" t="s">
        <v>5</v>
      </c>
      <c r="AJ183" s="32"/>
      <c r="AK183" s="32" t="s">
        <v>6</v>
      </c>
      <c r="AL183" s="32"/>
      <c r="AM183" s="40" t="s">
        <v>486</v>
      </c>
      <c r="AN183" s="41"/>
      <c r="AO183" s="188"/>
      <c r="AP183" s="188"/>
      <c r="AQ183" s="185"/>
      <c r="AR183" s="185"/>
    </row>
    <row r="184" spans="1:44">
      <c r="A184">
        <v>1</v>
      </c>
      <c r="B184" s="29">
        <v>2022</v>
      </c>
      <c r="C184" s="29">
        <v>6</v>
      </c>
      <c r="D184" s="29">
        <v>6</v>
      </c>
      <c r="E184" s="30" t="s">
        <v>494</v>
      </c>
      <c r="F184" s="29"/>
      <c r="G184" s="208"/>
      <c r="H184" s="32" t="s">
        <v>467</v>
      </c>
      <c r="I184" s="68" t="s">
        <v>43</v>
      </c>
      <c r="J184" s="32"/>
      <c r="K184" s="9"/>
      <c r="L184" s="10"/>
      <c r="M184" s="10"/>
      <c r="N184" s="242"/>
      <c r="O184" s="69"/>
      <c r="P184" s="191">
        <v>25</v>
      </c>
      <c r="Q184" s="34" t="s">
        <v>483</v>
      </c>
      <c r="R184" s="35">
        <v>1005</v>
      </c>
      <c r="S184" s="35"/>
      <c r="T184" s="36" t="s">
        <v>30</v>
      </c>
      <c r="U184" s="192">
        <v>350</v>
      </c>
      <c r="V184" s="35">
        <v>1005</v>
      </c>
      <c r="W184" s="35"/>
      <c r="X184" s="9">
        <v>1</v>
      </c>
      <c r="Y184" s="35"/>
      <c r="Z184" s="9">
        <v>1</v>
      </c>
      <c r="AA184" s="192">
        <v>350</v>
      </c>
      <c r="AB184" s="35">
        <v>8750</v>
      </c>
      <c r="AC184" s="37" t="s">
        <v>766</v>
      </c>
      <c r="AD184" s="71"/>
      <c r="AE184" s="72"/>
      <c r="AF184" s="73"/>
      <c r="AG184" s="73"/>
      <c r="AH184" s="72"/>
      <c r="AI184" s="69"/>
      <c r="AJ184" s="67"/>
      <c r="AK184" s="32" t="s">
        <v>6</v>
      </c>
      <c r="AL184" s="32"/>
      <c r="AM184" s="40" t="s">
        <v>486</v>
      </c>
      <c r="AN184" s="41"/>
      <c r="AO184" s="188"/>
      <c r="AP184" s="188"/>
      <c r="AQ184" s="185"/>
      <c r="AR184" s="185"/>
    </row>
    <row r="186" spans="1:44">
      <c r="B186" s="29">
        <v>2022</v>
      </c>
      <c r="C186" s="29">
        <v>6</v>
      </c>
      <c r="D186" s="29">
        <v>9</v>
      </c>
      <c r="E186" s="30" t="s">
        <v>495</v>
      </c>
      <c r="F186" s="29"/>
      <c r="G186" s="31"/>
      <c r="H186" s="32" t="s">
        <v>467</v>
      </c>
      <c r="I186" s="33" t="s">
        <v>58</v>
      </c>
      <c r="J186" s="32"/>
      <c r="K186" s="9"/>
      <c r="L186" s="10"/>
      <c r="M186" s="10"/>
      <c r="N186" s="242"/>
      <c r="O186" s="9"/>
      <c r="P186" s="9">
        <v>12</v>
      </c>
      <c r="Q186" s="34" t="s">
        <v>483</v>
      </c>
      <c r="R186" s="35">
        <v>1200</v>
      </c>
      <c r="S186" s="35"/>
      <c r="T186" s="36" t="s">
        <v>30</v>
      </c>
      <c r="U186" s="35">
        <v>200</v>
      </c>
      <c r="V186" s="35">
        <v>1200</v>
      </c>
      <c r="W186" s="35"/>
      <c r="X186" s="9">
        <v>1</v>
      </c>
      <c r="Y186" s="35">
        <v>200</v>
      </c>
      <c r="Z186" s="9">
        <v>1</v>
      </c>
      <c r="AA186" s="35">
        <v>200</v>
      </c>
      <c r="AB186" s="35"/>
      <c r="AC186" s="37"/>
      <c r="AD186" s="190" t="s">
        <v>484</v>
      </c>
      <c r="AE186" s="38"/>
      <c r="AF186" s="39"/>
      <c r="AG186" s="39"/>
      <c r="AH186" s="38"/>
      <c r="AI186" s="9"/>
      <c r="AJ186" s="32"/>
      <c r="AK186" s="32"/>
      <c r="AL186" s="32"/>
      <c r="AM186" s="40"/>
      <c r="AN186" s="41"/>
      <c r="AO186" s="188"/>
      <c r="AP186" s="188"/>
      <c r="AQ186" s="185"/>
      <c r="AR186" s="185"/>
    </row>
    <row r="187" spans="1:44">
      <c r="B187" s="29">
        <v>2022</v>
      </c>
      <c r="C187" s="29">
        <v>6</v>
      </c>
      <c r="D187" s="29">
        <v>9</v>
      </c>
      <c r="E187" s="30" t="s">
        <v>495</v>
      </c>
      <c r="F187" s="29">
        <v>5</v>
      </c>
      <c r="G187" s="31" t="s">
        <v>485</v>
      </c>
      <c r="H187" s="32" t="s">
        <v>467</v>
      </c>
      <c r="I187" s="33" t="s">
        <v>47</v>
      </c>
      <c r="J187" s="32"/>
      <c r="K187" s="9"/>
      <c r="L187" s="10"/>
      <c r="M187" s="10"/>
      <c r="N187" s="242" t="s">
        <v>502</v>
      </c>
      <c r="O187" s="9" t="s">
        <v>34</v>
      </c>
      <c r="P187" s="9">
        <v>50</v>
      </c>
      <c r="Q187" s="34" t="s">
        <v>757</v>
      </c>
      <c r="R187" s="35">
        <v>1195</v>
      </c>
      <c r="S187" s="35"/>
      <c r="T187" s="36">
        <v>5000</v>
      </c>
      <c r="U187" s="36">
        <v>5000</v>
      </c>
      <c r="V187" s="35">
        <v>1195</v>
      </c>
      <c r="W187" s="35"/>
      <c r="X187" s="9">
        <v>1</v>
      </c>
      <c r="Y187" s="36">
        <v>5000</v>
      </c>
      <c r="Z187" s="9">
        <v>1</v>
      </c>
      <c r="AA187" s="36">
        <v>5000</v>
      </c>
      <c r="AB187" s="35"/>
      <c r="AC187" s="37"/>
      <c r="AD187" s="37"/>
      <c r="AE187" s="38"/>
      <c r="AF187" s="39"/>
      <c r="AG187" s="39"/>
      <c r="AH187" s="38"/>
      <c r="AI187" s="9" t="s">
        <v>5</v>
      </c>
      <c r="AJ187" s="32"/>
      <c r="AK187" s="32" t="s">
        <v>6</v>
      </c>
      <c r="AL187" s="32"/>
      <c r="AM187" s="40" t="s">
        <v>486</v>
      </c>
      <c r="AN187" s="41"/>
      <c r="AO187" s="188"/>
      <c r="AP187" s="188"/>
      <c r="AQ187" s="185"/>
      <c r="AR187" s="185"/>
    </row>
    <row r="188" spans="1:44">
      <c r="B188" s="29">
        <v>2022</v>
      </c>
      <c r="C188" s="29">
        <v>6</v>
      </c>
      <c r="D188" s="29">
        <v>9</v>
      </c>
      <c r="E188" s="30" t="s">
        <v>495</v>
      </c>
      <c r="F188" s="29">
        <v>5</v>
      </c>
      <c r="G188" s="31" t="s">
        <v>485</v>
      </c>
      <c r="H188" s="32" t="s">
        <v>467</v>
      </c>
      <c r="I188" s="33" t="s">
        <v>47</v>
      </c>
      <c r="J188" s="32"/>
      <c r="K188" s="9"/>
      <c r="L188" s="10"/>
      <c r="M188" s="10"/>
      <c r="N188" s="242" t="s">
        <v>502</v>
      </c>
      <c r="O188" s="9" t="s">
        <v>34</v>
      </c>
      <c r="P188" s="9">
        <v>50</v>
      </c>
      <c r="Q188" s="34" t="s">
        <v>757</v>
      </c>
      <c r="R188" s="35">
        <v>1195</v>
      </c>
      <c r="S188" s="35"/>
      <c r="T188" s="36">
        <v>5000</v>
      </c>
      <c r="U188" s="36">
        <v>5000</v>
      </c>
      <c r="V188" s="35">
        <v>1195</v>
      </c>
      <c r="W188" s="35"/>
      <c r="X188" s="9">
        <v>1</v>
      </c>
      <c r="Y188" s="36">
        <v>5000</v>
      </c>
      <c r="Z188" s="9">
        <v>1</v>
      </c>
      <c r="AA188" s="36">
        <v>5000</v>
      </c>
      <c r="AB188" s="35"/>
      <c r="AC188" s="37"/>
      <c r="AD188" s="37"/>
      <c r="AE188" s="38"/>
      <c r="AF188" s="39"/>
      <c r="AG188" s="39"/>
      <c r="AH188" s="38"/>
      <c r="AI188" s="9" t="s">
        <v>5</v>
      </c>
      <c r="AJ188" s="32"/>
      <c r="AK188" s="32" t="s">
        <v>6</v>
      </c>
      <c r="AL188" s="32"/>
      <c r="AM188" s="40" t="s">
        <v>486</v>
      </c>
      <c r="AN188" s="41"/>
      <c r="AO188" s="188"/>
      <c r="AP188" s="188"/>
      <c r="AQ188" s="185"/>
      <c r="AR188" s="185"/>
    </row>
    <row r="189" spans="1:44">
      <c r="B189" s="29">
        <v>2022</v>
      </c>
      <c r="C189" s="29">
        <v>6</v>
      </c>
      <c r="D189" s="29">
        <v>9</v>
      </c>
      <c r="E189" s="30" t="s">
        <v>495</v>
      </c>
      <c r="F189" s="29"/>
      <c r="G189" s="208"/>
      <c r="H189" s="32" t="s">
        <v>467</v>
      </c>
      <c r="I189" s="33" t="s">
        <v>43</v>
      </c>
      <c r="J189" s="32"/>
      <c r="K189" s="9"/>
      <c r="L189" s="10"/>
      <c r="M189" s="10"/>
      <c r="N189" s="242"/>
      <c r="O189" s="9"/>
      <c r="P189" s="191">
        <v>25</v>
      </c>
      <c r="Q189" s="34" t="s">
        <v>483</v>
      </c>
      <c r="R189" s="35">
        <v>1195</v>
      </c>
      <c r="T189" s="36" t="s">
        <v>30</v>
      </c>
      <c r="U189" s="192">
        <v>350</v>
      </c>
      <c r="V189" s="35">
        <v>1195</v>
      </c>
      <c r="W189" s="35"/>
      <c r="X189" s="9">
        <v>1</v>
      </c>
      <c r="Y189" s="35"/>
      <c r="Z189" s="9">
        <v>1</v>
      </c>
      <c r="AA189" s="192">
        <v>350</v>
      </c>
      <c r="AB189" s="35">
        <v>10550</v>
      </c>
      <c r="AC189" s="37" t="s">
        <v>758</v>
      </c>
      <c r="AD189" s="37"/>
      <c r="AE189" s="38"/>
      <c r="AF189" s="39"/>
      <c r="AG189" s="39"/>
      <c r="AH189" s="38"/>
      <c r="AI189" s="9"/>
      <c r="AJ189" s="32"/>
      <c r="AK189" s="32" t="s">
        <v>6</v>
      </c>
      <c r="AL189" s="32"/>
      <c r="AM189" s="40" t="s">
        <v>486</v>
      </c>
      <c r="AN189" s="41"/>
      <c r="AO189" s="188"/>
      <c r="AP189" s="188"/>
      <c r="AQ189" s="185"/>
      <c r="AR189" s="185"/>
    </row>
    <row r="190" spans="1:44">
      <c r="S190" s="35"/>
    </row>
    <row r="191" spans="1:44">
      <c r="B191" s="29">
        <v>2022</v>
      </c>
      <c r="C191" s="29">
        <v>6</v>
      </c>
      <c r="D191" s="29">
        <v>7</v>
      </c>
      <c r="E191" s="30" t="s">
        <v>496</v>
      </c>
      <c r="F191" s="29">
        <v>6</v>
      </c>
      <c r="G191" s="31" t="s">
        <v>485</v>
      </c>
      <c r="H191" s="32" t="s">
        <v>467</v>
      </c>
      <c r="I191" s="68" t="s">
        <v>47</v>
      </c>
      <c r="J191" s="32"/>
      <c r="K191" s="9"/>
      <c r="L191" s="10"/>
      <c r="M191" s="10"/>
      <c r="N191" s="242" t="s">
        <v>516</v>
      </c>
      <c r="O191" s="69" t="s">
        <v>415</v>
      </c>
      <c r="P191" s="69">
        <v>50</v>
      </c>
      <c r="Q191" s="34" t="s">
        <v>284</v>
      </c>
      <c r="R191" s="35">
        <v>1020</v>
      </c>
      <c r="S191" s="35"/>
      <c r="T191" s="36">
        <v>4000</v>
      </c>
      <c r="U191" s="35">
        <v>4000</v>
      </c>
      <c r="V191" s="35">
        <v>1020</v>
      </c>
      <c r="W191" s="35"/>
      <c r="X191" s="9">
        <v>1</v>
      </c>
      <c r="Y191" s="35">
        <v>4000</v>
      </c>
      <c r="Z191" s="9">
        <v>1</v>
      </c>
      <c r="AA191" s="35">
        <v>4000</v>
      </c>
      <c r="AB191" s="35"/>
      <c r="AC191" s="37"/>
      <c r="AD191" s="37"/>
      <c r="AE191" s="72"/>
      <c r="AF191" s="73"/>
      <c r="AG191" s="73"/>
      <c r="AH191" s="72"/>
      <c r="AI191" s="69"/>
      <c r="AJ191" s="67"/>
      <c r="AK191" s="32" t="s">
        <v>6</v>
      </c>
      <c r="AL191" s="32"/>
      <c r="AM191" s="40" t="s">
        <v>470</v>
      </c>
      <c r="AN191" s="41"/>
      <c r="AO191" s="188"/>
      <c r="AP191" s="188"/>
      <c r="AQ191" s="185"/>
      <c r="AR191" s="185"/>
    </row>
    <row r="192" spans="1:44">
      <c r="B192" s="29">
        <v>2022</v>
      </c>
      <c r="C192" s="29">
        <v>6</v>
      </c>
      <c r="D192" s="29">
        <v>7</v>
      </c>
      <c r="E192" s="30" t="s">
        <v>496</v>
      </c>
      <c r="F192" s="29">
        <v>6</v>
      </c>
      <c r="G192" s="31" t="s">
        <v>485</v>
      </c>
      <c r="H192" s="32" t="s">
        <v>467</v>
      </c>
      <c r="I192" s="68" t="s">
        <v>47</v>
      </c>
      <c r="J192" s="32"/>
      <c r="K192" s="9"/>
      <c r="L192" s="10"/>
      <c r="M192" s="10"/>
      <c r="N192" s="242" t="s">
        <v>516</v>
      </c>
      <c r="O192" s="69" t="s">
        <v>415</v>
      </c>
      <c r="P192" s="69">
        <v>50</v>
      </c>
      <c r="Q192" s="34" t="s">
        <v>284</v>
      </c>
      <c r="R192" s="35">
        <v>1020</v>
      </c>
      <c r="S192" s="35"/>
      <c r="T192" s="36">
        <v>4000</v>
      </c>
      <c r="U192" s="35">
        <v>4000</v>
      </c>
      <c r="V192" s="35">
        <v>1020</v>
      </c>
      <c r="W192" s="35"/>
      <c r="X192" s="9">
        <v>1</v>
      </c>
      <c r="Y192" s="35">
        <v>4000</v>
      </c>
      <c r="Z192" s="9">
        <v>1</v>
      </c>
      <c r="AA192" s="35">
        <v>4000</v>
      </c>
      <c r="AB192" s="35"/>
      <c r="AC192" s="37"/>
      <c r="AD192" s="71"/>
      <c r="AE192" s="72"/>
      <c r="AF192" s="73"/>
      <c r="AG192" s="73"/>
      <c r="AH192" s="72"/>
      <c r="AI192" s="69" t="s">
        <v>5</v>
      </c>
      <c r="AJ192" s="67"/>
      <c r="AK192" s="32" t="s">
        <v>6</v>
      </c>
      <c r="AL192" s="32"/>
      <c r="AM192" s="40" t="s">
        <v>470</v>
      </c>
      <c r="AN192" s="41"/>
      <c r="AO192" s="188"/>
      <c r="AP192" s="188"/>
      <c r="AQ192" s="185"/>
      <c r="AR192" s="185"/>
    </row>
    <row r="193" spans="1:44">
      <c r="B193" s="29">
        <v>2022</v>
      </c>
      <c r="C193" s="29">
        <v>6</v>
      </c>
      <c r="D193" s="29">
        <v>7</v>
      </c>
      <c r="E193" s="30" t="s">
        <v>496</v>
      </c>
      <c r="F193" s="29"/>
      <c r="G193" s="208"/>
      <c r="H193" s="32" t="s">
        <v>467</v>
      </c>
      <c r="I193" s="68" t="s">
        <v>43</v>
      </c>
      <c r="J193" s="32"/>
      <c r="K193" s="9"/>
      <c r="L193" s="10"/>
      <c r="M193" s="10"/>
      <c r="N193" s="242"/>
      <c r="O193" s="69"/>
      <c r="P193" s="191">
        <v>25</v>
      </c>
      <c r="Q193" s="34" t="s">
        <v>483</v>
      </c>
      <c r="R193" s="35">
        <v>1020</v>
      </c>
      <c r="T193" s="36" t="s">
        <v>30</v>
      </c>
      <c r="U193" s="192">
        <v>350</v>
      </c>
      <c r="V193" s="35">
        <v>1020</v>
      </c>
      <c r="W193" s="35"/>
      <c r="X193" s="9">
        <v>1</v>
      </c>
      <c r="Y193" s="35"/>
      <c r="Z193" s="9">
        <v>1</v>
      </c>
      <c r="AA193" s="192">
        <v>350</v>
      </c>
      <c r="AB193" s="35">
        <v>8350</v>
      </c>
      <c r="AC193" s="37" t="s">
        <v>910</v>
      </c>
      <c r="AD193" s="71"/>
      <c r="AE193" s="72"/>
      <c r="AF193" s="73"/>
      <c r="AG193" s="73"/>
      <c r="AH193" s="72"/>
      <c r="AI193" s="69"/>
      <c r="AJ193" s="67"/>
      <c r="AK193" s="32" t="s">
        <v>6</v>
      </c>
      <c r="AL193" s="32"/>
      <c r="AM193" s="40" t="s">
        <v>470</v>
      </c>
      <c r="AN193" s="41"/>
      <c r="AO193" s="188"/>
      <c r="AP193" s="188"/>
      <c r="AQ193" s="185"/>
      <c r="AR193" s="185"/>
    </row>
    <row r="194" spans="1:44">
      <c r="S194" s="35"/>
    </row>
    <row r="195" spans="1:44">
      <c r="B195" s="29">
        <v>2022</v>
      </c>
      <c r="C195" s="29">
        <v>6</v>
      </c>
      <c r="D195" s="29">
        <v>14</v>
      </c>
      <c r="E195" s="30" t="s">
        <v>496</v>
      </c>
      <c r="F195" s="29">
        <v>3</v>
      </c>
      <c r="G195" s="31" t="s">
        <v>485</v>
      </c>
      <c r="H195" s="32" t="s">
        <v>467</v>
      </c>
      <c r="I195" s="33" t="s">
        <v>47</v>
      </c>
      <c r="J195" s="32"/>
      <c r="K195" s="9"/>
      <c r="L195" s="10"/>
      <c r="M195" s="10"/>
      <c r="N195" s="242" t="s">
        <v>499</v>
      </c>
      <c r="O195" s="9" t="s">
        <v>15</v>
      </c>
      <c r="P195" s="9">
        <v>25</v>
      </c>
      <c r="Q195" s="34" t="s">
        <v>356</v>
      </c>
      <c r="R195" s="35">
        <v>1120</v>
      </c>
      <c r="S195" s="35"/>
      <c r="T195" s="36">
        <v>8000</v>
      </c>
      <c r="U195" s="36">
        <v>8000</v>
      </c>
      <c r="V195" s="35">
        <v>1120</v>
      </c>
      <c r="W195" s="35"/>
      <c r="X195" s="9">
        <v>1</v>
      </c>
      <c r="Y195" s="36">
        <v>8000</v>
      </c>
      <c r="Z195" s="9">
        <v>1</v>
      </c>
      <c r="AA195" s="36">
        <v>8000</v>
      </c>
      <c r="AB195" s="35"/>
      <c r="AC195" s="37"/>
      <c r="AD195" s="37"/>
      <c r="AE195" s="38"/>
      <c r="AF195" s="39"/>
      <c r="AG195" s="39"/>
      <c r="AH195" s="38"/>
      <c r="AI195" s="9"/>
      <c r="AJ195" s="32"/>
      <c r="AK195" s="32" t="s">
        <v>6</v>
      </c>
      <c r="AL195" s="32"/>
      <c r="AM195" s="40" t="s">
        <v>470</v>
      </c>
      <c r="AN195" s="41"/>
      <c r="AO195" s="188"/>
      <c r="AP195" s="188"/>
      <c r="AQ195" s="185"/>
      <c r="AR195" s="185"/>
    </row>
    <row r="196" spans="1:44">
      <c r="B196" s="29">
        <v>2022</v>
      </c>
      <c r="C196" s="29">
        <v>6</v>
      </c>
      <c r="D196" s="29">
        <v>14</v>
      </c>
      <c r="E196" s="30" t="s">
        <v>496</v>
      </c>
      <c r="F196" s="29">
        <v>3</v>
      </c>
      <c r="G196" s="31" t="s">
        <v>485</v>
      </c>
      <c r="H196" s="32" t="s">
        <v>467</v>
      </c>
      <c r="I196" s="33" t="s">
        <v>47</v>
      </c>
      <c r="J196" s="32"/>
      <c r="K196" s="9"/>
      <c r="L196" s="10"/>
      <c r="M196" s="10"/>
      <c r="N196" s="242" t="s">
        <v>499</v>
      </c>
      <c r="O196" s="9" t="s">
        <v>15</v>
      </c>
      <c r="P196" s="9">
        <v>25</v>
      </c>
      <c r="Q196" s="34" t="s">
        <v>356</v>
      </c>
      <c r="R196" s="35">
        <v>1120</v>
      </c>
      <c r="S196" s="35"/>
      <c r="T196" s="36">
        <v>8000</v>
      </c>
      <c r="U196" s="36">
        <v>8000</v>
      </c>
      <c r="V196" s="35">
        <v>1120</v>
      </c>
      <c r="W196" s="35"/>
      <c r="X196" s="9">
        <v>1</v>
      </c>
      <c r="Y196" s="36">
        <v>8000</v>
      </c>
      <c r="Z196" s="9">
        <v>1</v>
      </c>
      <c r="AA196" s="36">
        <v>8000</v>
      </c>
      <c r="AB196" s="35"/>
      <c r="AC196" s="37"/>
      <c r="AD196" s="71"/>
      <c r="AE196" s="38"/>
      <c r="AF196" s="39"/>
      <c r="AG196" s="39"/>
      <c r="AH196" s="38"/>
      <c r="AI196" s="9" t="s">
        <v>5</v>
      </c>
      <c r="AJ196" s="32"/>
      <c r="AK196" s="32" t="s">
        <v>6</v>
      </c>
      <c r="AL196" s="32"/>
      <c r="AM196" s="40" t="s">
        <v>470</v>
      </c>
      <c r="AN196" s="41"/>
      <c r="AO196" s="188"/>
      <c r="AP196" s="188"/>
      <c r="AQ196" s="188"/>
      <c r="AR196" s="185"/>
    </row>
    <row r="197" spans="1:44">
      <c r="B197" s="29">
        <v>2022</v>
      </c>
      <c r="C197" s="29">
        <v>6</v>
      </c>
      <c r="D197" s="29">
        <v>14</v>
      </c>
      <c r="E197" s="30" t="s">
        <v>496</v>
      </c>
      <c r="F197" s="29"/>
      <c r="G197" s="208"/>
      <c r="H197" s="32" t="s">
        <v>467</v>
      </c>
      <c r="I197" s="33" t="s">
        <v>43</v>
      </c>
      <c r="J197" s="32"/>
      <c r="K197" s="9"/>
      <c r="L197" s="10"/>
      <c r="M197" s="10"/>
      <c r="N197" s="242"/>
      <c r="O197" s="9"/>
      <c r="P197" s="191">
        <v>25</v>
      </c>
      <c r="Q197" s="34" t="s">
        <v>483</v>
      </c>
      <c r="R197" s="35">
        <v>1120</v>
      </c>
      <c r="T197" s="36" t="s">
        <v>30</v>
      </c>
      <c r="U197" s="472">
        <v>500</v>
      </c>
      <c r="V197" s="35">
        <v>1120</v>
      </c>
      <c r="W197" s="35"/>
      <c r="X197" s="9">
        <v>1</v>
      </c>
      <c r="Y197" s="35"/>
      <c r="Z197" s="9">
        <v>1</v>
      </c>
      <c r="AA197" s="472">
        <v>500</v>
      </c>
      <c r="AB197" s="35">
        <v>16500</v>
      </c>
      <c r="AC197" s="37" t="s">
        <v>756</v>
      </c>
      <c r="AD197" s="71"/>
      <c r="AE197" s="38"/>
      <c r="AF197" s="39"/>
      <c r="AG197" s="39"/>
      <c r="AH197" s="38"/>
      <c r="AI197" s="9"/>
      <c r="AJ197" s="32"/>
      <c r="AK197" s="32" t="s">
        <v>6</v>
      </c>
      <c r="AL197" s="32"/>
      <c r="AM197" s="40" t="s">
        <v>470</v>
      </c>
      <c r="AN197" s="41"/>
      <c r="AO197" s="188"/>
      <c r="AP197" s="188"/>
      <c r="AQ197" s="185"/>
      <c r="AR197" s="185"/>
    </row>
    <row r="198" spans="1:44">
      <c r="S198" s="35"/>
    </row>
    <row r="199" spans="1:44">
      <c r="B199" s="29">
        <v>2022</v>
      </c>
      <c r="C199" s="29">
        <v>6</v>
      </c>
      <c r="D199" s="29">
        <v>14</v>
      </c>
      <c r="E199" s="30" t="s">
        <v>496</v>
      </c>
      <c r="F199" s="29"/>
      <c r="G199" s="31"/>
      <c r="H199" s="32" t="s">
        <v>467</v>
      </c>
      <c r="I199" s="33" t="s">
        <v>58</v>
      </c>
      <c r="J199" s="32"/>
      <c r="K199" s="9"/>
      <c r="L199" s="10"/>
      <c r="M199" s="10"/>
      <c r="N199" s="246"/>
      <c r="O199" s="9"/>
      <c r="P199" s="9">
        <v>12</v>
      </c>
      <c r="Q199" s="34" t="s">
        <v>483</v>
      </c>
      <c r="R199" s="35">
        <v>1120</v>
      </c>
      <c r="S199" s="35"/>
      <c r="T199" s="36" t="s">
        <v>30</v>
      </c>
      <c r="U199" s="35">
        <v>200</v>
      </c>
      <c r="V199" s="35">
        <v>1120</v>
      </c>
      <c r="W199" s="35">
        <v>1120</v>
      </c>
      <c r="X199" s="9">
        <v>1</v>
      </c>
      <c r="Y199" s="35">
        <v>200</v>
      </c>
      <c r="Z199" s="9">
        <v>1</v>
      </c>
      <c r="AA199" s="35">
        <v>200</v>
      </c>
      <c r="AB199" s="35"/>
      <c r="AC199" s="187"/>
      <c r="AD199" s="37"/>
      <c r="AE199" s="38"/>
      <c r="AF199" s="39"/>
      <c r="AG199" s="39"/>
      <c r="AH199" s="38"/>
      <c r="AI199" s="9"/>
      <c r="AJ199" s="32"/>
      <c r="AK199" s="32"/>
      <c r="AL199" s="32"/>
      <c r="AM199" s="40"/>
      <c r="AN199" s="41"/>
      <c r="AO199" s="188"/>
      <c r="AP199" s="188"/>
      <c r="AQ199" s="185"/>
      <c r="AR199" s="185"/>
    </row>
    <row r="200" spans="1:44">
      <c r="B200" s="29">
        <v>2022</v>
      </c>
      <c r="C200" s="29">
        <v>6</v>
      </c>
      <c r="D200" s="29">
        <v>14</v>
      </c>
      <c r="E200" s="30" t="s">
        <v>496</v>
      </c>
      <c r="F200" s="29">
        <v>3</v>
      </c>
      <c r="G200" s="31" t="s">
        <v>485</v>
      </c>
      <c r="H200" s="32" t="s">
        <v>467</v>
      </c>
      <c r="I200" s="33" t="s">
        <v>47</v>
      </c>
      <c r="J200" s="32"/>
      <c r="K200" s="9"/>
      <c r="L200" s="10"/>
      <c r="M200" s="10"/>
      <c r="N200" s="242" t="s">
        <v>499</v>
      </c>
      <c r="O200" s="9" t="s">
        <v>15</v>
      </c>
      <c r="P200" s="9">
        <v>50</v>
      </c>
      <c r="Q200" s="34" t="s">
        <v>356</v>
      </c>
      <c r="R200" s="35">
        <v>1120</v>
      </c>
      <c r="S200" s="35"/>
      <c r="T200" s="36">
        <v>5000</v>
      </c>
      <c r="U200" s="36">
        <v>5000</v>
      </c>
      <c r="V200" s="35">
        <v>1120</v>
      </c>
      <c r="W200" s="35">
        <v>1120</v>
      </c>
      <c r="X200" s="9">
        <v>1</v>
      </c>
      <c r="Y200" s="36">
        <v>5000</v>
      </c>
      <c r="Z200" s="9">
        <v>1</v>
      </c>
      <c r="AA200" s="36">
        <v>5000</v>
      </c>
      <c r="AB200" s="35"/>
      <c r="AC200" s="37"/>
      <c r="AD200" s="37"/>
      <c r="AE200" s="38"/>
      <c r="AF200" s="39"/>
      <c r="AG200" s="39"/>
      <c r="AH200" s="38"/>
      <c r="AI200" s="9" t="s">
        <v>5</v>
      </c>
      <c r="AJ200" s="32"/>
      <c r="AK200" s="32" t="s">
        <v>6</v>
      </c>
      <c r="AL200" s="32"/>
      <c r="AM200" s="40" t="s">
        <v>486</v>
      </c>
      <c r="AN200" s="41"/>
      <c r="AO200" s="188"/>
      <c r="AP200" s="188"/>
      <c r="AQ200" s="185"/>
      <c r="AR200" s="185"/>
    </row>
    <row r="201" spans="1:44">
      <c r="B201" s="29">
        <v>2022</v>
      </c>
      <c r="C201" s="29">
        <v>6</v>
      </c>
      <c r="D201" s="29">
        <v>14</v>
      </c>
      <c r="E201" s="30" t="s">
        <v>496</v>
      </c>
      <c r="F201" s="29">
        <v>3</v>
      </c>
      <c r="G201" s="31" t="s">
        <v>485</v>
      </c>
      <c r="H201" s="32" t="s">
        <v>467</v>
      </c>
      <c r="I201" s="33" t="s">
        <v>47</v>
      </c>
      <c r="J201" s="32"/>
      <c r="K201" s="9"/>
      <c r="L201" s="10"/>
      <c r="M201" s="10"/>
      <c r="N201" s="242" t="s">
        <v>499</v>
      </c>
      <c r="O201" s="9" t="s">
        <v>15</v>
      </c>
      <c r="P201" s="9">
        <v>50</v>
      </c>
      <c r="Q201" s="34" t="s">
        <v>356</v>
      </c>
      <c r="R201" s="35">
        <v>1120</v>
      </c>
      <c r="T201" s="36">
        <v>5000</v>
      </c>
      <c r="U201" s="36">
        <v>5000</v>
      </c>
      <c r="V201" s="35">
        <v>1120</v>
      </c>
      <c r="W201" s="35">
        <v>1120</v>
      </c>
      <c r="X201" s="9">
        <v>1</v>
      </c>
      <c r="Y201" s="36">
        <v>5000</v>
      </c>
      <c r="Z201" s="9">
        <v>1</v>
      </c>
      <c r="AA201" s="36">
        <v>5000</v>
      </c>
      <c r="AB201" s="35"/>
      <c r="AC201" s="37"/>
      <c r="AD201" s="71"/>
      <c r="AE201" s="38"/>
      <c r="AF201" s="39"/>
      <c r="AG201" s="39"/>
      <c r="AH201" s="38"/>
      <c r="AI201" s="9" t="s">
        <v>5</v>
      </c>
      <c r="AJ201" s="32"/>
      <c r="AK201" s="32" t="s">
        <v>6</v>
      </c>
      <c r="AL201" s="32"/>
      <c r="AM201" s="40" t="s">
        <v>486</v>
      </c>
      <c r="AN201" s="41"/>
      <c r="AO201" s="188"/>
      <c r="AP201" s="188"/>
      <c r="AQ201" s="188"/>
      <c r="AR201" s="185"/>
    </row>
    <row r="202" spans="1:44">
      <c r="B202" s="29">
        <v>2022</v>
      </c>
      <c r="C202" s="29">
        <v>6</v>
      </c>
      <c r="D202" s="29">
        <v>14</v>
      </c>
      <c r="E202" s="30" t="s">
        <v>496</v>
      </c>
      <c r="F202" s="29"/>
      <c r="G202" s="208"/>
      <c r="H202" s="32" t="s">
        <v>467</v>
      </c>
      <c r="I202" s="33" t="s">
        <v>43</v>
      </c>
      <c r="J202" s="32"/>
      <c r="K202" s="9"/>
      <c r="L202" s="10"/>
      <c r="M202" s="10"/>
      <c r="N202" s="242"/>
      <c r="O202" s="9"/>
      <c r="P202" s="191">
        <v>25</v>
      </c>
      <c r="Q202" s="34" t="s">
        <v>483</v>
      </c>
      <c r="R202" s="35">
        <v>1120</v>
      </c>
      <c r="S202" s="35"/>
      <c r="T202" s="36" t="s">
        <v>30</v>
      </c>
      <c r="U202" s="192">
        <v>350</v>
      </c>
      <c r="V202" s="35">
        <v>1120</v>
      </c>
      <c r="W202" s="35">
        <v>1120</v>
      </c>
      <c r="X202" s="9">
        <v>1</v>
      </c>
      <c r="Y202" s="35"/>
      <c r="Z202" s="9">
        <v>1</v>
      </c>
      <c r="AA202" s="192">
        <v>350</v>
      </c>
      <c r="AB202" s="35">
        <v>10550</v>
      </c>
      <c r="AC202" s="37" t="s">
        <v>756</v>
      </c>
      <c r="AD202" s="71"/>
      <c r="AE202" s="38"/>
      <c r="AF202" s="39"/>
      <c r="AG202" s="39"/>
      <c r="AH202" s="38"/>
      <c r="AI202" s="9"/>
      <c r="AJ202" s="32"/>
      <c r="AK202" s="32" t="s">
        <v>6</v>
      </c>
      <c r="AL202" s="32"/>
      <c r="AM202" s="40" t="s">
        <v>486</v>
      </c>
      <c r="AN202" s="41"/>
      <c r="AO202" s="188"/>
      <c r="AP202" s="188"/>
      <c r="AQ202" s="185"/>
      <c r="AR202" s="185"/>
    </row>
    <row r="203" spans="1:44">
      <c r="S203" s="35"/>
    </row>
    <row r="204" spans="1:44">
      <c r="B204" s="29">
        <v>2022</v>
      </c>
      <c r="C204" s="29">
        <v>5</v>
      </c>
      <c r="D204" s="29">
        <v>5</v>
      </c>
      <c r="E204" s="30" t="s">
        <v>495</v>
      </c>
      <c r="F204" s="29"/>
      <c r="G204" s="31"/>
      <c r="H204" s="32" t="s">
        <v>467</v>
      </c>
      <c r="I204" s="33" t="s">
        <v>58</v>
      </c>
      <c r="J204" s="32"/>
      <c r="K204" s="9"/>
      <c r="L204" s="10"/>
      <c r="M204" s="10"/>
      <c r="N204" s="242"/>
      <c r="O204" s="9"/>
      <c r="P204" s="9">
        <v>12</v>
      </c>
      <c r="Q204" s="34" t="s">
        <v>483</v>
      </c>
      <c r="R204" s="35">
        <v>1120</v>
      </c>
      <c r="S204" s="35"/>
      <c r="T204" s="36" t="s">
        <v>30</v>
      </c>
      <c r="U204" s="35">
        <v>200</v>
      </c>
      <c r="V204" s="35">
        <v>1120</v>
      </c>
      <c r="W204" s="35"/>
      <c r="X204" s="9">
        <v>1</v>
      </c>
      <c r="Y204" s="35">
        <v>200</v>
      </c>
      <c r="Z204" s="9">
        <v>1</v>
      </c>
      <c r="AA204" s="35">
        <v>200</v>
      </c>
      <c r="AB204" s="35"/>
      <c r="AC204" s="37"/>
      <c r="AD204" s="37"/>
      <c r="AE204" s="38"/>
      <c r="AF204" s="39"/>
      <c r="AG204" s="39"/>
      <c r="AH204" s="38"/>
      <c r="AI204" s="9"/>
      <c r="AJ204" s="32"/>
      <c r="AK204" s="32"/>
      <c r="AL204" s="32"/>
      <c r="AM204" s="40"/>
      <c r="AN204" s="41"/>
      <c r="AO204" s="42"/>
      <c r="AP204" s="42"/>
      <c r="AQ204" s="34"/>
      <c r="AR204" s="34"/>
    </row>
    <row r="205" spans="1:44">
      <c r="A205">
        <v>1</v>
      </c>
      <c r="B205" s="29">
        <v>2022</v>
      </c>
      <c r="C205" s="29">
        <v>5</v>
      </c>
      <c r="D205" s="29">
        <v>5</v>
      </c>
      <c r="E205" s="30" t="s">
        <v>495</v>
      </c>
      <c r="F205" s="29">
        <v>1</v>
      </c>
      <c r="G205" s="31" t="s">
        <v>485</v>
      </c>
      <c r="H205" s="32" t="s">
        <v>467</v>
      </c>
      <c r="I205" s="33" t="s">
        <v>47</v>
      </c>
      <c r="J205" s="32"/>
      <c r="K205" s="9"/>
      <c r="L205" s="10"/>
      <c r="M205" s="10"/>
      <c r="N205" s="242" t="s">
        <v>893</v>
      </c>
      <c r="O205" s="9" t="s">
        <v>15</v>
      </c>
      <c r="P205" s="9">
        <v>50</v>
      </c>
      <c r="Q205" s="34" t="s">
        <v>274</v>
      </c>
      <c r="R205" s="35">
        <v>1120</v>
      </c>
      <c r="T205" s="36">
        <v>5000</v>
      </c>
      <c r="U205" s="36">
        <v>5000</v>
      </c>
      <c r="V205" s="35">
        <v>1120</v>
      </c>
      <c r="W205" s="35"/>
      <c r="X205" s="9">
        <v>1</v>
      </c>
      <c r="Y205" s="36">
        <v>5000</v>
      </c>
      <c r="Z205" s="9">
        <v>1</v>
      </c>
      <c r="AA205" s="36">
        <v>5000</v>
      </c>
      <c r="AB205" s="35"/>
      <c r="AC205" s="37"/>
      <c r="AD205" s="37"/>
      <c r="AE205" s="38"/>
      <c r="AF205" s="39"/>
      <c r="AG205" s="39"/>
      <c r="AH205" s="38"/>
      <c r="AI205" s="9" t="s">
        <v>5</v>
      </c>
      <c r="AJ205" s="32"/>
      <c r="AK205" s="32" t="s">
        <v>6</v>
      </c>
      <c r="AL205" s="32"/>
      <c r="AM205" s="40" t="s">
        <v>486</v>
      </c>
      <c r="AN205" s="41"/>
      <c r="AO205" s="42"/>
      <c r="AP205" s="42"/>
      <c r="AQ205" s="34"/>
      <c r="AR205" s="34"/>
    </row>
    <row r="206" spans="1:44">
      <c r="B206" s="29">
        <v>2022</v>
      </c>
      <c r="C206" s="29">
        <v>5</v>
      </c>
      <c r="D206" s="29">
        <v>5</v>
      </c>
      <c r="E206" s="30" t="s">
        <v>495</v>
      </c>
      <c r="F206" s="29">
        <v>1</v>
      </c>
      <c r="G206" s="31" t="s">
        <v>485</v>
      </c>
      <c r="H206" s="32" t="s">
        <v>467</v>
      </c>
      <c r="I206" s="33" t="s">
        <v>47</v>
      </c>
      <c r="J206" s="32"/>
      <c r="K206" s="9"/>
      <c r="L206" s="10"/>
      <c r="M206" s="10"/>
      <c r="N206" s="242" t="s">
        <v>893</v>
      </c>
      <c r="O206" s="9" t="s">
        <v>15</v>
      </c>
      <c r="P206" s="9">
        <v>50</v>
      </c>
      <c r="Q206" s="34" t="s">
        <v>274</v>
      </c>
      <c r="R206" s="35">
        <v>1120</v>
      </c>
      <c r="S206" s="35"/>
      <c r="T206" s="36">
        <v>5000</v>
      </c>
      <c r="U206" s="36">
        <v>5000</v>
      </c>
      <c r="V206" s="35">
        <v>1120</v>
      </c>
      <c r="W206" s="35"/>
      <c r="X206" s="9">
        <v>1</v>
      </c>
      <c r="Y206" s="36">
        <v>5000</v>
      </c>
      <c r="Z206" s="9">
        <v>1</v>
      </c>
      <c r="AA206" s="36">
        <v>5000</v>
      </c>
      <c r="AB206" s="35"/>
      <c r="AC206" s="37"/>
      <c r="AD206" s="71"/>
      <c r="AE206" s="38"/>
      <c r="AF206" s="39"/>
      <c r="AG206" s="39"/>
      <c r="AH206" s="38"/>
      <c r="AI206" s="9" t="s">
        <v>5</v>
      </c>
      <c r="AJ206" s="32"/>
      <c r="AK206" s="32" t="s">
        <v>6</v>
      </c>
      <c r="AL206" s="32"/>
      <c r="AM206" s="40" t="s">
        <v>486</v>
      </c>
      <c r="AN206" s="41"/>
      <c r="AO206" s="42"/>
      <c r="AP206" s="42"/>
      <c r="AQ206" s="34"/>
      <c r="AR206" s="34"/>
    </row>
    <row r="207" spans="1:44">
      <c r="B207" s="29">
        <v>2022</v>
      </c>
      <c r="C207" s="29">
        <v>5</v>
      </c>
      <c r="D207" s="29">
        <v>5</v>
      </c>
      <c r="E207" s="30" t="s">
        <v>495</v>
      </c>
      <c r="F207" s="29"/>
      <c r="G207" s="208"/>
      <c r="H207" s="32" t="s">
        <v>467</v>
      </c>
      <c r="I207" s="33" t="s">
        <v>43</v>
      </c>
      <c r="J207" s="32"/>
      <c r="K207" s="9"/>
      <c r="L207" s="10"/>
      <c r="M207" s="10"/>
      <c r="N207" s="242"/>
      <c r="O207" s="9"/>
      <c r="P207" s="191">
        <v>25</v>
      </c>
      <c r="Q207" s="34" t="s">
        <v>483</v>
      </c>
      <c r="R207" s="35">
        <v>1120</v>
      </c>
      <c r="S207" s="35"/>
      <c r="T207" s="36" t="s">
        <v>30</v>
      </c>
      <c r="U207" s="192">
        <v>350</v>
      </c>
      <c r="V207" s="35">
        <v>1120</v>
      </c>
      <c r="W207" s="35"/>
      <c r="X207" s="9">
        <v>1</v>
      </c>
      <c r="Y207" s="35"/>
      <c r="Z207" s="9">
        <v>1</v>
      </c>
      <c r="AA207" s="192">
        <v>350</v>
      </c>
      <c r="AB207" s="35">
        <v>10550</v>
      </c>
      <c r="AC207" s="37" t="s">
        <v>756</v>
      </c>
      <c r="AD207" s="71"/>
      <c r="AE207" s="38"/>
      <c r="AF207" s="39"/>
      <c r="AG207" s="39"/>
      <c r="AH207" s="38"/>
      <c r="AI207" s="9"/>
      <c r="AJ207" s="32"/>
      <c r="AK207" s="32" t="s">
        <v>6</v>
      </c>
      <c r="AL207" s="32"/>
      <c r="AM207" s="40" t="s">
        <v>486</v>
      </c>
      <c r="AN207" s="41"/>
      <c r="AO207" s="42"/>
      <c r="AP207" s="42"/>
      <c r="AQ207" s="34"/>
      <c r="AR207" s="34"/>
    </row>
    <row r="209" spans="2:44">
      <c r="B209" s="29">
        <v>2022</v>
      </c>
      <c r="C209" s="29">
        <v>6</v>
      </c>
      <c r="D209" s="29">
        <v>6</v>
      </c>
      <c r="E209" s="30" t="s">
        <v>495</v>
      </c>
      <c r="F209" s="29"/>
      <c r="G209" s="31"/>
      <c r="H209" s="32" t="s">
        <v>467</v>
      </c>
      <c r="I209" s="33" t="s">
        <v>58</v>
      </c>
      <c r="J209" s="32"/>
      <c r="K209" s="9"/>
      <c r="L209" s="10"/>
      <c r="M209" s="10"/>
      <c r="N209" s="242"/>
      <c r="O209" s="9"/>
      <c r="P209" s="9">
        <v>12</v>
      </c>
      <c r="Q209" s="34" t="s">
        <v>483</v>
      </c>
      <c r="R209" s="35">
        <v>1005</v>
      </c>
      <c r="S209" s="35"/>
      <c r="T209" s="36" t="s">
        <v>30</v>
      </c>
      <c r="U209" s="35">
        <v>200</v>
      </c>
      <c r="V209" s="35">
        <v>1005</v>
      </c>
      <c r="W209" s="35"/>
      <c r="X209" s="9">
        <v>1</v>
      </c>
      <c r="Y209" s="35">
        <v>200</v>
      </c>
      <c r="Z209" s="9">
        <v>1</v>
      </c>
      <c r="AA209" s="35">
        <v>200</v>
      </c>
      <c r="AB209" s="35"/>
      <c r="AC209" s="37"/>
      <c r="AD209" s="37"/>
      <c r="AE209" s="38"/>
      <c r="AF209" s="39"/>
      <c r="AG209" s="39"/>
      <c r="AH209" s="38"/>
      <c r="AI209" s="9"/>
      <c r="AJ209" s="32"/>
      <c r="AK209" s="32"/>
      <c r="AL209" s="32"/>
      <c r="AM209" s="40"/>
      <c r="AN209" s="41"/>
      <c r="AO209" s="188"/>
      <c r="AP209" s="188"/>
      <c r="AQ209" s="185"/>
      <c r="AR209" s="185"/>
    </row>
    <row r="210" spans="2:44">
      <c r="B210" s="29">
        <v>2022</v>
      </c>
      <c r="C210" s="29">
        <v>6</v>
      </c>
      <c r="D210" s="29">
        <v>6</v>
      </c>
      <c r="E210" s="30" t="s">
        <v>495</v>
      </c>
      <c r="F210" s="29">
        <v>5</v>
      </c>
      <c r="G210" s="31" t="s">
        <v>485</v>
      </c>
      <c r="H210" s="32" t="s">
        <v>467</v>
      </c>
      <c r="I210" s="33" t="s">
        <v>47</v>
      </c>
      <c r="J210" s="32"/>
      <c r="K210" s="9"/>
      <c r="L210" s="10"/>
      <c r="M210" s="10"/>
      <c r="N210" s="242" t="s">
        <v>762</v>
      </c>
      <c r="O210" s="9" t="s">
        <v>67</v>
      </c>
      <c r="P210" s="9">
        <v>38</v>
      </c>
      <c r="Q210" s="34" t="s">
        <v>3</v>
      </c>
      <c r="R210" s="35">
        <v>1000</v>
      </c>
      <c r="S210" s="35"/>
      <c r="T210" s="36">
        <v>6000</v>
      </c>
      <c r="U210" s="36">
        <v>6000</v>
      </c>
      <c r="V210" s="35">
        <v>1000</v>
      </c>
      <c r="W210" s="35"/>
      <c r="X210" s="9">
        <v>1</v>
      </c>
      <c r="Y210" s="36">
        <v>6000</v>
      </c>
      <c r="Z210" s="9">
        <v>1</v>
      </c>
      <c r="AA210" s="36">
        <v>6000</v>
      </c>
      <c r="AB210" s="35"/>
      <c r="AC210" s="37"/>
      <c r="AD210" s="37"/>
      <c r="AE210" s="38"/>
      <c r="AF210" s="39"/>
      <c r="AG210" s="39"/>
      <c r="AH210" s="38"/>
      <c r="AI210" s="9" t="s">
        <v>5</v>
      </c>
      <c r="AJ210" s="32"/>
      <c r="AK210" s="32" t="s">
        <v>6</v>
      </c>
      <c r="AL210" s="32"/>
      <c r="AM210" s="40" t="s">
        <v>486</v>
      </c>
      <c r="AN210" s="41"/>
      <c r="AO210" s="188"/>
      <c r="AP210" s="188"/>
      <c r="AQ210" s="185"/>
      <c r="AR210" s="185"/>
    </row>
    <row r="211" spans="2:44">
      <c r="B211" s="29">
        <v>2022</v>
      </c>
      <c r="C211" s="29">
        <v>6</v>
      </c>
      <c r="D211" s="29">
        <v>6</v>
      </c>
      <c r="E211" s="30" t="s">
        <v>495</v>
      </c>
      <c r="F211" s="29">
        <v>5</v>
      </c>
      <c r="G211" s="31" t="s">
        <v>485</v>
      </c>
      <c r="H211" s="32" t="s">
        <v>467</v>
      </c>
      <c r="I211" s="33" t="s">
        <v>47</v>
      </c>
      <c r="J211" s="32"/>
      <c r="K211" s="9"/>
      <c r="L211" s="10"/>
      <c r="M211" s="10"/>
      <c r="N211" s="242" t="s">
        <v>762</v>
      </c>
      <c r="O211" s="9" t="s">
        <v>67</v>
      </c>
      <c r="P211" s="9">
        <v>38</v>
      </c>
      <c r="Q211" s="34" t="s">
        <v>3</v>
      </c>
      <c r="R211" s="35">
        <v>1000</v>
      </c>
      <c r="T211" s="36">
        <v>6000</v>
      </c>
      <c r="U211" s="36">
        <v>6000</v>
      </c>
      <c r="V211" s="35">
        <v>1000</v>
      </c>
      <c r="W211" s="35"/>
      <c r="X211" s="9">
        <v>1</v>
      </c>
      <c r="Y211" s="36">
        <v>6000</v>
      </c>
      <c r="Z211" s="9">
        <v>1</v>
      </c>
      <c r="AA211" s="36">
        <v>6000</v>
      </c>
      <c r="AB211" s="35"/>
      <c r="AC211" s="37"/>
      <c r="AD211" s="71"/>
      <c r="AE211" s="38"/>
      <c r="AF211" s="39"/>
      <c r="AG211" s="39"/>
      <c r="AH211" s="38"/>
      <c r="AI211" s="9" t="s">
        <v>5</v>
      </c>
      <c r="AJ211" s="32"/>
      <c r="AK211" s="32" t="s">
        <v>6</v>
      </c>
      <c r="AL211" s="32"/>
      <c r="AM211" s="40" t="s">
        <v>486</v>
      </c>
      <c r="AN211" s="41"/>
      <c r="AO211" s="188"/>
      <c r="AP211" s="188"/>
      <c r="AQ211" s="185"/>
      <c r="AR211" s="185"/>
    </row>
    <row r="212" spans="2:44">
      <c r="B212" s="29">
        <v>2022</v>
      </c>
      <c r="C212" s="29">
        <v>6</v>
      </c>
      <c r="D212" s="29">
        <v>6</v>
      </c>
      <c r="E212" s="30" t="s">
        <v>495</v>
      </c>
      <c r="F212" s="29"/>
      <c r="G212" s="208"/>
      <c r="H212" s="32" t="s">
        <v>467</v>
      </c>
      <c r="I212" s="33" t="s">
        <v>43</v>
      </c>
      <c r="J212" s="32"/>
      <c r="K212" s="9"/>
      <c r="L212" s="10"/>
      <c r="M212" s="10"/>
      <c r="N212" s="242"/>
      <c r="O212" s="9"/>
      <c r="P212" s="191">
        <v>25</v>
      </c>
      <c r="Q212" s="34" t="s">
        <v>483</v>
      </c>
      <c r="R212" s="35">
        <v>1000</v>
      </c>
      <c r="S212" s="36"/>
      <c r="T212" s="36" t="s">
        <v>30</v>
      </c>
      <c r="U212" s="192">
        <v>350</v>
      </c>
      <c r="V212" s="35">
        <v>1000</v>
      </c>
      <c r="W212" s="35"/>
      <c r="X212" s="9">
        <v>1</v>
      </c>
      <c r="Y212" s="35"/>
      <c r="Z212" s="9">
        <v>1</v>
      </c>
      <c r="AA212" s="192">
        <v>350</v>
      </c>
      <c r="AB212" s="35">
        <v>12550</v>
      </c>
      <c r="AC212" s="37" t="s">
        <v>914</v>
      </c>
      <c r="AD212" s="71"/>
      <c r="AE212" s="38"/>
      <c r="AF212" s="39"/>
      <c r="AG212" s="39"/>
      <c r="AH212" s="38"/>
      <c r="AI212" s="9"/>
      <c r="AJ212" s="32"/>
      <c r="AK212" s="32" t="s">
        <v>6</v>
      </c>
      <c r="AL212" s="32"/>
      <c r="AM212" s="40" t="s">
        <v>486</v>
      </c>
      <c r="AN212" s="41"/>
      <c r="AO212" s="188"/>
      <c r="AP212" s="188"/>
      <c r="AQ212" s="185"/>
      <c r="AR212" s="185"/>
    </row>
    <row r="213" spans="2:44">
      <c r="S213" s="35"/>
    </row>
    <row r="214" spans="2:44">
      <c r="B214" s="29">
        <v>2022</v>
      </c>
      <c r="C214" s="29">
        <v>6</v>
      </c>
      <c r="D214" s="29">
        <v>6</v>
      </c>
      <c r="E214" s="30" t="s">
        <v>495</v>
      </c>
      <c r="F214" s="29"/>
      <c r="G214" s="31"/>
      <c r="H214" s="32" t="s">
        <v>467</v>
      </c>
      <c r="I214" s="33" t="s">
        <v>58</v>
      </c>
      <c r="J214" s="32"/>
      <c r="K214" s="9"/>
      <c r="L214" s="10"/>
      <c r="M214" s="10"/>
      <c r="N214" s="242"/>
      <c r="O214" s="9"/>
      <c r="P214" s="9">
        <v>12</v>
      </c>
      <c r="Q214" s="34" t="s">
        <v>483</v>
      </c>
      <c r="R214" s="35">
        <v>1100</v>
      </c>
      <c r="T214" s="36" t="s">
        <v>30</v>
      </c>
      <c r="U214" s="35">
        <v>200</v>
      </c>
      <c r="V214" s="35">
        <v>1100</v>
      </c>
      <c r="W214" s="35"/>
      <c r="X214" s="9">
        <v>1</v>
      </c>
      <c r="Y214" s="35">
        <v>200</v>
      </c>
      <c r="Z214" s="9">
        <v>1</v>
      </c>
      <c r="AA214" s="35">
        <v>200</v>
      </c>
      <c r="AB214" s="35"/>
      <c r="AC214" s="37"/>
      <c r="AD214" s="37"/>
      <c r="AE214" s="38"/>
      <c r="AF214" s="39"/>
      <c r="AG214" s="39"/>
      <c r="AH214" s="38"/>
      <c r="AI214" s="9"/>
      <c r="AJ214" s="32"/>
      <c r="AK214" s="32"/>
      <c r="AL214" s="32"/>
      <c r="AM214" s="40"/>
      <c r="AN214" s="41"/>
      <c r="AO214" s="188"/>
      <c r="AP214" s="188"/>
      <c r="AQ214" s="185"/>
      <c r="AR214" s="185"/>
    </row>
    <row r="215" spans="2:44">
      <c r="B215" s="29">
        <v>2022</v>
      </c>
      <c r="C215" s="29">
        <v>6</v>
      </c>
      <c r="D215" s="29">
        <v>6</v>
      </c>
      <c r="E215" s="30" t="s">
        <v>495</v>
      </c>
      <c r="F215" s="29">
        <v>5</v>
      </c>
      <c r="G215" s="31" t="s">
        <v>485</v>
      </c>
      <c r="H215" s="32" t="s">
        <v>467</v>
      </c>
      <c r="I215" s="33" t="s">
        <v>47</v>
      </c>
      <c r="J215" s="32"/>
      <c r="K215" s="9"/>
      <c r="L215" s="10"/>
      <c r="M215" s="10"/>
      <c r="N215" s="242" t="s">
        <v>762</v>
      </c>
      <c r="O215" s="9" t="s">
        <v>67</v>
      </c>
      <c r="P215" s="9">
        <v>38</v>
      </c>
      <c r="Q215" s="34" t="s">
        <v>3</v>
      </c>
      <c r="R215" s="35">
        <v>1100</v>
      </c>
      <c r="S215" s="35"/>
      <c r="T215" s="36">
        <v>6000</v>
      </c>
      <c r="U215" s="36">
        <v>6000</v>
      </c>
      <c r="V215" s="35">
        <v>1100</v>
      </c>
      <c r="W215" s="35"/>
      <c r="X215" s="9">
        <v>1</v>
      </c>
      <c r="Y215" s="36">
        <v>6000</v>
      </c>
      <c r="Z215" s="9">
        <v>1</v>
      </c>
      <c r="AA215" s="36">
        <v>6000</v>
      </c>
      <c r="AB215" s="35"/>
      <c r="AC215" s="37"/>
      <c r="AD215" s="37"/>
      <c r="AE215" s="38"/>
      <c r="AF215" s="39"/>
      <c r="AG215" s="39"/>
      <c r="AH215" s="38"/>
      <c r="AI215" s="9" t="s">
        <v>5</v>
      </c>
      <c r="AJ215" s="32"/>
      <c r="AK215" s="32" t="s">
        <v>6</v>
      </c>
      <c r="AL215" s="32"/>
      <c r="AM215" s="40" t="s">
        <v>486</v>
      </c>
      <c r="AN215" s="41"/>
      <c r="AO215" s="188"/>
      <c r="AP215" s="188"/>
      <c r="AQ215" s="185"/>
      <c r="AR215" s="185"/>
    </row>
    <row r="216" spans="2:44">
      <c r="B216" s="29">
        <v>2022</v>
      </c>
      <c r="C216" s="29">
        <v>6</v>
      </c>
      <c r="D216" s="29">
        <v>6</v>
      </c>
      <c r="E216" s="30" t="s">
        <v>495</v>
      </c>
      <c r="F216" s="29">
        <v>5</v>
      </c>
      <c r="G216" s="31" t="s">
        <v>485</v>
      </c>
      <c r="H216" s="32" t="s">
        <v>467</v>
      </c>
      <c r="I216" s="33" t="s">
        <v>47</v>
      </c>
      <c r="J216" s="32"/>
      <c r="K216" s="9"/>
      <c r="L216" s="10"/>
      <c r="M216" s="10"/>
      <c r="N216" s="242" t="s">
        <v>762</v>
      </c>
      <c r="O216" s="9" t="s">
        <v>67</v>
      </c>
      <c r="P216" s="9">
        <v>38</v>
      </c>
      <c r="Q216" s="34" t="s">
        <v>3</v>
      </c>
      <c r="R216" s="35">
        <v>1100</v>
      </c>
      <c r="S216" s="35"/>
      <c r="T216" s="36">
        <v>6000</v>
      </c>
      <c r="U216" s="36">
        <v>6000</v>
      </c>
      <c r="V216" s="35">
        <v>1100</v>
      </c>
      <c r="W216" s="35"/>
      <c r="X216" s="9">
        <v>1</v>
      </c>
      <c r="Y216" s="36">
        <v>6000</v>
      </c>
      <c r="Z216" s="9">
        <v>1</v>
      </c>
      <c r="AA216" s="36">
        <v>6000</v>
      </c>
      <c r="AB216" s="35"/>
      <c r="AC216" s="37"/>
      <c r="AD216" s="71"/>
      <c r="AE216" s="38"/>
      <c r="AF216" s="39"/>
      <c r="AG216" s="39"/>
      <c r="AH216" s="38"/>
      <c r="AI216" s="9" t="s">
        <v>5</v>
      </c>
      <c r="AJ216" s="32"/>
      <c r="AK216" s="32" t="s">
        <v>6</v>
      </c>
      <c r="AL216" s="32"/>
      <c r="AM216" s="40" t="s">
        <v>486</v>
      </c>
      <c r="AN216" s="41"/>
      <c r="AO216" s="188"/>
      <c r="AP216" s="188"/>
      <c r="AQ216" s="185"/>
      <c r="AR216" s="185"/>
    </row>
    <row r="217" spans="2:44">
      <c r="B217" s="29">
        <v>2022</v>
      </c>
      <c r="C217" s="29">
        <v>6</v>
      </c>
      <c r="D217" s="29">
        <v>6</v>
      </c>
      <c r="E217" s="30" t="s">
        <v>495</v>
      </c>
      <c r="F217" s="29"/>
      <c r="G217" s="208"/>
      <c r="H217" s="32" t="s">
        <v>467</v>
      </c>
      <c r="I217" s="33" t="s">
        <v>43</v>
      </c>
      <c r="J217" s="32"/>
      <c r="K217" s="9"/>
      <c r="L217" s="10"/>
      <c r="M217" s="10"/>
      <c r="N217" s="242"/>
      <c r="O217" s="9"/>
      <c r="P217" s="191">
        <v>25</v>
      </c>
      <c r="Q217" s="34" t="s">
        <v>483</v>
      </c>
      <c r="R217" s="35">
        <v>1100</v>
      </c>
      <c r="S217" s="35"/>
      <c r="T217" s="36" t="s">
        <v>30</v>
      </c>
      <c r="U217" s="192">
        <v>350</v>
      </c>
      <c r="V217" s="35">
        <v>1100</v>
      </c>
      <c r="W217" s="35"/>
      <c r="X217" s="9">
        <v>1</v>
      </c>
      <c r="Y217" s="35"/>
      <c r="Z217" s="9">
        <v>1</v>
      </c>
      <c r="AA217" s="192">
        <v>350</v>
      </c>
      <c r="AB217" s="35">
        <v>12550</v>
      </c>
      <c r="AC217" s="37" t="s">
        <v>928</v>
      </c>
      <c r="AD217" s="71"/>
      <c r="AE217" s="38"/>
      <c r="AF217" s="39"/>
      <c r="AG217" s="39"/>
      <c r="AH217" s="38"/>
      <c r="AI217" s="9"/>
      <c r="AJ217" s="32"/>
      <c r="AK217" s="32" t="s">
        <v>6</v>
      </c>
      <c r="AL217" s="32"/>
      <c r="AM217" s="40" t="s">
        <v>486</v>
      </c>
      <c r="AN217" s="41"/>
      <c r="AO217" s="188"/>
      <c r="AP217" s="188"/>
      <c r="AQ217" s="185"/>
      <c r="AR217" s="185"/>
    </row>
    <row r="219" spans="2:44">
      <c r="B219" s="29">
        <v>2022</v>
      </c>
      <c r="C219" s="29">
        <v>6</v>
      </c>
      <c r="D219" s="29">
        <v>6</v>
      </c>
      <c r="E219" s="30" t="s">
        <v>495</v>
      </c>
      <c r="F219" s="29"/>
      <c r="G219" s="31"/>
      <c r="H219" s="32" t="s">
        <v>467</v>
      </c>
      <c r="I219" s="33" t="s">
        <v>58</v>
      </c>
      <c r="J219" s="32"/>
      <c r="K219" s="9"/>
      <c r="L219" s="10"/>
      <c r="M219" s="10"/>
      <c r="N219" s="242"/>
      <c r="O219" s="9"/>
      <c r="P219" s="9">
        <v>12</v>
      </c>
      <c r="Q219" s="34" t="s">
        <v>483</v>
      </c>
      <c r="R219" s="35">
        <v>1165</v>
      </c>
      <c r="S219" s="364"/>
      <c r="T219" s="36" t="s">
        <v>30</v>
      </c>
      <c r="U219" s="35">
        <v>200</v>
      </c>
      <c r="V219" s="35">
        <v>1165</v>
      </c>
      <c r="W219" s="35"/>
      <c r="X219" s="9">
        <v>1</v>
      </c>
      <c r="Y219" s="35">
        <v>200</v>
      </c>
      <c r="Z219" s="9">
        <v>1</v>
      </c>
      <c r="AA219" s="35">
        <v>200</v>
      </c>
      <c r="AB219" s="35"/>
      <c r="AC219" s="37"/>
      <c r="AD219" s="37"/>
      <c r="AE219" s="38"/>
      <c r="AF219" s="39"/>
      <c r="AG219" s="39"/>
      <c r="AH219" s="38"/>
      <c r="AI219" s="9"/>
      <c r="AJ219" s="32"/>
      <c r="AK219" s="32"/>
      <c r="AL219" s="32"/>
      <c r="AM219" s="40"/>
      <c r="AN219" s="41"/>
      <c r="AO219" s="188"/>
      <c r="AP219" s="188"/>
      <c r="AQ219" s="185"/>
      <c r="AR219" s="185"/>
    </row>
    <row r="220" spans="2:44">
      <c r="B220" s="29">
        <v>2022</v>
      </c>
      <c r="C220" s="29">
        <v>6</v>
      </c>
      <c r="D220" s="29">
        <v>6</v>
      </c>
      <c r="E220" s="30" t="s">
        <v>495</v>
      </c>
      <c r="F220" s="29">
        <v>6</v>
      </c>
      <c r="G220" s="31" t="s">
        <v>485</v>
      </c>
      <c r="H220" s="32" t="s">
        <v>467</v>
      </c>
      <c r="I220" s="33" t="s">
        <v>47</v>
      </c>
      <c r="J220" s="32"/>
      <c r="K220" s="9"/>
      <c r="L220" s="10"/>
      <c r="M220" s="10"/>
      <c r="N220" s="242" t="s">
        <v>762</v>
      </c>
      <c r="O220" s="9" t="s">
        <v>67</v>
      </c>
      <c r="P220" s="9">
        <v>38</v>
      </c>
      <c r="Q220" s="34" t="s">
        <v>3</v>
      </c>
      <c r="R220" s="35">
        <v>1165</v>
      </c>
      <c r="S220" s="35"/>
      <c r="T220" s="36">
        <v>6000</v>
      </c>
      <c r="U220" s="36">
        <v>6000</v>
      </c>
      <c r="V220" s="35">
        <v>1165</v>
      </c>
      <c r="W220" s="35"/>
      <c r="X220" s="9">
        <v>1</v>
      </c>
      <c r="Y220" s="36">
        <v>6000</v>
      </c>
      <c r="Z220" s="9">
        <v>1</v>
      </c>
      <c r="AA220" s="36">
        <v>6000</v>
      </c>
      <c r="AB220" s="35"/>
      <c r="AC220" s="37"/>
      <c r="AD220" s="37"/>
      <c r="AE220" s="38"/>
      <c r="AF220" s="39"/>
      <c r="AG220" s="39"/>
      <c r="AH220" s="38"/>
      <c r="AI220" s="9" t="s">
        <v>5</v>
      </c>
      <c r="AJ220" s="32"/>
      <c r="AK220" s="32" t="s">
        <v>6</v>
      </c>
      <c r="AL220" s="32"/>
      <c r="AM220" s="40" t="s">
        <v>486</v>
      </c>
      <c r="AN220" s="41"/>
      <c r="AO220" s="188"/>
      <c r="AP220" s="188"/>
      <c r="AQ220" s="185"/>
      <c r="AR220" s="185"/>
    </row>
    <row r="221" spans="2:44">
      <c r="B221" s="29">
        <v>2022</v>
      </c>
      <c r="C221" s="29">
        <v>6</v>
      </c>
      <c r="D221" s="29">
        <v>6</v>
      </c>
      <c r="E221" s="30" t="s">
        <v>496</v>
      </c>
      <c r="F221" s="29">
        <v>6</v>
      </c>
      <c r="G221" s="31" t="s">
        <v>485</v>
      </c>
      <c r="H221" s="32" t="s">
        <v>467</v>
      </c>
      <c r="I221" s="33" t="s">
        <v>47</v>
      </c>
      <c r="J221" s="32"/>
      <c r="K221" s="9"/>
      <c r="L221" s="10"/>
      <c r="M221" s="10"/>
      <c r="N221" s="242" t="s">
        <v>762</v>
      </c>
      <c r="O221" s="9" t="s">
        <v>67</v>
      </c>
      <c r="P221" s="9">
        <v>38</v>
      </c>
      <c r="Q221" s="34" t="s">
        <v>3</v>
      </c>
      <c r="R221" s="35">
        <v>1165</v>
      </c>
      <c r="T221" s="36">
        <v>6000</v>
      </c>
      <c r="U221" s="36">
        <v>6000</v>
      </c>
      <c r="V221" s="35">
        <v>1165</v>
      </c>
      <c r="W221" s="35"/>
      <c r="X221" s="9">
        <v>1</v>
      </c>
      <c r="Y221" s="36">
        <v>6000</v>
      </c>
      <c r="Z221" s="9">
        <v>1</v>
      </c>
      <c r="AA221" s="36">
        <v>6000</v>
      </c>
      <c r="AB221" s="35"/>
      <c r="AC221" s="37"/>
      <c r="AD221" s="71"/>
      <c r="AE221" s="38"/>
      <c r="AF221" s="39"/>
      <c r="AG221" s="39"/>
      <c r="AH221" s="38"/>
      <c r="AI221" s="9" t="s">
        <v>5</v>
      </c>
      <c r="AJ221" s="32"/>
      <c r="AK221" s="32" t="s">
        <v>6</v>
      </c>
      <c r="AL221" s="32"/>
      <c r="AM221" s="40" t="s">
        <v>486</v>
      </c>
      <c r="AN221" s="41"/>
      <c r="AO221" s="188"/>
      <c r="AP221" s="188"/>
      <c r="AQ221" s="185"/>
      <c r="AR221" s="185"/>
    </row>
    <row r="222" spans="2:44">
      <c r="B222" s="29">
        <v>2022</v>
      </c>
      <c r="C222" s="29">
        <v>6</v>
      </c>
      <c r="D222" s="29">
        <v>6</v>
      </c>
      <c r="E222" s="30" t="s">
        <v>496</v>
      </c>
      <c r="F222" s="29"/>
      <c r="G222" s="208"/>
      <c r="H222" s="32" t="s">
        <v>467</v>
      </c>
      <c r="I222" s="33" t="s">
        <v>43</v>
      </c>
      <c r="J222" s="32"/>
      <c r="K222" s="9"/>
      <c r="L222" s="10"/>
      <c r="M222" s="10"/>
      <c r="N222" s="242"/>
      <c r="O222" s="9"/>
      <c r="P222" s="191">
        <v>25</v>
      </c>
      <c r="Q222" s="34" t="s">
        <v>483</v>
      </c>
      <c r="R222" s="35">
        <v>1165</v>
      </c>
      <c r="S222" s="364"/>
      <c r="T222" s="36" t="s">
        <v>30</v>
      </c>
      <c r="U222" s="192">
        <v>350</v>
      </c>
      <c r="V222" s="35">
        <v>1165</v>
      </c>
      <c r="W222" s="35"/>
      <c r="X222" s="9">
        <v>1</v>
      </c>
      <c r="Y222" s="35"/>
      <c r="Z222" s="9">
        <v>1</v>
      </c>
      <c r="AA222" s="192">
        <v>350</v>
      </c>
      <c r="AB222" s="35">
        <v>12550</v>
      </c>
      <c r="AC222" s="37" t="s">
        <v>1424</v>
      </c>
      <c r="AD222" s="71"/>
      <c r="AE222" s="38"/>
      <c r="AF222" s="39"/>
      <c r="AG222" s="39"/>
      <c r="AH222" s="38"/>
      <c r="AI222" s="9"/>
      <c r="AJ222" s="32"/>
      <c r="AK222" s="32" t="s">
        <v>6</v>
      </c>
      <c r="AL222" s="32"/>
      <c r="AM222" s="40" t="s">
        <v>486</v>
      </c>
      <c r="AN222" s="41"/>
      <c r="AO222" s="188"/>
      <c r="AP222" s="188"/>
      <c r="AQ222" s="185"/>
      <c r="AR222" s="185"/>
    </row>
    <row r="223" spans="2:44">
      <c r="S223" s="364"/>
    </row>
    <row r="224" spans="2:44">
      <c r="B224" s="29">
        <v>2023</v>
      </c>
      <c r="C224" s="29">
        <v>9</v>
      </c>
      <c r="D224" s="29">
        <v>26</v>
      </c>
      <c r="E224" s="247" t="s">
        <v>495</v>
      </c>
      <c r="F224" s="29"/>
      <c r="G224" s="354"/>
      <c r="H224" s="32" t="s">
        <v>467</v>
      </c>
      <c r="I224" s="33" t="s">
        <v>58</v>
      </c>
      <c r="J224" s="32"/>
      <c r="K224" s="9"/>
      <c r="L224" s="10"/>
      <c r="M224" s="10"/>
      <c r="N224" s="242"/>
      <c r="O224" s="9"/>
      <c r="P224" s="9">
        <v>12</v>
      </c>
      <c r="Q224" s="34" t="s">
        <v>483</v>
      </c>
      <c r="R224" s="35">
        <v>1120</v>
      </c>
      <c r="T224" s="36" t="s">
        <v>30</v>
      </c>
      <c r="U224" s="35">
        <v>200</v>
      </c>
      <c r="V224" s="35">
        <v>1120</v>
      </c>
      <c r="W224" s="35"/>
      <c r="X224" s="9">
        <v>1</v>
      </c>
      <c r="Y224" s="35">
        <v>200</v>
      </c>
      <c r="Z224" s="9">
        <v>1</v>
      </c>
      <c r="AA224" s="35">
        <v>200</v>
      </c>
      <c r="AB224" s="35"/>
      <c r="AC224" s="37"/>
      <c r="AD224" s="37"/>
      <c r="AE224" s="38"/>
      <c r="AF224" s="39"/>
      <c r="AG224" s="39"/>
      <c r="AH224" s="38"/>
      <c r="AI224" s="9"/>
      <c r="AJ224" s="32"/>
      <c r="AK224" s="32"/>
      <c r="AL224" s="32"/>
      <c r="AM224" s="40"/>
      <c r="AN224" s="183"/>
      <c r="AO224" s="184"/>
      <c r="AP224" s="184"/>
      <c r="AQ224" s="185"/>
      <c r="AR224" s="185"/>
    </row>
    <row r="225" spans="1:44">
      <c r="B225" s="29">
        <v>2022</v>
      </c>
      <c r="C225" s="29">
        <v>5</v>
      </c>
      <c r="D225" s="29">
        <v>13</v>
      </c>
      <c r="E225" s="30" t="s">
        <v>496</v>
      </c>
      <c r="F225" s="29">
        <v>1</v>
      </c>
      <c r="G225" s="31" t="s">
        <v>485</v>
      </c>
      <c r="H225" s="32" t="s">
        <v>467</v>
      </c>
      <c r="I225" s="33" t="s">
        <v>47</v>
      </c>
      <c r="J225" s="32"/>
      <c r="K225" s="9"/>
      <c r="L225" s="10"/>
      <c r="M225" s="10"/>
      <c r="N225" s="242" t="s">
        <v>500</v>
      </c>
      <c r="O225" s="9" t="s">
        <v>15</v>
      </c>
      <c r="P225" s="9">
        <v>25</v>
      </c>
      <c r="Q225" s="34" t="s">
        <v>284</v>
      </c>
      <c r="R225" s="35">
        <v>1120</v>
      </c>
      <c r="S225" s="35"/>
      <c r="T225" s="36">
        <v>8000</v>
      </c>
      <c r="U225" s="36">
        <v>8000</v>
      </c>
      <c r="V225" s="35">
        <v>1120</v>
      </c>
      <c r="W225" s="35"/>
      <c r="X225" s="9">
        <v>1</v>
      </c>
      <c r="Y225" s="36">
        <v>8000</v>
      </c>
      <c r="Z225" s="9">
        <v>1</v>
      </c>
      <c r="AA225" s="36">
        <v>8000</v>
      </c>
      <c r="AB225" s="35"/>
      <c r="AC225" s="37"/>
      <c r="AD225" s="71"/>
      <c r="AE225" s="38"/>
      <c r="AF225" s="39"/>
      <c r="AG225" s="39"/>
      <c r="AH225" s="38"/>
      <c r="AI225" s="9" t="s">
        <v>560</v>
      </c>
      <c r="AJ225" s="32"/>
      <c r="AK225" s="32" t="s">
        <v>6</v>
      </c>
      <c r="AL225" s="32"/>
      <c r="AM225" s="40" t="s">
        <v>470</v>
      </c>
      <c r="AN225" s="41"/>
      <c r="AO225" s="188"/>
      <c r="AP225" s="188"/>
      <c r="AQ225" s="185"/>
      <c r="AR225" s="185"/>
    </row>
    <row r="226" spans="1:44">
      <c r="B226" s="29">
        <v>2022</v>
      </c>
      <c r="C226" s="29">
        <v>5</v>
      </c>
      <c r="D226" s="29">
        <v>13</v>
      </c>
      <c r="E226" s="30" t="s">
        <v>494</v>
      </c>
      <c r="F226" s="29">
        <v>1</v>
      </c>
      <c r="G226" s="31" t="s">
        <v>485</v>
      </c>
      <c r="H226" s="32" t="s">
        <v>467</v>
      </c>
      <c r="I226" s="33" t="s">
        <v>47</v>
      </c>
      <c r="J226" s="32"/>
      <c r="K226" s="9"/>
      <c r="L226" s="10"/>
      <c r="M226" s="10"/>
      <c r="N226" s="242" t="s">
        <v>500</v>
      </c>
      <c r="O226" s="9" t="s">
        <v>15</v>
      </c>
      <c r="P226" s="9">
        <v>25</v>
      </c>
      <c r="Q226" s="34" t="s">
        <v>284</v>
      </c>
      <c r="R226" s="35">
        <v>1120</v>
      </c>
      <c r="S226" s="35"/>
      <c r="T226" s="36">
        <v>8000</v>
      </c>
      <c r="U226" s="36">
        <v>8000</v>
      </c>
      <c r="V226" s="35">
        <v>1120</v>
      </c>
      <c r="W226" s="35"/>
      <c r="X226" s="9">
        <v>1</v>
      </c>
      <c r="Y226" s="36">
        <v>8000</v>
      </c>
      <c r="Z226" s="9">
        <v>1</v>
      </c>
      <c r="AA226" s="36">
        <v>8000</v>
      </c>
      <c r="AB226" s="35"/>
      <c r="AC226" s="37"/>
      <c r="AD226" s="37"/>
      <c r="AE226" s="38"/>
      <c r="AF226" s="39"/>
      <c r="AG226" s="39"/>
      <c r="AH226" s="38"/>
      <c r="AI226" s="9" t="s">
        <v>5</v>
      </c>
      <c r="AJ226" s="32"/>
      <c r="AK226" s="32" t="s">
        <v>6</v>
      </c>
      <c r="AL226" s="32"/>
      <c r="AM226" s="40" t="s">
        <v>470</v>
      </c>
      <c r="AN226" s="41"/>
      <c r="AO226" s="188"/>
      <c r="AP226" s="188"/>
      <c r="AQ226" s="185"/>
      <c r="AR226" s="185"/>
    </row>
    <row r="227" spans="1:44">
      <c r="B227" s="29">
        <v>2022</v>
      </c>
      <c r="C227" s="29">
        <v>5</v>
      </c>
      <c r="D227" s="29">
        <v>13</v>
      </c>
      <c r="E227" s="30" t="s">
        <v>494</v>
      </c>
      <c r="F227" s="29"/>
      <c r="G227" s="208"/>
      <c r="H227" s="32" t="s">
        <v>467</v>
      </c>
      <c r="I227" s="33" t="s">
        <v>43</v>
      </c>
      <c r="J227" s="32"/>
      <c r="K227" s="9"/>
      <c r="L227" s="10"/>
      <c r="M227" s="10"/>
      <c r="N227" s="242"/>
      <c r="O227" s="9"/>
      <c r="P227" s="191">
        <v>25</v>
      </c>
      <c r="Q227" s="34" t="s">
        <v>483</v>
      </c>
      <c r="R227" s="35">
        <v>1120</v>
      </c>
      <c r="T227" s="36" t="s">
        <v>30</v>
      </c>
      <c r="U227" s="472">
        <v>500</v>
      </c>
      <c r="V227" s="35">
        <v>1120</v>
      </c>
      <c r="W227" s="35"/>
      <c r="X227" s="9">
        <v>1</v>
      </c>
      <c r="Y227" s="35"/>
      <c r="Z227" s="9">
        <v>1</v>
      </c>
      <c r="AA227" s="472">
        <v>500</v>
      </c>
      <c r="AB227" s="35">
        <v>16700</v>
      </c>
      <c r="AC227" s="37" t="s">
        <v>756</v>
      </c>
      <c r="AD227" s="37"/>
      <c r="AE227" s="38"/>
      <c r="AF227" s="39"/>
      <c r="AG227" s="39"/>
      <c r="AH227" s="38"/>
      <c r="AI227" s="9"/>
      <c r="AJ227" s="32"/>
      <c r="AK227" s="32" t="s">
        <v>6</v>
      </c>
      <c r="AL227" s="32"/>
      <c r="AM227" s="40" t="s">
        <v>470</v>
      </c>
      <c r="AN227" s="41"/>
      <c r="AO227" s="188"/>
      <c r="AP227" s="188"/>
      <c r="AQ227" s="185"/>
      <c r="AR227" s="185"/>
    </row>
    <row r="228" spans="1:44">
      <c r="S228" s="35"/>
    </row>
    <row r="229" spans="1:44">
      <c r="B229" s="29">
        <v>2022</v>
      </c>
      <c r="C229" s="29">
        <v>5</v>
      </c>
      <c r="D229" s="29">
        <v>13</v>
      </c>
      <c r="E229" s="30" t="s">
        <v>496</v>
      </c>
      <c r="F229" s="29">
        <v>1</v>
      </c>
      <c r="G229" s="31" t="s">
        <v>485</v>
      </c>
      <c r="H229" s="32" t="s">
        <v>467</v>
      </c>
      <c r="I229" s="33" t="s">
        <v>47</v>
      </c>
      <c r="J229" s="32"/>
      <c r="K229" s="9"/>
      <c r="L229" s="10"/>
      <c r="M229" s="10"/>
      <c r="N229" s="242" t="s">
        <v>500</v>
      </c>
      <c r="O229" s="9" t="s">
        <v>15</v>
      </c>
      <c r="P229" s="9">
        <v>50</v>
      </c>
      <c r="Q229" s="34" t="s">
        <v>284</v>
      </c>
      <c r="R229" s="35">
        <v>1120</v>
      </c>
      <c r="S229" s="35"/>
      <c r="T229" s="36">
        <v>4000</v>
      </c>
      <c r="U229" s="36">
        <v>4000</v>
      </c>
      <c r="V229" s="35">
        <v>1120</v>
      </c>
      <c r="W229" s="35">
        <v>1120</v>
      </c>
      <c r="X229" s="9">
        <v>1</v>
      </c>
      <c r="Y229" s="36">
        <v>4000</v>
      </c>
      <c r="Z229" s="9">
        <v>1</v>
      </c>
      <c r="AA229" s="36">
        <v>4000</v>
      </c>
      <c r="AB229" s="35"/>
      <c r="AC229" s="37"/>
      <c r="AD229" s="71"/>
      <c r="AE229" s="38"/>
      <c r="AF229" s="39"/>
      <c r="AG229" s="39"/>
      <c r="AH229" s="38"/>
      <c r="AI229" s="9"/>
      <c r="AJ229" s="32"/>
      <c r="AK229" s="32" t="s">
        <v>6</v>
      </c>
      <c r="AL229" s="32"/>
      <c r="AM229" s="40" t="s">
        <v>470</v>
      </c>
      <c r="AN229" s="41"/>
      <c r="AO229" s="188"/>
      <c r="AP229" s="188"/>
      <c r="AQ229" s="185"/>
      <c r="AR229" s="185"/>
    </row>
    <row r="230" spans="1:44">
      <c r="B230" s="29">
        <v>2022</v>
      </c>
      <c r="C230" s="29">
        <v>5</v>
      </c>
      <c r="D230" s="29">
        <v>13</v>
      </c>
      <c r="E230" s="30" t="s">
        <v>494</v>
      </c>
      <c r="F230" s="29">
        <v>1</v>
      </c>
      <c r="G230" s="31" t="s">
        <v>485</v>
      </c>
      <c r="H230" s="32" t="s">
        <v>467</v>
      </c>
      <c r="I230" s="33" t="s">
        <v>47</v>
      </c>
      <c r="J230" s="32"/>
      <c r="K230" s="9"/>
      <c r="L230" s="10"/>
      <c r="M230" s="10"/>
      <c r="N230" s="242" t="s">
        <v>500</v>
      </c>
      <c r="O230" s="9" t="s">
        <v>15</v>
      </c>
      <c r="P230" s="9">
        <v>50</v>
      </c>
      <c r="Q230" s="34" t="s">
        <v>284</v>
      </c>
      <c r="R230" s="35">
        <v>1120</v>
      </c>
      <c r="T230" s="36">
        <v>4000</v>
      </c>
      <c r="U230" s="36">
        <v>4000</v>
      </c>
      <c r="V230" s="35">
        <v>1120</v>
      </c>
      <c r="W230" s="35">
        <v>1120</v>
      </c>
      <c r="X230" s="9">
        <v>1</v>
      </c>
      <c r="Y230" s="36">
        <v>4000</v>
      </c>
      <c r="Z230" s="9">
        <v>1</v>
      </c>
      <c r="AA230" s="36">
        <v>4000</v>
      </c>
      <c r="AB230" s="35"/>
      <c r="AC230" s="37"/>
      <c r="AD230" s="37"/>
      <c r="AE230" s="38"/>
      <c r="AF230" s="39"/>
      <c r="AG230" s="39"/>
      <c r="AH230" s="38"/>
      <c r="AI230" s="9" t="s">
        <v>5</v>
      </c>
      <c r="AJ230" s="32"/>
      <c r="AK230" s="32" t="s">
        <v>6</v>
      </c>
      <c r="AL230" s="32"/>
      <c r="AM230" s="40" t="s">
        <v>470</v>
      </c>
      <c r="AN230" s="41"/>
      <c r="AO230" s="188"/>
      <c r="AP230" s="188"/>
      <c r="AQ230" s="185"/>
      <c r="AR230" s="185"/>
    </row>
    <row r="231" spans="1:44">
      <c r="B231" s="29">
        <v>2022</v>
      </c>
      <c r="C231" s="29">
        <v>5</v>
      </c>
      <c r="D231" s="29">
        <v>13</v>
      </c>
      <c r="E231" s="30" t="s">
        <v>494</v>
      </c>
      <c r="F231" s="29"/>
      <c r="G231" s="208"/>
      <c r="H231" s="32" t="s">
        <v>467</v>
      </c>
      <c r="I231" s="33" t="s">
        <v>43</v>
      </c>
      <c r="J231" s="32"/>
      <c r="K231" s="9"/>
      <c r="L231" s="10"/>
      <c r="M231" s="10"/>
      <c r="N231" s="242"/>
      <c r="O231" s="9"/>
      <c r="P231" s="191">
        <v>25</v>
      </c>
      <c r="Q231" s="34" t="s">
        <v>483</v>
      </c>
      <c r="R231" s="35">
        <v>1120</v>
      </c>
      <c r="T231" s="36" t="s">
        <v>30</v>
      </c>
      <c r="U231" s="192">
        <v>350</v>
      </c>
      <c r="V231" s="35">
        <v>1120</v>
      </c>
      <c r="W231" s="35">
        <v>1120</v>
      </c>
      <c r="X231" s="9">
        <v>1</v>
      </c>
      <c r="Y231" s="35"/>
      <c r="Z231" s="9">
        <v>1</v>
      </c>
      <c r="AA231" s="192">
        <v>350</v>
      </c>
      <c r="AB231" s="35">
        <v>8350</v>
      </c>
      <c r="AC231" s="37" t="s">
        <v>756</v>
      </c>
      <c r="AD231" s="37"/>
      <c r="AE231" s="38"/>
      <c r="AF231" s="39"/>
      <c r="AG231" s="39"/>
      <c r="AH231" s="38"/>
      <c r="AI231" s="9"/>
      <c r="AJ231" s="32"/>
      <c r="AK231" s="32" t="s">
        <v>6</v>
      </c>
      <c r="AL231" s="32"/>
      <c r="AM231" s="40" t="s">
        <v>470</v>
      </c>
      <c r="AN231" s="41"/>
      <c r="AO231" s="188"/>
      <c r="AP231" s="188"/>
      <c r="AQ231" s="185"/>
      <c r="AR231" s="185"/>
    </row>
    <row r="233" spans="1:44">
      <c r="A233">
        <v>1</v>
      </c>
      <c r="B233" s="29">
        <v>2022</v>
      </c>
      <c r="C233" s="29">
        <v>6</v>
      </c>
      <c r="D233" s="29">
        <v>2</v>
      </c>
      <c r="E233" s="30" t="s">
        <v>495</v>
      </c>
      <c r="F233" s="29">
        <v>9</v>
      </c>
      <c r="G233" s="31" t="s">
        <v>485</v>
      </c>
      <c r="H233" s="32" t="s">
        <v>467</v>
      </c>
      <c r="I233" s="33" t="s">
        <v>47</v>
      </c>
      <c r="J233" s="32"/>
      <c r="K233" s="9"/>
      <c r="L233" s="10"/>
      <c r="M233" s="10"/>
      <c r="N233" s="242" t="s">
        <v>628</v>
      </c>
      <c r="O233" s="9" t="s">
        <v>15</v>
      </c>
      <c r="P233" s="9">
        <v>50</v>
      </c>
      <c r="Q233" s="34" t="s">
        <v>284</v>
      </c>
      <c r="R233" s="35">
        <v>1120</v>
      </c>
      <c r="T233" s="36">
        <v>4000</v>
      </c>
      <c r="U233" s="36">
        <v>4000</v>
      </c>
      <c r="V233" s="35">
        <v>1120</v>
      </c>
      <c r="W233" s="35">
        <v>1120</v>
      </c>
      <c r="X233" s="9">
        <v>1</v>
      </c>
      <c r="Y233" s="36">
        <v>4000</v>
      </c>
      <c r="Z233" s="9">
        <v>1</v>
      </c>
      <c r="AA233" s="36">
        <v>4000</v>
      </c>
      <c r="AB233" s="35"/>
      <c r="AC233" s="37"/>
      <c r="AD233" s="37"/>
      <c r="AE233" s="38"/>
      <c r="AF233" s="39"/>
      <c r="AG233" s="39"/>
      <c r="AH233" s="38"/>
      <c r="AI233" s="9"/>
      <c r="AJ233" s="32"/>
      <c r="AK233" s="32" t="s">
        <v>6</v>
      </c>
      <c r="AL233" s="32"/>
      <c r="AM233" s="40" t="s">
        <v>470</v>
      </c>
      <c r="AN233" s="41"/>
      <c r="AO233" s="188"/>
      <c r="AP233" s="188"/>
      <c r="AQ233" s="185"/>
      <c r="AR233" s="185"/>
    </row>
    <row r="234" spans="1:44">
      <c r="B234" s="29">
        <v>2022</v>
      </c>
      <c r="C234" s="29">
        <v>6</v>
      </c>
      <c r="D234" s="29">
        <v>2</v>
      </c>
      <c r="E234" s="30" t="s">
        <v>495</v>
      </c>
      <c r="F234" s="29">
        <v>9</v>
      </c>
      <c r="G234" s="31" t="s">
        <v>485</v>
      </c>
      <c r="H234" s="32" t="s">
        <v>467</v>
      </c>
      <c r="I234" s="33" t="s">
        <v>47</v>
      </c>
      <c r="J234" s="32"/>
      <c r="K234" s="9"/>
      <c r="L234" s="10"/>
      <c r="M234" s="10"/>
      <c r="N234" s="242" t="s">
        <v>628</v>
      </c>
      <c r="O234" s="9" t="s">
        <v>15</v>
      </c>
      <c r="P234" s="9">
        <v>50</v>
      </c>
      <c r="Q234" s="34" t="s">
        <v>284</v>
      </c>
      <c r="R234" s="35">
        <v>1120</v>
      </c>
      <c r="T234" s="36">
        <v>4000</v>
      </c>
      <c r="U234" s="36">
        <v>4000</v>
      </c>
      <c r="V234" s="35">
        <v>1120</v>
      </c>
      <c r="W234" s="35">
        <v>1120</v>
      </c>
      <c r="X234" s="9">
        <v>1</v>
      </c>
      <c r="Y234" s="36">
        <v>4000</v>
      </c>
      <c r="Z234" s="9">
        <v>1</v>
      </c>
      <c r="AA234" s="36">
        <v>4000</v>
      </c>
      <c r="AB234" s="35"/>
      <c r="AC234" s="37"/>
      <c r="AD234" s="71"/>
      <c r="AE234" s="38"/>
      <c r="AF234" s="39"/>
      <c r="AG234" s="39"/>
      <c r="AH234" s="38"/>
      <c r="AI234" s="9" t="s">
        <v>5</v>
      </c>
      <c r="AJ234" s="32"/>
      <c r="AK234" s="32" t="s">
        <v>6</v>
      </c>
      <c r="AL234" s="32"/>
      <c r="AM234" s="40" t="s">
        <v>470</v>
      </c>
      <c r="AN234" s="41"/>
      <c r="AO234" s="188"/>
      <c r="AP234" s="188"/>
      <c r="AQ234" s="185"/>
      <c r="AR234" s="185"/>
    </row>
    <row r="235" spans="1:44">
      <c r="A235">
        <v>1</v>
      </c>
      <c r="B235" s="29">
        <v>2022</v>
      </c>
      <c r="C235" s="29">
        <v>6</v>
      </c>
      <c r="D235" s="29">
        <v>2</v>
      </c>
      <c r="E235" s="30" t="s">
        <v>495</v>
      </c>
      <c r="F235" s="29"/>
      <c r="G235" s="208"/>
      <c r="H235" s="32" t="s">
        <v>467</v>
      </c>
      <c r="I235" s="68" t="s">
        <v>43</v>
      </c>
      <c r="J235" s="32"/>
      <c r="K235" s="9"/>
      <c r="L235" s="10"/>
      <c r="M235" s="10"/>
      <c r="N235" s="242"/>
      <c r="O235" s="69"/>
      <c r="P235" s="191">
        <v>25</v>
      </c>
      <c r="Q235" s="34" t="s">
        <v>483</v>
      </c>
      <c r="R235" s="35">
        <v>1120</v>
      </c>
      <c r="T235" s="36" t="s">
        <v>30</v>
      </c>
      <c r="U235" s="192">
        <v>350</v>
      </c>
      <c r="V235" s="35">
        <v>1120</v>
      </c>
      <c r="W235" s="35">
        <v>1120</v>
      </c>
      <c r="X235" s="9">
        <v>1</v>
      </c>
      <c r="Y235" s="35"/>
      <c r="Z235" s="9">
        <v>1</v>
      </c>
      <c r="AA235" s="192">
        <v>350</v>
      </c>
      <c r="AB235" s="35">
        <v>8350</v>
      </c>
      <c r="AC235" s="37" t="s">
        <v>756</v>
      </c>
      <c r="AD235" s="71"/>
      <c r="AE235" s="72"/>
      <c r="AF235" s="73"/>
      <c r="AG235" s="73"/>
      <c r="AH235" s="72"/>
      <c r="AI235" s="69"/>
      <c r="AJ235" s="67"/>
      <c r="AK235" s="32" t="s">
        <v>6</v>
      </c>
      <c r="AL235" s="32"/>
      <c r="AM235" s="40" t="s">
        <v>470</v>
      </c>
      <c r="AN235" s="41"/>
      <c r="AO235" s="188"/>
      <c r="AP235" s="188"/>
      <c r="AQ235" s="185"/>
      <c r="AR235" s="185"/>
    </row>
    <row r="237" spans="1:44">
      <c r="B237" s="29">
        <v>2023</v>
      </c>
      <c r="C237" s="29">
        <v>9</v>
      </c>
      <c r="D237" s="29">
        <v>26</v>
      </c>
      <c r="E237" s="247" t="s">
        <v>495</v>
      </c>
      <c r="F237" s="29"/>
      <c r="G237" s="354"/>
      <c r="H237" s="32" t="s">
        <v>467</v>
      </c>
      <c r="I237" s="33" t="s">
        <v>58</v>
      </c>
      <c r="J237" s="32"/>
      <c r="K237" s="9"/>
      <c r="L237" s="10"/>
      <c r="M237" s="10"/>
      <c r="N237" s="242"/>
      <c r="O237" s="9"/>
      <c r="P237" s="9">
        <v>12</v>
      </c>
      <c r="Q237" s="34" t="s">
        <v>483</v>
      </c>
      <c r="R237" s="35">
        <v>1120</v>
      </c>
      <c r="T237" s="36" t="s">
        <v>30</v>
      </c>
      <c r="U237" s="35">
        <v>200</v>
      </c>
      <c r="V237" s="35">
        <v>1120</v>
      </c>
      <c r="W237" s="35"/>
      <c r="X237" s="9">
        <v>1</v>
      </c>
      <c r="Y237" s="35">
        <v>200</v>
      </c>
      <c r="Z237" s="9">
        <v>1</v>
      </c>
      <c r="AA237" s="35">
        <v>200</v>
      </c>
      <c r="AB237" s="35"/>
      <c r="AC237" s="37"/>
      <c r="AD237" s="193" t="s">
        <v>488</v>
      </c>
      <c r="AE237" s="38"/>
      <c r="AF237" s="39"/>
      <c r="AG237" s="39"/>
      <c r="AH237" s="38"/>
      <c r="AI237" s="9"/>
      <c r="AJ237" s="32"/>
      <c r="AK237" s="32"/>
      <c r="AL237" s="32"/>
      <c r="AM237" s="40"/>
      <c r="AN237" s="183"/>
      <c r="AO237" s="184"/>
      <c r="AP237" s="184"/>
      <c r="AQ237" s="185"/>
      <c r="AR237" s="185"/>
    </row>
    <row r="238" spans="1:44">
      <c r="B238" s="29">
        <v>2022</v>
      </c>
      <c r="C238" s="29">
        <v>6</v>
      </c>
      <c r="D238" s="29"/>
      <c r="E238" s="30"/>
      <c r="F238" s="29"/>
      <c r="G238" s="31" t="s">
        <v>485</v>
      </c>
      <c r="H238" s="32" t="s">
        <v>467</v>
      </c>
      <c r="I238" s="33" t="s">
        <v>47</v>
      </c>
      <c r="J238" s="32"/>
      <c r="K238" s="9"/>
      <c r="L238" s="10"/>
      <c r="M238" s="10"/>
      <c r="N238" s="10" t="s">
        <v>1401</v>
      </c>
      <c r="O238" s="9" t="s">
        <v>15</v>
      </c>
      <c r="P238" s="9">
        <v>25</v>
      </c>
      <c r="Q238" s="34" t="s">
        <v>481</v>
      </c>
      <c r="R238" s="35">
        <v>1120</v>
      </c>
      <c r="T238" s="36">
        <v>8000</v>
      </c>
      <c r="U238" s="36">
        <v>8000</v>
      </c>
      <c r="V238" s="35">
        <v>1120</v>
      </c>
      <c r="W238" s="35"/>
      <c r="X238" s="9">
        <v>1</v>
      </c>
      <c r="Y238" s="36">
        <v>8000</v>
      </c>
      <c r="Z238" s="9">
        <v>1</v>
      </c>
      <c r="AA238" s="36">
        <v>8000</v>
      </c>
      <c r="AB238" s="35"/>
      <c r="AC238" s="37"/>
      <c r="AD238" s="37"/>
      <c r="AE238" s="38"/>
      <c r="AF238" s="39"/>
      <c r="AG238" s="39"/>
      <c r="AH238" s="38"/>
      <c r="AI238" s="9" t="s">
        <v>560</v>
      </c>
      <c r="AJ238" s="32"/>
      <c r="AK238" s="32" t="s">
        <v>17</v>
      </c>
      <c r="AL238" s="32"/>
      <c r="AM238" s="40" t="s">
        <v>470</v>
      </c>
      <c r="AN238" s="41"/>
      <c r="AO238" s="188"/>
      <c r="AP238" s="188"/>
      <c r="AQ238" s="185"/>
      <c r="AR238" s="185"/>
    </row>
    <row r="239" spans="1:44">
      <c r="B239" s="29">
        <v>2022</v>
      </c>
      <c r="C239" s="29">
        <v>6</v>
      </c>
      <c r="D239" s="29"/>
      <c r="E239" s="30"/>
      <c r="F239" s="29"/>
      <c r="G239" s="31" t="s">
        <v>485</v>
      </c>
      <c r="H239" s="32" t="s">
        <v>467</v>
      </c>
      <c r="I239" s="33" t="s">
        <v>47</v>
      </c>
      <c r="J239" s="32"/>
      <c r="K239" s="9"/>
      <c r="L239" s="10"/>
      <c r="M239" s="10"/>
      <c r="N239" s="10" t="s">
        <v>1401</v>
      </c>
      <c r="O239" s="9" t="s">
        <v>15</v>
      </c>
      <c r="P239" s="9">
        <v>25</v>
      </c>
      <c r="Q239" s="34" t="s">
        <v>481</v>
      </c>
      <c r="R239" s="35">
        <v>1120</v>
      </c>
      <c r="T239" s="36">
        <v>8000</v>
      </c>
      <c r="U239" s="36">
        <v>8000</v>
      </c>
      <c r="V239" s="35">
        <v>1120</v>
      </c>
      <c r="W239" s="35"/>
      <c r="X239" s="9">
        <v>1</v>
      </c>
      <c r="Y239" s="36">
        <v>8000</v>
      </c>
      <c r="Z239" s="9">
        <v>1</v>
      </c>
      <c r="AA239" s="36">
        <v>8000</v>
      </c>
      <c r="AB239" s="35"/>
      <c r="AC239" s="37"/>
      <c r="AD239" s="37"/>
      <c r="AE239" s="38"/>
      <c r="AF239" s="39"/>
      <c r="AG239" s="39"/>
      <c r="AH239" s="38"/>
      <c r="AI239" s="9" t="s">
        <v>5</v>
      </c>
      <c r="AJ239" s="32"/>
      <c r="AK239" s="32" t="s">
        <v>17</v>
      </c>
      <c r="AL239" s="32"/>
      <c r="AM239" s="40" t="s">
        <v>470</v>
      </c>
      <c r="AN239" s="41"/>
      <c r="AO239" s="188"/>
      <c r="AP239" s="188"/>
      <c r="AQ239" s="185"/>
      <c r="AR239" s="185"/>
    </row>
    <row r="240" spans="1:44">
      <c r="B240" s="29">
        <v>2022</v>
      </c>
      <c r="C240" s="29">
        <v>6</v>
      </c>
      <c r="D240" s="29"/>
      <c r="E240" s="30"/>
      <c r="F240" s="29"/>
      <c r="G240" s="208"/>
      <c r="H240" s="32" t="s">
        <v>467</v>
      </c>
      <c r="I240" s="33" t="s">
        <v>43</v>
      </c>
      <c r="J240" s="32"/>
      <c r="K240" s="9"/>
      <c r="L240" s="10"/>
      <c r="M240" s="10"/>
      <c r="N240" s="562"/>
      <c r="O240" s="9"/>
      <c r="P240" s="191">
        <v>25</v>
      </c>
      <c r="Q240" s="34" t="s">
        <v>483</v>
      </c>
      <c r="R240" s="35">
        <v>1120</v>
      </c>
      <c r="T240" s="36" t="s">
        <v>30</v>
      </c>
      <c r="U240" s="472">
        <v>500</v>
      </c>
      <c r="V240" s="35">
        <v>1120</v>
      </c>
      <c r="W240" s="35"/>
      <c r="X240" s="9">
        <v>1</v>
      </c>
      <c r="Y240" s="35"/>
      <c r="Z240" s="9">
        <v>1</v>
      </c>
      <c r="AA240" s="472">
        <v>500</v>
      </c>
      <c r="AB240" s="35">
        <v>16700</v>
      </c>
      <c r="AC240" s="37" t="s">
        <v>756</v>
      </c>
      <c r="AD240" s="37"/>
      <c r="AE240" s="38"/>
      <c r="AF240" s="39"/>
      <c r="AG240" s="39"/>
      <c r="AH240" s="38"/>
      <c r="AI240" s="9"/>
      <c r="AJ240" s="32"/>
      <c r="AK240" s="32" t="s">
        <v>17</v>
      </c>
      <c r="AL240" s="32"/>
      <c r="AM240" s="40" t="s">
        <v>470</v>
      </c>
      <c r="AN240" s="41"/>
      <c r="AO240" s="188"/>
      <c r="AP240" s="188"/>
      <c r="AQ240" s="185"/>
      <c r="AR240" s="185"/>
    </row>
    <row r="241" spans="1:44">
      <c r="N241" s="563"/>
    </row>
    <row r="242" spans="1:44">
      <c r="B242" s="29">
        <v>2022</v>
      </c>
      <c r="C242" s="29">
        <v>6</v>
      </c>
      <c r="D242" s="29"/>
      <c r="E242" s="30"/>
      <c r="F242" s="29"/>
      <c r="G242" s="31" t="s">
        <v>485</v>
      </c>
      <c r="H242" s="32" t="s">
        <v>467</v>
      </c>
      <c r="I242" s="33" t="s">
        <v>47</v>
      </c>
      <c r="J242" s="32"/>
      <c r="K242" s="9"/>
      <c r="L242" s="10"/>
      <c r="M242" s="10"/>
      <c r="N242" s="10" t="s">
        <v>1401</v>
      </c>
      <c r="O242" s="9" t="s">
        <v>15</v>
      </c>
      <c r="P242" s="9">
        <v>50</v>
      </c>
      <c r="Q242" s="34" t="s">
        <v>481</v>
      </c>
      <c r="R242" s="35">
        <v>1120</v>
      </c>
      <c r="T242" s="36">
        <v>4000</v>
      </c>
      <c r="U242" s="36">
        <v>4000</v>
      </c>
      <c r="V242" s="35">
        <v>1120</v>
      </c>
      <c r="W242" s="35"/>
      <c r="X242" s="9">
        <v>1</v>
      </c>
      <c r="Y242" s="36">
        <v>4000</v>
      </c>
      <c r="Z242" s="9">
        <v>1</v>
      </c>
      <c r="AA242" s="36">
        <v>4000</v>
      </c>
      <c r="AB242" s="35"/>
      <c r="AC242" s="37"/>
      <c r="AD242" s="193" t="s">
        <v>488</v>
      </c>
      <c r="AE242" s="38"/>
      <c r="AF242" s="39"/>
      <c r="AG242" s="39"/>
      <c r="AH242" s="38"/>
      <c r="AI242" s="9"/>
      <c r="AJ242" s="32"/>
      <c r="AK242" s="32" t="s">
        <v>17</v>
      </c>
      <c r="AL242" s="32"/>
      <c r="AM242" s="40" t="s">
        <v>470</v>
      </c>
      <c r="AN242" s="41"/>
      <c r="AO242" s="188"/>
      <c r="AP242" s="188"/>
      <c r="AQ242" s="185"/>
      <c r="AR242" s="185"/>
    </row>
    <row r="243" spans="1:44">
      <c r="B243" s="29">
        <v>2022</v>
      </c>
      <c r="C243" s="29">
        <v>6</v>
      </c>
      <c r="D243" s="29"/>
      <c r="E243" s="30"/>
      <c r="F243" s="29"/>
      <c r="G243" s="31" t="s">
        <v>485</v>
      </c>
      <c r="H243" s="32" t="s">
        <v>467</v>
      </c>
      <c r="I243" s="33" t="s">
        <v>47</v>
      </c>
      <c r="J243" s="32"/>
      <c r="K243" s="9"/>
      <c r="L243" s="10"/>
      <c r="M243" s="10"/>
      <c r="N243" s="10" t="s">
        <v>1401</v>
      </c>
      <c r="O243" s="9" t="s">
        <v>15</v>
      </c>
      <c r="P243" s="9">
        <v>50</v>
      </c>
      <c r="Q243" s="34" t="s">
        <v>481</v>
      </c>
      <c r="R243" s="35">
        <v>1120</v>
      </c>
      <c r="T243" s="36">
        <v>4000</v>
      </c>
      <c r="U243" s="36">
        <v>4000</v>
      </c>
      <c r="V243" s="35">
        <v>1120</v>
      </c>
      <c r="W243" s="35"/>
      <c r="X243" s="9">
        <v>1</v>
      </c>
      <c r="Y243" s="36">
        <v>4000</v>
      </c>
      <c r="Z243" s="9">
        <v>1</v>
      </c>
      <c r="AA243" s="36">
        <v>4000</v>
      </c>
      <c r="AB243" s="35"/>
      <c r="AC243" s="37"/>
      <c r="AD243" s="37"/>
      <c r="AE243" s="38"/>
      <c r="AF243" s="39"/>
      <c r="AG243" s="39"/>
      <c r="AH243" s="38"/>
      <c r="AI243" s="9" t="s">
        <v>5</v>
      </c>
      <c r="AJ243" s="32"/>
      <c r="AK243" s="32" t="s">
        <v>17</v>
      </c>
      <c r="AL243" s="32"/>
      <c r="AM243" s="40" t="s">
        <v>470</v>
      </c>
      <c r="AN243" s="41"/>
      <c r="AO243" s="188"/>
      <c r="AP243" s="188"/>
      <c r="AQ243" s="185"/>
      <c r="AR243" s="185"/>
    </row>
    <row r="244" spans="1:44">
      <c r="B244" s="29">
        <v>2022</v>
      </c>
      <c r="C244" s="29">
        <v>6</v>
      </c>
      <c r="D244" s="29"/>
      <c r="E244" s="30"/>
      <c r="F244" s="29"/>
      <c r="G244" s="208"/>
      <c r="H244" s="32" t="s">
        <v>467</v>
      </c>
      <c r="I244" s="33" t="s">
        <v>43</v>
      </c>
      <c r="J244" s="32"/>
      <c r="K244" s="9"/>
      <c r="L244" s="10"/>
      <c r="M244" s="10"/>
      <c r="N244" s="562"/>
      <c r="O244" s="9"/>
      <c r="P244" s="191">
        <v>25</v>
      </c>
      <c r="Q244" s="34" t="s">
        <v>483</v>
      </c>
      <c r="R244" s="35">
        <v>1120</v>
      </c>
      <c r="T244" s="36" t="s">
        <v>30</v>
      </c>
      <c r="U244" s="192">
        <v>350</v>
      </c>
      <c r="V244" s="35">
        <v>1120</v>
      </c>
      <c r="W244" s="35"/>
      <c r="X244" s="9">
        <v>1</v>
      </c>
      <c r="Y244" s="35"/>
      <c r="Z244" s="9">
        <v>1</v>
      </c>
      <c r="AA244" s="192">
        <v>350</v>
      </c>
      <c r="AB244" s="35">
        <v>8350</v>
      </c>
      <c r="AC244" s="37" t="s">
        <v>756</v>
      </c>
      <c r="AD244" s="37"/>
      <c r="AE244" s="38"/>
      <c r="AF244" s="39"/>
      <c r="AG244" s="39"/>
      <c r="AH244" s="38"/>
      <c r="AI244" s="9"/>
      <c r="AJ244" s="32"/>
      <c r="AK244" s="32" t="s">
        <v>17</v>
      </c>
      <c r="AL244" s="32"/>
      <c r="AM244" s="40" t="s">
        <v>470</v>
      </c>
      <c r="AN244" s="41"/>
      <c r="AO244" s="188"/>
      <c r="AP244" s="188"/>
      <c r="AQ244" s="185"/>
      <c r="AR244" s="185"/>
    </row>
    <row r="246" spans="1:44">
      <c r="B246" s="29">
        <v>2022</v>
      </c>
      <c r="C246" s="29">
        <v>6</v>
      </c>
      <c r="D246" s="29"/>
      <c r="E246" s="30"/>
      <c r="F246" s="29"/>
      <c r="G246" s="31" t="s">
        <v>485</v>
      </c>
      <c r="H246" s="32" t="s">
        <v>467</v>
      </c>
      <c r="I246" s="33" t="s">
        <v>47</v>
      </c>
      <c r="J246" s="32"/>
      <c r="K246" s="9"/>
      <c r="L246" s="10"/>
      <c r="M246" s="10"/>
      <c r="N246" s="242" t="s">
        <v>918</v>
      </c>
      <c r="O246" s="9" t="s">
        <v>15</v>
      </c>
      <c r="P246" s="9">
        <v>50</v>
      </c>
      <c r="Q246" s="34" t="s">
        <v>481</v>
      </c>
      <c r="R246" s="35">
        <v>1120</v>
      </c>
      <c r="T246" s="36">
        <v>4000</v>
      </c>
      <c r="U246" s="36">
        <v>4000</v>
      </c>
      <c r="V246" s="35">
        <v>1120</v>
      </c>
      <c r="W246" s="35">
        <v>1120</v>
      </c>
      <c r="X246" s="9">
        <v>1</v>
      </c>
      <c r="Y246" s="36">
        <v>4000</v>
      </c>
      <c r="Z246" s="9">
        <v>1</v>
      </c>
      <c r="AA246" s="36">
        <v>4000</v>
      </c>
      <c r="AB246" s="35"/>
      <c r="AC246" s="37"/>
      <c r="AD246" s="193" t="s">
        <v>488</v>
      </c>
      <c r="AE246" s="38"/>
      <c r="AF246" s="39"/>
      <c r="AG246" s="39"/>
      <c r="AH246" s="38"/>
      <c r="AI246" s="9"/>
      <c r="AJ246" s="32"/>
      <c r="AK246" s="32" t="s">
        <v>17</v>
      </c>
      <c r="AL246" s="32"/>
      <c r="AM246" s="40" t="s">
        <v>470</v>
      </c>
      <c r="AN246" s="41"/>
      <c r="AO246" s="188"/>
      <c r="AP246" s="188"/>
      <c r="AQ246" s="185"/>
      <c r="AR246" s="185"/>
    </row>
    <row r="247" spans="1:44">
      <c r="B247" s="29">
        <v>2022</v>
      </c>
      <c r="C247" s="29">
        <v>6</v>
      </c>
      <c r="D247" s="29"/>
      <c r="E247" s="30"/>
      <c r="F247" s="29"/>
      <c r="G247" s="31" t="s">
        <v>485</v>
      </c>
      <c r="H247" s="32" t="s">
        <v>467</v>
      </c>
      <c r="I247" s="33" t="s">
        <v>47</v>
      </c>
      <c r="J247" s="32"/>
      <c r="K247" s="9"/>
      <c r="L247" s="10"/>
      <c r="M247" s="10"/>
      <c r="N247" s="242" t="s">
        <v>918</v>
      </c>
      <c r="O247" s="9" t="s">
        <v>15</v>
      </c>
      <c r="P247" s="9">
        <v>50</v>
      </c>
      <c r="Q247" s="34" t="s">
        <v>481</v>
      </c>
      <c r="R247" s="35">
        <v>1120</v>
      </c>
      <c r="T247" s="36">
        <v>4000</v>
      </c>
      <c r="U247" s="36">
        <v>4000</v>
      </c>
      <c r="V247" s="35">
        <v>1120</v>
      </c>
      <c r="W247" s="35">
        <v>1120</v>
      </c>
      <c r="X247" s="9">
        <v>1</v>
      </c>
      <c r="Y247" s="36">
        <v>4000</v>
      </c>
      <c r="Z247" s="9">
        <v>1</v>
      </c>
      <c r="AA247" s="36">
        <v>4000</v>
      </c>
      <c r="AB247" s="35"/>
      <c r="AC247" s="37"/>
      <c r="AD247" s="37"/>
      <c r="AE247" s="38"/>
      <c r="AF247" s="39"/>
      <c r="AG247" s="39"/>
      <c r="AH247" s="38"/>
      <c r="AI247" s="9" t="s">
        <v>5</v>
      </c>
      <c r="AJ247" s="32"/>
      <c r="AK247" s="32" t="s">
        <v>17</v>
      </c>
      <c r="AL247" s="32"/>
      <c r="AM247" s="40" t="s">
        <v>470</v>
      </c>
      <c r="AN247" s="41"/>
      <c r="AO247" s="188"/>
      <c r="AP247" s="188"/>
      <c r="AQ247" s="185"/>
      <c r="AR247" s="185"/>
    </row>
    <row r="248" spans="1:44">
      <c r="B248" s="29">
        <v>2022</v>
      </c>
      <c r="C248" s="29">
        <v>6</v>
      </c>
      <c r="D248" s="29"/>
      <c r="E248" s="30"/>
      <c r="F248" s="29"/>
      <c r="G248" s="208"/>
      <c r="H248" s="32" t="s">
        <v>467</v>
      </c>
      <c r="I248" s="33" t="s">
        <v>43</v>
      </c>
      <c r="J248" s="32"/>
      <c r="K248" s="9"/>
      <c r="L248" s="10"/>
      <c r="M248" s="10"/>
      <c r="N248" s="242"/>
      <c r="O248" s="9"/>
      <c r="P248" s="191">
        <v>25</v>
      </c>
      <c r="Q248" s="34" t="s">
        <v>483</v>
      </c>
      <c r="R248" s="35">
        <v>1120</v>
      </c>
      <c r="T248" s="36" t="s">
        <v>30</v>
      </c>
      <c r="U248" s="192">
        <v>350</v>
      </c>
      <c r="V248" s="35">
        <v>1120</v>
      </c>
      <c r="W248" s="35">
        <v>1120</v>
      </c>
      <c r="X248" s="9">
        <v>1</v>
      </c>
      <c r="Y248" s="35"/>
      <c r="Z248" s="9">
        <v>1</v>
      </c>
      <c r="AA248" s="192">
        <v>350</v>
      </c>
      <c r="AB248" s="35">
        <v>8350</v>
      </c>
      <c r="AC248" s="37" t="s">
        <v>756</v>
      </c>
      <c r="AD248" s="37"/>
      <c r="AE248" s="38"/>
      <c r="AF248" s="39"/>
      <c r="AG248" s="39"/>
      <c r="AH248" s="38"/>
      <c r="AI248" s="9"/>
      <c r="AJ248" s="32"/>
      <c r="AK248" s="32" t="s">
        <v>17</v>
      </c>
      <c r="AL248" s="32"/>
      <c r="AM248" s="40" t="s">
        <v>470</v>
      </c>
      <c r="AN248" s="41"/>
      <c r="AO248" s="188"/>
      <c r="AP248" s="188"/>
      <c r="AQ248" s="185"/>
      <c r="AR248" s="185"/>
    </row>
    <row r="250" spans="1:44">
      <c r="B250" s="29">
        <v>2023</v>
      </c>
      <c r="C250" s="29">
        <v>9</v>
      </c>
      <c r="D250" s="29">
        <v>26</v>
      </c>
      <c r="E250" s="247" t="s">
        <v>495</v>
      </c>
      <c r="F250" s="29"/>
      <c r="G250" s="354"/>
      <c r="H250" s="32" t="s">
        <v>467</v>
      </c>
      <c r="I250" s="33" t="s">
        <v>58</v>
      </c>
      <c r="J250" s="32"/>
      <c r="K250" s="9"/>
      <c r="L250" s="10"/>
      <c r="M250" s="10"/>
      <c r="N250" s="242"/>
      <c r="O250" s="9"/>
      <c r="P250" s="9">
        <v>12</v>
      </c>
      <c r="Q250" s="34" t="s">
        <v>483</v>
      </c>
      <c r="R250" s="35">
        <v>1255</v>
      </c>
      <c r="T250" s="36" t="s">
        <v>30</v>
      </c>
      <c r="U250" s="35">
        <v>200</v>
      </c>
      <c r="V250" s="35">
        <v>1255</v>
      </c>
      <c r="W250" s="35">
        <v>1255</v>
      </c>
      <c r="X250" s="9">
        <v>1</v>
      </c>
      <c r="Y250" s="35">
        <v>200</v>
      </c>
      <c r="Z250" s="9">
        <v>1</v>
      </c>
      <c r="AA250" s="35">
        <v>200</v>
      </c>
      <c r="AB250" s="35"/>
      <c r="AC250" s="37"/>
      <c r="AD250" s="37"/>
      <c r="AE250" s="38"/>
      <c r="AF250" s="39"/>
      <c r="AG250" s="39"/>
      <c r="AH250" s="38"/>
      <c r="AI250" s="9"/>
      <c r="AJ250" s="32"/>
      <c r="AK250" s="32"/>
      <c r="AL250" s="32"/>
      <c r="AM250" s="40"/>
      <c r="AN250" s="183"/>
      <c r="AO250" s="184"/>
      <c r="AP250" s="184"/>
      <c r="AQ250" s="185"/>
      <c r="AR250" s="185"/>
    </row>
    <row r="251" spans="1:44">
      <c r="A251">
        <v>1</v>
      </c>
      <c r="B251" s="29">
        <v>2023</v>
      </c>
      <c r="C251" s="29">
        <v>9</v>
      </c>
      <c r="D251" s="29">
        <v>26</v>
      </c>
      <c r="E251" s="247" t="s">
        <v>495</v>
      </c>
      <c r="F251" s="29">
        <v>1</v>
      </c>
      <c r="G251" s="31" t="s">
        <v>485</v>
      </c>
      <c r="H251" s="32" t="s">
        <v>467</v>
      </c>
      <c r="I251" s="33" t="s">
        <v>47</v>
      </c>
      <c r="J251" s="32"/>
      <c r="K251" s="9"/>
      <c r="L251" s="10"/>
      <c r="M251" s="10"/>
      <c r="N251" s="242" t="s">
        <v>501</v>
      </c>
      <c r="O251" s="332" t="s">
        <v>52</v>
      </c>
      <c r="P251" s="9">
        <v>50</v>
      </c>
      <c r="Q251" s="34" t="s">
        <v>757</v>
      </c>
      <c r="R251" s="35">
        <v>1255</v>
      </c>
      <c r="T251" s="36">
        <v>6100</v>
      </c>
      <c r="U251" s="36">
        <v>6100</v>
      </c>
      <c r="V251" s="35">
        <v>1255</v>
      </c>
      <c r="W251" s="35">
        <v>1255</v>
      </c>
      <c r="X251" s="9">
        <v>1</v>
      </c>
      <c r="Y251" s="36">
        <v>6100</v>
      </c>
      <c r="Z251" s="9">
        <v>1</v>
      </c>
      <c r="AA251" s="36">
        <v>6100</v>
      </c>
      <c r="AB251" s="35"/>
      <c r="AC251" s="37"/>
      <c r="AD251" s="37"/>
      <c r="AE251" s="38"/>
      <c r="AF251" s="39"/>
      <c r="AG251" s="39"/>
      <c r="AH251" s="38"/>
      <c r="AI251" s="9" t="s">
        <v>560</v>
      </c>
      <c r="AJ251" s="32"/>
      <c r="AK251" s="32" t="s">
        <v>6</v>
      </c>
      <c r="AL251" s="32"/>
      <c r="AM251" s="40" t="s">
        <v>486</v>
      </c>
      <c r="AN251" s="41"/>
      <c r="AO251" s="188"/>
      <c r="AP251" s="188" t="s">
        <v>394</v>
      </c>
      <c r="AQ251" s="185"/>
      <c r="AR251" s="185"/>
    </row>
    <row r="252" spans="1:44">
      <c r="B252" s="29">
        <v>2023</v>
      </c>
      <c r="C252" s="29">
        <v>9</v>
      </c>
      <c r="D252" s="29">
        <v>26</v>
      </c>
      <c r="E252" s="247" t="s">
        <v>495</v>
      </c>
      <c r="F252" s="29">
        <v>1</v>
      </c>
      <c r="G252" s="31" t="s">
        <v>485</v>
      </c>
      <c r="H252" s="32" t="s">
        <v>467</v>
      </c>
      <c r="I252" s="33" t="s">
        <v>47</v>
      </c>
      <c r="J252" s="32"/>
      <c r="K252" s="9"/>
      <c r="L252" s="10"/>
      <c r="M252" s="10"/>
      <c r="N252" s="242" t="s">
        <v>501</v>
      </c>
      <c r="O252" s="332" t="s">
        <v>52</v>
      </c>
      <c r="P252" s="9">
        <v>50</v>
      </c>
      <c r="Q252" s="34" t="s">
        <v>757</v>
      </c>
      <c r="R252" s="35">
        <v>1255</v>
      </c>
      <c r="T252" s="36">
        <v>6100</v>
      </c>
      <c r="U252" s="36">
        <v>6100</v>
      </c>
      <c r="V252" s="35">
        <v>1255</v>
      </c>
      <c r="W252" s="35">
        <v>1255</v>
      </c>
      <c r="X252" s="9">
        <v>1</v>
      </c>
      <c r="Y252" s="36">
        <v>6100</v>
      </c>
      <c r="Z252" s="9">
        <v>1</v>
      </c>
      <c r="AA252" s="36">
        <v>6100</v>
      </c>
      <c r="AB252" s="35"/>
      <c r="AC252" s="37"/>
      <c r="AD252" s="71"/>
      <c r="AE252" s="38"/>
      <c r="AF252" s="39"/>
      <c r="AG252" s="39"/>
      <c r="AH252" s="38"/>
      <c r="AI252" s="9" t="s">
        <v>560</v>
      </c>
      <c r="AJ252" s="32"/>
      <c r="AK252" s="32" t="s">
        <v>6</v>
      </c>
      <c r="AL252" s="32"/>
      <c r="AM252" s="40" t="s">
        <v>486</v>
      </c>
      <c r="AN252" s="41"/>
      <c r="AO252" s="188"/>
      <c r="AP252" s="188" t="s">
        <v>394</v>
      </c>
      <c r="AQ252" s="185"/>
      <c r="AR252" s="185"/>
    </row>
    <row r="253" spans="1:44">
      <c r="B253" s="29">
        <v>2023</v>
      </c>
      <c r="C253" s="29">
        <v>9</v>
      </c>
      <c r="D253" s="29">
        <v>26</v>
      </c>
      <c r="E253" s="247" t="s">
        <v>495</v>
      </c>
      <c r="F253" s="29"/>
      <c r="G253" s="354"/>
      <c r="H253" s="32" t="s">
        <v>467</v>
      </c>
      <c r="I253" s="33" t="s">
        <v>43</v>
      </c>
      <c r="J253" s="32"/>
      <c r="K253" s="9"/>
      <c r="L253" s="10"/>
      <c r="M253" s="10"/>
      <c r="N253" s="242"/>
      <c r="O253" s="9"/>
      <c r="P253" s="191">
        <v>25</v>
      </c>
      <c r="Q253" s="34" t="s">
        <v>483</v>
      </c>
      <c r="R253" s="35">
        <v>1255</v>
      </c>
      <c r="T253" s="36" t="s">
        <v>30</v>
      </c>
      <c r="U253" s="192">
        <v>350</v>
      </c>
      <c r="V253" s="35">
        <v>1255</v>
      </c>
      <c r="W253" s="35">
        <v>1255</v>
      </c>
      <c r="X253" s="9">
        <v>1</v>
      </c>
      <c r="Y253" s="35"/>
      <c r="Z253" s="9">
        <v>1</v>
      </c>
      <c r="AA253" s="192">
        <v>350</v>
      </c>
      <c r="AB253" s="35">
        <v>12750</v>
      </c>
      <c r="AC253" s="37" t="s">
        <v>768</v>
      </c>
      <c r="AD253" s="71"/>
      <c r="AE253" s="38"/>
      <c r="AF253" s="39"/>
      <c r="AG253" s="39"/>
      <c r="AH253" s="38"/>
      <c r="AI253" s="9"/>
      <c r="AJ253" s="32"/>
      <c r="AK253" s="32" t="s">
        <v>6</v>
      </c>
      <c r="AL253" s="32"/>
      <c r="AM253" s="40" t="s">
        <v>486</v>
      </c>
      <c r="AN253" s="183"/>
      <c r="AO253" s="184"/>
      <c r="AP253" s="184"/>
      <c r="AQ253" s="185"/>
      <c r="AR253" s="185"/>
    </row>
    <row r="255" spans="1:44">
      <c r="A255">
        <v>1</v>
      </c>
      <c r="B255" s="29">
        <v>2022</v>
      </c>
      <c r="C255" s="29">
        <v>5</v>
      </c>
      <c r="D255" s="29">
        <v>7</v>
      </c>
      <c r="E255" s="30" t="s">
        <v>495</v>
      </c>
      <c r="F255" s="29"/>
      <c r="G255" s="31"/>
      <c r="H255" s="32" t="s">
        <v>467</v>
      </c>
      <c r="I255" s="33" t="s">
        <v>58</v>
      </c>
      <c r="J255" s="32"/>
      <c r="K255" s="9"/>
      <c r="L255" s="10"/>
      <c r="M255" s="10"/>
      <c r="N255" s="242"/>
      <c r="O255" s="9"/>
      <c r="P255" s="9">
        <v>12</v>
      </c>
      <c r="Q255" s="34" t="s">
        <v>483</v>
      </c>
      <c r="R255" s="35">
        <v>1060</v>
      </c>
      <c r="T255" s="36" t="s">
        <v>30</v>
      </c>
      <c r="U255" s="35">
        <v>200</v>
      </c>
      <c r="V255" s="35">
        <v>1060</v>
      </c>
      <c r="W255" s="35"/>
      <c r="X255" s="9">
        <v>1</v>
      </c>
      <c r="Y255" s="35">
        <v>200</v>
      </c>
      <c r="Z255" s="9">
        <v>1</v>
      </c>
      <c r="AA255" s="35">
        <v>200</v>
      </c>
      <c r="AB255" s="35"/>
      <c r="AC255" s="37"/>
      <c r="AD255" s="37"/>
      <c r="AE255" s="38"/>
      <c r="AF255" s="39"/>
      <c r="AG255" s="39"/>
      <c r="AH255" s="38"/>
      <c r="AI255" s="9"/>
      <c r="AJ255" s="32"/>
      <c r="AK255" s="32"/>
      <c r="AL255" s="32"/>
      <c r="AM255" s="40"/>
      <c r="AN255" s="41"/>
      <c r="AO255" s="188"/>
      <c r="AP255" s="188"/>
      <c r="AQ255" s="185"/>
      <c r="AR255" s="185"/>
    </row>
    <row r="256" spans="1:44">
      <c r="A256">
        <v>1</v>
      </c>
      <c r="B256" s="29">
        <v>2022</v>
      </c>
      <c r="C256" s="29">
        <v>5</v>
      </c>
      <c r="D256" s="29">
        <v>7</v>
      </c>
      <c r="E256" s="30" t="s">
        <v>495</v>
      </c>
      <c r="F256" s="29">
        <v>1</v>
      </c>
      <c r="G256" s="31" t="s">
        <v>485</v>
      </c>
      <c r="H256" s="32" t="s">
        <v>467</v>
      </c>
      <c r="I256" s="33" t="s">
        <v>47</v>
      </c>
      <c r="J256" s="32"/>
      <c r="K256" s="9"/>
      <c r="L256" s="10"/>
      <c r="M256" s="10"/>
      <c r="N256" s="242" t="s">
        <v>501</v>
      </c>
      <c r="O256" s="9" t="s">
        <v>469</v>
      </c>
      <c r="P256" s="9">
        <v>50</v>
      </c>
      <c r="Q256" s="34" t="s">
        <v>757</v>
      </c>
      <c r="R256" s="35">
        <v>1060</v>
      </c>
      <c r="T256" s="36">
        <v>6100</v>
      </c>
      <c r="U256" s="36">
        <v>6100</v>
      </c>
      <c r="V256" s="35">
        <v>1060</v>
      </c>
      <c r="W256" s="35"/>
      <c r="X256" s="9">
        <v>1</v>
      </c>
      <c r="Y256" s="36">
        <v>6100</v>
      </c>
      <c r="Z256" s="9">
        <v>1</v>
      </c>
      <c r="AA256" s="36">
        <v>6100</v>
      </c>
      <c r="AB256" s="35"/>
      <c r="AC256" s="37"/>
      <c r="AD256" s="37"/>
      <c r="AE256" s="38"/>
      <c r="AF256" s="39"/>
      <c r="AG256" s="39"/>
      <c r="AH256" s="38"/>
      <c r="AI256" s="9" t="s">
        <v>560</v>
      </c>
      <c r="AJ256" s="32"/>
      <c r="AK256" s="32" t="s">
        <v>6</v>
      </c>
      <c r="AL256" s="32"/>
      <c r="AM256" s="40" t="s">
        <v>486</v>
      </c>
      <c r="AN256" s="41"/>
      <c r="AO256" s="188"/>
      <c r="AP256" s="188"/>
      <c r="AQ256" s="185"/>
      <c r="AR256" s="185"/>
    </row>
    <row r="257" spans="1:46">
      <c r="A257">
        <v>1</v>
      </c>
      <c r="B257" s="29">
        <v>2022</v>
      </c>
      <c r="C257" s="29">
        <v>5</v>
      </c>
      <c r="D257" s="29">
        <v>7</v>
      </c>
      <c r="E257" s="30" t="s">
        <v>495</v>
      </c>
      <c r="F257" s="29">
        <v>1</v>
      </c>
      <c r="G257" s="31" t="s">
        <v>485</v>
      </c>
      <c r="H257" s="32" t="s">
        <v>467</v>
      </c>
      <c r="I257" s="33" t="s">
        <v>47</v>
      </c>
      <c r="J257" s="32"/>
      <c r="K257" s="9"/>
      <c r="L257" s="10"/>
      <c r="M257" s="10"/>
      <c r="N257" s="242" t="s">
        <v>501</v>
      </c>
      <c r="O257" s="9" t="s">
        <v>469</v>
      </c>
      <c r="P257" s="9">
        <v>50</v>
      </c>
      <c r="Q257" s="34" t="s">
        <v>757</v>
      </c>
      <c r="R257" s="35">
        <v>1060</v>
      </c>
      <c r="T257" s="36">
        <v>6100</v>
      </c>
      <c r="U257" s="36">
        <v>6100</v>
      </c>
      <c r="V257" s="35">
        <v>1060</v>
      </c>
      <c r="W257" s="35"/>
      <c r="X257" s="9">
        <v>1</v>
      </c>
      <c r="Y257" s="36">
        <v>6100</v>
      </c>
      <c r="Z257" s="9">
        <v>1</v>
      </c>
      <c r="AA257" s="36">
        <v>6100</v>
      </c>
      <c r="AB257" s="35"/>
      <c r="AC257" s="37"/>
      <c r="AD257" s="200"/>
      <c r="AE257" s="38"/>
      <c r="AF257" s="39"/>
      <c r="AG257" s="39"/>
      <c r="AH257" s="38"/>
      <c r="AI257" s="9" t="s">
        <v>560</v>
      </c>
      <c r="AJ257" s="32"/>
      <c r="AK257" s="32" t="s">
        <v>6</v>
      </c>
      <c r="AL257" s="32"/>
      <c r="AM257" s="40" t="s">
        <v>486</v>
      </c>
      <c r="AN257" s="41"/>
      <c r="AO257" s="188"/>
      <c r="AP257" s="188"/>
      <c r="AQ257" s="185"/>
      <c r="AR257" s="185"/>
    </row>
    <row r="258" spans="1:46">
      <c r="B258" s="29">
        <v>2022</v>
      </c>
      <c r="C258" s="29">
        <v>5</v>
      </c>
      <c r="D258" s="29">
        <v>7</v>
      </c>
      <c r="E258" s="30" t="s">
        <v>495</v>
      </c>
      <c r="F258" s="29"/>
      <c r="G258" s="208"/>
      <c r="H258" s="32" t="s">
        <v>467</v>
      </c>
      <c r="I258" s="33" t="s">
        <v>43</v>
      </c>
      <c r="J258" s="32"/>
      <c r="K258" s="9"/>
      <c r="L258" s="10"/>
      <c r="M258" s="10"/>
      <c r="N258" s="242"/>
      <c r="O258" s="9"/>
      <c r="P258" s="191">
        <v>25</v>
      </c>
      <c r="Q258" s="34" t="s">
        <v>483</v>
      </c>
      <c r="R258" s="35">
        <v>1060</v>
      </c>
      <c r="T258" s="36" t="s">
        <v>30</v>
      </c>
      <c r="U258" s="192">
        <v>350</v>
      </c>
      <c r="V258" s="35">
        <v>1060</v>
      </c>
      <c r="W258" s="35"/>
      <c r="X258" s="9">
        <v>1</v>
      </c>
      <c r="Y258" s="35"/>
      <c r="Z258" s="9">
        <v>1</v>
      </c>
      <c r="AA258" s="192">
        <v>350</v>
      </c>
      <c r="AB258" s="35">
        <v>12750</v>
      </c>
      <c r="AC258" s="37" t="s">
        <v>1425</v>
      </c>
      <c r="AD258" s="200"/>
      <c r="AE258" s="38"/>
      <c r="AF258" s="39"/>
      <c r="AG258" s="39"/>
      <c r="AH258" s="38"/>
      <c r="AI258" s="9"/>
      <c r="AJ258" s="32"/>
      <c r="AK258" s="32" t="s">
        <v>6</v>
      </c>
      <c r="AL258" s="32"/>
      <c r="AM258" s="40" t="s">
        <v>486</v>
      </c>
      <c r="AN258" s="41"/>
      <c r="AO258" s="188"/>
      <c r="AP258" s="188"/>
      <c r="AQ258" s="185"/>
      <c r="AR258" s="185"/>
    </row>
    <row r="260" spans="1:46" ht="14.25">
      <c r="B260" s="29">
        <v>2022</v>
      </c>
      <c r="C260" s="29">
        <v>9</v>
      </c>
      <c r="D260" s="29">
        <v>12</v>
      </c>
      <c r="E260" s="30" t="s">
        <v>495</v>
      </c>
      <c r="F260" s="29"/>
      <c r="G260" s="31"/>
      <c r="H260" s="32" t="s">
        <v>467</v>
      </c>
      <c r="I260" s="241" t="s">
        <v>58</v>
      </c>
      <c r="J260" s="32"/>
      <c r="K260" s="9"/>
      <c r="L260" s="10"/>
      <c r="M260" s="10"/>
      <c r="N260" s="242"/>
      <c r="O260" s="9"/>
      <c r="P260" s="9">
        <v>12</v>
      </c>
      <c r="Q260" s="266" t="s">
        <v>593</v>
      </c>
      <c r="R260" s="35">
        <v>1005</v>
      </c>
      <c r="T260" s="36" t="s">
        <v>30</v>
      </c>
      <c r="U260" s="35">
        <v>200</v>
      </c>
      <c r="V260" s="35">
        <v>1005</v>
      </c>
      <c r="W260" s="35"/>
      <c r="X260" s="9">
        <v>1</v>
      </c>
      <c r="Y260" s="35">
        <v>200</v>
      </c>
      <c r="Z260" s="9">
        <v>1</v>
      </c>
      <c r="AA260" s="35">
        <v>200</v>
      </c>
      <c r="AB260" s="35"/>
      <c r="AC260" s="37"/>
      <c r="AD260" s="248" t="s">
        <v>484</v>
      </c>
      <c r="AE260" s="38"/>
      <c r="AF260" s="39"/>
      <c r="AG260" s="39"/>
      <c r="AH260" s="38"/>
      <c r="AI260" s="9"/>
      <c r="AJ260" s="32"/>
      <c r="AK260" s="32"/>
      <c r="AL260" s="32"/>
      <c r="AM260" s="40"/>
      <c r="AN260" s="183"/>
      <c r="AO260" s="184"/>
      <c r="AP260" s="184"/>
      <c r="AQ260" s="185"/>
      <c r="AR260" s="185"/>
      <c r="AS260" s="243" t="str">
        <f>IF(IF(AE260&gt;AF260,1-AE260+AF260,AF260-AE260)=0,"",IF(AE260&gt;AF260,1-AE260+AF260,AF260-AE260))</f>
        <v/>
      </c>
      <c r="AT260" s="243" t="str">
        <f>IF(IF(AG260&gt;AH260,1-AG260+AH260,AH260-AG260)=0,"",IF(AG260&gt;AH260,1-AG260+AH260,AH260-AG260))</f>
        <v/>
      </c>
    </row>
    <row r="261" spans="1:46" ht="14.25">
      <c r="A261">
        <v>1</v>
      </c>
      <c r="B261" s="29">
        <v>2022</v>
      </c>
      <c r="C261" s="29">
        <v>9</v>
      </c>
      <c r="D261" s="29">
        <v>12</v>
      </c>
      <c r="E261" s="30" t="s">
        <v>495</v>
      </c>
      <c r="F261" s="29">
        <v>4</v>
      </c>
      <c r="G261" s="31" t="s">
        <v>485</v>
      </c>
      <c r="H261" s="32" t="s">
        <v>467</v>
      </c>
      <c r="I261" s="241" t="s">
        <v>47</v>
      </c>
      <c r="J261" s="32"/>
      <c r="K261" s="9"/>
      <c r="L261" s="10"/>
      <c r="M261" s="9"/>
      <c r="N261" s="242" t="s">
        <v>626</v>
      </c>
      <c r="O261" s="9" t="s">
        <v>469</v>
      </c>
      <c r="P261" s="9">
        <v>25</v>
      </c>
      <c r="Q261" s="265" t="s">
        <v>605</v>
      </c>
      <c r="R261" s="35">
        <v>1005</v>
      </c>
      <c r="T261" s="186">
        <v>2000</v>
      </c>
      <c r="U261" s="186">
        <v>2000</v>
      </c>
      <c r="V261" s="35">
        <v>1005</v>
      </c>
      <c r="W261" s="35"/>
      <c r="X261" s="9">
        <v>1</v>
      </c>
      <c r="Y261" s="186">
        <v>2000</v>
      </c>
      <c r="Z261" s="9">
        <v>1</v>
      </c>
      <c r="AA261" s="186">
        <v>2000</v>
      </c>
      <c r="AB261" s="35"/>
      <c r="AC261" s="187"/>
      <c r="AD261" s="187"/>
      <c r="AE261" s="38"/>
      <c r="AF261" s="39"/>
      <c r="AG261" s="39"/>
      <c r="AH261" s="38"/>
      <c r="AI261" s="9" t="s">
        <v>560</v>
      </c>
      <c r="AJ261" s="32"/>
      <c r="AK261" s="32" t="s">
        <v>6</v>
      </c>
      <c r="AL261" s="32"/>
      <c r="AM261" s="32" t="s">
        <v>486</v>
      </c>
      <c r="AN261" s="183"/>
      <c r="AO261" s="184"/>
      <c r="AP261" s="184" t="s">
        <v>394</v>
      </c>
      <c r="AQ261" s="185"/>
      <c r="AR261" s="185"/>
      <c r="AS261" s="243" t="str">
        <f>IF(IF(AE261&gt;AF261,1-AE261+AF261,AF261-AE261)=0,"",IF(AE261&gt;AF261,1-AE261+AF261,AF261-AE261))</f>
        <v/>
      </c>
      <c r="AT261" s="243" t="str">
        <f>IF(IF(AG261&gt;AH261,1-AG261+AH261,AH261-AG261)=0,"",IF(AG261&gt;AH261,1-AG261+AH261,AH261-AG261))</f>
        <v/>
      </c>
    </row>
    <row r="262" spans="1:46" ht="14.25">
      <c r="B262" s="29">
        <v>2022</v>
      </c>
      <c r="C262" s="29">
        <v>9</v>
      </c>
      <c r="D262" s="29">
        <v>12</v>
      </c>
      <c r="E262" s="30" t="s">
        <v>495</v>
      </c>
      <c r="F262" s="29">
        <v>4</v>
      </c>
      <c r="G262" s="31" t="s">
        <v>485</v>
      </c>
      <c r="H262" s="32" t="s">
        <v>467</v>
      </c>
      <c r="I262" s="241" t="s">
        <v>47</v>
      </c>
      <c r="J262" s="32"/>
      <c r="K262" s="9"/>
      <c r="L262" s="10"/>
      <c r="M262" s="9"/>
      <c r="N262" s="242" t="s">
        <v>626</v>
      </c>
      <c r="O262" s="9" t="s">
        <v>469</v>
      </c>
      <c r="P262" s="9">
        <v>25</v>
      </c>
      <c r="Q262" s="266" t="s">
        <v>605</v>
      </c>
      <c r="R262" s="35">
        <v>1005</v>
      </c>
      <c r="T262" s="36">
        <v>2000</v>
      </c>
      <c r="U262" s="35">
        <v>2000</v>
      </c>
      <c r="V262" s="35">
        <v>1005</v>
      </c>
      <c r="W262" s="35"/>
      <c r="X262" s="9">
        <v>1</v>
      </c>
      <c r="Y262" s="35">
        <v>2000</v>
      </c>
      <c r="Z262" s="9">
        <v>1</v>
      </c>
      <c r="AA262" s="35">
        <v>2000</v>
      </c>
      <c r="AB262" s="35"/>
      <c r="AC262" s="37"/>
      <c r="AD262" s="249"/>
      <c r="AE262" s="38"/>
      <c r="AF262" s="39"/>
      <c r="AG262" s="39"/>
      <c r="AH262" s="38"/>
      <c r="AI262" s="9" t="s">
        <v>5</v>
      </c>
      <c r="AJ262" s="32"/>
      <c r="AK262" s="32" t="s">
        <v>6</v>
      </c>
      <c r="AL262" s="32"/>
      <c r="AM262" s="40" t="s">
        <v>486</v>
      </c>
      <c r="AN262" s="183"/>
      <c r="AO262" s="184"/>
      <c r="AP262" s="184" t="s">
        <v>394</v>
      </c>
      <c r="AQ262" s="185"/>
      <c r="AR262" s="185"/>
      <c r="AS262" s="243" t="str">
        <f>IF(IF(AE262&gt;AF262,1-AE262+AF262,AF262-AE262)=0,"",IF(AE262&gt;AF262,1-AE262+AF262,AF262-AE262))</f>
        <v/>
      </c>
      <c r="AT262" s="243" t="str">
        <f>IF(IF(AG262&gt;AH262,1-AG262+AH262,AH262-AG262)=0,"",IF(AG262&gt;AH262,1-AG262+AH262,AH262-AG262))</f>
        <v/>
      </c>
    </row>
    <row r="263" spans="1:46" ht="14.25">
      <c r="B263" s="29">
        <v>2022</v>
      </c>
      <c r="C263" s="29">
        <v>9</v>
      </c>
      <c r="D263" s="29">
        <v>12</v>
      </c>
      <c r="E263" s="30" t="s">
        <v>495</v>
      </c>
      <c r="F263" s="29"/>
      <c r="G263" s="208"/>
      <c r="H263" s="32" t="s">
        <v>467</v>
      </c>
      <c r="I263" s="241" t="s">
        <v>43</v>
      </c>
      <c r="J263" s="32"/>
      <c r="K263" s="9"/>
      <c r="L263" s="10"/>
      <c r="M263" s="10"/>
      <c r="N263" s="242"/>
      <c r="O263" s="9"/>
      <c r="P263" s="191">
        <v>25</v>
      </c>
      <c r="Q263" s="34" t="s">
        <v>483</v>
      </c>
      <c r="R263" s="35">
        <v>1060</v>
      </c>
      <c r="T263" s="36" t="s">
        <v>30</v>
      </c>
      <c r="U263" s="192">
        <v>350</v>
      </c>
      <c r="V263" s="35">
        <v>1060</v>
      </c>
      <c r="W263" s="35"/>
      <c r="X263" s="9">
        <v>1</v>
      </c>
      <c r="Y263" s="35"/>
      <c r="Z263" s="9">
        <v>1</v>
      </c>
      <c r="AA263" s="192">
        <v>350</v>
      </c>
      <c r="AB263" s="35">
        <v>4550</v>
      </c>
      <c r="AC263" s="37" t="s">
        <v>604</v>
      </c>
      <c r="AD263" s="37"/>
      <c r="AE263" s="38"/>
      <c r="AF263" s="39"/>
      <c r="AG263" s="39"/>
      <c r="AH263" s="38"/>
      <c r="AI263" s="9"/>
      <c r="AJ263" s="32"/>
      <c r="AK263" s="32" t="s">
        <v>6</v>
      </c>
      <c r="AL263" s="32"/>
      <c r="AM263" s="40" t="s">
        <v>486</v>
      </c>
      <c r="AN263" s="183"/>
      <c r="AO263" s="184"/>
      <c r="AP263" s="184"/>
      <c r="AQ263" s="185"/>
      <c r="AR263" s="185"/>
      <c r="AS263" s="243" t="str">
        <f>IF(IF(AE263&gt;AF263,1-AE263+AF263,AF263-AE263)=0,"",IF(AE263&gt;AF263,1-AE263+AF263,AF263-AE263))</f>
        <v/>
      </c>
      <c r="AT263" s="243" t="str">
        <f>IF(IF(AG263&gt;AH263,1-AG263+AH263,AH263-AG263)=0,"",IF(AG263&gt;AH263,1-AG263+AH263,AH263-AG263))</f>
        <v/>
      </c>
    </row>
    <row r="265" spans="1:46">
      <c r="B265" s="29">
        <v>2022</v>
      </c>
      <c r="C265" s="29">
        <v>7</v>
      </c>
      <c r="D265" s="29">
        <v>12</v>
      </c>
      <c r="E265" s="30" t="s">
        <v>496</v>
      </c>
      <c r="F265" s="29">
        <v>1</v>
      </c>
      <c r="G265" s="31" t="s">
        <v>485</v>
      </c>
      <c r="H265" s="32" t="s">
        <v>467</v>
      </c>
      <c r="I265" s="33" t="s">
        <v>47</v>
      </c>
      <c r="J265" s="32"/>
      <c r="K265" s="9"/>
      <c r="L265" s="10"/>
      <c r="M265" s="10"/>
      <c r="N265" s="242" t="s">
        <v>627</v>
      </c>
      <c r="O265" s="9" t="s">
        <v>15</v>
      </c>
      <c r="P265" s="9">
        <v>50</v>
      </c>
      <c r="Q265" s="266" t="s">
        <v>284</v>
      </c>
      <c r="R265" s="35">
        <v>1120</v>
      </c>
      <c r="T265" s="36">
        <v>4000</v>
      </c>
      <c r="U265" s="36">
        <v>4000</v>
      </c>
      <c r="V265" s="35">
        <v>1120</v>
      </c>
      <c r="W265" s="35"/>
      <c r="X265" s="9">
        <v>1</v>
      </c>
      <c r="Y265" s="36">
        <v>4000</v>
      </c>
      <c r="Z265" s="9">
        <v>1</v>
      </c>
      <c r="AA265" s="36">
        <v>4000</v>
      </c>
      <c r="AB265" s="35"/>
      <c r="AC265" s="37"/>
      <c r="AD265" s="37"/>
      <c r="AE265" s="38"/>
      <c r="AF265" s="39"/>
      <c r="AG265" s="39"/>
      <c r="AH265" s="38"/>
      <c r="AI265" s="9"/>
      <c r="AJ265" s="32"/>
      <c r="AK265" s="32" t="s">
        <v>6</v>
      </c>
      <c r="AL265" s="32"/>
      <c r="AM265" s="40" t="s">
        <v>470</v>
      </c>
      <c r="AN265" s="41"/>
      <c r="AO265" s="188"/>
      <c r="AP265" s="184"/>
      <c r="AQ265" s="185"/>
      <c r="AR265" s="185"/>
    </row>
    <row r="266" spans="1:46">
      <c r="B266" s="29">
        <v>2022</v>
      </c>
      <c r="C266" s="29">
        <v>7</v>
      </c>
      <c r="D266" s="29">
        <v>12</v>
      </c>
      <c r="E266" s="30" t="s">
        <v>496</v>
      </c>
      <c r="F266" s="29">
        <v>1</v>
      </c>
      <c r="G266" s="31" t="s">
        <v>485</v>
      </c>
      <c r="H266" s="32" t="s">
        <v>467</v>
      </c>
      <c r="I266" s="33" t="s">
        <v>47</v>
      </c>
      <c r="J266" s="32"/>
      <c r="K266" s="9"/>
      <c r="L266" s="10"/>
      <c r="M266" s="10"/>
      <c r="N266" s="242" t="s">
        <v>627</v>
      </c>
      <c r="O266" s="9" t="s">
        <v>15</v>
      </c>
      <c r="P266" s="9">
        <v>50</v>
      </c>
      <c r="Q266" s="266" t="s">
        <v>284</v>
      </c>
      <c r="R266" s="35">
        <v>1120</v>
      </c>
      <c r="T266" s="36">
        <v>4000</v>
      </c>
      <c r="U266" s="36">
        <v>4000</v>
      </c>
      <c r="V266" s="35">
        <v>1120</v>
      </c>
      <c r="W266" s="35"/>
      <c r="X266" s="9">
        <v>1</v>
      </c>
      <c r="Y266" s="36">
        <v>4000</v>
      </c>
      <c r="Z266" s="9">
        <v>1</v>
      </c>
      <c r="AA266" s="36">
        <v>4000</v>
      </c>
      <c r="AB266" s="35"/>
      <c r="AC266" s="37"/>
      <c r="AD266" s="71"/>
      <c r="AE266" s="38"/>
      <c r="AF266" s="39"/>
      <c r="AG266" s="39"/>
      <c r="AH266" s="38"/>
      <c r="AI266" s="9" t="s">
        <v>5</v>
      </c>
      <c r="AJ266" s="32"/>
      <c r="AK266" s="32" t="s">
        <v>6</v>
      </c>
      <c r="AL266" s="32"/>
      <c r="AM266" s="40" t="s">
        <v>470</v>
      </c>
      <c r="AN266" s="183"/>
      <c r="AO266" s="184"/>
      <c r="AP266" s="184"/>
      <c r="AQ266" s="185"/>
      <c r="AR266" s="185"/>
    </row>
    <row r="267" spans="1:46">
      <c r="B267" s="29">
        <v>2022</v>
      </c>
      <c r="C267" s="29">
        <v>7</v>
      </c>
      <c r="D267" s="29">
        <v>12</v>
      </c>
      <c r="E267" s="30" t="s">
        <v>496</v>
      </c>
      <c r="F267" s="29"/>
      <c r="G267" s="208"/>
      <c r="H267" s="32" t="s">
        <v>467</v>
      </c>
      <c r="I267" s="68" t="s">
        <v>43</v>
      </c>
      <c r="J267" s="32"/>
      <c r="K267" s="9"/>
      <c r="L267" s="10"/>
      <c r="M267" s="10"/>
      <c r="N267" s="242"/>
      <c r="O267" s="69"/>
      <c r="P267" s="191">
        <v>25</v>
      </c>
      <c r="Q267" s="266" t="s">
        <v>483</v>
      </c>
      <c r="R267" s="35">
        <v>1120</v>
      </c>
      <c r="T267" s="36" t="s">
        <v>30</v>
      </c>
      <c r="U267" s="192">
        <v>350</v>
      </c>
      <c r="V267" s="35">
        <v>1120</v>
      </c>
      <c r="W267" s="35"/>
      <c r="X267" s="9">
        <v>1</v>
      </c>
      <c r="Y267" s="35"/>
      <c r="Z267" s="9">
        <v>1</v>
      </c>
      <c r="AA267" s="192">
        <v>350</v>
      </c>
      <c r="AB267" s="35">
        <v>8350</v>
      </c>
      <c r="AC267" s="37" t="s">
        <v>756</v>
      </c>
      <c r="AD267" s="71"/>
      <c r="AE267" s="72"/>
      <c r="AF267" s="73"/>
      <c r="AG267" s="73"/>
      <c r="AH267" s="72"/>
      <c r="AI267" s="69"/>
      <c r="AJ267" s="67"/>
      <c r="AK267" s="32" t="s">
        <v>6</v>
      </c>
      <c r="AL267" s="32"/>
      <c r="AM267" s="40" t="s">
        <v>470</v>
      </c>
      <c r="AN267" s="41"/>
      <c r="AO267" s="188"/>
      <c r="AP267" s="188"/>
      <c r="AQ267" s="185"/>
      <c r="AR267" s="185"/>
    </row>
    <row r="269" spans="1:46">
      <c r="B269" s="29">
        <v>2022</v>
      </c>
      <c r="C269" s="29">
        <v>6</v>
      </c>
      <c r="D269" s="29">
        <v>7</v>
      </c>
      <c r="E269" s="30" t="s">
        <v>496</v>
      </c>
      <c r="F269" s="29">
        <v>6</v>
      </c>
      <c r="G269" s="31" t="s">
        <v>485</v>
      </c>
      <c r="H269" s="32" t="s">
        <v>467</v>
      </c>
      <c r="I269" s="245" t="s">
        <v>47</v>
      </c>
      <c r="J269" s="32"/>
      <c r="K269" s="9"/>
      <c r="L269" s="10"/>
      <c r="M269" s="10"/>
      <c r="N269" s="242" t="s">
        <v>516</v>
      </c>
      <c r="O269" s="69" t="s">
        <v>415</v>
      </c>
      <c r="P269" s="69">
        <v>50</v>
      </c>
      <c r="Q269" s="266" t="s">
        <v>284</v>
      </c>
      <c r="R269" s="35">
        <v>1020</v>
      </c>
      <c r="T269" s="36">
        <v>4000</v>
      </c>
      <c r="U269" s="35">
        <v>4000</v>
      </c>
      <c r="V269" s="35">
        <v>1020</v>
      </c>
      <c r="W269" s="35"/>
      <c r="X269" s="9">
        <v>1</v>
      </c>
      <c r="Y269" s="35">
        <v>4000</v>
      </c>
      <c r="Z269" s="9">
        <v>1</v>
      </c>
      <c r="AA269" s="35">
        <v>4000</v>
      </c>
      <c r="AB269" s="35"/>
      <c r="AC269" s="37"/>
      <c r="AD269" s="37"/>
      <c r="AE269" s="72"/>
      <c r="AF269" s="73"/>
      <c r="AG269" s="73"/>
      <c r="AH269" s="72"/>
      <c r="AI269" s="69"/>
      <c r="AJ269" s="67"/>
      <c r="AK269" s="32" t="s">
        <v>6</v>
      </c>
      <c r="AL269" s="32"/>
      <c r="AM269" s="40" t="s">
        <v>470</v>
      </c>
      <c r="AN269" s="41"/>
      <c r="AO269" s="188"/>
      <c r="AP269" s="188"/>
      <c r="AQ269" s="185"/>
      <c r="AR269" s="185"/>
    </row>
    <row r="270" spans="1:46">
      <c r="B270" s="29">
        <v>2022</v>
      </c>
      <c r="C270" s="29">
        <v>6</v>
      </c>
      <c r="D270" s="29">
        <v>7</v>
      </c>
      <c r="E270" s="30" t="s">
        <v>496</v>
      </c>
      <c r="F270" s="29">
        <v>6</v>
      </c>
      <c r="G270" s="31" t="s">
        <v>485</v>
      </c>
      <c r="H270" s="32" t="s">
        <v>467</v>
      </c>
      <c r="I270" s="245" t="s">
        <v>47</v>
      </c>
      <c r="J270" s="32"/>
      <c r="K270" s="9"/>
      <c r="L270" s="10"/>
      <c r="M270" s="10"/>
      <c r="N270" s="242" t="s">
        <v>516</v>
      </c>
      <c r="O270" s="69" t="s">
        <v>415</v>
      </c>
      <c r="P270" s="69">
        <v>50</v>
      </c>
      <c r="Q270" s="266" t="s">
        <v>284</v>
      </c>
      <c r="R270" s="35">
        <v>1020</v>
      </c>
      <c r="T270" s="36">
        <v>4000</v>
      </c>
      <c r="U270" s="35">
        <v>4000</v>
      </c>
      <c r="V270" s="35">
        <v>1020</v>
      </c>
      <c r="W270" s="35"/>
      <c r="X270" s="9">
        <v>1</v>
      </c>
      <c r="Y270" s="35">
        <v>4000</v>
      </c>
      <c r="Z270" s="9">
        <v>1</v>
      </c>
      <c r="AA270" s="35">
        <v>4000</v>
      </c>
      <c r="AB270" s="35"/>
      <c r="AC270" s="37"/>
      <c r="AD270" s="71"/>
      <c r="AE270" s="72"/>
      <c r="AF270" s="73"/>
      <c r="AG270" s="73"/>
      <c r="AH270" s="72"/>
      <c r="AI270" s="69" t="s">
        <v>5</v>
      </c>
      <c r="AJ270" s="67"/>
      <c r="AK270" s="32" t="s">
        <v>6</v>
      </c>
      <c r="AL270" s="32"/>
      <c r="AM270" s="40" t="s">
        <v>470</v>
      </c>
      <c r="AN270" s="41"/>
      <c r="AO270" s="188"/>
      <c r="AP270" s="188" t="s">
        <v>394</v>
      </c>
      <c r="AQ270" s="185"/>
      <c r="AR270" s="185"/>
    </row>
    <row r="271" spans="1:46">
      <c r="B271" s="29">
        <v>2022</v>
      </c>
      <c r="C271" s="29">
        <v>6</v>
      </c>
      <c r="D271" s="29">
        <v>7</v>
      </c>
      <c r="E271" s="30" t="s">
        <v>496</v>
      </c>
      <c r="F271" s="29"/>
      <c r="G271" s="208"/>
      <c r="H271" s="32" t="s">
        <v>467</v>
      </c>
      <c r="I271" s="245" t="s">
        <v>43</v>
      </c>
      <c r="J271" s="32"/>
      <c r="K271" s="9"/>
      <c r="L271" s="10"/>
      <c r="M271" s="10"/>
      <c r="N271" s="242"/>
      <c r="O271" s="69"/>
      <c r="P271" s="191">
        <v>25</v>
      </c>
      <c r="Q271" s="266" t="s">
        <v>483</v>
      </c>
      <c r="R271" s="35">
        <v>1020</v>
      </c>
      <c r="T271" s="36" t="s">
        <v>30</v>
      </c>
      <c r="U271" s="192">
        <v>350</v>
      </c>
      <c r="V271" s="35">
        <v>1020</v>
      </c>
      <c r="W271" s="35"/>
      <c r="X271" s="9">
        <v>1</v>
      </c>
      <c r="Y271" s="35"/>
      <c r="Z271" s="9">
        <v>1</v>
      </c>
      <c r="AA271" s="192">
        <v>350</v>
      </c>
      <c r="AB271" s="35">
        <v>8350</v>
      </c>
      <c r="AC271" s="37" t="s">
        <v>910</v>
      </c>
      <c r="AD271" s="71"/>
      <c r="AE271" s="72"/>
      <c r="AF271" s="73"/>
      <c r="AG271" s="73"/>
      <c r="AH271" s="72"/>
      <c r="AI271" s="69"/>
      <c r="AJ271" s="67"/>
      <c r="AK271" s="32" t="s">
        <v>6</v>
      </c>
      <c r="AL271" s="32"/>
      <c r="AM271" s="40" t="s">
        <v>470</v>
      </c>
      <c r="AN271" s="41"/>
      <c r="AO271" s="188"/>
      <c r="AP271" s="188"/>
      <c r="AQ271" s="185"/>
      <c r="AR271" s="185"/>
    </row>
    <row r="273" spans="1:46">
      <c r="B273" s="29">
        <v>2022</v>
      </c>
      <c r="C273" s="29">
        <v>6</v>
      </c>
      <c r="D273" s="29">
        <v>7</v>
      </c>
      <c r="E273" s="30" t="s">
        <v>496</v>
      </c>
      <c r="F273" s="29">
        <v>6</v>
      </c>
      <c r="G273" s="31" t="s">
        <v>485</v>
      </c>
      <c r="H273" s="32" t="s">
        <v>467</v>
      </c>
      <c r="I273" s="245" t="s">
        <v>47</v>
      </c>
      <c r="J273" s="32"/>
      <c r="K273" s="9"/>
      <c r="L273" s="10"/>
      <c r="M273" s="10"/>
      <c r="N273" s="242" t="s">
        <v>516</v>
      </c>
      <c r="O273" s="69" t="s">
        <v>415</v>
      </c>
      <c r="P273" s="69">
        <v>50</v>
      </c>
      <c r="Q273" s="266" t="s">
        <v>284</v>
      </c>
      <c r="R273" s="35">
        <v>1100</v>
      </c>
      <c r="T273" s="36">
        <v>8000</v>
      </c>
      <c r="U273" s="35">
        <v>4000</v>
      </c>
      <c r="V273" s="35">
        <v>1100</v>
      </c>
      <c r="W273" s="35"/>
      <c r="X273" s="9">
        <v>1</v>
      </c>
      <c r="Y273" s="35">
        <v>4000</v>
      </c>
      <c r="Z273" s="9">
        <v>1</v>
      </c>
      <c r="AA273" s="35">
        <v>4000</v>
      </c>
      <c r="AB273" s="35"/>
      <c r="AC273" s="37"/>
      <c r="AD273" s="37"/>
      <c r="AE273" s="72"/>
      <c r="AF273" s="73"/>
      <c r="AG273" s="73"/>
      <c r="AH273" s="72"/>
      <c r="AI273" s="69"/>
      <c r="AJ273" s="67"/>
      <c r="AK273" s="32" t="s">
        <v>6</v>
      </c>
      <c r="AL273" s="32"/>
      <c r="AM273" s="40" t="s">
        <v>470</v>
      </c>
      <c r="AN273" s="41"/>
      <c r="AO273" s="188"/>
      <c r="AP273" s="188"/>
      <c r="AQ273" s="185"/>
      <c r="AR273" s="185"/>
    </row>
    <row r="274" spans="1:46">
      <c r="B274" s="29">
        <v>2022</v>
      </c>
      <c r="C274" s="29">
        <v>6</v>
      </c>
      <c r="D274" s="29">
        <v>7</v>
      </c>
      <c r="E274" s="30" t="s">
        <v>496</v>
      </c>
      <c r="F274" s="29">
        <v>6</v>
      </c>
      <c r="G274" s="31" t="s">
        <v>485</v>
      </c>
      <c r="H274" s="32" t="s">
        <v>467</v>
      </c>
      <c r="I274" s="245" t="s">
        <v>47</v>
      </c>
      <c r="J274" s="32"/>
      <c r="K274" s="9"/>
      <c r="L274" s="10"/>
      <c r="M274" s="10"/>
      <c r="N274" s="242" t="s">
        <v>516</v>
      </c>
      <c r="O274" s="69" t="s">
        <v>415</v>
      </c>
      <c r="P274" s="69">
        <v>50</v>
      </c>
      <c r="Q274" s="266" t="s">
        <v>284</v>
      </c>
      <c r="R274" s="35">
        <v>1100</v>
      </c>
      <c r="T274" s="36">
        <v>8000</v>
      </c>
      <c r="U274" s="35">
        <v>4000</v>
      </c>
      <c r="V274" s="35">
        <v>1100</v>
      </c>
      <c r="W274" s="35"/>
      <c r="X274" s="9">
        <v>1</v>
      </c>
      <c r="Y274" s="35">
        <v>4000</v>
      </c>
      <c r="Z274" s="9">
        <v>1</v>
      </c>
      <c r="AA274" s="35">
        <v>4000</v>
      </c>
      <c r="AB274" s="35"/>
      <c r="AC274" s="37"/>
      <c r="AD274" s="71"/>
      <c r="AE274" s="72"/>
      <c r="AF274" s="73"/>
      <c r="AG274" s="73"/>
      <c r="AH274" s="72"/>
      <c r="AI274" s="69" t="s">
        <v>5</v>
      </c>
      <c r="AJ274" s="67"/>
      <c r="AK274" s="32" t="s">
        <v>6</v>
      </c>
      <c r="AL274" s="32"/>
      <c r="AM274" s="40" t="s">
        <v>470</v>
      </c>
      <c r="AN274" s="41"/>
      <c r="AO274" s="188"/>
      <c r="AP274" s="188" t="s">
        <v>394</v>
      </c>
      <c r="AQ274" s="185"/>
      <c r="AR274" s="185"/>
    </row>
    <row r="275" spans="1:46">
      <c r="B275" s="29">
        <v>2022</v>
      </c>
      <c r="C275" s="29">
        <v>6</v>
      </c>
      <c r="D275" s="29">
        <v>7</v>
      </c>
      <c r="E275" s="30" t="s">
        <v>496</v>
      </c>
      <c r="F275" s="29"/>
      <c r="G275" s="208"/>
      <c r="H275" s="32" t="s">
        <v>467</v>
      </c>
      <c r="I275" s="245" t="s">
        <v>43</v>
      </c>
      <c r="J275" s="32"/>
      <c r="K275" s="9"/>
      <c r="L275" s="10"/>
      <c r="M275" s="10"/>
      <c r="N275" s="242"/>
      <c r="O275" s="69"/>
      <c r="P275" s="191">
        <v>25</v>
      </c>
      <c r="Q275" s="266" t="s">
        <v>483</v>
      </c>
      <c r="R275" s="35">
        <v>1100</v>
      </c>
      <c r="T275" s="36" t="s">
        <v>30</v>
      </c>
      <c r="U275" s="192">
        <v>350</v>
      </c>
      <c r="V275" s="35">
        <v>1100</v>
      </c>
      <c r="W275" s="35"/>
      <c r="X275" s="9">
        <v>1</v>
      </c>
      <c r="Y275" s="35"/>
      <c r="Z275" s="9">
        <v>1</v>
      </c>
      <c r="AA275" s="192">
        <v>350</v>
      </c>
      <c r="AB275" s="35">
        <v>8350</v>
      </c>
      <c r="AC275" s="37" t="s">
        <v>928</v>
      </c>
      <c r="AD275" s="71"/>
      <c r="AE275" s="72"/>
      <c r="AF275" s="73"/>
      <c r="AG275" s="73"/>
      <c r="AH275" s="72"/>
      <c r="AI275" s="69"/>
      <c r="AJ275" s="67"/>
      <c r="AK275" s="32" t="s">
        <v>6</v>
      </c>
      <c r="AL275" s="32"/>
      <c r="AM275" s="40" t="s">
        <v>470</v>
      </c>
      <c r="AN275" s="41"/>
      <c r="AO275" s="188"/>
      <c r="AP275" s="188"/>
      <c r="AQ275" s="185"/>
      <c r="AR275" s="185"/>
    </row>
    <row r="277" spans="1:46" ht="14.25">
      <c r="B277" s="29">
        <v>2022</v>
      </c>
      <c r="C277" s="29">
        <v>10</v>
      </c>
      <c r="D277" s="29">
        <v>11</v>
      </c>
      <c r="E277" s="30" t="s">
        <v>495</v>
      </c>
      <c r="F277" s="29"/>
      <c r="G277" s="31"/>
      <c r="H277" s="32" t="s">
        <v>467</v>
      </c>
      <c r="I277" s="241" t="s">
        <v>58</v>
      </c>
      <c r="J277" s="32"/>
      <c r="K277" s="9"/>
      <c r="L277" s="10"/>
      <c r="M277" s="9"/>
      <c r="N277" s="242"/>
      <c r="O277" s="9"/>
      <c r="P277" s="9">
        <v>12</v>
      </c>
      <c r="Q277" s="266" t="s">
        <v>483</v>
      </c>
      <c r="R277" s="35">
        <v>1005</v>
      </c>
      <c r="T277" s="36" t="s">
        <v>30</v>
      </c>
      <c r="U277" s="35">
        <v>200</v>
      </c>
      <c r="V277" s="35">
        <v>1005</v>
      </c>
      <c r="W277" s="35"/>
      <c r="X277" s="9">
        <v>1</v>
      </c>
      <c r="Y277" s="35">
        <v>200</v>
      </c>
      <c r="Z277" s="9">
        <v>1</v>
      </c>
      <c r="AA277" s="35">
        <v>200</v>
      </c>
      <c r="AB277" s="35"/>
      <c r="AC277" s="37"/>
      <c r="AD277" s="190" t="s">
        <v>484</v>
      </c>
      <c r="AE277" s="38"/>
      <c r="AF277" s="39"/>
      <c r="AG277" s="39"/>
      <c r="AH277" s="38"/>
      <c r="AI277" s="9"/>
      <c r="AJ277" s="32"/>
      <c r="AK277" s="32"/>
      <c r="AL277" s="32"/>
      <c r="AM277" s="40"/>
      <c r="AN277" s="183"/>
      <c r="AO277" s="184"/>
      <c r="AP277" s="184"/>
      <c r="AQ277" s="185"/>
      <c r="AR277" s="185"/>
      <c r="AS277" s="243" t="str">
        <f>IF(IF(AE277&gt;AF277,1-AE277+AF277,AF277-AE277)=0,"",IF(AE277&gt;AF277,1-AE277+AF277,AF277-AE277))</f>
        <v/>
      </c>
      <c r="AT277" s="243" t="str">
        <f>IF(IF(AG277&gt;AH277,1-AG277+AH277,AH277-AG277)=0,"",IF(AG277&gt;AH277,1-AG277+AH277,AH277-AG277))</f>
        <v/>
      </c>
    </row>
    <row r="278" spans="1:46" ht="14.25">
      <c r="B278" s="29">
        <v>2022</v>
      </c>
      <c r="C278" s="29">
        <v>10</v>
      </c>
      <c r="D278" s="29">
        <v>11</v>
      </c>
      <c r="E278" s="30" t="s">
        <v>495</v>
      </c>
      <c r="F278" s="29">
        <v>6</v>
      </c>
      <c r="G278" s="31" t="s">
        <v>485</v>
      </c>
      <c r="H278" s="32" t="s">
        <v>467</v>
      </c>
      <c r="I278" s="241" t="s">
        <v>47</v>
      </c>
      <c r="J278" s="32"/>
      <c r="K278" s="9"/>
      <c r="L278" s="10"/>
      <c r="M278" s="10"/>
      <c r="N278" s="242" t="s">
        <v>454</v>
      </c>
      <c r="O278" s="9" t="s">
        <v>469</v>
      </c>
      <c r="P278" s="9">
        <v>50</v>
      </c>
      <c r="Q278" s="266" t="s">
        <v>284</v>
      </c>
      <c r="R278" s="35">
        <v>1005</v>
      </c>
      <c r="T278" s="36">
        <v>4000</v>
      </c>
      <c r="U278" s="36">
        <v>4000</v>
      </c>
      <c r="V278" s="35">
        <v>1005</v>
      </c>
      <c r="W278" s="35"/>
      <c r="X278" s="9">
        <v>1</v>
      </c>
      <c r="Y278" s="36">
        <v>4000</v>
      </c>
      <c r="Z278" s="9">
        <v>1</v>
      </c>
      <c r="AA278" s="36">
        <v>4000</v>
      </c>
      <c r="AB278" s="35"/>
      <c r="AC278" s="37"/>
      <c r="AD278" s="37"/>
      <c r="AE278" s="38"/>
      <c r="AF278" s="39"/>
      <c r="AG278" s="39"/>
      <c r="AH278" s="38"/>
      <c r="AI278" s="9" t="s">
        <v>5</v>
      </c>
      <c r="AJ278" s="32"/>
      <c r="AK278" s="32" t="s">
        <v>6</v>
      </c>
      <c r="AL278" s="32"/>
      <c r="AM278" s="40" t="s">
        <v>486</v>
      </c>
      <c r="AN278" s="183"/>
      <c r="AO278" s="184"/>
      <c r="AP278" s="184" t="s">
        <v>394</v>
      </c>
      <c r="AQ278" s="185"/>
      <c r="AR278" s="185"/>
      <c r="AS278" s="243" t="str">
        <f>IF(IF(AE278&gt;AF278,1-AE278+AF278,AF278-AE278)=0,"",IF(AE278&gt;AF278,1-AE278+AF278,AF278-AE278))</f>
        <v/>
      </c>
      <c r="AT278" s="243" t="str">
        <f>IF(IF(AG278&gt;AH278,1-AG278+AH278,AH278-AG278)=0,"",IF(AG278&gt;AH278,1-AG278+AH278,AH278-AG278))</f>
        <v/>
      </c>
    </row>
    <row r="279" spans="1:46" ht="14.25">
      <c r="B279" s="29">
        <v>2022</v>
      </c>
      <c r="C279" s="29">
        <v>10</v>
      </c>
      <c r="D279" s="29">
        <v>11</v>
      </c>
      <c r="E279" s="30" t="s">
        <v>495</v>
      </c>
      <c r="F279" s="29">
        <v>6</v>
      </c>
      <c r="G279" s="31" t="s">
        <v>485</v>
      </c>
      <c r="H279" s="32" t="s">
        <v>467</v>
      </c>
      <c r="I279" s="241" t="s">
        <v>47</v>
      </c>
      <c r="J279" s="32"/>
      <c r="K279" s="9"/>
      <c r="L279" s="10"/>
      <c r="M279" s="10"/>
      <c r="N279" s="242" t="s">
        <v>454</v>
      </c>
      <c r="O279" s="9" t="s">
        <v>469</v>
      </c>
      <c r="P279" s="9">
        <v>50</v>
      </c>
      <c r="Q279" s="266" t="s">
        <v>284</v>
      </c>
      <c r="R279" s="35">
        <v>1005</v>
      </c>
      <c r="T279" s="36">
        <v>4000</v>
      </c>
      <c r="U279" s="36">
        <v>4000</v>
      </c>
      <c r="V279" s="35">
        <v>1005</v>
      </c>
      <c r="W279" s="35"/>
      <c r="X279" s="9">
        <v>1</v>
      </c>
      <c r="Y279" s="36">
        <v>4000</v>
      </c>
      <c r="Z279" s="9">
        <v>1</v>
      </c>
      <c r="AA279" s="36">
        <v>4000</v>
      </c>
      <c r="AB279" s="35"/>
      <c r="AC279" s="37"/>
      <c r="AD279" s="71"/>
      <c r="AE279" s="38"/>
      <c r="AF279" s="39"/>
      <c r="AG279" s="39"/>
      <c r="AH279" s="38"/>
      <c r="AI279" s="9" t="s">
        <v>5</v>
      </c>
      <c r="AJ279" s="32"/>
      <c r="AK279" s="32" t="s">
        <v>6</v>
      </c>
      <c r="AL279" s="32"/>
      <c r="AM279" s="40" t="s">
        <v>486</v>
      </c>
      <c r="AN279" s="183"/>
      <c r="AO279" s="184"/>
      <c r="AP279" s="184" t="s">
        <v>394</v>
      </c>
      <c r="AQ279" s="185"/>
      <c r="AR279" s="185"/>
      <c r="AS279" s="243" t="str">
        <f>IF(IF(AE279&gt;AF279,1-AE279+AF279,AF279-AE279)=0,"",IF(AE279&gt;AF279,1-AE279+AF279,AF279-AE279))</f>
        <v/>
      </c>
      <c r="AT279" s="243" t="str">
        <f>IF(IF(AG279&gt;AH279,1-AG279+AH279,AH279-AG279)=0,"",IF(AG279&gt;AH279,1-AG279+AH279,AH279-AG279))</f>
        <v/>
      </c>
    </row>
    <row r="280" spans="1:46" ht="14.25">
      <c r="B280" s="29">
        <v>2022</v>
      </c>
      <c r="C280" s="29">
        <v>10</v>
      </c>
      <c r="D280" s="29">
        <v>11</v>
      </c>
      <c r="E280" s="30" t="s">
        <v>495</v>
      </c>
      <c r="F280" s="29"/>
      <c r="G280" s="208"/>
      <c r="H280" s="32" t="s">
        <v>467</v>
      </c>
      <c r="I280" s="241" t="s">
        <v>43</v>
      </c>
      <c r="J280" s="32"/>
      <c r="K280" s="9"/>
      <c r="L280" s="10"/>
      <c r="M280" s="9"/>
      <c r="N280" s="242"/>
      <c r="O280" s="9"/>
      <c r="P280" s="191">
        <v>25</v>
      </c>
      <c r="Q280" s="266" t="s">
        <v>483</v>
      </c>
      <c r="R280" s="35">
        <v>1005</v>
      </c>
      <c r="T280" s="36" t="s">
        <v>912</v>
      </c>
      <c r="U280" s="192">
        <v>350</v>
      </c>
      <c r="V280" s="35">
        <v>1005</v>
      </c>
      <c r="W280" s="35"/>
      <c r="X280" s="9">
        <v>1</v>
      </c>
      <c r="Y280" s="35"/>
      <c r="Z280" s="9">
        <v>1</v>
      </c>
      <c r="AA280" s="192">
        <v>350</v>
      </c>
      <c r="AB280" s="35">
        <v>8550</v>
      </c>
      <c r="AC280" s="37" t="s">
        <v>604</v>
      </c>
      <c r="AD280" s="71"/>
      <c r="AE280" s="38"/>
      <c r="AF280" s="39"/>
      <c r="AG280" s="39"/>
      <c r="AH280" s="38"/>
      <c r="AI280" s="9"/>
      <c r="AJ280" s="32"/>
      <c r="AK280" s="32" t="s">
        <v>6</v>
      </c>
      <c r="AL280" s="32"/>
      <c r="AM280" s="40" t="s">
        <v>486</v>
      </c>
      <c r="AN280" s="183"/>
      <c r="AO280" s="184"/>
      <c r="AP280" s="184"/>
      <c r="AQ280" s="185"/>
      <c r="AR280" s="185"/>
      <c r="AS280" s="243" t="str">
        <f>IF(IF(AE280&gt;AF280,1-AE280+AF280,AF280-AE280)=0,"",IF(AE280&gt;AF280,1-AE280+AF280,AF280-AE280))</f>
        <v/>
      </c>
      <c r="AT280" s="243" t="str">
        <f>IF(IF(AG280&gt;AH280,1-AG280+AH280,AH280-AG280)=0,"",IF(AG280&gt;AH280,1-AG280+AH280,AH280-AG280))</f>
        <v/>
      </c>
    </row>
    <row r="282" spans="1:46" ht="14.25">
      <c r="B282" s="29">
        <v>2022</v>
      </c>
      <c r="C282" s="29">
        <v>10</v>
      </c>
      <c r="D282" s="29">
        <v>3</v>
      </c>
      <c r="E282" s="30" t="s">
        <v>494</v>
      </c>
      <c r="F282" s="29"/>
      <c r="G282" s="31"/>
      <c r="H282" s="32" t="s">
        <v>467</v>
      </c>
      <c r="I282" s="241" t="s">
        <v>58</v>
      </c>
      <c r="J282" s="32"/>
      <c r="K282" s="9"/>
      <c r="L282" s="10"/>
      <c r="M282" s="10"/>
      <c r="N282" s="242"/>
      <c r="O282" s="332"/>
      <c r="P282" s="9">
        <v>12</v>
      </c>
      <c r="Q282" s="266" t="s">
        <v>483</v>
      </c>
      <c r="R282" s="35">
        <v>1150</v>
      </c>
      <c r="T282" s="36" t="s">
        <v>30</v>
      </c>
      <c r="U282" s="35">
        <v>200</v>
      </c>
      <c r="V282" s="35">
        <v>1150</v>
      </c>
      <c r="W282" s="35"/>
      <c r="X282" s="9">
        <v>1</v>
      </c>
      <c r="Y282" s="35">
        <v>200</v>
      </c>
      <c r="Z282" s="9">
        <v>1</v>
      </c>
      <c r="AA282" s="35">
        <v>200</v>
      </c>
      <c r="AB282" s="35"/>
      <c r="AC282" s="37"/>
      <c r="AD282" s="190" t="s">
        <v>484</v>
      </c>
      <c r="AE282" s="38"/>
      <c r="AF282" s="39"/>
      <c r="AG282" s="39"/>
      <c r="AH282" s="38"/>
      <c r="AI282" s="9"/>
      <c r="AJ282" s="32"/>
      <c r="AK282" s="32"/>
      <c r="AL282" s="32"/>
      <c r="AM282" s="40"/>
      <c r="AN282" s="183"/>
      <c r="AO282" s="184"/>
      <c r="AP282" s="184"/>
      <c r="AQ282" s="185"/>
      <c r="AR282" s="185"/>
      <c r="AS282" s="243" t="str">
        <f>IF(IF(AE282&gt;AF282,1-AE282+AF282,AF282-AE282)=0,"",IF(AE282&gt;AF282,1-AE282+AF282,AF282-AE282))</f>
        <v/>
      </c>
      <c r="AT282" s="243" t="str">
        <f>IF(IF(AG282&gt;AH282,1-AG282+AH282,AH282-AG282)=0,"",IF(AG282&gt;AH282,1-AG282+AH282,AH282-AG282))</f>
        <v/>
      </c>
    </row>
    <row r="283" spans="1:46" ht="14.25">
      <c r="B283" s="29">
        <v>2022</v>
      </c>
      <c r="C283" s="29">
        <v>10</v>
      </c>
      <c r="D283" s="29">
        <v>3</v>
      </c>
      <c r="E283" s="30" t="s">
        <v>494</v>
      </c>
      <c r="F283" s="29">
        <v>2</v>
      </c>
      <c r="G283" s="31" t="s">
        <v>485</v>
      </c>
      <c r="H283" s="32" t="s">
        <v>467</v>
      </c>
      <c r="I283" s="241" t="s">
        <v>47</v>
      </c>
      <c r="J283" s="32"/>
      <c r="K283" s="9"/>
      <c r="L283" s="10"/>
      <c r="M283" s="10"/>
      <c r="N283" s="242" t="s">
        <v>502</v>
      </c>
      <c r="O283" s="332" t="s">
        <v>34</v>
      </c>
      <c r="P283" s="9">
        <v>50</v>
      </c>
      <c r="Q283" s="266" t="s">
        <v>757</v>
      </c>
      <c r="R283" s="35">
        <v>1150</v>
      </c>
      <c r="T283" s="36">
        <v>5000</v>
      </c>
      <c r="U283" s="36">
        <v>5000</v>
      </c>
      <c r="V283" s="35">
        <v>1150</v>
      </c>
      <c r="W283" s="35"/>
      <c r="X283" s="9">
        <v>1</v>
      </c>
      <c r="Y283" s="36">
        <v>5000</v>
      </c>
      <c r="Z283" s="9">
        <v>1</v>
      </c>
      <c r="AA283" s="36">
        <v>5000</v>
      </c>
      <c r="AB283" s="35"/>
      <c r="AC283" s="37"/>
      <c r="AD283" s="37"/>
      <c r="AE283" s="38"/>
      <c r="AF283" s="39"/>
      <c r="AG283" s="39"/>
      <c r="AH283" s="38"/>
      <c r="AI283" s="9" t="s">
        <v>5</v>
      </c>
      <c r="AJ283" s="32"/>
      <c r="AK283" s="32" t="s">
        <v>6</v>
      </c>
      <c r="AL283" s="32"/>
      <c r="AM283" s="40" t="s">
        <v>486</v>
      </c>
      <c r="AN283" s="183"/>
      <c r="AO283" s="184"/>
      <c r="AP283" s="184" t="s">
        <v>395</v>
      </c>
      <c r="AQ283" s="185"/>
      <c r="AR283" s="185"/>
      <c r="AS283" s="243" t="str">
        <f>IF(IF(AE283&gt;AF283,1-AE283+AF283,AF283-AE283)=0,"",IF(AE283&gt;AF283,1-AE283+AF283,AF283-AE283))</f>
        <v/>
      </c>
      <c r="AT283" s="243" t="str">
        <f>IF(IF(AG283&gt;AH283,1-AG283+AH283,AH283-AG283)=0,"",IF(AG283&gt;AH283,1-AG283+AH283,AH283-AG283))</f>
        <v/>
      </c>
    </row>
    <row r="284" spans="1:46" ht="14.25">
      <c r="B284" s="29">
        <v>2022</v>
      </c>
      <c r="C284" s="29">
        <v>10</v>
      </c>
      <c r="D284" s="29">
        <v>3</v>
      </c>
      <c r="E284" s="30" t="s">
        <v>494</v>
      </c>
      <c r="F284" s="29">
        <v>2</v>
      </c>
      <c r="G284" s="31" t="s">
        <v>485</v>
      </c>
      <c r="H284" s="32" t="s">
        <v>467</v>
      </c>
      <c r="I284" s="241" t="s">
        <v>47</v>
      </c>
      <c r="J284" s="32"/>
      <c r="K284" s="9"/>
      <c r="L284" s="10"/>
      <c r="M284" s="10"/>
      <c r="N284" s="242" t="s">
        <v>502</v>
      </c>
      <c r="O284" s="332" t="s">
        <v>34</v>
      </c>
      <c r="P284" s="9">
        <v>50</v>
      </c>
      <c r="Q284" s="266" t="s">
        <v>757</v>
      </c>
      <c r="R284" s="35">
        <v>1150</v>
      </c>
      <c r="T284" s="36">
        <v>5000</v>
      </c>
      <c r="U284" s="36">
        <v>5000</v>
      </c>
      <c r="V284" s="35">
        <v>1150</v>
      </c>
      <c r="W284" s="35"/>
      <c r="X284" s="9">
        <v>1</v>
      </c>
      <c r="Y284" s="36">
        <v>5000</v>
      </c>
      <c r="Z284" s="9">
        <v>1</v>
      </c>
      <c r="AA284" s="36">
        <v>5000</v>
      </c>
      <c r="AB284" s="35"/>
      <c r="AC284" s="37"/>
      <c r="AD284" s="37"/>
      <c r="AE284" s="38"/>
      <c r="AF284" s="39"/>
      <c r="AG284" s="39"/>
      <c r="AH284" s="38"/>
      <c r="AI284" s="9" t="s">
        <v>5</v>
      </c>
      <c r="AJ284" s="32"/>
      <c r="AK284" s="32" t="s">
        <v>6</v>
      </c>
      <c r="AL284" s="32"/>
      <c r="AM284" s="40" t="s">
        <v>486</v>
      </c>
      <c r="AN284" s="183"/>
      <c r="AO284" s="184"/>
      <c r="AP284" s="184" t="s">
        <v>394</v>
      </c>
      <c r="AQ284" s="185"/>
      <c r="AR284" s="185"/>
      <c r="AS284" s="243" t="str">
        <f>IF(IF(AE284&gt;AF284,1-AE284+AF284,AF284-AE284)=0,"",IF(AE284&gt;AF284,1-AE284+AF284,AF284-AE284))</f>
        <v/>
      </c>
      <c r="AT284" s="243" t="str">
        <f>IF(IF(AG284&gt;AH284,1-AG284+AH284,AH284-AG284)=0,"",IF(AG284&gt;AH284,1-AG284+AH284,AH284-AG284))</f>
        <v/>
      </c>
    </row>
    <row r="285" spans="1:46" ht="14.25">
      <c r="B285" s="29">
        <v>2022</v>
      </c>
      <c r="C285" s="29">
        <v>10</v>
      </c>
      <c r="D285" s="29">
        <v>3</v>
      </c>
      <c r="E285" s="30" t="s">
        <v>494</v>
      </c>
      <c r="F285" s="29"/>
      <c r="G285" s="208"/>
      <c r="H285" s="32" t="s">
        <v>467</v>
      </c>
      <c r="I285" s="241" t="s">
        <v>43</v>
      </c>
      <c r="J285" s="32"/>
      <c r="K285" s="9"/>
      <c r="L285" s="10"/>
      <c r="M285" s="10"/>
      <c r="N285" s="242"/>
      <c r="O285" s="332"/>
      <c r="P285" s="191">
        <v>25</v>
      </c>
      <c r="Q285" s="266" t="s">
        <v>483</v>
      </c>
      <c r="R285" s="35">
        <v>1150</v>
      </c>
      <c r="T285" s="36" t="s">
        <v>30</v>
      </c>
      <c r="U285" s="192">
        <v>350</v>
      </c>
      <c r="V285" s="35">
        <v>1150</v>
      </c>
      <c r="W285" s="35"/>
      <c r="X285" s="9">
        <v>1</v>
      </c>
      <c r="Y285" s="35"/>
      <c r="Z285" s="9">
        <v>1</v>
      </c>
      <c r="AA285" s="192">
        <v>350</v>
      </c>
      <c r="AB285" s="35">
        <v>10550</v>
      </c>
      <c r="AC285" s="37" t="s">
        <v>913</v>
      </c>
      <c r="AD285" s="37"/>
      <c r="AE285" s="38"/>
      <c r="AF285" s="39"/>
      <c r="AG285" s="39"/>
      <c r="AH285" s="38"/>
      <c r="AI285" s="9"/>
      <c r="AJ285" s="32"/>
      <c r="AK285" s="32" t="s">
        <v>6</v>
      </c>
      <c r="AL285" s="32"/>
      <c r="AM285" s="40" t="s">
        <v>486</v>
      </c>
      <c r="AN285" s="183"/>
      <c r="AO285" s="184"/>
      <c r="AP285" s="184"/>
      <c r="AQ285" s="185"/>
      <c r="AR285" s="185"/>
      <c r="AS285" s="243" t="str">
        <f>IF(IF(AE285&gt;AF285,1-AE285+AF285,AF285-AE285)=0,"",IF(AE285&gt;AF285,1-AE285+AF285,AF285-AE285))</f>
        <v/>
      </c>
      <c r="AT285" s="243" t="str">
        <f>IF(IF(AG285&gt;AH285,1-AG285+AH285,AH285-AG285)=0,"",IF(AG285&gt;AH285,1-AG285+AH285,AH285-AG285))</f>
        <v/>
      </c>
    </row>
    <row r="287" spans="1:46">
      <c r="B287" s="29">
        <v>2023</v>
      </c>
      <c r="C287" s="29">
        <v>9</v>
      </c>
      <c r="D287" s="29">
        <v>26</v>
      </c>
      <c r="E287" s="247" t="s">
        <v>495</v>
      </c>
      <c r="F287" s="29"/>
      <c r="G287" s="354"/>
      <c r="H287" s="32" t="s">
        <v>467</v>
      </c>
      <c r="I287" s="33" t="s">
        <v>58</v>
      </c>
      <c r="J287" s="32"/>
      <c r="K287" s="9"/>
      <c r="L287" s="10"/>
      <c r="M287" s="10"/>
      <c r="N287" s="242"/>
      <c r="O287" s="9"/>
      <c r="P287" s="9">
        <v>12</v>
      </c>
      <c r="Q287" s="34" t="s">
        <v>483</v>
      </c>
      <c r="R287" s="35">
        <v>1000</v>
      </c>
      <c r="T287" s="36" t="s">
        <v>30</v>
      </c>
      <c r="U287" s="35">
        <v>200</v>
      </c>
      <c r="V287" s="35">
        <v>1000</v>
      </c>
      <c r="W287" s="35"/>
      <c r="X287" s="9">
        <v>1</v>
      </c>
      <c r="Y287" s="35">
        <v>200</v>
      </c>
      <c r="Z287" s="9">
        <v>1</v>
      </c>
      <c r="AA287" s="35">
        <v>200</v>
      </c>
      <c r="AB287" s="35"/>
      <c r="AC287" s="37"/>
      <c r="AD287" s="193" t="s">
        <v>488</v>
      </c>
      <c r="AE287" s="38"/>
      <c r="AF287" s="39"/>
      <c r="AG287" s="39"/>
      <c r="AH287" s="38"/>
      <c r="AI287" s="9"/>
      <c r="AJ287" s="32"/>
      <c r="AK287" s="32"/>
      <c r="AL287" s="32"/>
      <c r="AM287" s="40"/>
      <c r="AN287" s="183"/>
      <c r="AO287" s="184"/>
      <c r="AP287" s="184"/>
      <c r="AQ287" s="185"/>
      <c r="AR287" s="185"/>
    </row>
    <row r="288" spans="1:46">
      <c r="A288">
        <v>1</v>
      </c>
      <c r="B288" s="29">
        <v>2023</v>
      </c>
      <c r="C288" s="29">
        <v>8</v>
      </c>
      <c r="D288" s="29">
        <v>7</v>
      </c>
      <c r="E288" s="247" t="s">
        <v>496</v>
      </c>
      <c r="F288" s="29">
        <v>5</v>
      </c>
      <c r="G288" s="31" t="s">
        <v>485</v>
      </c>
      <c r="H288" s="32" t="s">
        <v>467</v>
      </c>
      <c r="I288" s="33" t="s">
        <v>47</v>
      </c>
      <c r="J288" s="32"/>
      <c r="K288" s="9"/>
      <c r="L288" s="10"/>
      <c r="M288" s="10"/>
      <c r="N288" s="242" t="s">
        <v>487</v>
      </c>
      <c r="O288" s="9" t="s">
        <v>469</v>
      </c>
      <c r="P288" s="9">
        <v>25</v>
      </c>
      <c r="Q288" s="34" t="s">
        <v>432</v>
      </c>
      <c r="R288" s="35">
        <v>1000</v>
      </c>
      <c r="T288" s="36">
        <v>4000</v>
      </c>
      <c r="U288" s="36">
        <v>4000</v>
      </c>
      <c r="V288" s="35">
        <v>1000</v>
      </c>
      <c r="W288" s="35"/>
      <c r="X288" s="9">
        <v>1</v>
      </c>
      <c r="Y288" s="36">
        <v>4000</v>
      </c>
      <c r="Z288" s="9">
        <v>1</v>
      </c>
      <c r="AA288" s="36">
        <v>4000</v>
      </c>
      <c r="AB288" s="35"/>
      <c r="AC288" s="37"/>
      <c r="AD288" s="37"/>
      <c r="AE288" s="38"/>
      <c r="AF288" s="39"/>
      <c r="AG288" s="39"/>
      <c r="AH288" s="38"/>
      <c r="AI288" s="9" t="s">
        <v>5</v>
      </c>
      <c r="AJ288" s="32"/>
      <c r="AK288" s="32" t="s">
        <v>17</v>
      </c>
      <c r="AL288" s="32"/>
      <c r="AM288" s="40" t="s">
        <v>470</v>
      </c>
      <c r="AN288" s="183"/>
      <c r="AO288" s="184"/>
      <c r="AP288" s="184" t="s">
        <v>394</v>
      </c>
      <c r="AQ288" s="185"/>
      <c r="AR288" s="185"/>
    </row>
    <row r="289" spans="2:44">
      <c r="B289" s="29">
        <v>2023</v>
      </c>
      <c r="C289" s="29">
        <v>8</v>
      </c>
      <c r="D289" s="29">
        <v>7</v>
      </c>
      <c r="E289" s="247" t="s">
        <v>496</v>
      </c>
      <c r="F289" s="29">
        <v>5</v>
      </c>
      <c r="G289" s="31" t="s">
        <v>485</v>
      </c>
      <c r="H289" s="32" t="s">
        <v>467</v>
      </c>
      <c r="I289" s="33" t="s">
        <v>47</v>
      </c>
      <c r="J289" s="32"/>
      <c r="K289" s="9"/>
      <c r="L289" s="10"/>
      <c r="M289" s="10"/>
      <c r="N289" s="242" t="s">
        <v>487</v>
      </c>
      <c r="O289" s="9" t="s">
        <v>469</v>
      </c>
      <c r="P289" s="9">
        <v>25</v>
      </c>
      <c r="Q289" s="34" t="s">
        <v>432</v>
      </c>
      <c r="R289" s="35">
        <v>1000</v>
      </c>
      <c r="T289" s="36">
        <v>4000</v>
      </c>
      <c r="U289" s="36">
        <v>4000</v>
      </c>
      <c r="V289" s="35">
        <v>1000</v>
      </c>
      <c r="W289" s="35"/>
      <c r="X289" s="9">
        <v>1</v>
      </c>
      <c r="Y289" s="36">
        <v>4000</v>
      </c>
      <c r="Z289" s="9">
        <v>1</v>
      </c>
      <c r="AA289" s="36">
        <v>4000</v>
      </c>
      <c r="AB289" s="35"/>
      <c r="AC289" s="37"/>
      <c r="AD289" s="37"/>
      <c r="AE289" s="38"/>
      <c r="AF289" s="39"/>
      <c r="AG289" s="39"/>
      <c r="AH289" s="38"/>
      <c r="AI289" s="9" t="s">
        <v>5</v>
      </c>
      <c r="AJ289" s="32"/>
      <c r="AK289" s="32" t="s">
        <v>17</v>
      </c>
      <c r="AL289" s="32"/>
      <c r="AM289" s="40" t="s">
        <v>470</v>
      </c>
      <c r="AN289" s="183"/>
      <c r="AO289" s="184"/>
      <c r="AP289" s="184" t="s">
        <v>394</v>
      </c>
      <c r="AQ289" s="185"/>
      <c r="AR289" s="185"/>
    </row>
    <row r="290" spans="2:44">
      <c r="B290" s="29">
        <v>2023</v>
      </c>
      <c r="C290" s="29">
        <v>8</v>
      </c>
      <c r="D290" s="29">
        <v>7</v>
      </c>
      <c r="E290" s="247" t="s">
        <v>494</v>
      </c>
      <c r="F290" s="29"/>
      <c r="G290" s="208"/>
      <c r="H290" s="32" t="s">
        <v>467</v>
      </c>
      <c r="I290" s="33" t="s">
        <v>43</v>
      </c>
      <c r="J290" s="32"/>
      <c r="K290" s="9"/>
      <c r="L290" s="10"/>
      <c r="M290" s="10"/>
      <c r="N290" s="242"/>
      <c r="O290" s="9"/>
      <c r="P290" s="191">
        <v>25</v>
      </c>
      <c r="Q290" s="34" t="s">
        <v>483</v>
      </c>
      <c r="R290" s="35">
        <v>1000</v>
      </c>
      <c r="T290" s="36" t="s">
        <v>30</v>
      </c>
      <c r="U290" s="472">
        <v>500</v>
      </c>
      <c r="V290" s="35">
        <v>1000</v>
      </c>
      <c r="W290" s="35"/>
      <c r="X290" s="9">
        <v>1</v>
      </c>
      <c r="Y290" s="35"/>
      <c r="Z290" s="9">
        <v>1</v>
      </c>
      <c r="AA290" s="472">
        <v>500</v>
      </c>
      <c r="AB290" s="35">
        <v>8700</v>
      </c>
      <c r="AC290" s="37" t="s">
        <v>914</v>
      </c>
      <c r="AD290" s="37"/>
      <c r="AE290" s="38"/>
      <c r="AF290" s="39"/>
      <c r="AG290" s="39"/>
      <c r="AH290" s="38"/>
      <c r="AI290" s="9"/>
      <c r="AJ290" s="32"/>
      <c r="AK290" s="32" t="s">
        <v>17</v>
      </c>
      <c r="AL290" s="32"/>
      <c r="AM290" s="40" t="s">
        <v>470</v>
      </c>
      <c r="AN290" s="183"/>
      <c r="AO290" s="184"/>
      <c r="AP290" s="184"/>
      <c r="AQ290" s="185"/>
      <c r="AR290" s="185"/>
    </row>
  </sheetData>
  <phoneticPr fontId="9"/>
  <conditionalFormatting sqref="AL220:AL222 AL228:AL232">
    <cfRule type="cellIs" dxfId="1187" priority="317" operator="equal">
      <formula>"ＮＧ"</formula>
    </cfRule>
    <cfRule type="cellIs" dxfId="1186" priority="318" operator="equal">
      <formula>"良短"</formula>
    </cfRule>
    <cfRule type="cellIs" dxfId="1185" priority="319" operator="equal">
      <formula>"保留"</formula>
    </cfRule>
    <cfRule type="cellIs" dxfId="1184" priority="320" operator="equal">
      <formula>"合短"</formula>
    </cfRule>
  </conditionalFormatting>
  <conditionalFormatting sqref="AL214">
    <cfRule type="cellIs" dxfId="1183" priority="313" operator="equal">
      <formula>"ＮＧ"</formula>
    </cfRule>
    <cfRule type="cellIs" dxfId="1182" priority="314" operator="equal">
      <formula>"良短"</formula>
    </cfRule>
    <cfRule type="cellIs" dxfId="1181" priority="315" operator="equal">
      <formula>"保留"</formula>
    </cfRule>
    <cfRule type="cellIs" dxfId="1180" priority="316" operator="equal">
      <formula>"合短"</formula>
    </cfRule>
  </conditionalFormatting>
  <conditionalFormatting sqref="AL32:AL34">
    <cfRule type="cellIs" dxfId="1179" priority="168" operator="equal">
      <formula>"ＮＧ"</formula>
    </cfRule>
    <cfRule type="cellIs" dxfId="1178" priority="169" operator="equal">
      <formula>"良短"</formula>
    </cfRule>
    <cfRule type="cellIs" dxfId="1177" priority="170" operator="equal">
      <formula>"保留"</formula>
    </cfRule>
    <cfRule type="cellIs" dxfId="1176" priority="171" operator="equal">
      <formula>"合短"</formula>
    </cfRule>
  </conditionalFormatting>
  <conditionalFormatting sqref="AM15:AM17">
    <cfRule type="cellIs" dxfId="1175" priority="669" operator="equal">
      <formula>"ＮＧ"</formula>
    </cfRule>
    <cfRule type="cellIs" dxfId="1174" priority="670" operator="equal">
      <formula>"良短"</formula>
    </cfRule>
    <cfRule type="cellIs" dxfId="1173" priority="671" operator="equal">
      <formula>"保留"</formula>
    </cfRule>
    <cfRule type="cellIs" dxfId="1172" priority="672" operator="equal">
      <formula>"合短"</formula>
    </cfRule>
  </conditionalFormatting>
  <conditionalFormatting sqref="AM15:AM17">
    <cfRule type="cellIs" dxfId="1171" priority="665" operator="equal">
      <formula>"ＮＧ"</formula>
    </cfRule>
    <cfRule type="cellIs" dxfId="1170" priority="666" operator="equal">
      <formula>"良短"</formula>
    </cfRule>
    <cfRule type="cellIs" dxfId="1169" priority="667" operator="equal">
      <formula>"保留"</formula>
    </cfRule>
    <cfRule type="cellIs" dxfId="1168" priority="668" operator="equal">
      <formula>"合短"</formula>
    </cfRule>
  </conditionalFormatting>
  <conditionalFormatting sqref="AL62:AL65">
    <cfRule type="cellIs" dxfId="1167" priority="613" operator="equal">
      <formula>"ＮＧ"</formula>
    </cfRule>
    <cfRule type="cellIs" dxfId="1166" priority="614" operator="equal">
      <formula>"良短"</formula>
    </cfRule>
    <cfRule type="cellIs" dxfId="1165" priority="615" operator="equal">
      <formula>"保留"</formula>
    </cfRule>
    <cfRule type="cellIs" dxfId="1164" priority="616" operator="equal">
      <formula>"合短"</formula>
    </cfRule>
  </conditionalFormatting>
  <conditionalFormatting sqref="AL62:AL65">
    <cfRule type="cellIs" dxfId="1163" priority="617" operator="equal">
      <formula>"良短"</formula>
    </cfRule>
    <cfRule type="cellIs" dxfId="1162" priority="618" operator="equal">
      <formula>"保留"</formula>
    </cfRule>
    <cfRule type="cellIs" dxfId="1161" priority="619" operator="equal">
      <formula>"合短"</formula>
    </cfRule>
  </conditionalFormatting>
  <conditionalFormatting sqref="AL72">
    <cfRule type="cellIs" dxfId="1160" priority="602" operator="equal">
      <formula>"ＮＧ"</formula>
    </cfRule>
    <cfRule type="cellIs" dxfId="1159" priority="603" operator="equal">
      <formula>"良短"</formula>
    </cfRule>
    <cfRule type="cellIs" dxfId="1158" priority="604" operator="equal">
      <formula>"保留"</formula>
    </cfRule>
    <cfRule type="cellIs" dxfId="1157" priority="605" operator="equal">
      <formula>"合短"</formula>
    </cfRule>
  </conditionalFormatting>
  <conditionalFormatting sqref="AL177:AL179">
    <cfRule type="cellIs" dxfId="1156" priority="502" operator="equal">
      <formula>"ＮＧ"</formula>
    </cfRule>
    <cfRule type="cellIs" dxfId="1155" priority="503" operator="equal">
      <formula>"良短"</formula>
    </cfRule>
    <cfRule type="cellIs" dxfId="1154" priority="504" operator="equal">
      <formula>"保留"</formula>
    </cfRule>
    <cfRule type="cellIs" dxfId="1153" priority="505" operator="equal">
      <formula>"合短"</formula>
    </cfRule>
  </conditionalFormatting>
  <conditionalFormatting sqref="AL176">
    <cfRule type="cellIs" dxfId="1152" priority="498" operator="equal">
      <formula>"ＮＧ"</formula>
    </cfRule>
    <cfRule type="cellIs" dxfId="1151" priority="499" operator="equal">
      <formula>"良短"</formula>
    </cfRule>
    <cfRule type="cellIs" dxfId="1150" priority="500" operator="equal">
      <formula>"保留"</formula>
    </cfRule>
    <cfRule type="cellIs" dxfId="1149" priority="501" operator="equal">
      <formula>"合短"</formula>
    </cfRule>
  </conditionalFormatting>
  <conditionalFormatting sqref="AL191:AL193">
    <cfRule type="cellIs" dxfId="1148" priority="475" operator="equal">
      <formula>"ＮＧ"</formula>
    </cfRule>
    <cfRule type="cellIs" dxfId="1147" priority="476" operator="equal">
      <formula>"良短"</formula>
    </cfRule>
    <cfRule type="cellIs" dxfId="1146" priority="477" operator="equal">
      <formula>"保留"</formula>
    </cfRule>
    <cfRule type="cellIs" dxfId="1145" priority="478" operator="equal">
      <formula>"合短"</formula>
    </cfRule>
  </conditionalFormatting>
  <conditionalFormatting sqref="AL200">
    <cfRule type="cellIs" dxfId="1144" priority="471" operator="equal">
      <formula>"ＮＧ"</formula>
    </cfRule>
    <cfRule type="cellIs" dxfId="1143" priority="472" operator="equal">
      <formula>"良短"</formula>
    </cfRule>
    <cfRule type="cellIs" dxfId="1142" priority="473" operator="equal">
      <formula>"保留"</formula>
    </cfRule>
    <cfRule type="cellIs" dxfId="1141" priority="474" operator="equal">
      <formula>"合短"</formula>
    </cfRule>
  </conditionalFormatting>
  <conditionalFormatting sqref="AL209">
    <cfRule type="cellIs" dxfId="1140" priority="412" operator="equal">
      <formula>"ＮＧ"</formula>
    </cfRule>
    <cfRule type="cellIs" dxfId="1139" priority="413" operator="equal">
      <formula>"良短"</formula>
    </cfRule>
    <cfRule type="cellIs" dxfId="1138" priority="414" operator="equal">
      <formula>"保留"</formula>
    </cfRule>
    <cfRule type="cellIs" dxfId="1137" priority="415" operator="equal">
      <formula>"合短"</formula>
    </cfRule>
  </conditionalFormatting>
  <conditionalFormatting sqref="AL209">
    <cfRule type="cellIs" dxfId="1136" priority="408" operator="equal">
      <formula>"ＮＧ"</formula>
    </cfRule>
    <cfRule type="cellIs" dxfId="1135" priority="409" operator="equal">
      <formula>"良短"</formula>
    </cfRule>
    <cfRule type="cellIs" dxfId="1134" priority="410" operator="equal">
      <formula>"保留"</formula>
    </cfRule>
    <cfRule type="cellIs" dxfId="1133" priority="411" operator="equal">
      <formula>"合短"</formula>
    </cfRule>
  </conditionalFormatting>
  <conditionalFormatting sqref="AL242:AL244">
    <cfRule type="cellIs" dxfId="1132" priority="381" operator="equal">
      <formula>"ＮＧ"</formula>
    </cfRule>
    <cfRule type="cellIs" dxfId="1131" priority="382" operator="equal">
      <formula>"良短"</formula>
    </cfRule>
    <cfRule type="cellIs" dxfId="1130" priority="383" operator="equal">
      <formula>"保留"</formula>
    </cfRule>
    <cfRule type="cellIs" dxfId="1129" priority="384" operator="equal">
      <formula>"合短"</formula>
    </cfRule>
  </conditionalFormatting>
  <conditionalFormatting sqref="AL131">
    <cfRule type="cellIs" dxfId="1128" priority="370" operator="equal">
      <formula>"ＮＧ"</formula>
    </cfRule>
    <cfRule type="cellIs" dxfId="1127" priority="371" operator="equal">
      <formula>"良短"</formula>
    </cfRule>
    <cfRule type="cellIs" dxfId="1126" priority="372" operator="equal">
      <formula>"保留"</formula>
    </cfRule>
    <cfRule type="cellIs" dxfId="1125" priority="373" operator="equal">
      <formula>"合短"</formula>
    </cfRule>
  </conditionalFormatting>
  <conditionalFormatting sqref="AL181">
    <cfRule type="cellIs" dxfId="1124" priority="321" operator="equal">
      <formula>"ＮＧ"</formula>
    </cfRule>
    <cfRule type="cellIs" dxfId="1123" priority="322" operator="equal">
      <formula>"良短"</formula>
    </cfRule>
    <cfRule type="cellIs" dxfId="1122" priority="323" operator="equal">
      <formula>"保留"</formula>
    </cfRule>
    <cfRule type="cellIs" dxfId="1121" priority="324" operator="equal">
      <formula>"合短"</formula>
    </cfRule>
  </conditionalFormatting>
  <conditionalFormatting sqref="AL182:AL184">
    <cfRule type="cellIs" dxfId="1120" priority="325" operator="equal">
      <formula>"ＮＧ"</formula>
    </cfRule>
    <cfRule type="cellIs" dxfId="1119" priority="326" operator="equal">
      <formula>"良短"</formula>
    </cfRule>
    <cfRule type="cellIs" dxfId="1118" priority="327" operator="equal">
      <formula>"保留"</formula>
    </cfRule>
    <cfRule type="cellIs" dxfId="1117" priority="328" operator="equal">
      <formula>"合短"</formula>
    </cfRule>
  </conditionalFormatting>
  <conditionalFormatting sqref="AL40">
    <cfRule type="cellIs" dxfId="1116" priority="264" operator="equal">
      <formula>"ＮＧ"</formula>
    </cfRule>
    <cfRule type="cellIs" dxfId="1115" priority="265" operator="equal">
      <formula>"良短"</formula>
    </cfRule>
    <cfRule type="cellIs" dxfId="1114" priority="266" operator="equal">
      <formula>"保留"</formula>
    </cfRule>
    <cfRule type="cellIs" dxfId="1113" priority="267" operator="equal">
      <formula>"合短"</formula>
    </cfRule>
  </conditionalFormatting>
  <conditionalFormatting sqref="AL40">
    <cfRule type="cellIs" dxfId="1112" priority="268" operator="equal">
      <formula>"ＮＧ"</formula>
    </cfRule>
    <cfRule type="cellIs" dxfId="1111" priority="269" operator="equal">
      <formula>"良短"</formula>
    </cfRule>
    <cfRule type="cellIs" dxfId="1110" priority="270" operator="equal">
      <formula>"保留"</formula>
    </cfRule>
    <cfRule type="cellIs" dxfId="1109" priority="271" operator="equal">
      <formula>"合短"</formula>
    </cfRule>
  </conditionalFormatting>
  <conditionalFormatting sqref="AL40">
    <cfRule type="cellIs" dxfId="1108" priority="261" operator="equal">
      <formula>"良短"</formula>
    </cfRule>
    <cfRule type="cellIs" dxfId="1107" priority="262" operator="equal">
      <formula>"保留"</formula>
    </cfRule>
    <cfRule type="cellIs" dxfId="1106" priority="263" operator="equal">
      <formula>"合短"</formula>
    </cfRule>
  </conditionalFormatting>
  <conditionalFormatting sqref="AL121:AL125">
    <cfRule type="cellIs" dxfId="1105" priority="258" operator="equal">
      <formula>"良短"</formula>
    </cfRule>
    <cfRule type="cellIs" dxfId="1104" priority="259" operator="equal">
      <formula>"保留"</formula>
    </cfRule>
    <cfRule type="cellIs" dxfId="1103" priority="260" operator="equal">
      <formula>"合短"</formula>
    </cfRule>
  </conditionalFormatting>
  <conditionalFormatting sqref="AL67:AL70">
    <cfRule type="cellIs" dxfId="1102" priority="198" operator="equal">
      <formula>"ＮＧ"</formula>
    </cfRule>
    <cfRule type="cellIs" dxfId="1101" priority="199" operator="equal">
      <formula>"良短"</formula>
    </cfRule>
    <cfRule type="cellIs" dxfId="1100" priority="200" operator="equal">
      <formula>"保留"</formula>
    </cfRule>
    <cfRule type="cellIs" dxfId="1099" priority="201" operator="equal">
      <formula>"合短"</formula>
    </cfRule>
  </conditionalFormatting>
  <conditionalFormatting sqref="AM19:AM21">
    <cfRule type="cellIs" dxfId="1098" priority="187" operator="equal">
      <formula>"ＮＧ"</formula>
    </cfRule>
    <cfRule type="cellIs" dxfId="1097" priority="188" operator="equal">
      <formula>"良短"</formula>
    </cfRule>
    <cfRule type="cellIs" dxfId="1096" priority="189" operator="equal">
      <formula>"保留"</formula>
    </cfRule>
    <cfRule type="cellIs" dxfId="1095" priority="190" operator="equal">
      <formula>"合短"</formula>
    </cfRule>
  </conditionalFormatting>
  <conditionalFormatting sqref="AL238:AL240">
    <cfRule type="cellIs" dxfId="1094" priority="172" operator="equal">
      <formula>"ＮＧ"</formula>
    </cfRule>
    <cfRule type="cellIs" dxfId="1093" priority="173" operator="equal">
      <formula>"良短"</formula>
    </cfRule>
    <cfRule type="cellIs" dxfId="1092" priority="174" operator="equal">
      <formula>"保留"</formula>
    </cfRule>
    <cfRule type="cellIs" dxfId="1091" priority="175" operator="equal">
      <formula>"合短"</formula>
    </cfRule>
  </conditionalFormatting>
  <conditionalFormatting sqref="AL32:AL34">
    <cfRule type="cellIs" dxfId="1090" priority="165" operator="equal">
      <formula>"良短"</formula>
    </cfRule>
    <cfRule type="cellIs" dxfId="1089" priority="166" operator="equal">
      <formula>"保留"</formula>
    </cfRule>
    <cfRule type="cellIs" dxfId="1088" priority="167" operator="equal">
      <formula>"合短"</formula>
    </cfRule>
  </conditionalFormatting>
  <conditionalFormatting sqref="AL137:AL139">
    <cfRule type="cellIs" dxfId="1087" priority="205" operator="equal">
      <formula>"ＮＧ"</formula>
    </cfRule>
    <cfRule type="cellIs" dxfId="1086" priority="206" operator="equal">
      <formula>"良短"</formula>
    </cfRule>
    <cfRule type="cellIs" dxfId="1085" priority="207" operator="equal">
      <formula>"保留"</formula>
    </cfRule>
    <cfRule type="cellIs" dxfId="1084" priority="208" operator="equal">
      <formula>"合短"</formula>
    </cfRule>
  </conditionalFormatting>
  <conditionalFormatting sqref="AL19:AL21">
    <cfRule type="cellIs" dxfId="1083" priority="179" operator="equal">
      <formula>"ＮＧ"</formula>
    </cfRule>
    <cfRule type="cellIs" dxfId="1082" priority="180" operator="equal">
      <formula>"良短"</formula>
    </cfRule>
    <cfRule type="cellIs" dxfId="1081" priority="181" operator="equal">
      <formula>"保留"</formula>
    </cfRule>
    <cfRule type="cellIs" dxfId="1080" priority="182" operator="equal">
      <formula>"合短"</formula>
    </cfRule>
  </conditionalFormatting>
  <conditionalFormatting sqref="AL5:AL7 AL146:AL149 AL162:AL164 AL167:AL169 AL172:AL174 AL58:AL60">
    <cfRule type="cellIs" dxfId="1079" priority="688" operator="equal">
      <formula>"ＮＧ"</formula>
    </cfRule>
    <cfRule type="cellIs" dxfId="1078" priority="689" operator="equal">
      <formula>"良短"</formula>
    </cfRule>
    <cfRule type="cellIs" dxfId="1077" priority="690" operator="equal">
      <formula>"保留"</formula>
    </cfRule>
    <cfRule type="cellIs" dxfId="1076" priority="691" operator="equal">
      <formula>"合短"</formula>
    </cfRule>
  </conditionalFormatting>
  <conditionalFormatting sqref="AL5:AL7">
    <cfRule type="cellIs" dxfId="1075" priority="684" operator="equal">
      <formula>"ＮＧ"</formula>
    </cfRule>
    <cfRule type="cellIs" dxfId="1074" priority="685" operator="equal">
      <formula>"良短"</formula>
    </cfRule>
    <cfRule type="cellIs" dxfId="1073" priority="686" operator="equal">
      <formula>"保留"</formula>
    </cfRule>
    <cfRule type="cellIs" dxfId="1072" priority="687" operator="equal">
      <formula>"合短"</formula>
    </cfRule>
  </conditionalFormatting>
  <conditionalFormatting sqref="AL4">
    <cfRule type="cellIs" dxfId="1071" priority="680" operator="equal">
      <formula>"ＮＧ"</formula>
    </cfRule>
    <cfRule type="cellIs" dxfId="1070" priority="681" operator="equal">
      <formula>"良短"</formula>
    </cfRule>
    <cfRule type="cellIs" dxfId="1069" priority="682" operator="equal">
      <formula>"保留"</formula>
    </cfRule>
    <cfRule type="cellIs" dxfId="1068" priority="683" operator="equal">
      <formula>"合短"</formula>
    </cfRule>
  </conditionalFormatting>
  <conditionalFormatting sqref="AL4">
    <cfRule type="cellIs" dxfId="1067" priority="676" operator="equal">
      <formula>"ＮＧ"</formula>
    </cfRule>
    <cfRule type="cellIs" dxfId="1066" priority="677" operator="equal">
      <formula>"良短"</formula>
    </cfRule>
    <cfRule type="cellIs" dxfId="1065" priority="678" operator="equal">
      <formula>"保留"</formula>
    </cfRule>
    <cfRule type="cellIs" dxfId="1064" priority="679" operator="equal">
      <formula>"合短"</formula>
    </cfRule>
  </conditionalFormatting>
  <conditionalFormatting sqref="AL3 AL107:AL109 AL146:AL149 AL166:AL169 AL171:AL174 AL58:AL60 AL233:AL235 AL161:AL164">
    <cfRule type="cellIs" dxfId="1063" priority="673" operator="equal">
      <formula>"良短"</formula>
    </cfRule>
    <cfRule type="cellIs" dxfId="1062" priority="674" operator="equal">
      <formula>"保留"</formula>
    </cfRule>
    <cfRule type="cellIs" dxfId="1061" priority="675" operator="equal">
      <formula>"合短"</formula>
    </cfRule>
  </conditionalFormatting>
  <conditionalFormatting sqref="AL15:AL17">
    <cfRule type="cellIs" dxfId="1060" priority="661" operator="equal">
      <formula>"ＮＧ"</formula>
    </cfRule>
    <cfRule type="cellIs" dxfId="1059" priority="662" operator="equal">
      <formula>"良短"</formula>
    </cfRule>
    <cfRule type="cellIs" dxfId="1058" priority="663" operator="equal">
      <formula>"保留"</formula>
    </cfRule>
    <cfRule type="cellIs" dxfId="1057" priority="664" operator="equal">
      <formula>"合短"</formula>
    </cfRule>
  </conditionalFormatting>
  <conditionalFormatting sqref="AL15:AL17">
    <cfRule type="cellIs" dxfId="1056" priority="657" operator="equal">
      <formula>"ＮＧ"</formula>
    </cfRule>
    <cfRule type="cellIs" dxfId="1055" priority="658" operator="equal">
      <formula>"良短"</formula>
    </cfRule>
    <cfRule type="cellIs" dxfId="1054" priority="659" operator="equal">
      <formula>"保留"</formula>
    </cfRule>
    <cfRule type="cellIs" dxfId="1053" priority="660" operator="equal">
      <formula>"合短"</formula>
    </cfRule>
  </conditionalFormatting>
  <conditionalFormatting sqref="AL36:AL38">
    <cfRule type="cellIs" dxfId="1052" priority="631" operator="equal">
      <formula>"ＮＧ"</formula>
    </cfRule>
    <cfRule type="cellIs" dxfId="1051" priority="632" operator="equal">
      <formula>"良短"</formula>
    </cfRule>
    <cfRule type="cellIs" dxfId="1050" priority="633" operator="equal">
      <formula>"保留"</formula>
    </cfRule>
    <cfRule type="cellIs" dxfId="1049" priority="634" operator="equal">
      <formula>"合短"</formula>
    </cfRule>
  </conditionalFormatting>
  <conditionalFormatting sqref="AL36:AL38">
    <cfRule type="cellIs" dxfId="1048" priority="653" operator="equal">
      <formula>"ＮＧ"</formula>
    </cfRule>
    <cfRule type="cellIs" dxfId="1047" priority="654" operator="equal">
      <formula>"良短"</formula>
    </cfRule>
    <cfRule type="cellIs" dxfId="1046" priority="655" operator="equal">
      <formula>"保留"</formula>
    </cfRule>
    <cfRule type="cellIs" dxfId="1045" priority="656" operator="equal">
      <formula>"合短"</formula>
    </cfRule>
  </conditionalFormatting>
  <conditionalFormatting sqref="AL36:AL38">
    <cfRule type="cellIs" dxfId="1044" priority="650" operator="equal">
      <formula>"良短"</formula>
    </cfRule>
    <cfRule type="cellIs" dxfId="1043" priority="651" operator="equal">
      <formula>"保留"</formula>
    </cfRule>
    <cfRule type="cellIs" dxfId="1042" priority="652" operator="equal">
      <formula>"合短"</formula>
    </cfRule>
  </conditionalFormatting>
  <conditionalFormatting sqref="AL36:AL38">
    <cfRule type="cellIs" dxfId="1041" priority="647" operator="equal">
      <formula>"良短"</formula>
    </cfRule>
    <cfRule type="cellIs" dxfId="1040" priority="648" operator="equal">
      <formula>"保留"</formula>
    </cfRule>
    <cfRule type="cellIs" dxfId="1039" priority="649" operator="equal">
      <formula>"合短"</formula>
    </cfRule>
  </conditionalFormatting>
  <conditionalFormatting sqref="AL36:AL38">
    <cfRule type="cellIs" dxfId="1038" priority="643" operator="equal">
      <formula>"ＮＧ"</formula>
    </cfRule>
    <cfRule type="cellIs" dxfId="1037" priority="644" operator="equal">
      <formula>"良短"</formula>
    </cfRule>
    <cfRule type="cellIs" dxfId="1036" priority="645" operator="equal">
      <formula>"保留"</formula>
    </cfRule>
    <cfRule type="cellIs" dxfId="1035" priority="646" operator="equal">
      <formula>"合短"</formula>
    </cfRule>
  </conditionalFormatting>
  <conditionalFormatting sqref="AL36:AL38">
    <cfRule type="cellIs" dxfId="1034" priority="639" operator="equal">
      <formula>"ＮＧ"</formula>
    </cfRule>
    <cfRule type="cellIs" dxfId="1033" priority="640" operator="equal">
      <formula>"良短"</formula>
    </cfRule>
    <cfRule type="cellIs" dxfId="1032" priority="641" operator="equal">
      <formula>"保留"</formula>
    </cfRule>
    <cfRule type="cellIs" dxfId="1031" priority="642" operator="equal">
      <formula>"合短"</formula>
    </cfRule>
  </conditionalFormatting>
  <conditionalFormatting sqref="AL36:AL38">
    <cfRule type="cellIs" dxfId="1030" priority="635" operator="equal">
      <formula>"ＮＧ"</formula>
    </cfRule>
    <cfRule type="cellIs" dxfId="1029" priority="636" operator="equal">
      <formula>"良短"</formula>
    </cfRule>
    <cfRule type="cellIs" dxfId="1028" priority="637" operator="equal">
      <formula>"保留"</formula>
    </cfRule>
    <cfRule type="cellIs" dxfId="1027" priority="638" operator="equal">
      <formula>"合短"</formula>
    </cfRule>
  </conditionalFormatting>
  <conditionalFormatting sqref="AL50:AL52">
    <cfRule type="cellIs" dxfId="1026" priority="624" operator="equal">
      <formula>"ＮＧ"</formula>
    </cfRule>
    <cfRule type="cellIs" dxfId="1025" priority="625" operator="equal">
      <formula>"良短"</formula>
    </cfRule>
    <cfRule type="cellIs" dxfId="1024" priority="626" operator="equal">
      <formula>"保留"</formula>
    </cfRule>
    <cfRule type="cellIs" dxfId="1023" priority="627" operator="equal">
      <formula>"合短"</formula>
    </cfRule>
  </conditionalFormatting>
  <conditionalFormatting sqref="AL50:AL52">
    <cfRule type="cellIs" dxfId="1022" priority="620" operator="equal">
      <formula>"ＮＧ"</formula>
    </cfRule>
    <cfRule type="cellIs" dxfId="1021" priority="621" operator="equal">
      <formula>"良短"</formula>
    </cfRule>
    <cfRule type="cellIs" dxfId="1020" priority="622" operator="equal">
      <formula>"保留"</formula>
    </cfRule>
    <cfRule type="cellIs" dxfId="1019" priority="623" operator="equal">
      <formula>"合短"</formula>
    </cfRule>
  </conditionalFormatting>
  <conditionalFormatting sqref="AL50:AL52">
    <cfRule type="cellIs" dxfId="1018" priority="628" operator="equal">
      <formula>"良短"</formula>
    </cfRule>
    <cfRule type="cellIs" dxfId="1017" priority="629" operator="equal">
      <formula>"保留"</formula>
    </cfRule>
    <cfRule type="cellIs" dxfId="1016" priority="630" operator="equal">
      <formula>"合短"</formula>
    </cfRule>
  </conditionalFormatting>
  <conditionalFormatting sqref="AL72:AL75">
    <cfRule type="cellIs" dxfId="1015" priority="610" operator="equal">
      <formula>"良短"</formula>
    </cfRule>
    <cfRule type="cellIs" dxfId="1014" priority="611" operator="equal">
      <formula>"保留"</formula>
    </cfRule>
    <cfRule type="cellIs" dxfId="1013" priority="612" operator="equal">
      <formula>"合短"</formula>
    </cfRule>
  </conditionalFormatting>
  <conditionalFormatting sqref="AL73:AL75">
    <cfRule type="cellIs" dxfId="1012" priority="606" operator="equal">
      <formula>"ＮＧ"</formula>
    </cfRule>
    <cfRule type="cellIs" dxfId="1011" priority="607" operator="equal">
      <formula>"良短"</formula>
    </cfRule>
    <cfRule type="cellIs" dxfId="1010" priority="608" operator="equal">
      <formula>"保留"</formula>
    </cfRule>
    <cfRule type="cellIs" dxfId="1009" priority="609" operator="equal">
      <formula>"合短"</formula>
    </cfRule>
  </conditionalFormatting>
  <conditionalFormatting sqref="AL229:AL231">
    <cfRule type="cellIs" dxfId="1008" priority="594" operator="equal">
      <formula>"ＮＧ"</formula>
    </cfRule>
    <cfRule type="cellIs" dxfId="1007" priority="595" operator="equal">
      <formula>"良短"</formula>
    </cfRule>
    <cfRule type="cellIs" dxfId="1006" priority="596" operator="equal">
      <formula>"保留"</formula>
    </cfRule>
    <cfRule type="cellIs" dxfId="1005" priority="597" operator="equal">
      <formula>"合短"</formula>
    </cfRule>
  </conditionalFormatting>
  <conditionalFormatting sqref="AL229:AL231">
    <cfRule type="cellIs" dxfId="1004" priority="598" operator="equal">
      <formula>"ＮＧ"</formula>
    </cfRule>
    <cfRule type="cellIs" dxfId="1003" priority="599" operator="equal">
      <formula>"良短"</formula>
    </cfRule>
    <cfRule type="cellIs" dxfId="1002" priority="600" operator="equal">
      <formula>"保留"</formula>
    </cfRule>
    <cfRule type="cellIs" dxfId="1001" priority="601" operator="equal">
      <formula>"合短"</formula>
    </cfRule>
  </conditionalFormatting>
  <conditionalFormatting sqref="AM23:AM25">
    <cfRule type="cellIs" dxfId="1000" priority="586" operator="equal">
      <formula>"ＮＧ"</formula>
    </cfRule>
    <cfRule type="cellIs" dxfId="999" priority="587" operator="equal">
      <formula>"良短"</formula>
    </cfRule>
    <cfRule type="cellIs" dxfId="998" priority="588" operator="equal">
      <formula>"保留"</formula>
    </cfRule>
    <cfRule type="cellIs" dxfId="997" priority="589" operator="equal">
      <formula>"合短"</formula>
    </cfRule>
  </conditionalFormatting>
  <conditionalFormatting sqref="AL23:AL25">
    <cfRule type="cellIs" dxfId="996" priority="582" operator="equal">
      <formula>"ＮＧ"</formula>
    </cfRule>
    <cfRule type="cellIs" dxfId="995" priority="583" operator="equal">
      <formula>"良短"</formula>
    </cfRule>
    <cfRule type="cellIs" dxfId="994" priority="584" operator="equal">
      <formula>"保留"</formula>
    </cfRule>
    <cfRule type="cellIs" dxfId="993" priority="585" operator="equal">
      <formula>"合短"</formula>
    </cfRule>
  </conditionalFormatting>
  <conditionalFormatting sqref="AL23:AL25">
    <cfRule type="cellIs" dxfId="992" priority="578" operator="equal">
      <formula>"ＮＧ"</formula>
    </cfRule>
    <cfRule type="cellIs" dxfId="991" priority="579" operator="equal">
      <formula>"良短"</formula>
    </cfRule>
    <cfRule type="cellIs" dxfId="990" priority="580" operator="equal">
      <formula>"保留"</formula>
    </cfRule>
    <cfRule type="cellIs" dxfId="989" priority="581" operator="equal">
      <formula>"合短"</formula>
    </cfRule>
  </conditionalFormatting>
  <conditionalFormatting sqref="AM23:AM25">
    <cfRule type="cellIs" dxfId="988" priority="590" operator="equal">
      <formula>"ＮＧ"</formula>
    </cfRule>
    <cfRule type="cellIs" dxfId="987" priority="591" operator="equal">
      <formula>"良短"</formula>
    </cfRule>
    <cfRule type="cellIs" dxfId="986" priority="592" operator="equal">
      <formula>"保留"</formula>
    </cfRule>
    <cfRule type="cellIs" dxfId="985" priority="593" operator="equal">
      <formula>"合短"</formula>
    </cfRule>
  </conditionalFormatting>
  <conditionalFormatting sqref="AL82:AL84">
    <cfRule type="cellIs" dxfId="984" priority="574" operator="equal">
      <formula>"ＮＧ"</formula>
    </cfRule>
    <cfRule type="cellIs" dxfId="983" priority="575" operator="equal">
      <formula>"良短"</formula>
    </cfRule>
    <cfRule type="cellIs" dxfId="982" priority="576" operator="equal">
      <formula>"保留"</formula>
    </cfRule>
    <cfRule type="cellIs" dxfId="981" priority="577" operator="equal">
      <formula>"合短"</formula>
    </cfRule>
  </conditionalFormatting>
  <conditionalFormatting sqref="AL87 AL89">
    <cfRule type="cellIs" dxfId="980" priority="571" operator="equal">
      <formula>"良短"</formula>
    </cfRule>
    <cfRule type="cellIs" dxfId="979" priority="572" operator="equal">
      <formula>"保留"</formula>
    </cfRule>
    <cfRule type="cellIs" dxfId="978" priority="573" operator="equal">
      <formula>"合短"</formula>
    </cfRule>
  </conditionalFormatting>
  <conditionalFormatting sqref="AL86">
    <cfRule type="cellIs" dxfId="977" priority="568" operator="equal">
      <formula>"良短"</formula>
    </cfRule>
    <cfRule type="cellIs" dxfId="976" priority="569" operator="equal">
      <formula>"保留"</formula>
    </cfRule>
    <cfRule type="cellIs" dxfId="975" priority="570" operator="equal">
      <formula>"合短"</formula>
    </cfRule>
  </conditionalFormatting>
  <conditionalFormatting sqref="AL88">
    <cfRule type="cellIs" dxfId="974" priority="565" operator="equal">
      <formula>"良短"</formula>
    </cfRule>
    <cfRule type="cellIs" dxfId="973" priority="566" operator="equal">
      <formula>"保留"</formula>
    </cfRule>
    <cfRule type="cellIs" dxfId="972" priority="567" operator="equal">
      <formula>"合短"</formula>
    </cfRule>
  </conditionalFormatting>
  <conditionalFormatting sqref="AL96:AL99">
    <cfRule type="cellIs" dxfId="971" priority="562" operator="equal">
      <formula>"良短"</formula>
    </cfRule>
    <cfRule type="cellIs" dxfId="970" priority="563" operator="equal">
      <formula>"保留"</formula>
    </cfRule>
    <cfRule type="cellIs" dxfId="969" priority="564" operator="equal">
      <formula>"合短"</formula>
    </cfRule>
  </conditionalFormatting>
  <conditionalFormatting sqref="AL106">
    <cfRule type="cellIs" dxfId="968" priority="559" operator="equal">
      <formula>"良短"</formula>
    </cfRule>
    <cfRule type="cellIs" dxfId="967" priority="560" operator="equal">
      <formula>"保留"</formula>
    </cfRule>
    <cfRule type="cellIs" dxfId="966" priority="561" operator="equal">
      <formula>"合短"</formula>
    </cfRule>
  </conditionalFormatting>
  <conditionalFormatting sqref="AL106">
    <cfRule type="cellIs" dxfId="965" priority="556" operator="equal">
      <formula>"良短"</formula>
    </cfRule>
    <cfRule type="cellIs" dxfId="964" priority="557" operator="equal">
      <formula>"保留"</formula>
    </cfRule>
    <cfRule type="cellIs" dxfId="963" priority="558" operator="equal">
      <formula>"合短"</formula>
    </cfRule>
  </conditionalFormatting>
  <conditionalFormatting sqref="AL111">
    <cfRule type="cellIs" dxfId="962" priority="553" operator="equal">
      <formula>"良短"</formula>
    </cfRule>
    <cfRule type="cellIs" dxfId="961" priority="554" operator="equal">
      <formula>"保留"</formula>
    </cfRule>
    <cfRule type="cellIs" dxfId="960" priority="555" operator="equal">
      <formula>"合短"</formula>
    </cfRule>
  </conditionalFormatting>
  <conditionalFormatting sqref="AL112:AL120">
    <cfRule type="cellIs" dxfId="959" priority="550" operator="equal">
      <formula>"良短"</formula>
    </cfRule>
    <cfRule type="cellIs" dxfId="958" priority="551" operator="equal">
      <formula>"保留"</formula>
    </cfRule>
    <cfRule type="cellIs" dxfId="957" priority="552" operator="equal">
      <formula>"合短"</formula>
    </cfRule>
  </conditionalFormatting>
  <conditionalFormatting sqref="AL126:AL129">
    <cfRule type="cellIs" dxfId="956" priority="547" operator="equal">
      <formula>"良短"</formula>
    </cfRule>
    <cfRule type="cellIs" dxfId="955" priority="548" operator="equal">
      <formula>"保留"</formula>
    </cfRule>
    <cfRule type="cellIs" dxfId="954" priority="549" operator="equal">
      <formula>"合短"</formula>
    </cfRule>
  </conditionalFormatting>
  <conditionalFormatting sqref="AL141">
    <cfRule type="cellIs" dxfId="953" priority="543" operator="equal">
      <formula>"ＮＧ"</formula>
    </cfRule>
    <cfRule type="cellIs" dxfId="952" priority="544" operator="equal">
      <formula>"良短"</formula>
    </cfRule>
    <cfRule type="cellIs" dxfId="951" priority="545" operator="equal">
      <formula>"保留"</formula>
    </cfRule>
    <cfRule type="cellIs" dxfId="950" priority="546" operator="equal">
      <formula>"合短"</formula>
    </cfRule>
  </conditionalFormatting>
  <conditionalFormatting sqref="AL141">
    <cfRule type="cellIs" dxfId="949" priority="539" operator="equal">
      <formula>"ＮＧ"</formula>
    </cfRule>
    <cfRule type="cellIs" dxfId="948" priority="540" operator="equal">
      <formula>"良短"</formula>
    </cfRule>
    <cfRule type="cellIs" dxfId="947" priority="541" operator="equal">
      <formula>"保留"</formula>
    </cfRule>
    <cfRule type="cellIs" dxfId="946" priority="542" operator="equal">
      <formula>"合短"</formula>
    </cfRule>
  </conditionalFormatting>
  <conditionalFormatting sqref="AL142:AL144">
    <cfRule type="cellIs" dxfId="945" priority="531" operator="equal">
      <formula>"ＮＧ"</formula>
    </cfRule>
    <cfRule type="cellIs" dxfId="944" priority="532" operator="equal">
      <formula>"良短"</formula>
    </cfRule>
    <cfRule type="cellIs" dxfId="943" priority="533" operator="equal">
      <formula>"保留"</formula>
    </cfRule>
    <cfRule type="cellIs" dxfId="942" priority="534" operator="equal">
      <formula>"合短"</formula>
    </cfRule>
  </conditionalFormatting>
  <conditionalFormatting sqref="AL142:AL144">
    <cfRule type="cellIs" dxfId="941" priority="535" operator="equal">
      <formula>"ＮＧ"</formula>
    </cfRule>
    <cfRule type="cellIs" dxfId="940" priority="536" operator="equal">
      <formula>"良短"</formula>
    </cfRule>
    <cfRule type="cellIs" dxfId="939" priority="537" operator="equal">
      <formula>"保留"</formula>
    </cfRule>
    <cfRule type="cellIs" dxfId="938" priority="538" operator="equal">
      <formula>"合短"</formula>
    </cfRule>
  </conditionalFormatting>
  <conditionalFormatting sqref="AL146">
    <cfRule type="cellIs" dxfId="937" priority="527" operator="equal">
      <formula>"ＮＧ"</formula>
    </cfRule>
    <cfRule type="cellIs" dxfId="936" priority="528" operator="equal">
      <formula>"良短"</formula>
    </cfRule>
    <cfRule type="cellIs" dxfId="935" priority="529" operator="equal">
      <formula>"保留"</formula>
    </cfRule>
    <cfRule type="cellIs" dxfId="934" priority="530" operator="equal">
      <formula>"合短"</formula>
    </cfRule>
  </conditionalFormatting>
  <conditionalFormatting sqref="AL116">
    <cfRule type="cellIs" dxfId="933" priority="524" operator="equal">
      <formula>"良短"</formula>
    </cfRule>
    <cfRule type="cellIs" dxfId="932" priority="525" operator="equal">
      <formula>"保留"</formula>
    </cfRule>
    <cfRule type="cellIs" dxfId="931" priority="526" operator="equal">
      <formula>"合短"</formula>
    </cfRule>
  </conditionalFormatting>
  <conditionalFormatting sqref="AL117:AL119">
    <cfRule type="cellIs" dxfId="930" priority="521" operator="equal">
      <formula>"良短"</formula>
    </cfRule>
    <cfRule type="cellIs" dxfId="929" priority="522" operator="equal">
      <formula>"保留"</formula>
    </cfRule>
    <cfRule type="cellIs" dxfId="928" priority="523" operator="equal">
      <formula>"合短"</formula>
    </cfRule>
  </conditionalFormatting>
  <conditionalFormatting sqref="AL161">
    <cfRule type="cellIs" dxfId="927" priority="517" operator="equal">
      <formula>"ＮＧ"</formula>
    </cfRule>
    <cfRule type="cellIs" dxfId="926" priority="518" operator="equal">
      <formula>"良短"</formula>
    </cfRule>
    <cfRule type="cellIs" dxfId="925" priority="519" operator="equal">
      <formula>"保留"</formula>
    </cfRule>
    <cfRule type="cellIs" dxfId="924" priority="520" operator="equal">
      <formula>"合短"</formula>
    </cfRule>
  </conditionalFormatting>
  <conditionalFormatting sqref="AL166">
    <cfRule type="cellIs" dxfId="923" priority="513" operator="equal">
      <formula>"ＮＧ"</formula>
    </cfRule>
    <cfRule type="cellIs" dxfId="922" priority="514" operator="equal">
      <formula>"良短"</formula>
    </cfRule>
    <cfRule type="cellIs" dxfId="921" priority="515" operator="equal">
      <formula>"保留"</formula>
    </cfRule>
    <cfRule type="cellIs" dxfId="920" priority="516" operator="equal">
      <formula>"合短"</formula>
    </cfRule>
  </conditionalFormatting>
  <conditionalFormatting sqref="AL171">
    <cfRule type="cellIs" dxfId="919" priority="509" operator="equal">
      <formula>"ＮＧ"</formula>
    </cfRule>
    <cfRule type="cellIs" dxfId="918" priority="510" operator="equal">
      <formula>"良短"</formula>
    </cfRule>
    <cfRule type="cellIs" dxfId="917" priority="511" operator="equal">
      <formula>"保留"</formula>
    </cfRule>
    <cfRule type="cellIs" dxfId="916" priority="512" operator="equal">
      <formula>"合短"</formula>
    </cfRule>
  </conditionalFormatting>
  <conditionalFormatting sqref="AL176:AL179">
    <cfRule type="cellIs" dxfId="915" priority="506" operator="equal">
      <formula>"良短"</formula>
    </cfRule>
    <cfRule type="cellIs" dxfId="914" priority="507" operator="equal">
      <formula>"保留"</formula>
    </cfRule>
    <cfRule type="cellIs" dxfId="913" priority="508" operator="equal">
      <formula>"合短"</formula>
    </cfRule>
  </conditionalFormatting>
  <conditionalFormatting sqref="AL186">
    <cfRule type="cellIs" dxfId="912" priority="486" operator="equal">
      <formula>"ＮＧ"</formula>
    </cfRule>
    <cfRule type="cellIs" dxfId="911" priority="487" operator="equal">
      <formula>"良短"</formula>
    </cfRule>
    <cfRule type="cellIs" dxfId="910" priority="488" operator="equal">
      <formula>"保留"</formula>
    </cfRule>
    <cfRule type="cellIs" dxfId="909" priority="489" operator="equal">
      <formula>"合短"</formula>
    </cfRule>
  </conditionalFormatting>
  <conditionalFormatting sqref="AL187:AL189">
    <cfRule type="cellIs" dxfId="908" priority="490" operator="equal">
      <formula>"ＮＧ"</formula>
    </cfRule>
    <cfRule type="cellIs" dxfId="907" priority="491" operator="equal">
      <formula>"良短"</formula>
    </cfRule>
    <cfRule type="cellIs" dxfId="906" priority="492" operator="equal">
      <formula>"保留"</formula>
    </cfRule>
    <cfRule type="cellIs" dxfId="905" priority="493" operator="equal">
      <formula>"合短"</formula>
    </cfRule>
  </conditionalFormatting>
  <conditionalFormatting sqref="AL186">
    <cfRule type="cellIs" dxfId="904" priority="482" operator="equal">
      <formula>"ＮＧ"</formula>
    </cfRule>
    <cfRule type="cellIs" dxfId="903" priority="483" operator="equal">
      <formula>"良短"</formula>
    </cfRule>
    <cfRule type="cellIs" dxfId="902" priority="484" operator="equal">
      <formula>"保留"</formula>
    </cfRule>
    <cfRule type="cellIs" dxfId="901" priority="485" operator="equal">
      <formula>"合短"</formula>
    </cfRule>
  </conditionalFormatting>
  <conditionalFormatting sqref="AL187:AL189">
    <cfRule type="cellIs" dxfId="900" priority="494" operator="equal">
      <formula>"ＮＧ"</formula>
    </cfRule>
    <cfRule type="cellIs" dxfId="899" priority="495" operator="equal">
      <formula>"良短"</formula>
    </cfRule>
    <cfRule type="cellIs" dxfId="898" priority="496" operator="equal">
      <formula>"保留"</formula>
    </cfRule>
    <cfRule type="cellIs" dxfId="897" priority="497" operator="equal">
      <formula>"合短"</formula>
    </cfRule>
  </conditionalFormatting>
  <conditionalFormatting sqref="AL191:AL193">
    <cfRule type="cellIs" dxfId="896" priority="479" operator="equal">
      <formula>"良短"</formula>
    </cfRule>
    <cfRule type="cellIs" dxfId="895" priority="480" operator="equal">
      <formula>"保留"</formula>
    </cfRule>
    <cfRule type="cellIs" dxfId="894" priority="481" operator="equal">
      <formula>"合短"</formula>
    </cfRule>
  </conditionalFormatting>
  <conditionalFormatting sqref="AL200">
    <cfRule type="cellIs" dxfId="893" priority="467" operator="equal">
      <formula>"ＮＧ"</formula>
    </cfRule>
    <cfRule type="cellIs" dxfId="892" priority="468" operator="equal">
      <formula>"良短"</formula>
    </cfRule>
    <cfRule type="cellIs" dxfId="891" priority="469" operator="equal">
      <formula>"保留"</formula>
    </cfRule>
    <cfRule type="cellIs" dxfId="890" priority="470" operator="equal">
      <formula>"合短"</formula>
    </cfRule>
  </conditionalFormatting>
  <conditionalFormatting sqref="AL199">
    <cfRule type="cellIs" dxfId="889" priority="463" operator="equal">
      <formula>"ＮＧ"</formula>
    </cfRule>
    <cfRule type="cellIs" dxfId="888" priority="464" operator="equal">
      <formula>"良短"</formula>
    </cfRule>
    <cfRule type="cellIs" dxfId="887" priority="465" operator="equal">
      <formula>"保留"</formula>
    </cfRule>
    <cfRule type="cellIs" dxfId="886" priority="466" operator="equal">
      <formula>"合短"</formula>
    </cfRule>
  </conditionalFormatting>
  <conditionalFormatting sqref="AL199">
    <cfRule type="cellIs" dxfId="885" priority="459" operator="equal">
      <formula>"ＮＧ"</formula>
    </cfRule>
    <cfRule type="cellIs" dxfId="884" priority="460" operator="equal">
      <formula>"良短"</formula>
    </cfRule>
    <cfRule type="cellIs" dxfId="883" priority="461" operator="equal">
      <formula>"保留"</formula>
    </cfRule>
    <cfRule type="cellIs" dxfId="882" priority="462" operator="equal">
      <formula>"合短"</formula>
    </cfRule>
  </conditionalFormatting>
  <conditionalFormatting sqref="AL201:AL202">
    <cfRule type="cellIs" dxfId="881" priority="455" operator="equal">
      <formula>"ＮＧ"</formula>
    </cfRule>
    <cfRule type="cellIs" dxfId="880" priority="456" operator="equal">
      <formula>"良短"</formula>
    </cfRule>
    <cfRule type="cellIs" dxfId="879" priority="457" operator="equal">
      <formula>"保留"</formula>
    </cfRule>
    <cfRule type="cellIs" dxfId="878" priority="458" operator="equal">
      <formula>"合短"</formula>
    </cfRule>
  </conditionalFormatting>
  <conditionalFormatting sqref="AL201:AL202">
    <cfRule type="cellIs" dxfId="877" priority="451" operator="equal">
      <formula>"ＮＧ"</formula>
    </cfRule>
    <cfRule type="cellIs" dxfId="876" priority="452" operator="equal">
      <formula>"良短"</formula>
    </cfRule>
    <cfRule type="cellIs" dxfId="875" priority="453" operator="equal">
      <formula>"保留"</formula>
    </cfRule>
    <cfRule type="cellIs" dxfId="874" priority="454" operator="equal">
      <formula>"合短"</formula>
    </cfRule>
  </conditionalFormatting>
  <conditionalFormatting sqref="AL205:AL207">
    <cfRule type="cellIs" dxfId="873" priority="447" operator="equal">
      <formula>"ＮＧ"</formula>
    </cfRule>
    <cfRule type="cellIs" dxfId="872" priority="448" operator="equal">
      <formula>"良短"</formula>
    </cfRule>
    <cfRule type="cellIs" dxfId="871" priority="449" operator="equal">
      <formula>"保留"</formula>
    </cfRule>
    <cfRule type="cellIs" dxfId="870" priority="450" operator="equal">
      <formula>"合短"</formula>
    </cfRule>
  </conditionalFormatting>
  <conditionalFormatting sqref="AL205:AL207">
    <cfRule type="cellIs" dxfId="869" priority="443" operator="equal">
      <formula>"ＮＧ"</formula>
    </cfRule>
    <cfRule type="cellIs" dxfId="868" priority="444" operator="equal">
      <formula>"良短"</formula>
    </cfRule>
    <cfRule type="cellIs" dxfId="867" priority="445" operator="equal">
      <formula>"保留"</formula>
    </cfRule>
    <cfRule type="cellIs" dxfId="866" priority="446" operator="equal">
      <formula>"合短"</formula>
    </cfRule>
  </conditionalFormatting>
  <conditionalFormatting sqref="AL204">
    <cfRule type="cellIs" dxfId="865" priority="439" operator="equal">
      <formula>"ＮＧ"</formula>
    </cfRule>
    <cfRule type="cellIs" dxfId="864" priority="440" operator="equal">
      <formula>"良短"</formula>
    </cfRule>
    <cfRule type="cellIs" dxfId="863" priority="441" operator="equal">
      <formula>"保留"</formula>
    </cfRule>
    <cfRule type="cellIs" dxfId="862" priority="442" operator="equal">
      <formula>"合短"</formula>
    </cfRule>
  </conditionalFormatting>
  <conditionalFormatting sqref="AL204">
    <cfRule type="cellIs" dxfId="861" priority="435" operator="equal">
      <formula>"ＮＧ"</formula>
    </cfRule>
    <cfRule type="cellIs" dxfId="860" priority="436" operator="equal">
      <formula>"良短"</formula>
    </cfRule>
    <cfRule type="cellIs" dxfId="859" priority="437" operator="equal">
      <formula>"保留"</formula>
    </cfRule>
    <cfRule type="cellIs" dxfId="858" priority="438" operator="equal">
      <formula>"合短"</formula>
    </cfRule>
  </conditionalFormatting>
  <conditionalFormatting sqref="AL195">
    <cfRule type="cellIs" dxfId="857" priority="431" operator="equal">
      <formula>"ＮＧ"</formula>
    </cfRule>
    <cfRule type="cellIs" dxfId="856" priority="432" operator="equal">
      <formula>"良短"</formula>
    </cfRule>
    <cfRule type="cellIs" dxfId="855" priority="433" operator="equal">
      <formula>"保留"</formula>
    </cfRule>
    <cfRule type="cellIs" dxfId="854" priority="434" operator="equal">
      <formula>"合短"</formula>
    </cfRule>
  </conditionalFormatting>
  <conditionalFormatting sqref="AL195">
    <cfRule type="cellIs" dxfId="853" priority="427" operator="equal">
      <formula>"ＮＧ"</formula>
    </cfRule>
    <cfRule type="cellIs" dxfId="852" priority="428" operator="equal">
      <formula>"良短"</formula>
    </cfRule>
    <cfRule type="cellIs" dxfId="851" priority="429" operator="equal">
      <formula>"保留"</formula>
    </cfRule>
    <cfRule type="cellIs" dxfId="850" priority="430" operator="equal">
      <formula>"合短"</formula>
    </cfRule>
  </conditionalFormatting>
  <conditionalFormatting sqref="AL196:AL197">
    <cfRule type="cellIs" dxfId="849" priority="423" operator="equal">
      <formula>"ＮＧ"</formula>
    </cfRule>
    <cfRule type="cellIs" dxfId="848" priority="424" operator="equal">
      <formula>"良短"</formula>
    </cfRule>
    <cfRule type="cellIs" dxfId="847" priority="425" operator="equal">
      <formula>"保留"</formula>
    </cfRule>
    <cfRule type="cellIs" dxfId="846" priority="426" operator="equal">
      <formula>"合短"</formula>
    </cfRule>
  </conditionalFormatting>
  <conditionalFormatting sqref="AL196:AL197">
    <cfRule type="cellIs" dxfId="845" priority="419" operator="equal">
      <formula>"ＮＧ"</formula>
    </cfRule>
    <cfRule type="cellIs" dxfId="844" priority="420" operator="equal">
      <formula>"良短"</formula>
    </cfRule>
    <cfRule type="cellIs" dxfId="843" priority="421" operator="equal">
      <formula>"保留"</formula>
    </cfRule>
    <cfRule type="cellIs" dxfId="842" priority="422" operator="equal">
      <formula>"合短"</formula>
    </cfRule>
  </conditionalFormatting>
  <conditionalFormatting sqref="AL91:AL94">
    <cfRule type="cellIs" dxfId="841" priority="416" operator="equal">
      <formula>"良短"</formula>
    </cfRule>
    <cfRule type="cellIs" dxfId="840" priority="417" operator="equal">
      <formula>"保留"</formula>
    </cfRule>
    <cfRule type="cellIs" dxfId="839" priority="418" operator="equal">
      <formula>"合短"</formula>
    </cfRule>
  </conditionalFormatting>
  <conditionalFormatting sqref="AL210:AL212">
    <cfRule type="cellIs" dxfId="838" priority="400" operator="equal">
      <formula>"ＮＧ"</formula>
    </cfRule>
    <cfRule type="cellIs" dxfId="837" priority="401" operator="equal">
      <formula>"良短"</formula>
    </cfRule>
    <cfRule type="cellIs" dxfId="836" priority="402" operator="equal">
      <formula>"保留"</formula>
    </cfRule>
    <cfRule type="cellIs" dxfId="835" priority="403" operator="equal">
      <formula>"合短"</formula>
    </cfRule>
  </conditionalFormatting>
  <conditionalFormatting sqref="AL210:AL212">
    <cfRule type="cellIs" dxfId="834" priority="404" operator="equal">
      <formula>"ＮＧ"</formula>
    </cfRule>
    <cfRule type="cellIs" dxfId="833" priority="405" operator="equal">
      <formula>"良短"</formula>
    </cfRule>
    <cfRule type="cellIs" dxfId="832" priority="406" operator="equal">
      <formula>"保留"</formula>
    </cfRule>
    <cfRule type="cellIs" dxfId="831" priority="407" operator="equal">
      <formula>"合短"</formula>
    </cfRule>
  </conditionalFormatting>
  <conditionalFormatting sqref="AL219">
    <cfRule type="cellIs" dxfId="830" priority="396" operator="equal">
      <formula>"ＮＧ"</formula>
    </cfRule>
    <cfRule type="cellIs" dxfId="829" priority="397" operator="equal">
      <formula>"良短"</formula>
    </cfRule>
    <cfRule type="cellIs" dxfId="828" priority="398" operator="equal">
      <formula>"保留"</formula>
    </cfRule>
    <cfRule type="cellIs" dxfId="827" priority="399" operator="equal">
      <formula>"合短"</formula>
    </cfRule>
  </conditionalFormatting>
  <conditionalFormatting sqref="AL219">
    <cfRule type="cellIs" dxfId="826" priority="392" operator="equal">
      <formula>"ＮＧ"</formula>
    </cfRule>
    <cfRule type="cellIs" dxfId="825" priority="393" operator="equal">
      <formula>"良短"</formula>
    </cfRule>
    <cfRule type="cellIs" dxfId="824" priority="394" operator="equal">
      <formula>"保留"</formula>
    </cfRule>
    <cfRule type="cellIs" dxfId="823" priority="395" operator="equal">
      <formula>"合短"</formula>
    </cfRule>
  </conditionalFormatting>
  <conditionalFormatting sqref="AL233:AL235">
    <cfRule type="cellIs" dxfId="822" priority="388" operator="equal">
      <formula>"ＮＧ"</formula>
    </cfRule>
    <cfRule type="cellIs" dxfId="821" priority="389" operator="equal">
      <formula>"良短"</formula>
    </cfRule>
    <cfRule type="cellIs" dxfId="820" priority="390" operator="equal">
      <formula>"保留"</formula>
    </cfRule>
    <cfRule type="cellIs" dxfId="819" priority="391" operator="equal">
      <formula>"合短"</formula>
    </cfRule>
  </conditionalFormatting>
  <conditionalFormatting sqref="AL242:AL244">
    <cfRule type="cellIs" dxfId="818" priority="385" operator="equal">
      <formula>"良短"</formula>
    </cfRule>
    <cfRule type="cellIs" dxfId="817" priority="386" operator="equal">
      <formula>"保留"</formula>
    </cfRule>
    <cfRule type="cellIs" dxfId="816" priority="387" operator="equal">
      <formula>"合短"</formula>
    </cfRule>
  </conditionalFormatting>
  <conditionalFormatting sqref="AL246:AL248">
    <cfRule type="cellIs" dxfId="815" priority="378" operator="equal">
      <formula>"良短"</formula>
    </cfRule>
    <cfRule type="cellIs" dxfId="814" priority="379" operator="equal">
      <formula>"保留"</formula>
    </cfRule>
    <cfRule type="cellIs" dxfId="813" priority="380" operator="equal">
      <formula>"合短"</formula>
    </cfRule>
  </conditionalFormatting>
  <conditionalFormatting sqref="AL246:AL248">
    <cfRule type="cellIs" dxfId="812" priority="374" operator="equal">
      <formula>"ＮＧ"</formula>
    </cfRule>
    <cfRule type="cellIs" dxfId="811" priority="375" operator="equal">
      <formula>"良短"</formula>
    </cfRule>
    <cfRule type="cellIs" dxfId="810" priority="376" operator="equal">
      <formula>"保留"</formula>
    </cfRule>
    <cfRule type="cellIs" dxfId="809" priority="377" operator="equal">
      <formula>"合短"</formula>
    </cfRule>
  </conditionalFormatting>
  <conditionalFormatting sqref="AL131">
    <cfRule type="cellIs" dxfId="808" priority="366" operator="equal">
      <formula>"ＮＧ"</formula>
    </cfRule>
    <cfRule type="cellIs" dxfId="807" priority="367" operator="equal">
      <formula>"良短"</formula>
    </cfRule>
    <cfRule type="cellIs" dxfId="806" priority="368" operator="equal">
      <formula>"保留"</formula>
    </cfRule>
    <cfRule type="cellIs" dxfId="805" priority="369" operator="equal">
      <formula>"合短"</formula>
    </cfRule>
  </conditionalFormatting>
  <conditionalFormatting sqref="AL132:AL134">
    <cfRule type="cellIs" dxfId="804" priority="358" operator="equal">
      <formula>"ＮＧ"</formula>
    </cfRule>
    <cfRule type="cellIs" dxfId="803" priority="359" operator="equal">
      <formula>"良短"</formula>
    </cfRule>
    <cfRule type="cellIs" dxfId="802" priority="360" operator="equal">
      <formula>"保留"</formula>
    </cfRule>
    <cfRule type="cellIs" dxfId="801" priority="361" operator="equal">
      <formula>"合短"</formula>
    </cfRule>
  </conditionalFormatting>
  <conditionalFormatting sqref="AL132:AL134">
    <cfRule type="cellIs" dxfId="800" priority="362" operator="equal">
      <formula>"ＮＧ"</formula>
    </cfRule>
    <cfRule type="cellIs" dxfId="799" priority="363" operator="equal">
      <formula>"良短"</formula>
    </cfRule>
    <cfRule type="cellIs" dxfId="798" priority="364" operator="equal">
      <formula>"保留"</formula>
    </cfRule>
    <cfRule type="cellIs" dxfId="797" priority="365" operator="equal">
      <formula>"合短"</formula>
    </cfRule>
  </conditionalFormatting>
  <conditionalFormatting sqref="AL45:AL47">
    <cfRule type="cellIs" dxfId="796" priority="332" operator="equal">
      <formula>"ＮＧ"</formula>
    </cfRule>
    <cfRule type="cellIs" dxfId="795" priority="333" operator="equal">
      <formula>"良短"</formula>
    </cfRule>
    <cfRule type="cellIs" dxfId="794" priority="334" operator="equal">
      <formula>"保留"</formula>
    </cfRule>
    <cfRule type="cellIs" dxfId="793" priority="335" operator="equal">
      <formula>"合短"</formula>
    </cfRule>
  </conditionalFormatting>
  <conditionalFormatting sqref="AL45:AL47">
    <cfRule type="cellIs" dxfId="792" priority="354" operator="equal">
      <formula>"ＮＧ"</formula>
    </cfRule>
    <cfRule type="cellIs" dxfId="791" priority="355" operator="equal">
      <formula>"良短"</formula>
    </cfRule>
    <cfRule type="cellIs" dxfId="790" priority="356" operator="equal">
      <formula>"保留"</formula>
    </cfRule>
    <cfRule type="cellIs" dxfId="789" priority="357" operator="equal">
      <formula>"合短"</formula>
    </cfRule>
  </conditionalFormatting>
  <conditionalFormatting sqref="AL45:AL47">
    <cfRule type="cellIs" dxfId="788" priority="351" operator="equal">
      <formula>"良短"</formula>
    </cfRule>
    <cfRule type="cellIs" dxfId="787" priority="352" operator="equal">
      <formula>"保留"</formula>
    </cfRule>
    <cfRule type="cellIs" dxfId="786" priority="353" operator="equal">
      <formula>"合短"</formula>
    </cfRule>
  </conditionalFormatting>
  <conditionalFormatting sqref="AL45:AL47">
    <cfRule type="cellIs" dxfId="785" priority="348" operator="equal">
      <formula>"良短"</formula>
    </cfRule>
    <cfRule type="cellIs" dxfId="784" priority="349" operator="equal">
      <formula>"保留"</formula>
    </cfRule>
    <cfRule type="cellIs" dxfId="783" priority="350" operator="equal">
      <formula>"合短"</formula>
    </cfRule>
  </conditionalFormatting>
  <conditionalFormatting sqref="AL45:AL47">
    <cfRule type="cellIs" dxfId="782" priority="344" operator="equal">
      <formula>"ＮＧ"</formula>
    </cfRule>
    <cfRule type="cellIs" dxfId="781" priority="345" operator="equal">
      <formula>"良短"</formula>
    </cfRule>
    <cfRule type="cellIs" dxfId="780" priority="346" operator="equal">
      <formula>"保留"</formula>
    </cfRule>
    <cfRule type="cellIs" dxfId="779" priority="347" operator="equal">
      <formula>"合短"</formula>
    </cfRule>
  </conditionalFormatting>
  <conditionalFormatting sqref="AL45:AL47">
    <cfRule type="cellIs" dxfId="778" priority="340" operator="equal">
      <formula>"ＮＧ"</formula>
    </cfRule>
    <cfRule type="cellIs" dxfId="777" priority="341" operator="equal">
      <formula>"良短"</formula>
    </cfRule>
    <cfRule type="cellIs" dxfId="776" priority="342" operator="equal">
      <formula>"保留"</formula>
    </cfRule>
    <cfRule type="cellIs" dxfId="775" priority="343" operator="equal">
      <formula>"合短"</formula>
    </cfRule>
  </conditionalFormatting>
  <conditionalFormatting sqref="AL45:AL47">
    <cfRule type="cellIs" dxfId="774" priority="336" operator="equal">
      <formula>"ＮＧ"</formula>
    </cfRule>
    <cfRule type="cellIs" dxfId="773" priority="337" operator="equal">
      <formula>"良短"</formula>
    </cfRule>
    <cfRule type="cellIs" dxfId="772" priority="338" operator="equal">
      <formula>"保留"</formula>
    </cfRule>
    <cfRule type="cellIs" dxfId="771" priority="339" operator="equal">
      <formula>"合短"</formula>
    </cfRule>
  </conditionalFormatting>
  <conditionalFormatting sqref="AL181:AL184">
    <cfRule type="cellIs" dxfId="770" priority="329" operator="equal">
      <formula>"良短"</formula>
    </cfRule>
    <cfRule type="cellIs" dxfId="769" priority="330" operator="equal">
      <formula>"保留"</formula>
    </cfRule>
    <cfRule type="cellIs" dxfId="768" priority="331" operator="equal">
      <formula>"合短"</formula>
    </cfRule>
  </conditionalFormatting>
  <conditionalFormatting sqref="AL215:AL217">
    <cfRule type="cellIs" dxfId="767" priority="301" operator="equal">
      <formula>"ＮＧ"</formula>
    </cfRule>
    <cfRule type="cellIs" dxfId="766" priority="302" operator="equal">
      <formula>"良短"</formula>
    </cfRule>
    <cfRule type="cellIs" dxfId="765" priority="303" operator="equal">
      <formula>"保留"</formula>
    </cfRule>
    <cfRule type="cellIs" dxfId="764" priority="304" operator="equal">
      <formula>"合短"</formula>
    </cfRule>
  </conditionalFormatting>
  <conditionalFormatting sqref="AL214">
    <cfRule type="cellIs" dxfId="763" priority="309" operator="equal">
      <formula>"ＮＧ"</formula>
    </cfRule>
    <cfRule type="cellIs" dxfId="762" priority="310" operator="equal">
      <formula>"良短"</formula>
    </cfRule>
    <cfRule type="cellIs" dxfId="761" priority="311" operator="equal">
      <formula>"保留"</formula>
    </cfRule>
    <cfRule type="cellIs" dxfId="760" priority="312" operator="equal">
      <formula>"合短"</formula>
    </cfRule>
  </conditionalFormatting>
  <conditionalFormatting sqref="AL215:AL217">
    <cfRule type="cellIs" dxfId="759" priority="305" operator="equal">
      <formula>"ＮＧ"</formula>
    </cfRule>
    <cfRule type="cellIs" dxfId="758" priority="306" operator="equal">
      <formula>"良短"</formula>
    </cfRule>
    <cfRule type="cellIs" dxfId="757" priority="307" operator="equal">
      <formula>"保留"</formula>
    </cfRule>
    <cfRule type="cellIs" dxfId="756" priority="308" operator="equal">
      <formula>"合短"</formula>
    </cfRule>
  </conditionalFormatting>
  <conditionalFormatting sqref="AL41:AL43">
    <cfRule type="cellIs" dxfId="755" priority="275" operator="equal">
      <formula>"ＮＧ"</formula>
    </cfRule>
    <cfRule type="cellIs" dxfId="754" priority="276" operator="equal">
      <formula>"良短"</formula>
    </cfRule>
    <cfRule type="cellIs" dxfId="753" priority="277" operator="equal">
      <formula>"保留"</formula>
    </cfRule>
    <cfRule type="cellIs" dxfId="752" priority="278" operator="equal">
      <formula>"合短"</formula>
    </cfRule>
  </conditionalFormatting>
  <conditionalFormatting sqref="AL41:AL43">
    <cfRule type="cellIs" dxfId="751" priority="297" operator="equal">
      <formula>"ＮＧ"</formula>
    </cfRule>
    <cfRule type="cellIs" dxfId="750" priority="298" operator="equal">
      <formula>"良短"</formula>
    </cfRule>
    <cfRule type="cellIs" dxfId="749" priority="299" operator="equal">
      <formula>"保留"</formula>
    </cfRule>
    <cfRule type="cellIs" dxfId="748" priority="300" operator="equal">
      <formula>"合短"</formula>
    </cfRule>
  </conditionalFormatting>
  <conditionalFormatting sqref="AL41:AL43">
    <cfRule type="cellIs" dxfId="747" priority="294" operator="equal">
      <formula>"良短"</formula>
    </cfRule>
    <cfRule type="cellIs" dxfId="746" priority="295" operator="equal">
      <formula>"保留"</formula>
    </cfRule>
    <cfRule type="cellIs" dxfId="745" priority="296" operator="equal">
      <formula>"合短"</formula>
    </cfRule>
  </conditionalFormatting>
  <conditionalFormatting sqref="AL41:AL43">
    <cfRule type="cellIs" dxfId="744" priority="291" operator="equal">
      <formula>"良短"</formula>
    </cfRule>
    <cfRule type="cellIs" dxfId="743" priority="292" operator="equal">
      <formula>"保留"</formula>
    </cfRule>
    <cfRule type="cellIs" dxfId="742" priority="293" operator="equal">
      <formula>"合短"</formula>
    </cfRule>
  </conditionalFormatting>
  <conditionalFormatting sqref="AL41:AL43">
    <cfRule type="cellIs" dxfId="741" priority="287" operator="equal">
      <formula>"ＮＧ"</formula>
    </cfRule>
    <cfRule type="cellIs" dxfId="740" priority="288" operator="equal">
      <formula>"良短"</formula>
    </cfRule>
    <cfRule type="cellIs" dxfId="739" priority="289" operator="equal">
      <formula>"保留"</formula>
    </cfRule>
    <cfRule type="cellIs" dxfId="738" priority="290" operator="equal">
      <formula>"合短"</formula>
    </cfRule>
  </conditionalFormatting>
  <conditionalFormatting sqref="AL41:AL43">
    <cfRule type="cellIs" dxfId="737" priority="283" operator="equal">
      <formula>"ＮＧ"</formula>
    </cfRule>
    <cfRule type="cellIs" dxfId="736" priority="284" operator="equal">
      <formula>"良短"</formula>
    </cfRule>
    <cfRule type="cellIs" dxfId="735" priority="285" operator="equal">
      <formula>"保留"</formula>
    </cfRule>
    <cfRule type="cellIs" dxfId="734" priority="286" operator="equal">
      <formula>"合短"</formula>
    </cfRule>
  </conditionalFormatting>
  <conditionalFormatting sqref="AL41:AL43">
    <cfRule type="cellIs" dxfId="733" priority="279" operator="equal">
      <formula>"ＮＧ"</formula>
    </cfRule>
    <cfRule type="cellIs" dxfId="732" priority="280" operator="equal">
      <formula>"良短"</formula>
    </cfRule>
    <cfRule type="cellIs" dxfId="731" priority="281" operator="equal">
      <formula>"保留"</formula>
    </cfRule>
    <cfRule type="cellIs" dxfId="730" priority="282" operator="equal">
      <formula>"合短"</formula>
    </cfRule>
  </conditionalFormatting>
  <conditionalFormatting sqref="AL40">
    <cfRule type="cellIs" dxfId="729" priority="272" operator="equal">
      <formula>"良短"</formula>
    </cfRule>
    <cfRule type="cellIs" dxfId="728" priority="273" operator="equal">
      <formula>"保留"</formula>
    </cfRule>
    <cfRule type="cellIs" dxfId="727" priority="274" operator="equal">
      <formula>"合短"</formula>
    </cfRule>
  </conditionalFormatting>
  <conditionalFormatting sqref="AL54:AL56">
    <cfRule type="cellIs" dxfId="726" priority="251" operator="equal">
      <formula>"ＮＧ"</formula>
    </cfRule>
    <cfRule type="cellIs" dxfId="725" priority="252" operator="equal">
      <formula>"良短"</formula>
    </cfRule>
    <cfRule type="cellIs" dxfId="724" priority="253" operator="equal">
      <formula>"保留"</formula>
    </cfRule>
    <cfRule type="cellIs" dxfId="723" priority="254" operator="equal">
      <formula>"合短"</formula>
    </cfRule>
  </conditionalFormatting>
  <conditionalFormatting sqref="AL54:AL56">
    <cfRule type="cellIs" dxfId="722" priority="247" operator="equal">
      <formula>"ＮＧ"</formula>
    </cfRule>
    <cfRule type="cellIs" dxfId="721" priority="248" operator="equal">
      <formula>"良短"</formula>
    </cfRule>
    <cfRule type="cellIs" dxfId="720" priority="249" operator="equal">
      <formula>"保留"</formula>
    </cfRule>
    <cfRule type="cellIs" dxfId="719" priority="250" operator="equal">
      <formula>"合短"</formula>
    </cfRule>
  </conditionalFormatting>
  <conditionalFormatting sqref="AL54:AL56">
    <cfRule type="cellIs" dxfId="718" priority="255" operator="equal">
      <formula>"良短"</formula>
    </cfRule>
    <cfRule type="cellIs" dxfId="717" priority="256" operator="equal">
      <formula>"保留"</formula>
    </cfRule>
    <cfRule type="cellIs" dxfId="716" priority="257" operator="equal">
      <formula>"合短"</formula>
    </cfRule>
  </conditionalFormatting>
  <conditionalFormatting sqref="AL27:AL29">
    <cfRule type="cellIs" dxfId="715" priority="221" operator="equal">
      <formula>"ＮＧ"</formula>
    </cfRule>
    <cfRule type="cellIs" dxfId="714" priority="222" operator="equal">
      <formula>"良短"</formula>
    </cfRule>
    <cfRule type="cellIs" dxfId="713" priority="223" operator="equal">
      <formula>"保留"</formula>
    </cfRule>
    <cfRule type="cellIs" dxfId="712" priority="224" operator="equal">
      <formula>"合短"</formula>
    </cfRule>
  </conditionalFormatting>
  <conditionalFormatting sqref="AL27:AL29">
    <cfRule type="cellIs" dxfId="711" priority="243" operator="equal">
      <formula>"ＮＧ"</formula>
    </cfRule>
    <cfRule type="cellIs" dxfId="710" priority="244" operator="equal">
      <formula>"良短"</formula>
    </cfRule>
    <cfRule type="cellIs" dxfId="709" priority="245" operator="equal">
      <formula>"保留"</formula>
    </cfRule>
    <cfRule type="cellIs" dxfId="708" priority="246" operator="equal">
      <formula>"合短"</formula>
    </cfRule>
  </conditionalFormatting>
  <conditionalFormatting sqref="AL27:AL29">
    <cfRule type="cellIs" dxfId="707" priority="240" operator="equal">
      <formula>"良短"</formula>
    </cfRule>
    <cfRule type="cellIs" dxfId="706" priority="241" operator="equal">
      <formula>"保留"</formula>
    </cfRule>
    <cfRule type="cellIs" dxfId="705" priority="242" operator="equal">
      <formula>"合短"</formula>
    </cfRule>
  </conditionalFormatting>
  <conditionalFormatting sqref="AL27:AL29">
    <cfRule type="cellIs" dxfId="704" priority="237" operator="equal">
      <formula>"良短"</formula>
    </cfRule>
    <cfRule type="cellIs" dxfId="703" priority="238" operator="equal">
      <formula>"保留"</formula>
    </cfRule>
    <cfRule type="cellIs" dxfId="702" priority="239" operator="equal">
      <formula>"合短"</formula>
    </cfRule>
  </conditionalFormatting>
  <conditionalFormatting sqref="AL27:AL29">
    <cfRule type="cellIs" dxfId="701" priority="233" operator="equal">
      <formula>"ＮＧ"</formula>
    </cfRule>
    <cfRule type="cellIs" dxfId="700" priority="234" operator="equal">
      <formula>"良短"</formula>
    </cfRule>
    <cfRule type="cellIs" dxfId="699" priority="235" operator="equal">
      <formula>"保留"</formula>
    </cfRule>
    <cfRule type="cellIs" dxfId="698" priority="236" operator="equal">
      <formula>"合短"</formula>
    </cfRule>
  </conditionalFormatting>
  <conditionalFormatting sqref="AL27:AL29">
    <cfRule type="cellIs" dxfId="697" priority="229" operator="equal">
      <formula>"ＮＧ"</formula>
    </cfRule>
    <cfRule type="cellIs" dxfId="696" priority="230" operator="equal">
      <formula>"良短"</formula>
    </cfRule>
    <cfRule type="cellIs" dxfId="695" priority="231" operator="equal">
      <formula>"保留"</formula>
    </cfRule>
    <cfRule type="cellIs" dxfId="694" priority="232" operator="equal">
      <formula>"合短"</formula>
    </cfRule>
  </conditionalFormatting>
  <conditionalFormatting sqref="AL27:AL29">
    <cfRule type="cellIs" dxfId="693" priority="225" operator="equal">
      <formula>"ＮＧ"</formula>
    </cfRule>
    <cfRule type="cellIs" dxfId="692" priority="226" operator="equal">
      <formula>"良短"</formula>
    </cfRule>
    <cfRule type="cellIs" dxfId="691" priority="227" operator="equal">
      <formula>"保留"</formula>
    </cfRule>
    <cfRule type="cellIs" dxfId="690" priority="228" operator="equal">
      <formula>"合短"</formula>
    </cfRule>
  </conditionalFormatting>
  <conditionalFormatting sqref="AL136">
    <cfRule type="cellIs" dxfId="689" priority="217" operator="equal">
      <formula>"ＮＧ"</formula>
    </cfRule>
    <cfRule type="cellIs" dxfId="688" priority="218" operator="equal">
      <formula>"良短"</formula>
    </cfRule>
    <cfRule type="cellIs" dxfId="687" priority="219" operator="equal">
      <formula>"保留"</formula>
    </cfRule>
    <cfRule type="cellIs" dxfId="686" priority="220" operator="equal">
      <formula>"合短"</formula>
    </cfRule>
  </conditionalFormatting>
  <conditionalFormatting sqref="AL136">
    <cfRule type="cellIs" dxfId="685" priority="213" operator="equal">
      <formula>"ＮＧ"</formula>
    </cfRule>
    <cfRule type="cellIs" dxfId="684" priority="214" operator="equal">
      <formula>"良短"</formula>
    </cfRule>
    <cfRule type="cellIs" dxfId="683" priority="215" operator="equal">
      <formula>"保留"</formula>
    </cfRule>
    <cfRule type="cellIs" dxfId="682" priority="216" operator="equal">
      <formula>"合短"</formula>
    </cfRule>
  </conditionalFormatting>
  <conditionalFormatting sqref="AL137:AL139">
    <cfRule type="cellIs" dxfId="681" priority="209" operator="equal">
      <formula>"ＮＧ"</formula>
    </cfRule>
    <cfRule type="cellIs" dxfId="680" priority="210" operator="equal">
      <formula>"良短"</formula>
    </cfRule>
    <cfRule type="cellIs" dxfId="679" priority="211" operator="equal">
      <formula>"保留"</formula>
    </cfRule>
    <cfRule type="cellIs" dxfId="678" priority="212" operator="equal">
      <formula>"合短"</formula>
    </cfRule>
  </conditionalFormatting>
  <conditionalFormatting sqref="AL67:AL70">
    <cfRule type="cellIs" dxfId="677" priority="202" operator="equal">
      <formula>"良短"</formula>
    </cfRule>
    <cfRule type="cellIs" dxfId="676" priority="203" operator="equal">
      <formula>"保留"</formula>
    </cfRule>
    <cfRule type="cellIs" dxfId="675" priority="204" operator="equal">
      <formula>"合短"</formula>
    </cfRule>
  </conditionalFormatting>
  <conditionalFormatting sqref="AL101:AL104">
    <cfRule type="cellIs" dxfId="674" priority="195" operator="equal">
      <formula>"良短"</formula>
    </cfRule>
    <cfRule type="cellIs" dxfId="673" priority="196" operator="equal">
      <formula>"保留"</formula>
    </cfRule>
    <cfRule type="cellIs" dxfId="672" priority="197" operator="equal">
      <formula>"合短"</formula>
    </cfRule>
  </conditionalFormatting>
  <conditionalFormatting sqref="AL19:AL21">
    <cfRule type="cellIs" dxfId="671" priority="183" operator="equal">
      <formula>"ＮＧ"</formula>
    </cfRule>
    <cfRule type="cellIs" dxfId="670" priority="184" operator="equal">
      <formula>"良短"</formula>
    </cfRule>
    <cfRule type="cellIs" dxfId="669" priority="185" operator="equal">
      <formula>"保留"</formula>
    </cfRule>
    <cfRule type="cellIs" dxfId="668" priority="186" operator="equal">
      <formula>"合短"</formula>
    </cfRule>
  </conditionalFormatting>
  <conditionalFormatting sqref="AM19:AM21">
    <cfRule type="cellIs" dxfId="667" priority="191" operator="equal">
      <formula>"ＮＧ"</formula>
    </cfRule>
    <cfRule type="cellIs" dxfId="666" priority="192" operator="equal">
      <formula>"良短"</formula>
    </cfRule>
    <cfRule type="cellIs" dxfId="665" priority="193" operator="equal">
      <formula>"保留"</formula>
    </cfRule>
    <cfRule type="cellIs" dxfId="664" priority="194" operator="equal">
      <formula>"合短"</formula>
    </cfRule>
  </conditionalFormatting>
  <conditionalFormatting sqref="AL238:AL240">
    <cfRule type="cellIs" dxfId="663" priority="176" operator="equal">
      <formula>"良短"</formula>
    </cfRule>
    <cfRule type="cellIs" dxfId="662" priority="177" operator="equal">
      <formula>"保留"</formula>
    </cfRule>
    <cfRule type="cellIs" dxfId="661" priority="178" operator="equal">
      <formula>"合短"</formula>
    </cfRule>
  </conditionalFormatting>
  <conditionalFormatting sqref="AL32:AL34">
    <cfRule type="cellIs" dxfId="660" priority="146" operator="equal">
      <formula>"ＮＧ"</formula>
    </cfRule>
    <cfRule type="cellIs" dxfId="659" priority="147" operator="equal">
      <formula>"良短"</formula>
    </cfRule>
    <cfRule type="cellIs" dxfId="658" priority="148" operator="equal">
      <formula>"保留"</formula>
    </cfRule>
    <cfRule type="cellIs" dxfId="657" priority="149" operator="equal">
      <formula>"合短"</formula>
    </cfRule>
  </conditionalFormatting>
  <conditionalFormatting sqref="AL32:AL34">
    <cfRule type="cellIs" dxfId="656" priority="162" operator="equal">
      <formula>"良短"</formula>
    </cfRule>
    <cfRule type="cellIs" dxfId="655" priority="163" operator="equal">
      <formula>"保留"</formula>
    </cfRule>
    <cfRule type="cellIs" dxfId="654" priority="164" operator="equal">
      <formula>"合短"</formula>
    </cfRule>
  </conditionalFormatting>
  <conditionalFormatting sqref="AL32:AL34">
    <cfRule type="cellIs" dxfId="653" priority="158" operator="equal">
      <formula>"ＮＧ"</formula>
    </cfRule>
    <cfRule type="cellIs" dxfId="652" priority="159" operator="equal">
      <formula>"良短"</formula>
    </cfRule>
    <cfRule type="cellIs" dxfId="651" priority="160" operator="equal">
      <formula>"保留"</formula>
    </cfRule>
    <cfRule type="cellIs" dxfId="650" priority="161" operator="equal">
      <formula>"合短"</formula>
    </cfRule>
  </conditionalFormatting>
  <conditionalFormatting sqref="AL32:AL34">
    <cfRule type="cellIs" dxfId="649" priority="154" operator="equal">
      <formula>"ＮＧ"</formula>
    </cfRule>
    <cfRule type="cellIs" dxfId="648" priority="155" operator="equal">
      <formula>"良短"</formula>
    </cfRule>
    <cfRule type="cellIs" dxfId="647" priority="156" operator="equal">
      <formula>"保留"</formula>
    </cfRule>
    <cfRule type="cellIs" dxfId="646" priority="157" operator="equal">
      <formula>"合短"</formula>
    </cfRule>
  </conditionalFormatting>
  <conditionalFormatting sqref="AL32:AL34">
    <cfRule type="cellIs" dxfId="645" priority="150" operator="equal">
      <formula>"ＮＧ"</formula>
    </cfRule>
    <cfRule type="cellIs" dxfId="644" priority="151" operator="equal">
      <formula>"良短"</formula>
    </cfRule>
    <cfRule type="cellIs" dxfId="643" priority="152" operator="equal">
      <formula>"保留"</formula>
    </cfRule>
    <cfRule type="cellIs" dxfId="642" priority="153" operator="equal">
      <formula>"合短"</formula>
    </cfRule>
  </conditionalFormatting>
  <conditionalFormatting sqref="AL256:AL258">
    <cfRule type="cellIs" dxfId="641" priority="142" operator="equal">
      <formula>"ＮＧ"</formula>
    </cfRule>
    <cfRule type="cellIs" dxfId="640" priority="143" operator="equal">
      <formula>"良短"</formula>
    </cfRule>
    <cfRule type="cellIs" dxfId="639" priority="144" operator="equal">
      <formula>"保留"</formula>
    </cfRule>
    <cfRule type="cellIs" dxfId="638" priority="145" operator="equal">
      <formula>"合短"</formula>
    </cfRule>
  </conditionalFormatting>
  <conditionalFormatting sqref="AL256:AL258">
    <cfRule type="cellIs" dxfId="637" priority="138" operator="equal">
      <formula>"ＮＧ"</formula>
    </cfRule>
    <cfRule type="cellIs" dxfId="636" priority="139" operator="equal">
      <formula>"良短"</formula>
    </cfRule>
    <cfRule type="cellIs" dxfId="635" priority="140" operator="equal">
      <formula>"保留"</formula>
    </cfRule>
    <cfRule type="cellIs" dxfId="634" priority="141" operator="equal">
      <formula>"合短"</formula>
    </cfRule>
  </conditionalFormatting>
  <conditionalFormatting sqref="AL255">
    <cfRule type="cellIs" dxfId="633" priority="134" operator="equal">
      <formula>"ＮＧ"</formula>
    </cfRule>
    <cfRule type="cellIs" dxfId="632" priority="135" operator="equal">
      <formula>"良短"</formula>
    </cfRule>
    <cfRule type="cellIs" dxfId="631" priority="136" operator="equal">
      <formula>"保留"</formula>
    </cfRule>
    <cfRule type="cellIs" dxfId="630" priority="137" operator="equal">
      <formula>"合短"</formula>
    </cfRule>
  </conditionalFormatting>
  <conditionalFormatting sqref="AL255">
    <cfRule type="cellIs" dxfId="629" priority="130" operator="equal">
      <formula>"ＮＧ"</formula>
    </cfRule>
    <cfRule type="cellIs" dxfId="628" priority="131" operator="equal">
      <formula>"良短"</formula>
    </cfRule>
    <cfRule type="cellIs" dxfId="627" priority="132" operator="equal">
      <formula>"保留"</formula>
    </cfRule>
    <cfRule type="cellIs" dxfId="626" priority="133" operator="equal">
      <formula>"合短"</formula>
    </cfRule>
  </conditionalFormatting>
  <conditionalFormatting sqref="AL121">
    <cfRule type="cellIs" dxfId="625" priority="127" operator="equal">
      <formula>"良短"</formula>
    </cfRule>
    <cfRule type="cellIs" dxfId="624" priority="128" operator="equal">
      <formula>"保留"</formula>
    </cfRule>
    <cfRule type="cellIs" dxfId="623" priority="129" operator="equal">
      <formula>"合短"</formula>
    </cfRule>
  </conditionalFormatting>
  <conditionalFormatting sqref="AL122:AL124">
    <cfRule type="cellIs" dxfId="622" priority="124" operator="equal">
      <formula>"良短"</formula>
    </cfRule>
    <cfRule type="cellIs" dxfId="621" priority="125" operator="equal">
      <formula>"保留"</formula>
    </cfRule>
    <cfRule type="cellIs" dxfId="620" priority="126" operator="equal">
      <formula>"合短"</formula>
    </cfRule>
  </conditionalFormatting>
  <conditionalFormatting sqref="AL77:AL80">
    <cfRule type="cellIs" dxfId="619" priority="121" operator="equal">
      <formula>"良短"</formula>
    </cfRule>
    <cfRule type="cellIs" dxfId="618" priority="122" operator="equal">
      <formula>"保留"</formula>
    </cfRule>
    <cfRule type="cellIs" dxfId="617" priority="123" operator="equal">
      <formula>"合短"</formula>
    </cfRule>
  </conditionalFormatting>
  <conditionalFormatting sqref="AL78:AL80">
    <cfRule type="cellIs" dxfId="616" priority="117" operator="equal">
      <formula>"ＮＧ"</formula>
    </cfRule>
    <cfRule type="cellIs" dxfId="615" priority="118" operator="equal">
      <formula>"良短"</formula>
    </cfRule>
    <cfRule type="cellIs" dxfId="614" priority="119" operator="equal">
      <formula>"保留"</formula>
    </cfRule>
    <cfRule type="cellIs" dxfId="613" priority="120" operator="equal">
      <formula>"合短"</formula>
    </cfRule>
  </conditionalFormatting>
  <conditionalFormatting sqref="AL77">
    <cfRule type="cellIs" dxfId="612" priority="113" operator="equal">
      <formula>"ＮＧ"</formula>
    </cfRule>
    <cfRule type="cellIs" dxfId="611" priority="114" operator="equal">
      <formula>"良短"</formula>
    </cfRule>
    <cfRule type="cellIs" dxfId="610" priority="115" operator="equal">
      <formula>"保留"</formula>
    </cfRule>
    <cfRule type="cellIs" dxfId="609" priority="116" operator="equal">
      <formula>"合短"</formula>
    </cfRule>
  </conditionalFormatting>
  <conditionalFormatting sqref="AL260:AL263 AL265:AL267">
    <cfRule type="cellIs" dxfId="608" priority="111" operator="equal">
      <formula>"ＮＧ"</formula>
    </cfRule>
    <cfRule type="cellIs" dxfId="607" priority="112" operator="equal">
      <formula>"保留"</formula>
    </cfRule>
  </conditionalFormatting>
  <conditionalFormatting sqref="AM269:AM271">
    <cfRule type="cellIs" dxfId="606" priority="110" operator="equal">
      <formula>"Mｺｱ"</formula>
    </cfRule>
  </conditionalFormatting>
  <conditionalFormatting sqref="AL269:AL271">
    <cfRule type="cellIs" dxfId="605" priority="107" operator="equal">
      <formula>"ＮＧ"</formula>
    </cfRule>
    <cfRule type="cellIs" dxfId="604" priority="108" operator="equal">
      <formula>"合短"</formula>
    </cfRule>
    <cfRule type="cellIs" dxfId="603" priority="109" operator="equal">
      <formula>"保留"</formula>
    </cfRule>
  </conditionalFormatting>
  <conditionalFormatting sqref="AM273:AM275">
    <cfRule type="cellIs" dxfId="602" priority="106" operator="equal">
      <formula>"Mｺｱ"</formula>
    </cfRule>
  </conditionalFormatting>
  <conditionalFormatting sqref="AL273:AL275">
    <cfRule type="cellIs" dxfId="601" priority="103" operator="equal">
      <formula>"ＮＧ"</formula>
    </cfRule>
    <cfRule type="cellIs" dxfId="600" priority="104" operator="equal">
      <formula>"合短"</formula>
    </cfRule>
    <cfRule type="cellIs" dxfId="599" priority="105" operator="equal">
      <formula>"保留"</formula>
    </cfRule>
  </conditionalFormatting>
  <conditionalFormatting sqref="AM277:AM280">
    <cfRule type="cellIs" dxfId="598" priority="102" operator="equal">
      <formula>"Mｺｱ"</formula>
    </cfRule>
  </conditionalFormatting>
  <conditionalFormatting sqref="AL277:AL280">
    <cfRule type="cellIs" dxfId="597" priority="99" operator="equal">
      <formula>"ＮＧ"</formula>
    </cfRule>
    <cfRule type="cellIs" dxfId="596" priority="100" operator="equal">
      <formula>"合短"</formula>
    </cfRule>
    <cfRule type="cellIs" dxfId="595" priority="101" operator="equal">
      <formula>"保留"</formula>
    </cfRule>
  </conditionalFormatting>
  <conditionalFormatting sqref="AL282:AL285">
    <cfRule type="cellIs" dxfId="594" priority="96" operator="equal">
      <formula>"合短"</formula>
    </cfRule>
    <cfRule type="cellIs" dxfId="593" priority="97" operator="equal">
      <formula>"NG"</formula>
    </cfRule>
    <cfRule type="cellIs" dxfId="592" priority="98" operator="equal">
      <formula>"保留"</formula>
    </cfRule>
  </conditionalFormatting>
  <conditionalFormatting sqref="AL288:AL290">
    <cfRule type="cellIs" dxfId="591" priority="92" operator="equal">
      <formula>"ＮＧ"</formula>
    </cfRule>
    <cfRule type="cellIs" dxfId="590" priority="93" operator="equal">
      <formula>"合短"</formula>
    </cfRule>
    <cfRule type="cellIs" dxfId="589" priority="94" operator="equal">
      <formula>"良短"</formula>
    </cfRule>
    <cfRule type="cellIs" dxfId="588" priority="95" operator="equal">
      <formula>"保留"</formula>
    </cfRule>
  </conditionalFormatting>
  <conditionalFormatting sqref="AL251:AL253">
    <cfRule type="cellIs" dxfId="587" priority="84" operator="equal">
      <formula>"ＮＧ"</formula>
    </cfRule>
    <cfRule type="cellIs" dxfId="586" priority="85" operator="equal">
      <formula>"合短"</formula>
    </cfRule>
    <cfRule type="cellIs" dxfId="585" priority="86" operator="equal">
      <formula>"良短"</formula>
    </cfRule>
    <cfRule type="cellIs" dxfId="584" priority="87" operator="equal">
      <formula>"保留"</formula>
    </cfRule>
  </conditionalFormatting>
  <conditionalFormatting sqref="AL250">
    <cfRule type="cellIs" dxfId="583" priority="88" operator="equal">
      <formula>"ＮＧ"</formula>
    </cfRule>
    <cfRule type="cellIs" dxfId="582" priority="89" operator="equal">
      <formula>"合短"</formula>
    </cfRule>
    <cfRule type="cellIs" dxfId="581" priority="90" operator="equal">
      <formula>"良短"</formula>
    </cfRule>
    <cfRule type="cellIs" dxfId="580" priority="91" operator="equal">
      <formula>"保留"</formula>
    </cfRule>
  </conditionalFormatting>
  <conditionalFormatting sqref="AL10:AL12">
    <cfRule type="cellIs" dxfId="579" priority="80" operator="equal">
      <formula>"ＮＧ"</formula>
    </cfRule>
    <cfRule type="cellIs" dxfId="578" priority="81" operator="equal">
      <formula>"良短"</formula>
    </cfRule>
    <cfRule type="cellIs" dxfId="577" priority="82" operator="equal">
      <formula>"保留"</formula>
    </cfRule>
    <cfRule type="cellIs" dxfId="576" priority="83" operator="equal">
      <formula>"合短"</formula>
    </cfRule>
  </conditionalFormatting>
  <conditionalFormatting sqref="AL10:AL12">
    <cfRule type="cellIs" dxfId="575" priority="76" operator="equal">
      <formula>"ＮＧ"</formula>
    </cfRule>
    <cfRule type="cellIs" dxfId="574" priority="77" operator="equal">
      <formula>"良短"</formula>
    </cfRule>
    <cfRule type="cellIs" dxfId="573" priority="78" operator="equal">
      <formula>"保留"</formula>
    </cfRule>
    <cfRule type="cellIs" dxfId="572" priority="79" operator="equal">
      <formula>"合短"</formula>
    </cfRule>
  </conditionalFormatting>
  <conditionalFormatting sqref="AL9">
    <cfRule type="cellIs" dxfId="571" priority="72" operator="equal">
      <formula>"ＮＧ"</formula>
    </cfRule>
    <cfRule type="cellIs" dxfId="570" priority="73" operator="equal">
      <formula>"良短"</formula>
    </cfRule>
    <cfRule type="cellIs" dxfId="569" priority="74" operator="equal">
      <formula>"保留"</formula>
    </cfRule>
    <cfRule type="cellIs" dxfId="568" priority="75" operator="equal">
      <formula>"合短"</formula>
    </cfRule>
  </conditionalFormatting>
  <conditionalFormatting sqref="AL9">
    <cfRule type="cellIs" dxfId="567" priority="68" operator="equal">
      <formula>"ＮＧ"</formula>
    </cfRule>
    <cfRule type="cellIs" dxfId="566" priority="69" operator="equal">
      <formula>"良短"</formula>
    </cfRule>
    <cfRule type="cellIs" dxfId="565" priority="70" operator="equal">
      <formula>"保留"</formula>
    </cfRule>
    <cfRule type="cellIs" dxfId="564" priority="71" operator="equal">
      <formula>"合短"</formula>
    </cfRule>
  </conditionalFormatting>
  <conditionalFormatting sqref="AL151:AL154">
    <cfRule type="cellIs" dxfId="563" priority="60" operator="equal">
      <formula>"ＮＧ"</formula>
    </cfRule>
    <cfRule type="cellIs" dxfId="562" priority="61" operator="equal">
      <formula>"良短"</formula>
    </cfRule>
    <cfRule type="cellIs" dxfId="561" priority="62" operator="equal">
      <formula>"保留"</formula>
    </cfRule>
    <cfRule type="cellIs" dxfId="560" priority="63" operator="equal">
      <formula>"合短"</formula>
    </cfRule>
  </conditionalFormatting>
  <conditionalFormatting sqref="AL151:AL154">
    <cfRule type="cellIs" dxfId="559" priority="57" operator="equal">
      <formula>"良短"</formula>
    </cfRule>
    <cfRule type="cellIs" dxfId="558" priority="58" operator="equal">
      <formula>"保留"</formula>
    </cfRule>
    <cfRule type="cellIs" dxfId="557" priority="59" operator="equal">
      <formula>"合短"</formula>
    </cfRule>
  </conditionalFormatting>
  <conditionalFormatting sqref="AL151">
    <cfRule type="cellIs" dxfId="556" priority="53" operator="equal">
      <formula>"ＮＧ"</formula>
    </cfRule>
    <cfRule type="cellIs" dxfId="555" priority="54" operator="equal">
      <formula>"良短"</formula>
    </cfRule>
    <cfRule type="cellIs" dxfId="554" priority="55" operator="equal">
      <formula>"保留"</formula>
    </cfRule>
    <cfRule type="cellIs" dxfId="553" priority="56" operator="equal">
      <formula>"合短"</formula>
    </cfRule>
  </conditionalFormatting>
  <conditionalFormatting sqref="AL223 AL225:AL227">
    <cfRule type="cellIs" dxfId="552" priority="41" operator="equal">
      <formula>"ＮＧ"</formula>
    </cfRule>
    <cfRule type="cellIs" dxfId="551" priority="42" operator="equal">
      <formula>"良短"</formula>
    </cfRule>
    <cfRule type="cellIs" dxfId="550" priority="43" operator="equal">
      <formula>"保留"</formula>
    </cfRule>
    <cfRule type="cellIs" dxfId="549" priority="44" operator="equal">
      <formula>"合短"</formula>
    </cfRule>
  </conditionalFormatting>
  <conditionalFormatting sqref="AL225:AL227">
    <cfRule type="cellIs" dxfId="548" priority="45" operator="equal">
      <formula>"ＮＧ"</formula>
    </cfRule>
    <cfRule type="cellIs" dxfId="547" priority="46" operator="equal">
      <formula>"良短"</formula>
    </cfRule>
    <cfRule type="cellIs" dxfId="546" priority="47" operator="equal">
      <formula>"保留"</formula>
    </cfRule>
    <cfRule type="cellIs" dxfId="545" priority="48" operator="equal">
      <formula>"合短"</formula>
    </cfRule>
  </conditionalFormatting>
  <conditionalFormatting sqref="AL225:AL227">
    <cfRule type="cellIs" dxfId="544" priority="49" operator="equal">
      <formula>"ＮＧ"</formula>
    </cfRule>
    <cfRule type="cellIs" dxfId="543" priority="50" operator="equal">
      <formula>"良短"</formula>
    </cfRule>
    <cfRule type="cellIs" dxfId="542" priority="51" operator="equal">
      <formula>"保留"</formula>
    </cfRule>
    <cfRule type="cellIs" dxfId="541" priority="52" operator="equal">
      <formula>"合短"</formula>
    </cfRule>
  </conditionalFormatting>
  <conditionalFormatting sqref="AL156:AL159">
    <cfRule type="cellIs" dxfId="540" priority="37" operator="equal">
      <formula>"良短"</formula>
    </cfRule>
    <cfRule type="cellIs" dxfId="539" priority="38" operator="equal">
      <formula>"ＮＧ"</formula>
    </cfRule>
    <cfRule type="cellIs" dxfId="538" priority="39" operator="equal">
      <formula>"保留"</formula>
    </cfRule>
    <cfRule type="cellIs" dxfId="537" priority="40" operator="equal">
      <formula>"合短"</formula>
    </cfRule>
  </conditionalFormatting>
  <conditionalFormatting sqref="AL14">
    <cfRule type="cellIs" dxfId="536" priority="33" operator="equal">
      <formula>"ＮＧ"</formula>
    </cfRule>
    <cfRule type="cellIs" dxfId="535" priority="34" operator="equal">
      <formula>"良短"</formula>
    </cfRule>
    <cfRule type="cellIs" dxfId="534" priority="35" operator="equal">
      <formula>"保留"</formula>
    </cfRule>
    <cfRule type="cellIs" dxfId="533" priority="36" operator="equal">
      <formula>"合短"</formula>
    </cfRule>
  </conditionalFormatting>
  <conditionalFormatting sqref="AL14">
    <cfRule type="cellIs" dxfId="532" priority="29" operator="equal">
      <formula>"ＮＧ"</formula>
    </cfRule>
    <cfRule type="cellIs" dxfId="531" priority="30" operator="equal">
      <formula>"良短"</formula>
    </cfRule>
    <cfRule type="cellIs" dxfId="530" priority="31" operator="equal">
      <formula>"保留"</formula>
    </cfRule>
    <cfRule type="cellIs" dxfId="529" priority="32" operator="equal">
      <formula>"合短"</formula>
    </cfRule>
  </conditionalFormatting>
  <conditionalFormatting sqref="AL31">
    <cfRule type="cellIs" dxfId="528" priority="25" operator="equal">
      <formula>"ＮＧ"</formula>
    </cfRule>
    <cfRule type="cellIs" dxfId="527" priority="26" operator="equal">
      <formula>"良短"</formula>
    </cfRule>
    <cfRule type="cellIs" dxfId="526" priority="27" operator="equal">
      <formula>"保留"</formula>
    </cfRule>
    <cfRule type="cellIs" dxfId="525" priority="28" operator="equal">
      <formula>"合短"</formula>
    </cfRule>
  </conditionalFormatting>
  <conditionalFormatting sqref="AL31">
    <cfRule type="cellIs" dxfId="524" priority="21" operator="equal">
      <formula>"ＮＧ"</formula>
    </cfRule>
    <cfRule type="cellIs" dxfId="523" priority="22" operator="equal">
      <formula>"良短"</formula>
    </cfRule>
    <cfRule type="cellIs" dxfId="522" priority="23" operator="equal">
      <formula>"保留"</formula>
    </cfRule>
    <cfRule type="cellIs" dxfId="521" priority="24" operator="equal">
      <formula>"合短"</formula>
    </cfRule>
  </conditionalFormatting>
  <conditionalFormatting sqref="AL49">
    <cfRule type="cellIs" dxfId="520" priority="17" operator="equal">
      <formula>"ＮＧ"</formula>
    </cfRule>
    <cfRule type="cellIs" dxfId="519" priority="18" operator="equal">
      <formula>"良短"</formula>
    </cfRule>
    <cfRule type="cellIs" dxfId="518" priority="19" operator="equal">
      <formula>"保留"</formula>
    </cfRule>
    <cfRule type="cellIs" dxfId="517" priority="20" operator="equal">
      <formula>"合短"</formula>
    </cfRule>
  </conditionalFormatting>
  <conditionalFormatting sqref="AL49">
    <cfRule type="cellIs" dxfId="516" priority="13" operator="equal">
      <formula>"ＮＧ"</formula>
    </cfRule>
    <cfRule type="cellIs" dxfId="515" priority="14" operator="equal">
      <formula>"良短"</formula>
    </cfRule>
    <cfRule type="cellIs" dxfId="514" priority="15" operator="equal">
      <formula>"保留"</formula>
    </cfRule>
    <cfRule type="cellIs" dxfId="513" priority="16" operator="equal">
      <formula>"合短"</formula>
    </cfRule>
  </conditionalFormatting>
  <conditionalFormatting sqref="AL224">
    <cfRule type="cellIs" dxfId="512" priority="9" operator="equal">
      <formula>"ＮＧ"</formula>
    </cfRule>
    <cfRule type="cellIs" dxfId="511" priority="10" operator="equal">
      <formula>"合短"</formula>
    </cfRule>
    <cfRule type="cellIs" dxfId="510" priority="11" operator="equal">
      <formula>"良短"</formula>
    </cfRule>
    <cfRule type="cellIs" dxfId="509" priority="12" operator="equal">
      <formula>"保留"</formula>
    </cfRule>
  </conditionalFormatting>
  <conditionalFormatting sqref="AL237">
    <cfRule type="cellIs" dxfId="508" priority="5" operator="equal">
      <formula>"ＮＧ"</formula>
    </cfRule>
    <cfRule type="cellIs" dxfId="507" priority="6" operator="equal">
      <formula>"合短"</formula>
    </cfRule>
    <cfRule type="cellIs" dxfId="506" priority="7" operator="equal">
      <formula>"良短"</formula>
    </cfRule>
    <cfRule type="cellIs" dxfId="505" priority="8" operator="equal">
      <formula>"保留"</formula>
    </cfRule>
  </conditionalFormatting>
  <conditionalFormatting sqref="AL287">
    <cfRule type="cellIs" dxfId="504" priority="1" operator="equal">
      <formula>"ＮＧ"</formula>
    </cfRule>
    <cfRule type="cellIs" dxfId="503" priority="2" operator="equal">
      <formula>"合短"</formula>
    </cfRule>
    <cfRule type="cellIs" dxfId="502" priority="3" operator="equal">
      <formula>"良短"</formula>
    </cfRule>
    <cfRule type="cellIs" dxfId="501" priority="4" operator="equal">
      <formula>"保留"</formula>
    </cfRule>
  </conditionalFormatting>
  <dataValidations count="25">
    <dataValidation type="list" allowBlank="1" showInputMessage="1" showErrorMessage="1" sqref="AS156:AS159" xr:uid="{7EAF63CF-81BB-4F13-AB5A-1855DC07240D}">
      <formula1>$AS$2:$AS$4</formula1>
    </dataValidation>
    <dataValidation type="list" allowBlank="1" showInputMessage="1" sqref="O157:O158" xr:uid="{50AC62D7-46B8-46BC-A9FD-4ECA0CF38705}">
      <formula1>$O$2:$O$45</formula1>
    </dataValidation>
    <dataValidation type="list" allowBlank="1" showInputMessage="1" sqref="G250:G253 G224 G237 G287" xr:uid="{A81E7F1F-6EE8-4943-98F6-B41151E56399}">
      <formula1>"CF4,DF1"</formula1>
    </dataValidation>
    <dataValidation type="list" allowBlank="1" showInputMessage="1" showErrorMessage="1" sqref="J282:J285 J156:J159" xr:uid="{1CAB46DD-54D3-4910-BD40-3A1B1C6FFCB9}">
      <formula1>$J$2:$J$5</formula1>
    </dataValidation>
    <dataValidation type="list" allowBlank="1" showInputMessage="1" sqref="O277:O280" xr:uid="{5FE4AD33-C70B-479D-B6D3-E08B4B66923A}">
      <formula1>$O$2:$O$51</formula1>
    </dataValidation>
    <dataValidation type="list" allowBlank="1" showInputMessage="1" sqref="O269:O271 O273:O275 O282:O285" xr:uid="{F21BF672-5112-445C-84B7-7A0265B04F3A}">
      <formula1>$O$2:$O$29</formula1>
    </dataValidation>
    <dataValidation type="list" allowBlank="1" showInputMessage="1" showErrorMessage="1" sqref="I269:I271 I156:I159 I273:I275 I277:I280 I282:I285" xr:uid="{03BCC8AA-E15F-4235-9D95-F12A10E39338}">
      <formula1>$I$2:$I$21</formula1>
    </dataValidation>
    <dataValidation type="list" allowBlank="1" showInputMessage="1" showErrorMessage="1" sqref="G269:G271 G273:G275 G277:G280 G282:G285 G157" xr:uid="{0E6F78C1-FA37-4DFC-B7BD-922D8365B6EE}">
      <formula1>$G$2:$G$3</formula1>
    </dataValidation>
    <dataValidation type="list" allowBlank="1" showInputMessage="1" showErrorMessage="1" sqref="AM272 AM276 AM281 AM251:AM268 AM238:AM249 AM160:AM223 AM225:AM236 AM286 AM288:AM1048576 AM1 AN2 AM3:AM155" xr:uid="{872F0CBC-988B-4B08-B916-0BF7F1000FCF}">
      <formula1>"FWP,ABS,Sｺｱ,Mｺｱ"</formula1>
    </dataValidation>
    <dataValidation type="list" allowBlank="1" showInputMessage="1" showErrorMessage="1" sqref="AL272 AL276 AL281 AL160:AL268 AL286:AL1048576 AL1 AM2 AL3:AL155" xr:uid="{ECF5A0BC-250F-4C38-B907-F369DC07AFAA}">
      <formula1>"合定,合短,良短,保留,ＮＧ"</formula1>
    </dataValidation>
    <dataValidation type="list" allowBlank="1" showInputMessage="1" showErrorMessage="1" sqref="AJ272:AK272 AJ276:AK276 AJ281:AK281 AJ160:AK268 AJ286:AK1048576 AK2:AL2 AJ1:AK1 AJ3:AK155" xr:uid="{816E87AA-A26F-46D9-8F3E-2E80F4C0FE99}">
      <formula1>"内,外,両面"</formula1>
    </dataValidation>
    <dataValidation type="list" allowBlank="1" showInputMessage="1" showErrorMessage="1" sqref="AI272 AI276 AI281 AI160:AI268 AI286:AI1048576 AI1 AJ2 AI3:AI155" xr:uid="{4257564B-4F57-44BA-9C1A-BC39C0FCD44C}">
      <formula1>"原反ｾｯﾄ,製品下ろし,切替,幅替え,その他,品質ﾄﾗﾌﾞﾙ,設備ﾄﾗﾌﾞﾙ,ﾒﾝﾃﾅﾝｽ,S5応援（生産),ﾘｰﾄﾞ作成,安全活動"</formula1>
    </dataValidation>
    <dataValidation type="list" allowBlank="1" showInputMessage="1" showErrorMessage="1" sqref="E4:E7 E101:E104 E36:E38 E96:E99 E106:E109 E246:E248 E141:E144 E31:E34 E161:E164 E166:E169 E171:E174 E176:E179 E186:E189 E204:E207 E62:E65 E58:E60 E199:E202 E191:E193 E86:E89 E91:E94 E209:E212 E19:E21 E242:E244 E111:E129 E82:E84 E255:E258 E131:E134 E45:E47 E181:E184 E214:E217 E40:E43 E23:E25 E237:E240 E136:E139 E67:E70 E14:E17 E27:E29 E287:E290 E72:E75 E77:E80 E49:E52 E54:E56 E260:E263 E265:E267 E269:E271 E151:E154 E273:E275 E277:E280 E282:E285 E250:E253 E9:E12 E195:E197 E146:E149 E156:E159 E219:E235" xr:uid="{69EEE010-CBEE-4DC6-B3E6-B2188ED97225}">
      <formula1>$E$2:$E$5</formula1>
    </dataValidation>
    <dataValidation type="list" allowBlank="1" showInputMessage="1" showErrorMessage="1" sqref="AI156:AI159" xr:uid="{32B27BA9-B75A-4614-90A4-015859DF3350}">
      <formula1>$AI$2:$AI$12</formula1>
    </dataValidation>
    <dataValidation type="list" allowBlank="1" showInputMessage="1" showErrorMessage="1" sqref="AR156:AR159" xr:uid="{00DD0C6E-506A-4EB5-917C-76D934A735C8}">
      <formula1>$AR$2:$AR$9</formula1>
    </dataValidation>
    <dataValidation type="list" allowBlank="1" showInputMessage="1" showErrorMessage="1" sqref="AJ269:AJ271 AJ282:AJ285 AJ277:AJ280 AJ273:AJ275 AJ156:AJ159" xr:uid="{6AB7AA64-CAE5-4F6B-A842-EDE1C19E83B5}">
      <formula1>$AJ$2:$AJ$4</formula1>
    </dataValidation>
    <dataValidation type="list" allowBlank="1" showInputMessage="1" showErrorMessage="1" sqref="AL269:AL271 AL282:AL285 AL277:AL280 AL273:AL275 AL156:AL159" xr:uid="{937867BE-E1CA-41F8-B09A-E8EC65CE938F}">
      <formula1>$AL$2:$AL$6</formula1>
    </dataValidation>
    <dataValidation type="list" allowBlank="1" showInputMessage="1" showErrorMessage="1" sqref="AK269:AK271 AK282:AK285 AK277:AK280 AK273:AK275 AK156:AK159" xr:uid="{A0EE053A-5549-4F1F-9272-6C1EA6D86466}">
      <formula1>$AK$2:$AK$4</formula1>
    </dataValidation>
    <dataValidation type="list" allowBlank="1" showInputMessage="1" showErrorMessage="1" sqref="AM269:AM271 AM250 AM282:AM285 AM277:AM280 AM273:AM275 AM156:AM159 AM224 AM237 AM287" xr:uid="{8A6581A7-EE2B-448E-9A17-7E89BFC7AB0B}">
      <formula1>$AM$2:$AM$5</formula1>
    </dataValidation>
    <dataValidation type="list" allowBlank="1" showInputMessage="1" showErrorMessage="1" sqref="AI269:AI271 AI273:AI275 AI277:AI280 AI282:AI285" xr:uid="{49F2DBAC-8210-4C31-A428-1807A6C8CF22}">
      <formula1>$AI$2:$AI$18</formula1>
    </dataValidation>
    <dataValidation type="list" allowBlank="1" showInputMessage="1" showErrorMessage="1" sqref="AT4:AT6" xr:uid="{BC09A96F-D230-42C8-B167-B8A26CF6B394}">
      <formula1>$AP$2:$AP$4</formula1>
    </dataValidation>
    <dataValidation type="list" allowBlank="1" showInputMessage="1" showErrorMessage="1" sqref="AO132:AO133 AQ201 AO142:AO143 AQ196 AO137:AO138" xr:uid="{16B96D6D-8111-4D44-8686-F02C2FFB149F}">
      <formula1>$AP$2:$AP$15</formula1>
    </dataValidation>
    <dataValidation type="list" allowBlank="1" showInputMessage="1" showErrorMessage="1" sqref="AQ4:AQ7 AQ101:AQ104 AQ146:AQ149 AQ9:AQ12 AQ250:AQ253 AQ282:AQ285 AQ277:AQ280 AQ273:AQ275 AQ151:AQ154 AQ269:AQ271 AQ265:AQ267 AQ260:AQ263 AQ54:AQ56 AQ49:AQ52 AQ77:AQ80 AQ72:AQ75 AQ287:AQ290 AQ195:AQ197 AQ27:AQ29 AQ14:AQ17 AQ67:AQ70 AQ136:AQ139 AQ237:AQ240 AQ23:AQ25 AQ40:AQ43 AQ214:AQ217 AQ181:AQ184 AQ45:AQ47 AQ131:AQ134 AQ255:AQ258 AQ82:AQ84 AQ111:AQ129 AQ242:AQ244 AQ19:AQ21 AQ209:AQ212 AQ91:AQ94 AQ86:AQ89 AQ191:AQ193 AQ199:AQ202 AQ58:AQ60 AQ62:AQ65 AQ204:AQ207 AQ186:AQ189 AQ176:AQ179 AQ171:AQ174 AQ166:AQ169 AQ161:AQ164 AQ31:AQ34 AQ141:AQ144 AQ246:AQ248 AQ106:AQ109 AQ96:AQ99 AQ36:AQ38 AQ219:AQ235" xr:uid="{AB288490-E99C-4A35-BF8F-D37FAD3E1C27}">
      <formula1>$AQ$2:$AQ$15</formula1>
    </dataValidation>
    <dataValidation type="list" allowBlank="1" showInputMessage="1" showErrorMessage="1" sqref="AR4:AR7 AR250:AR253 AR282:AR285 AR277:AR280 AR273:AR275 AR151:AR154 AR269:AR271 AR265:AR267 AR260:AR263 AR54:AR56 AR49:AR52 AR77:AR80 AR72:AR75 AR287:AR290 AR195:AR197 AR27:AR29 AR14:AR17 AR67:AR70 AR136:AR139 AR237:AR240 AR23:AR25 AR40:AR43 AR214:AR217 AR181:AR184 AR45:AR47 AR131:AR134 AR255:AR258 AR82:AR84 AR111:AR129 AR242:AR244 AR19:AR21 AR209:AR212 AR91:AR94 AR86:AR89 AR191:AR193 AR199:AR202 AR58:AR60 AR62:AR65 AR204:AR207 AR186:AR189 AR176:AR179 AR171:AR174 AR166:AR169 AR161:AR164 AR31:AR34 AR141:AR144 AR246:AR248 AR106:AR109 AR96:AR99 AR36:AR38 AR101:AR104 AR9:AR12 AR146:AR149 AR219:AR235" xr:uid="{A716847D-0984-4F51-9B80-F1146AD19D47}">
      <formula1>$AR$2:$AR$4</formula1>
    </dataValidation>
    <dataValidation type="list" allowBlank="1" showInputMessage="1" showErrorMessage="1" sqref="AP1:AP1048576" xr:uid="{0F647D0F-2A33-4002-9ED6-D9FE6DB1CB9D}">
      <formula1>$AT$4:$AT$6</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22916-4507-4CFB-A1F0-588D730053A8}">
  <sheetPr codeName="Sheet28">
    <tabColor theme="9"/>
  </sheetPr>
  <dimension ref="A2:AT158"/>
  <sheetViews>
    <sheetView zoomScale="70" zoomScaleNormal="70" zoomScaleSheetLayoutView="50" workbookViewId="0">
      <selection activeCell="V4" sqref="V4"/>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3" width="8.625" customWidth="1"/>
    <col min="24" max="24" width="5.125" customWidth="1"/>
    <col min="25" max="25" width="8.625" customWidth="1"/>
    <col min="26" max="26" width="5.625" customWidth="1"/>
    <col min="27" max="28" width="8.625" customWidth="1"/>
    <col min="29" max="30" width="18.625" customWidth="1"/>
    <col min="31" max="34" width="5.875" bestFit="1" customWidth="1"/>
    <col min="35" max="35" width="10.5" customWidth="1"/>
    <col min="36" max="36" width="4.375" customWidth="1"/>
    <col min="37" max="37" width="4.625" customWidth="1"/>
    <col min="38" max="38" width="5.25" bestFit="1" customWidth="1"/>
    <col min="39" max="39" width="5.625" customWidth="1"/>
    <col min="40" max="40" width="5.5" customWidth="1"/>
    <col min="41" max="41" width="58.5" customWidth="1"/>
    <col min="42" max="42" width="7.375" customWidth="1"/>
    <col min="43" max="43" width="8.25" bestFit="1" customWidth="1"/>
  </cols>
  <sheetData>
    <row r="2" spans="1:46">
      <c r="G2">
        <v>1</v>
      </c>
      <c r="H2">
        <v>2</v>
      </c>
      <c r="I2">
        <v>3</v>
      </c>
      <c r="J2">
        <v>4</v>
      </c>
      <c r="K2">
        <v>5</v>
      </c>
      <c r="L2">
        <v>6</v>
      </c>
      <c r="M2">
        <v>7</v>
      </c>
      <c r="N2">
        <v>8</v>
      </c>
      <c r="O2">
        <v>9</v>
      </c>
      <c r="P2">
        <v>10</v>
      </c>
      <c r="Q2">
        <v>11</v>
      </c>
      <c r="R2">
        <v>12</v>
      </c>
      <c r="T2">
        <v>13</v>
      </c>
      <c r="U2">
        <v>14</v>
      </c>
      <c r="V2">
        <v>99</v>
      </c>
      <c r="W2">
        <v>15</v>
      </c>
      <c r="X2">
        <v>16</v>
      </c>
      <c r="Y2">
        <v>17</v>
      </c>
      <c r="Z2">
        <v>18</v>
      </c>
      <c r="AA2">
        <v>19</v>
      </c>
      <c r="AB2">
        <v>20</v>
      </c>
      <c r="AC2">
        <v>21</v>
      </c>
      <c r="AD2">
        <v>22</v>
      </c>
      <c r="AE2">
        <v>23</v>
      </c>
      <c r="AF2">
        <v>24</v>
      </c>
      <c r="AG2">
        <v>25</v>
      </c>
      <c r="AH2">
        <v>26</v>
      </c>
      <c r="AI2">
        <v>27</v>
      </c>
      <c r="AJ2">
        <v>28</v>
      </c>
      <c r="AK2">
        <v>29</v>
      </c>
      <c r="AL2">
        <v>30</v>
      </c>
      <c r="AM2">
        <v>31</v>
      </c>
      <c r="AN2">
        <v>32</v>
      </c>
      <c r="AO2">
        <v>33</v>
      </c>
      <c r="AP2">
        <v>34</v>
      </c>
      <c r="AQ2">
        <v>36</v>
      </c>
      <c r="AR2">
        <v>37</v>
      </c>
    </row>
    <row r="3" spans="1:46" ht="54">
      <c r="B3" s="14" t="s">
        <v>72</v>
      </c>
      <c r="C3" s="14" t="s">
        <v>73</v>
      </c>
      <c r="D3" s="14" t="s">
        <v>74</v>
      </c>
      <c r="E3" s="14" t="s">
        <v>75</v>
      </c>
      <c r="F3" s="14" t="s">
        <v>76</v>
      </c>
      <c r="G3" s="14" t="s">
        <v>77</v>
      </c>
      <c r="H3" s="14" t="s">
        <v>78</v>
      </c>
      <c r="I3" s="14" t="s">
        <v>79</v>
      </c>
      <c r="J3" s="15"/>
      <c r="K3" s="16" t="s">
        <v>81</v>
      </c>
      <c r="L3" s="17" t="s">
        <v>82</v>
      </c>
      <c r="M3" s="15" t="s">
        <v>83</v>
      </c>
      <c r="N3" s="18" t="s">
        <v>84</v>
      </c>
      <c r="O3" s="18" t="s">
        <v>85</v>
      </c>
      <c r="P3" s="19" t="s">
        <v>86</v>
      </c>
      <c r="Q3" s="17" t="s">
        <v>87</v>
      </c>
      <c r="R3" s="20" t="s">
        <v>88</v>
      </c>
      <c r="S3" s="20" t="s">
        <v>2385</v>
      </c>
      <c r="T3" s="20" t="s">
        <v>89</v>
      </c>
      <c r="U3" s="20" t="s">
        <v>90</v>
      </c>
      <c r="V3" s="20" t="s">
        <v>91</v>
      </c>
      <c r="W3" s="20" t="s">
        <v>778</v>
      </c>
      <c r="X3" s="21" t="s">
        <v>92</v>
      </c>
      <c r="Y3" s="20" t="s">
        <v>93</v>
      </c>
      <c r="Z3" s="21" t="s">
        <v>94</v>
      </c>
      <c r="AA3" s="20" t="s">
        <v>95</v>
      </c>
      <c r="AB3" s="20" t="s">
        <v>96</v>
      </c>
      <c r="AC3" s="22" t="s">
        <v>97</v>
      </c>
      <c r="AD3" s="15" t="s">
        <v>98</v>
      </c>
      <c r="AE3" s="23" t="s">
        <v>99</v>
      </c>
      <c r="AF3" s="23" t="s">
        <v>100</v>
      </c>
      <c r="AG3" s="23" t="s">
        <v>101</v>
      </c>
      <c r="AH3" s="23" t="s">
        <v>102</v>
      </c>
      <c r="AI3" s="23" t="s">
        <v>103</v>
      </c>
      <c r="AJ3" s="23" t="s">
        <v>104</v>
      </c>
      <c r="AK3" s="23" t="s">
        <v>105</v>
      </c>
      <c r="AL3" s="23" t="s">
        <v>106</v>
      </c>
      <c r="AM3" s="24" t="s">
        <v>107</v>
      </c>
      <c r="AN3" s="25" t="s">
        <v>108</v>
      </c>
      <c r="AO3" s="26" t="s">
        <v>109</v>
      </c>
      <c r="AP3" s="27" t="s">
        <v>110</v>
      </c>
      <c r="AQ3" s="23" t="s">
        <v>111</v>
      </c>
      <c r="AR3" s="28" t="s">
        <v>112</v>
      </c>
    </row>
    <row r="4" spans="1:46">
      <c r="B4" s="29">
        <v>2022</v>
      </c>
      <c r="C4" s="29">
        <v>5</v>
      </c>
      <c r="D4" s="29">
        <v>9</v>
      </c>
      <c r="E4" s="30" t="s">
        <v>494</v>
      </c>
      <c r="F4" s="29"/>
      <c r="G4" s="31"/>
      <c r="H4" s="32" t="s">
        <v>467</v>
      </c>
      <c r="I4" s="33" t="s">
        <v>58</v>
      </c>
      <c r="J4" s="32"/>
      <c r="K4" s="9"/>
      <c r="L4" s="10"/>
      <c r="M4" s="10"/>
      <c r="N4" s="10"/>
      <c r="O4" s="9"/>
      <c r="P4" s="9">
        <v>12</v>
      </c>
      <c r="Q4" s="34" t="s">
        <v>483</v>
      </c>
      <c r="R4" s="192">
        <v>1005</v>
      </c>
      <c r="S4" s="35"/>
      <c r="T4" s="36" t="s">
        <v>30</v>
      </c>
      <c r="U4" s="35">
        <v>200</v>
      </c>
      <c r="V4" s="192">
        <v>1005</v>
      </c>
      <c r="W4" s="35">
        <v>1000</v>
      </c>
      <c r="X4" s="9">
        <v>1</v>
      </c>
      <c r="Y4" s="35">
        <v>200</v>
      </c>
      <c r="Z4" s="9">
        <v>1</v>
      </c>
      <c r="AA4" s="35">
        <v>200</v>
      </c>
      <c r="AB4" s="35"/>
      <c r="AC4" s="37"/>
      <c r="AD4" s="193" t="s">
        <v>488</v>
      </c>
      <c r="AE4" s="38"/>
      <c r="AF4" s="39"/>
      <c r="AG4" s="39"/>
      <c r="AH4" s="38"/>
      <c r="AI4" s="9"/>
      <c r="AJ4" s="32"/>
      <c r="AK4" s="32"/>
      <c r="AL4" s="32"/>
      <c r="AM4" s="40"/>
      <c r="AN4" s="41"/>
      <c r="AO4" s="188"/>
      <c r="AP4" s="188"/>
      <c r="AQ4" s="185"/>
      <c r="AR4" s="185"/>
      <c r="AT4" s="1" t="s">
        <v>394</v>
      </c>
    </row>
    <row r="5" spans="1:46">
      <c r="A5">
        <v>1</v>
      </c>
      <c r="B5" s="29">
        <v>2022</v>
      </c>
      <c r="C5" s="29">
        <v>5</v>
      </c>
      <c r="D5" s="29">
        <v>9</v>
      </c>
      <c r="E5" s="30" t="s">
        <v>494</v>
      </c>
      <c r="F5" s="29">
        <v>4</v>
      </c>
      <c r="G5" s="31" t="s">
        <v>485</v>
      </c>
      <c r="H5" s="32" t="s">
        <v>467</v>
      </c>
      <c r="I5" s="33" t="s">
        <v>47</v>
      </c>
      <c r="J5" s="32"/>
      <c r="K5" s="9"/>
      <c r="L5" s="10"/>
      <c r="M5" s="10"/>
      <c r="N5" s="10" t="s">
        <v>487</v>
      </c>
      <c r="O5" s="9" t="s">
        <v>469</v>
      </c>
      <c r="P5" s="9">
        <v>25</v>
      </c>
      <c r="Q5" s="34" t="s">
        <v>432</v>
      </c>
      <c r="R5" s="35">
        <v>1000</v>
      </c>
      <c r="S5" s="35"/>
      <c r="T5" s="36">
        <v>4000</v>
      </c>
      <c r="U5" s="36">
        <v>4000</v>
      </c>
      <c r="V5" s="35">
        <v>1000</v>
      </c>
      <c r="W5" s="35">
        <v>1000</v>
      </c>
      <c r="X5" s="9">
        <v>1</v>
      </c>
      <c r="Y5" s="36">
        <v>4000</v>
      </c>
      <c r="Z5" s="9">
        <v>1</v>
      </c>
      <c r="AA5" s="36">
        <v>4000</v>
      </c>
      <c r="AB5" s="35"/>
      <c r="AC5" s="37"/>
      <c r="AD5" s="37"/>
      <c r="AE5" s="38"/>
      <c r="AF5" s="39"/>
      <c r="AG5" s="39"/>
      <c r="AH5" s="38"/>
      <c r="AI5" s="9" t="s">
        <v>5</v>
      </c>
      <c r="AJ5" s="32"/>
      <c r="AK5" s="32" t="s">
        <v>17</v>
      </c>
      <c r="AL5" s="32"/>
      <c r="AM5" s="40" t="s">
        <v>486</v>
      </c>
      <c r="AN5" s="41"/>
      <c r="AO5" s="188"/>
      <c r="AP5" s="188"/>
      <c r="AQ5" s="185"/>
      <c r="AR5" s="185"/>
      <c r="AT5" s="1" t="s">
        <v>395</v>
      </c>
    </row>
    <row r="6" spans="1:46">
      <c r="B6" s="29">
        <v>2022</v>
      </c>
      <c r="C6" s="29">
        <v>5</v>
      </c>
      <c r="D6" s="29">
        <v>9</v>
      </c>
      <c r="E6" s="30" t="s">
        <v>494</v>
      </c>
      <c r="F6" s="29">
        <v>4</v>
      </c>
      <c r="G6" s="31" t="s">
        <v>485</v>
      </c>
      <c r="H6" s="32" t="s">
        <v>467</v>
      </c>
      <c r="I6" s="33" t="s">
        <v>47</v>
      </c>
      <c r="J6" s="32"/>
      <c r="K6" s="9"/>
      <c r="L6" s="10"/>
      <c r="M6" s="10"/>
      <c r="N6" s="10" t="s">
        <v>487</v>
      </c>
      <c r="O6" s="9" t="s">
        <v>469</v>
      </c>
      <c r="P6" s="9">
        <v>25</v>
      </c>
      <c r="Q6" s="34" t="s">
        <v>432</v>
      </c>
      <c r="R6" s="35">
        <v>1000</v>
      </c>
      <c r="S6" s="35"/>
      <c r="T6" s="36">
        <v>4000</v>
      </c>
      <c r="U6" s="36">
        <v>4000</v>
      </c>
      <c r="V6" s="35">
        <v>1000</v>
      </c>
      <c r="W6" s="35">
        <v>1000</v>
      </c>
      <c r="X6" s="9">
        <v>1</v>
      </c>
      <c r="Y6" s="36">
        <v>4000</v>
      </c>
      <c r="Z6" s="9">
        <v>1</v>
      </c>
      <c r="AA6" s="36">
        <v>4000</v>
      </c>
      <c r="AB6" s="35"/>
      <c r="AC6" s="37"/>
      <c r="AD6" s="71"/>
      <c r="AE6" s="38"/>
      <c r="AF6" s="39"/>
      <c r="AG6" s="39"/>
      <c r="AH6" s="38"/>
      <c r="AI6" s="9" t="s">
        <v>5</v>
      </c>
      <c r="AJ6" s="32"/>
      <c r="AK6" s="32" t="s">
        <v>17</v>
      </c>
      <c r="AL6" s="32"/>
      <c r="AM6" s="40" t="s">
        <v>486</v>
      </c>
      <c r="AN6" s="41"/>
      <c r="AO6" s="188"/>
      <c r="AP6" s="188"/>
      <c r="AQ6" s="185"/>
      <c r="AR6" s="185"/>
      <c r="AT6" s="1" t="s">
        <v>396</v>
      </c>
    </row>
    <row r="7" spans="1:46">
      <c r="B7" s="29">
        <v>2022</v>
      </c>
      <c r="C7" s="29">
        <v>5</v>
      </c>
      <c r="D7" s="29">
        <v>9</v>
      </c>
      <c r="E7" s="30" t="s">
        <v>494</v>
      </c>
      <c r="F7" s="29">
        <v>4</v>
      </c>
      <c r="G7" s="31" t="s">
        <v>485</v>
      </c>
      <c r="H7" s="32" t="s">
        <v>467</v>
      </c>
      <c r="I7" s="33" t="s">
        <v>47</v>
      </c>
      <c r="J7" s="32"/>
      <c r="K7" s="9"/>
      <c r="L7" s="10"/>
      <c r="M7" s="10"/>
      <c r="N7" s="10" t="s">
        <v>487</v>
      </c>
      <c r="O7" s="9" t="s">
        <v>469</v>
      </c>
      <c r="P7" s="9">
        <v>25</v>
      </c>
      <c r="Q7" s="34" t="s">
        <v>432</v>
      </c>
      <c r="R7" s="35">
        <v>1000</v>
      </c>
      <c r="S7" s="35"/>
      <c r="T7" s="36">
        <v>4000</v>
      </c>
      <c r="U7" s="36">
        <v>4000</v>
      </c>
      <c r="V7" s="35">
        <v>1000</v>
      </c>
      <c r="W7" s="35">
        <v>1000</v>
      </c>
      <c r="X7" s="9">
        <v>1</v>
      </c>
      <c r="Y7" s="36">
        <v>4000</v>
      </c>
      <c r="Z7" s="9">
        <v>1</v>
      </c>
      <c r="AA7" s="36">
        <v>4000</v>
      </c>
      <c r="AB7" s="35"/>
      <c r="AC7" s="37"/>
      <c r="AD7" s="71"/>
      <c r="AE7" s="38"/>
      <c r="AF7" s="39"/>
      <c r="AG7" s="39"/>
      <c r="AH7" s="38"/>
      <c r="AI7" s="9" t="s">
        <v>5</v>
      </c>
      <c r="AJ7" s="32"/>
      <c r="AK7" s="32" t="s">
        <v>17</v>
      </c>
      <c r="AL7" s="32"/>
      <c r="AM7" s="40" t="s">
        <v>486</v>
      </c>
      <c r="AN7" s="41"/>
      <c r="AO7" s="188"/>
      <c r="AP7" s="188"/>
      <c r="AQ7" s="185"/>
      <c r="AR7" s="185"/>
    </row>
    <row r="8" spans="1:46">
      <c r="B8" s="29">
        <v>2022</v>
      </c>
      <c r="C8" s="29">
        <v>5</v>
      </c>
      <c r="D8" s="29">
        <v>9</v>
      </c>
      <c r="E8" s="30" t="s">
        <v>494</v>
      </c>
      <c r="F8" s="29"/>
      <c r="G8" s="208"/>
      <c r="H8" s="32" t="s">
        <v>467</v>
      </c>
      <c r="I8" s="33" t="s">
        <v>43</v>
      </c>
      <c r="J8" s="32"/>
      <c r="K8" s="9"/>
      <c r="L8" s="10"/>
      <c r="M8" s="10"/>
      <c r="N8" s="10"/>
      <c r="O8" s="9"/>
      <c r="P8" s="191">
        <v>25</v>
      </c>
      <c r="Q8" s="34" t="s">
        <v>483</v>
      </c>
      <c r="R8" s="35">
        <v>1000</v>
      </c>
      <c r="S8" s="35"/>
      <c r="T8" s="36" t="s">
        <v>30</v>
      </c>
      <c r="U8" s="472">
        <v>500</v>
      </c>
      <c r="V8" s="35">
        <v>1000</v>
      </c>
      <c r="W8" s="35">
        <v>1000</v>
      </c>
      <c r="X8" s="9">
        <v>1</v>
      </c>
      <c r="Y8" s="35"/>
      <c r="Z8" s="9">
        <v>1</v>
      </c>
      <c r="AA8" s="472">
        <v>500</v>
      </c>
      <c r="AB8" s="35">
        <v>12700</v>
      </c>
      <c r="AC8" s="37" t="s">
        <v>914</v>
      </c>
      <c r="AD8" s="71"/>
      <c r="AE8" s="38"/>
      <c r="AF8" s="39"/>
      <c r="AG8" s="39"/>
      <c r="AH8" s="38"/>
      <c r="AI8" s="9"/>
      <c r="AJ8" s="32"/>
      <c r="AK8" s="32" t="s">
        <v>17</v>
      </c>
      <c r="AL8" s="32"/>
      <c r="AM8" s="40" t="s">
        <v>486</v>
      </c>
      <c r="AN8" s="41"/>
      <c r="AO8" s="188"/>
      <c r="AP8" s="188"/>
      <c r="AQ8" s="185"/>
      <c r="AR8" s="185"/>
    </row>
    <row r="10" spans="1:46">
      <c r="A10">
        <v>1</v>
      </c>
      <c r="B10" s="29">
        <v>2022</v>
      </c>
      <c r="C10" s="29">
        <v>5</v>
      </c>
      <c r="D10" s="29">
        <v>31</v>
      </c>
      <c r="E10" s="30" t="s">
        <v>494</v>
      </c>
      <c r="F10" s="29"/>
      <c r="G10" s="31"/>
      <c r="H10" s="32" t="s">
        <v>467</v>
      </c>
      <c r="I10" s="33" t="s">
        <v>58</v>
      </c>
      <c r="J10" s="32"/>
      <c r="K10" s="9"/>
      <c r="L10" s="10"/>
      <c r="M10" s="9"/>
      <c r="N10" s="10"/>
      <c r="O10" s="9"/>
      <c r="P10" s="9">
        <v>12</v>
      </c>
      <c r="Q10" s="34" t="s">
        <v>483</v>
      </c>
      <c r="R10" s="35">
        <v>1120</v>
      </c>
      <c r="S10" s="35"/>
      <c r="T10" s="36" t="s">
        <v>30</v>
      </c>
      <c r="U10" s="35">
        <v>200</v>
      </c>
      <c r="V10" s="35">
        <v>1120</v>
      </c>
      <c r="W10" s="35"/>
      <c r="X10" s="9">
        <v>1</v>
      </c>
      <c r="Y10" s="35">
        <v>200</v>
      </c>
      <c r="Z10" s="9">
        <v>1</v>
      </c>
      <c r="AA10" s="35">
        <v>200</v>
      </c>
      <c r="AB10" s="35"/>
      <c r="AC10" s="37"/>
      <c r="AD10" s="193" t="s">
        <v>488</v>
      </c>
      <c r="AE10" s="38"/>
      <c r="AF10" s="39"/>
      <c r="AG10" s="39"/>
      <c r="AH10" s="38"/>
      <c r="AI10" s="9"/>
      <c r="AJ10" s="32"/>
      <c r="AK10" s="32"/>
      <c r="AL10" s="32"/>
      <c r="AM10" s="40"/>
      <c r="AN10" s="41"/>
      <c r="AO10" s="188"/>
      <c r="AP10" s="188"/>
      <c r="AQ10" s="185"/>
      <c r="AR10" s="185"/>
    </row>
    <row r="11" spans="1:46">
      <c r="A11">
        <v>1</v>
      </c>
      <c r="B11" s="29">
        <v>2022</v>
      </c>
      <c r="C11" s="29">
        <v>5</v>
      </c>
      <c r="D11" s="29">
        <v>31</v>
      </c>
      <c r="E11" s="30" t="s">
        <v>494</v>
      </c>
      <c r="F11" s="29">
        <v>5</v>
      </c>
      <c r="G11" s="31" t="s">
        <v>485</v>
      </c>
      <c r="H11" s="32" t="s">
        <v>467</v>
      </c>
      <c r="I11" s="33" t="s">
        <v>47</v>
      </c>
      <c r="J11" s="32"/>
      <c r="K11" s="9"/>
      <c r="L11" s="10"/>
      <c r="M11" s="10"/>
      <c r="N11" s="10" t="s">
        <v>487</v>
      </c>
      <c r="O11" s="9" t="s">
        <v>469</v>
      </c>
      <c r="P11" s="9">
        <v>25</v>
      </c>
      <c r="Q11" s="34" t="s">
        <v>511</v>
      </c>
      <c r="R11" s="35">
        <v>1120</v>
      </c>
      <c r="S11" s="35"/>
      <c r="T11" s="36">
        <v>4000</v>
      </c>
      <c r="U11" s="36">
        <v>4000</v>
      </c>
      <c r="V11" s="35">
        <v>1120</v>
      </c>
      <c r="W11" s="35"/>
      <c r="X11" s="9">
        <v>1</v>
      </c>
      <c r="Y11" s="36">
        <v>4000</v>
      </c>
      <c r="Z11" s="9">
        <v>1</v>
      </c>
      <c r="AA11" s="36">
        <v>4000</v>
      </c>
      <c r="AB11" s="35"/>
      <c r="AC11" s="37"/>
      <c r="AD11" s="37"/>
      <c r="AE11" s="38"/>
      <c r="AF11" s="39"/>
      <c r="AG11" s="39"/>
      <c r="AH11" s="38"/>
      <c r="AI11" s="9" t="s">
        <v>5</v>
      </c>
      <c r="AJ11" s="32"/>
      <c r="AK11" s="32" t="s">
        <v>17</v>
      </c>
      <c r="AL11" s="32"/>
      <c r="AM11" s="40" t="s">
        <v>486</v>
      </c>
      <c r="AN11" s="41"/>
      <c r="AO11" s="188"/>
      <c r="AP11" s="188"/>
      <c r="AQ11" s="185"/>
      <c r="AR11" s="185"/>
    </row>
    <row r="12" spans="1:46">
      <c r="B12" s="29">
        <v>2022</v>
      </c>
      <c r="C12" s="29">
        <v>5</v>
      </c>
      <c r="D12" s="29">
        <v>31</v>
      </c>
      <c r="E12" s="30" t="s">
        <v>494</v>
      </c>
      <c r="F12" s="29">
        <v>5</v>
      </c>
      <c r="G12" s="31" t="s">
        <v>485</v>
      </c>
      <c r="H12" s="32" t="s">
        <v>467</v>
      </c>
      <c r="I12" s="33" t="s">
        <v>47</v>
      </c>
      <c r="J12" s="32"/>
      <c r="K12" s="9"/>
      <c r="L12" s="10"/>
      <c r="M12" s="10"/>
      <c r="N12" s="10" t="s">
        <v>487</v>
      </c>
      <c r="O12" s="9" t="s">
        <v>469</v>
      </c>
      <c r="P12" s="9">
        <v>25</v>
      </c>
      <c r="Q12" s="34" t="s">
        <v>511</v>
      </c>
      <c r="R12" s="35">
        <v>1120</v>
      </c>
      <c r="S12" s="35"/>
      <c r="T12" s="36">
        <v>4000</v>
      </c>
      <c r="U12" s="36">
        <v>4000</v>
      </c>
      <c r="V12" s="35">
        <v>1120</v>
      </c>
      <c r="W12" s="35"/>
      <c r="X12" s="9">
        <v>1</v>
      </c>
      <c r="Y12" s="36">
        <v>4000</v>
      </c>
      <c r="Z12" s="9">
        <v>1</v>
      </c>
      <c r="AA12" s="36">
        <v>4000</v>
      </c>
      <c r="AB12" s="35"/>
      <c r="AC12" s="37"/>
      <c r="AD12" s="37"/>
      <c r="AE12" s="38"/>
      <c r="AF12" s="39"/>
      <c r="AG12" s="39"/>
      <c r="AH12" s="38"/>
      <c r="AI12" s="9" t="s">
        <v>5</v>
      </c>
      <c r="AJ12" s="32"/>
      <c r="AK12" s="32" t="s">
        <v>17</v>
      </c>
      <c r="AL12" s="32"/>
      <c r="AM12" s="40" t="s">
        <v>486</v>
      </c>
      <c r="AN12" s="41"/>
      <c r="AO12" s="188"/>
      <c r="AP12" s="188"/>
      <c r="AQ12" s="185"/>
      <c r="AR12" s="185"/>
    </row>
    <row r="13" spans="1:46">
      <c r="B13" s="29">
        <v>2022</v>
      </c>
      <c r="C13" s="29">
        <v>5</v>
      </c>
      <c r="D13" s="29">
        <v>31</v>
      </c>
      <c r="E13" s="30" t="s">
        <v>494</v>
      </c>
      <c r="F13" s="29">
        <v>5</v>
      </c>
      <c r="G13" s="31" t="s">
        <v>485</v>
      </c>
      <c r="H13" s="32" t="s">
        <v>467</v>
      </c>
      <c r="I13" s="33" t="s">
        <v>47</v>
      </c>
      <c r="J13" s="32"/>
      <c r="K13" s="9"/>
      <c r="L13" s="10"/>
      <c r="M13" s="10"/>
      <c r="N13" s="10" t="s">
        <v>487</v>
      </c>
      <c r="O13" s="9" t="s">
        <v>469</v>
      </c>
      <c r="P13" s="9">
        <v>25</v>
      </c>
      <c r="Q13" s="34" t="s">
        <v>511</v>
      </c>
      <c r="R13" s="35">
        <v>1120</v>
      </c>
      <c r="S13" s="35"/>
      <c r="T13" s="36">
        <v>4000</v>
      </c>
      <c r="U13" s="36">
        <v>4000</v>
      </c>
      <c r="V13" s="35">
        <v>1120</v>
      </c>
      <c r="W13" s="35"/>
      <c r="X13" s="9">
        <v>1</v>
      </c>
      <c r="Y13" s="36">
        <v>4000</v>
      </c>
      <c r="Z13" s="9">
        <v>1</v>
      </c>
      <c r="AA13" s="36">
        <v>4000</v>
      </c>
      <c r="AB13" s="35"/>
      <c r="AC13" s="37"/>
      <c r="AD13" s="71"/>
      <c r="AE13" s="38"/>
      <c r="AF13" s="39"/>
      <c r="AG13" s="39"/>
      <c r="AH13" s="38"/>
      <c r="AI13" s="9" t="s">
        <v>5</v>
      </c>
      <c r="AJ13" s="32"/>
      <c r="AK13" s="32" t="s">
        <v>17</v>
      </c>
      <c r="AL13" s="32"/>
      <c r="AM13" s="40" t="s">
        <v>486</v>
      </c>
      <c r="AN13" s="41"/>
      <c r="AO13" s="188"/>
      <c r="AP13" s="188"/>
      <c r="AQ13" s="185"/>
      <c r="AR13" s="185"/>
    </row>
    <row r="14" spans="1:46">
      <c r="B14" s="29">
        <v>2022</v>
      </c>
      <c r="C14" s="29">
        <v>5</v>
      </c>
      <c r="D14" s="29">
        <v>31</v>
      </c>
      <c r="E14" s="30" t="s">
        <v>494</v>
      </c>
      <c r="F14" s="29"/>
      <c r="G14" s="208"/>
      <c r="H14" s="32" t="s">
        <v>467</v>
      </c>
      <c r="I14" s="33" t="s">
        <v>43</v>
      </c>
      <c r="J14" s="32"/>
      <c r="K14" s="9"/>
      <c r="L14" s="10"/>
      <c r="M14" s="10"/>
      <c r="N14" s="10"/>
      <c r="O14" s="9"/>
      <c r="P14" s="191">
        <v>25</v>
      </c>
      <c r="Q14" s="34" t="s">
        <v>483</v>
      </c>
      <c r="R14" s="35">
        <v>1120</v>
      </c>
      <c r="S14" s="35"/>
      <c r="T14" s="36" t="s">
        <v>30</v>
      </c>
      <c r="U14" s="472">
        <v>500</v>
      </c>
      <c r="V14" s="35">
        <v>1120</v>
      </c>
      <c r="W14" s="35"/>
      <c r="X14" s="9">
        <v>1</v>
      </c>
      <c r="Y14" s="35"/>
      <c r="Z14" s="9">
        <v>1</v>
      </c>
      <c r="AA14" s="472">
        <v>500</v>
      </c>
      <c r="AB14" s="35">
        <v>12700</v>
      </c>
      <c r="AC14" s="37" t="s">
        <v>756</v>
      </c>
      <c r="AD14" s="71"/>
      <c r="AE14" s="38"/>
      <c r="AF14" s="39"/>
      <c r="AG14" s="39"/>
      <c r="AH14" s="38"/>
      <c r="AI14" s="9"/>
      <c r="AJ14" s="32"/>
      <c r="AK14" s="32" t="s">
        <v>17</v>
      </c>
      <c r="AL14" s="32"/>
      <c r="AM14" s="40" t="s">
        <v>486</v>
      </c>
      <c r="AN14" s="41"/>
      <c r="AO14" s="188"/>
      <c r="AP14" s="188"/>
      <c r="AQ14" s="185"/>
      <c r="AR14" s="185"/>
    </row>
    <row r="16" spans="1:46">
      <c r="A16">
        <v>1</v>
      </c>
      <c r="B16" s="29">
        <v>2022</v>
      </c>
      <c r="C16" s="29">
        <v>5</v>
      </c>
      <c r="D16" s="29">
        <v>31</v>
      </c>
      <c r="E16" s="30" t="s">
        <v>494</v>
      </c>
      <c r="F16" s="29"/>
      <c r="G16" s="31"/>
      <c r="H16" s="32" t="s">
        <v>467</v>
      </c>
      <c r="I16" s="33" t="s">
        <v>58</v>
      </c>
      <c r="J16" s="32"/>
      <c r="K16" s="9"/>
      <c r="L16" s="10"/>
      <c r="M16" s="9"/>
      <c r="N16" s="10"/>
      <c r="O16" s="9"/>
      <c r="P16" s="9">
        <v>12</v>
      </c>
      <c r="Q16" s="34" t="s">
        <v>483</v>
      </c>
      <c r="R16" s="35">
        <v>1120</v>
      </c>
      <c r="S16" s="35"/>
      <c r="T16" s="36" t="s">
        <v>30</v>
      </c>
      <c r="U16" s="35">
        <v>200</v>
      </c>
      <c r="V16" s="35">
        <v>1120</v>
      </c>
      <c r="W16" s="35">
        <v>1120</v>
      </c>
      <c r="X16" s="9">
        <v>1</v>
      </c>
      <c r="Y16" s="35">
        <v>200</v>
      </c>
      <c r="Z16" s="9">
        <v>1</v>
      </c>
      <c r="AA16" s="35">
        <v>200</v>
      </c>
      <c r="AB16" s="35"/>
      <c r="AC16" s="37"/>
      <c r="AD16" s="37"/>
      <c r="AE16" s="38"/>
      <c r="AF16" s="39"/>
      <c r="AG16" s="39"/>
      <c r="AH16" s="38"/>
      <c r="AI16" s="9"/>
      <c r="AJ16" s="32"/>
      <c r="AK16" s="32"/>
      <c r="AL16" s="32"/>
      <c r="AM16" s="40"/>
      <c r="AN16" s="41"/>
      <c r="AO16" s="188"/>
      <c r="AP16" s="188"/>
      <c r="AQ16" s="185"/>
      <c r="AR16" s="185"/>
    </row>
    <row r="17" spans="1:44">
      <c r="A17">
        <v>1</v>
      </c>
      <c r="B17" s="29">
        <v>2022</v>
      </c>
      <c r="C17" s="29">
        <v>5</v>
      </c>
      <c r="D17" s="29">
        <v>31</v>
      </c>
      <c r="E17" s="30" t="s">
        <v>494</v>
      </c>
      <c r="F17" s="29">
        <v>5</v>
      </c>
      <c r="G17" s="31" t="s">
        <v>485</v>
      </c>
      <c r="H17" s="32" t="s">
        <v>467</v>
      </c>
      <c r="I17" s="33" t="s">
        <v>47</v>
      </c>
      <c r="J17" s="32"/>
      <c r="K17" s="9"/>
      <c r="L17" s="10"/>
      <c r="M17" s="10"/>
      <c r="N17" s="10" t="s">
        <v>487</v>
      </c>
      <c r="O17" s="9" t="s">
        <v>469</v>
      </c>
      <c r="P17" s="9">
        <v>50</v>
      </c>
      <c r="Q17" s="34" t="s">
        <v>511</v>
      </c>
      <c r="R17" s="35">
        <v>1120</v>
      </c>
      <c r="S17" s="35"/>
      <c r="T17" s="36">
        <v>4000</v>
      </c>
      <c r="U17" s="36">
        <v>4000</v>
      </c>
      <c r="V17" s="35">
        <v>1120</v>
      </c>
      <c r="W17" s="35">
        <v>1120</v>
      </c>
      <c r="X17" s="9">
        <v>1</v>
      </c>
      <c r="Y17" s="36">
        <v>4000</v>
      </c>
      <c r="Z17" s="9">
        <v>1</v>
      </c>
      <c r="AA17" s="36">
        <v>4000</v>
      </c>
      <c r="AB17" s="35"/>
      <c r="AC17" s="37"/>
      <c r="AD17" s="37"/>
      <c r="AE17" s="38"/>
      <c r="AF17" s="39"/>
      <c r="AG17" s="39"/>
      <c r="AH17" s="38"/>
      <c r="AI17" s="9" t="s">
        <v>5</v>
      </c>
      <c r="AJ17" s="32"/>
      <c r="AK17" s="32" t="s">
        <v>6</v>
      </c>
      <c r="AL17" s="32"/>
      <c r="AM17" s="40" t="s">
        <v>486</v>
      </c>
      <c r="AN17" s="41"/>
      <c r="AO17" s="188"/>
      <c r="AP17" s="188"/>
      <c r="AQ17" s="185"/>
      <c r="AR17" s="185"/>
    </row>
    <row r="18" spans="1:44">
      <c r="B18" s="29">
        <v>2022</v>
      </c>
      <c r="C18" s="29">
        <v>5</v>
      </c>
      <c r="D18" s="29">
        <v>31</v>
      </c>
      <c r="E18" s="30" t="s">
        <v>494</v>
      </c>
      <c r="F18" s="29">
        <v>5</v>
      </c>
      <c r="G18" s="31" t="s">
        <v>485</v>
      </c>
      <c r="H18" s="32" t="s">
        <v>467</v>
      </c>
      <c r="I18" s="33" t="s">
        <v>47</v>
      </c>
      <c r="J18" s="32"/>
      <c r="K18" s="9"/>
      <c r="L18" s="10"/>
      <c r="M18" s="10"/>
      <c r="N18" s="10" t="s">
        <v>487</v>
      </c>
      <c r="O18" s="9" t="s">
        <v>469</v>
      </c>
      <c r="P18" s="9">
        <v>50</v>
      </c>
      <c r="Q18" s="34" t="s">
        <v>511</v>
      </c>
      <c r="R18" s="35">
        <v>1120</v>
      </c>
      <c r="S18" s="35"/>
      <c r="T18" s="36">
        <v>4000</v>
      </c>
      <c r="U18" s="36">
        <v>4000</v>
      </c>
      <c r="V18" s="35">
        <v>1120</v>
      </c>
      <c r="W18" s="35">
        <v>1120</v>
      </c>
      <c r="X18" s="9">
        <v>1</v>
      </c>
      <c r="Y18" s="36">
        <v>4000</v>
      </c>
      <c r="Z18" s="9">
        <v>1</v>
      </c>
      <c r="AA18" s="36">
        <v>4000</v>
      </c>
      <c r="AB18" s="35"/>
      <c r="AC18" s="37"/>
      <c r="AD18" s="37"/>
      <c r="AE18" s="38"/>
      <c r="AF18" s="39"/>
      <c r="AG18" s="39"/>
      <c r="AH18" s="38"/>
      <c r="AI18" s="9" t="s">
        <v>5</v>
      </c>
      <c r="AJ18" s="32"/>
      <c r="AK18" s="32" t="s">
        <v>6</v>
      </c>
      <c r="AL18" s="32"/>
      <c r="AM18" s="40" t="s">
        <v>486</v>
      </c>
      <c r="AN18" s="41"/>
      <c r="AO18" s="188"/>
      <c r="AP18" s="188"/>
      <c r="AQ18" s="185"/>
      <c r="AR18" s="185"/>
    </row>
    <row r="19" spans="1:44">
      <c r="B19" s="29">
        <v>2022</v>
      </c>
      <c r="C19" s="29">
        <v>5</v>
      </c>
      <c r="D19" s="29">
        <v>31</v>
      </c>
      <c r="E19" s="30" t="s">
        <v>494</v>
      </c>
      <c r="F19" s="29">
        <v>5</v>
      </c>
      <c r="G19" s="31" t="s">
        <v>485</v>
      </c>
      <c r="H19" s="32" t="s">
        <v>467</v>
      </c>
      <c r="I19" s="33" t="s">
        <v>47</v>
      </c>
      <c r="J19" s="32"/>
      <c r="K19" s="9"/>
      <c r="L19" s="10"/>
      <c r="M19" s="10"/>
      <c r="N19" s="10" t="s">
        <v>487</v>
      </c>
      <c r="O19" s="9" t="s">
        <v>469</v>
      </c>
      <c r="P19" s="9">
        <v>50</v>
      </c>
      <c r="Q19" s="34" t="s">
        <v>511</v>
      </c>
      <c r="R19" s="35">
        <v>1120</v>
      </c>
      <c r="S19" s="35"/>
      <c r="T19" s="36">
        <v>4000</v>
      </c>
      <c r="U19" s="36">
        <v>4000</v>
      </c>
      <c r="V19" s="35">
        <v>1120</v>
      </c>
      <c r="W19" s="35">
        <v>1120</v>
      </c>
      <c r="X19" s="9">
        <v>1</v>
      </c>
      <c r="Y19" s="36">
        <v>4000</v>
      </c>
      <c r="Z19" s="9">
        <v>1</v>
      </c>
      <c r="AA19" s="36">
        <v>4000</v>
      </c>
      <c r="AB19" s="35"/>
      <c r="AC19" s="37"/>
      <c r="AD19" s="71"/>
      <c r="AE19" s="38"/>
      <c r="AF19" s="39"/>
      <c r="AG19" s="39"/>
      <c r="AH19" s="38"/>
      <c r="AI19" s="9" t="s">
        <v>5</v>
      </c>
      <c r="AJ19" s="32"/>
      <c r="AK19" s="32" t="s">
        <v>6</v>
      </c>
      <c r="AL19" s="32"/>
      <c r="AM19" s="40" t="s">
        <v>486</v>
      </c>
      <c r="AN19" s="41"/>
      <c r="AO19" s="188"/>
      <c r="AP19" s="188"/>
      <c r="AQ19" s="185"/>
      <c r="AR19" s="185"/>
    </row>
    <row r="20" spans="1:44">
      <c r="B20" s="29">
        <v>2022</v>
      </c>
      <c r="C20" s="29">
        <v>5</v>
      </c>
      <c r="D20" s="29">
        <v>31</v>
      </c>
      <c r="E20" s="30" t="s">
        <v>494</v>
      </c>
      <c r="F20" s="29"/>
      <c r="G20" s="208"/>
      <c r="H20" s="32" t="s">
        <v>467</v>
      </c>
      <c r="I20" s="33" t="s">
        <v>43</v>
      </c>
      <c r="J20" s="32"/>
      <c r="K20" s="9"/>
      <c r="L20" s="10"/>
      <c r="M20" s="10"/>
      <c r="N20" s="10"/>
      <c r="O20" s="9"/>
      <c r="P20" s="191">
        <v>25</v>
      </c>
      <c r="Q20" s="34" t="s">
        <v>483</v>
      </c>
      <c r="R20" s="35">
        <v>1120</v>
      </c>
      <c r="S20" s="35"/>
      <c r="T20" s="36" t="s">
        <v>30</v>
      </c>
      <c r="U20" s="192">
        <v>350</v>
      </c>
      <c r="V20" s="35">
        <v>1120</v>
      </c>
      <c r="W20" s="35">
        <v>1120</v>
      </c>
      <c r="X20" s="9">
        <v>1</v>
      </c>
      <c r="Y20" s="35"/>
      <c r="Z20" s="9">
        <v>1</v>
      </c>
      <c r="AA20" s="192">
        <v>350</v>
      </c>
      <c r="AB20" s="35">
        <v>12550</v>
      </c>
      <c r="AC20" s="37" t="s">
        <v>914</v>
      </c>
      <c r="AD20" s="71"/>
      <c r="AE20" s="38"/>
      <c r="AF20" s="39"/>
      <c r="AG20" s="39"/>
      <c r="AH20" s="38"/>
      <c r="AI20" s="9"/>
      <c r="AJ20" s="32"/>
      <c r="AK20" s="32" t="s">
        <v>6</v>
      </c>
      <c r="AL20" s="32"/>
      <c r="AM20" s="40" t="s">
        <v>486</v>
      </c>
      <c r="AN20" s="41"/>
      <c r="AO20" s="188"/>
      <c r="AP20" s="188"/>
      <c r="AQ20" s="185"/>
      <c r="AR20" s="185"/>
    </row>
    <row r="22" spans="1:44">
      <c r="A22">
        <v>1</v>
      </c>
      <c r="B22" s="29">
        <v>2022</v>
      </c>
      <c r="C22" s="29">
        <v>5</v>
      </c>
      <c r="D22" s="29">
        <v>31</v>
      </c>
      <c r="E22" s="30" t="s">
        <v>494</v>
      </c>
      <c r="F22" s="29"/>
      <c r="G22" s="31"/>
      <c r="H22" s="32" t="s">
        <v>467</v>
      </c>
      <c r="I22" s="33" t="s">
        <v>58</v>
      </c>
      <c r="J22" s="32"/>
      <c r="K22" s="9"/>
      <c r="L22" s="10"/>
      <c r="M22" s="9"/>
      <c r="N22" s="10"/>
      <c r="O22" s="9"/>
      <c r="P22" s="9">
        <v>12</v>
      </c>
      <c r="Q22" s="34" t="s">
        <v>483</v>
      </c>
      <c r="R22" s="35">
        <v>1120</v>
      </c>
      <c r="S22" s="35"/>
      <c r="T22" s="36" t="s">
        <v>30</v>
      </c>
      <c r="U22" s="35">
        <v>200</v>
      </c>
      <c r="V22" s="35">
        <v>1120</v>
      </c>
      <c r="W22" s="35"/>
      <c r="X22" s="9">
        <v>1</v>
      </c>
      <c r="Y22" s="35">
        <v>200</v>
      </c>
      <c r="Z22" s="9">
        <v>1</v>
      </c>
      <c r="AA22" s="35">
        <v>200</v>
      </c>
      <c r="AB22" s="35"/>
      <c r="AC22" s="37"/>
      <c r="AD22" s="37"/>
      <c r="AE22" s="38"/>
      <c r="AF22" s="39"/>
      <c r="AG22" s="39"/>
      <c r="AH22" s="38"/>
      <c r="AI22" s="9"/>
      <c r="AJ22" s="32"/>
      <c r="AK22" s="32"/>
      <c r="AL22" s="32"/>
      <c r="AM22" s="40"/>
      <c r="AN22" s="41"/>
      <c r="AO22" s="188"/>
      <c r="AP22" s="188"/>
      <c r="AQ22" s="185"/>
      <c r="AR22" s="185"/>
    </row>
    <row r="23" spans="1:44">
      <c r="A23">
        <v>1</v>
      </c>
      <c r="B23" s="29">
        <v>2022</v>
      </c>
      <c r="C23" s="29">
        <v>5</v>
      </c>
      <c r="D23" s="29">
        <v>31</v>
      </c>
      <c r="E23" s="30" t="s">
        <v>494</v>
      </c>
      <c r="F23" s="29">
        <v>5</v>
      </c>
      <c r="G23" s="31" t="s">
        <v>485</v>
      </c>
      <c r="H23" s="32" t="s">
        <v>467</v>
      </c>
      <c r="I23" s="33" t="s">
        <v>47</v>
      </c>
      <c r="J23" s="32"/>
      <c r="K23" s="9"/>
      <c r="L23" s="10"/>
      <c r="M23" s="10"/>
      <c r="N23" s="10" t="s">
        <v>487</v>
      </c>
      <c r="O23" s="9" t="s">
        <v>469</v>
      </c>
      <c r="P23" s="9">
        <v>50</v>
      </c>
      <c r="Q23" s="34" t="s">
        <v>511</v>
      </c>
      <c r="R23" s="35">
        <v>1120</v>
      </c>
      <c r="S23" s="35"/>
      <c r="T23" s="36">
        <v>4000</v>
      </c>
      <c r="U23" s="36">
        <v>4000</v>
      </c>
      <c r="V23" s="35">
        <v>1120</v>
      </c>
      <c r="W23" s="35"/>
      <c r="X23" s="9">
        <v>1</v>
      </c>
      <c r="Y23" s="36">
        <v>4000</v>
      </c>
      <c r="Z23" s="9">
        <v>1</v>
      </c>
      <c r="AA23" s="36">
        <v>4000</v>
      </c>
      <c r="AB23" s="35"/>
      <c r="AC23" s="37"/>
      <c r="AD23" s="37"/>
      <c r="AE23" s="38"/>
      <c r="AF23" s="39"/>
      <c r="AG23" s="39"/>
      <c r="AH23" s="38"/>
      <c r="AI23" s="9" t="s">
        <v>5</v>
      </c>
      <c r="AJ23" s="32"/>
      <c r="AK23" s="32" t="s">
        <v>6</v>
      </c>
      <c r="AL23" s="32"/>
      <c r="AM23" s="40" t="s">
        <v>486</v>
      </c>
      <c r="AN23" s="41"/>
      <c r="AO23" s="188"/>
      <c r="AP23" s="188"/>
      <c r="AQ23" s="185"/>
      <c r="AR23" s="185"/>
    </row>
    <row r="24" spans="1:44">
      <c r="B24" s="29">
        <v>2022</v>
      </c>
      <c r="C24" s="29">
        <v>5</v>
      </c>
      <c r="D24" s="29">
        <v>31</v>
      </c>
      <c r="E24" s="30" t="s">
        <v>494</v>
      </c>
      <c r="F24" s="29">
        <v>5</v>
      </c>
      <c r="G24" s="31" t="s">
        <v>485</v>
      </c>
      <c r="H24" s="32" t="s">
        <v>467</v>
      </c>
      <c r="I24" s="33" t="s">
        <v>47</v>
      </c>
      <c r="J24" s="32"/>
      <c r="K24" s="9"/>
      <c r="L24" s="10"/>
      <c r="M24" s="10"/>
      <c r="N24" s="10" t="s">
        <v>487</v>
      </c>
      <c r="O24" s="9" t="s">
        <v>469</v>
      </c>
      <c r="P24" s="9">
        <v>50</v>
      </c>
      <c r="Q24" s="34" t="s">
        <v>511</v>
      </c>
      <c r="R24" s="35">
        <v>1120</v>
      </c>
      <c r="S24" s="35"/>
      <c r="T24" s="36">
        <v>4000</v>
      </c>
      <c r="U24" s="36">
        <v>4000</v>
      </c>
      <c r="V24" s="35">
        <v>1120</v>
      </c>
      <c r="W24" s="35"/>
      <c r="X24" s="9">
        <v>1</v>
      </c>
      <c r="Y24" s="36">
        <v>4000</v>
      </c>
      <c r="Z24" s="9">
        <v>1</v>
      </c>
      <c r="AA24" s="36">
        <v>4000</v>
      </c>
      <c r="AB24" s="35"/>
      <c r="AC24" s="37"/>
      <c r="AD24" s="37"/>
      <c r="AE24" s="38"/>
      <c r="AF24" s="39"/>
      <c r="AG24" s="39"/>
      <c r="AH24" s="38"/>
      <c r="AI24" s="9" t="s">
        <v>5</v>
      </c>
      <c r="AJ24" s="32"/>
      <c r="AK24" s="32" t="s">
        <v>6</v>
      </c>
      <c r="AL24" s="32"/>
      <c r="AM24" s="40" t="s">
        <v>486</v>
      </c>
      <c r="AN24" s="41"/>
      <c r="AO24" s="188"/>
      <c r="AP24" s="188"/>
      <c r="AQ24" s="185"/>
      <c r="AR24" s="185"/>
    </row>
    <row r="25" spans="1:44">
      <c r="B25" s="29">
        <v>2022</v>
      </c>
      <c r="C25" s="29">
        <v>5</v>
      </c>
      <c r="D25" s="29">
        <v>31</v>
      </c>
      <c r="E25" s="30" t="s">
        <v>494</v>
      </c>
      <c r="F25" s="29">
        <v>5</v>
      </c>
      <c r="G25" s="31" t="s">
        <v>485</v>
      </c>
      <c r="H25" s="32" t="s">
        <v>467</v>
      </c>
      <c r="I25" s="33" t="s">
        <v>47</v>
      </c>
      <c r="J25" s="32"/>
      <c r="K25" s="9"/>
      <c r="L25" s="10"/>
      <c r="M25" s="10"/>
      <c r="N25" s="10" t="s">
        <v>487</v>
      </c>
      <c r="O25" s="9" t="s">
        <v>469</v>
      </c>
      <c r="P25" s="9">
        <v>50</v>
      </c>
      <c r="Q25" s="34" t="s">
        <v>511</v>
      </c>
      <c r="R25" s="35">
        <v>1120</v>
      </c>
      <c r="S25" s="35"/>
      <c r="T25" s="36">
        <v>4000</v>
      </c>
      <c r="U25" s="36">
        <v>4000</v>
      </c>
      <c r="V25" s="35">
        <v>1120</v>
      </c>
      <c r="W25" s="35"/>
      <c r="X25" s="9">
        <v>1</v>
      </c>
      <c r="Y25" s="36">
        <v>4000</v>
      </c>
      <c r="Z25" s="9">
        <v>1</v>
      </c>
      <c r="AA25" s="36">
        <v>4000</v>
      </c>
      <c r="AB25" s="35"/>
      <c r="AC25" s="37"/>
      <c r="AD25" s="71"/>
      <c r="AE25" s="38"/>
      <c r="AF25" s="39"/>
      <c r="AG25" s="39"/>
      <c r="AH25" s="38"/>
      <c r="AI25" s="9" t="s">
        <v>5</v>
      </c>
      <c r="AJ25" s="32"/>
      <c r="AK25" s="32" t="s">
        <v>6</v>
      </c>
      <c r="AL25" s="32"/>
      <c r="AM25" s="40" t="s">
        <v>486</v>
      </c>
      <c r="AN25" s="41"/>
      <c r="AO25" s="188"/>
      <c r="AP25" s="188"/>
      <c r="AQ25" s="185"/>
      <c r="AR25" s="185"/>
    </row>
    <row r="26" spans="1:44">
      <c r="B26" s="29">
        <v>2022</v>
      </c>
      <c r="C26" s="29">
        <v>5</v>
      </c>
      <c r="D26" s="29">
        <v>31</v>
      </c>
      <c r="E26" s="30" t="s">
        <v>494</v>
      </c>
      <c r="F26" s="29"/>
      <c r="G26" s="208"/>
      <c r="H26" s="32" t="s">
        <v>467</v>
      </c>
      <c r="I26" s="33" t="s">
        <v>43</v>
      </c>
      <c r="J26" s="32"/>
      <c r="K26" s="9"/>
      <c r="L26" s="10"/>
      <c r="M26" s="10"/>
      <c r="N26" s="10"/>
      <c r="O26" s="9"/>
      <c r="P26" s="191">
        <v>25</v>
      </c>
      <c r="Q26" s="34" t="s">
        <v>483</v>
      </c>
      <c r="R26" s="35">
        <v>1120</v>
      </c>
      <c r="S26" s="35"/>
      <c r="T26" s="36" t="s">
        <v>30</v>
      </c>
      <c r="U26" s="192">
        <v>350</v>
      </c>
      <c r="V26" s="35">
        <v>1120</v>
      </c>
      <c r="W26" s="35"/>
      <c r="X26" s="9">
        <v>1</v>
      </c>
      <c r="Y26" s="35"/>
      <c r="Z26" s="9">
        <v>1</v>
      </c>
      <c r="AA26" s="192">
        <v>350</v>
      </c>
      <c r="AB26" s="35">
        <v>12550</v>
      </c>
      <c r="AC26" s="37" t="s">
        <v>756</v>
      </c>
      <c r="AD26" s="71"/>
      <c r="AE26" s="38"/>
      <c r="AF26" s="39"/>
      <c r="AG26" s="39"/>
      <c r="AH26" s="38"/>
      <c r="AI26" s="9"/>
      <c r="AJ26" s="32"/>
      <c r="AK26" s="32" t="s">
        <v>6</v>
      </c>
      <c r="AL26" s="32"/>
      <c r="AM26" s="40" t="s">
        <v>486</v>
      </c>
      <c r="AN26" s="41"/>
      <c r="AO26" s="188"/>
      <c r="AP26" s="188"/>
      <c r="AQ26" s="185"/>
      <c r="AR26" s="185"/>
    </row>
    <row r="28" spans="1:44">
      <c r="A28">
        <v>1</v>
      </c>
      <c r="B28" s="29">
        <v>2022</v>
      </c>
      <c r="C28" s="29">
        <v>5</v>
      </c>
      <c r="D28" s="29">
        <v>7</v>
      </c>
      <c r="E28" s="30" t="s">
        <v>495</v>
      </c>
      <c r="F28" s="29"/>
      <c r="G28" s="31"/>
      <c r="H28" s="32" t="s">
        <v>467</v>
      </c>
      <c r="I28" s="33" t="s">
        <v>58</v>
      </c>
      <c r="J28" s="32"/>
      <c r="K28" s="9"/>
      <c r="L28" s="10"/>
      <c r="M28" s="9"/>
      <c r="N28" s="70"/>
      <c r="O28" s="9"/>
      <c r="P28" s="9">
        <v>12</v>
      </c>
      <c r="Q28" s="34" t="s">
        <v>483</v>
      </c>
      <c r="R28" s="35">
        <v>1005</v>
      </c>
      <c r="S28" s="35"/>
      <c r="T28" s="36" t="s">
        <v>30</v>
      </c>
      <c r="U28" s="35">
        <v>200</v>
      </c>
      <c r="V28" s="35">
        <v>1005</v>
      </c>
      <c r="W28" s="35">
        <v>1000</v>
      </c>
      <c r="X28" s="9">
        <v>1</v>
      </c>
      <c r="Y28" s="35">
        <v>200</v>
      </c>
      <c r="Z28" s="9">
        <v>1</v>
      </c>
      <c r="AA28" s="35">
        <v>200</v>
      </c>
      <c r="AB28" s="35"/>
      <c r="AC28" s="70"/>
      <c r="AD28" s="37"/>
      <c r="AE28" s="72"/>
      <c r="AF28" s="39"/>
      <c r="AG28" s="39"/>
      <c r="AH28" s="38"/>
      <c r="AI28" s="9"/>
      <c r="AJ28" s="32"/>
      <c r="AK28" s="32"/>
      <c r="AL28" s="32"/>
      <c r="AM28" s="40"/>
      <c r="AN28" s="41"/>
      <c r="AO28" s="188"/>
      <c r="AP28" s="188"/>
      <c r="AQ28" s="185"/>
      <c r="AR28" s="185"/>
    </row>
    <row r="29" spans="1:44">
      <c r="A29">
        <v>1</v>
      </c>
      <c r="B29" s="29">
        <v>2022</v>
      </c>
      <c r="C29" s="29">
        <v>5</v>
      </c>
      <c r="D29" s="29">
        <v>7</v>
      </c>
      <c r="E29" s="30" t="s">
        <v>495</v>
      </c>
      <c r="F29" s="29">
        <v>2</v>
      </c>
      <c r="G29" s="31" t="s">
        <v>485</v>
      </c>
      <c r="H29" s="32" t="s">
        <v>467</v>
      </c>
      <c r="I29" s="33" t="s">
        <v>47</v>
      </c>
      <c r="J29" s="32"/>
      <c r="K29" s="9"/>
      <c r="L29" s="10"/>
      <c r="M29" s="10"/>
      <c r="N29" s="10" t="s">
        <v>503</v>
      </c>
      <c r="O29" s="9" t="s">
        <v>469</v>
      </c>
      <c r="P29" s="9">
        <v>50</v>
      </c>
      <c r="Q29" s="34" t="s">
        <v>284</v>
      </c>
      <c r="R29" s="35">
        <v>1000</v>
      </c>
      <c r="S29" s="35"/>
      <c r="T29" s="36">
        <v>6000</v>
      </c>
      <c r="U29" s="36">
        <v>6000</v>
      </c>
      <c r="V29" s="35">
        <v>1000</v>
      </c>
      <c r="W29" s="35">
        <v>1000</v>
      </c>
      <c r="X29" s="9">
        <v>1</v>
      </c>
      <c r="Y29" s="36">
        <v>6000</v>
      </c>
      <c r="Z29" s="9">
        <v>1</v>
      </c>
      <c r="AA29" s="36">
        <v>6000</v>
      </c>
      <c r="AB29" s="35"/>
      <c r="AC29" s="37"/>
      <c r="AD29" s="37"/>
      <c r="AE29" s="38"/>
      <c r="AF29" s="39"/>
      <c r="AG29" s="39"/>
      <c r="AH29" s="38"/>
      <c r="AI29" s="9" t="s">
        <v>5</v>
      </c>
      <c r="AJ29" s="32"/>
      <c r="AK29" s="32" t="s">
        <v>6</v>
      </c>
      <c r="AL29" s="32"/>
      <c r="AM29" s="40" t="s">
        <v>486</v>
      </c>
      <c r="AN29" s="41"/>
      <c r="AO29" s="188"/>
      <c r="AP29" s="188"/>
      <c r="AQ29" s="185"/>
      <c r="AR29" s="185"/>
    </row>
    <row r="30" spans="1:44">
      <c r="A30">
        <v>1</v>
      </c>
      <c r="B30" s="29">
        <v>2022</v>
      </c>
      <c r="C30" s="29">
        <v>5</v>
      </c>
      <c r="D30" s="29">
        <v>7</v>
      </c>
      <c r="E30" s="30" t="s">
        <v>495</v>
      </c>
      <c r="F30" s="29">
        <v>2</v>
      </c>
      <c r="G30" s="31" t="s">
        <v>485</v>
      </c>
      <c r="H30" s="32" t="s">
        <v>467</v>
      </c>
      <c r="I30" s="33" t="s">
        <v>47</v>
      </c>
      <c r="J30" s="32"/>
      <c r="K30" s="9"/>
      <c r="L30" s="10"/>
      <c r="M30" s="10"/>
      <c r="N30" s="10" t="s">
        <v>503</v>
      </c>
      <c r="O30" s="9" t="s">
        <v>469</v>
      </c>
      <c r="P30" s="9">
        <v>50</v>
      </c>
      <c r="Q30" s="34" t="s">
        <v>284</v>
      </c>
      <c r="R30" s="35">
        <v>1000</v>
      </c>
      <c r="S30" s="35"/>
      <c r="T30" s="36">
        <v>6000</v>
      </c>
      <c r="U30" s="36">
        <v>6000</v>
      </c>
      <c r="V30" s="35">
        <v>1000</v>
      </c>
      <c r="W30" s="35">
        <v>1000</v>
      </c>
      <c r="X30" s="9">
        <v>1</v>
      </c>
      <c r="Y30" s="36">
        <v>6000</v>
      </c>
      <c r="Z30" s="9">
        <v>1</v>
      </c>
      <c r="AA30" s="36">
        <v>6000</v>
      </c>
      <c r="AB30" s="35"/>
      <c r="AC30" s="37"/>
      <c r="AD30" s="37"/>
      <c r="AE30" s="38"/>
      <c r="AF30" s="39"/>
      <c r="AG30" s="39"/>
      <c r="AH30" s="38"/>
      <c r="AI30" s="9" t="s">
        <v>5</v>
      </c>
      <c r="AJ30" s="32"/>
      <c r="AK30" s="32" t="s">
        <v>6</v>
      </c>
      <c r="AL30" s="32"/>
      <c r="AM30" s="40" t="s">
        <v>486</v>
      </c>
      <c r="AN30" s="41"/>
      <c r="AO30" s="188"/>
      <c r="AP30" s="188"/>
      <c r="AQ30" s="185"/>
      <c r="AR30" s="185"/>
    </row>
    <row r="31" spans="1:44">
      <c r="A31">
        <v>1</v>
      </c>
      <c r="B31" s="29">
        <v>2022</v>
      </c>
      <c r="C31" s="29">
        <v>5</v>
      </c>
      <c r="D31" s="29">
        <v>7</v>
      </c>
      <c r="E31" s="30" t="s">
        <v>495</v>
      </c>
      <c r="F31" s="29">
        <v>2</v>
      </c>
      <c r="G31" s="31" t="s">
        <v>485</v>
      </c>
      <c r="H31" s="32" t="s">
        <v>467</v>
      </c>
      <c r="I31" s="33" t="s">
        <v>47</v>
      </c>
      <c r="J31" s="32"/>
      <c r="K31" s="9"/>
      <c r="L31" s="10"/>
      <c r="M31" s="10"/>
      <c r="N31" s="10" t="s">
        <v>503</v>
      </c>
      <c r="O31" s="9" t="s">
        <v>469</v>
      </c>
      <c r="P31" s="9">
        <v>50</v>
      </c>
      <c r="Q31" s="34" t="s">
        <v>284</v>
      </c>
      <c r="R31" s="35">
        <v>1000</v>
      </c>
      <c r="S31" s="35"/>
      <c r="T31" s="36">
        <v>6000</v>
      </c>
      <c r="U31" s="36">
        <v>6000</v>
      </c>
      <c r="V31" s="35">
        <v>1000</v>
      </c>
      <c r="W31" s="35">
        <v>1000</v>
      </c>
      <c r="X31" s="9">
        <v>1</v>
      </c>
      <c r="Y31" s="36">
        <v>6000</v>
      </c>
      <c r="Z31" s="9">
        <v>1</v>
      </c>
      <c r="AA31" s="36">
        <v>6000</v>
      </c>
      <c r="AB31" s="35"/>
      <c r="AC31" s="37"/>
      <c r="AD31" s="37"/>
      <c r="AE31" s="38"/>
      <c r="AF31" s="39"/>
      <c r="AG31" s="39"/>
      <c r="AH31" s="38"/>
      <c r="AI31" s="9" t="s">
        <v>5</v>
      </c>
      <c r="AJ31" s="32"/>
      <c r="AK31" s="32" t="s">
        <v>6</v>
      </c>
      <c r="AL31" s="32"/>
      <c r="AM31" s="40" t="s">
        <v>486</v>
      </c>
      <c r="AN31" s="41"/>
      <c r="AO31" s="188"/>
      <c r="AP31" s="188"/>
      <c r="AQ31" s="185"/>
      <c r="AR31" s="185"/>
    </row>
    <row r="32" spans="1:44">
      <c r="B32" s="29">
        <v>2022</v>
      </c>
      <c r="C32" s="29">
        <v>5</v>
      </c>
      <c r="D32" s="29">
        <v>7</v>
      </c>
      <c r="E32" s="30" t="s">
        <v>495</v>
      </c>
      <c r="F32" s="29"/>
      <c r="G32" s="208"/>
      <c r="H32" s="32" t="s">
        <v>467</v>
      </c>
      <c r="I32" s="68" t="s">
        <v>43</v>
      </c>
      <c r="J32" s="32"/>
      <c r="K32" s="9"/>
      <c r="L32" s="10"/>
      <c r="M32" s="10"/>
      <c r="N32" s="10"/>
      <c r="O32" s="69"/>
      <c r="P32" s="191">
        <v>25</v>
      </c>
      <c r="Q32" s="34" t="s">
        <v>483</v>
      </c>
      <c r="R32" s="35">
        <v>1000</v>
      </c>
      <c r="S32" s="35"/>
      <c r="T32" s="36" t="s">
        <v>30</v>
      </c>
      <c r="U32" s="192">
        <v>350</v>
      </c>
      <c r="V32" s="35">
        <v>1000</v>
      </c>
      <c r="W32" s="35">
        <v>1000</v>
      </c>
      <c r="X32" s="9">
        <v>1</v>
      </c>
      <c r="Y32" s="35"/>
      <c r="Z32" s="9">
        <v>1</v>
      </c>
      <c r="AA32" s="192">
        <v>350</v>
      </c>
      <c r="AB32" s="35">
        <v>18550</v>
      </c>
      <c r="AC32" s="37" t="s">
        <v>914</v>
      </c>
      <c r="AD32" s="37"/>
      <c r="AE32" s="72"/>
      <c r="AF32" s="73"/>
      <c r="AG32" s="73"/>
      <c r="AH32" s="72"/>
      <c r="AI32" s="69"/>
      <c r="AJ32" s="67"/>
      <c r="AK32" s="32" t="s">
        <v>6</v>
      </c>
      <c r="AL32" s="32"/>
      <c r="AM32" s="40" t="s">
        <v>486</v>
      </c>
      <c r="AN32" s="41"/>
      <c r="AO32" s="188"/>
      <c r="AP32" s="188"/>
      <c r="AQ32" s="185"/>
      <c r="AR32" s="185"/>
    </row>
    <row r="34" spans="1:44">
      <c r="B34" s="29">
        <v>2022</v>
      </c>
      <c r="C34" s="29">
        <v>5</v>
      </c>
      <c r="D34" s="29">
        <v>11</v>
      </c>
      <c r="E34" s="30" t="s">
        <v>495</v>
      </c>
      <c r="F34" s="29"/>
      <c r="G34" s="31"/>
      <c r="H34" s="32" t="s">
        <v>467</v>
      </c>
      <c r="I34" s="33" t="s">
        <v>58</v>
      </c>
      <c r="J34" s="32"/>
      <c r="K34" s="9"/>
      <c r="L34" s="10"/>
      <c r="M34" s="9"/>
      <c r="N34" s="10"/>
      <c r="O34" s="9"/>
      <c r="P34" s="9">
        <v>12</v>
      </c>
      <c r="Q34" s="34" t="s">
        <v>483</v>
      </c>
      <c r="R34" s="35">
        <v>1005</v>
      </c>
      <c r="S34" s="35"/>
      <c r="T34" s="36" t="s">
        <v>30</v>
      </c>
      <c r="U34" s="35">
        <v>200</v>
      </c>
      <c r="V34" s="35">
        <v>1005</v>
      </c>
      <c r="W34" s="35">
        <v>1005</v>
      </c>
      <c r="X34" s="9">
        <v>1</v>
      </c>
      <c r="Y34" s="35">
        <v>200</v>
      </c>
      <c r="Z34" s="9">
        <v>1</v>
      </c>
      <c r="AA34" s="35">
        <v>200</v>
      </c>
      <c r="AB34" s="35"/>
      <c r="AC34" s="37"/>
      <c r="AD34" s="193" t="s">
        <v>488</v>
      </c>
      <c r="AE34" s="38"/>
      <c r="AF34" s="39"/>
      <c r="AG34" s="39"/>
      <c r="AH34" s="38"/>
      <c r="AI34" s="9"/>
      <c r="AJ34" s="32"/>
      <c r="AK34" s="32"/>
      <c r="AL34" s="32"/>
      <c r="AM34" s="40"/>
      <c r="AN34" s="41"/>
      <c r="AO34" s="188"/>
      <c r="AP34" s="188"/>
      <c r="AQ34" s="185"/>
      <c r="AR34" s="185"/>
    </row>
    <row r="35" spans="1:44">
      <c r="B35" s="29">
        <v>2022</v>
      </c>
      <c r="C35" s="29">
        <v>5</v>
      </c>
      <c r="D35" s="29">
        <v>11</v>
      </c>
      <c r="E35" s="30" t="s">
        <v>496</v>
      </c>
      <c r="F35" s="29">
        <v>2</v>
      </c>
      <c r="G35" s="31" t="s">
        <v>485</v>
      </c>
      <c r="H35" s="32" t="s">
        <v>467</v>
      </c>
      <c r="I35" s="33" t="s">
        <v>47</v>
      </c>
      <c r="J35" s="32"/>
      <c r="K35" s="9"/>
      <c r="L35" s="10"/>
      <c r="M35" s="10"/>
      <c r="N35" s="10" t="s">
        <v>520</v>
      </c>
      <c r="O35" s="9" t="s">
        <v>469</v>
      </c>
      <c r="P35" s="9">
        <v>38</v>
      </c>
      <c r="Q35" s="34" t="s">
        <v>759</v>
      </c>
      <c r="R35" s="35">
        <v>1005</v>
      </c>
      <c r="S35" s="35"/>
      <c r="T35" s="36">
        <v>4100</v>
      </c>
      <c r="U35" s="36">
        <v>4100</v>
      </c>
      <c r="V35" s="35">
        <v>1005</v>
      </c>
      <c r="W35" s="35">
        <v>1005</v>
      </c>
      <c r="X35" s="9">
        <v>1</v>
      </c>
      <c r="Y35" s="36">
        <v>4100</v>
      </c>
      <c r="Z35" s="9">
        <v>1</v>
      </c>
      <c r="AA35" s="36">
        <v>4100</v>
      </c>
      <c r="AB35" s="35"/>
      <c r="AC35" s="37"/>
      <c r="AD35" s="37"/>
      <c r="AE35" s="38"/>
      <c r="AF35" s="39"/>
      <c r="AG35" s="39"/>
      <c r="AH35" s="38"/>
      <c r="AI35" s="9" t="s">
        <v>5</v>
      </c>
      <c r="AJ35" s="32"/>
      <c r="AK35" s="32" t="s">
        <v>6</v>
      </c>
      <c r="AL35" s="32"/>
      <c r="AM35" s="40" t="s">
        <v>486</v>
      </c>
      <c r="AN35" s="41"/>
      <c r="AO35" s="188"/>
      <c r="AP35" s="188"/>
      <c r="AQ35" s="185"/>
      <c r="AR35" s="185"/>
    </row>
    <row r="36" spans="1:44">
      <c r="B36" s="29">
        <v>2022</v>
      </c>
      <c r="C36" s="29">
        <v>5</v>
      </c>
      <c r="D36" s="29">
        <v>11</v>
      </c>
      <c r="E36" s="30" t="s">
        <v>496</v>
      </c>
      <c r="F36" s="29">
        <v>2</v>
      </c>
      <c r="G36" s="31" t="s">
        <v>485</v>
      </c>
      <c r="H36" s="32" t="s">
        <v>467</v>
      </c>
      <c r="I36" s="33" t="s">
        <v>47</v>
      </c>
      <c r="J36" s="32"/>
      <c r="K36" s="9"/>
      <c r="L36" s="10"/>
      <c r="M36" s="10"/>
      <c r="N36" s="10" t="s">
        <v>520</v>
      </c>
      <c r="O36" s="9" t="s">
        <v>469</v>
      </c>
      <c r="P36" s="9">
        <v>38</v>
      </c>
      <c r="Q36" s="34" t="s">
        <v>759</v>
      </c>
      <c r="R36" s="35">
        <v>1005</v>
      </c>
      <c r="S36" s="35"/>
      <c r="T36" s="36">
        <v>4100</v>
      </c>
      <c r="U36" s="36">
        <v>4100</v>
      </c>
      <c r="V36" s="35">
        <v>1005</v>
      </c>
      <c r="W36" s="35">
        <v>1005</v>
      </c>
      <c r="X36" s="9">
        <v>1</v>
      </c>
      <c r="Y36" s="36">
        <v>4100</v>
      </c>
      <c r="Z36" s="9">
        <v>1</v>
      </c>
      <c r="AA36" s="36">
        <v>4100</v>
      </c>
      <c r="AB36" s="35"/>
      <c r="AC36" s="37"/>
      <c r="AD36" s="37"/>
      <c r="AE36" s="38"/>
      <c r="AF36" s="39"/>
      <c r="AG36" s="39"/>
      <c r="AH36" s="38"/>
      <c r="AI36" s="9" t="s">
        <v>5</v>
      </c>
      <c r="AJ36" s="32"/>
      <c r="AK36" s="32" t="s">
        <v>6</v>
      </c>
      <c r="AL36" s="32"/>
      <c r="AM36" s="40" t="s">
        <v>486</v>
      </c>
      <c r="AN36" s="41"/>
      <c r="AO36" s="188"/>
      <c r="AP36" s="188"/>
      <c r="AQ36" s="185"/>
      <c r="AR36" s="185"/>
    </row>
    <row r="37" spans="1:44">
      <c r="B37" s="29">
        <v>2022</v>
      </c>
      <c r="C37" s="29">
        <v>5</v>
      </c>
      <c r="D37" s="29">
        <v>11</v>
      </c>
      <c r="E37" s="30" t="s">
        <v>496</v>
      </c>
      <c r="F37" s="29">
        <v>2</v>
      </c>
      <c r="G37" s="31" t="s">
        <v>485</v>
      </c>
      <c r="H37" s="32" t="s">
        <v>467</v>
      </c>
      <c r="I37" s="33" t="s">
        <v>47</v>
      </c>
      <c r="J37" s="32"/>
      <c r="K37" s="9"/>
      <c r="L37" s="10"/>
      <c r="M37" s="10"/>
      <c r="N37" s="10" t="s">
        <v>520</v>
      </c>
      <c r="O37" s="9" t="s">
        <v>469</v>
      </c>
      <c r="P37" s="9">
        <v>38</v>
      </c>
      <c r="Q37" s="34" t="s">
        <v>759</v>
      </c>
      <c r="R37" s="35">
        <v>1005</v>
      </c>
      <c r="S37" s="35"/>
      <c r="T37" s="36">
        <v>4100</v>
      </c>
      <c r="U37" s="36">
        <v>4100</v>
      </c>
      <c r="V37" s="35">
        <v>1005</v>
      </c>
      <c r="W37" s="35">
        <v>1005</v>
      </c>
      <c r="X37" s="9">
        <v>1</v>
      </c>
      <c r="Y37" s="36">
        <v>4100</v>
      </c>
      <c r="Z37" s="9">
        <v>1</v>
      </c>
      <c r="AA37" s="36">
        <v>4100</v>
      </c>
      <c r="AB37" s="35"/>
      <c r="AC37" s="37"/>
      <c r="AD37" s="37"/>
      <c r="AE37" s="38"/>
      <c r="AF37" s="39"/>
      <c r="AG37" s="39"/>
      <c r="AH37" s="38"/>
      <c r="AI37" s="9" t="s">
        <v>5</v>
      </c>
      <c r="AJ37" s="32"/>
      <c r="AK37" s="32" t="s">
        <v>6</v>
      </c>
      <c r="AL37" s="32"/>
      <c r="AM37" s="40" t="s">
        <v>486</v>
      </c>
      <c r="AN37" s="41"/>
      <c r="AO37" s="188"/>
      <c r="AP37" s="188"/>
      <c r="AQ37" s="185"/>
      <c r="AR37" s="185"/>
    </row>
    <row r="38" spans="1:44">
      <c r="B38" s="29">
        <v>2022</v>
      </c>
      <c r="C38" s="29">
        <v>5</v>
      </c>
      <c r="D38" s="29">
        <v>11</v>
      </c>
      <c r="E38" s="30" t="s">
        <v>496</v>
      </c>
      <c r="F38" s="29"/>
      <c r="G38" s="31"/>
      <c r="H38" s="32" t="s">
        <v>467</v>
      </c>
      <c r="I38" s="33" t="s">
        <v>43</v>
      </c>
      <c r="J38" s="32"/>
      <c r="K38" s="9"/>
      <c r="L38" s="10"/>
      <c r="M38" s="10"/>
      <c r="N38" s="10"/>
      <c r="O38" s="9"/>
      <c r="P38" s="191">
        <v>25</v>
      </c>
      <c r="Q38" s="34" t="s">
        <v>483</v>
      </c>
      <c r="R38" s="35">
        <v>1005</v>
      </c>
      <c r="S38" s="35"/>
      <c r="T38" s="36" t="s">
        <v>30</v>
      </c>
      <c r="U38" s="192">
        <v>350</v>
      </c>
      <c r="V38" s="35">
        <v>1005</v>
      </c>
      <c r="W38" s="35">
        <v>1005</v>
      </c>
      <c r="X38" s="9">
        <v>1</v>
      </c>
      <c r="Y38" s="35"/>
      <c r="Z38" s="9">
        <v>1</v>
      </c>
      <c r="AA38" s="192">
        <v>350</v>
      </c>
      <c r="AB38" s="35">
        <v>12850</v>
      </c>
      <c r="AC38" s="37" t="s">
        <v>766</v>
      </c>
      <c r="AD38" s="37"/>
      <c r="AE38" s="38"/>
      <c r="AF38" s="39"/>
      <c r="AG38" s="39"/>
      <c r="AH38" s="38"/>
      <c r="AI38" s="9"/>
      <c r="AJ38" s="32"/>
      <c r="AK38" s="32" t="s">
        <v>6</v>
      </c>
      <c r="AL38" s="32"/>
      <c r="AM38" s="40" t="s">
        <v>486</v>
      </c>
      <c r="AN38" s="41"/>
      <c r="AO38" s="188"/>
      <c r="AP38" s="188"/>
      <c r="AQ38" s="185"/>
      <c r="AR38" s="185"/>
    </row>
    <row r="40" spans="1:44">
      <c r="B40" s="29">
        <v>2022</v>
      </c>
      <c r="C40" s="29">
        <v>5</v>
      </c>
      <c r="D40" s="29">
        <v>11</v>
      </c>
      <c r="E40" s="30" t="s">
        <v>495</v>
      </c>
      <c r="F40" s="29"/>
      <c r="G40" s="31"/>
      <c r="H40" s="32" t="s">
        <v>467</v>
      </c>
      <c r="I40" s="33" t="s">
        <v>58</v>
      </c>
      <c r="J40" s="32"/>
      <c r="K40" s="9"/>
      <c r="L40" s="10"/>
      <c r="M40" s="9"/>
      <c r="N40" s="10"/>
      <c r="O40" s="9"/>
      <c r="P40" s="9">
        <v>12</v>
      </c>
      <c r="Q40" s="34" t="s">
        <v>483</v>
      </c>
      <c r="R40" s="35">
        <v>1050</v>
      </c>
      <c r="S40" s="35"/>
      <c r="T40" s="36" t="s">
        <v>30</v>
      </c>
      <c r="U40" s="35">
        <v>200</v>
      </c>
      <c r="V40" s="35">
        <v>1050</v>
      </c>
      <c r="W40" s="35">
        <v>1050</v>
      </c>
      <c r="X40" s="9">
        <v>1</v>
      </c>
      <c r="Y40" s="35">
        <v>200</v>
      </c>
      <c r="Z40" s="9">
        <v>1</v>
      </c>
      <c r="AA40" s="35">
        <v>200</v>
      </c>
      <c r="AB40" s="35"/>
      <c r="AC40" s="37"/>
      <c r="AD40" s="197"/>
      <c r="AE40" s="38"/>
      <c r="AF40" s="39"/>
      <c r="AG40" s="39"/>
      <c r="AH40" s="38"/>
      <c r="AI40" s="9"/>
      <c r="AJ40" s="32"/>
      <c r="AK40" s="32"/>
      <c r="AL40" s="32"/>
      <c r="AM40" s="40"/>
      <c r="AN40" s="41"/>
      <c r="AO40" s="188"/>
      <c r="AP40" s="188"/>
      <c r="AQ40" s="185"/>
      <c r="AR40" s="185"/>
    </row>
    <row r="41" spans="1:44">
      <c r="B41" s="29">
        <v>2022</v>
      </c>
      <c r="C41" s="29">
        <v>5</v>
      </c>
      <c r="D41" s="29">
        <v>11</v>
      </c>
      <c r="E41" s="30" t="s">
        <v>495</v>
      </c>
      <c r="F41" s="29">
        <v>1</v>
      </c>
      <c r="G41" s="31" t="s">
        <v>485</v>
      </c>
      <c r="H41" s="32" t="s">
        <v>467</v>
      </c>
      <c r="I41" s="33" t="s">
        <v>47</v>
      </c>
      <c r="J41" s="32"/>
      <c r="K41" s="9"/>
      <c r="L41" s="10"/>
      <c r="M41" s="10"/>
      <c r="N41" s="10" t="s">
        <v>520</v>
      </c>
      <c r="O41" s="9" t="s">
        <v>469</v>
      </c>
      <c r="P41" s="9">
        <v>50</v>
      </c>
      <c r="Q41" s="34" t="s">
        <v>759</v>
      </c>
      <c r="R41" s="35">
        <v>1050</v>
      </c>
      <c r="S41" s="35"/>
      <c r="T41" s="36">
        <v>4100</v>
      </c>
      <c r="U41" s="36">
        <v>4100</v>
      </c>
      <c r="V41" s="35">
        <v>1050</v>
      </c>
      <c r="W41" s="35">
        <v>1050</v>
      </c>
      <c r="X41" s="9">
        <v>1</v>
      </c>
      <c r="Y41" s="36">
        <v>4100</v>
      </c>
      <c r="Z41" s="9">
        <v>1</v>
      </c>
      <c r="AA41" s="36">
        <v>4100</v>
      </c>
      <c r="AB41" s="35"/>
      <c r="AC41" s="37"/>
      <c r="AD41" s="37"/>
      <c r="AE41" s="38"/>
      <c r="AF41" s="39"/>
      <c r="AG41" s="39"/>
      <c r="AH41" s="38"/>
      <c r="AI41" s="9" t="s">
        <v>5</v>
      </c>
      <c r="AJ41" s="32"/>
      <c r="AK41" s="32" t="s">
        <v>6</v>
      </c>
      <c r="AL41" s="32"/>
      <c r="AM41" s="40" t="s">
        <v>486</v>
      </c>
      <c r="AN41" s="41"/>
      <c r="AO41" s="188"/>
      <c r="AP41" s="188"/>
      <c r="AQ41" s="185"/>
      <c r="AR41" s="185"/>
    </row>
    <row r="42" spans="1:44">
      <c r="B42" s="29">
        <v>2022</v>
      </c>
      <c r="C42" s="29">
        <v>5</v>
      </c>
      <c r="D42" s="29">
        <v>11</v>
      </c>
      <c r="E42" s="30" t="s">
        <v>495</v>
      </c>
      <c r="F42" s="29">
        <v>1</v>
      </c>
      <c r="G42" s="31" t="s">
        <v>485</v>
      </c>
      <c r="H42" s="32" t="s">
        <v>467</v>
      </c>
      <c r="I42" s="33" t="s">
        <v>47</v>
      </c>
      <c r="J42" s="32"/>
      <c r="K42" s="9"/>
      <c r="L42" s="10"/>
      <c r="M42" s="10"/>
      <c r="N42" s="10" t="s">
        <v>520</v>
      </c>
      <c r="O42" s="9" t="s">
        <v>469</v>
      </c>
      <c r="P42" s="9">
        <v>50</v>
      </c>
      <c r="Q42" s="34" t="s">
        <v>759</v>
      </c>
      <c r="R42" s="35">
        <v>1050</v>
      </c>
      <c r="S42" s="35"/>
      <c r="T42" s="36">
        <v>4100</v>
      </c>
      <c r="U42" s="36">
        <v>4100</v>
      </c>
      <c r="V42" s="35">
        <v>1050</v>
      </c>
      <c r="W42" s="35">
        <v>1050</v>
      </c>
      <c r="X42" s="9">
        <v>1</v>
      </c>
      <c r="Y42" s="36">
        <v>4100</v>
      </c>
      <c r="Z42" s="9">
        <v>1</v>
      </c>
      <c r="AA42" s="36">
        <v>4100</v>
      </c>
      <c r="AB42" s="35"/>
      <c r="AC42" s="37"/>
      <c r="AD42" s="37"/>
      <c r="AE42" s="38"/>
      <c r="AF42" s="39"/>
      <c r="AG42" s="39"/>
      <c r="AH42" s="38"/>
      <c r="AI42" s="9" t="s">
        <v>5</v>
      </c>
      <c r="AJ42" s="32"/>
      <c r="AK42" s="32" t="s">
        <v>6</v>
      </c>
      <c r="AL42" s="32"/>
      <c r="AM42" s="40" t="s">
        <v>486</v>
      </c>
      <c r="AN42" s="41"/>
      <c r="AO42" s="188"/>
      <c r="AP42" s="188"/>
      <c r="AQ42" s="185"/>
      <c r="AR42" s="185"/>
    </row>
    <row r="43" spans="1:44">
      <c r="B43" s="29">
        <v>2022</v>
      </c>
      <c r="C43" s="29">
        <v>5</v>
      </c>
      <c r="D43" s="29">
        <v>11</v>
      </c>
      <c r="E43" s="30" t="s">
        <v>496</v>
      </c>
      <c r="F43" s="29">
        <v>1</v>
      </c>
      <c r="G43" s="31" t="s">
        <v>485</v>
      </c>
      <c r="H43" s="32" t="s">
        <v>467</v>
      </c>
      <c r="I43" s="33" t="s">
        <v>47</v>
      </c>
      <c r="J43" s="32"/>
      <c r="K43" s="9"/>
      <c r="L43" s="10"/>
      <c r="M43" s="10"/>
      <c r="N43" s="10" t="s">
        <v>520</v>
      </c>
      <c r="O43" s="9" t="s">
        <v>469</v>
      </c>
      <c r="P43" s="9">
        <v>50</v>
      </c>
      <c r="Q43" s="34" t="s">
        <v>759</v>
      </c>
      <c r="R43" s="35">
        <v>1050</v>
      </c>
      <c r="S43" s="35"/>
      <c r="T43" s="36">
        <v>4100</v>
      </c>
      <c r="U43" s="36">
        <v>4100</v>
      </c>
      <c r="V43" s="35">
        <v>1050</v>
      </c>
      <c r="W43" s="35">
        <v>1050</v>
      </c>
      <c r="X43" s="9">
        <v>1</v>
      </c>
      <c r="Y43" s="36">
        <v>4100</v>
      </c>
      <c r="Z43" s="9">
        <v>1</v>
      </c>
      <c r="AA43" s="36">
        <v>4100</v>
      </c>
      <c r="AB43" s="35"/>
      <c r="AC43" s="37"/>
      <c r="AD43" s="37"/>
      <c r="AE43" s="38"/>
      <c r="AF43" s="39"/>
      <c r="AG43" s="39"/>
      <c r="AH43" s="38"/>
      <c r="AI43" s="9" t="s">
        <v>5</v>
      </c>
      <c r="AJ43" s="32"/>
      <c r="AK43" s="32" t="s">
        <v>6</v>
      </c>
      <c r="AL43" s="32"/>
      <c r="AM43" s="40" t="s">
        <v>486</v>
      </c>
      <c r="AN43" s="41"/>
      <c r="AO43" s="188"/>
      <c r="AP43" s="188"/>
      <c r="AQ43" s="185"/>
      <c r="AR43" s="185"/>
    </row>
    <row r="44" spans="1:44">
      <c r="B44" s="29">
        <v>2022</v>
      </c>
      <c r="C44" s="29">
        <v>5</v>
      </c>
      <c r="D44" s="29">
        <v>11</v>
      </c>
      <c r="E44" s="30" t="s">
        <v>496</v>
      </c>
      <c r="F44" s="29"/>
      <c r="G44" s="208"/>
      <c r="H44" s="32" t="s">
        <v>467</v>
      </c>
      <c r="I44" s="33" t="s">
        <v>43</v>
      </c>
      <c r="J44" s="32"/>
      <c r="K44" s="9"/>
      <c r="L44" s="10"/>
      <c r="M44" s="10"/>
      <c r="N44" s="10"/>
      <c r="O44" s="9"/>
      <c r="P44" s="191">
        <v>25</v>
      </c>
      <c r="Q44" s="34" t="s">
        <v>483</v>
      </c>
      <c r="R44" s="35">
        <v>1050</v>
      </c>
      <c r="S44" s="35"/>
      <c r="T44" s="36" t="s">
        <v>30</v>
      </c>
      <c r="U44" s="192">
        <v>350</v>
      </c>
      <c r="V44" s="35">
        <v>1050</v>
      </c>
      <c r="W44" s="35">
        <v>1050</v>
      </c>
      <c r="X44" s="9">
        <v>1</v>
      </c>
      <c r="Y44" s="35"/>
      <c r="Z44" s="9">
        <v>1</v>
      </c>
      <c r="AA44" s="192">
        <v>350</v>
      </c>
      <c r="AB44" s="35">
        <v>12850</v>
      </c>
      <c r="AC44" s="37" t="s">
        <v>929</v>
      </c>
      <c r="AD44" s="37"/>
      <c r="AE44" s="38"/>
      <c r="AF44" s="39"/>
      <c r="AG44" s="39"/>
      <c r="AH44" s="38"/>
      <c r="AI44" s="9"/>
      <c r="AJ44" s="32"/>
      <c r="AK44" s="32" t="s">
        <v>6</v>
      </c>
      <c r="AL44" s="32"/>
      <c r="AM44" s="40" t="s">
        <v>486</v>
      </c>
      <c r="AN44" s="41"/>
      <c r="AO44" s="188"/>
      <c r="AP44" s="188"/>
      <c r="AQ44" s="185"/>
      <c r="AR44" s="185"/>
    </row>
    <row r="46" spans="1:44">
      <c r="B46" s="29">
        <v>2022</v>
      </c>
      <c r="C46" s="29">
        <v>5</v>
      </c>
      <c r="D46" s="29">
        <v>11</v>
      </c>
      <c r="E46" s="30" t="s">
        <v>494</v>
      </c>
      <c r="F46" s="29"/>
      <c r="G46" s="31"/>
      <c r="H46" s="32" t="s">
        <v>467</v>
      </c>
      <c r="I46" s="33" t="s">
        <v>58</v>
      </c>
      <c r="J46" s="32"/>
      <c r="K46" s="9"/>
      <c r="L46" s="10"/>
      <c r="M46" s="9"/>
      <c r="N46" s="10"/>
      <c r="O46" s="9"/>
      <c r="P46" s="9">
        <v>12</v>
      </c>
      <c r="Q46" s="34" t="s">
        <v>483</v>
      </c>
      <c r="R46" s="35">
        <v>1005</v>
      </c>
      <c r="S46" s="35"/>
      <c r="T46" s="36" t="s">
        <v>30</v>
      </c>
      <c r="U46" s="35">
        <v>1005</v>
      </c>
      <c r="V46" s="35">
        <v>1005</v>
      </c>
      <c r="W46" s="35">
        <v>1005</v>
      </c>
      <c r="X46" s="9">
        <v>1</v>
      </c>
      <c r="Y46" s="35">
        <v>200</v>
      </c>
      <c r="Z46" s="9">
        <v>1</v>
      </c>
      <c r="AA46" s="35">
        <v>200</v>
      </c>
      <c r="AB46" s="35"/>
      <c r="AC46" s="70"/>
      <c r="AD46" s="190" t="s">
        <v>484</v>
      </c>
      <c r="AE46" s="72"/>
      <c r="AF46" s="39"/>
      <c r="AG46" s="39"/>
      <c r="AH46" s="38"/>
      <c r="AI46" s="9"/>
      <c r="AJ46" s="32"/>
      <c r="AK46" s="32"/>
      <c r="AL46" s="32"/>
      <c r="AM46" s="40"/>
      <c r="AN46" s="41"/>
      <c r="AO46" s="188"/>
      <c r="AP46" s="188"/>
      <c r="AQ46" s="185"/>
      <c r="AR46" s="185"/>
    </row>
    <row r="47" spans="1:44">
      <c r="A47">
        <v>1</v>
      </c>
      <c r="B47" s="29">
        <v>2022</v>
      </c>
      <c r="C47" s="29">
        <v>5</v>
      </c>
      <c r="D47" s="29">
        <v>11</v>
      </c>
      <c r="E47" s="30" t="s">
        <v>494</v>
      </c>
      <c r="F47" s="29">
        <v>6</v>
      </c>
      <c r="G47" s="31" t="s">
        <v>485</v>
      </c>
      <c r="H47" s="32" t="s">
        <v>467</v>
      </c>
      <c r="I47" s="33" t="s">
        <v>47</v>
      </c>
      <c r="J47" s="32"/>
      <c r="K47" s="9"/>
      <c r="L47" s="10"/>
      <c r="M47" s="10"/>
      <c r="N47" s="10" t="s">
        <v>471</v>
      </c>
      <c r="O47" s="9" t="s">
        <v>469</v>
      </c>
      <c r="P47" s="9">
        <v>50</v>
      </c>
      <c r="Q47" s="34" t="s">
        <v>723</v>
      </c>
      <c r="R47" s="35">
        <v>1005</v>
      </c>
      <c r="S47" s="35"/>
      <c r="T47" s="36">
        <v>4000</v>
      </c>
      <c r="U47" s="36">
        <v>4000</v>
      </c>
      <c r="V47" s="35">
        <v>1005</v>
      </c>
      <c r="W47" s="35">
        <v>1005</v>
      </c>
      <c r="X47" s="651">
        <v>4000</v>
      </c>
      <c r="Y47" s="36">
        <v>4000</v>
      </c>
      <c r="Z47" s="651">
        <v>4000</v>
      </c>
      <c r="AA47" s="36">
        <v>4000</v>
      </c>
      <c r="AB47" s="35"/>
      <c r="AC47" s="37"/>
      <c r="AD47" s="37"/>
      <c r="AE47" s="38"/>
      <c r="AF47" s="39"/>
      <c r="AG47" s="39"/>
      <c r="AH47" s="38"/>
      <c r="AI47" s="9" t="s">
        <v>5</v>
      </c>
      <c r="AJ47" s="32"/>
      <c r="AK47" s="32" t="s">
        <v>6</v>
      </c>
      <c r="AL47" s="32"/>
      <c r="AM47" s="40" t="s">
        <v>486</v>
      </c>
      <c r="AN47" s="41"/>
      <c r="AO47" s="189"/>
      <c r="AP47" s="188"/>
      <c r="AQ47" s="185"/>
      <c r="AR47" s="185"/>
    </row>
    <row r="48" spans="1:44">
      <c r="B48" s="29">
        <v>2022</v>
      </c>
      <c r="C48" s="29">
        <v>5</v>
      </c>
      <c r="D48" s="29">
        <v>11</v>
      </c>
      <c r="E48" s="30" t="s">
        <v>494</v>
      </c>
      <c r="F48" s="29">
        <v>6</v>
      </c>
      <c r="G48" s="31" t="s">
        <v>485</v>
      </c>
      <c r="H48" s="32" t="s">
        <v>467</v>
      </c>
      <c r="I48" s="33" t="s">
        <v>47</v>
      </c>
      <c r="J48" s="32"/>
      <c r="K48" s="9"/>
      <c r="L48" s="10"/>
      <c r="M48" s="10"/>
      <c r="N48" s="10" t="s">
        <v>471</v>
      </c>
      <c r="O48" s="9" t="s">
        <v>469</v>
      </c>
      <c r="P48" s="9">
        <v>50</v>
      </c>
      <c r="Q48" s="34" t="s">
        <v>723</v>
      </c>
      <c r="R48" s="35">
        <v>1005</v>
      </c>
      <c r="S48" s="35"/>
      <c r="T48" s="36">
        <v>4000</v>
      </c>
      <c r="U48" s="36">
        <v>4000</v>
      </c>
      <c r="V48" s="35">
        <v>1005</v>
      </c>
      <c r="W48" s="35">
        <v>1005</v>
      </c>
      <c r="X48" s="651">
        <v>4000</v>
      </c>
      <c r="Y48" s="36">
        <v>4000</v>
      </c>
      <c r="Z48" s="651">
        <v>4000</v>
      </c>
      <c r="AA48" s="36">
        <v>4000</v>
      </c>
      <c r="AB48" s="35"/>
      <c r="AC48" s="37"/>
      <c r="AD48" s="37"/>
      <c r="AE48" s="38"/>
      <c r="AF48" s="39"/>
      <c r="AG48" s="39"/>
      <c r="AH48" s="38"/>
      <c r="AI48" s="9" t="s">
        <v>5</v>
      </c>
      <c r="AJ48" s="32"/>
      <c r="AK48" s="32" t="s">
        <v>6</v>
      </c>
      <c r="AL48" s="32"/>
      <c r="AM48" s="40" t="s">
        <v>486</v>
      </c>
      <c r="AN48" s="41"/>
      <c r="AO48" s="188"/>
      <c r="AP48" s="188"/>
      <c r="AQ48" s="185"/>
      <c r="AR48" s="185"/>
    </row>
    <row r="49" spans="1:44">
      <c r="B49" s="29">
        <v>2022</v>
      </c>
      <c r="C49" s="29">
        <v>5</v>
      </c>
      <c r="D49" s="29">
        <v>11</v>
      </c>
      <c r="E49" s="30" t="s">
        <v>494</v>
      </c>
      <c r="F49" s="29">
        <v>6</v>
      </c>
      <c r="G49" s="31" t="s">
        <v>485</v>
      </c>
      <c r="H49" s="32" t="s">
        <v>467</v>
      </c>
      <c r="I49" s="33" t="s">
        <v>47</v>
      </c>
      <c r="J49" s="32"/>
      <c r="K49" s="9"/>
      <c r="L49" s="10"/>
      <c r="M49" s="10"/>
      <c r="N49" s="10" t="s">
        <v>471</v>
      </c>
      <c r="O49" s="9" t="s">
        <v>469</v>
      </c>
      <c r="P49" s="9">
        <v>50</v>
      </c>
      <c r="Q49" s="34" t="s">
        <v>723</v>
      </c>
      <c r="R49" s="35">
        <v>1005</v>
      </c>
      <c r="S49" s="35"/>
      <c r="T49" s="36">
        <v>4000</v>
      </c>
      <c r="U49" s="36">
        <v>4000</v>
      </c>
      <c r="V49" s="35">
        <v>1005</v>
      </c>
      <c r="W49" s="35">
        <v>1005</v>
      </c>
      <c r="X49" s="651">
        <v>4000</v>
      </c>
      <c r="Y49" s="36">
        <v>4000</v>
      </c>
      <c r="Z49" s="651">
        <v>4000</v>
      </c>
      <c r="AA49" s="36">
        <v>4000</v>
      </c>
      <c r="AB49" s="35"/>
      <c r="AC49" s="37"/>
      <c r="AD49" s="37"/>
      <c r="AE49" s="38"/>
      <c r="AF49" s="39"/>
      <c r="AG49" s="39"/>
      <c r="AH49" s="38"/>
      <c r="AI49" s="9" t="s">
        <v>5</v>
      </c>
      <c r="AJ49" s="32"/>
      <c r="AK49" s="32" t="s">
        <v>6</v>
      </c>
      <c r="AL49" s="32"/>
      <c r="AM49" s="40" t="s">
        <v>486</v>
      </c>
      <c r="AN49" s="41"/>
      <c r="AO49" s="188"/>
      <c r="AP49" s="188"/>
      <c r="AQ49" s="185"/>
      <c r="AR49" s="185"/>
    </row>
    <row r="50" spans="1:44">
      <c r="B50" s="29">
        <v>2022</v>
      </c>
      <c r="C50" s="29">
        <v>5</v>
      </c>
      <c r="D50" s="29">
        <v>11</v>
      </c>
      <c r="E50" s="30" t="s">
        <v>494</v>
      </c>
      <c r="F50" s="29"/>
      <c r="G50" s="208"/>
      <c r="H50" s="32" t="s">
        <v>467</v>
      </c>
      <c r="I50" s="68" t="s">
        <v>43</v>
      </c>
      <c r="J50" s="32"/>
      <c r="K50" s="9"/>
      <c r="L50" s="10"/>
      <c r="M50" s="10"/>
      <c r="N50" s="10"/>
      <c r="O50" s="69"/>
      <c r="P50" s="191">
        <v>25</v>
      </c>
      <c r="Q50" s="34" t="s">
        <v>483</v>
      </c>
      <c r="R50" s="35">
        <v>1005</v>
      </c>
      <c r="S50" s="35"/>
      <c r="T50" s="36" t="s">
        <v>30</v>
      </c>
      <c r="U50" s="192">
        <v>1005</v>
      </c>
      <c r="V50" s="35">
        <v>1005</v>
      </c>
      <c r="W50" s="35">
        <v>1005</v>
      </c>
      <c r="X50" s="9">
        <v>1</v>
      </c>
      <c r="Y50" s="35"/>
      <c r="Z50" s="9">
        <v>1</v>
      </c>
      <c r="AA50" s="192">
        <v>12002</v>
      </c>
      <c r="AB50" s="35">
        <v>24202</v>
      </c>
      <c r="AC50" s="37" t="s">
        <v>766</v>
      </c>
      <c r="AD50" s="37"/>
      <c r="AE50" s="72"/>
      <c r="AF50" s="73"/>
      <c r="AG50" s="73"/>
      <c r="AH50" s="72"/>
      <c r="AI50" s="69"/>
      <c r="AJ50" s="67"/>
      <c r="AK50" s="32" t="s">
        <v>6</v>
      </c>
      <c r="AL50" s="32"/>
      <c r="AM50" s="40" t="s">
        <v>486</v>
      </c>
      <c r="AN50" s="41"/>
      <c r="AO50" s="188"/>
      <c r="AP50" s="188"/>
      <c r="AQ50" s="185"/>
      <c r="AR50" s="185"/>
    </row>
    <row r="52" spans="1:44">
      <c r="B52" s="29">
        <v>2022</v>
      </c>
      <c r="C52" s="29">
        <v>5</v>
      </c>
      <c r="D52" s="29">
        <v>11</v>
      </c>
      <c r="E52" s="30" t="s">
        <v>495</v>
      </c>
      <c r="F52" s="29"/>
      <c r="G52" s="31"/>
      <c r="H52" s="32" t="s">
        <v>467</v>
      </c>
      <c r="I52" s="33" t="s">
        <v>58</v>
      </c>
      <c r="J52" s="32"/>
      <c r="K52" s="9"/>
      <c r="L52" s="10"/>
      <c r="M52" s="9"/>
      <c r="N52" s="70"/>
      <c r="O52" s="9"/>
      <c r="P52" s="9">
        <v>12</v>
      </c>
      <c r="Q52" s="34" t="s">
        <v>483</v>
      </c>
      <c r="R52" s="35">
        <v>1005</v>
      </c>
      <c r="S52" s="35"/>
      <c r="T52" s="36" t="s">
        <v>30</v>
      </c>
      <c r="U52" s="35">
        <v>1005</v>
      </c>
      <c r="V52" s="35">
        <v>1005</v>
      </c>
      <c r="W52" s="35">
        <v>1005</v>
      </c>
      <c r="X52" s="9">
        <v>1</v>
      </c>
      <c r="Y52" s="35">
        <v>200</v>
      </c>
      <c r="Z52" s="9">
        <v>1</v>
      </c>
      <c r="AA52" s="35">
        <v>200</v>
      </c>
      <c r="AB52" s="35"/>
      <c r="AC52" s="70"/>
      <c r="AD52" s="190" t="s">
        <v>484</v>
      </c>
      <c r="AE52" s="72"/>
      <c r="AF52" s="39"/>
      <c r="AG52" s="39"/>
      <c r="AH52" s="38"/>
      <c r="AI52" s="9"/>
      <c r="AJ52" s="32"/>
      <c r="AK52" s="32"/>
      <c r="AL52" s="32"/>
      <c r="AM52" s="40"/>
      <c r="AN52" s="41"/>
      <c r="AO52" s="188"/>
      <c r="AP52" s="188"/>
      <c r="AQ52" s="185"/>
      <c r="AR52" s="185"/>
    </row>
    <row r="53" spans="1:44">
      <c r="A53">
        <v>1</v>
      </c>
      <c r="B53" s="29">
        <v>2022</v>
      </c>
      <c r="C53" s="29">
        <v>5</v>
      </c>
      <c r="D53" s="29">
        <v>11</v>
      </c>
      <c r="E53" s="30" t="s">
        <v>495</v>
      </c>
      <c r="F53" s="29">
        <v>8</v>
      </c>
      <c r="G53" s="31" t="s">
        <v>485</v>
      </c>
      <c r="H53" s="32" t="s">
        <v>467</v>
      </c>
      <c r="I53" s="33" t="s">
        <v>47</v>
      </c>
      <c r="J53" s="32"/>
      <c r="K53" s="9"/>
      <c r="L53" s="10"/>
      <c r="M53" s="10"/>
      <c r="N53" s="242" t="s">
        <v>1402</v>
      </c>
      <c r="O53" s="9" t="s">
        <v>469</v>
      </c>
      <c r="P53" s="9">
        <v>50</v>
      </c>
      <c r="Q53" s="34" t="s">
        <v>723</v>
      </c>
      <c r="R53" s="35">
        <v>1005</v>
      </c>
      <c r="S53" s="35"/>
      <c r="T53" s="36">
        <v>4000</v>
      </c>
      <c r="U53" s="36">
        <v>4000</v>
      </c>
      <c r="V53" s="35">
        <v>1005</v>
      </c>
      <c r="W53" s="35">
        <v>1005</v>
      </c>
      <c r="X53" s="651">
        <v>4000</v>
      </c>
      <c r="Y53" s="36">
        <v>4000</v>
      </c>
      <c r="Z53" s="651">
        <v>4000</v>
      </c>
      <c r="AA53" s="36">
        <v>4000</v>
      </c>
      <c r="AB53" s="35"/>
      <c r="AC53" s="37"/>
      <c r="AD53" s="37"/>
      <c r="AE53" s="38"/>
      <c r="AF53" s="39"/>
      <c r="AG53" s="39"/>
      <c r="AH53" s="38"/>
      <c r="AI53" s="9" t="s">
        <v>5</v>
      </c>
      <c r="AJ53" s="32"/>
      <c r="AK53" s="32" t="s">
        <v>6</v>
      </c>
      <c r="AL53" s="32"/>
      <c r="AM53" s="40" t="s">
        <v>486</v>
      </c>
      <c r="AN53" s="41"/>
      <c r="AO53" s="188"/>
      <c r="AP53" s="188"/>
      <c r="AQ53" s="185"/>
      <c r="AR53" s="185"/>
    </row>
    <row r="54" spans="1:44">
      <c r="B54" s="29">
        <v>2022</v>
      </c>
      <c r="C54" s="29">
        <v>5</v>
      </c>
      <c r="D54" s="29">
        <v>11</v>
      </c>
      <c r="E54" s="30" t="s">
        <v>495</v>
      </c>
      <c r="F54" s="29">
        <v>8</v>
      </c>
      <c r="G54" s="31" t="s">
        <v>485</v>
      </c>
      <c r="H54" s="32" t="s">
        <v>467</v>
      </c>
      <c r="I54" s="33" t="s">
        <v>47</v>
      </c>
      <c r="J54" s="32"/>
      <c r="K54" s="9"/>
      <c r="L54" s="10"/>
      <c r="M54" s="10"/>
      <c r="N54" s="242" t="s">
        <v>1402</v>
      </c>
      <c r="O54" s="9" t="s">
        <v>469</v>
      </c>
      <c r="P54" s="9">
        <v>50</v>
      </c>
      <c r="Q54" s="34" t="s">
        <v>723</v>
      </c>
      <c r="R54" s="35">
        <v>1005</v>
      </c>
      <c r="S54" s="35"/>
      <c r="T54" s="36">
        <v>4000</v>
      </c>
      <c r="U54" s="36">
        <v>4000</v>
      </c>
      <c r="V54" s="35">
        <v>1005</v>
      </c>
      <c r="W54" s="35">
        <v>1005</v>
      </c>
      <c r="X54" s="651">
        <v>4000</v>
      </c>
      <c r="Y54" s="36">
        <v>4000</v>
      </c>
      <c r="Z54" s="651">
        <v>4000</v>
      </c>
      <c r="AA54" s="36">
        <v>4000</v>
      </c>
      <c r="AB54" s="35"/>
      <c r="AC54" s="37"/>
      <c r="AD54" s="37"/>
      <c r="AE54" s="38"/>
      <c r="AF54" s="39"/>
      <c r="AG54" s="39"/>
      <c r="AH54" s="38"/>
      <c r="AI54" s="9" t="s">
        <v>5</v>
      </c>
      <c r="AJ54" s="32"/>
      <c r="AK54" s="32" t="s">
        <v>6</v>
      </c>
      <c r="AL54" s="32"/>
      <c r="AM54" s="40" t="s">
        <v>486</v>
      </c>
      <c r="AN54" s="41"/>
      <c r="AO54" s="188"/>
      <c r="AP54" s="188"/>
      <c r="AQ54" s="185"/>
      <c r="AR54" s="185"/>
    </row>
    <row r="55" spans="1:44">
      <c r="B55" s="29">
        <v>2022</v>
      </c>
      <c r="C55" s="29">
        <v>5</v>
      </c>
      <c r="D55" s="29">
        <v>11</v>
      </c>
      <c r="E55" s="30" t="s">
        <v>495</v>
      </c>
      <c r="F55" s="29">
        <v>8</v>
      </c>
      <c r="G55" s="31" t="s">
        <v>485</v>
      </c>
      <c r="H55" s="32" t="s">
        <v>467</v>
      </c>
      <c r="I55" s="33" t="s">
        <v>47</v>
      </c>
      <c r="J55" s="32"/>
      <c r="K55" s="9"/>
      <c r="L55" s="10"/>
      <c r="M55" s="10"/>
      <c r="N55" s="242" t="s">
        <v>1402</v>
      </c>
      <c r="O55" s="9" t="s">
        <v>469</v>
      </c>
      <c r="P55" s="9">
        <v>50</v>
      </c>
      <c r="Q55" s="34" t="s">
        <v>723</v>
      </c>
      <c r="R55" s="35">
        <v>1005</v>
      </c>
      <c r="S55" s="35"/>
      <c r="T55" s="36">
        <v>4000</v>
      </c>
      <c r="U55" s="36">
        <v>4000</v>
      </c>
      <c r="V55" s="35">
        <v>1005</v>
      </c>
      <c r="W55" s="35">
        <v>1005</v>
      </c>
      <c r="X55" s="651">
        <v>4000</v>
      </c>
      <c r="Y55" s="36">
        <v>4000</v>
      </c>
      <c r="Z55" s="651">
        <v>4000</v>
      </c>
      <c r="AA55" s="36">
        <v>4000</v>
      </c>
      <c r="AB55" s="35"/>
      <c r="AC55" s="37"/>
      <c r="AD55" s="37"/>
      <c r="AE55" s="38"/>
      <c r="AF55" s="39"/>
      <c r="AG55" s="39"/>
      <c r="AH55" s="38"/>
      <c r="AI55" s="9" t="s">
        <v>5</v>
      </c>
      <c r="AJ55" s="32"/>
      <c r="AK55" s="32" t="s">
        <v>6</v>
      </c>
      <c r="AL55" s="32"/>
      <c r="AM55" s="40" t="s">
        <v>486</v>
      </c>
      <c r="AN55" s="41"/>
      <c r="AO55" s="188"/>
      <c r="AP55" s="188"/>
      <c r="AQ55" s="185"/>
      <c r="AR55" s="185"/>
    </row>
    <row r="56" spans="1:44">
      <c r="B56" s="29">
        <v>2022</v>
      </c>
      <c r="C56" s="29">
        <v>5</v>
      </c>
      <c r="D56" s="29">
        <v>11</v>
      </c>
      <c r="E56" s="30" t="s">
        <v>495</v>
      </c>
      <c r="F56" s="29"/>
      <c r="G56" s="208"/>
      <c r="H56" s="32" t="s">
        <v>467</v>
      </c>
      <c r="I56" s="68" t="s">
        <v>43</v>
      </c>
      <c r="J56" s="32"/>
      <c r="K56" s="9"/>
      <c r="L56" s="10"/>
      <c r="M56" s="10"/>
      <c r="N56" s="10"/>
      <c r="O56" s="69"/>
      <c r="P56" s="191">
        <v>25</v>
      </c>
      <c r="Q56" s="34" t="s">
        <v>483</v>
      </c>
      <c r="R56" s="35">
        <v>1005</v>
      </c>
      <c r="S56" s="35"/>
      <c r="T56" s="36" t="s">
        <v>30</v>
      </c>
      <c r="U56" s="192">
        <v>1005</v>
      </c>
      <c r="V56" s="35">
        <v>1005</v>
      </c>
      <c r="W56" s="35">
        <v>1005</v>
      </c>
      <c r="X56" s="9">
        <v>1</v>
      </c>
      <c r="Y56" s="35"/>
      <c r="Z56" s="9">
        <v>1</v>
      </c>
      <c r="AA56" s="192">
        <v>12002</v>
      </c>
      <c r="AB56" s="35">
        <v>24202</v>
      </c>
      <c r="AC56" s="37" t="s">
        <v>766</v>
      </c>
      <c r="AD56" s="37"/>
      <c r="AE56" s="72"/>
      <c r="AF56" s="73"/>
      <c r="AG56" s="73"/>
      <c r="AH56" s="72"/>
      <c r="AI56" s="69"/>
      <c r="AJ56" s="67"/>
      <c r="AK56" s="32" t="s">
        <v>6</v>
      </c>
      <c r="AL56" s="32"/>
      <c r="AM56" s="40" t="s">
        <v>486</v>
      </c>
      <c r="AN56" s="41"/>
      <c r="AO56" s="188"/>
      <c r="AP56" s="188"/>
      <c r="AQ56" s="185"/>
      <c r="AR56" s="185"/>
    </row>
    <row r="58" spans="1:44">
      <c r="B58" s="29">
        <v>2022</v>
      </c>
      <c r="C58" s="29">
        <v>5</v>
      </c>
      <c r="D58" s="29">
        <v>12</v>
      </c>
      <c r="E58" s="30" t="s">
        <v>496</v>
      </c>
      <c r="F58" s="29"/>
      <c r="G58" s="31"/>
      <c r="H58" s="32" t="s">
        <v>467</v>
      </c>
      <c r="I58" s="33" t="s">
        <v>58</v>
      </c>
      <c r="J58" s="32"/>
      <c r="K58" s="9"/>
      <c r="L58" s="10"/>
      <c r="M58" s="9"/>
      <c r="N58" s="10"/>
      <c r="O58" s="9"/>
      <c r="P58" s="9">
        <v>12</v>
      </c>
      <c r="Q58" s="34" t="s">
        <v>483</v>
      </c>
      <c r="R58" s="35">
        <v>1005</v>
      </c>
      <c r="S58" s="35"/>
      <c r="T58" s="36" t="s">
        <v>30</v>
      </c>
      <c r="U58" s="35">
        <v>200</v>
      </c>
      <c r="V58" s="35">
        <v>1005</v>
      </c>
      <c r="W58" s="35">
        <v>1005</v>
      </c>
      <c r="X58" s="9">
        <v>1</v>
      </c>
      <c r="Y58" s="35">
        <v>200</v>
      </c>
      <c r="Z58" s="9">
        <v>1</v>
      </c>
      <c r="AA58" s="35">
        <v>200</v>
      </c>
      <c r="AB58" s="35"/>
      <c r="AC58" s="70"/>
      <c r="AD58" s="190" t="s">
        <v>484</v>
      </c>
      <c r="AE58" s="72"/>
      <c r="AF58" s="39"/>
      <c r="AG58" s="39"/>
      <c r="AH58" s="38"/>
      <c r="AI58" s="9"/>
      <c r="AJ58" s="32"/>
      <c r="AK58" s="32" t="s">
        <v>6</v>
      </c>
      <c r="AL58" s="32"/>
      <c r="AM58" s="40" t="s">
        <v>486</v>
      </c>
      <c r="AN58" s="41"/>
      <c r="AO58" s="188"/>
      <c r="AP58" s="188"/>
      <c r="AQ58" s="185"/>
      <c r="AR58" s="185"/>
    </row>
    <row r="59" spans="1:44">
      <c r="A59">
        <v>1</v>
      </c>
      <c r="B59" s="29">
        <v>2022</v>
      </c>
      <c r="C59" s="29">
        <v>5</v>
      </c>
      <c r="D59" s="29">
        <v>12</v>
      </c>
      <c r="E59" s="30" t="s">
        <v>496</v>
      </c>
      <c r="F59" s="29">
        <v>4</v>
      </c>
      <c r="G59" s="31" t="s">
        <v>485</v>
      </c>
      <c r="H59" s="32" t="s">
        <v>467</v>
      </c>
      <c r="I59" s="33" t="s">
        <v>47</v>
      </c>
      <c r="J59" s="32"/>
      <c r="K59" s="9"/>
      <c r="L59" s="10"/>
      <c r="M59" s="10"/>
      <c r="N59" s="184" t="s">
        <v>472</v>
      </c>
      <c r="O59" s="9" t="s">
        <v>469</v>
      </c>
      <c r="P59" s="9">
        <v>50</v>
      </c>
      <c r="Q59" s="34" t="s">
        <v>759</v>
      </c>
      <c r="R59" s="35">
        <v>1005</v>
      </c>
      <c r="S59" s="35"/>
      <c r="T59" s="36">
        <v>4100</v>
      </c>
      <c r="U59" s="36">
        <v>4100</v>
      </c>
      <c r="V59" s="35">
        <v>1005</v>
      </c>
      <c r="W59" s="35">
        <v>1005</v>
      </c>
      <c r="X59" s="9">
        <v>1</v>
      </c>
      <c r="Y59" s="36">
        <v>4100</v>
      </c>
      <c r="Z59" s="9">
        <v>1</v>
      </c>
      <c r="AA59" s="36">
        <v>4100</v>
      </c>
      <c r="AB59" s="35"/>
      <c r="AC59" s="37"/>
      <c r="AD59" s="37"/>
      <c r="AE59" s="38"/>
      <c r="AF59" s="39"/>
      <c r="AG59" s="39"/>
      <c r="AH59" s="38"/>
      <c r="AI59" s="9" t="s">
        <v>5</v>
      </c>
      <c r="AJ59" s="32"/>
      <c r="AK59" s="32" t="s">
        <v>6</v>
      </c>
      <c r="AL59" s="32"/>
      <c r="AM59" s="40" t="s">
        <v>486</v>
      </c>
      <c r="AN59" s="41"/>
      <c r="AO59" s="188"/>
      <c r="AP59" s="188"/>
      <c r="AQ59" s="185"/>
      <c r="AR59" s="185"/>
    </row>
    <row r="60" spans="1:44">
      <c r="B60" s="29">
        <v>2022</v>
      </c>
      <c r="C60" s="29">
        <v>5</v>
      </c>
      <c r="D60" s="29">
        <v>12</v>
      </c>
      <c r="E60" s="30" t="s">
        <v>494</v>
      </c>
      <c r="F60" s="29">
        <v>4</v>
      </c>
      <c r="G60" s="31" t="s">
        <v>485</v>
      </c>
      <c r="H60" s="32" t="s">
        <v>467</v>
      </c>
      <c r="I60" s="33" t="s">
        <v>47</v>
      </c>
      <c r="J60" s="32"/>
      <c r="K60" s="9"/>
      <c r="L60" s="10"/>
      <c r="M60" s="10"/>
      <c r="N60" s="184" t="s">
        <v>472</v>
      </c>
      <c r="O60" s="9" t="s">
        <v>469</v>
      </c>
      <c r="P60" s="9">
        <v>50</v>
      </c>
      <c r="Q60" s="34" t="s">
        <v>759</v>
      </c>
      <c r="R60" s="35">
        <v>1005</v>
      </c>
      <c r="S60" s="35"/>
      <c r="T60" s="36">
        <v>4100</v>
      </c>
      <c r="U60" s="36">
        <v>4100</v>
      </c>
      <c r="V60" s="35">
        <v>1005</v>
      </c>
      <c r="W60" s="35">
        <v>1005</v>
      </c>
      <c r="X60" s="9">
        <v>1</v>
      </c>
      <c r="Y60" s="36">
        <v>4100</v>
      </c>
      <c r="Z60" s="9">
        <v>1</v>
      </c>
      <c r="AA60" s="36">
        <v>4100</v>
      </c>
      <c r="AB60" s="35"/>
      <c r="AC60" s="37"/>
      <c r="AD60" s="37"/>
      <c r="AE60" s="38"/>
      <c r="AF60" s="39"/>
      <c r="AG60" s="39"/>
      <c r="AH60" s="38"/>
      <c r="AI60" s="9" t="s">
        <v>5</v>
      </c>
      <c r="AJ60" s="32"/>
      <c r="AK60" s="32" t="s">
        <v>6</v>
      </c>
      <c r="AL60" s="32"/>
      <c r="AM60" s="40" t="s">
        <v>486</v>
      </c>
      <c r="AN60" s="41"/>
      <c r="AO60" s="188"/>
      <c r="AP60" s="188"/>
      <c r="AQ60" s="185"/>
      <c r="AR60" s="185"/>
    </row>
    <row r="61" spans="1:44">
      <c r="B61" s="29">
        <v>2022</v>
      </c>
      <c r="C61" s="29">
        <v>5</v>
      </c>
      <c r="D61" s="29">
        <v>12</v>
      </c>
      <c r="E61" s="30" t="s">
        <v>494</v>
      </c>
      <c r="F61" s="29">
        <v>4</v>
      </c>
      <c r="G61" s="31" t="s">
        <v>485</v>
      </c>
      <c r="H61" s="32" t="s">
        <v>467</v>
      </c>
      <c r="I61" s="33" t="s">
        <v>47</v>
      </c>
      <c r="J61" s="32"/>
      <c r="K61" s="9"/>
      <c r="L61" s="10"/>
      <c r="M61" s="10"/>
      <c r="N61" s="184" t="s">
        <v>472</v>
      </c>
      <c r="O61" s="9" t="s">
        <v>469</v>
      </c>
      <c r="P61" s="9">
        <v>50</v>
      </c>
      <c r="Q61" s="34" t="s">
        <v>759</v>
      </c>
      <c r="R61" s="35">
        <v>1005</v>
      </c>
      <c r="S61" s="35"/>
      <c r="T61" s="36">
        <v>4100</v>
      </c>
      <c r="U61" s="36">
        <v>4100</v>
      </c>
      <c r="V61" s="35">
        <v>1005</v>
      </c>
      <c r="W61" s="35">
        <v>1005</v>
      </c>
      <c r="X61" s="9">
        <v>1</v>
      </c>
      <c r="Y61" s="36">
        <v>4100</v>
      </c>
      <c r="Z61" s="9">
        <v>1</v>
      </c>
      <c r="AA61" s="36">
        <v>4100</v>
      </c>
      <c r="AB61" s="35"/>
      <c r="AC61" s="37"/>
      <c r="AD61" s="71"/>
      <c r="AE61" s="38"/>
      <c r="AF61" s="39"/>
      <c r="AG61" s="39"/>
      <c r="AH61" s="38"/>
      <c r="AI61" s="9" t="s">
        <v>5</v>
      </c>
      <c r="AJ61" s="32"/>
      <c r="AK61" s="32" t="s">
        <v>6</v>
      </c>
      <c r="AL61" s="32"/>
      <c r="AM61" s="40" t="s">
        <v>486</v>
      </c>
      <c r="AN61" s="41"/>
      <c r="AO61" s="188"/>
      <c r="AP61" s="188"/>
      <c r="AQ61" s="185"/>
      <c r="AR61" s="185"/>
    </row>
    <row r="62" spans="1:44">
      <c r="B62" s="29">
        <v>2022</v>
      </c>
      <c r="C62" s="29">
        <v>5</v>
      </c>
      <c r="D62" s="29">
        <v>12</v>
      </c>
      <c r="E62" s="30" t="s">
        <v>494</v>
      </c>
      <c r="F62" s="29"/>
      <c r="G62" s="208"/>
      <c r="H62" s="32" t="s">
        <v>467</v>
      </c>
      <c r="I62" s="68" t="s">
        <v>43</v>
      </c>
      <c r="J62" s="32"/>
      <c r="K62" s="9"/>
      <c r="L62" s="10"/>
      <c r="M62" s="10"/>
      <c r="N62" s="10"/>
      <c r="O62" s="69"/>
      <c r="P62" s="191">
        <v>25</v>
      </c>
      <c r="Q62" s="34" t="s">
        <v>483</v>
      </c>
      <c r="R62" s="35">
        <v>1005</v>
      </c>
      <c r="S62" s="35"/>
      <c r="T62" s="36" t="s">
        <v>30</v>
      </c>
      <c r="U62" s="192">
        <v>350</v>
      </c>
      <c r="V62" s="35">
        <v>1005</v>
      </c>
      <c r="W62" s="35">
        <v>1005</v>
      </c>
      <c r="X62" s="9">
        <v>1</v>
      </c>
      <c r="Y62" s="35"/>
      <c r="Z62" s="9">
        <v>1</v>
      </c>
      <c r="AA62" s="192">
        <v>350</v>
      </c>
      <c r="AB62" s="35">
        <v>12850</v>
      </c>
      <c r="AC62" s="37" t="s">
        <v>766</v>
      </c>
      <c r="AD62" s="71"/>
      <c r="AE62" s="72"/>
      <c r="AF62" s="73"/>
      <c r="AG62" s="73"/>
      <c r="AH62" s="72"/>
      <c r="AI62" s="69"/>
      <c r="AJ62" s="67"/>
      <c r="AK62" s="32" t="s">
        <v>6</v>
      </c>
      <c r="AL62" s="32"/>
      <c r="AM62" s="40" t="s">
        <v>486</v>
      </c>
      <c r="AN62" s="41"/>
      <c r="AO62" s="188"/>
      <c r="AP62" s="188"/>
      <c r="AQ62" s="185"/>
      <c r="AR62" s="185"/>
    </row>
    <row r="64" spans="1:44">
      <c r="B64" s="29">
        <v>2022</v>
      </c>
      <c r="C64" s="29">
        <v>5</v>
      </c>
      <c r="D64" s="29">
        <v>11</v>
      </c>
      <c r="E64" s="30" t="s">
        <v>496</v>
      </c>
      <c r="F64" s="29"/>
      <c r="G64" s="31"/>
      <c r="H64" s="32" t="s">
        <v>467</v>
      </c>
      <c r="I64" s="33" t="s">
        <v>58</v>
      </c>
      <c r="J64" s="32"/>
      <c r="K64" s="9"/>
      <c r="L64" s="10"/>
      <c r="M64" s="9"/>
      <c r="N64" s="10"/>
      <c r="O64" s="9"/>
      <c r="P64" s="9">
        <v>12</v>
      </c>
      <c r="Q64" s="34" t="s">
        <v>483</v>
      </c>
      <c r="R64" s="35">
        <v>1005</v>
      </c>
      <c r="S64" s="35"/>
      <c r="T64" s="36" t="s">
        <v>30</v>
      </c>
      <c r="U64" s="35">
        <v>200</v>
      </c>
      <c r="V64" s="35">
        <v>1005</v>
      </c>
      <c r="W64" s="35"/>
      <c r="X64" s="9">
        <v>1</v>
      </c>
      <c r="Y64" s="35">
        <v>200</v>
      </c>
      <c r="Z64" s="9">
        <v>1</v>
      </c>
      <c r="AA64" s="35">
        <v>200</v>
      </c>
      <c r="AB64" s="35"/>
      <c r="AC64" s="37"/>
      <c r="AD64" s="190" t="s">
        <v>484</v>
      </c>
      <c r="AE64" s="38"/>
      <c r="AF64" s="39"/>
      <c r="AG64" s="39"/>
      <c r="AH64" s="38"/>
      <c r="AI64" s="9"/>
      <c r="AJ64" s="32"/>
      <c r="AK64" s="32"/>
      <c r="AL64" s="32"/>
      <c r="AM64" s="40"/>
      <c r="AN64" s="41"/>
      <c r="AO64" s="188"/>
      <c r="AP64" s="188"/>
      <c r="AQ64" s="185"/>
      <c r="AR64" s="185"/>
    </row>
    <row r="65" spans="1:44">
      <c r="A65">
        <v>1</v>
      </c>
      <c r="B65" s="29">
        <v>2022</v>
      </c>
      <c r="C65" s="29">
        <v>5</v>
      </c>
      <c r="D65" s="29">
        <v>11</v>
      </c>
      <c r="E65" s="30" t="s">
        <v>496</v>
      </c>
      <c r="F65" s="29">
        <v>4</v>
      </c>
      <c r="G65" s="31" t="s">
        <v>485</v>
      </c>
      <c r="H65" s="32" t="s">
        <v>467</v>
      </c>
      <c r="I65" s="33" t="s">
        <v>47</v>
      </c>
      <c r="J65" s="32"/>
      <c r="K65" s="9"/>
      <c r="L65" s="10"/>
      <c r="M65" s="10"/>
      <c r="N65" s="10" t="s">
        <v>504</v>
      </c>
      <c r="O65" s="9" t="s">
        <v>469</v>
      </c>
      <c r="P65" s="9">
        <v>38</v>
      </c>
      <c r="Q65" s="34" t="s">
        <v>452</v>
      </c>
      <c r="R65" s="35">
        <v>1005</v>
      </c>
      <c r="S65" s="35"/>
      <c r="T65" s="36">
        <v>2000</v>
      </c>
      <c r="U65" s="36">
        <v>2000</v>
      </c>
      <c r="V65" s="35">
        <v>1005</v>
      </c>
      <c r="W65" s="35"/>
      <c r="X65" s="9">
        <v>1</v>
      </c>
      <c r="Y65" s="36">
        <v>2000</v>
      </c>
      <c r="Z65" s="9">
        <v>1</v>
      </c>
      <c r="AA65" s="36">
        <v>2000</v>
      </c>
      <c r="AB65" s="35"/>
      <c r="AC65" s="37"/>
      <c r="AD65" s="37"/>
      <c r="AE65" s="38"/>
      <c r="AF65" s="39"/>
      <c r="AG65" s="39"/>
      <c r="AH65" s="38"/>
      <c r="AI65" s="9" t="s">
        <v>5</v>
      </c>
      <c r="AJ65" s="32"/>
      <c r="AK65" s="32" t="s">
        <v>6</v>
      </c>
      <c r="AL65" s="32"/>
      <c r="AM65" s="40" t="s">
        <v>486</v>
      </c>
      <c r="AN65" s="41"/>
      <c r="AO65" s="188"/>
      <c r="AP65" s="188"/>
      <c r="AQ65" s="185"/>
      <c r="AR65" s="185"/>
    </row>
    <row r="66" spans="1:44">
      <c r="B66" s="29">
        <v>2022</v>
      </c>
      <c r="C66" s="29">
        <v>5</v>
      </c>
      <c r="D66" s="29">
        <v>11</v>
      </c>
      <c r="E66" s="30" t="s">
        <v>496</v>
      </c>
      <c r="F66" s="29">
        <v>4</v>
      </c>
      <c r="G66" s="31" t="s">
        <v>485</v>
      </c>
      <c r="H66" s="32" t="s">
        <v>467</v>
      </c>
      <c r="I66" s="33" t="s">
        <v>47</v>
      </c>
      <c r="J66" s="32"/>
      <c r="K66" s="9"/>
      <c r="L66" s="10"/>
      <c r="M66" s="10"/>
      <c r="N66" s="10" t="s">
        <v>504</v>
      </c>
      <c r="O66" s="9" t="s">
        <v>469</v>
      </c>
      <c r="P66" s="9">
        <v>38</v>
      </c>
      <c r="Q66" s="34" t="s">
        <v>452</v>
      </c>
      <c r="R66" s="35">
        <v>1005</v>
      </c>
      <c r="S66" s="35"/>
      <c r="T66" s="36">
        <v>2000</v>
      </c>
      <c r="U66" s="36">
        <v>2000</v>
      </c>
      <c r="V66" s="35">
        <v>1005</v>
      </c>
      <c r="W66" s="35"/>
      <c r="X66" s="9">
        <v>1</v>
      </c>
      <c r="Y66" s="36">
        <v>2000</v>
      </c>
      <c r="Z66" s="9">
        <v>1</v>
      </c>
      <c r="AA66" s="36">
        <v>2000</v>
      </c>
      <c r="AB66" s="35"/>
      <c r="AC66" s="37"/>
      <c r="AD66" s="37"/>
      <c r="AE66" s="38"/>
      <c r="AF66" s="39"/>
      <c r="AG66" s="39"/>
      <c r="AH66" s="38"/>
      <c r="AI66" s="9" t="s">
        <v>5</v>
      </c>
      <c r="AJ66" s="32"/>
      <c r="AK66" s="32" t="s">
        <v>6</v>
      </c>
      <c r="AL66" s="32"/>
      <c r="AM66" s="40" t="s">
        <v>486</v>
      </c>
      <c r="AN66" s="41"/>
      <c r="AO66" s="188"/>
      <c r="AP66" s="188"/>
      <c r="AQ66" s="185"/>
      <c r="AR66" s="185"/>
    </row>
    <row r="67" spans="1:44">
      <c r="B67" s="29">
        <v>2022</v>
      </c>
      <c r="C67" s="29">
        <v>5</v>
      </c>
      <c r="D67" s="29">
        <v>11</v>
      </c>
      <c r="E67" s="30" t="s">
        <v>496</v>
      </c>
      <c r="F67" s="29">
        <v>4</v>
      </c>
      <c r="G67" s="31" t="s">
        <v>485</v>
      </c>
      <c r="H67" s="32" t="s">
        <v>467</v>
      </c>
      <c r="I67" s="33" t="s">
        <v>47</v>
      </c>
      <c r="J67" s="32"/>
      <c r="K67" s="9"/>
      <c r="L67" s="10"/>
      <c r="M67" s="10"/>
      <c r="N67" s="10" t="s">
        <v>504</v>
      </c>
      <c r="O67" s="9" t="s">
        <v>469</v>
      </c>
      <c r="P67" s="9">
        <v>38</v>
      </c>
      <c r="Q67" s="34" t="s">
        <v>452</v>
      </c>
      <c r="R67" s="35">
        <v>1005</v>
      </c>
      <c r="S67" s="35"/>
      <c r="T67" s="36">
        <v>2000</v>
      </c>
      <c r="U67" s="36">
        <v>2000</v>
      </c>
      <c r="V67" s="35">
        <v>1005</v>
      </c>
      <c r="W67" s="35"/>
      <c r="X67" s="9">
        <v>1</v>
      </c>
      <c r="Y67" s="36">
        <v>2000</v>
      </c>
      <c r="Z67" s="9">
        <v>1</v>
      </c>
      <c r="AA67" s="36">
        <v>2000</v>
      </c>
      <c r="AB67" s="35"/>
      <c r="AC67" s="37"/>
      <c r="AD67" s="37"/>
      <c r="AE67" s="38"/>
      <c r="AF67" s="39"/>
      <c r="AG67" s="39"/>
      <c r="AH67" s="38"/>
      <c r="AI67" s="9" t="s">
        <v>5</v>
      </c>
      <c r="AJ67" s="32"/>
      <c r="AK67" s="32" t="s">
        <v>6</v>
      </c>
      <c r="AL67" s="32"/>
      <c r="AM67" s="40" t="s">
        <v>486</v>
      </c>
      <c r="AN67" s="41"/>
      <c r="AO67" s="188"/>
      <c r="AP67" s="188"/>
      <c r="AQ67" s="185"/>
      <c r="AR67" s="185"/>
    </row>
    <row r="68" spans="1:44">
      <c r="B68" s="29">
        <v>2022</v>
      </c>
      <c r="C68" s="29">
        <v>5</v>
      </c>
      <c r="D68" s="29">
        <v>11</v>
      </c>
      <c r="E68" s="30" t="s">
        <v>496</v>
      </c>
      <c r="F68" s="29"/>
      <c r="G68" s="208"/>
      <c r="H68" s="32" t="s">
        <v>467</v>
      </c>
      <c r="I68" s="33" t="s">
        <v>43</v>
      </c>
      <c r="J68" s="32"/>
      <c r="K68" s="9"/>
      <c r="L68" s="10"/>
      <c r="M68" s="10"/>
      <c r="N68" s="10"/>
      <c r="O68" s="9"/>
      <c r="P68" s="191">
        <v>25</v>
      </c>
      <c r="Q68" s="34" t="s">
        <v>483</v>
      </c>
      <c r="R68" s="35">
        <v>1005</v>
      </c>
      <c r="S68" s="35"/>
      <c r="T68" s="36" t="s">
        <v>30</v>
      </c>
      <c r="U68" s="192">
        <v>350</v>
      </c>
      <c r="V68" s="35">
        <v>1005</v>
      </c>
      <c r="W68" s="35"/>
      <c r="X68" s="9">
        <v>1</v>
      </c>
      <c r="Y68" s="35"/>
      <c r="Z68" s="9">
        <v>1</v>
      </c>
      <c r="AA68" s="192">
        <v>350</v>
      </c>
      <c r="AB68" s="35">
        <v>6550</v>
      </c>
      <c r="AC68" s="37" t="s">
        <v>766</v>
      </c>
      <c r="AD68" s="37"/>
      <c r="AE68" s="38"/>
      <c r="AF68" s="39"/>
      <c r="AG68" s="39"/>
      <c r="AH68" s="38"/>
      <c r="AI68" s="9"/>
      <c r="AJ68" s="32"/>
      <c r="AK68" s="32" t="s">
        <v>6</v>
      </c>
      <c r="AL68" s="32"/>
      <c r="AM68" s="40" t="s">
        <v>486</v>
      </c>
      <c r="AN68" s="41"/>
      <c r="AO68" s="188"/>
      <c r="AP68" s="188"/>
      <c r="AQ68" s="185"/>
      <c r="AR68" s="185"/>
    </row>
    <row r="70" spans="1:44">
      <c r="B70" s="29">
        <v>2022</v>
      </c>
      <c r="C70" s="29">
        <v>5</v>
      </c>
      <c r="D70" s="29">
        <v>11</v>
      </c>
      <c r="E70" s="30" t="s">
        <v>496</v>
      </c>
      <c r="F70" s="29"/>
      <c r="G70" s="31"/>
      <c r="H70" s="32" t="s">
        <v>467</v>
      </c>
      <c r="I70" s="33" t="s">
        <v>58</v>
      </c>
      <c r="J70" s="32"/>
      <c r="K70" s="9"/>
      <c r="L70" s="10"/>
      <c r="M70" s="9"/>
      <c r="N70" s="10"/>
      <c r="O70" s="9"/>
      <c r="P70" s="9">
        <v>12</v>
      </c>
      <c r="Q70" s="34" t="s">
        <v>483</v>
      </c>
      <c r="R70" s="35">
        <v>1005</v>
      </c>
      <c r="S70" s="35"/>
      <c r="T70" s="36" t="s">
        <v>30</v>
      </c>
      <c r="U70" s="35">
        <v>200</v>
      </c>
      <c r="V70" s="35">
        <v>1005</v>
      </c>
      <c r="W70" s="35"/>
      <c r="X70" s="9">
        <v>1</v>
      </c>
      <c r="Y70" s="35">
        <v>200</v>
      </c>
      <c r="Z70" s="9">
        <v>1</v>
      </c>
      <c r="AA70" s="35">
        <v>200</v>
      </c>
      <c r="AB70" s="35"/>
      <c r="AC70" s="37"/>
      <c r="AD70" s="190" t="s">
        <v>484</v>
      </c>
      <c r="AE70" s="38"/>
      <c r="AF70" s="39"/>
      <c r="AG70" s="39"/>
      <c r="AH70" s="38"/>
      <c r="AI70" s="9"/>
      <c r="AJ70" s="32"/>
      <c r="AK70" s="32"/>
      <c r="AL70" s="32"/>
      <c r="AM70" s="40"/>
      <c r="AN70" s="41"/>
      <c r="AO70" s="188"/>
      <c r="AP70" s="188"/>
      <c r="AQ70" s="185"/>
      <c r="AR70" s="185"/>
    </row>
    <row r="71" spans="1:44">
      <c r="A71">
        <v>1</v>
      </c>
      <c r="B71" s="29">
        <v>2022</v>
      </c>
      <c r="C71" s="29">
        <v>5</v>
      </c>
      <c r="D71" s="29">
        <v>11</v>
      </c>
      <c r="E71" s="30" t="s">
        <v>496</v>
      </c>
      <c r="F71" s="29">
        <v>4</v>
      </c>
      <c r="G71" s="31" t="s">
        <v>485</v>
      </c>
      <c r="H71" s="32" t="s">
        <v>467</v>
      </c>
      <c r="I71" s="33" t="s">
        <v>47</v>
      </c>
      <c r="J71" s="32"/>
      <c r="K71" s="9"/>
      <c r="L71" s="10"/>
      <c r="M71" s="10"/>
      <c r="N71" s="10" t="s">
        <v>504</v>
      </c>
      <c r="O71" s="9" t="s">
        <v>469</v>
      </c>
      <c r="P71" s="9">
        <v>50</v>
      </c>
      <c r="Q71" s="34" t="s">
        <v>452</v>
      </c>
      <c r="R71" s="35">
        <v>1005</v>
      </c>
      <c r="S71" s="35"/>
      <c r="T71" s="36">
        <v>4000</v>
      </c>
      <c r="U71" s="36">
        <v>4000</v>
      </c>
      <c r="V71" s="35">
        <v>1005</v>
      </c>
      <c r="W71" s="35"/>
      <c r="X71" s="9">
        <v>1</v>
      </c>
      <c r="Y71" s="36">
        <v>4000</v>
      </c>
      <c r="Z71" s="9">
        <v>1</v>
      </c>
      <c r="AA71" s="35">
        <v>4000</v>
      </c>
      <c r="AB71" s="35"/>
      <c r="AC71" s="37"/>
      <c r="AD71" s="37"/>
      <c r="AE71" s="38"/>
      <c r="AF71" s="39"/>
      <c r="AG71" s="39"/>
      <c r="AH71" s="38"/>
      <c r="AI71" s="9" t="s">
        <v>5</v>
      </c>
      <c r="AJ71" s="32"/>
      <c r="AK71" s="32" t="s">
        <v>6</v>
      </c>
      <c r="AL71" s="32"/>
      <c r="AM71" s="40" t="s">
        <v>486</v>
      </c>
      <c r="AN71" s="41"/>
      <c r="AO71" s="188"/>
      <c r="AP71" s="188"/>
      <c r="AQ71" s="185"/>
      <c r="AR71" s="185"/>
    </row>
    <row r="72" spans="1:44">
      <c r="B72" s="29">
        <v>2022</v>
      </c>
      <c r="C72" s="29">
        <v>5</v>
      </c>
      <c r="D72" s="29">
        <v>11</v>
      </c>
      <c r="E72" s="30" t="s">
        <v>496</v>
      </c>
      <c r="F72" s="29">
        <v>4</v>
      </c>
      <c r="G72" s="31" t="s">
        <v>485</v>
      </c>
      <c r="H72" s="32" t="s">
        <v>467</v>
      </c>
      <c r="I72" s="33" t="s">
        <v>47</v>
      </c>
      <c r="J72" s="32"/>
      <c r="K72" s="9"/>
      <c r="L72" s="10"/>
      <c r="M72" s="10"/>
      <c r="N72" s="10" t="s">
        <v>504</v>
      </c>
      <c r="O72" s="9" t="s">
        <v>469</v>
      </c>
      <c r="P72" s="9">
        <v>50</v>
      </c>
      <c r="Q72" s="34" t="s">
        <v>452</v>
      </c>
      <c r="R72" s="35">
        <v>1005</v>
      </c>
      <c r="S72" s="35"/>
      <c r="T72" s="36">
        <v>4000</v>
      </c>
      <c r="U72" s="36">
        <v>4000</v>
      </c>
      <c r="V72" s="35">
        <v>1005</v>
      </c>
      <c r="W72" s="35"/>
      <c r="X72" s="9">
        <v>1</v>
      </c>
      <c r="Y72" s="36">
        <v>4000</v>
      </c>
      <c r="Z72" s="9">
        <v>1</v>
      </c>
      <c r="AA72" s="35">
        <v>4000</v>
      </c>
      <c r="AB72" s="35"/>
      <c r="AC72" s="37"/>
      <c r="AD72" s="37"/>
      <c r="AE72" s="38"/>
      <c r="AF72" s="39"/>
      <c r="AG72" s="39"/>
      <c r="AH72" s="38"/>
      <c r="AI72" s="9" t="s">
        <v>5</v>
      </c>
      <c r="AJ72" s="32"/>
      <c r="AK72" s="32" t="s">
        <v>6</v>
      </c>
      <c r="AL72" s="32"/>
      <c r="AM72" s="40" t="s">
        <v>486</v>
      </c>
      <c r="AN72" s="41"/>
      <c r="AO72" s="188"/>
      <c r="AP72" s="188"/>
      <c r="AQ72" s="185"/>
      <c r="AR72" s="185"/>
    </row>
    <row r="73" spans="1:44">
      <c r="B73" s="29">
        <v>2022</v>
      </c>
      <c r="C73" s="29">
        <v>5</v>
      </c>
      <c r="D73" s="29">
        <v>11</v>
      </c>
      <c r="E73" s="30" t="s">
        <v>496</v>
      </c>
      <c r="F73" s="29">
        <v>4</v>
      </c>
      <c r="G73" s="31" t="s">
        <v>485</v>
      </c>
      <c r="H73" s="32" t="s">
        <v>467</v>
      </c>
      <c r="I73" s="33" t="s">
        <v>47</v>
      </c>
      <c r="J73" s="32"/>
      <c r="K73" s="9"/>
      <c r="L73" s="10"/>
      <c r="M73" s="10"/>
      <c r="N73" s="10" t="s">
        <v>504</v>
      </c>
      <c r="O73" s="9" t="s">
        <v>469</v>
      </c>
      <c r="P73" s="9">
        <v>50</v>
      </c>
      <c r="Q73" s="34" t="s">
        <v>452</v>
      </c>
      <c r="R73" s="35">
        <v>1005</v>
      </c>
      <c r="S73" s="35"/>
      <c r="T73" s="36">
        <v>4000</v>
      </c>
      <c r="U73" s="36">
        <v>4000</v>
      </c>
      <c r="V73" s="35">
        <v>1005</v>
      </c>
      <c r="W73" s="35"/>
      <c r="X73" s="9">
        <v>1</v>
      </c>
      <c r="Y73" s="36">
        <v>4000</v>
      </c>
      <c r="Z73" s="9">
        <v>1</v>
      </c>
      <c r="AA73" s="35">
        <v>4000</v>
      </c>
      <c r="AB73" s="35"/>
      <c r="AC73" s="37"/>
      <c r="AD73" s="37"/>
      <c r="AE73" s="38"/>
      <c r="AF73" s="39"/>
      <c r="AG73" s="39"/>
      <c r="AH73" s="38"/>
      <c r="AI73" s="9" t="s">
        <v>5</v>
      </c>
      <c r="AJ73" s="32"/>
      <c r="AK73" s="32" t="s">
        <v>6</v>
      </c>
      <c r="AL73" s="32"/>
      <c r="AM73" s="40" t="s">
        <v>486</v>
      </c>
      <c r="AN73" s="41"/>
      <c r="AO73" s="188"/>
      <c r="AP73" s="188"/>
      <c r="AQ73" s="185"/>
      <c r="AR73" s="185"/>
    </row>
    <row r="74" spans="1:44">
      <c r="B74" s="29">
        <v>2022</v>
      </c>
      <c r="C74" s="29">
        <v>5</v>
      </c>
      <c r="D74" s="29">
        <v>11</v>
      </c>
      <c r="E74" s="30" t="s">
        <v>496</v>
      </c>
      <c r="F74" s="29"/>
      <c r="G74" s="208"/>
      <c r="H74" s="32" t="s">
        <v>467</v>
      </c>
      <c r="I74" s="33" t="s">
        <v>43</v>
      </c>
      <c r="J74" s="32"/>
      <c r="K74" s="9"/>
      <c r="L74" s="10"/>
      <c r="M74" s="10"/>
      <c r="N74" s="10"/>
      <c r="O74" s="9"/>
      <c r="P74" s="191">
        <v>25</v>
      </c>
      <c r="Q74" s="34" t="s">
        <v>483</v>
      </c>
      <c r="R74" s="35">
        <v>1005</v>
      </c>
      <c r="S74" s="35"/>
      <c r="T74" s="36" t="s">
        <v>30</v>
      </c>
      <c r="U74" s="192">
        <v>350</v>
      </c>
      <c r="V74" s="35">
        <v>1005</v>
      </c>
      <c r="W74" s="35"/>
      <c r="X74" s="9">
        <v>1</v>
      </c>
      <c r="Y74" s="35"/>
      <c r="Z74" s="9">
        <v>1</v>
      </c>
      <c r="AA74" s="192">
        <v>350</v>
      </c>
      <c r="AB74" s="35">
        <v>12550</v>
      </c>
      <c r="AC74" s="37" t="s">
        <v>766</v>
      </c>
      <c r="AD74" s="37"/>
      <c r="AE74" s="38"/>
      <c r="AF74" s="39"/>
      <c r="AG74" s="39"/>
      <c r="AH74" s="38"/>
      <c r="AI74" s="9"/>
      <c r="AJ74" s="32"/>
      <c r="AK74" s="32" t="s">
        <v>6</v>
      </c>
      <c r="AL74" s="32"/>
      <c r="AM74" s="40" t="s">
        <v>486</v>
      </c>
      <c r="AN74" s="41"/>
      <c r="AO74" s="188"/>
      <c r="AP74" s="188"/>
      <c r="AQ74" s="185"/>
      <c r="AR74" s="185"/>
    </row>
    <row r="76" spans="1:44">
      <c r="B76" s="29">
        <v>2022</v>
      </c>
      <c r="C76" s="29">
        <v>5</v>
      </c>
      <c r="D76" s="29">
        <v>12</v>
      </c>
      <c r="E76" s="30" t="s">
        <v>496</v>
      </c>
      <c r="F76" s="29"/>
      <c r="G76" s="31"/>
      <c r="H76" s="32" t="s">
        <v>467</v>
      </c>
      <c r="I76" s="33" t="s">
        <v>58</v>
      </c>
      <c r="J76" s="32"/>
      <c r="K76" s="9"/>
      <c r="L76" s="10"/>
      <c r="M76" s="10"/>
      <c r="N76" s="70"/>
      <c r="O76" s="9"/>
      <c r="P76" s="9">
        <v>12</v>
      </c>
      <c r="Q76" s="34" t="s">
        <v>483</v>
      </c>
      <c r="R76" s="35">
        <v>1005</v>
      </c>
      <c r="S76" s="35"/>
      <c r="T76" s="36" t="s">
        <v>30</v>
      </c>
      <c r="U76" s="35">
        <v>200</v>
      </c>
      <c r="V76" s="35">
        <v>1005</v>
      </c>
      <c r="W76" s="35">
        <v>1005</v>
      </c>
      <c r="X76" s="9">
        <v>1</v>
      </c>
      <c r="Y76" s="35">
        <v>200</v>
      </c>
      <c r="Z76" s="9">
        <v>1</v>
      </c>
      <c r="AA76" s="35">
        <v>200</v>
      </c>
      <c r="AB76" s="35"/>
      <c r="AC76" s="70"/>
      <c r="AD76" s="190" t="s">
        <v>484</v>
      </c>
      <c r="AE76" s="72"/>
      <c r="AF76" s="39"/>
      <c r="AG76" s="39"/>
      <c r="AH76" s="38"/>
      <c r="AI76" s="9"/>
      <c r="AJ76" s="32"/>
      <c r="AK76" s="32"/>
      <c r="AL76" s="32"/>
      <c r="AM76" s="40"/>
      <c r="AN76" s="41"/>
      <c r="AO76" s="188"/>
      <c r="AP76" s="188"/>
      <c r="AQ76" s="185"/>
      <c r="AR76" s="185"/>
    </row>
    <row r="77" spans="1:44">
      <c r="A77">
        <v>1</v>
      </c>
      <c r="B77" s="29">
        <v>2022</v>
      </c>
      <c r="C77" s="29">
        <v>5</v>
      </c>
      <c r="D77" s="29">
        <v>12</v>
      </c>
      <c r="E77" s="30" t="s">
        <v>496</v>
      </c>
      <c r="F77" s="29">
        <v>2</v>
      </c>
      <c r="G77" s="31" t="s">
        <v>485</v>
      </c>
      <c r="H77" s="32" t="s">
        <v>467</v>
      </c>
      <c r="I77" s="33" t="s">
        <v>47</v>
      </c>
      <c r="J77" s="32"/>
      <c r="K77" s="9"/>
      <c r="L77" s="10"/>
      <c r="M77" s="10"/>
      <c r="N77" s="10" t="s">
        <v>492</v>
      </c>
      <c r="O77" s="9" t="s">
        <v>469</v>
      </c>
      <c r="P77" s="9">
        <v>50</v>
      </c>
      <c r="Q77" s="34" t="s">
        <v>706</v>
      </c>
      <c r="R77" s="35">
        <v>1005</v>
      </c>
      <c r="S77" s="35"/>
      <c r="T77" s="36">
        <v>4100</v>
      </c>
      <c r="U77" s="36">
        <v>4100</v>
      </c>
      <c r="V77" s="35">
        <v>1005</v>
      </c>
      <c r="W77" s="35">
        <v>1005</v>
      </c>
      <c r="X77" s="9">
        <v>1</v>
      </c>
      <c r="Y77" s="36">
        <v>4100</v>
      </c>
      <c r="Z77" s="9">
        <v>1</v>
      </c>
      <c r="AA77" s="36">
        <v>4100</v>
      </c>
      <c r="AB77" s="35"/>
      <c r="AC77" s="37"/>
      <c r="AD77" s="37"/>
      <c r="AE77" s="38"/>
      <c r="AF77" s="39"/>
      <c r="AG77" s="39"/>
      <c r="AH77" s="38"/>
      <c r="AI77" s="9" t="s">
        <v>5</v>
      </c>
      <c r="AJ77" s="32"/>
      <c r="AK77" s="32" t="s">
        <v>6</v>
      </c>
      <c r="AL77" s="32"/>
      <c r="AM77" s="40" t="s">
        <v>486</v>
      </c>
      <c r="AN77" s="41"/>
      <c r="AO77" s="188"/>
      <c r="AP77" s="188"/>
      <c r="AQ77" s="185"/>
      <c r="AR77" s="185"/>
    </row>
    <row r="78" spans="1:44">
      <c r="B78" s="29">
        <v>2022</v>
      </c>
      <c r="C78" s="29">
        <v>5</v>
      </c>
      <c r="D78" s="29">
        <v>12</v>
      </c>
      <c r="E78" s="30" t="s">
        <v>496</v>
      </c>
      <c r="F78" s="29">
        <v>2</v>
      </c>
      <c r="G78" s="31" t="s">
        <v>485</v>
      </c>
      <c r="H78" s="32" t="s">
        <v>467</v>
      </c>
      <c r="I78" s="33" t="s">
        <v>47</v>
      </c>
      <c r="J78" s="32"/>
      <c r="K78" s="9"/>
      <c r="L78" s="10"/>
      <c r="M78" s="10"/>
      <c r="N78" s="10" t="s">
        <v>492</v>
      </c>
      <c r="O78" s="9" t="s">
        <v>469</v>
      </c>
      <c r="P78" s="9">
        <v>50</v>
      </c>
      <c r="Q78" s="34" t="s">
        <v>706</v>
      </c>
      <c r="R78" s="35">
        <v>1005</v>
      </c>
      <c r="S78" s="35"/>
      <c r="T78" s="36">
        <v>4100</v>
      </c>
      <c r="U78" s="36">
        <v>4100</v>
      </c>
      <c r="V78" s="35">
        <v>1005</v>
      </c>
      <c r="W78" s="35">
        <v>1005</v>
      </c>
      <c r="X78" s="9">
        <v>1</v>
      </c>
      <c r="Y78" s="36">
        <v>4100</v>
      </c>
      <c r="Z78" s="9">
        <v>1</v>
      </c>
      <c r="AA78" s="36">
        <v>4100</v>
      </c>
      <c r="AB78" s="35"/>
      <c r="AC78" s="37"/>
      <c r="AD78" s="37"/>
      <c r="AE78" s="38"/>
      <c r="AF78" s="39"/>
      <c r="AG78" s="39"/>
      <c r="AH78" s="38"/>
      <c r="AI78" s="9" t="s">
        <v>5</v>
      </c>
      <c r="AJ78" s="32"/>
      <c r="AK78" s="32" t="s">
        <v>6</v>
      </c>
      <c r="AL78" s="32"/>
      <c r="AM78" s="40" t="s">
        <v>486</v>
      </c>
      <c r="AN78" s="41"/>
      <c r="AO78" s="188"/>
      <c r="AP78" s="188"/>
      <c r="AQ78" s="185"/>
      <c r="AR78" s="185"/>
    </row>
    <row r="79" spans="1:44">
      <c r="B79" s="29">
        <v>2022</v>
      </c>
      <c r="C79" s="29">
        <v>5</v>
      </c>
      <c r="D79" s="29">
        <v>12</v>
      </c>
      <c r="E79" s="30" t="s">
        <v>496</v>
      </c>
      <c r="F79" s="29">
        <v>2</v>
      </c>
      <c r="G79" s="31" t="s">
        <v>485</v>
      </c>
      <c r="H79" s="32" t="s">
        <v>467</v>
      </c>
      <c r="I79" s="33" t="s">
        <v>47</v>
      </c>
      <c r="J79" s="32"/>
      <c r="K79" s="9"/>
      <c r="L79" s="10"/>
      <c r="M79" s="10"/>
      <c r="N79" s="10" t="s">
        <v>492</v>
      </c>
      <c r="O79" s="9" t="s">
        <v>469</v>
      </c>
      <c r="P79" s="9">
        <v>50</v>
      </c>
      <c r="Q79" s="34" t="s">
        <v>706</v>
      </c>
      <c r="R79" s="35">
        <v>1005</v>
      </c>
      <c r="S79" s="35"/>
      <c r="T79" s="36">
        <v>4100</v>
      </c>
      <c r="U79" s="36">
        <v>4100</v>
      </c>
      <c r="V79" s="35">
        <v>1005</v>
      </c>
      <c r="W79" s="35">
        <v>1005</v>
      </c>
      <c r="X79" s="9">
        <v>1</v>
      </c>
      <c r="Y79" s="36">
        <v>4100</v>
      </c>
      <c r="Z79" s="9">
        <v>1</v>
      </c>
      <c r="AA79" s="36">
        <v>4100</v>
      </c>
      <c r="AB79" s="35"/>
      <c r="AC79" s="37"/>
      <c r="AD79" s="71"/>
      <c r="AE79" s="38"/>
      <c r="AF79" s="39"/>
      <c r="AG79" s="39"/>
      <c r="AH79" s="38"/>
      <c r="AI79" s="9" t="s">
        <v>5</v>
      </c>
      <c r="AJ79" s="32"/>
      <c r="AK79" s="32" t="s">
        <v>6</v>
      </c>
      <c r="AL79" s="32"/>
      <c r="AM79" s="40" t="s">
        <v>486</v>
      </c>
      <c r="AN79" s="41"/>
      <c r="AO79" s="188"/>
      <c r="AP79" s="188"/>
      <c r="AQ79" s="185"/>
      <c r="AR79" s="185"/>
    </row>
    <row r="80" spans="1:44">
      <c r="B80" s="29">
        <v>2022</v>
      </c>
      <c r="C80" s="29">
        <v>5</v>
      </c>
      <c r="D80" s="29">
        <v>12</v>
      </c>
      <c r="E80" s="30" t="s">
        <v>496</v>
      </c>
      <c r="F80" s="29"/>
      <c r="G80" s="208"/>
      <c r="H80" s="32" t="s">
        <v>467</v>
      </c>
      <c r="I80" s="68" t="s">
        <v>43</v>
      </c>
      <c r="J80" s="32"/>
      <c r="K80" s="9"/>
      <c r="L80" s="10"/>
      <c r="M80" s="10"/>
      <c r="N80" s="10"/>
      <c r="O80" s="69"/>
      <c r="P80" s="191">
        <v>25</v>
      </c>
      <c r="Q80" s="34" t="s">
        <v>483</v>
      </c>
      <c r="R80" s="35">
        <v>1005</v>
      </c>
      <c r="S80" s="35"/>
      <c r="T80" s="36" t="s">
        <v>30</v>
      </c>
      <c r="U80" s="192">
        <v>350</v>
      </c>
      <c r="V80" s="35">
        <v>1005</v>
      </c>
      <c r="W80" s="35">
        <v>1005</v>
      </c>
      <c r="X80" s="9">
        <v>1</v>
      </c>
      <c r="Y80" s="35"/>
      <c r="Z80" s="9">
        <v>1</v>
      </c>
      <c r="AA80" s="192">
        <v>350</v>
      </c>
      <c r="AB80" s="35">
        <v>12850</v>
      </c>
      <c r="AC80" s="37" t="s">
        <v>766</v>
      </c>
      <c r="AD80" s="71"/>
      <c r="AE80" s="72"/>
      <c r="AF80" s="73"/>
      <c r="AG80" s="73"/>
      <c r="AH80" s="72"/>
      <c r="AI80" s="69"/>
      <c r="AJ80" s="67"/>
      <c r="AK80" s="32" t="s">
        <v>6</v>
      </c>
      <c r="AL80" s="32"/>
      <c r="AM80" s="40" t="s">
        <v>486</v>
      </c>
      <c r="AN80" s="41"/>
      <c r="AO80" s="188"/>
      <c r="AP80" s="188"/>
      <c r="AQ80" s="185"/>
      <c r="AR80" s="185"/>
    </row>
    <row r="82" spans="1:44">
      <c r="A82">
        <v>1</v>
      </c>
      <c r="B82" s="29">
        <v>2022</v>
      </c>
      <c r="C82" s="29">
        <v>6</v>
      </c>
      <c r="D82" s="29">
        <v>6</v>
      </c>
      <c r="E82" s="30" t="s">
        <v>494</v>
      </c>
      <c r="F82" s="29"/>
      <c r="G82" s="31"/>
      <c r="H82" s="32" t="s">
        <v>467</v>
      </c>
      <c r="I82" s="33" t="s">
        <v>58</v>
      </c>
      <c r="J82" s="32"/>
      <c r="K82" s="9"/>
      <c r="L82" s="10"/>
      <c r="M82" s="10"/>
      <c r="N82" s="70"/>
      <c r="O82" s="9"/>
      <c r="P82" s="9">
        <v>12</v>
      </c>
      <c r="Q82" s="34" t="s">
        <v>483</v>
      </c>
      <c r="R82" s="35">
        <v>1005</v>
      </c>
      <c r="S82" s="35"/>
      <c r="T82" s="36" t="s">
        <v>30</v>
      </c>
      <c r="U82" s="35">
        <v>200</v>
      </c>
      <c r="V82" s="35">
        <v>1005</v>
      </c>
      <c r="W82" s="35">
        <v>1005</v>
      </c>
      <c r="X82" s="9">
        <v>1</v>
      </c>
      <c r="Y82" s="35">
        <v>200</v>
      </c>
      <c r="Z82" s="9">
        <v>1</v>
      </c>
      <c r="AA82" s="35">
        <v>200</v>
      </c>
      <c r="AB82" s="35"/>
      <c r="AC82" s="70"/>
      <c r="AD82" s="190" t="s">
        <v>484</v>
      </c>
      <c r="AE82" s="72"/>
      <c r="AF82" s="39"/>
      <c r="AG82" s="39"/>
      <c r="AH82" s="38"/>
      <c r="AI82" s="9"/>
      <c r="AJ82" s="32"/>
      <c r="AK82" s="32"/>
      <c r="AL82" s="32"/>
      <c r="AM82" s="40"/>
      <c r="AN82" s="41"/>
      <c r="AO82" s="188"/>
      <c r="AP82" s="188"/>
      <c r="AQ82" s="185"/>
      <c r="AR82" s="185"/>
    </row>
    <row r="83" spans="1:44">
      <c r="B83" s="29">
        <v>2022</v>
      </c>
      <c r="C83" s="29">
        <v>6</v>
      </c>
      <c r="D83" s="29">
        <v>6</v>
      </c>
      <c r="E83" s="30" t="s">
        <v>494</v>
      </c>
      <c r="F83" s="29">
        <v>1</v>
      </c>
      <c r="G83" s="31" t="s">
        <v>485</v>
      </c>
      <c r="H83" s="32" t="s">
        <v>467</v>
      </c>
      <c r="I83" s="33" t="s">
        <v>47</v>
      </c>
      <c r="J83" s="32"/>
      <c r="K83" s="9"/>
      <c r="L83" s="10"/>
      <c r="M83" s="10"/>
      <c r="N83" s="10" t="s">
        <v>513</v>
      </c>
      <c r="O83" s="9" t="s">
        <v>469</v>
      </c>
      <c r="P83" s="9">
        <v>50</v>
      </c>
      <c r="Q83" s="34" t="s">
        <v>706</v>
      </c>
      <c r="R83" s="35">
        <v>1005</v>
      </c>
      <c r="S83" s="35"/>
      <c r="T83" s="36">
        <v>4100</v>
      </c>
      <c r="U83" s="36">
        <v>4100</v>
      </c>
      <c r="V83" s="35">
        <v>1005</v>
      </c>
      <c r="W83" s="35">
        <v>1005</v>
      </c>
      <c r="X83" s="9">
        <v>1</v>
      </c>
      <c r="Y83" s="36">
        <v>4100</v>
      </c>
      <c r="Z83" s="9">
        <v>1</v>
      </c>
      <c r="AA83" s="36">
        <v>4100</v>
      </c>
      <c r="AB83" s="35"/>
      <c r="AC83" s="37"/>
      <c r="AD83" s="37"/>
      <c r="AE83" s="38"/>
      <c r="AF83" s="39"/>
      <c r="AG83" s="39"/>
      <c r="AH83" s="38"/>
      <c r="AI83" s="9" t="s">
        <v>5</v>
      </c>
      <c r="AJ83" s="32"/>
      <c r="AK83" s="32" t="s">
        <v>6</v>
      </c>
      <c r="AL83" s="32"/>
      <c r="AM83" s="40" t="s">
        <v>486</v>
      </c>
      <c r="AN83" s="41"/>
      <c r="AO83" s="188"/>
      <c r="AP83" s="188"/>
      <c r="AQ83" s="185"/>
      <c r="AR83" s="185"/>
    </row>
    <row r="84" spans="1:44">
      <c r="A84">
        <v>1</v>
      </c>
      <c r="B84" s="29">
        <v>2022</v>
      </c>
      <c r="C84" s="29">
        <v>6</v>
      </c>
      <c r="D84" s="29">
        <v>6</v>
      </c>
      <c r="E84" s="30" t="s">
        <v>494</v>
      </c>
      <c r="F84" s="29">
        <v>1</v>
      </c>
      <c r="G84" s="31" t="s">
        <v>485</v>
      </c>
      <c r="H84" s="32" t="s">
        <v>467</v>
      </c>
      <c r="I84" s="33" t="s">
        <v>47</v>
      </c>
      <c r="J84" s="32"/>
      <c r="K84" s="9"/>
      <c r="L84" s="10"/>
      <c r="M84" s="10"/>
      <c r="N84" s="10" t="s">
        <v>513</v>
      </c>
      <c r="O84" s="9" t="s">
        <v>469</v>
      </c>
      <c r="P84" s="9">
        <v>50</v>
      </c>
      <c r="Q84" s="34" t="s">
        <v>706</v>
      </c>
      <c r="R84" s="35">
        <v>1005</v>
      </c>
      <c r="S84" s="35"/>
      <c r="T84" s="36">
        <v>4100</v>
      </c>
      <c r="U84" s="36">
        <v>4100</v>
      </c>
      <c r="V84" s="35">
        <v>1005</v>
      </c>
      <c r="W84" s="35">
        <v>1005</v>
      </c>
      <c r="X84" s="9">
        <v>1</v>
      </c>
      <c r="Y84" s="36">
        <v>4100</v>
      </c>
      <c r="Z84" s="9">
        <v>1</v>
      </c>
      <c r="AA84" s="36">
        <v>4100</v>
      </c>
      <c r="AB84" s="35"/>
      <c r="AC84" s="37"/>
      <c r="AD84" s="71"/>
      <c r="AE84" s="38"/>
      <c r="AF84" s="39"/>
      <c r="AG84" s="39"/>
      <c r="AH84" s="38"/>
      <c r="AI84" s="9" t="s">
        <v>5</v>
      </c>
      <c r="AJ84" s="32"/>
      <c r="AK84" s="32" t="s">
        <v>6</v>
      </c>
      <c r="AL84" s="32"/>
      <c r="AM84" s="40" t="s">
        <v>486</v>
      </c>
      <c r="AN84" s="41"/>
      <c r="AO84" s="188"/>
      <c r="AP84" s="188"/>
      <c r="AQ84" s="185"/>
      <c r="AR84" s="185"/>
    </row>
    <row r="85" spans="1:44">
      <c r="A85">
        <v>1</v>
      </c>
      <c r="B85" s="29">
        <v>2022</v>
      </c>
      <c r="C85" s="29">
        <v>6</v>
      </c>
      <c r="D85" s="29">
        <v>6</v>
      </c>
      <c r="E85" s="30" t="s">
        <v>494</v>
      </c>
      <c r="F85" s="29">
        <v>1</v>
      </c>
      <c r="G85" s="31" t="s">
        <v>485</v>
      </c>
      <c r="H85" s="32" t="s">
        <v>467</v>
      </c>
      <c r="I85" s="33" t="s">
        <v>47</v>
      </c>
      <c r="J85" s="32"/>
      <c r="K85" s="9"/>
      <c r="L85" s="10"/>
      <c r="M85" s="10"/>
      <c r="N85" s="10" t="s">
        <v>513</v>
      </c>
      <c r="O85" s="9" t="s">
        <v>469</v>
      </c>
      <c r="P85" s="9">
        <v>50</v>
      </c>
      <c r="Q85" s="34" t="s">
        <v>706</v>
      </c>
      <c r="R85" s="35">
        <v>1005</v>
      </c>
      <c r="S85" s="35"/>
      <c r="T85" s="36">
        <v>4100</v>
      </c>
      <c r="U85" s="36">
        <v>4100</v>
      </c>
      <c r="V85" s="35">
        <v>1005</v>
      </c>
      <c r="W85" s="35">
        <v>1005</v>
      </c>
      <c r="X85" s="9">
        <v>1</v>
      </c>
      <c r="Y85" s="36">
        <v>4100</v>
      </c>
      <c r="Z85" s="9">
        <v>1</v>
      </c>
      <c r="AA85" s="36">
        <v>4100</v>
      </c>
      <c r="AB85" s="35"/>
      <c r="AC85" s="37"/>
      <c r="AD85" s="71"/>
      <c r="AE85" s="38"/>
      <c r="AF85" s="39"/>
      <c r="AG85" s="39"/>
      <c r="AH85" s="38"/>
      <c r="AI85" s="9" t="s">
        <v>5</v>
      </c>
      <c r="AJ85" s="32"/>
      <c r="AK85" s="32" t="s">
        <v>6</v>
      </c>
      <c r="AL85" s="32"/>
      <c r="AM85" s="40" t="s">
        <v>486</v>
      </c>
      <c r="AN85" s="41"/>
      <c r="AO85" s="188"/>
      <c r="AP85" s="188"/>
      <c r="AQ85" s="185"/>
      <c r="AR85" s="185"/>
    </row>
    <row r="86" spans="1:44">
      <c r="A86">
        <v>1</v>
      </c>
      <c r="B86" s="29">
        <v>2022</v>
      </c>
      <c r="C86" s="29">
        <v>6</v>
      </c>
      <c r="D86" s="29">
        <v>6</v>
      </c>
      <c r="E86" s="30" t="s">
        <v>494</v>
      </c>
      <c r="F86" s="29"/>
      <c r="G86" s="31"/>
      <c r="H86" s="32" t="s">
        <v>467</v>
      </c>
      <c r="I86" s="68" t="s">
        <v>43</v>
      </c>
      <c r="J86" s="32"/>
      <c r="K86" s="9"/>
      <c r="L86" s="10"/>
      <c r="M86" s="10"/>
      <c r="N86" s="10"/>
      <c r="O86" s="69"/>
      <c r="P86" s="191">
        <v>25</v>
      </c>
      <c r="Q86" s="34" t="s">
        <v>483</v>
      </c>
      <c r="R86" s="35">
        <v>1005</v>
      </c>
      <c r="S86" s="35"/>
      <c r="T86" s="36" t="s">
        <v>30</v>
      </c>
      <c r="U86" s="192">
        <v>350</v>
      </c>
      <c r="V86" s="35">
        <v>1005</v>
      </c>
      <c r="W86" s="35">
        <v>1005</v>
      </c>
      <c r="X86" s="9">
        <v>1</v>
      </c>
      <c r="Y86" s="35"/>
      <c r="Z86" s="9">
        <v>1</v>
      </c>
      <c r="AA86" s="192">
        <v>350</v>
      </c>
      <c r="AB86" s="35">
        <v>12850</v>
      </c>
      <c r="AC86" s="37" t="s">
        <v>766</v>
      </c>
      <c r="AD86" s="71"/>
      <c r="AE86" s="72"/>
      <c r="AF86" s="73"/>
      <c r="AG86" s="73"/>
      <c r="AH86" s="72"/>
      <c r="AI86" s="69"/>
      <c r="AJ86" s="67"/>
      <c r="AK86" s="32" t="s">
        <v>6</v>
      </c>
      <c r="AL86" s="32"/>
      <c r="AM86" s="40" t="s">
        <v>486</v>
      </c>
      <c r="AN86" s="41"/>
      <c r="AO86" s="188"/>
      <c r="AP86" s="188"/>
      <c r="AQ86" s="185"/>
      <c r="AR86" s="185"/>
    </row>
    <row r="88" spans="1:44">
      <c r="A88">
        <v>1</v>
      </c>
      <c r="B88" s="29">
        <v>2022</v>
      </c>
      <c r="C88" s="29">
        <v>6</v>
      </c>
      <c r="D88" s="29">
        <v>2</v>
      </c>
      <c r="E88" s="30" t="s">
        <v>495</v>
      </c>
      <c r="F88" s="29"/>
      <c r="G88" s="31"/>
      <c r="H88" s="32" t="s">
        <v>467</v>
      </c>
      <c r="I88" s="33" t="s">
        <v>58</v>
      </c>
      <c r="J88" s="32"/>
      <c r="K88" s="9"/>
      <c r="L88" s="10"/>
      <c r="M88" s="9"/>
      <c r="N88" s="70"/>
      <c r="O88" s="9"/>
      <c r="P88" s="9">
        <v>12</v>
      </c>
      <c r="Q88" s="34" t="s">
        <v>483</v>
      </c>
      <c r="R88" s="35">
        <v>1120</v>
      </c>
      <c r="S88" s="35"/>
      <c r="T88" s="36" t="s">
        <v>30</v>
      </c>
      <c r="U88" s="35">
        <v>200</v>
      </c>
      <c r="V88" s="35">
        <v>1120</v>
      </c>
      <c r="W88" s="35">
        <v>1120</v>
      </c>
      <c r="X88" s="9">
        <v>1</v>
      </c>
      <c r="Y88" s="35">
        <v>200</v>
      </c>
      <c r="Z88" s="9">
        <v>1</v>
      </c>
      <c r="AA88" s="35">
        <v>200</v>
      </c>
      <c r="AB88" s="35"/>
      <c r="AC88" s="70"/>
      <c r="AD88" s="37"/>
      <c r="AE88" s="72"/>
      <c r="AF88" s="39"/>
      <c r="AG88" s="39"/>
      <c r="AH88" s="38"/>
      <c r="AI88" s="9"/>
      <c r="AJ88" s="32"/>
      <c r="AK88" s="32"/>
      <c r="AL88" s="32"/>
      <c r="AM88" s="40"/>
      <c r="AN88" s="41"/>
      <c r="AO88" s="188"/>
      <c r="AP88" s="188"/>
      <c r="AQ88" s="185"/>
      <c r="AR88" s="185"/>
    </row>
    <row r="89" spans="1:44">
      <c r="A89">
        <v>1</v>
      </c>
      <c r="B89" s="29">
        <v>2022</v>
      </c>
      <c r="C89" s="29">
        <v>6</v>
      </c>
      <c r="D89" s="29">
        <v>2</v>
      </c>
      <c r="E89" s="30" t="s">
        <v>495</v>
      </c>
      <c r="F89" s="29">
        <v>9</v>
      </c>
      <c r="G89" s="31" t="s">
        <v>485</v>
      </c>
      <c r="H89" s="32" t="s">
        <v>467</v>
      </c>
      <c r="I89" s="33" t="s">
        <v>47</v>
      </c>
      <c r="J89" s="32"/>
      <c r="K89" s="9"/>
      <c r="L89" s="10"/>
      <c r="M89" s="10"/>
      <c r="N89" s="10" t="s">
        <v>500</v>
      </c>
      <c r="O89" s="9" t="s">
        <v>15</v>
      </c>
      <c r="P89" s="9">
        <v>50</v>
      </c>
      <c r="Q89" s="34" t="s">
        <v>284</v>
      </c>
      <c r="R89" s="35">
        <v>1120</v>
      </c>
      <c r="S89" s="35"/>
      <c r="T89" s="36">
        <v>4000</v>
      </c>
      <c r="U89" s="36">
        <v>4000</v>
      </c>
      <c r="V89" s="35">
        <v>1120</v>
      </c>
      <c r="W89" s="35">
        <v>1120</v>
      </c>
      <c r="X89" s="9">
        <v>1</v>
      </c>
      <c r="Y89" s="36">
        <v>4000</v>
      </c>
      <c r="Z89" s="9">
        <v>1</v>
      </c>
      <c r="AA89" s="36">
        <v>4000</v>
      </c>
      <c r="AB89" s="35"/>
      <c r="AC89" s="37"/>
      <c r="AD89" s="37"/>
      <c r="AE89" s="38"/>
      <c r="AF89" s="39"/>
      <c r="AG89" s="39"/>
      <c r="AH89" s="38"/>
      <c r="AI89" s="9" t="s">
        <v>5</v>
      </c>
      <c r="AJ89" s="32"/>
      <c r="AK89" s="32" t="s">
        <v>6</v>
      </c>
      <c r="AL89" s="32"/>
      <c r="AM89" s="40" t="s">
        <v>486</v>
      </c>
      <c r="AN89" s="41"/>
      <c r="AO89" s="188"/>
      <c r="AP89" s="188"/>
      <c r="AQ89" s="185"/>
      <c r="AR89" s="185"/>
    </row>
    <row r="90" spans="1:44">
      <c r="A90">
        <v>1</v>
      </c>
      <c r="B90" s="29">
        <v>2022</v>
      </c>
      <c r="C90" s="29">
        <v>6</v>
      </c>
      <c r="D90" s="29">
        <v>2</v>
      </c>
      <c r="E90" s="30" t="s">
        <v>495</v>
      </c>
      <c r="F90" s="29">
        <v>9</v>
      </c>
      <c r="G90" s="31" t="s">
        <v>485</v>
      </c>
      <c r="H90" s="32" t="s">
        <v>467</v>
      </c>
      <c r="I90" s="33" t="s">
        <v>47</v>
      </c>
      <c r="J90" s="32"/>
      <c r="K90" s="9"/>
      <c r="L90" s="10"/>
      <c r="M90" s="10"/>
      <c r="N90" s="10" t="s">
        <v>500</v>
      </c>
      <c r="O90" s="9" t="s">
        <v>15</v>
      </c>
      <c r="P90" s="9">
        <v>50</v>
      </c>
      <c r="Q90" s="34" t="s">
        <v>284</v>
      </c>
      <c r="R90" s="35">
        <v>1120</v>
      </c>
      <c r="S90" s="35"/>
      <c r="T90" s="36">
        <v>4000</v>
      </c>
      <c r="U90" s="36">
        <v>4000</v>
      </c>
      <c r="V90" s="35">
        <v>1120</v>
      </c>
      <c r="W90" s="35">
        <v>1120</v>
      </c>
      <c r="X90" s="9">
        <v>1</v>
      </c>
      <c r="Y90" s="36">
        <v>4000</v>
      </c>
      <c r="Z90" s="9">
        <v>1</v>
      </c>
      <c r="AA90" s="36">
        <v>4000</v>
      </c>
      <c r="AB90" s="35"/>
      <c r="AC90" s="37"/>
      <c r="AD90" s="37"/>
      <c r="AE90" s="38"/>
      <c r="AF90" s="39"/>
      <c r="AG90" s="39"/>
      <c r="AH90" s="38"/>
      <c r="AI90" s="9" t="s">
        <v>5</v>
      </c>
      <c r="AJ90" s="32"/>
      <c r="AK90" s="32" t="s">
        <v>6</v>
      </c>
      <c r="AL90" s="32"/>
      <c r="AM90" s="40" t="s">
        <v>486</v>
      </c>
      <c r="AN90" s="41"/>
      <c r="AO90" s="188"/>
      <c r="AP90" s="188"/>
      <c r="AQ90" s="185"/>
      <c r="AR90" s="185"/>
    </row>
    <row r="91" spans="1:44">
      <c r="B91" s="29">
        <v>2022</v>
      </c>
      <c r="C91" s="29">
        <v>6</v>
      </c>
      <c r="D91" s="29">
        <v>2</v>
      </c>
      <c r="E91" s="30" t="s">
        <v>495</v>
      </c>
      <c r="F91" s="29">
        <v>9</v>
      </c>
      <c r="G91" s="31" t="s">
        <v>485</v>
      </c>
      <c r="H91" s="32" t="s">
        <v>467</v>
      </c>
      <c r="I91" s="33" t="s">
        <v>47</v>
      </c>
      <c r="J91" s="32"/>
      <c r="K91" s="9"/>
      <c r="L91" s="10"/>
      <c r="M91" s="10"/>
      <c r="N91" s="10" t="s">
        <v>500</v>
      </c>
      <c r="O91" s="9" t="s">
        <v>15</v>
      </c>
      <c r="P91" s="9">
        <v>50</v>
      </c>
      <c r="Q91" s="34" t="s">
        <v>284</v>
      </c>
      <c r="R91" s="35">
        <v>1120</v>
      </c>
      <c r="S91" s="35"/>
      <c r="T91" s="36">
        <v>4000</v>
      </c>
      <c r="U91" s="36">
        <v>4000</v>
      </c>
      <c r="V91" s="35">
        <v>1120</v>
      </c>
      <c r="W91" s="35">
        <v>1120</v>
      </c>
      <c r="X91" s="9">
        <v>1</v>
      </c>
      <c r="Y91" s="36">
        <v>4000</v>
      </c>
      <c r="Z91" s="9">
        <v>1</v>
      </c>
      <c r="AA91" s="36">
        <v>4000</v>
      </c>
      <c r="AB91" s="35"/>
      <c r="AC91" s="37"/>
      <c r="AD91" s="71"/>
      <c r="AE91" s="38"/>
      <c r="AF91" s="39"/>
      <c r="AG91" s="39"/>
      <c r="AH91" s="38"/>
      <c r="AI91" s="9" t="s">
        <v>5</v>
      </c>
      <c r="AJ91" s="32"/>
      <c r="AK91" s="32" t="s">
        <v>6</v>
      </c>
      <c r="AL91" s="32"/>
      <c r="AM91" s="40" t="s">
        <v>486</v>
      </c>
      <c r="AN91" s="41"/>
      <c r="AO91" s="188"/>
      <c r="AP91" s="188"/>
      <c r="AQ91" s="185"/>
      <c r="AR91" s="185"/>
    </row>
    <row r="92" spans="1:44">
      <c r="A92">
        <v>1</v>
      </c>
      <c r="B92" s="29">
        <v>2022</v>
      </c>
      <c r="C92" s="29">
        <v>6</v>
      </c>
      <c r="D92" s="29">
        <v>2</v>
      </c>
      <c r="E92" s="30" t="s">
        <v>495</v>
      </c>
      <c r="F92" s="29"/>
      <c r="G92" s="31"/>
      <c r="H92" s="32" t="s">
        <v>467</v>
      </c>
      <c r="I92" s="68" t="s">
        <v>43</v>
      </c>
      <c r="J92" s="32"/>
      <c r="K92" s="9"/>
      <c r="L92" s="10"/>
      <c r="M92" s="10"/>
      <c r="N92" s="10"/>
      <c r="O92" s="69"/>
      <c r="P92" s="191">
        <v>25</v>
      </c>
      <c r="Q92" s="34" t="s">
        <v>483</v>
      </c>
      <c r="R92" s="35">
        <v>1120</v>
      </c>
      <c r="S92" s="35"/>
      <c r="T92" s="36" t="s">
        <v>30</v>
      </c>
      <c r="U92" s="192">
        <v>350</v>
      </c>
      <c r="V92" s="35">
        <v>1120</v>
      </c>
      <c r="W92" s="35">
        <v>1120</v>
      </c>
      <c r="X92" s="9">
        <v>1</v>
      </c>
      <c r="Y92" s="35"/>
      <c r="Z92" s="9">
        <v>1</v>
      </c>
      <c r="AA92" s="192">
        <v>350</v>
      </c>
      <c r="AB92" s="35">
        <v>12550</v>
      </c>
      <c r="AC92" s="37" t="s">
        <v>756</v>
      </c>
      <c r="AD92" s="71"/>
      <c r="AE92" s="72"/>
      <c r="AF92" s="73"/>
      <c r="AG92" s="73"/>
      <c r="AH92" s="72"/>
      <c r="AI92" s="69"/>
      <c r="AJ92" s="67"/>
      <c r="AK92" s="32" t="s">
        <v>6</v>
      </c>
      <c r="AL92" s="32"/>
      <c r="AM92" s="40" t="s">
        <v>486</v>
      </c>
      <c r="AN92" s="41"/>
      <c r="AO92" s="188"/>
      <c r="AP92" s="188"/>
      <c r="AQ92" s="185"/>
      <c r="AR92" s="185"/>
    </row>
    <row r="94" spans="1:44">
      <c r="A94">
        <v>1</v>
      </c>
      <c r="B94" s="29">
        <v>2022</v>
      </c>
      <c r="C94" s="29">
        <v>6</v>
      </c>
      <c r="D94" s="29">
        <v>2</v>
      </c>
      <c r="E94" s="30" t="s">
        <v>495</v>
      </c>
      <c r="F94" s="29"/>
      <c r="G94" s="31"/>
      <c r="H94" s="32" t="s">
        <v>467</v>
      </c>
      <c r="I94" s="33" t="s">
        <v>58</v>
      </c>
      <c r="J94" s="32"/>
      <c r="K94" s="9"/>
      <c r="L94" s="10"/>
      <c r="M94" s="9"/>
      <c r="N94" s="70"/>
      <c r="O94" s="9"/>
      <c r="P94" s="9">
        <v>12</v>
      </c>
      <c r="Q94" s="34" t="s">
        <v>483</v>
      </c>
      <c r="R94" s="35">
        <v>1120</v>
      </c>
      <c r="S94" s="35"/>
      <c r="T94" s="36" t="s">
        <v>30</v>
      </c>
      <c r="U94" s="35">
        <v>200</v>
      </c>
      <c r="V94" s="35">
        <v>1120</v>
      </c>
      <c r="W94" s="35"/>
      <c r="X94" s="9">
        <v>1</v>
      </c>
      <c r="Y94" s="35">
        <v>200</v>
      </c>
      <c r="Z94" s="9">
        <v>1</v>
      </c>
      <c r="AA94" s="35">
        <v>200</v>
      </c>
      <c r="AB94" s="35"/>
      <c r="AC94" s="70"/>
      <c r="AD94" s="37"/>
      <c r="AE94" s="72"/>
      <c r="AF94" s="39"/>
      <c r="AG94" s="39"/>
      <c r="AH94" s="38"/>
      <c r="AI94" s="9"/>
      <c r="AJ94" s="32"/>
      <c r="AK94" s="32"/>
      <c r="AL94" s="32"/>
      <c r="AM94" s="40"/>
      <c r="AN94" s="41"/>
      <c r="AO94" s="188"/>
      <c r="AP94" s="188"/>
      <c r="AQ94" s="185"/>
      <c r="AR94" s="185"/>
    </row>
    <row r="95" spans="1:44">
      <c r="A95">
        <v>1</v>
      </c>
      <c r="B95" s="29">
        <v>2022</v>
      </c>
      <c r="C95" s="29">
        <v>6</v>
      </c>
      <c r="D95" s="29">
        <v>2</v>
      </c>
      <c r="E95" s="30" t="s">
        <v>495</v>
      </c>
      <c r="F95" s="29">
        <v>9</v>
      </c>
      <c r="G95" s="31" t="s">
        <v>485</v>
      </c>
      <c r="H95" s="32" t="s">
        <v>467</v>
      </c>
      <c r="I95" s="33" t="s">
        <v>47</v>
      </c>
      <c r="J95" s="32"/>
      <c r="K95" s="9"/>
      <c r="L95" s="10"/>
      <c r="M95" s="10"/>
      <c r="N95" s="10" t="s">
        <v>628</v>
      </c>
      <c r="O95" s="9" t="s">
        <v>15</v>
      </c>
      <c r="P95" s="9">
        <v>50</v>
      </c>
      <c r="Q95" s="34" t="s">
        <v>284</v>
      </c>
      <c r="R95" s="35">
        <v>1120</v>
      </c>
      <c r="S95" s="35"/>
      <c r="T95" s="36">
        <v>4000</v>
      </c>
      <c r="U95" s="36">
        <v>4000</v>
      </c>
      <c r="V95" s="35">
        <v>1120</v>
      </c>
      <c r="W95" s="35"/>
      <c r="X95" s="9">
        <v>1</v>
      </c>
      <c r="Y95" s="36">
        <v>4000</v>
      </c>
      <c r="Z95" s="9">
        <v>1</v>
      </c>
      <c r="AA95" s="36">
        <v>4000</v>
      </c>
      <c r="AB95" s="35"/>
      <c r="AC95" s="37"/>
      <c r="AD95" s="37"/>
      <c r="AE95" s="38"/>
      <c r="AF95" s="39"/>
      <c r="AG95" s="39"/>
      <c r="AH95" s="38"/>
      <c r="AI95" s="9" t="s">
        <v>5</v>
      </c>
      <c r="AJ95" s="32"/>
      <c r="AK95" s="32" t="s">
        <v>6</v>
      </c>
      <c r="AL95" s="32"/>
      <c r="AM95" s="40" t="s">
        <v>486</v>
      </c>
      <c r="AN95" s="41"/>
      <c r="AO95" s="188"/>
      <c r="AP95" s="188"/>
      <c r="AQ95" s="185"/>
      <c r="AR95" s="185"/>
    </row>
    <row r="96" spans="1:44">
      <c r="A96">
        <v>1</v>
      </c>
      <c r="B96" s="29">
        <v>2022</v>
      </c>
      <c r="C96" s="29">
        <v>6</v>
      </c>
      <c r="D96" s="29">
        <v>2</v>
      </c>
      <c r="E96" s="30" t="s">
        <v>495</v>
      </c>
      <c r="F96" s="29">
        <v>9</v>
      </c>
      <c r="G96" s="31" t="s">
        <v>485</v>
      </c>
      <c r="H96" s="32" t="s">
        <v>467</v>
      </c>
      <c r="I96" s="33" t="s">
        <v>47</v>
      </c>
      <c r="J96" s="32"/>
      <c r="K96" s="9"/>
      <c r="L96" s="10"/>
      <c r="M96" s="10"/>
      <c r="N96" s="10" t="s">
        <v>628</v>
      </c>
      <c r="O96" s="9" t="s">
        <v>15</v>
      </c>
      <c r="P96" s="9">
        <v>50</v>
      </c>
      <c r="Q96" s="34" t="s">
        <v>284</v>
      </c>
      <c r="R96" s="35">
        <v>1120</v>
      </c>
      <c r="S96" s="35"/>
      <c r="T96" s="36">
        <v>4000</v>
      </c>
      <c r="U96" s="36">
        <v>4000</v>
      </c>
      <c r="V96" s="35">
        <v>1120</v>
      </c>
      <c r="W96" s="35"/>
      <c r="X96" s="9">
        <v>1</v>
      </c>
      <c r="Y96" s="36">
        <v>4000</v>
      </c>
      <c r="Z96" s="9">
        <v>1</v>
      </c>
      <c r="AA96" s="36">
        <v>4000</v>
      </c>
      <c r="AB96" s="35"/>
      <c r="AC96" s="37"/>
      <c r="AD96" s="37"/>
      <c r="AE96" s="38"/>
      <c r="AF96" s="39"/>
      <c r="AG96" s="39"/>
      <c r="AH96" s="38"/>
      <c r="AI96" s="9" t="s">
        <v>5</v>
      </c>
      <c r="AJ96" s="32"/>
      <c r="AK96" s="32" t="s">
        <v>6</v>
      </c>
      <c r="AL96" s="32"/>
      <c r="AM96" s="40" t="s">
        <v>486</v>
      </c>
      <c r="AN96" s="41"/>
      <c r="AO96" s="188"/>
      <c r="AP96" s="188"/>
      <c r="AQ96" s="185"/>
      <c r="AR96" s="185"/>
    </row>
    <row r="97" spans="1:44">
      <c r="B97" s="29">
        <v>2022</v>
      </c>
      <c r="C97" s="29">
        <v>6</v>
      </c>
      <c r="D97" s="29">
        <v>2</v>
      </c>
      <c r="E97" s="30" t="s">
        <v>495</v>
      </c>
      <c r="F97" s="29">
        <v>9</v>
      </c>
      <c r="G97" s="31" t="s">
        <v>485</v>
      </c>
      <c r="H97" s="32" t="s">
        <v>467</v>
      </c>
      <c r="I97" s="33" t="s">
        <v>47</v>
      </c>
      <c r="J97" s="32"/>
      <c r="K97" s="9"/>
      <c r="L97" s="10"/>
      <c r="M97" s="10"/>
      <c r="N97" s="10" t="s">
        <v>628</v>
      </c>
      <c r="O97" s="9" t="s">
        <v>15</v>
      </c>
      <c r="P97" s="9">
        <v>50</v>
      </c>
      <c r="Q97" s="34" t="s">
        <v>284</v>
      </c>
      <c r="R97" s="35">
        <v>1120</v>
      </c>
      <c r="S97" s="35"/>
      <c r="T97" s="36">
        <v>4000</v>
      </c>
      <c r="U97" s="36">
        <v>4000</v>
      </c>
      <c r="V97" s="35">
        <v>1120</v>
      </c>
      <c r="W97" s="35"/>
      <c r="X97" s="9">
        <v>1</v>
      </c>
      <c r="Y97" s="36">
        <v>4000</v>
      </c>
      <c r="Z97" s="9">
        <v>1</v>
      </c>
      <c r="AA97" s="36">
        <v>4000</v>
      </c>
      <c r="AB97" s="35"/>
      <c r="AC97" s="37"/>
      <c r="AD97" s="71"/>
      <c r="AE97" s="38"/>
      <c r="AF97" s="39"/>
      <c r="AG97" s="39"/>
      <c r="AH97" s="38"/>
      <c r="AI97" s="9" t="s">
        <v>5</v>
      </c>
      <c r="AJ97" s="32"/>
      <c r="AK97" s="32" t="s">
        <v>6</v>
      </c>
      <c r="AL97" s="32"/>
      <c r="AM97" s="40" t="s">
        <v>486</v>
      </c>
      <c r="AN97" s="41"/>
      <c r="AO97" s="188"/>
      <c r="AP97" s="188"/>
      <c r="AQ97" s="185"/>
      <c r="AR97" s="185"/>
    </row>
    <row r="98" spans="1:44">
      <c r="A98">
        <v>1</v>
      </c>
      <c r="B98" s="29">
        <v>2022</v>
      </c>
      <c r="C98" s="29">
        <v>6</v>
      </c>
      <c r="D98" s="29">
        <v>2</v>
      </c>
      <c r="E98" s="30" t="s">
        <v>495</v>
      </c>
      <c r="F98" s="29"/>
      <c r="G98" s="31"/>
      <c r="H98" s="32" t="s">
        <v>467</v>
      </c>
      <c r="I98" s="68" t="s">
        <v>43</v>
      </c>
      <c r="J98" s="32"/>
      <c r="K98" s="9"/>
      <c r="L98" s="10"/>
      <c r="M98" s="10"/>
      <c r="N98" s="10"/>
      <c r="O98" s="69"/>
      <c r="P98" s="191">
        <v>25</v>
      </c>
      <c r="Q98" s="34" t="s">
        <v>483</v>
      </c>
      <c r="R98" s="35">
        <v>1120</v>
      </c>
      <c r="S98" s="35"/>
      <c r="T98" s="36" t="s">
        <v>30</v>
      </c>
      <c r="U98" s="192">
        <v>350</v>
      </c>
      <c r="V98" s="35">
        <v>1120</v>
      </c>
      <c r="W98" s="35"/>
      <c r="X98" s="9">
        <v>1</v>
      </c>
      <c r="Y98" s="35"/>
      <c r="Z98" s="9">
        <v>1</v>
      </c>
      <c r="AA98" s="192">
        <v>350</v>
      </c>
      <c r="AB98" s="35">
        <v>12550</v>
      </c>
      <c r="AC98" s="37" t="s">
        <v>756</v>
      </c>
      <c r="AD98" s="71"/>
      <c r="AE98" s="72"/>
      <c r="AF98" s="73"/>
      <c r="AG98" s="73"/>
      <c r="AH98" s="72"/>
      <c r="AI98" s="69"/>
      <c r="AJ98" s="67"/>
      <c r="AK98" s="32" t="s">
        <v>6</v>
      </c>
      <c r="AL98" s="32"/>
      <c r="AM98" s="40" t="s">
        <v>486</v>
      </c>
      <c r="AN98" s="41"/>
      <c r="AO98" s="188"/>
      <c r="AP98" s="188"/>
      <c r="AQ98" s="185"/>
      <c r="AR98" s="185"/>
    </row>
    <row r="100" spans="1:44">
      <c r="A100">
        <v>1</v>
      </c>
      <c r="B100" s="29">
        <v>2022</v>
      </c>
      <c r="C100" s="29">
        <v>6</v>
      </c>
      <c r="D100" s="29">
        <v>2</v>
      </c>
      <c r="E100" s="30" t="s">
        <v>495</v>
      </c>
      <c r="F100" s="29"/>
      <c r="G100" s="31"/>
      <c r="H100" s="32" t="s">
        <v>467</v>
      </c>
      <c r="I100" s="33" t="s">
        <v>58</v>
      </c>
      <c r="J100" s="32"/>
      <c r="K100" s="9"/>
      <c r="L100" s="10"/>
      <c r="M100" s="9"/>
      <c r="N100" s="70"/>
      <c r="O100" s="9"/>
      <c r="P100" s="9">
        <v>12</v>
      </c>
      <c r="Q100" s="34" t="s">
        <v>483</v>
      </c>
      <c r="R100" s="35">
        <v>1120</v>
      </c>
      <c r="S100" s="35"/>
      <c r="T100" s="36" t="s">
        <v>30</v>
      </c>
      <c r="U100" s="35">
        <v>200</v>
      </c>
      <c r="V100" s="35">
        <v>1120</v>
      </c>
      <c r="W100" s="35">
        <v>1120</v>
      </c>
      <c r="X100" s="9">
        <v>1</v>
      </c>
      <c r="Y100" s="35">
        <v>200</v>
      </c>
      <c r="Z100" s="9">
        <v>1</v>
      </c>
      <c r="AA100" s="35">
        <v>200</v>
      </c>
      <c r="AB100" s="35"/>
      <c r="AC100" s="37"/>
      <c r="AD100" s="193" t="s">
        <v>488</v>
      </c>
      <c r="AE100" s="72"/>
      <c r="AF100" s="39"/>
      <c r="AG100" s="39"/>
      <c r="AH100" s="38"/>
      <c r="AI100" s="9"/>
      <c r="AJ100" s="32"/>
      <c r="AK100" s="32"/>
      <c r="AL100" s="32"/>
      <c r="AM100" s="40"/>
      <c r="AN100" s="41"/>
      <c r="AO100" s="188"/>
      <c r="AP100" s="188"/>
      <c r="AQ100" s="185"/>
      <c r="AR100" s="185"/>
    </row>
    <row r="101" spans="1:44">
      <c r="A101">
        <v>1</v>
      </c>
      <c r="B101" s="29">
        <v>2022</v>
      </c>
      <c r="C101" s="29">
        <v>6</v>
      </c>
      <c r="D101" s="29">
        <v>2</v>
      </c>
      <c r="E101" s="30" t="s">
        <v>495</v>
      </c>
      <c r="F101" s="29">
        <v>9</v>
      </c>
      <c r="G101" s="31" t="s">
        <v>485</v>
      </c>
      <c r="H101" s="32" t="s">
        <v>467</v>
      </c>
      <c r="I101" s="33" t="s">
        <v>47</v>
      </c>
      <c r="J101" s="32"/>
      <c r="K101" s="9"/>
      <c r="L101" s="10"/>
      <c r="M101" s="10"/>
      <c r="N101" s="10" t="s">
        <v>1401</v>
      </c>
      <c r="O101" s="9" t="s">
        <v>15</v>
      </c>
      <c r="P101" s="9">
        <v>50</v>
      </c>
      <c r="Q101" s="34" t="s">
        <v>481</v>
      </c>
      <c r="R101" s="35">
        <v>1120</v>
      </c>
      <c r="S101" s="35"/>
      <c r="T101" s="36">
        <v>4000</v>
      </c>
      <c r="U101" s="36">
        <v>4000</v>
      </c>
      <c r="V101" s="35">
        <v>1120</v>
      </c>
      <c r="W101" s="35">
        <v>1120</v>
      </c>
      <c r="X101" s="9">
        <v>1</v>
      </c>
      <c r="Y101" s="36">
        <v>4000</v>
      </c>
      <c r="Z101" s="9">
        <v>1</v>
      </c>
      <c r="AA101" s="36">
        <v>4000</v>
      </c>
      <c r="AB101" s="35"/>
      <c r="AC101" s="37"/>
      <c r="AD101" s="37"/>
      <c r="AE101" s="38"/>
      <c r="AF101" s="39"/>
      <c r="AG101" s="39"/>
      <c r="AH101" s="38"/>
      <c r="AI101" s="9" t="s">
        <v>5</v>
      </c>
      <c r="AJ101" s="32"/>
      <c r="AK101" s="32" t="s">
        <v>17</v>
      </c>
      <c r="AL101" s="32"/>
      <c r="AM101" s="40" t="s">
        <v>486</v>
      </c>
      <c r="AN101" s="41"/>
      <c r="AO101" s="188"/>
      <c r="AP101" s="188"/>
      <c r="AQ101" s="185"/>
      <c r="AR101" s="185"/>
    </row>
    <row r="102" spans="1:44">
      <c r="B102" s="29">
        <v>2022</v>
      </c>
      <c r="C102" s="29">
        <v>6</v>
      </c>
      <c r="D102" s="29"/>
      <c r="E102" s="30"/>
      <c r="F102" s="29"/>
      <c r="G102" s="31" t="s">
        <v>485</v>
      </c>
      <c r="H102" s="32" t="s">
        <v>467</v>
      </c>
      <c r="I102" s="33" t="s">
        <v>47</v>
      </c>
      <c r="J102" s="32"/>
      <c r="K102" s="9"/>
      <c r="L102" s="10"/>
      <c r="M102" s="10"/>
      <c r="N102" s="10" t="s">
        <v>1401</v>
      </c>
      <c r="O102" s="9" t="s">
        <v>15</v>
      </c>
      <c r="P102" s="9">
        <v>50</v>
      </c>
      <c r="Q102" s="34" t="s">
        <v>481</v>
      </c>
      <c r="R102" s="35">
        <v>1120</v>
      </c>
      <c r="S102" s="35"/>
      <c r="T102" s="36">
        <v>4000</v>
      </c>
      <c r="U102" s="36">
        <v>4000</v>
      </c>
      <c r="V102" s="35">
        <v>1120</v>
      </c>
      <c r="W102" s="35">
        <v>1120</v>
      </c>
      <c r="X102" s="9">
        <v>1</v>
      </c>
      <c r="Y102" s="36">
        <v>4000</v>
      </c>
      <c r="Z102" s="9">
        <v>1</v>
      </c>
      <c r="AA102" s="36">
        <v>4000</v>
      </c>
      <c r="AB102" s="35"/>
      <c r="AC102" s="37"/>
      <c r="AD102" s="37"/>
      <c r="AE102" s="38"/>
      <c r="AF102" s="39"/>
      <c r="AG102" s="39"/>
      <c r="AH102" s="38"/>
      <c r="AI102" s="9" t="s">
        <v>5</v>
      </c>
      <c r="AJ102" s="32"/>
      <c r="AK102" s="32" t="s">
        <v>17</v>
      </c>
      <c r="AL102" s="32"/>
      <c r="AM102" s="40" t="s">
        <v>486</v>
      </c>
      <c r="AN102" s="41"/>
      <c r="AO102" s="188"/>
      <c r="AP102" s="188"/>
      <c r="AQ102" s="185"/>
      <c r="AR102" s="185"/>
    </row>
    <row r="103" spans="1:44">
      <c r="B103" s="29">
        <v>2022</v>
      </c>
      <c r="C103" s="29">
        <v>6</v>
      </c>
      <c r="D103" s="29"/>
      <c r="E103" s="30"/>
      <c r="F103" s="29"/>
      <c r="G103" s="31" t="s">
        <v>485</v>
      </c>
      <c r="H103" s="32" t="s">
        <v>467</v>
      </c>
      <c r="I103" s="33" t="s">
        <v>47</v>
      </c>
      <c r="J103" s="32"/>
      <c r="K103" s="9"/>
      <c r="L103" s="10"/>
      <c r="M103" s="10"/>
      <c r="N103" s="10" t="s">
        <v>1401</v>
      </c>
      <c r="O103" s="9" t="s">
        <v>15</v>
      </c>
      <c r="P103" s="9">
        <v>50</v>
      </c>
      <c r="Q103" s="34" t="s">
        <v>481</v>
      </c>
      <c r="R103" s="35">
        <v>1120</v>
      </c>
      <c r="S103" s="35"/>
      <c r="T103" s="36">
        <v>4000</v>
      </c>
      <c r="U103" s="36">
        <v>4000</v>
      </c>
      <c r="V103" s="35">
        <v>1120</v>
      </c>
      <c r="W103" s="35">
        <v>1120</v>
      </c>
      <c r="X103" s="9">
        <v>1</v>
      </c>
      <c r="Y103" s="36">
        <v>4000</v>
      </c>
      <c r="Z103" s="9">
        <v>1</v>
      </c>
      <c r="AA103" s="36">
        <v>4000</v>
      </c>
      <c r="AB103" s="35"/>
      <c r="AC103" s="37"/>
      <c r="AD103" s="37"/>
      <c r="AE103" s="38"/>
      <c r="AF103" s="39"/>
      <c r="AG103" s="39"/>
      <c r="AH103" s="38"/>
      <c r="AI103" s="9" t="s">
        <v>5</v>
      </c>
      <c r="AJ103" s="32"/>
      <c r="AK103" s="32" t="s">
        <v>17</v>
      </c>
      <c r="AL103" s="32"/>
      <c r="AM103" s="40" t="s">
        <v>486</v>
      </c>
      <c r="AN103" s="41"/>
      <c r="AO103" s="188"/>
      <c r="AP103" s="188"/>
      <c r="AQ103" s="185"/>
      <c r="AR103" s="185"/>
    </row>
    <row r="104" spans="1:44">
      <c r="B104" s="29">
        <v>2022</v>
      </c>
      <c r="C104" s="29">
        <v>6</v>
      </c>
      <c r="D104" s="29"/>
      <c r="E104" s="30"/>
      <c r="F104" s="29"/>
      <c r="G104" s="31"/>
      <c r="H104" s="32" t="s">
        <v>467</v>
      </c>
      <c r="I104" s="33" t="s">
        <v>43</v>
      </c>
      <c r="J104" s="32"/>
      <c r="K104" s="9"/>
      <c r="L104" s="10"/>
      <c r="M104" s="10"/>
      <c r="N104" s="10"/>
      <c r="O104" s="9"/>
      <c r="P104" s="191">
        <v>25</v>
      </c>
      <c r="Q104" s="34" t="s">
        <v>483</v>
      </c>
      <c r="R104" s="35">
        <v>1120</v>
      </c>
      <c r="S104" s="35"/>
      <c r="T104" s="36" t="s">
        <v>30</v>
      </c>
      <c r="U104" s="192">
        <v>350</v>
      </c>
      <c r="V104" s="35">
        <v>1120</v>
      </c>
      <c r="W104" s="35">
        <v>1120</v>
      </c>
      <c r="X104" s="9">
        <v>1</v>
      </c>
      <c r="Y104" s="35"/>
      <c r="Z104" s="9">
        <v>1</v>
      </c>
      <c r="AA104" s="192">
        <v>350</v>
      </c>
      <c r="AB104" s="35">
        <v>12550</v>
      </c>
      <c r="AC104" s="37" t="s">
        <v>756</v>
      </c>
      <c r="AD104" s="37"/>
      <c r="AE104" s="38"/>
      <c r="AF104" s="39"/>
      <c r="AG104" s="39"/>
      <c r="AH104" s="38"/>
      <c r="AI104" s="9"/>
      <c r="AJ104" s="32"/>
      <c r="AK104" s="32" t="s">
        <v>17</v>
      </c>
      <c r="AL104" s="32"/>
      <c r="AM104" s="40" t="s">
        <v>486</v>
      </c>
      <c r="AN104" s="41"/>
      <c r="AO104" s="188"/>
      <c r="AP104" s="188"/>
      <c r="AQ104" s="185"/>
      <c r="AR104" s="185"/>
    </row>
    <row r="106" spans="1:44">
      <c r="A106">
        <v>1</v>
      </c>
      <c r="B106" s="29">
        <v>2022</v>
      </c>
      <c r="C106" s="29">
        <v>6</v>
      </c>
      <c r="D106" s="29">
        <v>2</v>
      </c>
      <c r="E106" s="30" t="s">
        <v>495</v>
      </c>
      <c r="F106" s="29"/>
      <c r="G106" s="31"/>
      <c r="H106" s="32" t="s">
        <v>467</v>
      </c>
      <c r="I106" s="33" t="s">
        <v>58</v>
      </c>
      <c r="J106" s="32"/>
      <c r="K106" s="9"/>
      <c r="L106" s="10"/>
      <c r="M106" s="9"/>
      <c r="N106" s="70"/>
      <c r="O106" s="9"/>
      <c r="P106" s="9">
        <v>12</v>
      </c>
      <c r="Q106" s="34" t="s">
        <v>483</v>
      </c>
      <c r="R106" s="35">
        <v>1120</v>
      </c>
      <c r="S106" s="35"/>
      <c r="T106" s="36" t="s">
        <v>30</v>
      </c>
      <c r="U106" s="35">
        <v>200</v>
      </c>
      <c r="V106" s="35">
        <v>1120</v>
      </c>
      <c r="W106" s="35">
        <v>1120</v>
      </c>
      <c r="X106" s="9">
        <v>1</v>
      </c>
      <c r="Y106" s="35">
        <v>200</v>
      </c>
      <c r="Z106" s="9">
        <v>1</v>
      </c>
      <c r="AA106" s="35">
        <v>200</v>
      </c>
      <c r="AB106" s="35"/>
      <c r="AC106" s="37"/>
      <c r="AD106" s="193" t="s">
        <v>488</v>
      </c>
      <c r="AE106" s="72"/>
      <c r="AF106" s="39"/>
      <c r="AG106" s="39"/>
      <c r="AH106" s="38"/>
      <c r="AI106" s="9"/>
      <c r="AJ106" s="32"/>
      <c r="AK106" s="32"/>
      <c r="AL106" s="32"/>
      <c r="AM106" s="40"/>
      <c r="AN106" s="41"/>
      <c r="AO106" s="188"/>
      <c r="AP106" s="188"/>
      <c r="AQ106" s="185"/>
      <c r="AR106" s="185"/>
    </row>
    <row r="107" spans="1:44">
      <c r="A107">
        <v>1</v>
      </c>
      <c r="B107" s="29">
        <v>2022</v>
      </c>
      <c r="C107" s="29">
        <v>6</v>
      </c>
      <c r="D107" s="29">
        <v>2</v>
      </c>
      <c r="E107" s="30" t="s">
        <v>495</v>
      </c>
      <c r="F107" s="29">
        <v>9</v>
      </c>
      <c r="G107" s="31" t="s">
        <v>485</v>
      </c>
      <c r="H107" s="32" t="s">
        <v>467</v>
      </c>
      <c r="I107" s="33" t="s">
        <v>47</v>
      </c>
      <c r="J107" s="32"/>
      <c r="K107" s="9"/>
      <c r="L107" s="10"/>
      <c r="M107" s="10"/>
      <c r="N107" s="10" t="s">
        <v>918</v>
      </c>
      <c r="O107" s="9" t="s">
        <v>15</v>
      </c>
      <c r="P107" s="9">
        <v>50</v>
      </c>
      <c r="Q107" s="34" t="s">
        <v>481</v>
      </c>
      <c r="R107" s="35">
        <v>1120</v>
      </c>
      <c r="S107" s="35"/>
      <c r="T107" s="36">
        <v>4000</v>
      </c>
      <c r="U107" s="36">
        <v>4000</v>
      </c>
      <c r="V107" s="35">
        <v>1120</v>
      </c>
      <c r="W107" s="35">
        <v>1120</v>
      </c>
      <c r="X107" s="9">
        <v>1</v>
      </c>
      <c r="Y107" s="36">
        <v>4000</v>
      </c>
      <c r="Z107" s="9">
        <v>1</v>
      </c>
      <c r="AA107" s="36">
        <v>4000</v>
      </c>
      <c r="AB107" s="35"/>
      <c r="AC107" s="37"/>
      <c r="AD107" s="37"/>
      <c r="AE107" s="38"/>
      <c r="AF107" s="39"/>
      <c r="AG107" s="39"/>
      <c r="AH107" s="38"/>
      <c r="AI107" s="9" t="s">
        <v>5</v>
      </c>
      <c r="AJ107" s="32"/>
      <c r="AK107" s="32" t="s">
        <v>17</v>
      </c>
      <c r="AL107" s="32"/>
      <c r="AM107" s="40" t="s">
        <v>486</v>
      </c>
      <c r="AN107" s="41"/>
      <c r="AO107" s="188"/>
      <c r="AP107" s="188"/>
      <c r="AQ107" s="185"/>
      <c r="AR107" s="185"/>
    </row>
    <row r="108" spans="1:44">
      <c r="B108" s="29">
        <v>2022</v>
      </c>
      <c r="C108" s="29">
        <v>6</v>
      </c>
      <c r="D108" s="29"/>
      <c r="E108" s="30"/>
      <c r="F108" s="29"/>
      <c r="G108" s="31" t="s">
        <v>485</v>
      </c>
      <c r="H108" s="32" t="s">
        <v>467</v>
      </c>
      <c r="I108" s="33" t="s">
        <v>47</v>
      </c>
      <c r="J108" s="32"/>
      <c r="K108" s="9"/>
      <c r="L108" s="10"/>
      <c r="M108" s="10"/>
      <c r="N108" s="10" t="s">
        <v>918</v>
      </c>
      <c r="O108" s="9" t="s">
        <v>15</v>
      </c>
      <c r="P108" s="9">
        <v>50</v>
      </c>
      <c r="Q108" s="34" t="s">
        <v>481</v>
      </c>
      <c r="R108" s="35">
        <v>1120</v>
      </c>
      <c r="S108" s="35"/>
      <c r="T108" s="36">
        <v>4000</v>
      </c>
      <c r="U108" s="36">
        <v>4000</v>
      </c>
      <c r="V108" s="35">
        <v>1120</v>
      </c>
      <c r="W108" s="35">
        <v>1120</v>
      </c>
      <c r="X108" s="9">
        <v>1</v>
      </c>
      <c r="Y108" s="36">
        <v>4000</v>
      </c>
      <c r="Z108" s="9">
        <v>1</v>
      </c>
      <c r="AA108" s="36">
        <v>4000</v>
      </c>
      <c r="AB108" s="35"/>
      <c r="AC108" s="37"/>
      <c r="AD108" s="37"/>
      <c r="AE108" s="38"/>
      <c r="AF108" s="39"/>
      <c r="AG108" s="39"/>
      <c r="AH108" s="38"/>
      <c r="AI108" s="9" t="s">
        <v>5</v>
      </c>
      <c r="AJ108" s="32"/>
      <c r="AK108" s="32" t="s">
        <v>17</v>
      </c>
      <c r="AL108" s="32"/>
      <c r="AM108" s="40" t="s">
        <v>486</v>
      </c>
      <c r="AN108" s="41"/>
      <c r="AO108" s="188"/>
      <c r="AP108" s="188"/>
      <c r="AQ108" s="185"/>
      <c r="AR108" s="185"/>
    </row>
    <row r="109" spans="1:44">
      <c r="B109" s="29">
        <v>2022</v>
      </c>
      <c r="C109" s="29">
        <v>6</v>
      </c>
      <c r="D109" s="29"/>
      <c r="E109" s="30"/>
      <c r="F109" s="29"/>
      <c r="G109" s="31" t="s">
        <v>485</v>
      </c>
      <c r="H109" s="32" t="s">
        <v>467</v>
      </c>
      <c r="I109" s="33" t="s">
        <v>47</v>
      </c>
      <c r="J109" s="32"/>
      <c r="K109" s="9"/>
      <c r="L109" s="10"/>
      <c r="M109" s="10"/>
      <c r="N109" s="10" t="s">
        <v>918</v>
      </c>
      <c r="O109" s="9" t="s">
        <v>15</v>
      </c>
      <c r="P109" s="9">
        <v>50</v>
      </c>
      <c r="Q109" s="34" t="s">
        <v>481</v>
      </c>
      <c r="R109" s="35">
        <v>1120</v>
      </c>
      <c r="S109" s="35"/>
      <c r="T109" s="36">
        <v>4000</v>
      </c>
      <c r="U109" s="36">
        <v>4000</v>
      </c>
      <c r="V109" s="35">
        <v>1120</v>
      </c>
      <c r="W109" s="35">
        <v>1120</v>
      </c>
      <c r="X109" s="9">
        <v>1</v>
      </c>
      <c r="Y109" s="36">
        <v>4000</v>
      </c>
      <c r="Z109" s="9">
        <v>1</v>
      </c>
      <c r="AA109" s="36">
        <v>4000</v>
      </c>
      <c r="AB109" s="35"/>
      <c r="AC109" s="37"/>
      <c r="AD109" s="37"/>
      <c r="AE109" s="38"/>
      <c r="AF109" s="39"/>
      <c r="AG109" s="39"/>
      <c r="AH109" s="38"/>
      <c r="AI109" s="9" t="s">
        <v>5</v>
      </c>
      <c r="AJ109" s="32"/>
      <c r="AK109" s="32" t="s">
        <v>17</v>
      </c>
      <c r="AL109" s="32"/>
      <c r="AM109" s="40" t="s">
        <v>486</v>
      </c>
      <c r="AN109" s="41"/>
      <c r="AO109" s="188"/>
      <c r="AP109" s="188"/>
      <c r="AQ109" s="185"/>
      <c r="AR109" s="185"/>
    </row>
    <row r="110" spans="1:44">
      <c r="B110" s="29">
        <v>2022</v>
      </c>
      <c r="C110" s="29">
        <v>6</v>
      </c>
      <c r="D110" s="29"/>
      <c r="E110" s="30"/>
      <c r="F110" s="29"/>
      <c r="G110" s="31"/>
      <c r="H110" s="32" t="s">
        <v>467</v>
      </c>
      <c r="I110" s="33" t="s">
        <v>43</v>
      </c>
      <c r="J110" s="32"/>
      <c r="K110" s="9"/>
      <c r="L110" s="10"/>
      <c r="M110" s="10"/>
      <c r="N110" s="10"/>
      <c r="O110" s="9"/>
      <c r="P110" s="191">
        <v>25</v>
      </c>
      <c r="Q110" s="34" t="s">
        <v>483</v>
      </c>
      <c r="R110" s="35">
        <v>1120</v>
      </c>
      <c r="S110" s="35"/>
      <c r="T110" s="36" t="s">
        <v>30</v>
      </c>
      <c r="U110" s="192">
        <v>350</v>
      </c>
      <c r="V110" s="35">
        <v>1120</v>
      </c>
      <c r="W110" s="35">
        <v>1120</v>
      </c>
      <c r="X110" s="9">
        <v>1</v>
      </c>
      <c r="Y110" s="35"/>
      <c r="Z110" s="9">
        <v>1</v>
      </c>
      <c r="AA110" s="192">
        <v>350</v>
      </c>
      <c r="AB110" s="35">
        <v>12550</v>
      </c>
      <c r="AC110" s="37" t="s">
        <v>756</v>
      </c>
      <c r="AD110" s="37"/>
      <c r="AE110" s="38"/>
      <c r="AF110" s="39"/>
      <c r="AG110" s="39"/>
      <c r="AH110" s="38"/>
      <c r="AI110" s="9"/>
      <c r="AJ110" s="32"/>
      <c r="AK110" s="32" t="s">
        <v>17</v>
      </c>
      <c r="AL110" s="32"/>
      <c r="AM110" s="40" t="s">
        <v>486</v>
      </c>
      <c r="AN110" s="41"/>
      <c r="AO110" s="188"/>
      <c r="AP110" s="188"/>
      <c r="AQ110" s="185"/>
      <c r="AR110" s="185"/>
    </row>
    <row r="112" spans="1:44">
      <c r="B112" s="29">
        <v>2022</v>
      </c>
      <c r="C112" s="29">
        <v>5</v>
      </c>
      <c r="D112" s="29">
        <v>12</v>
      </c>
      <c r="E112" s="30" t="s">
        <v>495</v>
      </c>
      <c r="F112" s="29"/>
      <c r="G112" s="31"/>
      <c r="H112" s="32" t="s">
        <v>467</v>
      </c>
      <c r="I112" s="33" t="s">
        <v>58</v>
      </c>
      <c r="J112" s="32"/>
      <c r="K112" s="9"/>
      <c r="L112" s="10"/>
      <c r="M112" s="9"/>
      <c r="N112" s="70"/>
      <c r="O112" s="9"/>
      <c r="P112" s="9">
        <v>12</v>
      </c>
      <c r="Q112" s="34" t="s">
        <v>483</v>
      </c>
      <c r="R112" s="35">
        <v>1120</v>
      </c>
      <c r="S112" s="35"/>
      <c r="T112" s="36" t="s">
        <v>30</v>
      </c>
      <c r="U112" s="35">
        <v>200</v>
      </c>
      <c r="V112" s="35">
        <v>1120</v>
      </c>
      <c r="W112" s="35">
        <v>1120</v>
      </c>
      <c r="X112" s="9">
        <v>1</v>
      </c>
      <c r="Y112" s="35">
        <v>200</v>
      </c>
      <c r="Z112" s="9">
        <v>1</v>
      </c>
      <c r="AA112" s="35">
        <v>200</v>
      </c>
      <c r="AB112" s="35"/>
      <c r="AC112" s="193" t="s">
        <v>488</v>
      </c>
      <c r="AD112" s="190" t="s">
        <v>489</v>
      </c>
      <c r="AE112" s="72"/>
      <c r="AF112" s="39"/>
      <c r="AG112" s="39"/>
      <c r="AH112" s="38"/>
      <c r="AI112" s="9"/>
      <c r="AJ112" s="32"/>
      <c r="AK112" s="32"/>
      <c r="AL112" s="32"/>
      <c r="AM112" s="40"/>
      <c r="AN112" s="41"/>
      <c r="AO112" s="188"/>
      <c r="AP112" s="188"/>
      <c r="AQ112" s="185"/>
      <c r="AR112" s="185"/>
    </row>
    <row r="113" spans="1:44">
      <c r="B113" s="29">
        <v>2022</v>
      </c>
      <c r="C113" s="29">
        <v>5</v>
      </c>
      <c r="D113" s="29">
        <v>12</v>
      </c>
      <c r="E113" s="30" t="s">
        <v>495</v>
      </c>
      <c r="F113" s="29">
        <v>8</v>
      </c>
      <c r="G113" s="31" t="s">
        <v>485</v>
      </c>
      <c r="H113" s="32" t="s">
        <v>467</v>
      </c>
      <c r="I113" s="33" t="s">
        <v>47</v>
      </c>
      <c r="J113" s="32"/>
      <c r="K113" s="9"/>
      <c r="L113" s="10"/>
      <c r="M113" s="10"/>
      <c r="N113" s="10" t="s">
        <v>490</v>
      </c>
      <c r="O113" s="9" t="s">
        <v>34</v>
      </c>
      <c r="P113" s="9">
        <v>50</v>
      </c>
      <c r="Q113" s="34" t="s">
        <v>337</v>
      </c>
      <c r="R113" s="35">
        <v>1120</v>
      </c>
      <c r="S113" s="35"/>
      <c r="T113" s="36">
        <v>4000</v>
      </c>
      <c r="U113" s="36">
        <v>4000</v>
      </c>
      <c r="V113" s="35">
        <v>1120</v>
      </c>
      <c r="W113" s="35">
        <v>1120</v>
      </c>
      <c r="X113" s="9">
        <v>1</v>
      </c>
      <c r="Y113" s="36">
        <v>4000</v>
      </c>
      <c r="Z113" s="9">
        <v>1</v>
      </c>
      <c r="AA113" s="36">
        <v>4000</v>
      </c>
      <c r="AB113" s="35"/>
      <c r="AC113" s="37"/>
      <c r="AD113" s="37"/>
      <c r="AE113" s="38"/>
      <c r="AF113" s="39"/>
      <c r="AG113" s="39"/>
      <c r="AH113" s="38"/>
      <c r="AI113" s="9" t="s">
        <v>5</v>
      </c>
      <c r="AJ113" s="32"/>
      <c r="AK113" s="32" t="s">
        <v>17</v>
      </c>
      <c r="AL113" s="32"/>
      <c r="AM113" s="40" t="s">
        <v>486</v>
      </c>
      <c r="AN113" s="41"/>
      <c r="AO113" s="188"/>
      <c r="AP113" s="188"/>
      <c r="AQ113" s="185"/>
      <c r="AR113" s="185"/>
    </row>
    <row r="114" spans="1:44">
      <c r="B114" s="29">
        <v>2022</v>
      </c>
      <c r="C114" s="29">
        <v>5</v>
      </c>
      <c r="D114" s="29">
        <v>12</v>
      </c>
      <c r="E114" s="30" t="s">
        <v>495</v>
      </c>
      <c r="F114" s="29">
        <v>8</v>
      </c>
      <c r="G114" s="31" t="s">
        <v>485</v>
      </c>
      <c r="H114" s="32" t="s">
        <v>467</v>
      </c>
      <c r="I114" s="33" t="s">
        <v>47</v>
      </c>
      <c r="J114" s="32"/>
      <c r="K114" s="9"/>
      <c r="L114" s="10"/>
      <c r="M114" s="10"/>
      <c r="N114" s="10" t="s">
        <v>490</v>
      </c>
      <c r="O114" s="9" t="s">
        <v>34</v>
      </c>
      <c r="P114" s="9">
        <v>50</v>
      </c>
      <c r="Q114" s="34" t="s">
        <v>337</v>
      </c>
      <c r="R114" s="35">
        <v>1120</v>
      </c>
      <c r="S114" s="35"/>
      <c r="T114" s="36">
        <v>4000</v>
      </c>
      <c r="U114" s="36">
        <v>4000</v>
      </c>
      <c r="V114" s="35">
        <v>1120</v>
      </c>
      <c r="W114" s="35">
        <v>1120</v>
      </c>
      <c r="X114" s="9">
        <v>1</v>
      </c>
      <c r="Y114" s="36">
        <v>4000</v>
      </c>
      <c r="Z114" s="9">
        <v>1</v>
      </c>
      <c r="AA114" s="36">
        <v>4000</v>
      </c>
      <c r="AB114" s="35"/>
      <c r="AC114" s="37"/>
      <c r="AD114" s="71"/>
      <c r="AE114" s="38"/>
      <c r="AF114" s="39"/>
      <c r="AG114" s="39"/>
      <c r="AH114" s="38"/>
      <c r="AI114" s="9" t="s">
        <v>5</v>
      </c>
      <c r="AJ114" s="32"/>
      <c r="AK114" s="32" t="s">
        <v>17</v>
      </c>
      <c r="AL114" s="32"/>
      <c r="AM114" s="40" t="s">
        <v>486</v>
      </c>
      <c r="AN114" s="41"/>
      <c r="AO114" s="188"/>
      <c r="AP114" s="188"/>
      <c r="AQ114" s="185"/>
      <c r="AR114" s="185"/>
    </row>
    <row r="115" spans="1:44">
      <c r="B115" s="29">
        <v>2022</v>
      </c>
      <c r="C115" s="29">
        <v>5</v>
      </c>
      <c r="D115" s="29">
        <v>12</v>
      </c>
      <c r="E115" s="30" t="s">
        <v>495</v>
      </c>
      <c r="F115" s="29">
        <v>8</v>
      </c>
      <c r="G115" s="31" t="s">
        <v>485</v>
      </c>
      <c r="H115" s="32" t="s">
        <v>467</v>
      </c>
      <c r="I115" s="33" t="s">
        <v>47</v>
      </c>
      <c r="J115" s="32"/>
      <c r="K115" s="9"/>
      <c r="L115" s="10"/>
      <c r="M115" s="10"/>
      <c r="N115" s="10" t="s">
        <v>490</v>
      </c>
      <c r="O115" s="9" t="s">
        <v>34</v>
      </c>
      <c r="P115" s="9">
        <v>50</v>
      </c>
      <c r="Q115" s="34" t="s">
        <v>337</v>
      </c>
      <c r="R115" s="35">
        <v>1120</v>
      </c>
      <c r="S115" s="35"/>
      <c r="T115" s="36">
        <v>4000</v>
      </c>
      <c r="U115" s="36">
        <v>4000</v>
      </c>
      <c r="V115" s="35">
        <v>1120</v>
      </c>
      <c r="W115" s="35">
        <v>1120</v>
      </c>
      <c r="X115" s="9">
        <v>1</v>
      </c>
      <c r="Y115" s="36">
        <v>4000</v>
      </c>
      <c r="Z115" s="9">
        <v>1</v>
      </c>
      <c r="AA115" s="36">
        <v>4000</v>
      </c>
      <c r="AB115" s="35"/>
      <c r="AC115" s="37"/>
      <c r="AD115" s="71"/>
      <c r="AE115" s="38"/>
      <c r="AF115" s="39"/>
      <c r="AG115" s="39"/>
      <c r="AH115" s="38"/>
      <c r="AI115" s="9" t="s">
        <v>5</v>
      </c>
      <c r="AJ115" s="32"/>
      <c r="AK115" s="32" t="s">
        <v>17</v>
      </c>
      <c r="AL115" s="32"/>
      <c r="AM115" s="40" t="s">
        <v>486</v>
      </c>
      <c r="AN115" s="41"/>
      <c r="AO115" s="188"/>
      <c r="AP115" s="188"/>
      <c r="AQ115" s="185"/>
      <c r="AR115" s="185"/>
    </row>
    <row r="116" spans="1:44">
      <c r="B116" s="29">
        <v>2022</v>
      </c>
      <c r="C116" s="29">
        <v>5</v>
      </c>
      <c r="D116" s="29">
        <v>12</v>
      </c>
      <c r="E116" s="30" t="s">
        <v>495</v>
      </c>
      <c r="F116" s="29"/>
      <c r="G116" s="31"/>
      <c r="H116" s="32" t="s">
        <v>467</v>
      </c>
      <c r="I116" s="68" t="s">
        <v>43</v>
      </c>
      <c r="J116" s="32"/>
      <c r="K116" s="9"/>
      <c r="L116" s="10"/>
      <c r="M116" s="10"/>
      <c r="N116" s="10"/>
      <c r="O116" s="69"/>
      <c r="P116" s="191">
        <v>25</v>
      </c>
      <c r="Q116" s="34" t="s">
        <v>483</v>
      </c>
      <c r="R116" s="35">
        <v>1120</v>
      </c>
      <c r="S116" s="35"/>
      <c r="T116" s="36" t="s">
        <v>30</v>
      </c>
      <c r="U116" s="192">
        <v>350</v>
      </c>
      <c r="V116" s="35">
        <v>1120</v>
      </c>
      <c r="W116" s="35">
        <v>1120</v>
      </c>
      <c r="X116" s="9">
        <v>1</v>
      </c>
      <c r="Y116" s="35"/>
      <c r="Z116" s="9">
        <v>1</v>
      </c>
      <c r="AA116" s="192">
        <v>350</v>
      </c>
      <c r="AB116" s="35">
        <v>12550</v>
      </c>
      <c r="AC116" s="37" t="s">
        <v>756</v>
      </c>
      <c r="AD116" s="71"/>
      <c r="AE116" s="72"/>
      <c r="AF116" s="73"/>
      <c r="AG116" s="73"/>
      <c r="AH116" s="72"/>
      <c r="AI116" s="69"/>
      <c r="AJ116" s="67"/>
      <c r="AK116" s="32" t="s">
        <v>17</v>
      </c>
      <c r="AL116" s="32"/>
      <c r="AM116" s="40" t="s">
        <v>486</v>
      </c>
      <c r="AN116" s="41"/>
      <c r="AO116" s="188"/>
      <c r="AP116" s="188"/>
      <c r="AQ116" s="185"/>
      <c r="AR116" s="185"/>
    </row>
    <row r="118" spans="1:44">
      <c r="B118" s="29">
        <v>2022</v>
      </c>
      <c r="C118" s="29">
        <v>5</v>
      </c>
      <c r="D118" s="29">
        <v>12</v>
      </c>
      <c r="E118" s="30" t="s">
        <v>495</v>
      </c>
      <c r="F118" s="29"/>
      <c r="G118" s="31"/>
      <c r="H118" s="32" t="s">
        <v>467</v>
      </c>
      <c r="I118" s="33" t="s">
        <v>58</v>
      </c>
      <c r="J118" s="32"/>
      <c r="K118" s="9"/>
      <c r="L118" s="10"/>
      <c r="M118" s="9"/>
      <c r="N118" s="10"/>
      <c r="O118" s="9"/>
      <c r="P118" s="9">
        <v>12</v>
      </c>
      <c r="Q118" s="34" t="s">
        <v>483</v>
      </c>
      <c r="R118" s="35">
        <v>1000</v>
      </c>
      <c r="S118" s="35"/>
      <c r="T118" s="36" t="s">
        <v>30</v>
      </c>
      <c r="U118" s="35">
        <v>200</v>
      </c>
      <c r="V118" s="35">
        <v>1000</v>
      </c>
      <c r="W118" s="35">
        <v>1000</v>
      </c>
      <c r="X118" s="9">
        <v>1</v>
      </c>
      <c r="Y118" s="35">
        <v>200</v>
      </c>
      <c r="Z118" s="9">
        <v>1</v>
      </c>
      <c r="AA118" s="35">
        <v>200</v>
      </c>
      <c r="AB118" s="35"/>
      <c r="AC118" s="37"/>
      <c r="AD118" s="197"/>
      <c r="AE118" s="38"/>
      <c r="AF118" s="39"/>
      <c r="AG118" s="39"/>
      <c r="AH118" s="38"/>
      <c r="AI118" s="9"/>
      <c r="AJ118" s="32"/>
      <c r="AK118" s="32"/>
      <c r="AL118" s="32"/>
      <c r="AM118" s="40"/>
      <c r="AN118" s="41"/>
      <c r="AO118" s="188"/>
      <c r="AP118" s="188"/>
      <c r="AQ118" s="185"/>
      <c r="AR118" s="185"/>
    </row>
    <row r="119" spans="1:44">
      <c r="A119">
        <v>1</v>
      </c>
      <c r="B119" s="29">
        <v>2022</v>
      </c>
      <c r="C119" s="29">
        <v>5</v>
      </c>
      <c r="D119" s="29">
        <v>12</v>
      </c>
      <c r="E119" s="30" t="s">
        <v>495</v>
      </c>
      <c r="F119" s="29">
        <v>7</v>
      </c>
      <c r="G119" s="31" t="s">
        <v>485</v>
      </c>
      <c r="H119" s="32" t="s">
        <v>467</v>
      </c>
      <c r="I119" s="33" t="s">
        <v>47</v>
      </c>
      <c r="J119" s="32"/>
      <c r="K119" s="9"/>
      <c r="L119" s="10"/>
      <c r="M119" s="10"/>
      <c r="N119" s="10" t="s">
        <v>498</v>
      </c>
      <c r="O119" s="9" t="s">
        <v>469</v>
      </c>
      <c r="P119" s="9">
        <v>25</v>
      </c>
      <c r="Q119" s="34" t="s">
        <v>344</v>
      </c>
      <c r="R119" s="35">
        <v>1000</v>
      </c>
      <c r="S119" s="35"/>
      <c r="T119" s="36">
        <v>6000</v>
      </c>
      <c r="U119" s="36">
        <v>6000</v>
      </c>
      <c r="V119" s="35">
        <v>1000</v>
      </c>
      <c r="W119" s="35">
        <v>1000</v>
      </c>
      <c r="X119" s="9">
        <v>1</v>
      </c>
      <c r="Y119" s="36">
        <v>6000</v>
      </c>
      <c r="Z119" s="9">
        <v>1</v>
      </c>
      <c r="AA119" s="36">
        <v>6000</v>
      </c>
      <c r="AB119" s="35"/>
      <c r="AC119" s="37"/>
      <c r="AD119" s="37"/>
      <c r="AE119" s="38"/>
      <c r="AF119" s="39"/>
      <c r="AG119" s="39"/>
      <c r="AH119" s="38"/>
      <c r="AI119" s="9" t="s">
        <v>5</v>
      </c>
      <c r="AJ119" s="32"/>
      <c r="AK119" s="32" t="s">
        <v>6</v>
      </c>
      <c r="AL119" s="32"/>
      <c r="AM119" s="40" t="s">
        <v>486</v>
      </c>
      <c r="AN119" s="41"/>
      <c r="AO119" s="188" t="s">
        <v>2992</v>
      </c>
      <c r="AP119" s="188"/>
      <c r="AQ119" s="185"/>
      <c r="AR119" s="185"/>
    </row>
    <row r="120" spans="1:44">
      <c r="B120" s="29">
        <v>2022</v>
      </c>
      <c r="C120" s="29">
        <v>5</v>
      </c>
      <c r="D120" s="29">
        <v>12</v>
      </c>
      <c r="E120" s="30" t="s">
        <v>495</v>
      </c>
      <c r="F120" s="29">
        <v>7</v>
      </c>
      <c r="G120" s="31" t="s">
        <v>485</v>
      </c>
      <c r="H120" s="32" t="s">
        <v>467</v>
      </c>
      <c r="I120" s="33" t="s">
        <v>47</v>
      </c>
      <c r="J120" s="32"/>
      <c r="K120" s="9"/>
      <c r="L120" s="10"/>
      <c r="M120" s="10"/>
      <c r="N120" s="10" t="s">
        <v>498</v>
      </c>
      <c r="O120" s="9" t="s">
        <v>469</v>
      </c>
      <c r="P120" s="9">
        <v>25</v>
      </c>
      <c r="Q120" s="34" t="s">
        <v>344</v>
      </c>
      <c r="R120" s="35">
        <v>1000</v>
      </c>
      <c r="S120" s="35"/>
      <c r="T120" s="36">
        <v>6000</v>
      </c>
      <c r="U120" s="36">
        <v>6000</v>
      </c>
      <c r="V120" s="35">
        <v>1000</v>
      </c>
      <c r="W120" s="35">
        <v>1000</v>
      </c>
      <c r="X120" s="9">
        <v>1</v>
      </c>
      <c r="Y120" s="36">
        <v>6000</v>
      </c>
      <c r="Z120" s="9">
        <v>1</v>
      </c>
      <c r="AA120" s="36">
        <v>6000</v>
      </c>
      <c r="AB120" s="35"/>
      <c r="AC120" s="37"/>
      <c r="AD120" s="71"/>
      <c r="AE120" s="72"/>
      <c r="AF120" s="73"/>
      <c r="AG120" s="73"/>
      <c r="AH120" s="72"/>
      <c r="AI120" s="9" t="s">
        <v>5</v>
      </c>
      <c r="AJ120" s="32"/>
      <c r="AK120" s="32" t="s">
        <v>6</v>
      </c>
      <c r="AL120" s="32"/>
      <c r="AM120" s="40" t="s">
        <v>486</v>
      </c>
      <c r="AN120" s="41"/>
      <c r="AO120" s="188"/>
      <c r="AP120" s="188"/>
      <c r="AQ120" s="185"/>
      <c r="AR120" s="185"/>
    </row>
    <row r="121" spans="1:44">
      <c r="B121" s="29">
        <v>2022</v>
      </c>
      <c r="C121" s="29">
        <v>5</v>
      </c>
      <c r="D121" s="29">
        <v>12</v>
      </c>
      <c r="E121" s="30" t="s">
        <v>495</v>
      </c>
      <c r="F121" s="29">
        <v>7</v>
      </c>
      <c r="G121" s="31" t="s">
        <v>485</v>
      </c>
      <c r="H121" s="32" t="s">
        <v>467</v>
      </c>
      <c r="I121" s="33" t="s">
        <v>47</v>
      </c>
      <c r="J121" s="32"/>
      <c r="K121" s="9"/>
      <c r="L121" s="10"/>
      <c r="M121" s="10"/>
      <c r="N121" s="10" t="s">
        <v>498</v>
      </c>
      <c r="O121" s="9" t="s">
        <v>469</v>
      </c>
      <c r="P121" s="9">
        <v>25</v>
      </c>
      <c r="Q121" s="34" t="s">
        <v>344</v>
      </c>
      <c r="R121" s="35">
        <v>1000</v>
      </c>
      <c r="S121" s="35"/>
      <c r="T121" s="36">
        <v>6000</v>
      </c>
      <c r="U121" s="36">
        <v>6000</v>
      </c>
      <c r="V121" s="35">
        <v>1000</v>
      </c>
      <c r="W121" s="35">
        <v>1000</v>
      </c>
      <c r="X121" s="9">
        <v>1</v>
      </c>
      <c r="Y121" s="36">
        <v>6000</v>
      </c>
      <c r="Z121" s="9">
        <v>1</v>
      </c>
      <c r="AA121" s="36">
        <v>6000</v>
      </c>
      <c r="AB121" s="35"/>
      <c r="AC121" s="37"/>
      <c r="AD121" s="71"/>
      <c r="AE121" s="72"/>
      <c r="AF121" s="73"/>
      <c r="AG121" s="73"/>
      <c r="AH121" s="72"/>
      <c r="AI121" s="9" t="s">
        <v>5</v>
      </c>
      <c r="AJ121" s="32"/>
      <c r="AK121" s="32" t="s">
        <v>6</v>
      </c>
      <c r="AL121" s="32"/>
      <c r="AM121" s="40" t="s">
        <v>486</v>
      </c>
      <c r="AN121" s="41"/>
      <c r="AO121" s="188"/>
      <c r="AP121" s="188"/>
      <c r="AQ121" s="185"/>
      <c r="AR121" s="185"/>
    </row>
    <row r="122" spans="1:44">
      <c r="B122" s="29">
        <v>2022</v>
      </c>
      <c r="C122" s="29">
        <v>5</v>
      </c>
      <c r="D122" s="29">
        <v>12</v>
      </c>
      <c r="E122" s="30" t="s">
        <v>495</v>
      </c>
      <c r="F122" s="29"/>
      <c r="G122" s="31"/>
      <c r="H122" s="32" t="s">
        <v>467</v>
      </c>
      <c r="I122" s="68" t="s">
        <v>43</v>
      </c>
      <c r="J122" s="32"/>
      <c r="K122" s="9"/>
      <c r="L122" s="10"/>
      <c r="M122" s="10"/>
      <c r="N122" s="10"/>
      <c r="O122" s="69"/>
      <c r="P122" s="191">
        <v>25</v>
      </c>
      <c r="Q122" s="34" t="s">
        <v>483</v>
      </c>
      <c r="R122" s="35">
        <v>1000</v>
      </c>
      <c r="S122" s="35"/>
      <c r="T122" s="36" t="s">
        <v>30</v>
      </c>
      <c r="U122" s="472">
        <v>500</v>
      </c>
      <c r="V122" s="35">
        <v>1000</v>
      </c>
      <c r="W122" s="35">
        <v>1000</v>
      </c>
      <c r="X122" s="9">
        <v>1</v>
      </c>
      <c r="Y122" s="35"/>
      <c r="Z122" s="9">
        <v>1</v>
      </c>
      <c r="AA122" s="472">
        <v>500</v>
      </c>
      <c r="AB122" s="35">
        <v>18700</v>
      </c>
      <c r="AC122" s="37" t="s">
        <v>914</v>
      </c>
      <c r="AD122" s="71"/>
      <c r="AE122" s="72"/>
      <c r="AF122" s="73"/>
      <c r="AG122" s="73"/>
      <c r="AH122" s="72"/>
      <c r="AI122" s="69"/>
      <c r="AJ122" s="67"/>
      <c r="AK122" s="32" t="s">
        <v>6</v>
      </c>
      <c r="AL122" s="32"/>
      <c r="AM122" s="40" t="s">
        <v>486</v>
      </c>
      <c r="AN122" s="41"/>
      <c r="AO122" s="42" t="s">
        <v>1408</v>
      </c>
      <c r="AP122" s="188"/>
      <c r="AQ122" s="185"/>
      <c r="AR122" s="185"/>
    </row>
    <row r="124" spans="1:44">
      <c r="B124" s="29">
        <v>2022</v>
      </c>
      <c r="C124" s="29">
        <v>5</v>
      </c>
      <c r="D124" s="29">
        <v>12</v>
      </c>
      <c r="E124" s="30" t="s">
        <v>495</v>
      </c>
      <c r="F124" s="29"/>
      <c r="G124" s="31"/>
      <c r="H124" s="32" t="s">
        <v>467</v>
      </c>
      <c r="I124" s="33" t="s">
        <v>58</v>
      </c>
      <c r="J124" s="32"/>
      <c r="K124" s="9"/>
      <c r="L124" s="10"/>
      <c r="M124" s="9"/>
      <c r="N124" s="10"/>
      <c r="O124" s="9"/>
      <c r="P124" s="9">
        <v>12</v>
      </c>
      <c r="Q124" s="34" t="s">
        <v>483</v>
      </c>
      <c r="R124" s="35">
        <v>1100</v>
      </c>
      <c r="S124" s="35"/>
      <c r="T124" s="36" t="s">
        <v>30</v>
      </c>
      <c r="U124" s="35">
        <v>200</v>
      </c>
      <c r="V124" s="35">
        <v>1100</v>
      </c>
      <c r="W124" s="35"/>
      <c r="X124" s="9">
        <v>1</v>
      </c>
      <c r="Y124" s="35">
        <v>200</v>
      </c>
      <c r="Z124" s="9">
        <v>1</v>
      </c>
      <c r="AA124" s="35">
        <v>200</v>
      </c>
      <c r="AB124" s="35"/>
      <c r="AC124" s="37"/>
      <c r="AD124" s="197"/>
      <c r="AE124" s="38"/>
      <c r="AF124" s="39"/>
      <c r="AG124" s="39"/>
      <c r="AH124" s="38"/>
      <c r="AI124" s="9"/>
      <c r="AJ124" s="32"/>
      <c r="AK124" s="32"/>
      <c r="AL124" s="32"/>
      <c r="AM124" s="40"/>
      <c r="AN124" s="41"/>
      <c r="AO124" s="188"/>
      <c r="AP124" s="188"/>
      <c r="AQ124" s="185"/>
      <c r="AR124" s="185"/>
    </row>
    <row r="125" spans="1:44">
      <c r="A125">
        <v>1</v>
      </c>
      <c r="B125" s="29">
        <v>2022</v>
      </c>
      <c r="C125" s="29">
        <v>5</v>
      </c>
      <c r="D125" s="29">
        <v>12</v>
      </c>
      <c r="E125" s="30" t="s">
        <v>495</v>
      </c>
      <c r="F125" s="29">
        <v>7</v>
      </c>
      <c r="G125" s="31" t="s">
        <v>485</v>
      </c>
      <c r="H125" s="32" t="s">
        <v>467</v>
      </c>
      <c r="I125" s="33" t="s">
        <v>47</v>
      </c>
      <c r="J125" s="32"/>
      <c r="K125" s="9"/>
      <c r="L125" s="10"/>
      <c r="M125" s="10"/>
      <c r="N125" s="10" t="s">
        <v>498</v>
      </c>
      <c r="O125" s="9" t="s">
        <v>469</v>
      </c>
      <c r="P125" s="9">
        <v>25</v>
      </c>
      <c r="Q125" s="34" t="s">
        <v>344</v>
      </c>
      <c r="R125" s="35">
        <v>1100</v>
      </c>
      <c r="S125" s="35"/>
      <c r="T125" s="36">
        <v>6000</v>
      </c>
      <c r="U125" s="36">
        <v>6000</v>
      </c>
      <c r="V125" s="35">
        <v>1100</v>
      </c>
      <c r="W125" s="35"/>
      <c r="X125" s="9">
        <v>1</v>
      </c>
      <c r="Y125" s="36">
        <v>6000</v>
      </c>
      <c r="Z125" s="9">
        <v>1</v>
      </c>
      <c r="AA125" s="36">
        <v>6000</v>
      </c>
      <c r="AB125" s="35"/>
      <c r="AC125" s="37"/>
      <c r="AD125" s="37"/>
      <c r="AE125" s="38"/>
      <c r="AF125" s="39"/>
      <c r="AG125" s="39"/>
      <c r="AH125" s="38"/>
      <c r="AI125" s="9" t="s">
        <v>5</v>
      </c>
      <c r="AJ125" s="32"/>
      <c r="AK125" s="32" t="s">
        <v>6</v>
      </c>
      <c r="AL125" s="32"/>
      <c r="AM125" s="40" t="s">
        <v>486</v>
      </c>
      <c r="AN125" s="41"/>
      <c r="AO125" s="188" t="s">
        <v>2992</v>
      </c>
      <c r="AP125" s="188"/>
      <c r="AQ125" s="185"/>
      <c r="AR125" s="185"/>
    </row>
    <row r="126" spans="1:44">
      <c r="B126" s="29">
        <v>2022</v>
      </c>
      <c r="C126" s="29">
        <v>5</v>
      </c>
      <c r="D126" s="29">
        <v>12</v>
      </c>
      <c r="E126" s="30" t="s">
        <v>495</v>
      </c>
      <c r="F126" s="29">
        <v>7</v>
      </c>
      <c r="G126" s="31" t="s">
        <v>485</v>
      </c>
      <c r="H126" s="32" t="s">
        <v>467</v>
      </c>
      <c r="I126" s="33" t="s">
        <v>47</v>
      </c>
      <c r="J126" s="32"/>
      <c r="K126" s="9"/>
      <c r="L126" s="10"/>
      <c r="M126" s="10"/>
      <c r="N126" s="10" t="s">
        <v>498</v>
      </c>
      <c r="O126" s="9" t="s">
        <v>469</v>
      </c>
      <c r="P126" s="9">
        <v>25</v>
      </c>
      <c r="Q126" s="34" t="s">
        <v>344</v>
      </c>
      <c r="R126" s="35">
        <v>1100</v>
      </c>
      <c r="S126" s="35"/>
      <c r="T126" s="36">
        <v>6000</v>
      </c>
      <c r="U126" s="36">
        <v>6000</v>
      </c>
      <c r="V126" s="35">
        <v>1100</v>
      </c>
      <c r="W126" s="35"/>
      <c r="X126" s="9">
        <v>1</v>
      </c>
      <c r="Y126" s="36">
        <v>6000</v>
      </c>
      <c r="Z126" s="9">
        <v>1</v>
      </c>
      <c r="AA126" s="36">
        <v>6000</v>
      </c>
      <c r="AB126" s="35"/>
      <c r="AC126" s="37"/>
      <c r="AD126" s="71"/>
      <c r="AE126" s="72"/>
      <c r="AF126" s="73"/>
      <c r="AG126" s="73"/>
      <c r="AH126" s="72"/>
      <c r="AI126" s="9" t="s">
        <v>5</v>
      </c>
      <c r="AJ126" s="32"/>
      <c r="AK126" s="32" t="s">
        <v>6</v>
      </c>
      <c r="AL126" s="32"/>
      <c r="AM126" s="40" t="s">
        <v>486</v>
      </c>
      <c r="AN126" s="41"/>
      <c r="AO126" s="188"/>
      <c r="AP126" s="188"/>
      <c r="AQ126" s="185"/>
      <c r="AR126" s="185"/>
    </row>
    <row r="127" spans="1:44">
      <c r="B127" s="29">
        <v>2022</v>
      </c>
      <c r="C127" s="29">
        <v>5</v>
      </c>
      <c r="D127" s="29">
        <v>12</v>
      </c>
      <c r="E127" s="30" t="s">
        <v>495</v>
      </c>
      <c r="F127" s="29">
        <v>7</v>
      </c>
      <c r="G127" s="31" t="s">
        <v>485</v>
      </c>
      <c r="H127" s="32" t="s">
        <v>467</v>
      </c>
      <c r="I127" s="33" t="s">
        <v>47</v>
      </c>
      <c r="J127" s="32"/>
      <c r="K127" s="9"/>
      <c r="L127" s="10"/>
      <c r="M127" s="10"/>
      <c r="N127" s="10" t="s">
        <v>498</v>
      </c>
      <c r="O127" s="9" t="s">
        <v>469</v>
      </c>
      <c r="P127" s="9">
        <v>25</v>
      </c>
      <c r="Q127" s="34" t="s">
        <v>344</v>
      </c>
      <c r="R127" s="35">
        <v>1100</v>
      </c>
      <c r="S127" s="35"/>
      <c r="T127" s="36">
        <v>6000</v>
      </c>
      <c r="U127" s="36">
        <v>6000</v>
      </c>
      <c r="V127" s="35">
        <v>1100</v>
      </c>
      <c r="W127" s="35"/>
      <c r="X127" s="9">
        <v>1</v>
      </c>
      <c r="Y127" s="36">
        <v>6000</v>
      </c>
      <c r="Z127" s="9">
        <v>1</v>
      </c>
      <c r="AA127" s="36">
        <v>6000</v>
      </c>
      <c r="AB127" s="35"/>
      <c r="AC127" s="37"/>
      <c r="AD127" s="71"/>
      <c r="AE127" s="72"/>
      <c r="AF127" s="73"/>
      <c r="AG127" s="73"/>
      <c r="AH127" s="72"/>
      <c r="AI127" s="9" t="s">
        <v>5</v>
      </c>
      <c r="AJ127" s="32"/>
      <c r="AK127" s="32" t="s">
        <v>6</v>
      </c>
      <c r="AL127" s="32"/>
      <c r="AM127" s="40" t="s">
        <v>486</v>
      </c>
      <c r="AN127" s="41"/>
      <c r="AO127" s="188"/>
      <c r="AP127" s="188"/>
      <c r="AQ127" s="185"/>
      <c r="AR127" s="185"/>
    </row>
    <row r="128" spans="1:44">
      <c r="B128" s="29">
        <v>2022</v>
      </c>
      <c r="C128" s="29">
        <v>5</v>
      </c>
      <c r="D128" s="29">
        <v>12</v>
      </c>
      <c r="E128" s="30" t="s">
        <v>495</v>
      </c>
      <c r="F128" s="29"/>
      <c r="G128" s="31"/>
      <c r="H128" s="32" t="s">
        <v>467</v>
      </c>
      <c r="I128" s="68" t="s">
        <v>43</v>
      </c>
      <c r="J128" s="32"/>
      <c r="K128" s="9"/>
      <c r="L128" s="10"/>
      <c r="M128" s="10"/>
      <c r="N128" s="10"/>
      <c r="O128" s="69"/>
      <c r="P128" s="191">
        <v>25</v>
      </c>
      <c r="Q128" s="34" t="s">
        <v>483</v>
      </c>
      <c r="R128" s="35">
        <v>1100</v>
      </c>
      <c r="S128" s="35"/>
      <c r="T128" s="36" t="s">
        <v>30</v>
      </c>
      <c r="U128" s="472">
        <v>500</v>
      </c>
      <c r="V128" s="35">
        <v>1100</v>
      </c>
      <c r="W128" s="35"/>
      <c r="X128" s="9">
        <v>1</v>
      </c>
      <c r="Y128" s="35"/>
      <c r="Z128" s="9">
        <v>1</v>
      </c>
      <c r="AA128" s="472">
        <v>500</v>
      </c>
      <c r="AB128" s="35">
        <v>18700</v>
      </c>
      <c r="AC128" s="37" t="s">
        <v>928</v>
      </c>
      <c r="AD128" s="71"/>
      <c r="AE128" s="72"/>
      <c r="AF128" s="73"/>
      <c r="AG128" s="73"/>
      <c r="AH128" s="72"/>
      <c r="AI128" s="69"/>
      <c r="AJ128" s="67"/>
      <c r="AK128" s="32" t="s">
        <v>6</v>
      </c>
      <c r="AL128" s="32"/>
      <c r="AM128" s="40" t="s">
        <v>486</v>
      </c>
      <c r="AN128" s="41"/>
      <c r="AO128" s="42" t="s">
        <v>1408</v>
      </c>
      <c r="AP128" s="188"/>
      <c r="AQ128" s="185"/>
      <c r="AR128" s="185"/>
    </row>
    <row r="130" spans="1:44" ht="13.5" customHeight="1">
      <c r="A130">
        <v>1</v>
      </c>
      <c r="B130" s="29">
        <v>2022</v>
      </c>
      <c r="C130" s="29">
        <v>6</v>
      </c>
      <c r="D130" s="29">
        <v>3</v>
      </c>
      <c r="E130" s="30" t="s">
        <v>495</v>
      </c>
      <c r="F130" s="29"/>
      <c r="G130" s="31"/>
      <c r="H130" s="32" t="s">
        <v>467</v>
      </c>
      <c r="I130" s="33" t="s">
        <v>58</v>
      </c>
      <c r="J130" s="32"/>
      <c r="K130" s="9"/>
      <c r="L130" s="10"/>
      <c r="M130" s="9"/>
      <c r="N130" s="10"/>
      <c r="O130" s="9"/>
      <c r="P130" s="9">
        <v>12</v>
      </c>
      <c r="Q130" s="34" t="s">
        <v>483</v>
      </c>
      <c r="R130" s="35">
        <v>1005</v>
      </c>
      <c r="S130" s="35"/>
      <c r="T130" s="36" t="s">
        <v>30</v>
      </c>
      <c r="U130" s="35">
        <v>200</v>
      </c>
      <c r="V130" s="35">
        <v>1005</v>
      </c>
      <c r="W130" s="35">
        <v>1005</v>
      </c>
      <c r="X130" s="9">
        <v>1</v>
      </c>
      <c r="Y130" s="35">
        <v>200</v>
      </c>
      <c r="Z130" s="9">
        <v>1</v>
      </c>
      <c r="AA130" s="35">
        <v>200</v>
      </c>
      <c r="AB130" s="35"/>
      <c r="AC130" s="489" t="s">
        <v>874</v>
      </c>
      <c r="AD130" s="190" t="s">
        <v>484</v>
      </c>
      <c r="AE130" s="38"/>
      <c r="AF130" s="39"/>
      <c r="AG130" s="39"/>
      <c r="AH130" s="38"/>
      <c r="AI130" s="9"/>
      <c r="AJ130" s="32"/>
      <c r="AK130" s="32"/>
      <c r="AL130" s="32"/>
      <c r="AM130" s="40"/>
      <c r="AN130" s="41"/>
      <c r="AO130" s="188"/>
      <c r="AP130" s="188"/>
      <c r="AQ130" s="185"/>
      <c r="AR130" s="185"/>
    </row>
    <row r="131" spans="1:44">
      <c r="B131" s="29">
        <v>2022</v>
      </c>
      <c r="C131" s="29">
        <v>6</v>
      </c>
      <c r="D131" s="29">
        <v>3</v>
      </c>
      <c r="E131" s="30" t="s">
        <v>495</v>
      </c>
      <c r="F131" s="29">
        <v>10</v>
      </c>
      <c r="G131" s="31" t="s">
        <v>485</v>
      </c>
      <c r="H131" s="32" t="s">
        <v>467</v>
      </c>
      <c r="I131" s="33" t="s">
        <v>47</v>
      </c>
      <c r="J131" s="32"/>
      <c r="K131" s="9"/>
      <c r="L131" s="10"/>
      <c r="M131" s="10"/>
      <c r="N131" s="10" t="s">
        <v>512</v>
      </c>
      <c r="O131" s="9" t="s">
        <v>469</v>
      </c>
      <c r="P131" s="9">
        <v>50</v>
      </c>
      <c r="Q131" s="266" t="s">
        <v>696</v>
      </c>
      <c r="R131" s="35">
        <v>1005</v>
      </c>
      <c r="S131" s="35"/>
      <c r="T131" s="35">
        <v>4100</v>
      </c>
      <c r="U131" s="35">
        <v>4100</v>
      </c>
      <c r="V131" s="35">
        <v>1005</v>
      </c>
      <c r="W131" s="35">
        <v>1005</v>
      </c>
      <c r="X131" s="9">
        <v>1</v>
      </c>
      <c r="Y131" s="35">
        <v>4100</v>
      </c>
      <c r="Z131" s="9">
        <v>1</v>
      </c>
      <c r="AA131" s="35">
        <v>4100</v>
      </c>
      <c r="AB131" s="35"/>
      <c r="AC131" s="37"/>
      <c r="AD131" s="37"/>
      <c r="AE131" s="38"/>
      <c r="AF131" s="39"/>
      <c r="AG131" s="39"/>
      <c r="AH131" s="38"/>
      <c r="AI131" s="9" t="s">
        <v>5</v>
      </c>
      <c r="AJ131" s="32"/>
      <c r="AK131" s="32" t="s">
        <v>6</v>
      </c>
      <c r="AL131" s="32"/>
      <c r="AM131" s="40" t="s">
        <v>486</v>
      </c>
      <c r="AN131" s="41"/>
      <c r="AO131" s="188"/>
      <c r="AP131" s="188"/>
      <c r="AQ131" s="185"/>
      <c r="AR131" s="185"/>
    </row>
    <row r="132" spans="1:44">
      <c r="B132" s="29">
        <v>2022</v>
      </c>
      <c r="C132" s="29">
        <v>6</v>
      </c>
      <c r="D132" s="29">
        <v>3</v>
      </c>
      <c r="E132" s="30" t="s">
        <v>495</v>
      </c>
      <c r="F132" s="29">
        <v>10</v>
      </c>
      <c r="G132" s="31" t="s">
        <v>485</v>
      </c>
      <c r="H132" s="32" t="s">
        <v>467</v>
      </c>
      <c r="I132" s="33" t="s">
        <v>47</v>
      </c>
      <c r="J132" s="32"/>
      <c r="K132" s="9"/>
      <c r="L132" s="10"/>
      <c r="M132" s="10"/>
      <c r="N132" s="10" t="s">
        <v>512</v>
      </c>
      <c r="O132" s="9" t="s">
        <v>469</v>
      </c>
      <c r="P132" s="9">
        <v>50</v>
      </c>
      <c r="Q132" s="266" t="s">
        <v>696</v>
      </c>
      <c r="R132" s="35">
        <v>1005</v>
      </c>
      <c r="S132" s="35"/>
      <c r="T132" s="35">
        <v>4100</v>
      </c>
      <c r="U132" s="35">
        <v>4100</v>
      </c>
      <c r="V132" s="35">
        <v>1005</v>
      </c>
      <c r="W132" s="35">
        <v>1005</v>
      </c>
      <c r="X132" s="9">
        <v>1</v>
      </c>
      <c r="Y132" s="35">
        <v>4100</v>
      </c>
      <c r="Z132" s="9">
        <v>1</v>
      </c>
      <c r="AA132" s="35">
        <v>4100</v>
      </c>
      <c r="AB132" s="35"/>
      <c r="AC132" s="37"/>
      <c r="AD132" s="71"/>
      <c r="AE132" s="38"/>
      <c r="AF132" s="39"/>
      <c r="AG132" s="39"/>
      <c r="AH132" s="38"/>
      <c r="AI132" s="9" t="s">
        <v>5</v>
      </c>
      <c r="AJ132" s="32"/>
      <c r="AK132" s="32" t="s">
        <v>6</v>
      </c>
      <c r="AL132" s="32"/>
      <c r="AM132" s="40" t="s">
        <v>486</v>
      </c>
      <c r="AN132" s="41"/>
      <c r="AO132" s="188"/>
      <c r="AP132" s="188"/>
      <c r="AQ132" s="185"/>
      <c r="AR132" s="185"/>
    </row>
    <row r="133" spans="1:44">
      <c r="B133" s="29">
        <v>2022</v>
      </c>
      <c r="C133" s="29">
        <v>6</v>
      </c>
      <c r="D133" s="29">
        <v>3</v>
      </c>
      <c r="E133" s="30" t="s">
        <v>495</v>
      </c>
      <c r="F133" s="29">
        <v>10</v>
      </c>
      <c r="G133" s="31" t="s">
        <v>485</v>
      </c>
      <c r="H133" s="32" t="s">
        <v>467</v>
      </c>
      <c r="I133" s="33" t="s">
        <v>47</v>
      </c>
      <c r="J133" s="32"/>
      <c r="K133" s="9"/>
      <c r="L133" s="10"/>
      <c r="M133" s="10"/>
      <c r="N133" s="10" t="s">
        <v>512</v>
      </c>
      <c r="O133" s="9" t="s">
        <v>469</v>
      </c>
      <c r="P133" s="9">
        <v>50</v>
      </c>
      <c r="Q133" s="266" t="s">
        <v>696</v>
      </c>
      <c r="R133" s="35">
        <v>1005</v>
      </c>
      <c r="S133" s="35"/>
      <c r="T133" s="35">
        <v>4100</v>
      </c>
      <c r="U133" s="35">
        <v>4100</v>
      </c>
      <c r="V133" s="35">
        <v>1005</v>
      </c>
      <c r="W133" s="35">
        <v>1005</v>
      </c>
      <c r="X133" s="9">
        <v>1</v>
      </c>
      <c r="Y133" s="35">
        <v>4100</v>
      </c>
      <c r="Z133" s="9">
        <v>1</v>
      </c>
      <c r="AA133" s="35">
        <v>4100</v>
      </c>
      <c r="AB133" s="35"/>
      <c r="AC133" s="37"/>
      <c r="AD133" s="71"/>
      <c r="AE133" s="38"/>
      <c r="AF133" s="39"/>
      <c r="AG133" s="39"/>
      <c r="AH133" s="38"/>
      <c r="AI133" s="9" t="s">
        <v>5</v>
      </c>
      <c r="AJ133" s="32"/>
      <c r="AK133" s="32" t="s">
        <v>6</v>
      </c>
      <c r="AL133" s="32"/>
      <c r="AM133" s="40" t="s">
        <v>486</v>
      </c>
      <c r="AN133" s="41"/>
      <c r="AO133" s="188"/>
      <c r="AP133" s="188"/>
      <c r="AQ133" s="185"/>
      <c r="AR133" s="185"/>
    </row>
    <row r="134" spans="1:44">
      <c r="B134" s="29">
        <v>2022</v>
      </c>
      <c r="C134" s="29">
        <v>6</v>
      </c>
      <c r="D134" s="29">
        <v>3</v>
      </c>
      <c r="E134" s="30" t="s">
        <v>495</v>
      </c>
      <c r="F134" s="29"/>
      <c r="G134" s="31"/>
      <c r="H134" s="32" t="s">
        <v>467</v>
      </c>
      <c r="I134" s="33" t="s">
        <v>43</v>
      </c>
      <c r="J134" s="32"/>
      <c r="K134" s="9"/>
      <c r="L134" s="10"/>
      <c r="M134" s="9"/>
      <c r="N134" s="10"/>
      <c r="O134" s="9"/>
      <c r="P134" s="191">
        <v>25</v>
      </c>
      <c r="Q134" s="34" t="s">
        <v>483</v>
      </c>
      <c r="R134" s="35">
        <v>1005</v>
      </c>
      <c r="S134" s="35"/>
      <c r="T134" s="36" t="s">
        <v>912</v>
      </c>
      <c r="U134" s="192">
        <v>350</v>
      </c>
      <c r="V134" s="35">
        <v>1005</v>
      </c>
      <c r="W134" s="35">
        <v>1005</v>
      </c>
      <c r="X134" s="9">
        <v>1</v>
      </c>
      <c r="Y134" s="35"/>
      <c r="Z134" s="9">
        <v>1</v>
      </c>
      <c r="AA134" s="192">
        <v>350</v>
      </c>
      <c r="AB134" s="35">
        <v>12850</v>
      </c>
      <c r="AC134" s="37" t="s">
        <v>1264</v>
      </c>
      <c r="AD134" s="71"/>
      <c r="AE134" s="38"/>
      <c r="AF134" s="39"/>
      <c r="AG134" s="39"/>
      <c r="AH134" s="38"/>
      <c r="AI134" s="9"/>
      <c r="AJ134" s="32"/>
      <c r="AK134" s="32" t="s">
        <v>6</v>
      </c>
      <c r="AL134" s="32"/>
      <c r="AM134" s="40" t="s">
        <v>486</v>
      </c>
      <c r="AN134" s="41"/>
      <c r="AO134" s="188"/>
      <c r="AP134" s="188"/>
      <c r="AQ134" s="185"/>
      <c r="AR134" s="185"/>
    </row>
    <row r="136" spans="1:44">
      <c r="B136" s="29">
        <v>2022</v>
      </c>
      <c r="C136" s="29">
        <v>6</v>
      </c>
      <c r="D136" s="29">
        <v>29</v>
      </c>
      <c r="E136" s="30" t="s">
        <v>496</v>
      </c>
      <c r="F136" s="29"/>
      <c r="G136" s="31"/>
      <c r="H136" s="32" t="s">
        <v>467</v>
      </c>
      <c r="I136" s="33" t="s">
        <v>58</v>
      </c>
      <c r="J136" s="32"/>
      <c r="K136" s="9"/>
      <c r="L136" s="10"/>
      <c r="M136" s="9"/>
      <c r="N136" s="10"/>
      <c r="O136" s="9"/>
      <c r="P136" s="9">
        <v>12</v>
      </c>
      <c r="Q136" s="34" t="s">
        <v>483</v>
      </c>
      <c r="R136" s="35">
        <v>1005</v>
      </c>
      <c r="S136" s="35"/>
      <c r="T136" s="36" t="s">
        <v>30</v>
      </c>
      <c r="U136" s="35">
        <v>200</v>
      </c>
      <c r="V136" s="35">
        <v>1005</v>
      </c>
      <c r="W136" s="35"/>
      <c r="X136" s="9">
        <v>1</v>
      </c>
      <c r="Y136" s="35">
        <v>200</v>
      </c>
      <c r="Z136" s="9">
        <v>1</v>
      </c>
      <c r="AA136" s="35">
        <v>200</v>
      </c>
      <c r="AB136" s="35"/>
      <c r="AC136" s="489" t="s">
        <v>874</v>
      </c>
      <c r="AD136" s="190" t="s">
        <v>484</v>
      </c>
      <c r="AE136" s="38"/>
      <c r="AF136" s="39"/>
      <c r="AG136" s="39"/>
      <c r="AH136" s="38"/>
      <c r="AI136" s="9"/>
      <c r="AJ136" s="32"/>
      <c r="AK136" s="32"/>
      <c r="AL136" s="32"/>
      <c r="AM136" s="40"/>
      <c r="AN136" s="41"/>
      <c r="AO136" s="188"/>
      <c r="AP136" s="188"/>
      <c r="AQ136" s="185"/>
      <c r="AR136" s="185"/>
    </row>
    <row r="137" spans="1:44">
      <c r="B137" s="29">
        <v>2022</v>
      </c>
      <c r="C137" s="29">
        <v>6</v>
      </c>
      <c r="D137" s="29">
        <v>29</v>
      </c>
      <c r="E137" s="30" t="s">
        <v>496</v>
      </c>
      <c r="F137" s="29">
        <v>9</v>
      </c>
      <c r="G137" s="31" t="s">
        <v>485</v>
      </c>
      <c r="H137" s="32" t="s">
        <v>467</v>
      </c>
      <c r="I137" s="33" t="s">
        <v>47</v>
      </c>
      <c r="J137" s="32"/>
      <c r="K137" s="9"/>
      <c r="L137" s="10"/>
      <c r="M137" s="10"/>
      <c r="N137" s="10" t="s">
        <v>512</v>
      </c>
      <c r="O137" s="9" t="s">
        <v>469</v>
      </c>
      <c r="P137" s="9">
        <v>50</v>
      </c>
      <c r="Q137" s="266" t="s">
        <v>453</v>
      </c>
      <c r="R137" s="35">
        <v>1005</v>
      </c>
      <c r="S137" s="35"/>
      <c r="T137" s="35">
        <v>4100</v>
      </c>
      <c r="U137" s="35">
        <v>4100</v>
      </c>
      <c r="V137" s="35">
        <v>1005</v>
      </c>
      <c r="W137" s="35"/>
      <c r="X137" s="9">
        <v>1</v>
      </c>
      <c r="Y137" s="35">
        <v>4100</v>
      </c>
      <c r="Z137" s="9">
        <v>1</v>
      </c>
      <c r="AA137" s="35">
        <v>4100</v>
      </c>
      <c r="AB137" s="35"/>
      <c r="AC137" s="37"/>
      <c r="AD137" s="37"/>
      <c r="AE137" s="38"/>
      <c r="AF137" s="39"/>
      <c r="AG137" s="39"/>
      <c r="AH137" s="38"/>
      <c r="AI137" s="9" t="s">
        <v>5</v>
      </c>
      <c r="AJ137" s="32"/>
      <c r="AK137" s="32" t="s">
        <v>6</v>
      </c>
      <c r="AL137" s="32"/>
      <c r="AM137" s="40" t="s">
        <v>486</v>
      </c>
      <c r="AN137" s="41"/>
      <c r="AO137" s="188"/>
      <c r="AP137" s="188"/>
      <c r="AQ137" s="185"/>
      <c r="AR137" s="185"/>
    </row>
    <row r="138" spans="1:44">
      <c r="B138" s="29">
        <v>2022</v>
      </c>
      <c r="C138" s="29">
        <v>6</v>
      </c>
      <c r="D138" s="29">
        <v>29</v>
      </c>
      <c r="E138" s="30" t="s">
        <v>496</v>
      </c>
      <c r="F138" s="29">
        <v>9</v>
      </c>
      <c r="G138" s="31" t="s">
        <v>485</v>
      </c>
      <c r="H138" s="32" t="s">
        <v>467</v>
      </c>
      <c r="I138" s="33" t="s">
        <v>47</v>
      </c>
      <c r="J138" s="32"/>
      <c r="K138" s="9"/>
      <c r="L138" s="10"/>
      <c r="M138" s="10"/>
      <c r="N138" s="10" t="s">
        <v>512</v>
      </c>
      <c r="O138" s="9" t="s">
        <v>469</v>
      </c>
      <c r="P138" s="9">
        <v>50</v>
      </c>
      <c r="Q138" s="266" t="s">
        <v>696</v>
      </c>
      <c r="R138" s="35">
        <v>1005</v>
      </c>
      <c r="S138" s="35"/>
      <c r="T138" s="35">
        <v>4100</v>
      </c>
      <c r="U138" s="35">
        <v>4100</v>
      </c>
      <c r="V138" s="35">
        <v>1005</v>
      </c>
      <c r="W138" s="35"/>
      <c r="X138" s="9">
        <v>1</v>
      </c>
      <c r="Y138" s="35">
        <v>4100</v>
      </c>
      <c r="Z138" s="9">
        <v>1</v>
      </c>
      <c r="AA138" s="35">
        <v>4100</v>
      </c>
      <c r="AB138" s="35"/>
      <c r="AC138" s="37"/>
      <c r="AD138" s="71"/>
      <c r="AE138" s="38"/>
      <c r="AF138" s="39"/>
      <c r="AG138" s="39"/>
      <c r="AH138" s="38"/>
      <c r="AI138" s="9" t="s">
        <v>5</v>
      </c>
      <c r="AJ138" s="32"/>
      <c r="AK138" s="32" t="s">
        <v>6</v>
      </c>
      <c r="AL138" s="32"/>
      <c r="AM138" s="40" t="s">
        <v>486</v>
      </c>
      <c r="AN138" s="41"/>
      <c r="AO138" s="188"/>
      <c r="AP138" s="188"/>
      <c r="AQ138" s="185"/>
      <c r="AR138" s="185"/>
    </row>
    <row r="139" spans="1:44">
      <c r="B139" s="29">
        <v>2022</v>
      </c>
      <c r="C139" s="29">
        <v>6</v>
      </c>
      <c r="D139" s="29">
        <v>29</v>
      </c>
      <c r="E139" s="30" t="s">
        <v>496</v>
      </c>
      <c r="F139" s="29">
        <v>9</v>
      </c>
      <c r="G139" s="31" t="s">
        <v>485</v>
      </c>
      <c r="H139" s="32" t="s">
        <v>467</v>
      </c>
      <c r="I139" s="33" t="s">
        <v>47</v>
      </c>
      <c r="J139" s="32"/>
      <c r="K139" s="9"/>
      <c r="L139" s="10"/>
      <c r="M139" s="10"/>
      <c r="N139" s="10" t="s">
        <v>512</v>
      </c>
      <c r="O139" s="9" t="s">
        <v>469</v>
      </c>
      <c r="P139" s="9">
        <v>50</v>
      </c>
      <c r="Q139" s="266" t="s">
        <v>696</v>
      </c>
      <c r="R139" s="35">
        <v>1005</v>
      </c>
      <c r="S139" s="35"/>
      <c r="T139" s="35">
        <v>4100</v>
      </c>
      <c r="U139" s="35">
        <v>4100</v>
      </c>
      <c r="V139" s="35">
        <v>1005</v>
      </c>
      <c r="W139" s="35"/>
      <c r="X139" s="9">
        <v>1</v>
      </c>
      <c r="Y139" s="35">
        <v>4100</v>
      </c>
      <c r="Z139" s="9">
        <v>1</v>
      </c>
      <c r="AA139" s="35">
        <v>4100</v>
      </c>
      <c r="AB139" s="35"/>
      <c r="AC139" s="37"/>
      <c r="AD139" s="71"/>
      <c r="AE139" s="38"/>
      <c r="AF139" s="39"/>
      <c r="AG139" s="39"/>
      <c r="AH139" s="38"/>
      <c r="AI139" s="9" t="s">
        <v>5</v>
      </c>
      <c r="AJ139" s="32"/>
      <c r="AK139" s="32" t="s">
        <v>6</v>
      </c>
      <c r="AL139" s="32"/>
      <c r="AM139" s="40" t="s">
        <v>486</v>
      </c>
      <c r="AN139" s="41"/>
      <c r="AO139" s="188"/>
      <c r="AP139" s="188"/>
      <c r="AQ139" s="185"/>
      <c r="AR139" s="185"/>
    </row>
    <row r="140" spans="1:44">
      <c r="B140" s="29">
        <v>2022</v>
      </c>
      <c r="C140" s="29">
        <v>6</v>
      </c>
      <c r="D140" s="29">
        <v>29</v>
      </c>
      <c r="E140" s="30" t="s">
        <v>496</v>
      </c>
      <c r="F140" s="29"/>
      <c r="G140" s="31"/>
      <c r="H140" s="32" t="s">
        <v>467</v>
      </c>
      <c r="I140" s="33" t="s">
        <v>43</v>
      </c>
      <c r="J140" s="32"/>
      <c r="K140" s="9"/>
      <c r="L140" s="10"/>
      <c r="M140" s="10"/>
      <c r="N140" s="10"/>
      <c r="O140" s="9"/>
      <c r="P140" s="191">
        <v>25</v>
      </c>
      <c r="Q140" s="34" t="s">
        <v>483</v>
      </c>
      <c r="R140" s="35">
        <v>1005</v>
      </c>
      <c r="S140" s="35"/>
      <c r="T140" s="36" t="s">
        <v>30</v>
      </c>
      <c r="U140" s="192">
        <v>350</v>
      </c>
      <c r="V140" s="35">
        <v>1005</v>
      </c>
      <c r="W140" s="35"/>
      <c r="X140" s="9">
        <v>1</v>
      </c>
      <c r="Y140" s="35"/>
      <c r="Z140" s="9">
        <v>1</v>
      </c>
      <c r="AA140" s="192">
        <v>350</v>
      </c>
      <c r="AB140" s="35">
        <v>12550</v>
      </c>
      <c r="AC140" s="37" t="s">
        <v>766</v>
      </c>
      <c r="AD140" s="71"/>
      <c r="AE140" s="38"/>
      <c r="AF140" s="39"/>
      <c r="AG140" s="39"/>
      <c r="AH140" s="38"/>
      <c r="AI140" s="9"/>
      <c r="AJ140" s="32"/>
      <c r="AK140" s="32" t="s">
        <v>6</v>
      </c>
      <c r="AL140" s="32"/>
      <c r="AM140" s="40" t="s">
        <v>486</v>
      </c>
      <c r="AN140" s="183"/>
      <c r="AO140" s="188"/>
      <c r="AP140" s="188"/>
      <c r="AQ140" s="185"/>
      <c r="AR140" s="185"/>
    </row>
    <row r="142" spans="1:44">
      <c r="B142" s="29">
        <v>2022</v>
      </c>
      <c r="C142" s="29">
        <v>7</v>
      </c>
      <c r="D142" s="29">
        <v>12</v>
      </c>
      <c r="E142" s="30" t="s">
        <v>496</v>
      </c>
      <c r="F142" s="29"/>
      <c r="G142" s="31"/>
      <c r="H142" s="32" t="s">
        <v>467</v>
      </c>
      <c r="I142" s="33" t="s">
        <v>58</v>
      </c>
      <c r="J142" s="32"/>
      <c r="K142" s="9"/>
      <c r="L142" s="10"/>
      <c r="M142" s="9"/>
      <c r="N142" s="244"/>
      <c r="O142" s="9"/>
      <c r="P142" s="9">
        <v>12</v>
      </c>
      <c r="Q142" s="266" t="s">
        <v>483</v>
      </c>
      <c r="R142" s="35">
        <v>1120</v>
      </c>
      <c r="S142" s="35"/>
      <c r="T142" s="36" t="s">
        <v>30</v>
      </c>
      <c r="U142" s="35">
        <v>200</v>
      </c>
      <c r="V142" s="35">
        <v>1120</v>
      </c>
      <c r="W142" s="35"/>
      <c r="X142" s="9">
        <v>1</v>
      </c>
      <c r="Y142" s="35">
        <v>200</v>
      </c>
      <c r="Z142" s="9">
        <v>1</v>
      </c>
      <c r="AA142" s="35">
        <v>200</v>
      </c>
      <c r="AB142" s="35"/>
      <c r="AC142" s="70"/>
      <c r="AD142" s="37"/>
      <c r="AE142" s="72"/>
      <c r="AF142" s="39"/>
      <c r="AG142" s="39"/>
      <c r="AH142" s="38"/>
      <c r="AI142" s="9"/>
      <c r="AJ142" s="32"/>
      <c r="AK142" s="32"/>
      <c r="AL142" s="32"/>
      <c r="AM142" s="40"/>
      <c r="AN142" s="41"/>
      <c r="AO142" s="188"/>
      <c r="AP142" s="188"/>
      <c r="AQ142" s="185"/>
      <c r="AR142" s="185"/>
    </row>
    <row r="143" spans="1:44">
      <c r="A143">
        <v>1</v>
      </c>
      <c r="B143" s="29">
        <v>2022</v>
      </c>
      <c r="C143" s="29">
        <v>7</v>
      </c>
      <c r="D143" s="29">
        <v>12</v>
      </c>
      <c r="E143" s="30" t="s">
        <v>496</v>
      </c>
      <c r="F143" s="29">
        <v>1</v>
      </c>
      <c r="G143" s="31" t="s">
        <v>485</v>
      </c>
      <c r="H143" s="32" t="s">
        <v>467</v>
      </c>
      <c r="I143" s="33" t="s">
        <v>47</v>
      </c>
      <c r="J143" s="32"/>
      <c r="K143" s="9"/>
      <c r="L143" s="10"/>
      <c r="M143" s="10"/>
      <c r="N143" s="242" t="s">
        <v>627</v>
      </c>
      <c r="O143" s="9" t="s">
        <v>15</v>
      </c>
      <c r="P143" s="9">
        <v>50</v>
      </c>
      <c r="Q143" s="266" t="s">
        <v>284</v>
      </c>
      <c r="R143" s="35">
        <v>1120</v>
      </c>
      <c r="S143" s="35"/>
      <c r="T143" s="36">
        <v>4000</v>
      </c>
      <c r="U143" s="36">
        <v>4000</v>
      </c>
      <c r="V143" s="35">
        <v>1120</v>
      </c>
      <c r="W143" s="35"/>
      <c r="X143" s="9">
        <v>1</v>
      </c>
      <c r="Y143" s="36">
        <v>4000</v>
      </c>
      <c r="Z143" s="9">
        <v>1</v>
      </c>
      <c r="AA143" s="36">
        <v>4000</v>
      </c>
      <c r="AB143" s="35"/>
      <c r="AC143" s="37"/>
      <c r="AD143" s="37"/>
      <c r="AE143" s="38"/>
      <c r="AF143" s="39"/>
      <c r="AG143" s="39"/>
      <c r="AH143" s="38"/>
      <c r="AI143" s="9" t="s">
        <v>5</v>
      </c>
      <c r="AJ143" s="32"/>
      <c r="AK143" s="32" t="s">
        <v>6</v>
      </c>
      <c r="AL143" s="32"/>
      <c r="AM143" s="40" t="s">
        <v>486</v>
      </c>
      <c r="AN143" s="183"/>
      <c r="AO143" s="184"/>
      <c r="AP143" s="184"/>
      <c r="AQ143" s="185"/>
      <c r="AR143" s="185"/>
    </row>
    <row r="144" spans="1:44">
      <c r="B144" s="29">
        <v>2022</v>
      </c>
      <c r="C144" s="29">
        <v>7</v>
      </c>
      <c r="D144" s="29">
        <v>12</v>
      </c>
      <c r="E144" s="30" t="s">
        <v>496</v>
      </c>
      <c r="F144" s="29">
        <v>1</v>
      </c>
      <c r="G144" s="31" t="s">
        <v>485</v>
      </c>
      <c r="H144" s="32" t="s">
        <v>467</v>
      </c>
      <c r="I144" s="33" t="s">
        <v>47</v>
      </c>
      <c r="J144" s="32"/>
      <c r="K144" s="9"/>
      <c r="L144" s="10"/>
      <c r="M144" s="10"/>
      <c r="N144" s="242" t="s">
        <v>627</v>
      </c>
      <c r="O144" s="9" t="s">
        <v>15</v>
      </c>
      <c r="P144" s="9">
        <v>50</v>
      </c>
      <c r="Q144" s="266" t="s">
        <v>284</v>
      </c>
      <c r="R144" s="35">
        <v>1120</v>
      </c>
      <c r="S144" s="35"/>
      <c r="T144" s="36">
        <v>4000</v>
      </c>
      <c r="U144" s="36">
        <v>4000</v>
      </c>
      <c r="V144" s="35">
        <v>1120</v>
      </c>
      <c r="W144" s="35"/>
      <c r="X144" s="9">
        <v>1</v>
      </c>
      <c r="Y144" s="36">
        <v>4000</v>
      </c>
      <c r="Z144" s="9">
        <v>1</v>
      </c>
      <c r="AA144" s="36">
        <v>4000</v>
      </c>
      <c r="AB144" s="35"/>
      <c r="AC144" s="37"/>
      <c r="AD144" s="37"/>
      <c r="AE144" s="38"/>
      <c r="AF144" s="39"/>
      <c r="AG144" s="39"/>
      <c r="AH144" s="38"/>
      <c r="AI144" s="9" t="s">
        <v>5</v>
      </c>
      <c r="AJ144" s="32"/>
      <c r="AK144" s="32" t="s">
        <v>6</v>
      </c>
      <c r="AL144" s="32"/>
      <c r="AM144" s="40" t="s">
        <v>486</v>
      </c>
      <c r="AN144" s="41"/>
      <c r="AO144" s="188"/>
      <c r="AP144" s="184"/>
      <c r="AQ144" s="185"/>
      <c r="AR144" s="185"/>
    </row>
    <row r="145" spans="2:44">
      <c r="B145" s="29">
        <v>2022</v>
      </c>
      <c r="C145" s="29">
        <v>7</v>
      </c>
      <c r="D145" s="29">
        <v>12</v>
      </c>
      <c r="E145" s="30" t="s">
        <v>496</v>
      </c>
      <c r="F145" s="29">
        <v>1</v>
      </c>
      <c r="G145" s="31" t="s">
        <v>485</v>
      </c>
      <c r="H145" s="32" t="s">
        <v>467</v>
      </c>
      <c r="I145" s="33" t="s">
        <v>47</v>
      </c>
      <c r="J145" s="32"/>
      <c r="K145" s="9"/>
      <c r="L145" s="10"/>
      <c r="M145" s="10"/>
      <c r="N145" s="242" t="s">
        <v>627</v>
      </c>
      <c r="O145" s="9" t="s">
        <v>15</v>
      </c>
      <c r="P145" s="9">
        <v>50</v>
      </c>
      <c r="Q145" s="266" t="s">
        <v>284</v>
      </c>
      <c r="R145" s="35">
        <v>1120</v>
      </c>
      <c r="S145" s="35"/>
      <c r="T145" s="36">
        <v>4000</v>
      </c>
      <c r="U145" s="36">
        <v>4000</v>
      </c>
      <c r="V145" s="35">
        <v>1120</v>
      </c>
      <c r="W145" s="35"/>
      <c r="X145" s="9">
        <v>1</v>
      </c>
      <c r="Y145" s="36">
        <v>4000</v>
      </c>
      <c r="Z145" s="9">
        <v>1</v>
      </c>
      <c r="AA145" s="36">
        <v>4000</v>
      </c>
      <c r="AB145" s="35"/>
      <c r="AC145" s="37"/>
      <c r="AD145" s="71"/>
      <c r="AE145" s="38"/>
      <c r="AF145" s="39"/>
      <c r="AG145" s="39"/>
      <c r="AH145" s="38"/>
      <c r="AI145" s="9" t="s">
        <v>5</v>
      </c>
      <c r="AJ145" s="32"/>
      <c r="AK145" s="32" t="s">
        <v>6</v>
      </c>
      <c r="AL145" s="32"/>
      <c r="AM145" s="40" t="s">
        <v>486</v>
      </c>
      <c r="AN145" s="183"/>
      <c r="AO145" s="184"/>
      <c r="AP145" s="184"/>
      <c r="AQ145" s="185"/>
      <c r="AR145" s="185"/>
    </row>
    <row r="146" spans="2:44">
      <c r="B146" s="29">
        <v>2022</v>
      </c>
      <c r="C146" s="29">
        <v>7</v>
      </c>
      <c r="D146" s="29">
        <v>12</v>
      </c>
      <c r="E146" s="30" t="s">
        <v>496</v>
      </c>
      <c r="F146" s="29"/>
      <c r="G146" s="31"/>
      <c r="H146" s="32" t="s">
        <v>467</v>
      </c>
      <c r="I146" s="68" t="s">
        <v>43</v>
      </c>
      <c r="J146" s="32"/>
      <c r="K146" s="9"/>
      <c r="L146" s="10"/>
      <c r="M146" s="10"/>
      <c r="N146" s="242"/>
      <c r="O146" s="69"/>
      <c r="P146" s="191">
        <v>25</v>
      </c>
      <c r="Q146" s="266" t="s">
        <v>483</v>
      </c>
      <c r="R146" s="35">
        <v>1120</v>
      </c>
      <c r="S146" s="35"/>
      <c r="T146" s="36" t="s">
        <v>30</v>
      </c>
      <c r="U146" s="192">
        <v>350</v>
      </c>
      <c r="V146" s="35">
        <v>1120</v>
      </c>
      <c r="W146" s="35"/>
      <c r="X146" s="9">
        <v>1</v>
      </c>
      <c r="Y146" s="35"/>
      <c r="Z146" s="9">
        <v>1</v>
      </c>
      <c r="AA146" s="192">
        <v>350</v>
      </c>
      <c r="AB146" s="35">
        <v>12550</v>
      </c>
      <c r="AC146" s="37" t="s">
        <v>756</v>
      </c>
      <c r="AD146" s="71"/>
      <c r="AE146" s="72"/>
      <c r="AF146" s="73"/>
      <c r="AG146" s="73"/>
      <c r="AH146" s="72"/>
      <c r="AI146" s="69"/>
      <c r="AJ146" s="67"/>
      <c r="AK146" s="32" t="s">
        <v>6</v>
      </c>
      <c r="AL146" s="32"/>
      <c r="AM146" s="40" t="s">
        <v>486</v>
      </c>
      <c r="AN146" s="41"/>
      <c r="AO146" s="188"/>
      <c r="AP146" s="188"/>
      <c r="AQ146" s="185"/>
      <c r="AR146" s="185"/>
    </row>
    <row r="148" spans="2:44">
      <c r="B148" s="29">
        <v>2023</v>
      </c>
      <c r="C148" s="29">
        <v>4</v>
      </c>
      <c r="D148" s="29"/>
      <c r="E148" s="247"/>
      <c r="F148" s="29"/>
      <c r="G148" s="31"/>
      <c r="H148" s="32" t="s">
        <v>467</v>
      </c>
      <c r="I148" s="33" t="s">
        <v>58</v>
      </c>
      <c r="J148" s="32"/>
      <c r="K148" s="9"/>
      <c r="L148" s="10"/>
      <c r="M148" s="9"/>
      <c r="N148" s="10"/>
      <c r="O148" s="9"/>
      <c r="P148" s="9">
        <v>12</v>
      </c>
      <c r="Q148" s="34" t="s">
        <v>483</v>
      </c>
      <c r="R148" s="35">
        <v>1050</v>
      </c>
      <c r="S148" s="35"/>
      <c r="T148" s="36" t="s">
        <v>30</v>
      </c>
      <c r="U148" s="35">
        <v>200</v>
      </c>
      <c r="V148" s="35">
        <v>1050</v>
      </c>
      <c r="W148" s="35"/>
      <c r="X148" s="9">
        <v>1</v>
      </c>
      <c r="Y148" s="35">
        <v>200</v>
      </c>
      <c r="Z148" s="9">
        <v>1</v>
      </c>
      <c r="AA148" s="35">
        <v>200</v>
      </c>
      <c r="AB148" s="35"/>
      <c r="AC148" s="37"/>
      <c r="AD148" s="37"/>
      <c r="AE148" s="38"/>
      <c r="AF148" s="39"/>
      <c r="AG148" s="39"/>
      <c r="AH148" s="38"/>
      <c r="AI148" s="9"/>
      <c r="AJ148" s="32"/>
      <c r="AK148" s="32"/>
      <c r="AL148" s="32"/>
      <c r="AM148" s="40"/>
      <c r="AN148" s="41"/>
      <c r="AO148" s="188"/>
      <c r="AP148" s="188"/>
      <c r="AQ148" s="185"/>
      <c r="AR148" s="185"/>
    </row>
    <row r="149" spans="2:44">
      <c r="B149" s="29">
        <v>2023</v>
      </c>
      <c r="C149" s="29">
        <v>4</v>
      </c>
      <c r="D149" s="29"/>
      <c r="E149" s="247"/>
      <c r="F149" s="29"/>
      <c r="G149" s="31" t="s">
        <v>485</v>
      </c>
      <c r="H149" s="32" t="s">
        <v>467</v>
      </c>
      <c r="I149" s="33" t="s">
        <v>47</v>
      </c>
      <c r="J149" s="32"/>
      <c r="K149" s="9"/>
      <c r="L149" s="10"/>
      <c r="M149" s="10"/>
      <c r="N149" s="10" t="s">
        <v>520</v>
      </c>
      <c r="O149" s="9" t="s">
        <v>469</v>
      </c>
      <c r="P149" s="9">
        <v>75</v>
      </c>
      <c r="Q149" s="34" t="s">
        <v>759</v>
      </c>
      <c r="R149" s="35">
        <v>1050</v>
      </c>
      <c r="S149" s="35"/>
      <c r="T149" s="36">
        <v>2000</v>
      </c>
      <c r="U149" s="36">
        <v>2000</v>
      </c>
      <c r="V149" s="35">
        <v>1050</v>
      </c>
      <c r="W149" s="35"/>
      <c r="X149" s="9">
        <v>1</v>
      </c>
      <c r="Y149" s="36">
        <v>2000</v>
      </c>
      <c r="Z149" s="9">
        <v>1</v>
      </c>
      <c r="AA149" s="36">
        <v>2000</v>
      </c>
      <c r="AB149" s="35"/>
      <c r="AC149" s="37"/>
      <c r="AD149" s="37"/>
      <c r="AE149" s="38"/>
      <c r="AF149" s="39"/>
      <c r="AG149" s="39"/>
      <c r="AH149" s="38"/>
      <c r="AI149" s="9" t="s">
        <v>5</v>
      </c>
      <c r="AJ149" s="32"/>
      <c r="AK149" s="32" t="s">
        <v>17</v>
      </c>
      <c r="AL149" s="32"/>
      <c r="AM149" s="40" t="s">
        <v>486</v>
      </c>
      <c r="AN149" s="41"/>
      <c r="AO149" s="188"/>
      <c r="AP149" s="188"/>
      <c r="AQ149" s="185"/>
      <c r="AR149" s="185"/>
    </row>
    <row r="150" spans="2:44">
      <c r="B150" s="29">
        <v>2023</v>
      </c>
      <c r="C150" s="29">
        <v>4</v>
      </c>
      <c r="D150" s="29"/>
      <c r="E150" s="247"/>
      <c r="F150" s="29"/>
      <c r="G150" s="31" t="s">
        <v>485</v>
      </c>
      <c r="H150" s="32" t="s">
        <v>467</v>
      </c>
      <c r="I150" s="33" t="s">
        <v>47</v>
      </c>
      <c r="J150" s="32"/>
      <c r="K150" s="9"/>
      <c r="L150" s="10"/>
      <c r="M150" s="10"/>
      <c r="N150" s="10" t="s">
        <v>520</v>
      </c>
      <c r="O150" s="9" t="s">
        <v>469</v>
      </c>
      <c r="P150" s="9">
        <v>75</v>
      </c>
      <c r="Q150" s="34" t="s">
        <v>759</v>
      </c>
      <c r="R150" s="35">
        <v>1050</v>
      </c>
      <c r="S150" s="35"/>
      <c r="T150" s="36">
        <v>2000</v>
      </c>
      <c r="U150" s="36">
        <v>2000</v>
      </c>
      <c r="V150" s="35">
        <v>1050</v>
      </c>
      <c r="W150" s="35"/>
      <c r="X150" s="9">
        <v>1</v>
      </c>
      <c r="Y150" s="36">
        <v>2000</v>
      </c>
      <c r="Z150" s="9">
        <v>1</v>
      </c>
      <c r="AA150" s="36">
        <v>2000</v>
      </c>
      <c r="AB150" s="35"/>
      <c r="AC150" s="37"/>
      <c r="AD150" s="37"/>
      <c r="AE150" s="38"/>
      <c r="AF150" s="39"/>
      <c r="AG150" s="39"/>
      <c r="AH150" s="38"/>
      <c r="AI150" s="9" t="s">
        <v>5</v>
      </c>
      <c r="AJ150" s="32"/>
      <c r="AK150" s="32" t="s">
        <v>17</v>
      </c>
      <c r="AL150" s="32"/>
      <c r="AM150" s="40" t="s">
        <v>486</v>
      </c>
      <c r="AN150" s="41"/>
      <c r="AO150" s="188"/>
      <c r="AP150" s="188"/>
      <c r="AQ150" s="185"/>
      <c r="AR150" s="185"/>
    </row>
    <row r="151" spans="2:44">
      <c r="B151" s="29">
        <v>2023</v>
      </c>
      <c r="C151" s="29">
        <v>4</v>
      </c>
      <c r="D151" s="29"/>
      <c r="E151" s="247"/>
      <c r="F151" s="29"/>
      <c r="G151" s="31" t="s">
        <v>485</v>
      </c>
      <c r="H151" s="32" t="s">
        <v>467</v>
      </c>
      <c r="I151" s="33" t="s">
        <v>47</v>
      </c>
      <c r="J151" s="32"/>
      <c r="K151" s="9"/>
      <c r="L151" s="10"/>
      <c r="M151" s="10"/>
      <c r="N151" s="10" t="s">
        <v>520</v>
      </c>
      <c r="O151" s="9" t="s">
        <v>469</v>
      </c>
      <c r="P151" s="9">
        <v>75</v>
      </c>
      <c r="Q151" s="34" t="s">
        <v>759</v>
      </c>
      <c r="R151" s="35">
        <v>1050</v>
      </c>
      <c r="S151" s="35"/>
      <c r="T151" s="36">
        <v>2000</v>
      </c>
      <c r="U151" s="36">
        <v>2000</v>
      </c>
      <c r="V151" s="35">
        <v>1050</v>
      </c>
      <c r="W151" s="35"/>
      <c r="X151" s="9">
        <v>1</v>
      </c>
      <c r="Y151" s="36">
        <v>2000</v>
      </c>
      <c r="Z151" s="9">
        <v>1</v>
      </c>
      <c r="AA151" s="36">
        <v>2000</v>
      </c>
      <c r="AB151" s="35"/>
      <c r="AC151" s="37"/>
      <c r="AD151" s="71"/>
      <c r="AE151" s="38"/>
      <c r="AF151" s="39"/>
      <c r="AG151" s="39"/>
      <c r="AH151" s="38"/>
      <c r="AI151" s="9" t="s">
        <v>5</v>
      </c>
      <c r="AJ151" s="32"/>
      <c r="AK151" s="32" t="s">
        <v>17</v>
      </c>
      <c r="AL151" s="32"/>
      <c r="AM151" s="40" t="s">
        <v>486</v>
      </c>
      <c r="AN151" s="41"/>
      <c r="AO151" s="188"/>
      <c r="AP151" s="188"/>
      <c r="AQ151" s="185"/>
      <c r="AR151" s="185"/>
    </row>
    <row r="152" spans="2:44">
      <c r="B152" s="29">
        <v>2023</v>
      </c>
      <c r="C152" s="29">
        <v>4</v>
      </c>
      <c r="D152" s="29"/>
      <c r="E152" s="247"/>
      <c r="F152" s="29"/>
      <c r="G152" s="208"/>
      <c r="H152" s="32" t="s">
        <v>467</v>
      </c>
      <c r="I152" s="33" t="s">
        <v>43</v>
      </c>
      <c r="J152" s="32"/>
      <c r="K152" s="9"/>
      <c r="L152" s="10"/>
      <c r="M152" s="10"/>
      <c r="N152" s="10"/>
      <c r="O152" s="9"/>
      <c r="P152" s="191">
        <v>25</v>
      </c>
      <c r="Q152" s="34" t="s">
        <v>483</v>
      </c>
      <c r="R152" s="35">
        <v>1050</v>
      </c>
      <c r="S152" s="35"/>
      <c r="T152" s="36" t="s">
        <v>30</v>
      </c>
      <c r="U152" s="192">
        <v>350</v>
      </c>
      <c r="V152" s="35">
        <v>1050</v>
      </c>
      <c r="W152" s="35"/>
      <c r="X152" s="9">
        <v>1</v>
      </c>
      <c r="Y152" s="35"/>
      <c r="Z152" s="9">
        <v>1</v>
      </c>
      <c r="AA152" s="192">
        <v>350</v>
      </c>
      <c r="AB152" s="35">
        <v>6550</v>
      </c>
      <c r="AC152" s="37" t="s">
        <v>929</v>
      </c>
      <c r="AD152" s="71"/>
      <c r="AE152" s="38"/>
      <c r="AF152" s="39"/>
      <c r="AG152" s="39"/>
      <c r="AH152" s="38"/>
      <c r="AI152" s="9"/>
      <c r="AJ152" s="32"/>
      <c r="AK152" s="32" t="s">
        <v>17</v>
      </c>
      <c r="AL152" s="32"/>
      <c r="AM152" s="40" t="s">
        <v>486</v>
      </c>
      <c r="AN152" s="41"/>
      <c r="AO152" s="188"/>
      <c r="AP152" s="188"/>
      <c r="AQ152" s="185"/>
      <c r="AR152" s="185"/>
    </row>
    <row r="154" spans="2:44">
      <c r="B154" s="29">
        <v>2023</v>
      </c>
      <c r="C154" s="29">
        <v>10</v>
      </c>
      <c r="D154" s="29"/>
      <c r="E154" s="247"/>
      <c r="F154" s="29"/>
      <c r="G154" s="367"/>
      <c r="H154" s="32" t="s">
        <v>467</v>
      </c>
      <c r="I154" s="33" t="s">
        <v>58</v>
      </c>
      <c r="J154" s="32"/>
      <c r="K154" s="9"/>
      <c r="L154" s="10"/>
      <c r="M154" s="9"/>
      <c r="N154" s="10"/>
      <c r="O154" s="9"/>
      <c r="P154" s="9">
        <v>12</v>
      </c>
      <c r="Q154" s="34" t="s">
        <v>483</v>
      </c>
      <c r="R154" s="35">
        <v>1005</v>
      </c>
      <c r="S154" s="35"/>
      <c r="T154" s="36" t="s">
        <v>30</v>
      </c>
      <c r="U154" s="35">
        <v>200</v>
      </c>
      <c r="V154" s="35">
        <v>1005</v>
      </c>
      <c r="W154" s="35"/>
      <c r="X154" s="9">
        <v>1</v>
      </c>
      <c r="Y154" s="35">
        <v>200</v>
      </c>
      <c r="Z154" s="9">
        <v>1</v>
      </c>
      <c r="AA154" s="35">
        <v>200</v>
      </c>
      <c r="AB154" s="35"/>
      <c r="AC154" s="37"/>
      <c r="AD154" s="37"/>
      <c r="AE154" s="38"/>
      <c r="AF154" s="39"/>
      <c r="AG154" s="39"/>
      <c r="AH154" s="38"/>
      <c r="AI154" s="9"/>
      <c r="AJ154" s="32"/>
      <c r="AK154" s="32"/>
      <c r="AL154" s="32"/>
      <c r="AM154" s="32"/>
      <c r="AN154" s="43"/>
      <c r="AO154" s="34"/>
      <c r="AP154" s="34"/>
      <c r="AQ154" s="34"/>
      <c r="AR154" s="34"/>
    </row>
    <row r="155" spans="2:44">
      <c r="B155" s="29">
        <v>2023</v>
      </c>
      <c r="C155" s="29">
        <v>10</v>
      </c>
      <c r="D155" s="29"/>
      <c r="E155" s="247"/>
      <c r="F155" s="29"/>
      <c r="G155" s="367" t="s">
        <v>485</v>
      </c>
      <c r="H155" s="32" t="s">
        <v>467</v>
      </c>
      <c r="I155" s="33" t="s">
        <v>47</v>
      </c>
      <c r="J155" s="32"/>
      <c r="K155" s="9"/>
      <c r="L155" s="10"/>
      <c r="M155" s="10"/>
      <c r="N155" s="10" t="s">
        <v>487</v>
      </c>
      <c r="O155" s="9" t="s">
        <v>469</v>
      </c>
      <c r="P155" s="9">
        <v>75</v>
      </c>
      <c r="Q155" s="34" t="s">
        <v>511</v>
      </c>
      <c r="R155" s="35">
        <v>1000</v>
      </c>
      <c r="S155" s="35"/>
      <c r="T155" s="36">
        <v>2000</v>
      </c>
      <c r="U155" s="36">
        <v>2000</v>
      </c>
      <c r="V155" s="35">
        <v>1000</v>
      </c>
      <c r="W155" s="35"/>
      <c r="X155" s="9">
        <v>1</v>
      </c>
      <c r="Y155" s="36">
        <v>2000</v>
      </c>
      <c r="Z155" s="9">
        <v>1</v>
      </c>
      <c r="AA155" s="36">
        <v>2000</v>
      </c>
      <c r="AB155" s="35"/>
      <c r="AC155" s="37"/>
      <c r="AD155" s="37"/>
      <c r="AE155" s="38"/>
      <c r="AF155" s="39"/>
      <c r="AG155" s="39"/>
      <c r="AH155" s="38"/>
      <c r="AI155" s="9" t="s">
        <v>5</v>
      </c>
      <c r="AJ155" s="32"/>
      <c r="AK155" s="32" t="s">
        <v>17</v>
      </c>
      <c r="AL155" s="32"/>
      <c r="AM155" s="32" t="s">
        <v>486</v>
      </c>
      <c r="AN155" s="43"/>
      <c r="AO155" s="34"/>
      <c r="AP155" s="34"/>
      <c r="AQ155" s="34"/>
      <c r="AR155" s="34"/>
    </row>
    <row r="156" spans="2:44">
      <c r="B156" s="29">
        <v>2023</v>
      </c>
      <c r="C156" s="29">
        <v>10</v>
      </c>
      <c r="D156" s="29"/>
      <c r="E156" s="247"/>
      <c r="F156" s="29"/>
      <c r="G156" s="367" t="s">
        <v>485</v>
      </c>
      <c r="H156" s="32" t="s">
        <v>467</v>
      </c>
      <c r="I156" s="33" t="s">
        <v>47</v>
      </c>
      <c r="J156" s="32"/>
      <c r="K156" s="9"/>
      <c r="L156" s="10"/>
      <c r="M156" s="10"/>
      <c r="N156" s="10" t="s">
        <v>487</v>
      </c>
      <c r="O156" s="9" t="s">
        <v>469</v>
      </c>
      <c r="P156" s="9">
        <v>75</v>
      </c>
      <c r="Q156" s="34" t="s">
        <v>511</v>
      </c>
      <c r="R156" s="35">
        <v>1000</v>
      </c>
      <c r="S156" s="35"/>
      <c r="T156" s="36">
        <v>2000</v>
      </c>
      <c r="U156" s="36">
        <v>2000</v>
      </c>
      <c r="V156" s="35">
        <v>1000</v>
      </c>
      <c r="W156" s="35"/>
      <c r="X156" s="9">
        <v>1</v>
      </c>
      <c r="Y156" s="36">
        <v>2000</v>
      </c>
      <c r="Z156" s="9">
        <v>1</v>
      </c>
      <c r="AA156" s="36">
        <v>2000</v>
      </c>
      <c r="AB156" s="35"/>
      <c r="AC156" s="37"/>
      <c r="AD156" s="37"/>
      <c r="AE156" s="38"/>
      <c r="AF156" s="39"/>
      <c r="AG156" s="39"/>
      <c r="AH156" s="38"/>
      <c r="AI156" s="9" t="s">
        <v>5</v>
      </c>
      <c r="AJ156" s="32"/>
      <c r="AK156" s="32" t="s">
        <v>17</v>
      </c>
      <c r="AL156" s="32"/>
      <c r="AM156" s="32" t="s">
        <v>486</v>
      </c>
      <c r="AN156" s="43"/>
      <c r="AO156" s="34"/>
      <c r="AP156" s="34"/>
      <c r="AQ156" s="34"/>
      <c r="AR156" s="34"/>
    </row>
    <row r="157" spans="2:44">
      <c r="B157" s="29">
        <v>2023</v>
      </c>
      <c r="C157" s="29">
        <v>10</v>
      </c>
      <c r="D157" s="29"/>
      <c r="E157" s="247"/>
      <c r="F157" s="29"/>
      <c r="G157" s="367" t="s">
        <v>485</v>
      </c>
      <c r="H157" s="32" t="s">
        <v>467</v>
      </c>
      <c r="I157" s="33" t="s">
        <v>47</v>
      </c>
      <c r="J157" s="32"/>
      <c r="K157" s="9"/>
      <c r="L157" s="10"/>
      <c r="M157" s="10"/>
      <c r="N157" s="10" t="s">
        <v>487</v>
      </c>
      <c r="O157" s="9" t="s">
        <v>469</v>
      </c>
      <c r="P157" s="9">
        <v>75</v>
      </c>
      <c r="Q157" s="34" t="s">
        <v>511</v>
      </c>
      <c r="R157" s="35">
        <v>1000</v>
      </c>
      <c r="S157" s="35"/>
      <c r="T157" s="36">
        <v>2000</v>
      </c>
      <c r="U157" s="36">
        <v>2000</v>
      </c>
      <c r="V157" s="35">
        <v>1000</v>
      </c>
      <c r="W157" s="35"/>
      <c r="X157" s="9">
        <v>1</v>
      </c>
      <c r="Y157" s="36">
        <v>2000</v>
      </c>
      <c r="Z157" s="9">
        <v>1</v>
      </c>
      <c r="AA157" s="36">
        <v>2000</v>
      </c>
      <c r="AB157" s="35"/>
      <c r="AC157" s="37"/>
      <c r="AD157" s="71"/>
      <c r="AE157" s="38"/>
      <c r="AF157" s="39"/>
      <c r="AG157" s="39"/>
      <c r="AH157" s="38"/>
      <c r="AI157" s="9" t="s">
        <v>5</v>
      </c>
      <c r="AJ157" s="32"/>
      <c r="AK157" s="32" t="s">
        <v>17</v>
      </c>
      <c r="AL157" s="32"/>
      <c r="AM157" s="32" t="s">
        <v>486</v>
      </c>
      <c r="AN157" s="43"/>
      <c r="AO157" s="34"/>
      <c r="AP157" s="34"/>
      <c r="AQ157" s="34"/>
      <c r="AR157" s="34"/>
    </row>
    <row r="158" spans="2:44">
      <c r="B158" s="29">
        <v>2023</v>
      </c>
      <c r="C158" s="29">
        <v>10</v>
      </c>
      <c r="D158" s="29"/>
      <c r="E158" s="247"/>
      <c r="F158" s="29"/>
      <c r="G158" s="368"/>
      <c r="H158" s="32" t="s">
        <v>467</v>
      </c>
      <c r="I158" s="33" t="s">
        <v>43</v>
      </c>
      <c r="J158" s="32"/>
      <c r="K158" s="9"/>
      <c r="L158" s="10"/>
      <c r="M158" s="10"/>
      <c r="N158" s="10"/>
      <c r="O158" s="9"/>
      <c r="P158" s="191">
        <v>25</v>
      </c>
      <c r="Q158" s="34" t="s">
        <v>483</v>
      </c>
      <c r="R158" s="35">
        <v>1000</v>
      </c>
      <c r="S158" s="35"/>
      <c r="T158" s="36" t="s">
        <v>30</v>
      </c>
      <c r="U158" s="192">
        <v>350</v>
      </c>
      <c r="V158" s="35">
        <v>1000</v>
      </c>
      <c r="W158" s="35"/>
      <c r="X158" s="9">
        <v>1</v>
      </c>
      <c r="Y158" s="35"/>
      <c r="Z158" s="9">
        <v>1</v>
      </c>
      <c r="AA158" s="192">
        <v>350</v>
      </c>
      <c r="AB158" s="35">
        <v>6550</v>
      </c>
      <c r="AC158" s="37" t="s">
        <v>914</v>
      </c>
      <c r="AD158" s="71"/>
      <c r="AE158" s="38"/>
      <c r="AF158" s="39"/>
      <c r="AG158" s="39"/>
      <c r="AH158" s="38"/>
      <c r="AI158" s="9"/>
      <c r="AJ158" s="32"/>
      <c r="AK158" s="32" t="s">
        <v>17</v>
      </c>
      <c r="AL158" s="32"/>
      <c r="AM158" s="32" t="s">
        <v>486</v>
      </c>
      <c r="AN158" s="43"/>
      <c r="AO158" s="34"/>
      <c r="AP158" s="34"/>
      <c r="AQ158" s="34"/>
      <c r="AR158" s="34"/>
    </row>
  </sheetData>
  <phoneticPr fontId="9"/>
  <conditionalFormatting sqref="AL126">
    <cfRule type="cellIs" dxfId="500" priority="197" operator="equal">
      <formula>"ＮＧ"</formula>
    </cfRule>
    <cfRule type="cellIs" dxfId="499" priority="198" operator="equal">
      <formula>"良短"</formula>
    </cfRule>
    <cfRule type="cellIs" dxfId="498" priority="199" operator="equal">
      <formula>"保留"</formula>
    </cfRule>
    <cfRule type="cellIs" dxfId="497" priority="200" operator="equal">
      <formula>"合短"</formula>
    </cfRule>
  </conditionalFormatting>
  <conditionalFormatting sqref="AL124:AL125 AL127:AL128">
    <cfRule type="cellIs" dxfId="496" priority="208" operator="equal">
      <formula>"良短"</formula>
    </cfRule>
    <cfRule type="cellIs" dxfId="495" priority="209" operator="equal">
      <formula>"保留"</formula>
    </cfRule>
    <cfRule type="cellIs" dxfId="494" priority="210" operator="equal">
      <formula>"合短"</formula>
    </cfRule>
  </conditionalFormatting>
  <conditionalFormatting sqref="AL124:AL125 AL127:AL128">
    <cfRule type="cellIs" dxfId="493" priority="204" operator="equal">
      <formula>"ＮＧ"</formula>
    </cfRule>
    <cfRule type="cellIs" dxfId="492" priority="205" operator="equal">
      <formula>"良短"</formula>
    </cfRule>
    <cfRule type="cellIs" dxfId="491" priority="206" operator="equal">
      <formula>"保留"</formula>
    </cfRule>
    <cfRule type="cellIs" dxfId="490" priority="207" operator="equal">
      <formula>"合短"</formula>
    </cfRule>
  </conditionalFormatting>
  <conditionalFormatting sqref="AL17:AL20">
    <cfRule type="cellIs" dxfId="489" priority="184" operator="equal">
      <formula>"良短"</formula>
    </cfRule>
    <cfRule type="cellIs" dxfId="488" priority="185" operator="equal">
      <formula>"保留"</formula>
    </cfRule>
    <cfRule type="cellIs" dxfId="487" priority="186" operator="equal">
      <formula>"合短"</formula>
    </cfRule>
  </conditionalFormatting>
  <conditionalFormatting sqref="AL17:AL20">
    <cfRule type="cellIs" dxfId="486" priority="180" operator="equal">
      <formula>"ＮＧ"</formula>
    </cfRule>
    <cfRule type="cellIs" dxfId="485" priority="181" operator="equal">
      <formula>"良短"</formula>
    </cfRule>
    <cfRule type="cellIs" dxfId="484" priority="182" operator="equal">
      <formula>"保留"</formula>
    </cfRule>
    <cfRule type="cellIs" dxfId="483" priority="183" operator="equal">
      <formula>"合短"</formula>
    </cfRule>
  </conditionalFormatting>
  <conditionalFormatting sqref="AL41:AL44">
    <cfRule type="cellIs" dxfId="482" priority="411" operator="equal">
      <formula>"ＮＧ"</formula>
    </cfRule>
    <cfRule type="cellIs" dxfId="481" priority="412" operator="equal">
      <formula>"良短"</formula>
    </cfRule>
    <cfRule type="cellIs" dxfId="480" priority="413" operator="equal">
      <formula>"保留"</formula>
    </cfRule>
    <cfRule type="cellIs" dxfId="479" priority="414" operator="equal">
      <formula>"合短"</formula>
    </cfRule>
  </conditionalFormatting>
  <conditionalFormatting sqref="AL23:AL26">
    <cfRule type="cellIs" dxfId="478" priority="339" operator="equal">
      <formula>"ＮＧ"</formula>
    </cfRule>
    <cfRule type="cellIs" dxfId="477" priority="340" operator="equal">
      <formula>"良短"</formula>
    </cfRule>
    <cfRule type="cellIs" dxfId="476" priority="341" operator="equal">
      <formula>"保留"</formula>
    </cfRule>
    <cfRule type="cellIs" dxfId="475" priority="342" operator="equal">
      <formula>"合短"</formula>
    </cfRule>
  </conditionalFormatting>
  <conditionalFormatting sqref="AL126">
    <cfRule type="cellIs" dxfId="474" priority="201" operator="equal">
      <formula>"良短"</formula>
    </cfRule>
    <cfRule type="cellIs" dxfId="473" priority="202" operator="equal">
      <formula>"保留"</formula>
    </cfRule>
    <cfRule type="cellIs" dxfId="472" priority="203" operator="equal">
      <formula>"合短"</formula>
    </cfRule>
  </conditionalFormatting>
  <conditionalFormatting sqref="AL137 AL139:AL140">
    <cfRule type="cellIs" dxfId="471" priority="77" operator="equal">
      <formula>"良短"</formula>
    </cfRule>
    <cfRule type="cellIs" dxfId="470" priority="78" operator="equal">
      <formula>"保留"</formula>
    </cfRule>
    <cfRule type="cellIs" dxfId="469" priority="79" operator="equal">
      <formula>"合短"</formula>
    </cfRule>
  </conditionalFormatting>
  <conditionalFormatting sqref="AL136">
    <cfRule type="cellIs" dxfId="468" priority="74" operator="equal">
      <formula>"良短"</formula>
    </cfRule>
    <cfRule type="cellIs" dxfId="467" priority="75" operator="equal">
      <formula>"保留"</formula>
    </cfRule>
    <cfRule type="cellIs" dxfId="466" priority="76" operator="equal">
      <formula>"合短"</formula>
    </cfRule>
  </conditionalFormatting>
  <conditionalFormatting sqref="AL136">
    <cfRule type="cellIs" dxfId="465" priority="71" operator="equal">
      <formula>"良短"</formula>
    </cfRule>
    <cfRule type="cellIs" dxfId="464" priority="72" operator="equal">
      <formula>"保留"</formula>
    </cfRule>
    <cfRule type="cellIs" dxfId="463" priority="73" operator="equal">
      <formula>"合短"</formula>
    </cfRule>
  </conditionalFormatting>
  <conditionalFormatting sqref="AL138">
    <cfRule type="cellIs" dxfId="462" priority="68" operator="equal">
      <formula>"良短"</formula>
    </cfRule>
    <cfRule type="cellIs" dxfId="461" priority="69" operator="equal">
      <formula>"保留"</formula>
    </cfRule>
    <cfRule type="cellIs" dxfId="460" priority="70" operator="equal">
      <formula>"合短"</formula>
    </cfRule>
  </conditionalFormatting>
  <conditionalFormatting sqref="AL70">
    <cfRule type="cellIs" dxfId="459" priority="330" operator="equal">
      <formula>"良短"</formula>
    </cfRule>
    <cfRule type="cellIs" dxfId="458" priority="331" operator="equal">
      <formula>"保留"</formula>
    </cfRule>
    <cfRule type="cellIs" dxfId="457" priority="332" operator="equal">
      <formula>"合短"</formula>
    </cfRule>
  </conditionalFormatting>
  <conditionalFormatting sqref="AL76:AL80">
    <cfRule type="cellIs" dxfId="456" priority="327" operator="equal">
      <formula>"良短"</formula>
    </cfRule>
    <cfRule type="cellIs" dxfId="455" priority="328" operator="equal">
      <formula>"保留"</formula>
    </cfRule>
    <cfRule type="cellIs" dxfId="454" priority="329" operator="equal">
      <formula>"合短"</formula>
    </cfRule>
  </conditionalFormatting>
  <conditionalFormatting sqref="AL77:AL80">
    <cfRule type="cellIs" dxfId="453" priority="323" operator="equal">
      <formula>"ＮＧ"</formula>
    </cfRule>
    <cfRule type="cellIs" dxfId="452" priority="324" operator="equal">
      <formula>"良短"</formula>
    </cfRule>
    <cfRule type="cellIs" dxfId="451" priority="325" operator="equal">
      <formula>"保留"</formula>
    </cfRule>
    <cfRule type="cellIs" dxfId="450" priority="326" operator="equal">
      <formula>"合短"</formula>
    </cfRule>
  </conditionalFormatting>
  <conditionalFormatting sqref="AL76">
    <cfRule type="cellIs" dxfId="449" priority="319" operator="equal">
      <formula>"ＮＧ"</formula>
    </cfRule>
    <cfRule type="cellIs" dxfId="448" priority="320" operator="equal">
      <formula>"良短"</formula>
    </cfRule>
    <cfRule type="cellIs" dxfId="447" priority="321" operator="equal">
      <formula>"保留"</formula>
    </cfRule>
    <cfRule type="cellIs" dxfId="446" priority="322" operator="equal">
      <formula>"合短"</formula>
    </cfRule>
  </conditionalFormatting>
  <conditionalFormatting sqref="AL83 AL85:AL86">
    <cfRule type="cellIs" dxfId="445" priority="312" operator="equal">
      <formula>"ＮＧ"</formula>
    </cfRule>
    <cfRule type="cellIs" dxfId="444" priority="313" operator="equal">
      <formula>"良短"</formula>
    </cfRule>
    <cfRule type="cellIs" dxfId="443" priority="314" operator="equal">
      <formula>"保留"</formula>
    </cfRule>
    <cfRule type="cellIs" dxfId="442" priority="315" operator="equal">
      <formula>"合短"</formula>
    </cfRule>
  </conditionalFormatting>
  <conditionalFormatting sqref="AL82:AL83 AL85:AL86">
    <cfRule type="cellIs" dxfId="441" priority="316" operator="equal">
      <formula>"良短"</formula>
    </cfRule>
    <cfRule type="cellIs" dxfId="440" priority="317" operator="equal">
      <formula>"保留"</formula>
    </cfRule>
    <cfRule type="cellIs" dxfId="439" priority="318" operator="equal">
      <formula>"合短"</formula>
    </cfRule>
  </conditionalFormatting>
  <conditionalFormatting sqref="AL94">
    <cfRule type="cellIs" dxfId="438" priority="279" operator="equal">
      <formula>"ＮＧ"</formula>
    </cfRule>
    <cfRule type="cellIs" dxfId="437" priority="280" operator="equal">
      <formula>"良短"</formula>
    </cfRule>
    <cfRule type="cellIs" dxfId="436" priority="281" operator="equal">
      <formula>"保留"</formula>
    </cfRule>
    <cfRule type="cellIs" dxfId="435" priority="282" operator="equal">
      <formula>"合短"</formula>
    </cfRule>
  </conditionalFormatting>
  <conditionalFormatting sqref="AL101">
    <cfRule type="cellIs" dxfId="434" priority="272" operator="equal">
      <formula>"ＮＧ"</formula>
    </cfRule>
    <cfRule type="cellIs" dxfId="433" priority="273" operator="equal">
      <formula>"良短"</formula>
    </cfRule>
    <cfRule type="cellIs" dxfId="432" priority="274" operator="equal">
      <formula>"保留"</formula>
    </cfRule>
    <cfRule type="cellIs" dxfId="431" priority="275" operator="equal">
      <formula>"合短"</formula>
    </cfRule>
  </conditionalFormatting>
  <conditionalFormatting sqref="AL100:AL101">
    <cfRule type="cellIs" dxfId="430" priority="276" operator="equal">
      <formula>"良短"</formula>
    </cfRule>
    <cfRule type="cellIs" dxfId="429" priority="277" operator="equal">
      <formula>"保留"</formula>
    </cfRule>
    <cfRule type="cellIs" dxfId="428" priority="278" operator="equal">
      <formula>"合短"</formula>
    </cfRule>
  </conditionalFormatting>
  <conditionalFormatting sqref="AL84">
    <cfRule type="cellIs" dxfId="427" priority="301" operator="equal">
      <formula>"ＮＧ"</formula>
    </cfRule>
    <cfRule type="cellIs" dxfId="426" priority="302" operator="equal">
      <formula>"良短"</formula>
    </cfRule>
    <cfRule type="cellIs" dxfId="425" priority="303" operator="equal">
      <formula>"保留"</formula>
    </cfRule>
    <cfRule type="cellIs" dxfId="424" priority="304" operator="equal">
      <formula>"合短"</formula>
    </cfRule>
  </conditionalFormatting>
  <conditionalFormatting sqref="AL88:AL92">
    <cfRule type="cellIs" dxfId="423" priority="298" operator="equal">
      <formula>"良短"</formula>
    </cfRule>
    <cfRule type="cellIs" dxfId="422" priority="299" operator="equal">
      <formula>"保留"</formula>
    </cfRule>
    <cfRule type="cellIs" dxfId="421" priority="300" operator="equal">
      <formula>"合短"</formula>
    </cfRule>
  </conditionalFormatting>
  <conditionalFormatting sqref="AL95:AL98">
    <cfRule type="cellIs" dxfId="420" priority="283" operator="equal">
      <formula>"ＮＧ"</formula>
    </cfRule>
    <cfRule type="cellIs" dxfId="419" priority="284" operator="equal">
      <formula>"良短"</formula>
    </cfRule>
    <cfRule type="cellIs" dxfId="418" priority="285" operator="equal">
      <formula>"保留"</formula>
    </cfRule>
    <cfRule type="cellIs" dxfId="417" priority="286" operator="equal">
      <formula>"合短"</formula>
    </cfRule>
  </conditionalFormatting>
  <conditionalFormatting sqref="AL102:AL104">
    <cfRule type="cellIs" dxfId="416" priority="261" operator="equal">
      <formula>"ＮＧ"</formula>
    </cfRule>
    <cfRule type="cellIs" dxfId="415" priority="262" operator="equal">
      <formula>"良短"</formula>
    </cfRule>
    <cfRule type="cellIs" dxfId="414" priority="263" operator="equal">
      <formula>"保留"</formula>
    </cfRule>
    <cfRule type="cellIs" dxfId="413" priority="264" operator="equal">
      <formula>"合短"</formula>
    </cfRule>
  </conditionalFormatting>
  <conditionalFormatting sqref="AL108:AL110">
    <cfRule type="cellIs" dxfId="412" priority="258" operator="equal">
      <formula>"良短"</formula>
    </cfRule>
    <cfRule type="cellIs" dxfId="411" priority="259" operator="equal">
      <formula>"保留"</formula>
    </cfRule>
    <cfRule type="cellIs" dxfId="410" priority="260" operator="equal">
      <formula>"合短"</formula>
    </cfRule>
  </conditionalFormatting>
  <conditionalFormatting sqref="AL108:AL110">
    <cfRule type="cellIs" dxfId="409" priority="254" operator="equal">
      <formula>"ＮＧ"</formula>
    </cfRule>
    <cfRule type="cellIs" dxfId="408" priority="255" operator="equal">
      <formula>"良短"</formula>
    </cfRule>
    <cfRule type="cellIs" dxfId="407" priority="256" operator="equal">
      <formula>"保留"</formula>
    </cfRule>
    <cfRule type="cellIs" dxfId="406" priority="257" operator="equal">
      <formula>"合短"</formula>
    </cfRule>
  </conditionalFormatting>
  <conditionalFormatting sqref="AL106">
    <cfRule type="cellIs" dxfId="405" priority="243" operator="equal">
      <formula>"ＮＧ"</formula>
    </cfRule>
    <cfRule type="cellIs" dxfId="404" priority="244" operator="equal">
      <formula>"良短"</formula>
    </cfRule>
    <cfRule type="cellIs" dxfId="403" priority="245" operator="equal">
      <formula>"保留"</formula>
    </cfRule>
    <cfRule type="cellIs" dxfId="402" priority="246" operator="equal">
      <formula>"合短"</formula>
    </cfRule>
  </conditionalFormatting>
  <conditionalFormatting sqref="AL112">
    <cfRule type="cellIs" dxfId="401" priority="232" operator="equal">
      <formula>"ＮＧ"</formula>
    </cfRule>
    <cfRule type="cellIs" dxfId="400" priority="233" operator="equal">
      <formula>"良短"</formula>
    </cfRule>
    <cfRule type="cellIs" dxfId="399" priority="234" operator="equal">
      <formula>"保留"</formula>
    </cfRule>
    <cfRule type="cellIs" dxfId="398" priority="235" operator="equal">
      <formula>"合短"</formula>
    </cfRule>
  </conditionalFormatting>
  <conditionalFormatting sqref="AL113 AL115:AL116">
    <cfRule type="cellIs" dxfId="397" priority="236" operator="equal">
      <formula>"ＮＧ"</formula>
    </cfRule>
    <cfRule type="cellIs" dxfId="396" priority="237" operator="equal">
      <formula>"良短"</formula>
    </cfRule>
    <cfRule type="cellIs" dxfId="395" priority="238" operator="equal">
      <formula>"保留"</formula>
    </cfRule>
    <cfRule type="cellIs" dxfId="394" priority="239" operator="equal">
      <formula>"合短"</formula>
    </cfRule>
  </conditionalFormatting>
  <conditionalFormatting sqref="AL112:AL113 AL115:AL116">
    <cfRule type="cellIs" dxfId="393" priority="240" operator="equal">
      <formula>"良短"</formula>
    </cfRule>
    <cfRule type="cellIs" dxfId="392" priority="241" operator="equal">
      <formula>"保留"</formula>
    </cfRule>
    <cfRule type="cellIs" dxfId="391" priority="242" operator="equal">
      <formula>"合短"</formula>
    </cfRule>
  </conditionalFormatting>
  <conditionalFormatting sqref="AL114">
    <cfRule type="cellIs" dxfId="390" priority="229" operator="equal">
      <formula>"良短"</formula>
    </cfRule>
    <cfRule type="cellIs" dxfId="389" priority="230" operator="equal">
      <formula>"保留"</formula>
    </cfRule>
    <cfRule type="cellIs" dxfId="388" priority="231" operator="equal">
      <formula>"合短"</formula>
    </cfRule>
  </conditionalFormatting>
  <conditionalFormatting sqref="AL114">
    <cfRule type="cellIs" dxfId="387" priority="225" operator="equal">
      <formula>"ＮＧ"</formula>
    </cfRule>
    <cfRule type="cellIs" dxfId="386" priority="226" operator="equal">
      <formula>"良短"</formula>
    </cfRule>
    <cfRule type="cellIs" dxfId="385" priority="227" operator="equal">
      <formula>"保留"</formula>
    </cfRule>
    <cfRule type="cellIs" dxfId="384" priority="228" operator="equal">
      <formula>"合短"</formula>
    </cfRule>
  </conditionalFormatting>
  <conditionalFormatting sqref="AL35">
    <cfRule type="cellIs" dxfId="383" priority="146" operator="equal">
      <formula>"ＮＧ"</formula>
    </cfRule>
    <cfRule type="cellIs" dxfId="382" priority="147" operator="equal">
      <formula>"良短"</formula>
    </cfRule>
    <cfRule type="cellIs" dxfId="381" priority="148" operator="equal">
      <formula>"保留"</formula>
    </cfRule>
    <cfRule type="cellIs" dxfId="380" priority="149" operator="equal">
      <formula>"合短"</formula>
    </cfRule>
  </conditionalFormatting>
  <conditionalFormatting sqref="AL35">
    <cfRule type="cellIs" dxfId="379" priority="128" operator="equal">
      <formula>"ＮＧ"</formula>
    </cfRule>
    <cfRule type="cellIs" dxfId="378" priority="129" operator="equal">
      <formula>"良短"</formula>
    </cfRule>
    <cfRule type="cellIs" dxfId="377" priority="130" operator="equal">
      <formula>"保留"</formula>
    </cfRule>
    <cfRule type="cellIs" dxfId="376" priority="131" operator="equal">
      <formula>"合短"</formula>
    </cfRule>
  </conditionalFormatting>
  <conditionalFormatting sqref="AL34">
    <cfRule type="cellIs" dxfId="375" priority="117" operator="equal">
      <formula>"ＮＧ"</formula>
    </cfRule>
    <cfRule type="cellIs" dxfId="374" priority="118" operator="equal">
      <formula>"良短"</formula>
    </cfRule>
    <cfRule type="cellIs" dxfId="373" priority="119" operator="equal">
      <formula>"保留"</formula>
    </cfRule>
    <cfRule type="cellIs" dxfId="372" priority="120" operator="equal">
      <formula>"合短"</formula>
    </cfRule>
  </conditionalFormatting>
  <conditionalFormatting sqref="AL3">
    <cfRule type="cellIs" dxfId="371" priority="468" operator="equal">
      <formula>"良短"</formula>
    </cfRule>
    <cfRule type="cellIs" dxfId="370" priority="469" operator="equal">
      <formula>"保留"</formula>
    </cfRule>
    <cfRule type="cellIs" dxfId="369" priority="470" operator="equal">
      <formula>"合短"</formula>
    </cfRule>
  </conditionalFormatting>
  <conditionalFormatting sqref="AL10:AL14">
    <cfRule type="cellIs" dxfId="368" priority="465" operator="equal">
      <formula>"良短"</formula>
    </cfRule>
    <cfRule type="cellIs" dxfId="367" priority="466" operator="equal">
      <formula>"保留"</formula>
    </cfRule>
    <cfRule type="cellIs" dxfId="366" priority="467" operator="equal">
      <formula>"合短"</formula>
    </cfRule>
  </conditionalFormatting>
  <conditionalFormatting sqref="AL10">
    <cfRule type="cellIs" dxfId="365" priority="461" operator="equal">
      <formula>"ＮＧ"</formula>
    </cfRule>
    <cfRule type="cellIs" dxfId="364" priority="462" operator="equal">
      <formula>"良短"</formula>
    </cfRule>
    <cfRule type="cellIs" dxfId="363" priority="463" operator="equal">
      <formula>"保留"</formula>
    </cfRule>
    <cfRule type="cellIs" dxfId="362" priority="464" operator="equal">
      <formula>"合短"</formula>
    </cfRule>
  </conditionalFormatting>
  <conditionalFormatting sqref="AL11:AL14">
    <cfRule type="cellIs" dxfId="361" priority="458" operator="equal">
      <formula>"良短"</formula>
    </cfRule>
    <cfRule type="cellIs" dxfId="360" priority="459" operator="equal">
      <formula>"保留"</formula>
    </cfRule>
    <cfRule type="cellIs" dxfId="359" priority="460" operator="equal">
      <formula>"合短"</formula>
    </cfRule>
  </conditionalFormatting>
  <conditionalFormatting sqref="AL11:AL14">
    <cfRule type="cellIs" dxfId="358" priority="455" operator="equal">
      <formula>"良短"</formula>
    </cfRule>
    <cfRule type="cellIs" dxfId="357" priority="456" operator="equal">
      <formula>"保留"</formula>
    </cfRule>
    <cfRule type="cellIs" dxfId="356" priority="457" operator="equal">
      <formula>"合短"</formula>
    </cfRule>
  </conditionalFormatting>
  <conditionalFormatting sqref="AL11:AL14">
    <cfRule type="cellIs" dxfId="355" priority="451" operator="equal">
      <formula>"ＮＧ"</formula>
    </cfRule>
    <cfRule type="cellIs" dxfId="354" priority="452" operator="equal">
      <formula>"良短"</formula>
    </cfRule>
    <cfRule type="cellIs" dxfId="353" priority="453" operator="equal">
      <formula>"保留"</formula>
    </cfRule>
    <cfRule type="cellIs" dxfId="352" priority="454" operator="equal">
      <formula>"合短"</formula>
    </cfRule>
  </conditionalFormatting>
  <conditionalFormatting sqref="AL11:AL14">
    <cfRule type="cellIs" dxfId="351" priority="447" operator="equal">
      <formula>"ＮＧ"</formula>
    </cfRule>
    <cfRule type="cellIs" dxfId="350" priority="448" operator="equal">
      <formula>"良短"</formula>
    </cfRule>
    <cfRule type="cellIs" dxfId="349" priority="449" operator="equal">
      <formula>"保留"</formula>
    </cfRule>
    <cfRule type="cellIs" dxfId="348" priority="450" operator="equal">
      <formula>"合短"</formula>
    </cfRule>
  </conditionalFormatting>
  <conditionalFormatting sqref="AL29:AL32">
    <cfRule type="cellIs" dxfId="347" priority="440" operator="equal">
      <formula>"ＮＧ"</formula>
    </cfRule>
    <cfRule type="cellIs" dxfId="346" priority="441" operator="equal">
      <formula>"良短"</formula>
    </cfRule>
    <cfRule type="cellIs" dxfId="345" priority="442" operator="equal">
      <formula>"保留"</formula>
    </cfRule>
    <cfRule type="cellIs" dxfId="344" priority="443" operator="equal">
      <formula>"合短"</formula>
    </cfRule>
  </conditionalFormatting>
  <conditionalFormatting sqref="AL29:AL32">
    <cfRule type="cellIs" dxfId="343" priority="444" operator="equal">
      <formula>"良短"</formula>
    </cfRule>
    <cfRule type="cellIs" dxfId="342" priority="445" operator="equal">
      <formula>"保留"</formula>
    </cfRule>
    <cfRule type="cellIs" dxfId="341" priority="446" operator="equal">
      <formula>"合短"</formula>
    </cfRule>
  </conditionalFormatting>
  <conditionalFormatting sqref="AL28">
    <cfRule type="cellIs" dxfId="340" priority="433" operator="equal">
      <formula>"ＮＧ"</formula>
    </cfRule>
    <cfRule type="cellIs" dxfId="339" priority="434" operator="equal">
      <formula>"良短"</formula>
    </cfRule>
    <cfRule type="cellIs" dxfId="338" priority="435" operator="equal">
      <formula>"保留"</formula>
    </cfRule>
    <cfRule type="cellIs" dxfId="337" priority="436" operator="equal">
      <formula>"合短"</formula>
    </cfRule>
  </conditionalFormatting>
  <conditionalFormatting sqref="AL28">
    <cfRule type="cellIs" dxfId="336" priority="437" operator="equal">
      <formula>"良短"</formula>
    </cfRule>
    <cfRule type="cellIs" dxfId="335" priority="438" operator="equal">
      <formula>"保留"</formula>
    </cfRule>
    <cfRule type="cellIs" dxfId="334" priority="439" operator="equal">
      <formula>"合短"</formula>
    </cfRule>
  </conditionalFormatting>
  <conditionalFormatting sqref="AL41:AL44">
    <cfRule type="cellIs" dxfId="333" priority="407" operator="equal">
      <formula>"ＮＧ"</formula>
    </cfRule>
    <cfRule type="cellIs" dxfId="332" priority="408" operator="equal">
      <formula>"良短"</formula>
    </cfRule>
    <cfRule type="cellIs" dxfId="331" priority="409" operator="equal">
      <formula>"保留"</formula>
    </cfRule>
    <cfRule type="cellIs" dxfId="330" priority="410" operator="equal">
      <formula>"合短"</formula>
    </cfRule>
  </conditionalFormatting>
  <conditionalFormatting sqref="AL40">
    <cfRule type="cellIs" dxfId="329" priority="400" operator="equal">
      <formula>"ＮＧ"</formula>
    </cfRule>
    <cfRule type="cellIs" dxfId="328" priority="401" operator="equal">
      <formula>"良短"</formula>
    </cfRule>
    <cfRule type="cellIs" dxfId="327" priority="402" operator="equal">
      <formula>"保留"</formula>
    </cfRule>
    <cfRule type="cellIs" dxfId="326" priority="403" operator="equal">
      <formula>"合短"</formula>
    </cfRule>
  </conditionalFormatting>
  <conditionalFormatting sqref="AL40">
    <cfRule type="cellIs" dxfId="325" priority="404" operator="equal">
      <formula>"良短"</formula>
    </cfRule>
    <cfRule type="cellIs" dxfId="324" priority="405" operator="equal">
      <formula>"保留"</formula>
    </cfRule>
    <cfRule type="cellIs" dxfId="323" priority="406" operator="equal">
      <formula>"合短"</formula>
    </cfRule>
  </conditionalFormatting>
  <conditionalFormatting sqref="AL41:AL44">
    <cfRule type="cellIs" dxfId="322" priority="429" operator="equal">
      <formula>"ＮＧ"</formula>
    </cfRule>
    <cfRule type="cellIs" dxfId="321" priority="430" operator="equal">
      <formula>"良短"</formula>
    </cfRule>
    <cfRule type="cellIs" dxfId="320" priority="431" operator="equal">
      <formula>"保留"</formula>
    </cfRule>
    <cfRule type="cellIs" dxfId="319" priority="432" operator="equal">
      <formula>"合短"</formula>
    </cfRule>
  </conditionalFormatting>
  <conditionalFormatting sqref="AL41:AL44">
    <cfRule type="cellIs" dxfId="318" priority="426" operator="equal">
      <formula>"良短"</formula>
    </cfRule>
    <cfRule type="cellIs" dxfId="317" priority="427" operator="equal">
      <formula>"保留"</formula>
    </cfRule>
    <cfRule type="cellIs" dxfId="316" priority="428" operator="equal">
      <formula>"合短"</formula>
    </cfRule>
  </conditionalFormatting>
  <conditionalFormatting sqref="AL41:AL44">
    <cfRule type="cellIs" dxfId="315" priority="423" operator="equal">
      <formula>"良短"</formula>
    </cfRule>
    <cfRule type="cellIs" dxfId="314" priority="424" operator="equal">
      <formula>"保留"</formula>
    </cfRule>
    <cfRule type="cellIs" dxfId="313" priority="425" operator="equal">
      <formula>"合短"</formula>
    </cfRule>
  </conditionalFormatting>
  <conditionalFormatting sqref="AL41:AL44">
    <cfRule type="cellIs" dxfId="312" priority="419" operator="equal">
      <formula>"ＮＧ"</formula>
    </cfRule>
    <cfRule type="cellIs" dxfId="311" priority="420" operator="equal">
      <formula>"良短"</formula>
    </cfRule>
    <cfRule type="cellIs" dxfId="310" priority="421" operator="equal">
      <formula>"保留"</formula>
    </cfRule>
    <cfRule type="cellIs" dxfId="309" priority="422" operator="equal">
      <formula>"合短"</formula>
    </cfRule>
  </conditionalFormatting>
  <conditionalFormatting sqref="AL41:AL44">
    <cfRule type="cellIs" dxfId="308" priority="415" operator="equal">
      <formula>"ＮＧ"</formula>
    </cfRule>
    <cfRule type="cellIs" dxfId="307" priority="416" operator="equal">
      <formula>"良短"</formula>
    </cfRule>
    <cfRule type="cellIs" dxfId="306" priority="417" operator="equal">
      <formula>"保留"</formula>
    </cfRule>
    <cfRule type="cellIs" dxfId="305" priority="418" operator="equal">
      <formula>"合短"</formula>
    </cfRule>
  </conditionalFormatting>
  <conditionalFormatting sqref="AL47:AL50">
    <cfRule type="cellIs" dxfId="304" priority="393" operator="equal">
      <formula>"ＮＧ"</formula>
    </cfRule>
    <cfRule type="cellIs" dxfId="303" priority="394" operator="equal">
      <formula>"良短"</formula>
    </cfRule>
    <cfRule type="cellIs" dxfId="302" priority="395" operator="equal">
      <formula>"保留"</formula>
    </cfRule>
    <cfRule type="cellIs" dxfId="301" priority="396" operator="equal">
      <formula>"合短"</formula>
    </cfRule>
  </conditionalFormatting>
  <conditionalFormatting sqref="AL46">
    <cfRule type="cellIs" dxfId="300" priority="389" operator="equal">
      <formula>"ＮＧ"</formula>
    </cfRule>
    <cfRule type="cellIs" dxfId="299" priority="390" operator="equal">
      <formula>"良短"</formula>
    </cfRule>
    <cfRule type="cellIs" dxfId="298" priority="391" operator="equal">
      <formula>"保留"</formula>
    </cfRule>
    <cfRule type="cellIs" dxfId="297" priority="392" operator="equal">
      <formula>"合短"</formula>
    </cfRule>
  </conditionalFormatting>
  <conditionalFormatting sqref="AL46:AL50">
    <cfRule type="cellIs" dxfId="296" priority="397" operator="equal">
      <formula>"良短"</formula>
    </cfRule>
    <cfRule type="cellIs" dxfId="295" priority="398" operator="equal">
      <formula>"保留"</formula>
    </cfRule>
    <cfRule type="cellIs" dxfId="294" priority="399" operator="equal">
      <formula>"合短"</formula>
    </cfRule>
  </conditionalFormatting>
  <conditionalFormatting sqref="AL52:AL56">
    <cfRule type="cellIs" dxfId="293" priority="386" operator="equal">
      <formula>"良短"</formula>
    </cfRule>
    <cfRule type="cellIs" dxfId="292" priority="387" operator="equal">
      <formula>"保留"</formula>
    </cfRule>
    <cfRule type="cellIs" dxfId="291" priority="388" operator="equal">
      <formula>"合短"</formula>
    </cfRule>
  </conditionalFormatting>
  <conditionalFormatting sqref="AL53:AL56">
    <cfRule type="cellIs" dxfId="290" priority="382" operator="equal">
      <formula>"ＮＧ"</formula>
    </cfRule>
    <cfRule type="cellIs" dxfId="289" priority="383" operator="equal">
      <formula>"良短"</formula>
    </cfRule>
    <cfRule type="cellIs" dxfId="288" priority="384" operator="equal">
      <formula>"保留"</formula>
    </cfRule>
    <cfRule type="cellIs" dxfId="287" priority="385" operator="equal">
      <formula>"合短"</formula>
    </cfRule>
  </conditionalFormatting>
  <conditionalFormatting sqref="AL52">
    <cfRule type="cellIs" dxfId="286" priority="378" operator="equal">
      <formula>"ＮＧ"</formula>
    </cfRule>
    <cfRule type="cellIs" dxfId="285" priority="379" operator="equal">
      <formula>"良短"</formula>
    </cfRule>
    <cfRule type="cellIs" dxfId="284" priority="380" operator="equal">
      <formula>"保留"</formula>
    </cfRule>
    <cfRule type="cellIs" dxfId="283" priority="381" operator="equal">
      <formula>"合短"</formula>
    </cfRule>
  </conditionalFormatting>
  <conditionalFormatting sqref="AL58:AL62">
    <cfRule type="cellIs" dxfId="282" priority="375" operator="equal">
      <formula>"良短"</formula>
    </cfRule>
    <cfRule type="cellIs" dxfId="281" priority="376" operator="equal">
      <formula>"保留"</formula>
    </cfRule>
    <cfRule type="cellIs" dxfId="280" priority="377" operator="equal">
      <formula>"合短"</formula>
    </cfRule>
  </conditionalFormatting>
  <conditionalFormatting sqref="AL58:AL62">
    <cfRule type="cellIs" dxfId="279" priority="371" operator="equal">
      <formula>"ＮＧ"</formula>
    </cfRule>
    <cfRule type="cellIs" dxfId="278" priority="372" operator="equal">
      <formula>"良短"</formula>
    </cfRule>
    <cfRule type="cellIs" dxfId="277" priority="373" operator="equal">
      <formula>"保留"</formula>
    </cfRule>
    <cfRule type="cellIs" dxfId="276" priority="374" operator="equal">
      <formula>"合短"</formula>
    </cfRule>
  </conditionalFormatting>
  <conditionalFormatting sqref="AL58">
    <cfRule type="cellIs" dxfId="275" priority="360" operator="equal">
      <formula>"ＮＧ"</formula>
    </cfRule>
    <cfRule type="cellIs" dxfId="274" priority="361" operator="equal">
      <formula>"良短"</formula>
    </cfRule>
    <cfRule type="cellIs" dxfId="273" priority="362" operator="equal">
      <formula>"保留"</formula>
    </cfRule>
    <cfRule type="cellIs" dxfId="272" priority="363" operator="equal">
      <formula>"合短"</formula>
    </cfRule>
  </conditionalFormatting>
  <conditionalFormatting sqref="AL59:AL62">
    <cfRule type="cellIs" dxfId="271" priority="364" operator="equal">
      <formula>"ＮＧ"</formula>
    </cfRule>
    <cfRule type="cellIs" dxfId="270" priority="365" operator="equal">
      <formula>"良短"</formula>
    </cfRule>
    <cfRule type="cellIs" dxfId="269" priority="366" operator="equal">
      <formula>"保留"</formula>
    </cfRule>
    <cfRule type="cellIs" dxfId="268" priority="367" operator="equal">
      <formula>"合短"</formula>
    </cfRule>
  </conditionalFormatting>
  <conditionalFormatting sqref="AL58:AL62">
    <cfRule type="cellIs" dxfId="267" priority="368" operator="equal">
      <formula>"良短"</formula>
    </cfRule>
    <cfRule type="cellIs" dxfId="266" priority="369" operator="equal">
      <formula>"保留"</formula>
    </cfRule>
    <cfRule type="cellIs" dxfId="265" priority="370" operator="equal">
      <formula>"合短"</formula>
    </cfRule>
  </conditionalFormatting>
  <conditionalFormatting sqref="AL22:AL26">
    <cfRule type="cellIs" dxfId="264" priority="357" operator="equal">
      <formula>"良短"</formula>
    </cfRule>
    <cfRule type="cellIs" dxfId="263" priority="358" operator="equal">
      <formula>"保留"</formula>
    </cfRule>
    <cfRule type="cellIs" dxfId="262" priority="359" operator="equal">
      <formula>"合短"</formula>
    </cfRule>
  </conditionalFormatting>
  <conditionalFormatting sqref="AL22">
    <cfRule type="cellIs" dxfId="261" priority="353" operator="equal">
      <formula>"ＮＧ"</formula>
    </cfRule>
    <cfRule type="cellIs" dxfId="260" priority="354" operator="equal">
      <formula>"良短"</formula>
    </cfRule>
    <cfRule type="cellIs" dxfId="259" priority="355" operator="equal">
      <formula>"保留"</formula>
    </cfRule>
    <cfRule type="cellIs" dxfId="258" priority="356" operator="equal">
      <formula>"合短"</formula>
    </cfRule>
  </conditionalFormatting>
  <conditionalFormatting sqref="AL23:AL26">
    <cfRule type="cellIs" dxfId="257" priority="350" operator="equal">
      <formula>"良短"</formula>
    </cfRule>
    <cfRule type="cellIs" dxfId="256" priority="351" operator="equal">
      <formula>"保留"</formula>
    </cfRule>
    <cfRule type="cellIs" dxfId="255" priority="352" operator="equal">
      <formula>"合短"</formula>
    </cfRule>
  </conditionalFormatting>
  <conditionalFormatting sqref="AL23:AL26">
    <cfRule type="cellIs" dxfId="254" priority="347" operator="equal">
      <formula>"良短"</formula>
    </cfRule>
    <cfRule type="cellIs" dxfId="253" priority="348" operator="equal">
      <formula>"保留"</formula>
    </cfRule>
    <cfRule type="cellIs" dxfId="252" priority="349" operator="equal">
      <formula>"合短"</formula>
    </cfRule>
  </conditionalFormatting>
  <conditionalFormatting sqref="AL23:AL26">
    <cfRule type="cellIs" dxfId="251" priority="343" operator="equal">
      <formula>"ＮＧ"</formula>
    </cfRule>
    <cfRule type="cellIs" dxfId="250" priority="344" operator="equal">
      <formula>"良短"</formula>
    </cfRule>
    <cfRule type="cellIs" dxfId="249" priority="345" operator="equal">
      <formula>"保留"</formula>
    </cfRule>
    <cfRule type="cellIs" dxfId="248" priority="346" operator="equal">
      <formula>"合短"</formula>
    </cfRule>
  </conditionalFormatting>
  <conditionalFormatting sqref="AL70">
    <cfRule type="cellIs" dxfId="247" priority="333" operator="equal">
      <formula>"良短"</formula>
    </cfRule>
    <cfRule type="cellIs" dxfId="246" priority="334" operator="equal">
      <formula>"保留"</formula>
    </cfRule>
    <cfRule type="cellIs" dxfId="245" priority="335" operator="equal">
      <formula>"合短"</formula>
    </cfRule>
  </conditionalFormatting>
  <conditionalFormatting sqref="AL71:AL74">
    <cfRule type="cellIs" dxfId="244" priority="336" operator="equal">
      <formula>"良短"</formula>
    </cfRule>
    <cfRule type="cellIs" dxfId="243" priority="337" operator="equal">
      <formula>"保留"</formula>
    </cfRule>
    <cfRule type="cellIs" dxfId="242" priority="338" operator="equal">
      <formula>"合短"</formula>
    </cfRule>
  </conditionalFormatting>
  <conditionalFormatting sqref="AL82">
    <cfRule type="cellIs" dxfId="241" priority="308" operator="equal">
      <formula>"ＮＧ"</formula>
    </cfRule>
    <cfRule type="cellIs" dxfId="240" priority="309" operator="equal">
      <formula>"良短"</formula>
    </cfRule>
    <cfRule type="cellIs" dxfId="239" priority="310" operator="equal">
      <formula>"保留"</formula>
    </cfRule>
    <cfRule type="cellIs" dxfId="238" priority="311" operator="equal">
      <formula>"合短"</formula>
    </cfRule>
  </conditionalFormatting>
  <conditionalFormatting sqref="AL84">
    <cfRule type="cellIs" dxfId="237" priority="305" operator="equal">
      <formula>"良短"</formula>
    </cfRule>
    <cfRule type="cellIs" dxfId="236" priority="306" operator="equal">
      <formula>"保留"</formula>
    </cfRule>
    <cfRule type="cellIs" dxfId="235" priority="307" operator="equal">
      <formula>"合短"</formula>
    </cfRule>
  </conditionalFormatting>
  <conditionalFormatting sqref="AL88">
    <cfRule type="cellIs" dxfId="234" priority="290" operator="equal">
      <formula>"ＮＧ"</formula>
    </cfRule>
    <cfRule type="cellIs" dxfId="233" priority="291" operator="equal">
      <formula>"良短"</formula>
    </cfRule>
    <cfRule type="cellIs" dxfId="232" priority="292" operator="equal">
      <formula>"保留"</formula>
    </cfRule>
    <cfRule type="cellIs" dxfId="231" priority="293" operator="equal">
      <formula>"合短"</formula>
    </cfRule>
  </conditionalFormatting>
  <conditionalFormatting sqref="AL89:AL92">
    <cfRule type="cellIs" dxfId="230" priority="294" operator="equal">
      <formula>"ＮＧ"</formula>
    </cfRule>
    <cfRule type="cellIs" dxfId="229" priority="295" operator="equal">
      <formula>"良短"</formula>
    </cfRule>
    <cfRule type="cellIs" dxfId="228" priority="296" operator="equal">
      <formula>"保留"</formula>
    </cfRule>
    <cfRule type="cellIs" dxfId="227" priority="297" operator="equal">
      <formula>"合短"</formula>
    </cfRule>
  </conditionalFormatting>
  <conditionalFormatting sqref="AL94:AL98">
    <cfRule type="cellIs" dxfId="226" priority="287" operator="equal">
      <formula>"良短"</formula>
    </cfRule>
    <cfRule type="cellIs" dxfId="225" priority="288" operator="equal">
      <formula>"保留"</formula>
    </cfRule>
    <cfRule type="cellIs" dxfId="224" priority="289" operator="equal">
      <formula>"合短"</formula>
    </cfRule>
  </conditionalFormatting>
  <conditionalFormatting sqref="AL100">
    <cfRule type="cellIs" dxfId="223" priority="268" operator="equal">
      <formula>"ＮＧ"</formula>
    </cfRule>
    <cfRule type="cellIs" dxfId="222" priority="269" operator="equal">
      <formula>"良短"</formula>
    </cfRule>
    <cfRule type="cellIs" dxfId="221" priority="270" operator="equal">
      <formula>"保留"</formula>
    </cfRule>
    <cfRule type="cellIs" dxfId="220" priority="271" operator="equal">
      <formula>"合短"</formula>
    </cfRule>
  </conditionalFormatting>
  <conditionalFormatting sqref="AL102:AL104">
    <cfRule type="cellIs" dxfId="219" priority="265" operator="equal">
      <formula>"良短"</formula>
    </cfRule>
    <cfRule type="cellIs" dxfId="218" priority="266" operator="equal">
      <formula>"保留"</formula>
    </cfRule>
    <cfRule type="cellIs" dxfId="217" priority="267" operator="equal">
      <formula>"合短"</formula>
    </cfRule>
  </conditionalFormatting>
  <conditionalFormatting sqref="AL107">
    <cfRule type="cellIs" dxfId="216" priority="247" operator="equal">
      <formula>"ＮＧ"</formula>
    </cfRule>
    <cfRule type="cellIs" dxfId="215" priority="248" operator="equal">
      <formula>"良短"</formula>
    </cfRule>
    <cfRule type="cellIs" dxfId="214" priority="249" operator="equal">
      <formula>"保留"</formula>
    </cfRule>
    <cfRule type="cellIs" dxfId="213" priority="250" operator="equal">
      <formula>"合短"</formula>
    </cfRule>
  </conditionalFormatting>
  <conditionalFormatting sqref="AL106:AL107">
    <cfRule type="cellIs" dxfId="212" priority="251" operator="equal">
      <formula>"良短"</formula>
    </cfRule>
    <cfRule type="cellIs" dxfId="211" priority="252" operator="equal">
      <formula>"保留"</formula>
    </cfRule>
    <cfRule type="cellIs" dxfId="210" priority="253" operator="equal">
      <formula>"合短"</formula>
    </cfRule>
  </conditionalFormatting>
  <conditionalFormatting sqref="AL16:AL20">
    <cfRule type="cellIs" dxfId="209" priority="194" operator="equal">
      <formula>"良短"</formula>
    </cfRule>
    <cfRule type="cellIs" dxfId="208" priority="195" operator="equal">
      <formula>"保留"</formula>
    </cfRule>
    <cfRule type="cellIs" dxfId="207" priority="196" operator="equal">
      <formula>"合短"</formula>
    </cfRule>
  </conditionalFormatting>
  <conditionalFormatting sqref="AL16">
    <cfRule type="cellIs" dxfId="206" priority="190" operator="equal">
      <formula>"ＮＧ"</formula>
    </cfRule>
    <cfRule type="cellIs" dxfId="205" priority="191" operator="equal">
      <formula>"良短"</formula>
    </cfRule>
    <cfRule type="cellIs" dxfId="204" priority="192" operator="equal">
      <formula>"保留"</formula>
    </cfRule>
    <cfRule type="cellIs" dxfId="203" priority="193" operator="equal">
      <formula>"合短"</formula>
    </cfRule>
  </conditionalFormatting>
  <conditionalFormatting sqref="AL17:AL20">
    <cfRule type="cellIs" dxfId="202" priority="187" operator="equal">
      <formula>"良短"</formula>
    </cfRule>
    <cfRule type="cellIs" dxfId="201" priority="188" operator="equal">
      <formula>"保留"</formula>
    </cfRule>
    <cfRule type="cellIs" dxfId="200" priority="189" operator="equal">
      <formula>"合短"</formula>
    </cfRule>
  </conditionalFormatting>
  <conditionalFormatting sqref="AL17:AL20">
    <cfRule type="cellIs" dxfId="199" priority="176" operator="equal">
      <formula>"ＮＧ"</formula>
    </cfRule>
    <cfRule type="cellIs" dxfId="198" priority="177" operator="equal">
      <formula>"良短"</formula>
    </cfRule>
    <cfRule type="cellIs" dxfId="197" priority="178" operator="equal">
      <formula>"保留"</formula>
    </cfRule>
    <cfRule type="cellIs" dxfId="196" priority="179" operator="equal">
      <formula>"合短"</formula>
    </cfRule>
  </conditionalFormatting>
  <conditionalFormatting sqref="AL36:AL38">
    <cfRule type="cellIs" dxfId="195" priority="150" operator="equal">
      <formula>"ＮＧ"</formula>
    </cfRule>
    <cfRule type="cellIs" dxfId="194" priority="151" operator="equal">
      <formula>"良短"</formula>
    </cfRule>
    <cfRule type="cellIs" dxfId="193" priority="152" operator="equal">
      <formula>"保留"</formula>
    </cfRule>
    <cfRule type="cellIs" dxfId="192" priority="153" operator="equal">
      <formula>"合短"</formula>
    </cfRule>
  </conditionalFormatting>
  <conditionalFormatting sqref="AL36:AL38">
    <cfRule type="cellIs" dxfId="191" priority="172" operator="equal">
      <formula>"ＮＧ"</formula>
    </cfRule>
    <cfRule type="cellIs" dxfId="190" priority="173" operator="equal">
      <formula>"良短"</formula>
    </cfRule>
    <cfRule type="cellIs" dxfId="189" priority="174" operator="equal">
      <formula>"保留"</formula>
    </cfRule>
    <cfRule type="cellIs" dxfId="188" priority="175" operator="equal">
      <formula>"合短"</formula>
    </cfRule>
  </conditionalFormatting>
  <conditionalFormatting sqref="AL36:AL38">
    <cfRule type="cellIs" dxfId="187" priority="169" operator="equal">
      <formula>"良短"</formula>
    </cfRule>
    <cfRule type="cellIs" dxfId="186" priority="170" operator="equal">
      <formula>"保留"</formula>
    </cfRule>
    <cfRule type="cellIs" dxfId="185" priority="171" operator="equal">
      <formula>"合短"</formula>
    </cfRule>
  </conditionalFormatting>
  <conditionalFormatting sqref="AL36:AL38">
    <cfRule type="cellIs" dxfId="184" priority="166" operator="equal">
      <formula>"良短"</formula>
    </cfRule>
    <cfRule type="cellIs" dxfId="183" priority="167" operator="equal">
      <formula>"保留"</formula>
    </cfRule>
    <cfRule type="cellIs" dxfId="182" priority="168" operator="equal">
      <formula>"合短"</formula>
    </cfRule>
  </conditionalFormatting>
  <conditionalFormatting sqref="AL36:AL38">
    <cfRule type="cellIs" dxfId="181" priority="162" operator="equal">
      <formula>"ＮＧ"</formula>
    </cfRule>
    <cfRule type="cellIs" dxfId="180" priority="163" operator="equal">
      <formula>"良短"</formula>
    </cfRule>
    <cfRule type="cellIs" dxfId="179" priority="164" operator="equal">
      <formula>"保留"</formula>
    </cfRule>
    <cfRule type="cellIs" dxfId="178" priority="165" operator="equal">
      <formula>"合短"</formula>
    </cfRule>
  </conditionalFormatting>
  <conditionalFormatting sqref="AL36:AL38">
    <cfRule type="cellIs" dxfId="177" priority="158" operator="equal">
      <formula>"ＮＧ"</formula>
    </cfRule>
    <cfRule type="cellIs" dxfId="176" priority="159" operator="equal">
      <formula>"良短"</formula>
    </cfRule>
    <cfRule type="cellIs" dxfId="175" priority="160" operator="equal">
      <formula>"保留"</formula>
    </cfRule>
    <cfRule type="cellIs" dxfId="174" priority="161" operator="equal">
      <formula>"合短"</formula>
    </cfRule>
  </conditionalFormatting>
  <conditionalFormatting sqref="AL36:AL38">
    <cfRule type="cellIs" dxfId="173" priority="154" operator="equal">
      <formula>"ＮＧ"</formula>
    </cfRule>
    <cfRule type="cellIs" dxfId="172" priority="155" operator="equal">
      <formula>"良短"</formula>
    </cfRule>
    <cfRule type="cellIs" dxfId="171" priority="156" operator="equal">
      <formula>"保留"</formula>
    </cfRule>
    <cfRule type="cellIs" dxfId="170" priority="157" operator="equal">
      <formula>"合短"</formula>
    </cfRule>
  </conditionalFormatting>
  <conditionalFormatting sqref="AL35">
    <cfRule type="cellIs" dxfId="169" priority="124" operator="equal">
      <formula>"ＮＧ"</formula>
    </cfRule>
    <cfRule type="cellIs" dxfId="168" priority="125" operator="equal">
      <formula>"良短"</formula>
    </cfRule>
    <cfRule type="cellIs" dxfId="167" priority="126" operator="equal">
      <formula>"保留"</formula>
    </cfRule>
    <cfRule type="cellIs" dxfId="166" priority="127" operator="equal">
      <formula>"合短"</formula>
    </cfRule>
  </conditionalFormatting>
  <conditionalFormatting sqref="AL35">
    <cfRule type="cellIs" dxfId="165" priority="143" operator="equal">
      <formula>"良短"</formula>
    </cfRule>
    <cfRule type="cellIs" dxfId="164" priority="144" operator="equal">
      <formula>"保留"</formula>
    </cfRule>
    <cfRule type="cellIs" dxfId="163" priority="145" operator="equal">
      <formula>"合短"</formula>
    </cfRule>
  </conditionalFormatting>
  <conditionalFormatting sqref="AL35">
    <cfRule type="cellIs" dxfId="162" priority="140" operator="equal">
      <formula>"良短"</formula>
    </cfRule>
    <cfRule type="cellIs" dxfId="161" priority="141" operator="equal">
      <formula>"保留"</formula>
    </cfRule>
    <cfRule type="cellIs" dxfId="160" priority="142" operator="equal">
      <formula>"合短"</formula>
    </cfRule>
  </conditionalFormatting>
  <conditionalFormatting sqref="AL35">
    <cfRule type="cellIs" dxfId="159" priority="136" operator="equal">
      <formula>"ＮＧ"</formula>
    </cfRule>
    <cfRule type="cellIs" dxfId="158" priority="137" operator="equal">
      <formula>"良短"</formula>
    </cfRule>
    <cfRule type="cellIs" dxfId="157" priority="138" operator="equal">
      <formula>"保留"</formula>
    </cfRule>
    <cfRule type="cellIs" dxfId="156" priority="139" operator="equal">
      <formula>"合短"</formula>
    </cfRule>
  </conditionalFormatting>
  <conditionalFormatting sqref="AL35">
    <cfRule type="cellIs" dxfId="155" priority="132" operator="equal">
      <formula>"ＮＧ"</formula>
    </cfRule>
    <cfRule type="cellIs" dxfId="154" priority="133" operator="equal">
      <formula>"良短"</formula>
    </cfRule>
    <cfRule type="cellIs" dxfId="153" priority="134" operator="equal">
      <formula>"保留"</formula>
    </cfRule>
    <cfRule type="cellIs" dxfId="152" priority="135" operator="equal">
      <formula>"合短"</formula>
    </cfRule>
  </conditionalFormatting>
  <conditionalFormatting sqref="AL34">
    <cfRule type="cellIs" dxfId="151" priority="121" operator="equal">
      <formula>"良短"</formula>
    </cfRule>
    <cfRule type="cellIs" dxfId="150" priority="122" operator="equal">
      <formula>"保留"</formula>
    </cfRule>
    <cfRule type="cellIs" dxfId="149" priority="123" operator="equal">
      <formula>"合短"</formula>
    </cfRule>
  </conditionalFormatting>
  <conditionalFormatting sqref="AL130:AL131 AL133:AL134">
    <cfRule type="cellIs" dxfId="148" priority="114" operator="equal">
      <formula>"良短"</formula>
    </cfRule>
    <cfRule type="cellIs" dxfId="147" priority="115" operator="equal">
      <formula>"保留"</formula>
    </cfRule>
    <cfRule type="cellIs" dxfId="146" priority="116" operator="equal">
      <formula>"合短"</formula>
    </cfRule>
  </conditionalFormatting>
  <conditionalFormatting sqref="AL130">
    <cfRule type="cellIs" dxfId="145" priority="111" operator="equal">
      <formula>"良短"</formula>
    </cfRule>
    <cfRule type="cellIs" dxfId="144" priority="112" operator="equal">
      <formula>"保留"</formula>
    </cfRule>
    <cfRule type="cellIs" dxfId="143" priority="113" operator="equal">
      <formula>"合短"</formula>
    </cfRule>
  </conditionalFormatting>
  <conditionalFormatting sqref="AL131 AL133:AL134">
    <cfRule type="cellIs" dxfId="142" priority="108" operator="equal">
      <formula>"良短"</formula>
    </cfRule>
    <cfRule type="cellIs" dxfId="141" priority="109" operator="equal">
      <formula>"保留"</formula>
    </cfRule>
    <cfRule type="cellIs" dxfId="140" priority="110" operator="equal">
      <formula>"合短"</formula>
    </cfRule>
  </conditionalFormatting>
  <conditionalFormatting sqref="AL132">
    <cfRule type="cellIs" dxfId="139" priority="105" operator="equal">
      <formula>"良短"</formula>
    </cfRule>
    <cfRule type="cellIs" dxfId="138" priority="106" operator="equal">
      <formula>"保留"</formula>
    </cfRule>
    <cfRule type="cellIs" dxfId="137" priority="107" operator="equal">
      <formula>"合短"</formula>
    </cfRule>
  </conditionalFormatting>
  <conditionalFormatting sqref="AL132">
    <cfRule type="cellIs" dxfId="136" priority="102" operator="equal">
      <formula>"良短"</formula>
    </cfRule>
    <cfRule type="cellIs" dxfId="135" priority="103" operator="equal">
      <formula>"保留"</formula>
    </cfRule>
    <cfRule type="cellIs" dxfId="134" priority="104" operator="equal">
      <formula>"合短"</formula>
    </cfRule>
  </conditionalFormatting>
  <conditionalFormatting sqref="AL4">
    <cfRule type="cellIs" dxfId="133" priority="96" operator="equal">
      <formula>"良短"</formula>
    </cfRule>
    <cfRule type="cellIs" dxfId="132" priority="97" operator="equal">
      <formula>"保留"</formula>
    </cfRule>
    <cfRule type="cellIs" dxfId="131" priority="98" operator="equal">
      <formula>"合短"</formula>
    </cfRule>
  </conditionalFormatting>
  <conditionalFormatting sqref="AM4">
    <cfRule type="cellIs" dxfId="130" priority="99" operator="equal">
      <formula>"良短"</formula>
    </cfRule>
    <cfRule type="cellIs" dxfId="129" priority="100" operator="equal">
      <formula>"保留"</formula>
    </cfRule>
    <cfRule type="cellIs" dxfId="128" priority="101" operator="equal">
      <formula>"合短"</formula>
    </cfRule>
  </conditionalFormatting>
  <conditionalFormatting sqref="AL5 AL7:AL8">
    <cfRule type="cellIs" dxfId="127" priority="88" operator="equal">
      <formula>"ＮＧ"</formula>
    </cfRule>
    <cfRule type="cellIs" dxfId="126" priority="89" operator="equal">
      <formula>"良短"</formula>
    </cfRule>
    <cfRule type="cellIs" dxfId="125" priority="90" operator="equal">
      <formula>"保留"</formula>
    </cfRule>
    <cfRule type="cellIs" dxfId="124" priority="91" operator="equal">
      <formula>"合短"</formula>
    </cfRule>
  </conditionalFormatting>
  <conditionalFormatting sqref="AL5 AL7:AL8">
    <cfRule type="cellIs" dxfId="123" priority="92" operator="equal">
      <formula>"ＮＧ"</formula>
    </cfRule>
    <cfRule type="cellIs" dxfId="122" priority="93" operator="equal">
      <formula>"良短"</formula>
    </cfRule>
    <cfRule type="cellIs" dxfId="121" priority="94" operator="equal">
      <formula>"保留"</formula>
    </cfRule>
    <cfRule type="cellIs" dxfId="120" priority="95" operator="equal">
      <formula>"合短"</formula>
    </cfRule>
  </conditionalFormatting>
  <conditionalFormatting sqref="AL6">
    <cfRule type="cellIs" dxfId="119" priority="80" operator="equal">
      <formula>"ＮＧ"</formula>
    </cfRule>
    <cfRule type="cellIs" dxfId="118" priority="81" operator="equal">
      <formula>"良短"</formula>
    </cfRule>
    <cfRule type="cellIs" dxfId="117" priority="82" operator="equal">
      <formula>"保留"</formula>
    </cfRule>
    <cfRule type="cellIs" dxfId="116" priority="83" operator="equal">
      <formula>"合短"</formula>
    </cfRule>
  </conditionalFormatting>
  <conditionalFormatting sqref="AL6">
    <cfRule type="cellIs" dxfId="115" priority="84" operator="equal">
      <formula>"ＮＧ"</formula>
    </cfRule>
    <cfRule type="cellIs" dxfId="114" priority="85" operator="equal">
      <formula>"良短"</formula>
    </cfRule>
    <cfRule type="cellIs" dxfId="113" priority="86" operator="equal">
      <formula>"保留"</formula>
    </cfRule>
    <cfRule type="cellIs" dxfId="112" priority="87" operator="equal">
      <formula>"合短"</formula>
    </cfRule>
  </conditionalFormatting>
  <conditionalFormatting sqref="AL142:AL146">
    <cfRule type="cellIs" dxfId="111" priority="66" operator="equal">
      <formula>"ＮＧ"</formula>
    </cfRule>
    <cfRule type="cellIs" dxfId="110" priority="67" operator="equal">
      <formula>"保留"</formula>
    </cfRule>
  </conditionalFormatting>
  <conditionalFormatting sqref="AL148:AL152">
    <cfRule type="cellIs" dxfId="109" priority="63" operator="equal">
      <formula>"良短"</formula>
    </cfRule>
    <cfRule type="cellIs" dxfId="108" priority="64" operator="equal">
      <formula>"保留"</formula>
    </cfRule>
    <cfRule type="cellIs" dxfId="107" priority="65" operator="equal">
      <formula>"合短"</formula>
    </cfRule>
  </conditionalFormatting>
  <conditionalFormatting sqref="AL148">
    <cfRule type="cellIs" dxfId="106" priority="59" operator="equal">
      <formula>"ＮＧ"</formula>
    </cfRule>
    <cfRule type="cellIs" dxfId="105" priority="60" operator="equal">
      <formula>"良短"</formula>
    </cfRule>
    <cfRule type="cellIs" dxfId="104" priority="61" operator="equal">
      <formula>"保留"</formula>
    </cfRule>
    <cfRule type="cellIs" dxfId="103" priority="62" operator="equal">
      <formula>"合短"</formula>
    </cfRule>
  </conditionalFormatting>
  <conditionalFormatting sqref="AL149:AL152">
    <cfRule type="cellIs" dxfId="102" priority="56" operator="equal">
      <formula>"良短"</formula>
    </cfRule>
    <cfRule type="cellIs" dxfId="101" priority="57" operator="equal">
      <formula>"保留"</formula>
    </cfRule>
    <cfRule type="cellIs" dxfId="100" priority="58" operator="equal">
      <formula>"合短"</formula>
    </cfRule>
  </conditionalFormatting>
  <conditionalFormatting sqref="AL149:AL152">
    <cfRule type="cellIs" dxfId="99" priority="53" operator="equal">
      <formula>"良短"</formula>
    </cfRule>
    <cfRule type="cellIs" dxfId="98" priority="54" operator="equal">
      <formula>"保留"</formula>
    </cfRule>
    <cfRule type="cellIs" dxfId="97" priority="55" operator="equal">
      <formula>"合短"</formula>
    </cfRule>
  </conditionalFormatting>
  <conditionalFormatting sqref="AL149:AL152">
    <cfRule type="cellIs" dxfId="96" priority="49" operator="equal">
      <formula>"ＮＧ"</formula>
    </cfRule>
    <cfRule type="cellIs" dxfId="95" priority="50" operator="equal">
      <formula>"良短"</formula>
    </cfRule>
    <cfRule type="cellIs" dxfId="94" priority="51" operator="equal">
      <formula>"保留"</formula>
    </cfRule>
    <cfRule type="cellIs" dxfId="93" priority="52" operator="equal">
      <formula>"合短"</formula>
    </cfRule>
  </conditionalFormatting>
  <conditionalFormatting sqref="AL149:AL152">
    <cfRule type="cellIs" dxfId="92" priority="45" operator="equal">
      <formula>"ＮＧ"</formula>
    </cfRule>
    <cfRule type="cellIs" dxfId="91" priority="46" operator="equal">
      <formula>"良短"</formula>
    </cfRule>
    <cfRule type="cellIs" dxfId="90" priority="47" operator="equal">
      <formula>"保留"</formula>
    </cfRule>
    <cfRule type="cellIs" dxfId="89" priority="48" operator="equal">
      <formula>"合短"</formula>
    </cfRule>
  </conditionalFormatting>
  <conditionalFormatting sqref="AL154:AL158">
    <cfRule type="cellIs" dxfId="88" priority="42" operator="equal">
      <formula>"良短"</formula>
    </cfRule>
    <cfRule type="cellIs" dxfId="87" priority="43" operator="equal">
      <formula>"保留"</formula>
    </cfRule>
    <cfRule type="cellIs" dxfId="86" priority="44" operator="equal">
      <formula>"合短"</formula>
    </cfRule>
  </conditionalFormatting>
  <conditionalFormatting sqref="AL154">
    <cfRule type="cellIs" dxfId="85" priority="38" operator="equal">
      <formula>"ＮＧ"</formula>
    </cfRule>
    <cfRule type="cellIs" dxfId="84" priority="39" operator="equal">
      <formula>"良短"</formula>
    </cfRule>
    <cfRule type="cellIs" dxfId="83" priority="40" operator="equal">
      <formula>"保留"</formula>
    </cfRule>
    <cfRule type="cellIs" dxfId="82" priority="41" operator="equal">
      <formula>"合短"</formula>
    </cfRule>
  </conditionalFormatting>
  <conditionalFormatting sqref="AL155:AL158">
    <cfRule type="cellIs" dxfId="81" priority="35" operator="equal">
      <formula>"良短"</formula>
    </cfRule>
    <cfRule type="cellIs" dxfId="80" priority="36" operator="equal">
      <formula>"保留"</formula>
    </cfRule>
    <cfRule type="cellIs" dxfId="79" priority="37" operator="equal">
      <formula>"合短"</formula>
    </cfRule>
  </conditionalFormatting>
  <conditionalFormatting sqref="AL155:AL158">
    <cfRule type="cellIs" dxfId="78" priority="32" operator="equal">
      <formula>"良短"</formula>
    </cfRule>
    <cfRule type="cellIs" dxfId="77" priority="33" operator="equal">
      <formula>"保留"</formula>
    </cfRule>
    <cfRule type="cellIs" dxfId="76" priority="34" operator="equal">
      <formula>"合短"</formula>
    </cfRule>
  </conditionalFormatting>
  <conditionalFormatting sqref="AL155:AL158">
    <cfRule type="cellIs" dxfId="75" priority="28" operator="equal">
      <formula>"ＮＧ"</formula>
    </cfRule>
    <cfRule type="cellIs" dxfId="74" priority="29" operator="equal">
      <formula>"良短"</formula>
    </cfRule>
    <cfRule type="cellIs" dxfId="73" priority="30" operator="equal">
      <formula>"保留"</formula>
    </cfRule>
    <cfRule type="cellIs" dxfId="72" priority="31" operator="equal">
      <formula>"合短"</formula>
    </cfRule>
  </conditionalFormatting>
  <conditionalFormatting sqref="AL155:AL158">
    <cfRule type="cellIs" dxfId="71" priority="24" operator="equal">
      <formula>"ＮＧ"</formula>
    </cfRule>
    <cfRule type="cellIs" dxfId="70" priority="25" operator="equal">
      <formula>"良短"</formula>
    </cfRule>
    <cfRule type="cellIs" dxfId="69" priority="26" operator="equal">
      <formula>"保留"</formula>
    </cfRule>
    <cfRule type="cellIs" dxfId="68" priority="27" operator="equal">
      <formula>"合短"</formula>
    </cfRule>
  </conditionalFormatting>
  <conditionalFormatting sqref="AL64">
    <cfRule type="cellIs" dxfId="67" priority="15" operator="equal">
      <formula>"良短"</formula>
    </cfRule>
    <cfRule type="cellIs" dxfId="66" priority="16" operator="equal">
      <formula>"保留"</formula>
    </cfRule>
    <cfRule type="cellIs" dxfId="65" priority="17" operator="equal">
      <formula>"合短"</formula>
    </cfRule>
  </conditionalFormatting>
  <conditionalFormatting sqref="AL64">
    <cfRule type="cellIs" dxfId="64" priority="18" operator="equal">
      <formula>"良短"</formula>
    </cfRule>
    <cfRule type="cellIs" dxfId="63" priority="19" operator="equal">
      <formula>"保留"</formula>
    </cfRule>
    <cfRule type="cellIs" dxfId="62" priority="20" operator="equal">
      <formula>"合短"</formula>
    </cfRule>
  </conditionalFormatting>
  <conditionalFormatting sqref="AL65:AL68">
    <cfRule type="cellIs" dxfId="61" priority="21" operator="equal">
      <formula>"良短"</formula>
    </cfRule>
    <cfRule type="cellIs" dxfId="60" priority="22" operator="equal">
      <formula>"保留"</formula>
    </cfRule>
    <cfRule type="cellIs" dxfId="59" priority="23" operator="equal">
      <formula>"合短"</formula>
    </cfRule>
  </conditionalFormatting>
  <conditionalFormatting sqref="AL118:AL119 AL121:AL122">
    <cfRule type="cellIs" dxfId="58" priority="12" operator="equal">
      <formula>"良短"</formula>
    </cfRule>
    <cfRule type="cellIs" dxfId="57" priority="13" operator="equal">
      <formula>"保留"</formula>
    </cfRule>
    <cfRule type="cellIs" dxfId="56" priority="14" operator="equal">
      <formula>"合短"</formula>
    </cfRule>
  </conditionalFormatting>
  <conditionalFormatting sqref="AL118:AL119 AL121:AL122">
    <cfRule type="cellIs" dxfId="55" priority="8" operator="equal">
      <formula>"ＮＧ"</formula>
    </cfRule>
    <cfRule type="cellIs" dxfId="54" priority="9" operator="equal">
      <formula>"良短"</formula>
    </cfRule>
    <cfRule type="cellIs" dxfId="53" priority="10" operator="equal">
      <formula>"保留"</formula>
    </cfRule>
    <cfRule type="cellIs" dxfId="52" priority="11" operator="equal">
      <formula>"合短"</formula>
    </cfRule>
  </conditionalFormatting>
  <conditionalFormatting sqref="AL120">
    <cfRule type="cellIs" dxfId="51" priority="1" operator="equal">
      <formula>"ＮＧ"</formula>
    </cfRule>
    <cfRule type="cellIs" dxfId="50" priority="2" operator="equal">
      <formula>"良短"</formula>
    </cfRule>
    <cfRule type="cellIs" dxfId="49" priority="3" operator="equal">
      <formula>"保留"</formula>
    </cfRule>
    <cfRule type="cellIs" dxfId="48" priority="4" operator="equal">
      <formula>"合短"</formula>
    </cfRule>
  </conditionalFormatting>
  <conditionalFormatting sqref="AL120">
    <cfRule type="cellIs" dxfId="47" priority="5" operator="equal">
      <formula>"良短"</formula>
    </cfRule>
    <cfRule type="cellIs" dxfId="46" priority="6" operator="equal">
      <formula>"保留"</formula>
    </cfRule>
    <cfRule type="cellIs" dxfId="45" priority="7" operator="equal">
      <formula>"合短"</formula>
    </cfRule>
  </conditionalFormatting>
  <dataValidations count="17">
    <dataValidation type="list" allowBlank="1" showInputMessage="1" showErrorMessage="1" sqref="AT4:AT6" xr:uid="{24B9A5DE-1BA2-497E-8A00-A91FF933BFF5}">
      <formula1>$AP$2:$AP$4</formula1>
    </dataValidation>
    <dataValidation type="list" allowBlank="1" showInputMessage="1" showErrorMessage="1" sqref="AQ4:AQ8" xr:uid="{7623A677-2986-460C-81BA-AA4BAF17E5D1}">
      <formula1>$AQ$2:$AQ$10</formula1>
    </dataValidation>
    <dataValidation type="list" allowBlank="1" showInputMessage="1" showErrorMessage="1" sqref="AQ28:AQ32 AQ118:AQ122 AQ64:AQ68 AQ58:AQ62 AQ46:AQ50 AQ52:AQ56 AQ40:AQ44 AQ124:AQ128 AQ70:AQ74 AQ76:AQ80 AQ82:AQ86 AQ88:AQ92 AQ94:AQ98 AQ100:AQ104 AQ106:AQ110 AQ112:AQ116 AQ34" xr:uid="{D40673AC-2CD0-409B-89BC-9EFE25427BA4}">
      <formula1>$AQ$2:$AQ$21</formula1>
    </dataValidation>
    <dataValidation type="list" allowBlank="1" showInputMessage="1" showErrorMessage="1" sqref="E28:E32 E46:E50 E52:E56 E130:E134 E124:E128 E70:E74 E76:E80 E82:E86 E88:E92 E94:E98 E100:E104 E106:E110 E112:E116 E34:E38 E40:E44 E58:E62 E64:E68 E118:E122" xr:uid="{8F861DC7-D0EE-49AF-AF8B-0B7612E1CEEC}">
      <formula1>$E$2:$E$11</formula1>
    </dataValidation>
    <dataValidation type="list" allowBlank="1" showInputMessage="1" showErrorMessage="1" sqref="AR28:AR32 AR118:AR122 AR64:AR68 AR58:AR62 AR52:AR56 AR46:AR50 AR124:AR128 AR70:AR74 AR76:AR80 AR82:AR86 AR88:AR92 AR94:AR98 AR100:AR104 AR106:AR110 AR112:AR116 AR34:AR38 AR40:AR44 AR130:AR134" xr:uid="{F37A2B6A-F702-4218-B28C-A2C69C06C67C}">
      <formula1>$AR$2:$AR$10</formula1>
    </dataValidation>
    <dataValidation type="list" allowBlank="1" showInputMessage="1" showErrorMessage="1" sqref="AQ35:AQ38 AQ130:AQ134" xr:uid="{5F0BBB13-35FB-4798-B446-C872DD2B3148}">
      <formula1>$AQ$2:$AQ$15</formula1>
    </dataValidation>
    <dataValidation type="list" allowBlank="1" showInputMessage="1" showErrorMessage="1" sqref="AQ22:AQ26 AQ10:AQ14 AQ16:AQ20" xr:uid="{46A48E2E-90DA-407D-AC62-0973BF54CF3E}">
      <formula1>$AQ$2:$AQ$3</formula1>
    </dataValidation>
    <dataValidation type="list" allowBlank="1" showInputMessage="1" showErrorMessage="1" sqref="AR22:AR26 AR10:AR14 AR16:AR20" xr:uid="{C7A7D844-1E33-401C-90CE-0FF3E8E5DC81}">
      <formula1>$AR$2:$AR$3</formula1>
    </dataValidation>
    <dataValidation type="list" allowBlank="1" showInputMessage="1" showErrorMessage="1" sqref="E22:E26 E10:E14 E16:E20" xr:uid="{193FD6E2-9AAD-4DAF-8239-A927EA0CF320}">
      <formula1>$E$2:$E$3</formula1>
    </dataValidation>
    <dataValidation type="list" allowBlank="1" showInputMessage="1" showErrorMessage="1" sqref="E4:E8 E136:E140 E142:E146 E148:E152 E154:E158" xr:uid="{E918449D-F7B6-4436-ADB1-7BDFB042E3C5}">
      <formula1>$E$2:$E$5</formula1>
    </dataValidation>
    <dataValidation type="list" allowBlank="1" showInputMessage="1" showErrorMessage="1" sqref="AR4:AR8 AR136:AR140 AR142:AR146 AR148:AR152" xr:uid="{4CB25DF8-B622-48B8-99DF-3115EC70B964}">
      <formula1>$AR$2:$AR$4</formula1>
    </dataValidation>
    <dataValidation type="list" allowBlank="1" showInputMessage="1" showErrorMessage="1" sqref="AQ136:AQ140 AQ142:AQ146 AQ148:AQ152" xr:uid="{87EE4390-35C5-4D8B-9F01-0215C4CA1CD4}">
      <formula1>$AQ$2:$AQ$9</formula1>
    </dataValidation>
    <dataValidation type="list" allowBlank="1" showInputMessage="1" showErrorMessage="1" sqref="AM1:AM1048576" xr:uid="{990B1D74-B1D2-4944-93E4-A1F30E817258}">
      <formula1>"FWP,ABS,Sｺｱ,Mｺｱ"</formula1>
    </dataValidation>
    <dataValidation type="list" allowBlank="1" showInputMessage="1" showErrorMessage="1" sqref="AJ1:AK1048576" xr:uid="{CABBEEEF-7C4B-4AE8-8B91-AABBD8C401D7}">
      <formula1>"内,外,両面"</formula1>
    </dataValidation>
    <dataValidation type="list" allowBlank="1" showInputMessage="1" showErrorMessage="1" sqref="AL1:AL1048576" xr:uid="{9692578E-7853-4B49-A068-A26AD2D96401}">
      <formula1>"合定,合短,良短,保留,ＮＧ"</formula1>
    </dataValidation>
    <dataValidation type="list" allowBlank="1" showInputMessage="1" showErrorMessage="1" sqref="AI1:AI1048576" xr:uid="{11945295-D6C7-4E14-9B77-4EE7B37145F3}">
      <formula1>"原反ｾｯﾄ,製品下ろし,切替,幅替え,その他,品質ﾄﾗﾌﾞﾙ,設備ﾄﾗﾌﾞﾙ,ﾒﾝﾃﾅﾝｽ,S5応援（生産),ﾘｰﾄﾞ作成,安全活動"</formula1>
    </dataValidation>
    <dataValidation type="list" allowBlank="1" showInputMessage="1" showErrorMessage="1" sqref="AP1:AP1048576" xr:uid="{3F7A468E-C37B-497F-A4E5-04846EC26487}">
      <formula1>$AT$4:$AT$6</formula1>
    </dataValidation>
  </dataValidations>
  <pageMargins left="0.7" right="0.7" top="0.75" bottom="0.75" header="0.3" footer="0.3"/>
  <pageSetup paperSize="9" scale="2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tabColor theme="9"/>
  </sheetPr>
  <dimension ref="B2:AR16"/>
  <sheetViews>
    <sheetView zoomScale="70" zoomScaleNormal="70" workbookViewId="0">
      <selection activeCell="W31" sqref="W31"/>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3" width="8.625" customWidth="1"/>
    <col min="24" max="24" width="5.125" customWidth="1"/>
    <col min="25" max="25" width="8.625" customWidth="1"/>
    <col min="26" max="26" width="5.625" customWidth="1"/>
    <col min="27" max="28" width="8.625" customWidth="1"/>
    <col min="29" max="30" width="18.625" customWidth="1"/>
    <col min="31" max="34" width="5.875" bestFit="1" customWidth="1"/>
    <col min="35" max="35" width="10.5" customWidth="1"/>
    <col min="36" max="36" width="4.375" bestFit="1" customWidth="1"/>
    <col min="37" max="37" width="4.625" customWidth="1"/>
    <col min="38" max="38" width="5.25" bestFit="1" customWidth="1"/>
    <col min="39" max="39" width="5.625" customWidth="1"/>
    <col min="40" max="40" width="5.5" customWidth="1"/>
    <col min="41" max="41" width="58.5" customWidth="1"/>
    <col min="42" max="42" width="7.375" customWidth="1"/>
    <col min="43" max="43" width="8.25" bestFit="1" customWidth="1"/>
  </cols>
  <sheetData>
    <row r="2" spans="2:44">
      <c r="G2">
        <v>1</v>
      </c>
      <c r="H2">
        <v>2</v>
      </c>
      <c r="I2">
        <v>3</v>
      </c>
      <c r="J2">
        <v>4</v>
      </c>
      <c r="K2">
        <v>5</v>
      </c>
      <c r="L2">
        <v>6</v>
      </c>
      <c r="M2">
        <v>7</v>
      </c>
      <c r="N2">
        <v>8</v>
      </c>
      <c r="O2">
        <v>9</v>
      </c>
      <c r="P2">
        <v>10</v>
      </c>
      <c r="Q2">
        <v>11</v>
      </c>
      <c r="R2">
        <v>12</v>
      </c>
      <c r="T2">
        <v>13</v>
      </c>
      <c r="U2">
        <v>14</v>
      </c>
      <c r="V2">
        <v>99</v>
      </c>
      <c r="W2">
        <v>15</v>
      </c>
      <c r="X2">
        <v>16</v>
      </c>
      <c r="Y2">
        <v>17</v>
      </c>
      <c r="Z2">
        <v>18</v>
      </c>
      <c r="AA2">
        <v>19</v>
      </c>
      <c r="AB2">
        <v>20</v>
      </c>
      <c r="AC2">
        <v>21</v>
      </c>
      <c r="AD2">
        <v>22</v>
      </c>
      <c r="AE2">
        <v>23</v>
      </c>
      <c r="AF2">
        <v>24</v>
      </c>
      <c r="AG2">
        <v>25</v>
      </c>
      <c r="AH2">
        <v>26</v>
      </c>
      <c r="AI2">
        <v>27</v>
      </c>
      <c r="AJ2">
        <v>28</v>
      </c>
      <c r="AK2">
        <v>29</v>
      </c>
      <c r="AL2">
        <v>30</v>
      </c>
      <c r="AM2">
        <v>31</v>
      </c>
      <c r="AN2">
        <v>32</v>
      </c>
      <c r="AO2">
        <v>33</v>
      </c>
      <c r="AP2">
        <v>34</v>
      </c>
      <c r="AQ2">
        <v>36</v>
      </c>
      <c r="AR2">
        <v>37</v>
      </c>
    </row>
    <row r="3" spans="2:44" ht="54">
      <c r="B3" s="14" t="s">
        <v>72</v>
      </c>
      <c r="C3" s="14" t="s">
        <v>73</v>
      </c>
      <c r="D3" s="14" t="s">
        <v>74</v>
      </c>
      <c r="E3" s="14" t="s">
        <v>75</v>
      </c>
      <c r="F3" s="14" t="s">
        <v>76</v>
      </c>
      <c r="G3" s="14" t="s">
        <v>77</v>
      </c>
      <c r="H3" s="14" t="s">
        <v>78</v>
      </c>
      <c r="I3" s="14" t="s">
        <v>79</v>
      </c>
      <c r="J3" s="15" t="s">
        <v>80</v>
      </c>
      <c r="K3" s="16" t="s">
        <v>81</v>
      </c>
      <c r="L3" s="17" t="s">
        <v>82</v>
      </c>
      <c r="M3" s="15" t="s">
        <v>83</v>
      </c>
      <c r="N3" s="18" t="s">
        <v>84</v>
      </c>
      <c r="O3" s="18" t="s">
        <v>85</v>
      </c>
      <c r="P3" s="19" t="s">
        <v>86</v>
      </c>
      <c r="Q3" s="17" t="s">
        <v>87</v>
      </c>
      <c r="R3" s="20" t="s">
        <v>88</v>
      </c>
      <c r="S3" s="20" t="s">
        <v>2385</v>
      </c>
      <c r="T3" s="20" t="s">
        <v>89</v>
      </c>
      <c r="U3" s="20" t="s">
        <v>90</v>
      </c>
      <c r="V3" s="20" t="s">
        <v>91</v>
      </c>
      <c r="W3" s="20" t="s">
        <v>778</v>
      </c>
      <c r="X3" s="21" t="s">
        <v>92</v>
      </c>
      <c r="Y3" s="20" t="s">
        <v>93</v>
      </c>
      <c r="Z3" s="21" t="s">
        <v>94</v>
      </c>
      <c r="AA3" s="20" t="s">
        <v>95</v>
      </c>
      <c r="AB3" s="20" t="s">
        <v>96</v>
      </c>
      <c r="AC3" s="22" t="s">
        <v>97</v>
      </c>
      <c r="AD3" s="15" t="s">
        <v>98</v>
      </c>
      <c r="AE3" s="23" t="s">
        <v>99</v>
      </c>
      <c r="AF3" s="23" t="s">
        <v>100</v>
      </c>
      <c r="AG3" s="23" t="s">
        <v>101</v>
      </c>
      <c r="AH3" s="23" t="s">
        <v>102</v>
      </c>
      <c r="AI3" s="23" t="s">
        <v>103</v>
      </c>
      <c r="AJ3" s="23" t="s">
        <v>104</v>
      </c>
      <c r="AK3" s="23" t="s">
        <v>105</v>
      </c>
      <c r="AL3" s="23" t="s">
        <v>106</v>
      </c>
      <c r="AM3" s="24" t="s">
        <v>107</v>
      </c>
      <c r="AN3" s="25" t="s">
        <v>108</v>
      </c>
      <c r="AO3" s="26" t="s">
        <v>109</v>
      </c>
      <c r="AP3" s="27" t="s">
        <v>110</v>
      </c>
      <c r="AQ3" s="23" t="s">
        <v>111</v>
      </c>
      <c r="AR3" s="28" t="s">
        <v>112</v>
      </c>
    </row>
    <row r="4" spans="2:44">
      <c r="B4" s="29">
        <v>2023</v>
      </c>
      <c r="C4" s="29">
        <v>1</v>
      </c>
      <c r="D4" s="29">
        <v>7</v>
      </c>
      <c r="E4" s="30"/>
      <c r="F4" s="29"/>
      <c r="G4" s="31"/>
      <c r="H4" s="32" t="s">
        <v>467</v>
      </c>
      <c r="I4" s="33" t="s">
        <v>58</v>
      </c>
      <c r="J4" s="32" t="s">
        <v>468</v>
      </c>
      <c r="K4" s="9"/>
      <c r="L4" s="10"/>
      <c r="M4" s="9"/>
      <c r="N4" s="10"/>
      <c r="O4" s="9"/>
      <c r="P4" s="9">
        <v>12</v>
      </c>
      <c r="Q4" s="34" t="s">
        <v>483</v>
      </c>
      <c r="R4" s="35">
        <v>1100</v>
      </c>
      <c r="S4" s="35"/>
      <c r="T4" s="36" t="s">
        <v>30</v>
      </c>
      <c r="U4" s="35">
        <v>200</v>
      </c>
      <c r="V4" s="35">
        <v>1100</v>
      </c>
      <c r="W4" s="35"/>
      <c r="X4" s="9">
        <v>1</v>
      </c>
      <c r="Y4" s="35">
        <v>200</v>
      </c>
      <c r="Z4" s="9">
        <v>1</v>
      </c>
      <c r="AA4" s="35">
        <v>200</v>
      </c>
      <c r="AB4" s="35"/>
      <c r="AC4" s="37"/>
      <c r="AD4" s="197"/>
      <c r="AE4" s="38"/>
      <c r="AF4" s="39"/>
      <c r="AG4" s="39"/>
      <c r="AH4" s="38"/>
      <c r="AI4" s="9"/>
      <c r="AJ4" s="32"/>
      <c r="AK4" s="32"/>
      <c r="AL4" s="32"/>
      <c r="AM4" s="40"/>
      <c r="AN4" s="43"/>
      <c r="AO4" s="34"/>
      <c r="AP4" s="34"/>
      <c r="AQ4" s="34"/>
      <c r="AR4" s="34"/>
    </row>
    <row r="5" spans="2:44">
      <c r="B5" s="29">
        <v>2023</v>
      </c>
      <c r="C5" s="29">
        <v>1</v>
      </c>
      <c r="D5" s="29">
        <v>7</v>
      </c>
      <c r="E5" s="30"/>
      <c r="F5" s="29">
        <v>4</v>
      </c>
      <c r="G5" s="31" t="s">
        <v>485</v>
      </c>
      <c r="H5" s="32" t="s">
        <v>467</v>
      </c>
      <c r="I5" s="33" t="s">
        <v>47</v>
      </c>
      <c r="J5" s="32" t="s">
        <v>468</v>
      </c>
      <c r="K5" s="9"/>
      <c r="L5" s="10"/>
      <c r="M5" s="10"/>
      <c r="N5" s="10" t="s">
        <v>498</v>
      </c>
      <c r="O5" s="9" t="s">
        <v>469</v>
      </c>
      <c r="P5" s="9">
        <v>25</v>
      </c>
      <c r="Q5" s="34" t="s">
        <v>344</v>
      </c>
      <c r="R5" s="35">
        <v>1100</v>
      </c>
      <c r="S5" s="35"/>
      <c r="T5" s="36">
        <v>6000</v>
      </c>
      <c r="U5" s="36">
        <v>6000</v>
      </c>
      <c r="V5" s="35">
        <v>1100</v>
      </c>
      <c r="W5" s="35"/>
      <c r="X5" s="9">
        <v>1</v>
      </c>
      <c r="Y5" s="36">
        <v>6000</v>
      </c>
      <c r="Z5" s="9">
        <v>1</v>
      </c>
      <c r="AA5" s="36">
        <v>6000</v>
      </c>
      <c r="AB5" s="35"/>
      <c r="AC5" s="37"/>
      <c r="AD5" s="37"/>
      <c r="AE5" s="38"/>
      <c r="AF5" s="39"/>
      <c r="AG5" s="39"/>
      <c r="AH5" s="38"/>
      <c r="AI5" s="9" t="s">
        <v>5</v>
      </c>
      <c r="AJ5" s="32"/>
      <c r="AK5" s="32" t="s">
        <v>6</v>
      </c>
      <c r="AL5" s="32"/>
      <c r="AM5" s="40" t="s">
        <v>486</v>
      </c>
      <c r="AN5" s="43"/>
      <c r="AO5" s="34"/>
      <c r="AP5" s="34"/>
      <c r="AQ5" s="34"/>
      <c r="AR5" s="34"/>
    </row>
    <row r="6" spans="2:44">
      <c r="B6" s="29">
        <v>2023</v>
      </c>
      <c r="C6" s="29">
        <v>1</v>
      </c>
      <c r="D6" s="29">
        <v>7</v>
      </c>
      <c r="E6" s="30"/>
      <c r="F6" s="29">
        <v>4</v>
      </c>
      <c r="G6" s="31" t="s">
        <v>485</v>
      </c>
      <c r="H6" s="32" t="s">
        <v>467</v>
      </c>
      <c r="I6" s="33" t="s">
        <v>47</v>
      </c>
      <c r="J6" s="32" t="s">
        <v>468</v>
      </c>
      <c r="K6" s="9"/>
      <c r="L6" s="10"/>
      <c r="M6" s="10"/>
      <c r="N6" s="10" t="s">
        <v>498</v>
      </c>
      <c r="O6" s="9" t="s">
        <v>469</v>
      </c>
      <c r="P6" s="9">
        <v>25</v>
      </c>
      <c r="Q6" s="34" t="s">
        <v>344</v>
      </c>
      <c r="R6" s="35">
        <v>1100</v>
      </c>
      <c r="S6" s="35"/>
      <c r="T6" s="36">
        <v>6000</v>
      </c>
      <c r="U6" s="36">
        <v>6000</v>
      </c>
      <c r="V6" s="35">
        <v>1100</v>
      </c>
      <c r="W6" s="35"/>
      <c r="X6" s="9">
        <v>1</v>
      </c>
      <c r="Y6" s="36">
        <v>6000</v>
      </c>
      <c r="Z6" s="9">
        <v>1</v>
      </c>
      <c r="AA6" s="36">
        <v>6000</v>
      </c>
      <c r="AB6" s="35"/>
      <c r="AC6" s="37"/>
      <c r="AD6" s="71"/>
      <c r="AE6" s="72"/>
      <c r="AF6" s="73"/>
      <c r="AG6" s="73"/>
      <c r="AH6" s="72"/>
      <c r="AI6" s="9" t="s">
        <v>5</v>
      </c>
      <c r="AJ6" s="32"/>
      <c r="AK6" s="32" t="s">
        <v>6</v>
      </c>
      <c r="AL6" s="32"/>
      <c r="AM6" s="40" t="s">
        <v>486</v>
      </c>
      <c r="AN6" s="43"/>
      <c r="AO6" s="34"/>
      <c r="AP6" s="34"/>
      <c r="AQ6" s="34"/>
      <c r="AR6" s="34"/>
    </row>
    <row r="7" spans="2:44">
      <c r="B7" s="29">
        <v>2023</v>
      </c>
      <c r="C7" s="29">
        <v>1</v>
      </c>
      <c r="D7" s="29">
        <v>7</v>
      </c>
      <c r="E7" s="30"/>
      <c r="F7" s="29">
        <v>4</v>
      </c>
      <c r="G7" s="31" t="s">
        <v>485</v>
      </c>
      <c r="H7" s="32" t="s">
        <v>467</v>
      </c>
      <c r="I7" s="33" t="s">
        <v>47</v>
      </c>
      <c r="J7" s="32" t="s">
        <v>468</v>
      </c>
      <c r="K7" s="9"/>
      <c r="L7" s="10"/>
      <c r="M7" s="10"/>
      <c r="N7" s="10" t="s">
        <v>498</v>
      </c>
      <c r="O7" s="9" t="s">
        <v>469</v>
      </c>
      <c r="P7" s="9">
        <v>25</v>
      </c>
      <c r="Q7" s="34" t="s">
        <v>344</v>
      </c>
      <c r="R7" s="35">
        <v>1100</v>
      </c>
      <c r="S7" s="35"/>
      <c r="T7" s="36">
        <v>6000</v>
      </c>
      <c r="U7" s="36">
        <v>6000</v>
      </c>
      <c r="V7" s="35">
        <v>1100</v>
      </c>
      <c r="W7" s="35"/>
      <c r="X7" s="9">
        <v>1</v>
      </c>
      <c r="Y7" s="36">
        <v>6000</v>
      </c>
      <c r="Z7" s="9">
        <v>1</v>
      </c>
      <c r="AA7" s="36">
        <v>6000</v>
      </c>
      <c r="AB7" s="35"/>
      <c r="AC7" s="37"/>
      <c r="AD7" s="71"/>
      <c r="AE7" s="72"/>
      <c r="AF7" s="73"/>
      <c r="AG7" s="73"/>
      <c r="AH7" s="72"/>
      <c r="AI7" s="9" t="s">
        <v>5</v>
      </c>
      <c r="AJ7" s="32"/>
      <c r="AK7" s="32" t="s">
        <v>6</v>
      </c>
      <c r="AL7" s="32"/>
      <c r="AM7" s="40" t="s">
        <v>486</v>
      </c>
      <c r="AN7" s="43"/>
      <c r="AO7" s="34"/>
      <c r="AP7" s="34"/>
      <c r="AQ7" s="34"/>
      <c r="AR7" s="34"/>
    </row>
    <row r="8" spans="2:44">
      <c r="B8" s="29">
        <v>2023</v>
      </c>
      <c r="C8" s="29">
        <v>1</v>
      </c>
      <c r="D8" s="29">
        <v>7</v>
      </c>
      <c r="E8" s="30"/>
      <c r="F8" s="29">
        <v>4</v>
      </c>
      <c r="G8" s="31" t="s">
        <v>485</v>
      </c>
      <c r="H8" s="32" t="s">
        <v>467</v>
      </c>
      <c r="I8" s="33" t="s">
        <v>47</v>
      </c>
      <c r="J8" s="32" t="s">
        <v>468</v>
      </c>
      <c r="K8" s="9"/>
      <c r="L8" s="10"/>
      <c r="M8" s="10"/>
      <c r="N8" s="10" t="s">
        <v>498</v>
      </c>
      <c r="O8" s="9" t="s">
        <v>469</v>
      </c>
      <c r="P8" s="9">
        <v>25</v>
      </c>
      <c r="Q8" s="34" t="s">
        <v>344</v>
      </c>
      <c r="R8" s="35">
        <v>1100</v>
      </c>
      <c r="S8" s="35"/>
      <c r="T8" s="36">
        <v>6000</v>
      </c>
      <c r="U8" s="36">
        <v>6000</v>
      </c>
      <c r="V8" s="35">
        <v>1100</v>
      </c>
      <c r="W8" s="35"/>
      <c r="X8" s="9">
        <v>1</v>
      </c>
      <c r="Y8" s="36">
        <v>6000</v>
      </c>
      <c r="Z8" s="9">
        <v>1</v>
      </c>
      <c r="AA8" s="36">
        <v>6000</v>
      </c>
      <c r="AB8" s="35"/>
      <c r="AC8" s="37"/>
      <c r="AD8" s="71"/>
      <c r="AE8" s="72"/>
      <c r="AF8" s="73"/>
      <c r="AG8" s="73"/>
      <c r="AH8" s="72"/>
      <c r="AI8" s="9" t="s">
        <v>5</v>
      </c>
      <c r="AJ8" s="32"/>
      <c r="AK8" s="32" t="s">
        <v>6</v>
      </c>
      <c r="AL8" s="32"/>
      <c r="AM8" s="40" t="s">
        <v>486</v>
      </c>
      <c r="AN8" s="43"/>
      <c r="AO8" s="34"/>
      <c r="AP8" s="34"/>
      <c r="AQ8" s="34"/>
      <c r="AR8" s="34"/>
    </row>
    <row r="9" spans="2:44">
      <c r="B9" s="29">
        <v>2023</v>
      </c>
      <c r="C9" s="29">
        <v>1</v>
      </c>
      <c r="D9" s="29">
        <v>7</v>
      </c>
      <c r="E9" s="30"/>
      <c r="F9" s="29"/>
      <c r="G9" s="31"/>
      <c r="H9" s="32" t="s">
        <v>467</v>
      </c>
      <c r="I9" s="68" t="s">
        <v>43</v>
      </c>
      <c r="J9" s="32" t="s">
        <v>468</v>
      </c>
      <c r="K9" s="9"/>
      <c r="L9" s="10"/>
      <c r="M9" s="10"/>
      <c r="N9" s="10"/>
      <c r="O9" s="69"/>
      <c r="P9" s="191">
        <v>25</v>
      </c>
      <c r="Q9" s="34" t="s">
        <v>483</v>
      </c>
      <c r="R9" s="35">
        <v>1100</v>
      </c>
      <c r="S9" s="35"/>
      <c r="T9" s="36" t="s">
        <v>30</v>
      </c>
      <c r="U9" s="472">
        <v>500</v>
      </c>
      <c r="V9" s="35">
        <v>1100</v>
      </c>
      <c r="W9" s="35"/>
      <c r="X9" s="9">
        <v>1</v>
      </c>
      <c r="Y9" s="35"/>
      <c r="Z9" s="9">
        <v>1</v>
      </c>
      <c r="AA9" s="472">
        <v>500</v>
      </c>
      <c r="AB9" s="35">
        <v>24550</v>
      </c>
      <c r="AC9" s="37" t="s">
        <v>505</v>
      </c>
      <c r="AD9" s="71"/>
      <c r="AE9" s="72"/>
      <c r="AF9" s="73"/>
      <c r="AG9" s="73"/>
      <c r="AH9" s="72"/>
      <c r="AI9" s="69"/>
      <c r="AJ9" s="67"/>
      <c r="AK9" s="32" t="s">
        <v>6</v>
      </c>
      <c r="AL9" s="32"/>
      <c r="AM9" s="40" t="s">
        <v>486</v>
      </c>
      <c r="AN9" s="43"/>
      <c r="AO9" s="42" t="s">
        <v>1408</v>
      </c>
      <c r="AP9" s="34"/>
      <c r="AQ9" s="34"/>
      <c r="AR9" s="34"/>
    </row>
    <row r="11" spans="2:44">
      <c r="B11" s="29">
        <v>2023</v>
      </c>
      <c r="C11" s="29">
        <v>1</v>
      </c>
      <c r="D11" s="29">
        <v>7</v>
      </c>
      <c r="E11" s="30"/>
      <c r="F11" s="29"/>
      <c r="G11" s="31"/>
      <c r="H11" s="32" t="s">
        <v>467</v>
      </c>
      <c r="I11" s="33" t="s">
        <v>58</v>
      </c>
      <c r="J11" s="32" t="s">
        <v>468</v>
      </c>
      <c r="K11" s="9"/>
      <c r="L11" s="10"/>
      <c r="M11" s="9"/>
      <c r="N11" s="10"/>
      <c r="O11" s="9"/>
      <c r="P11" s="9">
        <v>12</v>
      </c>
      <c r="Q11" s="34" t="s">
        <v>483</v>
      </c>
      <c r="R11" s="35">
        <v>1005</v>
      </c>
      <c r="S11" s="35"/>
      <c r="T11" s="36" t="s">
        <v>30</v>
      </c>
      <c r="U11" s="35">
        <v>200</v>
      </c>
      <c r="V11" s="35">
        <v>1005</v>
      </c>
      <c r="W11" s="35"/>
      <c r="X11" s="9">
        <v>1</v>
      </c>
      <c r="Y11" s="35">
        <v>200</v>
      </c>
      <c r="Z11" s="9">
        <v>1</v>
      </c>
      <c r="AA11" s="35">
        <v>200</v>
      </c>
      <c r="AB11" s="35"/>
      <c r="AC11" s="37"/>
      <c r="AD11" s="197"/>
      <c r="AE11" s="38"/>
      <c r="AF11" s="39"/>
      <c r="AG11" s="39"/>
      <c r="AH11" s="38"/>
      <c r="AI11" s="9"/>
      <c r="AJ11" s="32"/>
      <c r="AK11" s="32"/>
      <c r="AL11" s="32"/>
      <c r="AM11" s="40"/>
      <c r="AN11" s="43"/>
      <c r="AO11" s="34"/>
      <c r="AP11" s="34"/>
      <c r="AQ11" s="34"/>
      <c r="AR11" s="34"/>
    </row>
    <row r="12" spans="2:44">
      <c r="B12" s="29">
        <v>2023</v>
      </c>
      <c r="C12" s="29">
        <v>1</v>
      </c>
      <c r="D12" s="29">
        <v>7</v>
      </c>
      <c r="E12" s="30"/>
      <c r="F12" s="29">
        <v>4</v>
      </c>
      <c r="G12" s="31" t="s">
        <v>485</v>
      </c>
      <c r="H12" s="32" t="s">
        <v>467</v>
      </c>
      <c r="I12" s="33" t="s">
        <v>47</v>
      </c>
      <c r="J12" s="32" t="s">
        <v>468</v>
      </c>
      <c r="K12" s="9"/>
      <c r="L12" s="10"/>
      <c r="M12" s="10"/>
      <c r="N12" s="10" t="s">
        <v>498</v>
      </c>
      <c r="O12" s="9" t="s">
        <v>469</v>
      </c>
      <c r="P12" s="9">
        <v>25</v>
      </c>
      <c r="Q12" s="34" t="s">
        <v>344</v>
      </c>
      <c r="R12" s="35">
        <v>1000</v>
      </c>
      <c r="S12" s="35"/>
      <c r="T12" s="36">
        <v>6000</v>
      </c>
      <c r="U12" s="36">
        <v>6000</v>
      </c>
      <c r="V12" s="35">
        <v>1000</v>
      </c>
      <c r="W12" s="35"/>
      <c r="X12" s="9">
        <v>1</v>
      </c>
      <c r="Y12" s="36">
        <v>6000</v>
      </c>
      <c r="Z12" s="9">
        <v>1</v>
      </c>
      <c r="AA12" s="36">
        <v>6000</v>
      </c>
      <c r="AB12" s="35"/>
      <c r="AC12" s="37"/>
      <c r="AD12" s="37"/>
      <c r="AE12" s="38"/>
      <c r="AF12" s="39"/>
      <c r="AG12" s="39"/>
      <c r="AH12" s="38"/>
      <c r="AI12" s="9" t="s">
        <v>5</v>
      </c>
      <c r="AJ12" s="32"/>
      <c r="AK12" s="32" t="s">
        <v>6</v>
      </c>
      <c r="AL12" s="32"/>
      <c r="AM12" s="40" t="s">
        <v>486</v>
      </c>
      <c r="AN12" s="43"/>
      <c r="AO12" s="34"/>
      <c r="AP12" s="34"/>
      <c r="AQ12" s="34"/>
      <c r="AR12" s="34"/>
    </row>
    <row r="13" spans="2:44">
      <c r="B13" s="29">
        <v>2023</v>
      </c>
      <c r="C13" s="29">
        <v>1</v>
      </c>
      <c r="D13" s="29">
        <v>7</v>
      </c>
      <c r="E13" s="30"/>
      <c r="F13" s="29">
        <v>4</v>
      </c>
      <c r="G13" s="31" t="s">
        <v>485</v>
      </c>
      <c r="H13" s="32" t="s">
        <v>467</v>
      </c>
      <c r="I13" s="33" t="s">
        <v>47</v>
      </c>
      <c r="J13" s="32" t="s">
        <v>468</v>
      </c>
      <c r="K13" s="9"/>
      <c r="L13" s="10"/>
      <c r="M13" s="10"/>
      <c r="N13" s="10" t="s">
        <v>498</v>
      </c>
      <c r="O13" s="9" t="s">
        <v>469</v>
      </c>
      <c r="P13" s="9">
        <v>25</v>
      </c>
      <c r="Q13" s="34" t="s">
        <v>344</v>
      </c>
      <c r="R13" s="35">
        <v>1000</v>
      </c>
      <c r="S13" s="35"/>
      <c r="T13" s="36">
        <v>6000</v>
      </c>
      <c r="U13" s="36">
        <v>6000</v>
      </c>
      <c r="V13" s="35">
        <v>1000</v>
      </c>
      <c r="W13" s="35"/>
      <c r="X13" s="9">
        <v>1</v>
      </c>
      <c r="Y13" s="36">
        <v>6000</v>
      </c>
      <c r="Z13" s="9">
        <v>1</v>
      </c>
      <c r="AA13" s="36">
        <v>6000</v>
      </c>
      <c r="AB13" s="35"/>
      <c r="AC13" s="37"/>
      <c r="AD13" s="71"/>
      <c r="AE13" s="72"/>
      <c r="AF13" s="73"/>
      <c r="AG13" s="73"/>
      <c r="AH13" s="72"/>
      <c r="AI13" s="9" t="s">
        <v>5</v>
      </c>
      <c r="AJ13" s="32"/>
      <c r="AK13" s="32" t="s">
        <v>6</v>
      </c>
      <c r="AL13" s="32"/>
      <c r="AM13" s="40" t="s">
        <v>486</v>
      </c>
      <c r="AN13" s="43"/>
      <c r="AO13" s="34"/>
      <c r="AP13" s="34"/>
      <c r="AQ13" s="34"/>
      <c r="AR13" s="34"/>
    </row>
    <row r="14" spans="2:44">
      <c r="B14" s="29">
        <v>2023</v>
      </c>
      <c r="C14" s="29">
        <v>1</v>
      </c>
      <c r="D14" s="29">
        <v>7</v>
      </c>
      <c r="E14" s="30"/>
      <c r="F14" s="29">
        <v>4</v>
      </c>
      <c r="G14" s="31" t="s">
        <v>485</v>
      </c>
      <c r="H14" s="32" t="s">
        <v>467</v>
      </c>
      <c r="I14" s="33" t="s">
        <v>47</v>
      </c>
      <c r="J14" s="32" t="s">
        <v>468</v>
      </c>
      <c r="K14" s="9"/>
      <c r="L14" s="10"/>
      <c r="M14" s="10"/>
      <c r="N14" s="10" t="s">
        <v>498</v>
      </c>
      <c r="O14" s="9" t="s">
        <v>469</v>
      </c>
      <c r="P14" s="9">
        <v>25</v>
      </c>
      <c r="Q14" s="34" t="s">
        <v>344</v>
      </c>
      <c r="R14" s="35">
        <v>1000</v>
      </c>
      <c r="S14" s="35"/>
      <c r="T14" s="36">
        <v>6000</v>
      </c>
      <c r="U14" s="36">
        <v>6000</v>
      </c>
      <c r="V14" s="35">
        <v>1000</v>
      </c>
      <c r="W14" s="35"/>
      <c r="X14" s="9">
        <v>1</v>
      </c>
      <c r="Y14" s="36">
        <v>6000</v>
      </c>
      <c r="Z14" s="9">
        <v>1</v>
      </c>
      <c r="AA14" s="36">
        <v>6000</v>
      </c>
      <c r="AB14" s="35"/>
      <c r="AC14" s="37"/>
      <c r="AD14" s="71"/>
      <c r="AE14" s="72"/>
      <c r="AF14" s="73"/>
      <c r="AG14" s="73"/>
      <c r="AH14" s="72"/>
      <c r="AI14" s="9" t="s">
        <v>5</v>
      </c>
      <c r="AJ14" s="32"/>
      <c r="AK14" s="32" t="s">
        <v>6</v>
      </c>
      <c r="AL14" s="32"/>
      <c r="AM14" s="40" t="s">
        <v>486</v>
      </c>
      <c r="AN14" s="43"/>
      <c r="AO14" s="34"/>
      <c r="AP14" s="34"/>
      <c r="AQ14" s="34"/>
      <c r="AR14" s="34"/>
    </row>
    <row r="15" spans="2:44">
      <c r="B15" s="29">
        <v>2023</v>
      </c>
      <c r="C15" s="29">
        <v>1</v>
      </c>
      <c r="D15" s="29">
        <v>7</v>
      </c>
      <c r="E15" s="30"/>
      <c r="F15" s="29">
        <v>4</v>
      </c>
      <c r="G15" s="31" t="s">
        <v>485</v>
      </c>
      <c r="H15" s="32" t="s">
        <v>467</v>
      </c>
      <c r="I15" s="33" t="s">
        <v>47</v>
      </c>
      <c r="J15" s="32" t="s">
        <v>468</v>
      </c>
      <c r="K15" s="9"/>
      <c r="L15" s="10"/>
      <c r="M15" s="10"/>
      <c r="N15" s="10" t="s">
        <v>498</v>
      </c>
      <c r="O15" s="9" t="s">
        <v>469</v>
      </c>
      <c r="P15" s="9">
        <v>25</v>
      </c>
      <c r="Q15" s="34" t="s">
        <v>344</v>
      </c>
      <c r="R15" s="35">
        <v>1000</v>
      </c>
      <c r="S15" s="35"/>
      <c r="T15" s="36">
        <v>6000</v>
      </c>
      <c r="U15" s="36">
        <v>6000</v>
      </c>
      <c r="V15" s="35">
        <v>1000</v>
      </c>
      <c r="W15" s="35"/>
      <c r="X15" s="9">
        <v>1</v>
      </c>
      <c r="Y15" s="36">
        <v>6000</v>
      </c>
      <c r="Z15" s="9">
        <v>1</v>
      </c>
      <c r="AA15" s="36">
        <v>6000</v>
      </c>
      <c r="AB15" s="35"/>
      <c r="AC15" s="37"/>
      <c r="AD15" s="71"/>
      <c r="AE15" s="72"/>
      <c r="AF15" s="73"/>
      <c r="AG15" s="73"/>
      <c r="AH15" s="72"/>
      <c r="AI15" s="9" t="s">
        <v>5</v>
      </c>
      <c r="AJ15" s="32"/>
      <c r="AK15" s="32" t="s">
        <v>6</v>
      </c>
      <c r="AL15" s="32"/>
      <c r="AM15" s="40" t="s">
        <v>486</v>
      </c>
      <c r="AN15" s="43"/>
      <c r="AO15" s="34"/>
      <c r="AP15" s="34"/>
      <c r="AQ15" s="34"/>
      <c r="AR15" s="34"/>
    </row>
    <row r="16" spans="2:44">
      <c r="B16" s="29">
        <v>2023</v>
      </c>
      <c r="C16" s="29">
        <v>1</v>
      </c>
      <c r="D16" s="29">
        <v>7</v>
      </c>
      <c r="E16" s="30"/>
      <c r="F16" s="29"/>
      <c r="G16" s="31"/>
      <c r="H16" s="32" t="s">
        <v>467</v>
      </c>
      <c r="I16" s="68" t="s">
        <v>43</v>
      </c>
      <c r="J16" s="32" t="s">
        <v>468</v>
      </c>
      <c r="K16" s="9"/>
      <c r="L16" s="10"/>
      <c r="M16" s="10"/>
      <c r="N16" s="10"/>
      <c r="O16" s="69"/>
      <c r="P16" s="191">
        <v>25</v>
      </c>
      <c r="Q16" s="34" t="s">
        <v>483</v>
      </c>
      <c r="R16" s="35">
        <v>1000</v>
      </c>
      <c r="S16" s="35"/>
      <c r="T16" s="36" t="s">
        <v>30</v>
      </c>
      <c r="U16" s="472">
        <v>500</v>
      </c>
      <c r="V16" s="35">
        <v>1000</v>
      </c>
      <c r="W16" s="35"/>
      <c r="X16" s="9">
        <v>1</v>
      </c>
      <c r="Y16" s="35"/>
      <c r="Z16" s="9">
        <v>1</v>
      </c>
      <c r="AA16" s="472">
        <v>500</v>
      </c>
      <c r="AB16" s="35">
        <v>24550</v>
      </c>
      <c r="AC16" s="37" t="s">
        <v>506</v>
      </c>
      <c r="AD16" s="71"/>
      <c r="AE16" s="72"/>
      <c r="AF16" s="73"/>
      <c r="AG16" s="73"/>
      <c r="AH16" s="72"/>
      <c r="AI16" s="69"/>
      <c r="AJ16" s="67"/>
      <c r="AK16" s="32" t="s">
        <v>6</v>
      </c>
      <c r="AL16" s="32"/>
      <c r="AM16" s="40" t="s">
        <v>486</v>
      </c>
      <c r="AN16" s="43"/>
      <c r="AO16" s="42" t="s">
        <v>1408</v>
      </c>
      <c r="AP16" s="34"/>
      <c r="AQ16" s="34"/>
      <c r="AR16" s="34"/>
    </row>
  </sheetData>
  <phoneticPr fontId="9"/>
  <conditionalFormatting sqref="AL3">
    <cfRule type="cellIs" dxfId="44" priority="52" operator="equal">
      <formula>"良短"</formula>
    </cfRule>
    <cfRule type="cellIs" dxfId="43" priority="53" operator="equal">
      <formula>"保留"</formula>
    </cfRule>
    <cfRule type="cellIs" dxfId="42" priority="54" operator="equal">
      <formula>"合短"</formula>
    </cfRule>
  </conditionalFormatting>
  <conditionalFormatting sqref="AL4:AL5 AL8:AL9">
    <cfRule type="cellIs" dxfId="41" priority="40" operator="equal">
      <formula>"良短"</formula>
    </cfRule>
    <cfRule type="cellIs" dxfId="40" priority="41" operator="equal">
      <formula>"保留"</formula>
    </cfRule>
    <cfRule type="cellIs" dxfId="39" priority="42" operator="equal">
      <formula>"合短"</formula>
    </cfRule>
  </conditionalFormatting>
  <conditionalFormatting sqref="AL4:AL5 AL8:AL9">
    <cfRule type="cellIs" dxfId="38" priority="36" operator="equal">
      <formula>"ＮＧ"</formula>
    </cfRule>
    <cfRule type="cellIs" dxfId="37" priority="37" operator="equal">
      <formula>"良短"</formula>
    </cfRule>
    <cfRule type="cellIs" dxfId="36" priority="38" operator="equal">
      <formula>"保留"</formula>
    </cfRule>
    <cfRule type="cellIs" dxfId="35" priority="39" operator="equal">
      <formula>"合短"</formula>
    </cfRule>
  </conditionalFormatting>
  <conditionalFormatting sqref="AL6">
    <cfRule type="cellIs" dxfId="34" priority="29" operator="equal">
      <formula>"ＮＧ"</formula>
    </cfRule>
    <cfRule type="cellIs" dxfId="33" priority="30" operator="equal">
      <formula>"良短"</formula>
    </cfRule>
    <cfRule type="cellIs" dxfId="32" priority="31" operator="equal">
      <formula>"保留"</formula>
    </cfRule>
    <cfRule type="cellIs" dxfId="31" priority="32" operator="equal">
      <formula>"合短"</formula>
    </cfRule>
  </conditionalFormatting>
  <conditionalFormatting sqref="AL6">
    <cfRule type="cellIs" dxfId="30" priority="33" operator="equal">
      <formula>"良短"</formula>
    </cfRule>
    <cfRule type="cellIs" dxfId="29" priority="34" operator="equal">
      <formula>"保留"</formula>
    </cfRule>
    <cfRule type="cellIs" dxfId="28" priority="35" operator="equal">
      <formula>"合短"</formula>
    </cfRule>
  </conditionalFormatting>
  <conditionalFormatting sqref="AL7">
    <cfRule type="cellIs" dxfId="27" priority="22" operator="equal">
      <formula>"ＮＧ"</formula>
    </cfRule>
    <cfRule type="cellIs" dxfId="26" priority="23" operator="equal">
      <formula>"良短"</formula>
    </cfRule>
    <cfRule type="cellIs" dxfId="25" priority="24" operator="equal">
      <formula>"保留"</formula>
    </cfRule>
    <cfRule type="cellIs" dxfId="24" priority="25" operator="equal">
      <formula>"合短"</formula>
    </cfRule>
  </conditionalFormatting>
  <conditionalFormatting sqref="AL7">
    <cfRule type="cellIs" dxfId="23" priority="26" operator="equal">
      <formula>"良短"</formula>
    </cfRule>
    <cfRule type="cellIs" dxfId="22" priority="27" operator="equal">
      <formula>"保留"</formula>
    </cfRule>
    <cfRule type="cellIs" dxfId="21" priority="28" operator="equal">
      <formula>"合短"</formula>
    </cfRule>
  </conditionalFormatting>
  <conditionalFormatting sqref="AL11:AL12 AL15:AL16">
    <cfRule type="cellIs" dxfId="20" priority="19" operator="equal">
      <formula>"良短"</formula>
    </cfRule>
    <cfRule type="cellIs" dxfId="19" priority="20" operator="equal">
      <formula>"保留"</formula>
    </cfRule>
    <cfRule type="cellIs" dxfId="18" priority="21" operator="equal">
      <formula>"合短"</formula>
    </cfRule>
  </conditionalFormatting>
  <conditionalFormatting sqref="AL11:AL12 AL15:AL16">
    <cfRule type="cellIs" dxfId="17" priority="15" operator="equal">
      <formula>"ＮＧ"</formula>
    </cfRule>
    <cfRule type="cellIs" dxfId="16" priority="16" operator="equal">
      <formula>"良短"</formula>
    </cfRule>
    <cfRule type="cellIs" dxfId="15" priority="17" operator="equal">
      <formula>"保留"</formula>
    </cfRule>
    <cfRule type="cellIs" dxfId="14" priority="18" operator="equal">
      <formula>"合短"</formula>
    </cfRule>
  </conditionalFormatting>
  <conditionalFormatting sqref="AL13">
    <cfRule type="cellIs" dxfId="13" priority="8" operator="equal">
      <formula>"ＮＧ"</formula>
    </cfRule>
    <cfRule type="cellIs" dxfId="12" priority="9" operator="equal">
      <formula>"良短"</formula>
    </cfRule>
    <cfRule type="cellIs" dxfId="11" priority="10" operator="equal">
      <formula>"保留"</formula>
    </cfRule>
    <cfRule type="cellIs" dxfId="10" priority="11" operator="equal">
      <formula>"合短"</formula>
    </cfRule>
  </conditionalFormatting>
  <conditionalFormatting sqref="AL13">
    <cfRule type="cellIs" dxfId="9" priority="12" operator="equal">
      <formula>"良短"</formula>
    </cfRule>
    <cfRule type="cellIs" dxfId="8" priority="13" operator="equal">
      <formula>"保留"</formula>
    </cfRule>
    <cfRule type="cellIs" dxfId="7" priority="14" operator="equal">
      <formula>"合短"</formula>
    </cfRule>
  </conditionalFormatting>
  <conditionalFormatting sqref="AL14">
    <cfRule type="cellIs" dxfId="6" priority="1" operator="equal">
      <formula>"ＮＧ"</formula>
    </cfRule>
    <cfRule type="cellIs" dxfId="5" priority="2" operator="equal">
      <formula>"良短"</formula>
    </cfRule>
    <cfRule type="cellIs" dxfId="4" priority="3" operator="equal">
      <formula>"保留"</formula>
    </cfRule>
    <cfRule type="cellIs" dxfId="3" priority="4" operator="equal">
      <formula>"合短"</formula>
    </cfRule>
  </conditionalFormatting>
  <conditionalFormatting sqref="AL14">
    <cfRule type="cellIs" dxfId="2" priority="5" operator="equal">
      <formula>"良短"</formula>
    </cfRule>
    <cfRule type="cellIs" dxfId="1" priority="6" operator="equal">
      <formula>"保留"</formula>
    </cfRule>
    <cfRule type="cellIs" dxfId="0" priority="7" operator="equal">
      <formula>"合短"</formula>
    </cfRule>
  </conditionalFormatting>
  <dataValidations count="6">
    <dataValidation type="list" allowBlank="1" showInputMessage="1" showErrorMessage="1" sqref="AI4:AI9 AI11:AI16" xr:uid="{00000000-0002-0000-0F00-000000000000}">
      <formula1>"原反ｾｯﾄ,製品下ろし,切替,幅替え,その他,品質ﾄﾗﾌﾞﾙ,設備ﾄﾗﾌﾞﾙ,ﾒﾝﾃﾅﾝｽ,S5応援（生産),ﾘｰﾄﾞ作成,安全活動"</formula1>
    </dataValidation>
    <dataValidation type="list" allowBlank="1" showInputMessage="1" showErrorMessage="1" sqref="AJ4:AK9 AJ11:AK16" xr:uid="{00000000-0002-0000-0F00-000001000000}">
      <formula1>"内,外,両面"</formula1>
    </dataValidation>
    <dataValidation type="list" allowBlank="1" showInputMessage="1" showErrorMessage="1" sqref="AL4:AL9 AL11:AL16" xr:uid="{00000000-0002-0000-0F00-000002000000}">
      <formula1>"合定,合短,良短,保留,ＮＧ"</formula1>
    </dataValidation>
    <dataValidation type="list" allowBlank="1" showInputMessage="1" showErrorMessage="1" sqref="AM4:AM9 AM11:AM16" xr:uid="{00000000-0002-0000-0F00-000003000000}">
      <formula1>"FWP,ABS,Sｺｱ,Mｺｱ"</formula1>
    </dataValidation>
    <dataValidation type="list" allowBlank="1" showInputMessage="1" showErrorMessage="1" sqref="E4:E9 E11:E16" xr:uid="{00000000-0002-0000-0F00-000004000000}">
      <formula1>$E$2:$E$4</formula1>
    </dataValidation>
    <dataValidation type="list" allowBlank="1" showInputMessage="1" showErrorMessage="1" sqref="AP4:AP9 AP11:AP16" xr:uid="{00000000-0002-0000-0F00-000005000000}">
      <formula1>$AP$2:$AP$3</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2">
    <pageSetUpPr fitToPage="1"/>
  </sheetPr>
  <dimension ref="A1:AK29"/>
  <sheetViews>
    <sheetView showWhiteSpace="0" topLeftCell="A4" zoomScaleNormal="100" zoomScaleSheetLayoutView="90" workbookViewId="0">
      <selection activeCell="I16" sqref="I16"/>
    </sheetView>
  </sheetViews>
  <sheetFormatPr defaultRowHeight="13.5"/>
  <cols>
    <col min="1" max="1" width="1.25" customWidth="1"/>
    <col min="2" max="2" width="1.75" customWidth="1"/>
    <col min="3" max="3" width="9.875" customWidth="1"/>
    <col min="4" max="4" width="14.125" customWidth="1"/>
    <col min="5" max="5" width="14.625" customWidth="1"/>
    <col min="7" max="7" width="12.5" customWidth="1"/>
    <col min="8" max="8" width="14.875" customWidth="1"/>
    <col min="9" max="9" width="12.875" customWidth="1"/>
    <col min="12" max="12" width="13.625" customWidth="1"/>
    <col min="13" max="13" width="11.75" customWidth="1"/>
    <col min="14" max="14" width="9.75" customWidth="1"/>
    <col min="27" max="37" width="0" hidden="1" customWidth="1"/>
  </cols>
  <sheetData>
    <row r="1" spans="1:37" ht="42">
      <c r="A1" s="164"/>
      <c r="B1" s="164"/>
      <c r="C1" s="165" t="s">
        <v>2822</v>
      </c>
      <c r="D1" s="166" t="s">
        <v>397</v>
      </c>
      <c r="E1" s="167"/>
      <c r="F1" s="167"/>
      <c r="G1" s="168"/>
      <c r="H1" s="167" t="s">
        <v>398</v>
      </c>
      <c r="I1" s="167"/>
      <c r="J1" s="168"/>
      <c r="K1" s="164"/>
      <c r="L1" s="169" t="s">
        <v>399</v>
      </c>
      <c r="M1" s="164"/>
    </row>
    <row r="2" spans="1:37" ht="24">
      <c r="A2" s="164"/>
      <c r="B2" s="164"/>
      <c r="C2" s="355" t="s">
        <v>1191</v>
      </c>
      <c r="D2" s="356" t="s">
        <v>716</v>
      </c>
      <c r="E2" s="356"/>
      <c r="F2" s="168"/>
      <c r="G2" s="168" t="s">
        <v>1192</v>
      </c>
      <c r="H2" s="194" t="s">
        <v>1434</v>
      </c>
      <c r="I2" s="170"/>
      <c r="J2" s="168"/>
      <c r="K2" s="168" t="s">
        <v>1191</v>
      </c>
      <c r="L2" s="170" t="s">
        <v>422</v>
      </c>
      <c r="M2" s="615"/>
      <c r="N2" s="170" t="s">
        <v>1193</v>
      </c>
      <c r="AA2">
        <f>IFERROR(VALUE(LEFT(D2,LEN(D2)-1)),"")</f>
        <v>1260</v>
      </c>
      <c r="AB2" t="str">
        <f t="shared" ref="AB2:AK17" si="0">IFERROR(VALUE(LEFT(E2,LEN(E2)-1)),"")</f>
        <v/>
      </c>
      <c r="AC2" t="str">
        <f t="shared" si="0"/>
        <v/>
      </c>
      <c r="AD2" t="str">
        <f t="shared" si="0"/>
        <v/>
      </c>
      <c r="AE2">
        <f t="shared" si="0"/>
        <v>1325</v>
      </c>
      <c r="AF2" t="str">
        <f t="shared" si="0"/>
        <v/>
      </c>
      <c r="AG2" t="str">
        <f t="shared" si="0"/>
        <v/>
      </c>
      <c r="AH2" t="str">
        <f t="shared" si="0"/>
        <v/>
      </c>
      <c r="AI2">
        <f t="shared" si="0"/>
        <v>1255</v>
      </c>
      <c r="AJ2" t="str">
        <f t="shared" si="0"/>
        <v/>
      </c>
      <c r="AK2">
        <f t="shared" si="0"/>
        <v>0</v>
      </c>
    </row>
    <row r="3" spans="1:37" ht="24">
      <c r="A3" s="164"/>
      <c r="B3" s="164"/>
      <c r="C3" s="355"/>
      <c r="D3" s="356" t="s">
        <v>422</v>
      </c>
      <c r="E3" s="356"/>
      <c r="F3" s="194"/>
      <c r="G3" s="168"/>
      <c r="H3" s="194" t="s">
        <v>422</v>
      </c>
      <c r="I3" s="170"/>
      <c r="J3" s="170"/>
      <c r="K3" s="168"/>
      <c r="L3" s="170" t="s">
        <v>401</v>
      </c>
      <c r="M3" s="170"/>
      <c r="N3" s="170" t="s">
        <v>1193</v>
      </c>
      <c r="AA3">
        <f>IFERROR(VALUE(LEFT(D3,LEN(D3)-1)),"")</f>
        <v>1255</v>
      </c>
      <c r="AB3" t="str">
        <f t="shared" si="0"/>
        <v/>
      </c>
      <c r="AC3" t="str">
        <f t="shared" si="0"/>
        <v/>
      </c>
      <c r="AD3" t="str">
        <f t="shared" si="0"/>
        <v/>
      </c>
      <c r="AE3">
        <f t="shared" si="0"/>
        <v>1255</v>
      </c>
      <c r="AF3" t="str">
        <f t="shared" si="0"/>
        <v/>
      </c>
      <c r="AG3" t="str">
        <f t="shared" si="0"/>
        <v/>
      </c>
      <c r="AH3" t="str">
        <f t="shared" si="0"/>
        <v/>
      </c>
      <c r="AI3">
        <f t="shared" si="0"/>
        <v>1205</v>
      </c>
      <c r="AJ3" t="str">
        <f t="shared" si="0"/>
        <v/>
      </c>
      <c r="AK3">
        <f t="shared" si="0"/>
        <v>0</v>
      </c>
    </row>
    <row r="4" spans="1:37" ht="24">
      <c r="A4" s="164"/>
      <c r="B4" s="164"/>
      <c r="C4" s="355"/>
      <c r="D4" s="356" t="s">
        <v>412</v>
      </c>
      <c r="E4" s="356"/>
      <c r="F4" s="170"/>
      <c r="G4" s="168"/>
      <c r="H4" s="194" t="s">
        <v>1203</v>
      </c>
      <c r="I4" s="170"/>
      <c r="J4" s="170"/>
      <c r="K4" s="168"/>
      <c r="L4" s="170" t="s">
        <v>412</v>
      </c>
      <c r="M4" s="170"/>
      <c r="N4" s="170" t="s">
        <v>1193</v>
      </c>
      <c r="AA4" t="str">
        <f>IFERROR(VALUE(LEFT(#REF!,LEN(#REF!)-1)),"")</f>
        <v/>
      </c>
      <c r="AB4" t="str">
        <f>IFERROR(VALUE(LEFT(#REF!,LEN(#REF!)-1)),"")</f>
        <v/>
      </c>
      <c r="AC4" t="str">
        <f t="shared" si="0"/>
        <v/>
      </c>
      <c r="AD4" t="str">
        <f t="shared" si="0"/>
        <v/>
      </c>
      <c r="AE4">
        <f t="shared" si="0"/>
        <v>1240</v>
      </c>
      <c r="AF4" t="str">
        <f t="shared" si="0"/>
        <v/>
      </c>
      <c r="AG4" t="str">
        <f t="shared" si="0"/>
        <v/>
      </c>
      <c r="AH4" t="str">
        <f t="shared" si="0"/>
        <v/>
      </c>
      <c r="AI4">
        <f t="shared" si="0"/>
        <v>1200</v>
      </c>
      <c r="AJ4" t="str">
        <f t="shared" si="0"/>
        <v/>
      </c>
      <c r="AK4">
        <f t="shared" si="0"/>
        <v>0</v>
      </c>
    </row>
    <row r="5" spans="1:37" ht="24">
      <c r="A5" s="164"/>
      <c r="B5" s="164"/>
      <c r="C5" s="355"/>
      <c r="D5" s="356" t="s">
        <v>412</v>
      </c>
      <c r="E5" s="356" t="s">
        <v>1449</v>
      </c>
      <c r="F5" s="170"/>
      <c r="G5" s="168"/>
      <c r="H5" s="194" t="s">
        <v>401</v>
      </c>
      <c r="I5" s="170"/>
      <c r="J5" s="168"/>
      <c r="K5" s="164"/>
      <c r="L5" s="170" t="s">
        <v>409</v>
      </c>
      <c r="M5" s="170"/>
      <c r="N5" s="170" t="s">
        <v>1193</v>
      </c>
      <c r="AA5">
        <f>IFERROR(VALUE(LEFT(D4,LEN(D4)-1)),"")</f>
        <v>1200</v>
      </c>
      <c r="AB5" t="str">
        <f>IFERROR(VALUE(LEFT(E4,LEN(E4)-1)),"")</f>
        <v/>
      </c>
      <c r="AC5" t="str">
        <f t="shared" si="0"/>
        <v/>
      </c>
      <c r="AD5" t="str">
        <f t="shared" si="0"/>
        <v/>
      </c>
      <c r="AE5">
        <f t="shared" si="0"/>
        <v>1205</v>
      </c>
      <c r="AF5" t="str">
        <f t="shared" si="0"/>
        <v/>
      </c>
      <c r="AG5" t="str">
        <f t="shared" si="0"/>
        <v/>
      </c>
      <c r="AH5" t="str">
        <f t="shared" si="0"/>
        <v/>
      </c>
      <c r="AI5">
        <f t="shared" si="0"/>
        <v>1195</v>
      </c>
      <c r="AJ5" t="str">
        <f t="shared" si="0"/>
        <v/>
      </c>
      <c r="AK5">
        <f t="shared" si="0"/>
        <v>0</v>
      </c>
    </row>
    <row r="6" spans="1:37" ht="24">
      <c r="A6" s="164"/>
      <c r="B6" s="164"/>
      <c r="C6" s="355"/>
      <c r="D6" s="356" t="s">
        <v>400</v>
      </c>
      <c r="E6" s="356" t="s">
        <v>3274</v>
      </c>
      <c r="F6" s="356"/>
      <c r="G6" s="168"/>
      <c r="H6" s="194" t="s">
        <v>412</v>
      </c>
      <c r="I6" s="170"/>
      <c r="J6" s="170"/>
      <c r="K6" s="164"/>
      <c r="L6" s="170" t="s">
        <v>459</v>
      </c>
      <c r="N6" s="170" t="s">
        <v>463</v>
      </c>
      <c r="AA6" t="str">
        <f>IFERROR(VALUE(LEFT(#REF!,LEN(#REF!)-1)),"")</f>
        <v/>
      </c>
      <c r="AB6" t="str">
        <f>IFERROR(VALUE(LEFT(#REF!,LEN(#REF!)-1)),"")</f>
        <v/>
      </c>
      <c r="AC6" t="str">
        <f>IFERROR(VALUE(LEFT(#REF!,LEN(#REF!)-1)),"")</f>
        <v/>
      </c>
      <c r="AD6" t="str">
        <f t="shared" si="0"/>
        <v/>
      </c>
      <c r="AE6">
        <f t="shared" si="0"/>
        <v>1200</v>
      </c>
      <c r="AF6" t="str">
        <f t="shared" si="0"/>
        <v/>
      </c>
      <c r="AG6" t="str">
        <f t="shared" si="0"/>
        <v/>
      </c>
      <c r="AH6" t="str">
        <f t="shared" si="0"/>
        <v/>
      </c>
      <c r="AI6">
        <f t="shared" si="0"/>
        <v>1170</v>
      </c>
      <c r="AJ6" t="str">
        <f t="shared" si="0"/>
        <v/>
      </c>
      <c r="AK6">
        <f t="shared" si="0"/>
        <v>0</v>
      </c>
    </row>
    <row r="7" spans="1:37" ht="24">
      <c r="A7" s="164"/>
      <c r="B7" s="164"/>
      <c r="C7" s="355"/>
      <c r="D7" s="356" t="s">
        <v>400</v>
      </c>
      <c r="E7" s="356"/>
      <c r="F7" s="170"/>
      <c r="G7" s="168"/>
      <c r="H7" s="194" t="s">
        <v>409</v>
      </c>
      <c r="I7" s="170" t="s">
        <v>1447</v>
      </c>
      <c r="J7" s="170"/>
      <c r="K7" s="164"/>
      <c r="L7" s="170" t="s">
        <v>657</v>
      </c>
      <c r="N7" s="170" t="s">
        <v>1193</v>
      </c>
      <c r="AA7">
        <f>IFERROR(VALUE(LEFT(D5,LEN(D5)-1)),"")</f>
        <v>1200</v>
      </c>
      <c r="AB7">
        <f>IFERROR(VALUE(LEFT(E5,LEN(E5)-1)),"")</f>
        <v>2300</v>
      </c>
      <c r="AC7" t="str">
        <f t="shared" si="0"/>
        <v/>
      </c>
      <c r="AD7" t="str">
        <f t="shared" si="0"/>
        <v/>
      </c>
      <c r="AE7">
        <f t="shared" si="0"/>
        <v>1195</v>
      </c>
      <c r="AF7">
        <f t="shared" si="0"/>
        <v>550</v>
      </c>
      <c r="AG7" t="str">
        <f t="shared" si="0"/>
        <v/>
      </c>
      <c r="AH7" t="str">
        <f t="shared" si="0"/>
        <v/>
      </c>
      <c r="AI7">
        <f t="shared" si="0"/>
        <v>1160</v>
      </c>
      <c r="AJ7" t="str">
        <f t="shared" si="0"/>
        <v/>
      </c>
      <c r="AK7">
        <f t="shared" si="0"/>
        <v>0</v>
      </c>
    </row>
    <row r="8" spans="1:37" ht="24">
      <c r="A8" s="164"/>
      <c r="B8" s="164"/>
      <c r="C8" s="355"/>
      <c r="D8" s="356" t="s">
        <v>425</v>
      </c>
      <c r="E8" s="356"/>
      <c r="F8" s="170"/>
      <c r="G8" s="168"/>
      <c r="H8" s="194" t="s">
        <v>657</v>
      </c>
      <c r="I8" s="170"/>
      <c r="J8" s="170"/>
      <c r="K8" s="164"/>
      <c r="L8" s="170" t="s">
        <v>429</v>
      </c>
      <c r="N8" s="170" t="s">
        <v>1193</v>
      </c>
      <c r="AA8">
        <f t="shared" ref="AA8:AB10" si="1">IFERROR(VALUE(LEFT(D7,LEN(D7)-1)),"")</f>
        <v>1120</v>
      </c>
      <c r="AB8" t="str">
        <f t="shared" si="1"/>
        <v/>
      </c>
      <c r="AC8" t="str">
        <f t="shared" si="0"/>
        <v/>
      </c>
      <c r="AD8" t="str">
        <f t="shared" si="0"/>
        <v/>
      </c>
      <c r="AE8">
        <f t="shared" si="0"/>
        <v>1160</v>
      </c>
      <c r="AF8" t="str">
        <f t="shared" si="0"/>
        <v/>
      </c>
      <c r="AG8" t="str">
        <f t="shared" si="0"/>
        <v/>
      </c>
      <c r="AH8" t="str">
        <f t="shared" si="0"/>
        <v/>
      </c>
      <c r="AI8">
        <f t="shared" si="0"/>
        <v>1150</v>
      </c>
      <c r="AJ8" t="str">
        <f t="shared" si="0"/>
        <v/>
      </c>
      <c r="AK8">
        <f t="shared" si="0"/>
        <v>0</v>
      </c>
    </row>
    <row r="9" spans="1:37" ht="24">
      <c r="A9" s="164"/>
      <c r="B9" s="164"/>
      <c r="C9" s="355"/>
      <c r="D9" s="356" t="s">
        <v>405</v>
      </c>
      <c r="E9" s="356" t="s">
        <v>1782</v>
      </c>
      <c r="F9" s="170"/>
      <c r="G9" s="168"/>
      <c r="H9" s="194" t="s">
        <v>429</v>
      </c>
      <c r="I9" s="170" t="s">
        <v>2670</v>
      </c>
      <c r="J9" s="170"/>
      <c r="K9" s="164"/>
      <c r="L9" s="170" t="s">
        <v>421</v>
      </c>
      <c r="M9" s="170"/>
      <c r="N9" s="170" t="s">
        <v>2934</v>
      </c>
      <c r="AA9">
        <f t="shared" si="1"/>
        <v>1100</v>
      </c>
      <c r="AB9" t="str">
        <f t="shared" si="1"/>
        <v/>
      </c>
      <c r="AC9" t="str">
        <f t="shared" si="0"/>
        <v/>
      </c>
      <c r="AD9" t="str">
        <f t="shared" si="0"/>
        <v/>
      </c>
      <c r="AE9">
        <f t="shared" si="0"/>
        <v>1150</v>
      </c>
      <c r="AF9">
        <f t="shared" si="0"/>
        <v>830</v>
      </c>
      <c r="AG9" t="str">
        <f t="shared" si="0"/>
        <v/>
      </c>
      <c r="AH9" t="str">
        <f t="shared" si="0"/>
        <v/>
      </c>
      <c r="AI9">
        <f t="shared" si="0"/>
        <v>1125</v>
      </c>
      <c r="AJ9" t="str">
        <f t="shared" si="0"/>
        <v/>
      </c>
      <c r="AK9">
        <f t="shared" si="0"/>
        <v>2</v>
      </c>
    </row>
    <row r="10" spans="1:37" ht="24">
      <c r="A10" s="164"/>
      <c r="B10" s="164"/>
      <c r="C10" s="355"/>
      <c r="D10" s="356" t="s">
        <v>403</v>
      </c>
      <c r="E10" s="356"/>
      <c r="F10" s="168"/>
      <c r="G10" s="168"/>
      <c r="H10" s="194" t="s">
        <v>421</v>
      </c>
      <c r="I10" s="170" t="s">
        <v>2937</v>
      </c>
      <c r="J10" s="170"/>
      <c r="K10" s="168"/>
      <c r="L10" s="170" t="s">
        <v>400</v>
      </c>
      <c r="M10" s="569"/>
      <c r="N10" s="170" t="s">
        <v>3327</v>
      </c>
      <c r="AA10">
        <f t="shared" si="1"/>
        <v>1050</v>
      </c>
      <c r="AB10">
        <f t="shared" si="1"/>
        <v>3500</v>
      </c>
      <c r="AC10" t="str">
        <f t="shared" si="0"/>
        <v/>
      </c>
      <c r="AD10" t="str">
        <f t="shared" si="0"/>
        <v/>
      </c>
      <c r="AE10">
        <f t="shared" si="0"/>
        <v>1125</v>
      </c>
      <c r="AF10" t="str">
        <f>IFERROR(VALUE(LEFT(#REF!,LEN(#REF!)-1)),"")</f>
        <v/>
      </c>
      <c r="AG10" t="str">
        <f t="shared" si="0"/>
        <v/>
      </c>
      <c r="AH10" t="str">
        <f t="shared" si="0"/>
        <v/>
      </c>
      <c r="AI10">
        <f t="shared" si="0"/>
        <v>1120</v>
      </c>
      <c r="AJ10" t="str">
        <f t="shared" si="0"/>
        <v/>
      </c>
      <c r="AK10">
        <f t="shared" si="0"/>
        <v>6</v>
      </c>
    </row>
    <row r="11" spans="1:37" ht="24">
      <c r="A11" s="164"/>
      <c r="B11" s="164"/>
      <c r="C11" s="168"/>
      <c r="D11" s="356"/>
      <c r="E11" s="356"/>
      <c r="F11" s="170"/>
      <c r="G11" s="168"/>
      <c r="H11" s="194" t="s">
        <v>400</v>
      </c>
      <c r="I11" s="170"/>
      <c r="J11" s="170"/>
      <c r="K11" s="168"/>
      <c r="L11" s="170" t="s">
        <v>425</v>
      </c>
      <c r="N11" s="170" t="s">
        <v>2934</v>
      </c>
      <c r="AA11" t="str">
        <f>IFERROR(VALUE(LEFT(D11,LEN(D11)-1)),"")</f>
        <v/>
      </c>
      <c r="AB11" t="str">
        <f t="shared" si="0"/>
        <v/>
      </c>
      <c r="AC11" t="str">
        <f t="shared" si="0"/>
        <v/>
      </c>
      <c r="AD11" t="str">
        <f t="shared" si="0"/>
        <v/>
      </c>
      <c r="AE11">
        <f t="shared" si="0"/>
        <v>1120</v>
      </c>
      <c r="AF11" t="str">
        <f>IFERROR(VALUE(LEFT(#REF!,LEN(#REF!)-1)),"")</f>
        <v/>
      </c>
      <c r="AG11" t="str">
        <f t="shared" si="0"/>
        <v/>
      </c>
      <c r="AH11" t="str">
        <f t="shared" si="0"/>
        <v/>
      </c>
      <c r="AI11">
        <f t="shared" si="0"/>
        <v>1100</v>
      </c>
      <c r="AJ11" t="str">
        <f t="shared" si="0"/>
        <v/>
      </c>
      <c r="AK11">
        <f t="shared" si="0"/>
        <v>2</v>
      </c>
    </row>
    <row r="12" spans="1:37" ht="24">
      <c r="A12" s="164"/>
      <c r="B12" s="164"/>
      <c r="C12" s="168"/>
      <c r="D12" s="194"/>
      <c r="E12" s="170"/>
      <c r="G12" s="170"/>
      <c r="H12" s="194" t="s">
        <v>400</v>
      </c>
      <c r="I12" s="170"/>
      <c r="J12" s="170"/>
      <c r="K12" s="164"/>
      <c r="L12" s="170" t="s">
        <v>460</v>
      </c>
      <c r="M12" s="170"/>
      <c r="N12" s="170" t="s">
        <v>1193</v>
      </c>
      <c r="AA12" t="str">
        <f>IFERROR(VALUE(LEFT(D12,LEN(D12)-1)),"")</f>
        <v/>
      </c>
      <c r="AB12" t="str">
        <f t="shared" si="0"/>
        <v/>
      </c>
      <c r="AC12" t="str">
        <f>IFERROR(VALUE(LEFT(G12,LEN(G12)-1)),"")</f>
        <v/>
      </c>
      <c r="AD12" t="str">
        <f>IFERROR(VALUE(LEFT(#REF!,LEN(#REF!)-1)),"")</f>
        <v/>
      </c>
      <c r="AE12">
        <f t="shared" si="0"/>
        <v>1120</v>
      </c>
      <c r="AF12" t="str">
        <f t="shared" si="0"/>
        <v/>
      </c>
      <c r="AG12" t="str">
        <f t="shared" si="0"/>
        <v/>
      </c>
      <c r="AH12" t="str">
        <f t="shared" si="0"/>
        <v/>
      </c>
      <c r="AI12">
        <f t="shared" si="0"/>
        <v>1060</v>
      </c>
      <c r="AJ12" t="str">
        <f t="shared" si="0"/>
        <v/>
      </c>
      <c r="AK12">
        <f t="shared" si="0"/>
        <v>0</v>
      </c>
    </row>
    <row r="13" spans="1:37" ht="24">
      <c r="A13" s="164" t="s">
        <v>869</v>
      </c>
      <c r="B13" s="164"/>
      <c r="C13" s="168" t="s">
        <v>1192</v>
      </c>
      <c r="D13" s="194" t="s">
        <v>881</v>
      </c>
      <c r="E13" s="170"/>
      <c r="F13" s="170"/>
      <c r="G13" s="168"/>
      <c r="H13" s="194" t="s">
        <v>780</v>
      </c>
      <c r="I13" s="170"/>
      <c r="J13" s="170"/>
      <c r="K13" s="168"/>
      <c r="L13" s="170" t="s">
        <v>405</v>
      </c>
      <c r="M13" s="170"/>
      <c r="N13" s="170" t="s">
        <v>1193</v>
      </c>
      <c r="AA13" t="str">
        <f>IFERROR(VALUE(LEFT(#REF!,LEN(#REF!)-1)),"")</f>
        <v/>
      </c>
      <c r="AB13" t="str">
        <f>IFERROR(VALUE(LEFT(#REF!,LEN(#REF!)-1)),"")</f>
        <v/>
      </c>
      <c r="AC13" t="str">
        <f t="shared" si="0"/>
        <v/>
      </c>
      <c r="AD13" t="str">
        <f t="shared" si="0"/>
        <v/>
      </c>
      <c r="AE13">
        <f t="shared" si="0"/>
        <v>1110</v>
      </c>
      <c r="AF13" t="str">
        <f t="shared" si="0"/>
        <v/>
      </c>
      <c r="AG13" t="str">
        <f t="shared" si="0"/>
        <v/>
      </c>
      <c r="AH13" t="str">
        <f t="shared" si="0"/>
        <v/>
      </c>
      <c r="AI13">
        <f t="shared" si="0"/>
        <v>1050</v>
      </c>
      <c r="AJ13" t="str">
        <f t="shared" si="0"/>
        <v/>
      </c>
      <c r="AK13">
        <f t="shared" si="0"/>
        <v>0</v>
      </c>
    </row>
    <row r="14" spans="1:37" ht="24">
      <c r="A14" s="164"/>
      <c r="B14" s="164"/>
      <c r="C14" s="168"/>
      <c r="D14" s="194" t="s">
        <v>2131</v>
      </c>
      <c r="E14" s="170"/>
      <c r="F14" s="170"/>
      <c r="G14" s="168"/>
      <c r="H14" s="194" t="s">
        <v>425</v>
      </c>
      <c r="I14" s="170"/>
      <c r="J14" s="170"/>
      <c r="K14" s="168"/>
      <c r="L14" s="687" t="s">
        <v>431</v>
      </c>
      <c r="M14" s="688"/>
      <c r="N14" s="688" t="s">
        <v>1193</v>
      </c>
      <c r="AA14" t="str">
        <f>IFERROR(VALUE(LEFT(#REF!,LEN(#REF!)-1)),"")</f>
        <v/>
      </c>
      <c r="AB14" t="str">
        <f>IFERROR(VALUE(LEFT(#REF!,LEN(#REF!)-1)),"")</f>
        <v/>
      </c>
      <c r="AC14" t="str">
        <f>IFERROR(VALUE(LEFT(#REF!,LEN(#REF!)-1)),"")</f>
        <v/>
      </c>
      <c r="AD14" t="str">
        <f t="shared" si="0"/>
        <v/>
      </c>
      <c r="AE14">
        <f t="shared" si="0"/>
        <v>1100</v>
      </c>
      <c r="AF14" t="str">
        <f t="shared" si="0"/>
        <v/>
      </c>
      <c r="AG14" t="str">
        <f t="shared" si="0"/>
        <v/>
      </c>
      <c r="AH14" t="str">
        <f t="shared" si="0"/>
        <v/>
      </c>
      <c r="AI14">
        <f t="shared" si="0"/>
        <v>1040</v>
      </c>
      <c r="AJ14" t="str">
        <f t="shared" si="0"/>
        <v/>
      </c>
      <c r="AK14">
        <f t="shared" si="0"/>
        <v>0</v>
      </c>
    </row>
    <row r="15" spans="1:37" ht="24">
      <c r="A15" s="164"/>
      <c r="B15" s="164"/>
      <c r="C15" s="168"/>
      <c r="D15" s="194" t="s">
        <v>2131</v>
      </c>
      <c r="E15" s="170" t="s">
        <v>3340</v>
      </c>
      <c r="G15" s="168"/>
      <c r="H15" s="194" t="s">
        <v>405</v>
      </c>
      <c r="I15" s="170" t="s">
        <v>3247</v>
      </c>
      <c r="J15" s="170"/>
      <c r="K15" s="168"/>
      <c r="L15" s="194" t="s">
        <v>402</v>
      </c>
      <c r="M15" s="170"/>
      <c r="N15" s="170" t="s">
        <v>3341</v>
      </c>
      <c r="AA15">
        <f>IFERROR(VALUE(LEFT(D13,LEN(D13)-1)),"")</f>
        <v>1370</v>
      </c>
      <c r="AB15" t="str">
        <f>IFERROR(VALUE(LEFT(E13,LEN(E13)-1)),"")</f>
        <v/>
      </c>
      <c r="AC15" t="str">
        <f>IFERROR(VALUE(LEFT(F14,LEN(F14)-1)),"")</f>
        <v/>
      </c>
      <c r="AD15" t="str">
        <f t="shared" si="0"/>
        <v/>
      </c>
      <c r="AE15">
        <f t="shared" si="0"/>
        <v>1050</v>
      </c>
      <c r="AF15">
        <f t="shared" si="0"/>
        <v>400</v>
      </c>
      <c r="AG15" t="str">
        <f t="shared" si="0"/>
        <v/>
      </c>
      <c r="AH15" t="str">
        <f t="shared" si="0"/>
        <v/>
      </c>
      <c r="AI15">
        <f t="shared" si="0"/>
        <v>1030</v>
      </c>
      <c r="AJ15" t="str">
        <f t="shared" si="0"/>
        <v/>
      </c>
      <c r="AK15">
        <f t="shared" si="0"/>
        <v>2</v>
      </c>
    </row>
    <row r="16" spans="1:37" ht="24">
      <c r="A16" s="164"/>
      <c r="B16" s="164"/>
      <c r="C16" s="168"/>
      <c r="D16" s="194" t="s">
        <v>1434</v>
      </c>
      <c r="E16" s="170"/>
      <c r="F16" s="170"/>
      <c r="G16" s="168"/>
      <c r="H16" s="194" t="s">
        <v>431</v>
      </c>
      <c r="I16" s="170" t="s">
        <v>3247</v>
      </c>
      <c r="J16" s="170"/>
      <c r="K16" s="164"/>
      <c r="L16" s="170" t="s">
        <v>404</v>
      </c>
      <c r="M16" s="170"/>
      <c r="N16" s="170" t="s">
        <v>3246</v>
      </c>
      <c r="AA16" t="str">
        <f>IFERROR(VALUE(LEFT(#REF!,LEN(#REF!)-1)),"")</f>
        <v/>
      </c>
      <c r="AB16" t="str">
        <f>IFERROR(VALUE(LEFT(#REF!,LEN(#REF!)-1)),"")</f>
        <v/>
      </c>
      <c r="AC16" t="str">
        <f>IFERROR(VALUE(LEFT(F16,LEN(F16)-1)),"")</f>
        <v/>
      </c>
      <c r="AD16" t="str">
        <f t="shared" si="0"/>
        <v/>
      </c>
      <c r="AE16">
        <f>IFERROR(VALUE(LEFT(H16,LEN(H16)-1)),"")</f>
        <v>1040</v>
      </c>
      <c r="AF16" t="str">
        <f>IFERROR(VALUE(LEFT(#REF!,LEN(#REF!)-1)),"")</f>
        <v/>
      </c>
      <c r="AG16" t="str">
        <f t="shared" si="0"/>
        <v/>
      </c>
      <c r="AH16" t="str">
        <f t="shared" si="0"/>
        <v/>
      </c>
      <c r="AI16">
        <f t="shared" si="0"/>
        <v>1020</v>
      </c>
      <c r="AJ16" t="str">
        <f t="shared" si="0"/>
        <v/>
      </c>
      <c r="AK16">
        <f t="shared" si="0"/>
        <v>1</v>
      </c>
    </row>
    <row r="17" spans="1:37" ht="24">
      <c r="A17" s="164"/>
      <c r="B17" s="164"/>
      <c r="C17" s="168"/>
      <c r="D17" s="194" t="s">
        <v>412</v>
      </c>
      <c r="E17" s="170"/>
      <c r="F17" s="170"/>
      <c r="G17" s="168"/>
      <c r="H17" s="687" t="s">
        <v>402</v>
      </c>
      <c r="I17" s="688" t="s">
        <v>3247</v>
      </c>
      <c r="J17" s="170"/>
      <c r="K17" s="168"/>
      <c r="L17" s="170" t="s">
        <v>403</v>
      </c>
      <c r="M17" s="170"/>
      <c r="N17" s="170" t="s">
        <v>3334</v>
      </c>
      <c r="AA17">
        <f>IFERROR(VALUE(LEFT(D16,LEN(D16)-1)),"")</f>
        <v>1325</v>
      </c>
      <c r="AB17" t="str">
        <f>IFERROR(VALUE(LEFT(E16,LEN(E16)-1)),"")</f>
        <v/>
      </c>
      <c r="AC17" t="str">
        <f>IFERROR(VALUE(LEFT(F17,LEN(F17)-1)),"")</f>
        <v/>
      </c>
      <c r="AD17" t="str">
        <f t="shared" si="0"/>
        <v/>
      </c>
      <c r="AE17">
        <f>IFERROR(VALUE(LEFT(H17,LEN(H17)-1)),"")</f>
        <v>1030</v>
      </c>
      <c r="AF17">
        <f>IFERROR(VALUE(LEFT(I17,LEN(I17)-1)),"")</f>
        <v>400</v>
      </c>
      <c r="AG17" t="str">
        <f t="shared" si="0"/>
        <v/>
      </c>
      <c r="AH17" t="str">
        <f t="shared" si="0"/>
        <v/>
      </c>
      <c r="AI17">
        <f t="shared" si="0"/>
        <v>1005</v>
      </c>
      <c r="AJ17" t="str">
        <f t="shared" si="0"/>
        <v/>
      </c>
      <c r="AK17">
        <f t="shared" si="0"/>
        <v>24</v>
      </c>
    </row>
    <row r="18" spans="1:37" ht="24">
      <c r="A18" s="164"/>
      <c r="B18" s="164"/>
      <c r="C18" s="168"/>
      <c r="D18" s="194" t="s">
        <v>429</v>
      </c>
      <c r="E18" s="170"/>
      <c r="H18" s="194" t="s">
        <v>404</v>
      </c>
      <c r="I18" s="170" t="s">
        <v>3247</v>
      </c>
      <c r="J18" s="170"/>
      <c r="K18" s="168"/>
      <c r="L18" s="170"/>
      <c r="M18" s="170"/>
      <c r="N18" s="170"/>
      <c r="AA18" t="str">
        <f>IFERROR(VALUE(LEFT(#REF!,LEN(#REF!)-1)),"")</f>
        <v/>
      </c>
      <c r="AB18" t="str">
        <f>IFERROR(VALUE(LEFT(#REF!,LEN(#REF!)-1)),"")</f>
        <v/>
      </c>
      <c r="AC18" t="str">
        <f>IFERROR(VALUE(LEFT(#REF!,LEN(#REF!)-1)),"")</f>
        <v/>
      </c>
      <c r="AD18" t="str">
        <f>IFERROR(VALUE(LEFT(#REF!,LEN(#REF!)-1)),"")</f>
        <v/>
      </c>
      <c r="AE18" t="str">
        <f>IFERROR(VALUE(LEFT(#REF!,LEN(#REF!)-1)),"")</f>
        <v/>
      </c>
      <c r="AF18" t="str">
        <f>IFERROR(VALUE(LEFT(#REF!,LEN(#REF!)-1)),"")</f>
        <v/>
      </c>
      <c r="AG18" t="str">
        <f>IFERROR(VALUE(LEFT(J18,LEN(J18)-1)),"")</f>
        <v/>
      </c>
      <c r="AH18" t="str">
        <f>IFERROR(VALUE(LEFT(K18,LEN(K18)-1)),"")</f>
        <v/>
      </c>
      <c r="AI18" t="str">
        <f>IFERROR(VALUE(LEFT(L18,LEN(L18)-1)),"")</f>
        <v/>
      </c>
      <c r="AJ18" t="str">
        <f>IFERROR(VALUE(LEFT(M18,LEN(M18)-1)),"")</f>
        <v/>
      </c>
      <c r="AK18" t="str">
        <f>IFERROR(VALUE(LEFT(N18,LEN(N18)-1)),"")</f>
        <v/>
      </c>
    </row>
    <row r="19" spans="1:37" ht="24">
      <c r="A19" s="164"/>
      <c r="B19" s="164"/>
      <c r="C19" s="168"/>
      <c r="D19" s="194" t="s">
        <v>400</v>
      </c>
      <c r="E19" s="170" t="s">
        <v>3328</v>
      </c>
      <c r="H19" s="194" t="s">
        <v>404</v>
      </c>
      <c r="I19" s="170"/>
      <c r="J19" s="170"/>
      <c r="K19" s="168"/>
      <c r="L19" s="170"/>
      <c r="M19" s="170"/>
      <c r="N19" s="170"/>
    </row>
    <row r="20" spans="1:37" ht="24">
      <c r="A20" s="164"/>
      <c r="B20" s="164"/>
      <c r="C20" s="168"/>
      <c r="D20" s="194" t="s">
        <v>400</v>
      </c>
      <c r="E20" s="170"/>
      <c r="H20" s="194" t="s">
        <v>403</v>
      </c>
      <c r="I20" s="170" t="s">
        <v>2969</v>
      </c>
      <c r="J20" s="170"/>
      <c r="K20" s="164"/>
      <c r="L20" s="170"/>
      <c r="M20" s="170"/>
      <c r="AK20" t="str">
        <f>IFERROR(VALUE(LEFT(M21,LEN(M21)-1)),"")</f>
        <v/>
      </c>
    </row>
    <row r="21" spans="1:37" ht="24">
      <c r="A21" s="164"/>
      <c r="B21" s="164"/>
      <c r="C21" s="168"/>
      <c r="D21" s="194" t="s">
        <v>780</v>
      </c>
      <c r="E21" s="170" t="s">
        <v>3384</v>
      </c>
      <c r="H21" s="194" t="s">
        <v>561</v>
      </c>
      <c r="I21" s="170"/>
      <c r="J21" s="170"/>
      <c r="K21" s="164"/>
      <c r="L21" s="168"/>
      <c r="M21" s="170"/>
      <c r="N21" s="170"/>
    </row>
    <row r="22" spans="1:37" ht="24">
      <c r="A22" s="164"/>
      <c r="B22" s="164"/>
      <c r="C22" s="168"/>
      <c r="D22" s="194" t="s">
        <v>780</v>
      </c>
      <c r="E22" s="170"/>
      <c r="H22" s="194" t="s">
        <v>561</v>
      </c>
      <c r="I22" s="170"/>
      <c r="J22" s="170"/>
      <c r="K22" s="164"/>
      <c r="M22" s="170"/>
      <c r="N22" s="170"/>
    </row>
    <row r="23" spans="1:37" ht="24">
      <c r="A23" s="164"/>
      <c r="B23" s="164"/>
      <c r="C23" s="168"/>
      <c r="D23" s="194" t="s">
        <v>425</v>
      </c>
      <c r="E23" s="170" t="s">
        <v>3401</v>
      </c>
      <c r="F23" s="170"/>
      <c r="G23" s="168"/>
      <c r="H23" s="170"/>
      <c r="I23" s="373"/>
      <c r="J23" s="170"/>
      <c r="K23" s="164"/>
      <c r="L23" s="374"/>
      <c r="M23" s="170"/>
      <c r="N23" s="170"/>
    </row>
    <row r="24" spans="1:37" ht="24">
      <c r="A24" s="164"/>
      <c r="B24" s="164"/>
      <c r="C24" s="168"/>
      <c r="D24" s="194" t="s">
        <v>403</v>
      </c>
      <c r="E24" s="170" t="s">
        <v>3335</v>
      </c>
      <c r="F24" s="170"/>
      <c r="G24" s="168"/>
      <c r="H24" s="170"/>
      <c r="K24" s="164"/>
      <c r="L24" s="168"/>
      <c r="M24" s="170"/>
      <c r="N24" s="170"/>
    </row>
    <row r="25" spans="1:37" ht="24">
      <c r="C25" s="168"/>
      <c r="D25" s="194" t="s">
        <v>561</v>
      </c>
      <c r="E25" s="170" t="s">
        <v>3271</v>
      </c>
      <c r="G25" s="168"/>
    </row>
    <row r="26" spans="1:37" ht="24">
      <c r="G26" s="168"/>
      <c r="H26" s="170"/>
      <c r="I26" s="170"/>
    </row>
    <row r="27" spans="1:37" ht="24">
      <c r="G27" s="168"/>
      <c r="H27" s="170"/>
      <c r="I27" s="170"/>
    </row>
    <row r="28" spans="1:37" ht="24">
      <c r="G28" s="168"/>
      <c r="H28" s="170"/>
      <c r="I28" s="170"/>
    </row>
    <row r="29" spans="1:37" ht="24">
      <c r="H29" s="194"/>
      <c r="I29" s="170"/>
    </row>
  </sheetData>
  <phoneticPr fontId="9"/>
  <printOptions horizontalCentered="1" verticalCentered="1"/>
  <pageMargins left="0" right="0" top="0" bottom="0" header="0" footer="0"/>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FFFF00"/>
  </sheetPr>
  <dimension ref="B2:M109"/>
  <sheetViews>
    <sheetView workbookViewId="0">
      <pane ySplit="5" topLeftCell="A6" activePane="bottomLeft" state="frozen"/>
      <selection activeCell="E28" sqref="E28"/>
      <selection pane="bottomLeft" activeCell="L20" sqref="L20"/>
    </sheetView>
  </sheetViews>
  <sheetFormatPr defaultColWidth="9" defaultRowHeight="13.5"/>
  <cols>
    <col min="1" max="1" width="9" style="234"/>
    <col min="2" max="2" width="9.25" style="234" bestFit="1" customWidth="1"/>
    <col min="3" max="3" width="21" style="234" customWidth="1"/>
    <col min="4" max="4" width="7" style="234" customWidth="1"/>
    <col min="5" max="6" width="9.625" style="234" customWidth="1"/>
    <col min="7" max="7" width="20.625" style="234" customWidth="1"/>
    <col min="8" max="10" width="11" style="234" customWidth="1"/>
    <col min="11" max="16384" width="9" style="234"/>
  </cols>
  <sheetData>
    <row r="2" spans="2:13" ht="18.75">
      <c r="M2" s="225" t="s">
        <v>646</v>
      </c>
    </row>
    <row r="3" spans="2:13" ht="24.75" thickBot="1">
      <c r="B3" s="277" t="s">
        <v>647</v>
      </c>
      <c r="M3" s="225" t="s">
        <v>670</v>
      </c>
    </row>
    <row r="4" spans="2:13" ht="19.5" thickBot="1">
      <c r="H4" s="1151" t="s">
        <v>648</v>
      </c>
      <c r="I4" s="1152"/>
      <c r="J4" s="1153"/>
      <c r="M4" s="225"/>
    </row>
    <row r="5" spans="2:13" ht="15" thickBot="1">
      <c r="B5" s="305" t="s">
        <v>649</v>
      </c>
      <c r="C5" s="306" t="s">
        <v>650</v>
      </c>
      <c r="D5" s="306" t="s">
        <v>671</v>
      </c>
      <c r="E5" s="306" t="s">
        <v>651</v>
      </c>
      <c r="F5" s="306" t="s">
        <v>652</v>
      </c>
      <c r="G5" s="306" t="s">
        <v>672</v>
      </c>
      <c r="H5" s="306" t="s">
        <v>653</v>
      </c>
      <c r="I5" s="306" t="s">
        <v>654</v>
      </c>
      <c r="J5" s="307" t="s">
        <v>655</v>
      </c>
    </row>
    <row r="6" spans="2:13">
      <c r="B6" s="308">
        <v>44915</v>
      </c>
      <c r="C6" s="309" t="s">
        <v>656</v>
      </c>
      <c r="D6" s="309">
        <v>50</v>
      </c>
      <c r="E6" s="309">
        <v>1000</v>
      </c>
      <c r="F6" s="310">
        <v>3980</v>
      </c>
      <c r="G6" s="311">
        <v>2121940404001</v>
      </c>
      <c r="H6" s="309">
        <v>696</v>
      </c>
      <c r="I6" s="309">
        <v>724</v>
      </c>
      <c r="J6" s="312">
        <v>739</v>
      </c>
    </row>
    <row r="7" spans="2:13">
      <c r="B7" s="282">
        <v>44915</v>
      </c>
      <c r="C7" s="10" t="s">
        <v>656</v>
      </c>
      <c r="D7" s="10">
        <v>50</v>
      </c>
      <c r="E7" s="10">
        <v>1000</v>
      </c>
      <c r="F7" s="35">
        <v>3970</v>
      </c>
      <c r="G7" s="283">
        <v>2121940404002</v>
      </c>
      <c r="H7" s="10">
        <v>710</v>
      </c>
      <c r="I7" s="10">
        <v>715</v>
      </c>
      <c r="J7" s="279">
        <v>779</v>
      </c>
    </row>
    <row r="8" spans="2:13">
      <c r="B8" s="282">
        <v>44915</v>
      </c>
      <c r="C8" s="10" t="s">
        <v>656</v>
      </c>
      <c r="D8" s="10">
        <v>50</v>
      </c>
      <c r="E8" s="10">
        <v>1000</v>
      </c>
      <c r="F8" s="35">
        <v>3930</v>
      </c>
      <c r="G8" s="283">
        <v>2121940404003</v>
      </c>
      <c r="H8" s="10">
        <v>695</v>
      </c>
      <c r="I8" s="10">
        <v>704</v>
      </c>
      <c r="J8" s="279">
        <v>715</v>
      </c>
    </row>
    <row r="9" spans="2:13">
      <c r="B9" s="282">
        <v>44915</v>
      </c>
      <c r="C9" s="10" t="s">
        <v>656</v>
      </c>
      <c r="D9" s="10">
        <v>50</v>
      </c>
      <c r="E9" s="10">
        <v>1000</v>
      </c>
      <c r="F9" s="10">
        <v>4000</v>
      </c>
      <c r="G9" s="283">
        <v>2121940405001</v>
      </c>
      <c r="H9" s="10">
        <v>708</v>
      </c>
      <c r="I9" s="10">
        <v>698</v>
      </c>
      <c r="J9" s="279">
        <v>688</v>
      </c>
    </row>
    <row r="10" spans="2:13">
      <c r="B10" s="282">
        <v>44915</v>
      </c>
      <c r="C10" s="10" t="s">
        <v>656</v>
      </c>
      <c r="D10" s="10">
        <v>50</v>
      </c>
      <c r="E10" s="10">
        <v>1000</v>
      </c>
      <c r="F10" s="10">
        <v>4000</v>
      </c>
      <c r="G10" s="283">
        <v>2121940405002</v>
      </c>
      <c r="H10" s="10">
        <v>731</v>
      </c>
      <c r="I10" s="10">
        <v>698</v>
      </c>
      <c r="J10" s="279">
        <v>731</v>
      </c>
    </row>
    <row r="11" spans="2:13">
      <c r="B11" s="282">
        <v>44915</v>
      </c>
      <c r="C11" s="10" t="s">
        <v>656</v>
      </c>
      <c r="D11" s="10">
        <v>50</v>
      </c>
      <c r="E11" s="10">
        <v>1000</v>
      </c>
      <c r="F11" s="10">
        <v>4000</v>
      </c>
      <c r="G11" s="283">
        <v>2121940406001</v>
      </c>
      <c r="H11" s="10">
        <v>721</v>
      </c>
      <c r="I11" s="10">
        <v>720</v>
      </c>
      <c r="J11" s="279">
        <v>731</v>
      </c>
    </row>
    <row r="12" spans="2:13" ht="14.25" thickBot="1">
      <c r="B12" s="313">
        <v>44915</v>
      </c>
      <c r="C12" s="314" t="s">
        <v>656</v>
      </c>
      <c r="D12" s="314">
        <v>50</v>
      </c>
      <c r="E12" s="314">
        <v>1000</v>
      </c>
      <c r="F12" s="314">
        <v>4000</v>
      </c>
      <c r="G12" s="315">
        <v>2121940406002</v>
      </c>
      <c r="H12" s="314">
        <v>701</v>
      </c>
      <c r="I12" s="314">
        <v>833</v>
      </c>
      <c r="J12" s="316">
        <v>722</v>
      </c>
    </row>
    <row r="13" spans="2:13">
      <c r="B13" s="308">
        <v>44943</v>
      </c>
      <c r="C13" s="317" t="s">
        <v>674</v>
      </c>
      <c r="D13" s="309">
        <v>50</v>
      </c>
      <c r="E13" s="309">
        <v>1190</v>
      </c>
      <c r="F13" s="309">
        <v>6000</v>
      </c>
      <c r="G13" s="318">
        <v>3011740401001</v>
      </c>
      <c r="H13" s="309">
        <v>537</v>
      </c>
      <c r="I13" s="309">
        <v>656</v>
      </c>
      <c r="J13" s="312">
        <v>464</v>
      </c>
    </row>
    <row r="14" spans="2:13">
      <c r="B14" s="282">
        <v>44943</v>
      </c>
      <c r="C14" s="184" t="s">
        <v>675</v>
      </c>
      <c r="D14" s="10">
        <v>50</v>
      </c>
      <c r="E14" s="10">
        <v>1190</v>
      </c>
      <c r="F14" s="10">
        <v>6000</v>
      </c>
      <c r="G14" s="287">
        <v>3011740401002</v>
      </c>
      <c r="H14" s="10">
        <v>562</v>
      </c>
      <c r="I14" s="10">
        <v>602</v>
      </c>
      <c r="J14" s="279">
        <v>534</v>
      </c>
    </row>
    <row r="15" spans="2:13">
      <c r="B15" s="282">
        <v>44943</v>
      </c>
      <c r="C15" s="184" t="s">
        <v>675</v>
      </c>
      <c r="D15" s="10">
        <v>50</v>
      </c>
      <c r="E15" s="10">
        <v>1190</v>
      </c>
      <c r="F15" s="10">
        <v>6000</v>
      </c>
      <c r="G15" s="287">
        <v>3011740402001</v>
      </c>
      <c r="H15" s="10">
        <v>471</v>
      </c>
      <c r="I15" s="10">
        <v>675</v>
      </c>
      <c r="J15" s="279">
        <v>550</v>
      </c>
    </row>
    <row r="16" spans="2:13">
      <c r="B16" s="282">
        <v>44943</v>
      </c>
      <c r="C16" s="184" t="s">
        <v>675</v>
      </c>
      <c r="D16" s="10">
        <v>50</v>
      </c>
      <c r="E16" s="10">
        <v>1190</v>
      </c>
      <c r="F16" s="10">
        <v>6000</v>
      </c>
      <c r="G16" s="287">
        <v>3011740402002</v>
      </c>
      <c r="H16" s="10">
        <v>531</v>
      </c>
      <c r="I16" s="10">
        <v>682</v>
      </c>
      <c r="J16" s="279">
        <v>511</v>
      </c>
    </row>
    <row r="17" spans="2:10">
      <c r="B17" s="282">
        <v>44943</v>
      </c>
      <c r="C17" s="184" t="s">
        <v>674</v>
      </c>
      <c r="D17" s="10">
        <v>50</v>
      </c>
      <c r="E17" s="10">
        <v>1190</v>
      </c>
      <c r="F17" s="10">
        <v>6000</v>
      </c>
      <c r="G17" s="288">
        <v>3011740403001</v>
      </c>
      <c r="H17" s="10">
        <v>510</v>
      </c>
      <c r="I17" s="10">
        <v>663</v>
      </c>
      <c r="J17" s="279">
        <v>480</v>
      </c>
    </row>
    <row r="18" spans="2:10">
      <c r="B18" s="282">
        <v>44943</v>
      </c>
      <c r="C18" s="184" t="s">
        <v>675</v>
      </c>
      <c r="D18" s="10">
        <v>50</v>
      </c>
      <c r="E18" s="10">
        <v>1190</v>
      </c>
      <c r="F18" s="10">
        <v>6000</v>
      </c>
      <c r="G18" s="288">
        <v>3011740403002</v>
      </c>
      <c r="H18" s="10">
        <v>455</v>
      </c>
      <c r="I18" s="10">
        <v>655</v>
      </c>
      <c r="J18" s="279">
        <v>413</v>
      </c>
    </row>
    <row r="19" spans="2:10">
      <c r="B19" s="282">
        <v>44943</v>
      </c>
      <c r="C19" s="184" t="s">
        <v>676</v>
      </c>
      <c r="D19" s="10">
        <v>50</v>
      </c>
      <c r="E19" s="10">
        <v>1190</v>
      </c>
      <c r="F19" s="10">
        <v>6000</v>
      </c>
      <c r="G19" s="288">
        <v>3011740404001</v>
      </c>
      <c r="H19" s="10">
        <v>549</v>
      </c>
      <c r="I19" s="10">
        <v>686</v>
      </c>
      <c r="J19" s="279">
        <v>426</v>
      </c>
    </row>
    <row r="20" spans="2:10">
      <c r="B20" s="282">
        <v>44943</v>
      </c>
      <c r="C20" s="184" t="s">
        <v>675</v>
      </c>
      <c r="D20" s="10">
        <v>50</v>
      </c>
      <c r="E20" s="10">
        <v>1190</v>
      </c>
      <c r="F20" s="10">
        <v>6000</v>
      </c>
      <c r="G20" s="288">
        <v>3011740405001</v>
      </c>
      <c r="H20" s="10">
        <v>483</v>
      </c>
      <c r="I20" s="10">
        <v>682</v>
      </c>
      <c r="J20" s="279">
        <v>445</v>
      </c>
    </row>
    <row r="21" spans="2:10">
      <c r="B21" s="282">
        <v>44943</v>
      </c>
      <c r="C21" s="184" t="s">
        <v>675</v>
      </c>
      <c r="D21" s="10">
        <v>50</v>
      </c>
      <c r="E21" s="10">
        <v>1120</v>
      </c>
      <c r="F21" s="10">
        <v>6000</v>
      </c>
      <c r="G21" s="288">
        <v>3011740406001</v>
      </c>
      <c r="H21" s="10">
        <v>621</v>
      </c>
      <c r="I21" s="10">
        <v>693</v>
      </c>
      <c r="J21" s="279">
        <v>670</v>
      </c>
    </row>
    <row r="22" spans="2:10" ht="14.25" thickBot="1">
      <c r="B22" s="313">
        <v>44943</v>
      </c>
      <c r="C22" s="319" t="s">
        <v>675</v>
      </c>
      <c r="D22" s="314">
        <v>50</v>
      </c>
      <c r="E22" s="314">
        <v>1120</v>
      </c>
      <c r="F22" s="314">
        <v>6000</v>
      </c>
      <c r="G22" s="320">
        <v>3011740406002</v>
      </c>
      <c r="H22" s="314">
        <v>485</v>
      </c>
      <c r="I22" s="314">
        <v>682</v>
      </c>
      <c r="J22" s="316">
        <v>714</v>
      </c>
    </row>
    <row r="23" spans="2:10">
      <c r="B23" s="308">
        <v>44970</v>
      </c>
      <c r="C23" s="321" t="s">
        <v>677</v>
      </c>
      <c r="D23" s="309">
        <v>50</v>
      </c>
      <c r="E23" s="309">
        <v>1120</v>
      </c>
      <c r="F23" s="309">
        <v>6000</v>
      </c>
      <c r="G23" s="322">
        <v>3021340405001</v>
      </c>
      <c r="H23" s="309">
        <v>690</v>
      </c>
      <c r="I23" s="309">
        <v>646</v>
      </c>
      <c r="J23" s="312">
        <v>434</v>
      </c>
    </row>
    <row r="24" spans="2:10">
      <c r="B24" s="282">
        <v>44970</v>
      </c>
      <c r="C24" s="323" t="s">
        <v>678</v>
      </c>
      <c r="D24" s="10">
        <v>50</v>
      </c>
      <c r="E24" s="10">
        <v>1120</v>
      </c>
      <c r="F24" s="10">
        <v>6000</v>
      </c>
      <c r="G24" s="324">
        <v>3021340407001</v>
      </c>
      <c r="H24" s="10">
        <v>880</v>
      </c>
      <c r="I24" s="10">
        <v>671</v>
      </c>
      <c r="J24" s="279">
        <v>635</v>
      </c>
    </row>
    <row r="25" spans="2:10">
      <c r="B25" s="282">
        <v>44970</v>
      </c>
      <c r="C25" s="323" t="s">
        <v>678</v>
      </c>
      <c r="D25" s="10">
        <v>50</v>
      </c>
      <c r="E25" s="10">
        <v>1120</v>
      </c>
      <c r="F25" s="10">
        <v>6000</v>
      </c>
      <c r="G25" s="324">
        <v>3021340408001</v>
      </c>
      <c r="H25" s="10">
        <v>520</v>
      </c>
      <c r="I25" s="10">
        <v>676</v>
      </c>
      <c r="J25" s="279">
        <v>661</v>
      </c>
    </row>
    <row r="26" spans="2:10" ht="14.25" thickBot="1">
      <c r="B26" s="313">
        <v>44970</v>
      </c>
      <c r="C26" s="325" t="s">
        <v>678</v>
      </c>
      <c r="D26" s="314">
        <v>50</v>
      </c>
      <c r="E26" s="314">
        <v>1120</v>
      </c>
      <c r="F26" s="314">
        <v>6000</v>
      </c>
      <c r="G26" s="326">
        <v>3021340409001</v>
      </c>
      <c r="H26" s="314">
        <v>609</v>
      </c>
      <c r="I26" s="314">
        <v>669</v>
      </c>
      <c r="J26" s="316">
        <v>611</v>
      </c>
    </row>
    <row r="27" spans="2:10">
      <c r="B27" s="327">
        <v>44971</v>
      </c>
      <c r="C27" s="328" t="s">
        <v>675</v>
      </c>
      <c r="D27" s="251">
        <v>50</v>
      </c>
      <c r="E27" s="251">
        <v>1190</v>
      </c>
      <c r="F27" s="251">
        <v>6000</v>
      </c>
      <c r="G27" s="329">
        <v>3021440401001</v>
      </c>
      <c r="H27" s="251">
        <v>572</v>
      </c>
      <c r="I27" s="251">
        <v>679</v>
      </c>
      <c r="J27" s="330">
        <v>636</v>
      </c>
    </row>
    <row r="28" spans="2:10">
      <c r="B28" s="282">
        <v>44971</v>
      </c>
      <c r="C28" s="184" t="s">
        <v>679</v>
      </c>
      <c r="D28" s="10">
        <v>50</v>
      </c>
      <c r="E28" s="10">
        <v>1190</v>
      </c>
      <c r="F28" s="10">
        <v>6000</v>
      </c>
      <c r="G28" s="288">
        <v>3021440401002</v>
      </c>
      <c r="H28" s="10">
        <v>563</v>
      </c>
      <c r="I28" s="10">
        <v>680</v>
      </c>
      <c r="J28" s="279">
        <v>622</v>
      </c>
    </row>
    <row r="29" spans="2:10">
      <c r="B29" s="282">
        <v>44971</v>
      </c>
      <c r="C29" s="184" t="s">
        <v>675</v>
      </c>
      <c r="D29" s="10">
        <v>50</v>
      </c>
      <c r="E29" s="10">
        <v>1190</v>
      </c>
      <c r="F29" s="10">
        <v>6000</v>
      </c>
      <c r="G29" s="288">
        <v>3021440402001</v>
      </c>
      <c r="H29" s="10">
        <v>671</v>
      </c>
      <c r="I29" s="10">
        <v>676</v>
      </c>
      <c r="J29" s="279">
        <v>592</v>
      </c>
    </row>
    <row r="30" spans="2:10">
      <c r="B30" s="282">
        <v>44971</v>
      </c>
      <c r="C30" s="184" t="s">
        <v>673</v>
      </c>
      <c r="D30" s="10">
        <v>50</v>
      </c>
      <c r="E30" s="10">
        <v>1190</v>
      </c>
      <c r="F30" s="10">
        <v>6000</v>
      </c>
      <c r="G30" s="288">
        <v>3021440402002</v>
      </c>
      <c r="H30" s="10">
        <v>577</v>
      </c>
      <c r="I30" s="10">
        <v>703</v>
      </c>
      <c r="J30" s="279">
        <v>634</v>
      </c>
    </row>
    <row r="31" spans="2:10">
      <c r="B31" s="282">
        <v>44971</v>
      </c>
      <c r="C31" s="184" t="s">
        <v>675</v>
      </c>
      <c r="D31" s="10">
        <v>50</v>
      </c>
      <c r="E31" s="10">
        <v>1190</v>
      </c>
      <c r="F31" s="10">
        <v>6000</v>
      </c>
      <c r="G31" s="288">
        <v>3021440403001</v>
      </c>
      <c r="H31" s="10">
        <v>670</v>
      </c>
      <c r="I31" s="10">
        <v>780</v>
      </c>
      <c r="J31" s="279">
        <v>840</v>
      </c>
    </row>
    <row r="32" spans="2:10">
      <c r="B32" s="282">
        <v>44971</v>
      </c>
      <c r="C32" s="184" t="s">
        <v>675</v>
      </c>
      <c r="D32" s="10">
        <v>50</v>
      </c>
      <c r="E32" s="10">
        <v>1190</v>
      </c>
      <c r="F32" s="10">
        <v>6000</v>
      </c>
      <c r="G32" s="288">
        <v>3021440403002</v>
      </c>
      <c r="H32" s="10">
        <v>548</v>
      </c>
      <c r="I32" s="10">
        <v>665</v>
      </c>
      <c r="J32" s="279">
        <v>588</v>
      </c>
    </row>
    <row r="33" spans="2:10">
      <c r="B33" s="282">
        <v>44972</v>
      </c>
      <c r="C33" s="184" t="s">
        <v>674</v>
      </c>
      <c r="D33" s="10">
        <v>50</v>
      </c>
      <c r="E33" s="10">
        <v>1125</v>
      </c>
      <c r="F33" s="35">
        <v>3350</v>
      </c>
      <c r="G33" s="288">
        <v>3021440405001</v>
      </c>
      <c r="H33" s="10">
        <v>586</v>
      </c>
      <c r="I33" s="10">
        <v>668</v>
      </c>
      <c r="J33" s="279">
        <v>597</v>
      </c>
    </row>
    <row r="34" spans="2:10" ht="14.25" thickBot="1">
      <c r="B34" s="313">
        <v>44972</v>
      </c>
      <c r="C34" s="319" t="s">
        <v>676</v>
      </c>
      <c r="D34" s="314">
        <v>50</v>
      </c>
      <c r="E34" s="314">
        <v>1125</v>
      </c>
      <c r="F34" s="331">
        <v>5710</v>
      </c>
      <c r="G34" s="320">
        <v>3021440405002</v>
      </c>
      <c r="H34" s="314">
        <v>606</v>
      </c>
      <c r="I34" s="314">
        <v>691</v>
      </c>
      <c r="J34" s="316">
        <v>623</v>
      </c>
    </row>
    <row r="35" spans="2:10">
      <c r="B35" s="327">
        <v>44972</v>
      </c>
      <c r="C35" s="251" t="s">
        <v>680</v>
      </c>
      <c r="D35" s="251">
        <v>50</v>
      </c>
      <c r="E35" s="251">
        <v>1005</v>
      </c>
      <c r="F35" s="251">
        <v>4000</v>
      </c>
      <c r="G35" s="329">
        <v>3021540408001</v>
      </c>
      <c r="H35" s="251">
        <v>770</v>
      </c>
      <c r="I35" s="251">
        <v>643</v>
      </c>
      <c r="J35" s="330">
        <v>650</v>
      </c>
    </row>
    <row r="36" spans="2:10">
      <c r="B36" s="282">
        <v>44972</v>
      </c>
      <c r="C36" s="10" t="s">
        <v>680</v>
      </c>
      <c r="D36" s="10">
        <v>50</v>
      </c>
      <c r="E36" s="10">
        <v>1005</v>
      </c>
      <c r="F36" s="10">
        <v>4000</v>
      </c>
      <c r="G36" s="288">
        <v>3021540408002</v>
      </c>
      <c r="H36" s="10">
        <v>573</v>
      </c>
      <c r="I36" s="10">
        <v>435</v>
      </c>
      <c r="J36" s="279">
        <v>621</v>
      </c>
    </row>
    <row r="37" spans="2:10" ht="14.25" thickBot="1">
      <c r="B37" s="313">
        <v>44972</v>
      </c>
      <c r="C37" s="314" t="s">
        <v>680</v>
      </c>
      <c r="D37" s="314">
        <v>50</v>
      </c>
      <c r="E37" s="314">
        <v>1005</v>
      </c>
      <c r="F37" s="314">
        <v>4000</v>
      </c>
      <c r="G37" s="320">
        <v>3021540408003</v>
      </c>
      <c r="H37" s="314">
        <v>726</v>
      </c>
      <c r="I37" s="314">
        <v>622</v>
      </c>
      <c r="J37" s="316">
        <v>716</v>
      </c>
    </row>
    <row r="38" spans="2:10">
      <c r="B38" s="327">
        <v>44973</v>
      </c>
      <c r="C38" s="328" t="s">
        <v>473</v>
      </c>
      <c r="D38" s="251">
        <v>50</v>
      </c>
      <c r="E38" s="251">
        <v>1005</v>
      </c>
      <c r="F38" s="251">
        <v>4000</v>
      </c>
      <c r="G38" s="329">
        <v>3021540414001</v>
      </c>
      <c r="H38" s="251">
        <v>582</v>
      </c>
      <c r="I38" s="251">
        <v>661</v>
      </c>
      <c r="J38" s="330">
        <v>541</v>
      </c>
    </row>
    <row r="39" spans="2:10">
      <c r="B39" s="282">
        <v>44973</v>
      </c>
      <c r="C39" s="184" t="s">
        <v>473</v>
      </c>
      <c r="D39" s="10">
        <v>50</v>
      </c>
      <c r="E39" s="10">
        <v>1005</v>
      </c>
      <c r="F39" s="10">
        <v>4000</v>
      </c>
      <c r="G39" s="288">
        <v>3021540414002</v>
      </c>
      <c r="H39" s="10">
        <v>701</v>
      </c>
      <c r="I39" s="10">
        <v>690</v>
      </c>
      <c r="J39" s="279">
        <v>694</v>
      </c>
    </row>
    <row r="40" spans="2:10">
      <c r="B40" s="282">
        <v>44973</v>
      </c>
      <c r="C40" s="184" t="s">
        <v>473</v>
      </c>
      <c r="D40" s="10">
        <v>50</v>
      </c>
      <c r="E40" s="10">
        <v>1005</v>
      </c>
      <c r="F40" s="10">
        <v>4000</v>
      </c>
      <c r="G40" s="288">
        <v>3021540414003</v>
      </c>
      <c r="H40" s="10">
        <v>784</v>
      </c>
      <c r="I40" s="10">
        <v>690</v>
      </c>
      <c r="J40" s="279">
        <v>740</v>
      </c>
    </row>
    <row r="41" spans="2:10">
      <c r="B41" s="282">
        <v>44973</v>
      </c>
      <c r="C41" s="184" t="s">
        <v>473</v>
      </c>
      <c r="D41" s="10">
        <v>50</v>
      </c>
      <c r="E41" s="10">
        <v>1005</v>
      </c>
      <c r="F41" s="10">
        <v>4000</v>
      </c>
      <c r="G41" s="288">
        <v>3021640401001</v>
      </c>
      <c r="H41" s="10">
        <v>699</v>
      </c>
      <c r="I41" s="10">
        <v>706</v>
      </c>
      <c r="J41" s="279">
        <v>704</v>
      </c>
    </row>
    <row r="42" spans="2:10">
      <c r="B42" s="282">
        <v>44973</v>
      </c>
      <c r="C42" s="184" t="s">
        <v>473</v>
      </c>
      <c r="D42" s="10">
        <v>50</v>
      </c>
      <c r="E42" s="10">
        <v>1005</v>
      </c>
      <c r="F42" s="10">
        <v>4000</v>
      </c>
      <c r="G42" s="288">
        <v>3021640401002</v>
      </c>
      <c r="H42" s="10">
        <v>721</v>
      </c>
      <c r="I42" s="10">
        <v>716</v>
      </c>
      <c r="J42" s="279">
        <v>694</v>
      </c>
    </row>
    <row r="43" spans="2:10">
      <c r="B43" s="282">
        <v>44973</v>
      </c>
      <c r="C43" s="184" t="s">
        <v>473</v>
      </c>
      <c r="D43" s="10">
        <v>50</v>
      </c>
      <c r="E43" s="10">
        <v>1005</v>
      </c>
      <c r="F43" s="10">
        <v>4000</v>
      </c>
      <c r="G43" s="288">
        <v>3021640401003</v>
      </c>
      <c r="H43" s="10">
        <v>700</v>
      </c>
      <c r="I43" s="10">
        <v>704</v>
      </c>
      <c r="J43" s="279">
        <v>758</v>
      </c>
    </row>
    <row r="44" spans="2:10">
      <c r="B44" s="282">
        <v>44973</v>
      </c>
      <c r="C44" s="184" t="s">
        <v>473</v>
      </c>
      <c r="D44" s="10">
        <v>50</v>
      </c>
      <c r="E44" s="10">
        <v>1005</v>
      </c>
      <c r="F44" s="10">
        <v>4000</v>
      </c>
      <c r="G44" s="288">
        <v>3021640402001</v>
      </c>
      <c r="H44" s="280">
        <v>659</v>
      </c>
      <c r="I44" s="280">
        <v>746</v>
      </c>
      <c r="J44" s="281">
        <v>693</v>
      </c>
    </row>
    <row r="45" spans="2:10">
      <c r="B45" s="282">
        <v>44973</v>
      </c>
      <c r="C45" s="184" t="s">
        <v>473</v>
      </c>
      <c r="D45" s="10">
        <v>50</v>
      </c>
      <c r="E45" s="10">
        <v>1005</v>
      </c>
      <c r="F45" s="10">
        <v>4000</v>
      </c>
      <c r="G45" s="288">
        <v>3021640402002</v>
      </c>
      <c r="H45" s="10">
        <v>718</v>
      </c>
      <c r="I45" s="10">
        <v>710</v>
      </c>
      <c r="J45" s="279">
        <v>705</v>
      </c>
    </row>
    <row r="46" spans="2:10">
      <c r="B46" s="282">
        <v>44973</v>
      </c>
      <c r="C46" s="184" t="s">
        <v>473</v>
      </c>
      <c r="D46" s="10">
        <v>50</v>
      </c>
      <c r="E46" s="10">
        <v>1005</v>
      </c>
      <c r="F46" s="10">
        <v>4000</v>
      </c>
      <c r="G46" s="288">
        <v>3021640402003</v>
      </c>
      <c r="H46" s="10">
        <v>711</v>
      </c>
      <c r="I46" s="10">
        <v>709</v>
      </c>
      <c r="J46" s="279">
        <v>690</v>
      </c>
    </row>
    <row r="47" spans="2:10">
      <c r="B47" s="282">
        <v>44974</v>
      </c>
      <c r="C47" s="184" t="s">
        <v>473</v>
      </c>
      <c r="D47" s="10">
        <v>50</v>
      </c>
      <c r="E47" s="10">
        <v>1120</v>
      </c>
      <c r="F47" s="10">
        <v>4000</v>
      </c>
      <c r="G47" s="288">
        <v>3021640404001</v>
      </c>
      <c r="H47" s="10">
        <v>608</v>
      </c>
      <c r="I47" s="10">
        <v>608</v>
      </c>
      <c r="J47" s="279">
        <v>712</v>
      </c>
    </row>
    <row r="48" spans="2:10">
      <c r="B48" s="282">
        <v>44974</v>
      </c>
      <c r="C48" s="184" t="s">
        <v>473</v>
      </c>
      <c r="D48" s="10">
        <v>50</v>
      </c>
      <c r="E48" s="10">
        <v>1120</v>
      </c>
      <c r="F48" s="10">
        <v>4000</v>
      </c>
      <c r="G48" s="288">
        <v>3021640404002</v>
      </c>
      <c r="H48" s="10">
        <v>653</v>
      </c>
      <c r="I48" s="10">
        <v>623</v>
      </c>
      <c r="J48" s="279">
        <v>710</v>
      </c>
    </row>
    <row r="49" spans="2:10">
      <c r="B49" s="282">
        <v>44974</v>
      </c>
      <c r="C49" s="184" t="s">
        <v>473</v>
      </c>
      <c r="D49" s="10">
        <v>50</v>
      </c>
      <c r="E49" s="10">
        <v>1120</v>
      </c>
      <c r="F49" s="10">
        <v>4000</v>
      </c>
      <c r="G49" s="288">
        <v>3021640404003</v>
      </c>
      <c r="H49" s="10">
        <v>682</v>
      </c>
      <c r="I49" s="10">
        <v>677</v>
      </c>
      <c r="J49" s="279">
        <v>716</v>
      </c>
    </row>
    <row r="50" spans="2:10">
      <c r="B50" s="282">
        <v>44974</v>
      </c>
      <c r="C50" s="184" t="s">
        <v>473</v>
      </c>
      <c r="D50" s="10">
        <v>50</v>
      </c>
      <c r="E50" s="10">
        <v>1120</v>
      </c>
      <c r="F50" s="10">
        <v>4000</v>
      </c>
      <c r="G50" s="288">
        <v>3021640405001</v>
      </c>
      <c r="H50" s="10">
        <v>624</v>
      </c>
      <c r="I50" s="10">
        <v>658</v>
      </c>
      <c r="J50" s="279">
        <v>694</v>
      </c>
    </row>
    <row r="51" spans="2:10">
      <c r="B51" s="282">
        <v>44974</v>
      </c>
      <c r="C51" s="184" t="s">
        <v>473</v>
      </c>
      <c r="D51" s="10">
        <v>50</v>
      </c>
      <c r="E51" s="10">
        <v>1120</v>
      </c>
      <c r="F51" s="10">
        <v>4000</v>
      </c>
      <c r="G51" s="288">
        <v>3021640405002</v>
      </c>
      <c r="H51" s="10">
        <v>687</v>
      </c>
      <c r="I51" s="10">
        <v>682</v>
      </c>
      <c r="J51" s="279">
        <v>688</v>
      </c>
    </row>
    <row r="52" spans="2:10">
      <c r="B52" s="282">
        <v>44974</v>
      </c>
      <c r="C52" s="184" t="s">
        <v>473</v>
      </c>
      <c r="D52" s="10">
        <v>50</v>
      </c>
      <c r="E52" s="10">
        <v>1120</v>
      </c>
      <c r="F52" s="10">
        <v>4000</v>
      </c>
      <c r="G52" s="288">
        <v>3021640405003</v>
      </c>
      <c r="H52" s="10">
        <v>750</v>
      </c>
      <c r="I52" s="10">
        <v>690</v>
      </c>
      <c r="J52" s="279">
        <v>841</v>
      </c>
    </row>
    <row r="53" spans="2:10">
      <c r="B53" s="282">
        <v>44974</v>
      </c>
      <c r="C53" s="184" t="s">
        <v>473</v>
      </c>
      <c r="D53" s="10">
        <v>50</v>
      </c>
      <c r="E53" s="10">
        <v>1120</v>
      </c>
      <c r="F53" s="10">
        <v>4000</v>
      </c>
      <c r="G53" s="288">
        <v>3021640406001</v>
      </c>
      <c r="H53" s="10">
        <v>684</v>
      </c>
      <c r="I53" s="10">
        <v>668</v>
      </c>
      <c r="J53" s="279">
        <v>638</v>
      </c>
    </row>
    <row r="54" spans="2:10">
      <c r="B54" s="282">
        <v>44974</v>
      </c>
      <c r="C54" s="184" t="s">
        <v>473</v>
      </c>
      <c r="D54" s="10">
        <v>50</v>
      </c>
      <c r="E54" s="10">
        <v>1120</v>
      </c>
      <c r="F54" s="10">
        <v>4000</v>
      </c>
      <c r="G54" s="288">
        <v>3021640406002</v>
      </c>
      <c r="H54" s="10">
        <v>747</v>
      </c>
      <c r="I54" s="10">
        <v>675</v>
      </c>
      <c r="J54" s="279">
        <v>678</v>
      </c>
    </row>
    <row r="55" spans="2:10">
      <c r="B55" s="282">
        <v>44974</v>
      </c>
      <c r="C55" s="184" t="s">
        <v>473</v>
      </c>
      <c r="D55" s="10">
        <v>50</v>
      </c>
      <c r="E55" s="10">
        <v>1120</v>
      </c>
      <c r="F55" s="10">
        <v>4000</v>
      </c>
      <c r="G55" s="288">
        <v>3021640407001</v>
      </c>
      <c r="H55" s="10">
        <v>679</v>
      </c>
      <c r="I55" s="10">
        <v>673</v>
      </c>
      <c r="J55" s="279">
        <v>663</v>
      </c>
    </row>
    <row r="56" spans="2:10" ht="14.25" thickBot="1">
      <c r="B56" s="313">
        <v>44974</v>
      </c>
      <c r="C56" s="319" t="s">
        <v>473</v>
      </c>
      <c r="D56" s="314">
        <v>50</v>
      </c>
      <c r="E56" s="314">
        <v>1120</v>
      </c>
      <c r="F56" s="314">
        <v>4000</v>
      </c>
      <c r="G56" s="320">
        <v>3021640407002</v>
      </c>
      <c r="H56" s="314">
        <v>679</v>
      </c>
      <c r="I56" s="314">
        <v>691</v>
      </c>
      <c r="J56" s="316"/>
    </row>
    <row r="57" spans="2:10">
      <c r="B57" s="327">
        <v>45002</v>
      </c>
      <c r="C57" s="328" t="s">
        <v>493</v>
      </c>
      <c r="D57" s="251">
        <v>50</v>
      </c>
      <c r="E57" s="251">
        <v>1190</v>
      </c>
      <c r="F57" s="251">
        <v>6000</v>
      </c>
      <c r="G57" s="329">
        <v>3031640409001</v>
      </c>
      <c r="H57" s="251">
        <v>612</v>
      </c>
      <c r="I57" s="251">
        <v>684</v>
      </c>
      <c r="J57" s="330">
        <v>621</v>
      </c>
    </row>
    <row r="58" spans="2:10">
      <c r="B58" s="282">
        <v>45002</v>
      </c>
      <c r="C58" s="328" t="s">
        <v>493</v>
      </c>
      <c r="D58" s="251">
        <v>50</v>
      </c>
      <c r="E58" s="251">
        <v>1190</v>
      </c>
      <c r="F58" s="251">
        <v>6000</v>
      </c>
      <c r="G58" s="288">
        <v>3031640409002</v>
      </c>
      <c r="H58" s="10">
        <v>598</v>
      </c>
      <c r="I58" s="10">
        <v>652</v>
      </c>
      <c r="J58" s="279">
        <v>622</v>
      </c>
    </row>
    <row r="59" spans="2:10">
      <c r="B59" s="282">
        <v>45002</v>
      </c>
      <c r="C59" s="328" t="s">
        <v>493</v>
      </c>
      <c r="D59" s="251">
        <v>50</v>
      </c>
      <c r="E59" s="251">
        <v>1190</v>
      </c>
      <c r="F59" s="251">
        <v>6000</v>
      </c>
      <c r="G59" s="288">
        <v>3031640410001</v>
      </c>
      <c r="H59" s="10">
        <v>624</v>
      </c>
      <c r="I59" s="10">
        <v>677</v>
      </c>
      <c r="J59" s="279">
        <v>630</v>
      </c>
    </row>
    <row r="60" spans="2:10">
      <c r="B60" s="282">
        <v>45002</v>
      </c>
      <c r="C60" s="328" t="s">
        <v>493</v>
      </c>
      <c r="D60" s="251">
        <v>50</v>
      </c>
      <c r="E60" s="251">
        <v>1190</v>
      </c>
      <c r="F60" s="251">
        <v>6000</v>
      </c>
      <c r="G60" s="288">
        <v>3031640410002</v>
      </c>
      <c r="H60" s="10">
        <v>627</v>
      </c>
      <c r="I60" s="10">
        <v>674</v>
      </c>
      <c r="J60" s="279">
        <v>636</v>
      </c>
    </row>
    <row r="61" spans="2:10">
      <c r="B61" s="282">
        <v>45002</v>
      </c>
      <c r="C61" s="328" t="s">
        <v>493</v>
      </c>
      <c r="D61" s="251">
        <v>50</v>
      </c>
      <c r="E61" s="251">
        <v>1190</v>
      </c>
      <c r="F61" s="251">
        <v>6000</v>
      </c>
      <c r="G61" s="288">
        <v>3031640411001</v>
      </c>
      <c r="H61" s="10">
        <v>614</v>
      </c>
      <c r="I61" s="10">
        <v>682</v>
      </c>
      <c r="J61" s="279">
        <v>618</v>
      </c>
    </row>
    <row r="62" spans="2:10">
      <c r="B62" s="282">
        <v>45002</v>
      </c>
      <c r="C62" s="328" t="s">
        <v>493</v>
      </c>
      <c r="D62" s="251">
        <v>50</v>
      </c>
      <c r="E62" s="251">
        <v>1190</v>
      </c>
      <c r="F62" s="251">
        <v>6000</v>
      </c>
      <c r="G62" s="288">
        <v>3031640411002</v>
      </c>
      <c r="H62" s="10">
        <v>511</v>
      </c>
      <c r="I62" s="10">
        <v>677</v>
      </c>
      <c r="J62" s="279">
        <v>579</v>
      </c>
    </row>
    <row r="63" spans="2:10">
      <c r="B63" s="282">
        <v>45002</v>
      </c>
      <c r="C63" s="328" t="s">
        <v>493</v>
      </c>
      <c r="D63" s="251">
        <v>50</v>
      </c>
      <c r="E63" s="251">
        <v>1190</v>
      </c>
      <c r="F63" s="251">
        <v>6000</v>
      </c>
      <c r="G63" s="288">
        <v>3031640412001</v>
      </c>
      <c r="H63" s="10">
        <v>552</v>
      </c>
      <c r="I63" s="10">
        <v>687</v>
      </c>
      <c r="J63" s="279">
        <v>644</v>
      </c>
    </row>
    <row r="64" spans="2:10">
      <c r="B64" s="282">
        <v>45002</v>
      </c>
      <c r="C64" s="328" t="s">
        <v>493</v>
      </c>
      <c r="D64" s="251">
        <v>50</v>
      </c>
      <c r="E64" s="251">
        <v>1190</v>
      </c>
      <c r="F64" s="251">
        <v>6000</v>
      </c>
      <c r="G64" s="288">
        <v>3031640412002</v>
      </c>
      <c r="H64" s="10">
        <v>569</v>
      </c>
      <c r="I64" s="10">
        <v>690</v>
      </c>
      <c r="J64" s="279">
        <v>614</v>
      </c>
    </row>
    <row r="65" spans="2:10">
      <c r="B65" s="282">
        <v>45002</v>
      </c>
      <c r="C65" s="328" t="s">
        <v>493</v>
      </c>
      <c r="D65" s="251">
        <v>50</v>
      </c>
      <c r="E65" s="251">
        <v>1190</v>
      </c>
      <c r="F65" s="251">
        <v>6000</v>
      </c>
      <c r="G65" s="288">
        <v>3031740401001</v>
      </c>
      <c r="H65" s="10">
        <v>598</v>
      </c>
      <c r="I65" s="10">
        <v>686</v>
      </c>
      <c r="J65" s="279">
        <v>635</v>
      </c>
    </row>
    <row r="66" spans="2:10">
      <c r="B66" s="282">
        <v>45002</v>
      </c>
      <c r="C66" s="328" t="s">
        <v>493</v>
      </c>
      <c r="D66" s="251">
        <v>50</v>
      </c>
      <c r="E66" s="251">
        <v>1190</v>
      </c>
      <c r="F66" s="251">
        <v>6000</v>
      </c>
      <c r="G66" s="288">
        <v>3031740401002</v>
      </c>
      <c r="H66" s="10">
        <v>566</v>
      </c>
      <c r="I66" s="10">
        <v>685</v>
      </c>
      <c r="J66" s="279">
        <v>631</v>
      </c>
    </row>
    <row r="67" spans="2:10">
      <c r="B67" s="282">
        <v>45002</v>
      </c>
      <c r="C67" s="328" t="s">
        <v>493</v>
      </c>
      <c r="D67" s="251">
        <v>50</v>
      </c>
      <c r="E67" s="251">
        <v>1120</v>
      </c>
      <c r="F67" s="251">
        <v>6000</v>
      </c>
      <c r="G67" s="288">
        <v>3031740402001</v>
      </c>
      <c r="H67" s="10">
        <v>529</v>
      </c>
      <c r="I67" s="10">
        <v>680</v>
      </c>
      <c r="J67" s="279">
        <v>620</v>
      </c>
    </row>
    <row r="68" spans="2:10" ht="14.25" thickBot="1">
      <c r="B68" s="313">
        <v>45002</v>
      </c>
      <c r="C68" s="319" t="s">
        <v>493</v>
      </c>
      <c r="D68" s="314">
        <v>50</v>
      </c>
      <c r="E68" s="314">
        <v>1120</v>
      </c>
      <c r="F68" s="314">
        <v>6000</v>
      </c>
      <c r="G68" s="320">
        <v>3031740402002</v>
      </c>
      <c r="H68" s="314">
        <v>534</v>
      </c>
      <c r="I68" s="314">
        <v>674</v>
      </c>
      <c r="J68" s="316">
        <v>628</v>
      </c>
    </row>
    <row r="69" spans="2:10">
      <c r="B69" s="282">
        <v>45007</v>
      </c>
      <c r="C69" s="184" t="s">
        <v>473</v>
      </c>
      <c r="D69" s="251">
        <v>50</v>
      </c>
      <c r="E69" s="251">
        <v>1000</v>
      </c>
      <c r="F69" s="251">
        <v>4000</v>
      </c>
      <c r="G69" s="288">
        <v>3032140411001</v>
      </c>
      <c r="H69" s="10">
        <v>684</v>
      </c>
      <c r="I69" s="10">
        <v>673</v>
      </c>
      <c r="J69" s="279">
        <v>670</v>
      </c>
    </row>
    <row r="70" spans="2:10">
      <c r="B70" s="282">
        <v>45007</v>
      </c>
      <c r="C70" s="184" t="s">
        <v>473</v>
      </c>
      <c r="D70" s="251">
        <v>50</v>
      </c>
      <c r="E70" s="251">
        <v>1000</v>
      </c>
      <c r="F70" s="251">
        <v>4000</v>
      </c>
      <c r="G70" s="288">
        <v>3032140411002</v>
      </c>
      <c r="H70" s="10">
        <v>688</v>
      </c>
      <c r="I70" s="10">
        <v>675</v>
      </c>
      <c r="J70" s="279">
        <v>677</v>
      </c>
    </row>
    <row r="71" spans="2:10">
      <c r="B71" s="282">
        <v>45007</v>
      </c>
      <c r="C71" s="184" t="s">
        <v>473</v>
      </c>
      <c r="D71" s="251">
        <v>50</v>
      </c>
      <c r="E71" s="251">
        <v>1000</v>
      </c>
      <c r="F71" s="251">
        <v>4000</v>
      </c>
      <c r="G71" s="288">
        <v>3032140411003</v>
      </c>
      <c r="H71" s="10">
        <v>674</v>
      </c>
      <c r="I71" s="10">
        <v>678</v>
      </c>
      <c r="J71" s="279">
        <v>667</v>
      </c>
    </row>
    <row r="72" spans="2:10">
      <c r="B72" s="282">
        <v>45007</v>
      </c>
      <c r="C72" s="184" t="s">
        <v>473</v>
      </c>
      <c r="D72" s="251">
        <v>25</v>
      </c>
      <c r="E72" s="251">
        <v>1000</v>
      </c>
      <c r="F72" s="10">
        <v>2000</v>
      </c>
      <c r="G72" s="288">
        <v>3032240401001</v>
      </c>
      <c r="H72" s="10">
        <v>665</v>
      </c>
      <c r="I72" s="10">
        <v>654</v>
      </c>
      <c r="J72" s="279">
        <v>643</v>
      </c>
    </row>
    <row r="73" spans="2:10">
      <c r="B73" s="282">
        <v>45007</v>
      </c>
      <c r="C73" s="184" t="s">
        <v>473</v>
      </c>
      <c r="D73" s="251">
        <v>25</v>
      </c>
      <c r="E73" s="251">
        <v>1000</v>
      </c>
      <c r="F73" s="10">
        <v>2000</v>
      </c>
      <c r="G73" s="288">
        <v>3032240401002</v>
      </c>
      <c r="H73" s="10">
        <v>684</v>
      </c>
      <c r="I73" s="10">
        <v>675</v>
      </c>
      <c r="J73" s="279">
        <v>645</v>
      </c>
    </row>
    <row r="74" spans="2:10">
      <c r="B74" s="282">
        <v>45007</v>
      </c>
      <c r="C74" s="184" t="s">
        <v>473</v>
      </c>
      <c r="D74" s="10">
        <v>25</v>
      </c>
      <c r="E74" s="10">
        <v>1000</v>
      </c>
      <c r="F74" s="10">
        <v>2000</v>
      </c>
      <c r="G74" s="288">
        <v>3032240401003</v>
      </c>
      <c r="H74" s="10">
        <v>701</v>
      </c>
      <c r="I74" s="10">
        <v>753</v>
      </c>
      <c r="J74" s="279">
        <v>699</v>
      </c>
    </row>
    <row r="75" spans="2:10" ht="14.25" thickBot="1">
      <c r="B75" s="313">
        <v>45007</v>
      </c>
      <c r="C75" s="319" t="s">
        <v>473</v>
      </c>
      <c r="D75" s="357">
        <v>25</v>
      </c>
      <c r="E75" s="357">
        <v>1000</v>
      </c>
      <c r="F75" s="314">
        <v>2000</v>
      </c>
      <c r="G75" s="320">
        <v>3032240401004</v>
      </c>
      <c r="H75" s="314">
        <v>739</v>
      </c>
      <c r="I75" s="314">
        <v>852</v>
      </c>
      <c r="J75" s="316">
        <v>703</v>
      </c>
    </row>
    <row r="76" spans="2:10">
      <c r="B76" s="327">
        <v>45112</v>
      </c>
      <c r="C76" s="251" t="s">
        <v>730</v>
      </c>
      <c r="D76" s="251">
        <v>25</v>
      </c>
      <c r="E76" s="251">
        <v>1000</v>
      </c>
      <c r="F76" s="251">
        <v>6000</v>
      </c>
      <c r="G76" s="358" t="s">
        <v>731</v>
      </c>
      <c r="H76" s="251">
        <v>609</v>
      </c>
      <c r="I76" s="251">
        <v>697</v>
      </c>
      <c r="J76" s="330">
        <v>598</v>
      </c>
    </row>
    <row r="77" spans="2:10">
      <c r="B77" s="327">
        <v>45112</v>
      </c>
      <c r="C77" s="251" t="s">
        <v>730</v>
      </c>
      <c r="D77" s="251">
        <v>25</v>
      </c>
      <c r="E77" s="251">
        <v>1000</v>
      </c>
      <c r="F77" s="251">
        <v>6000</v>
      </c>
      <c r="G77" s="37" t="s">
        <v>732</v>
      </c>
      <c r="H77" s="10">
        <v>632</v>
      </c>
      <c r="I77" s="10">
        <v>671</v>
      </c>
      <c r="J77" s="279">
        <v>627</v>
      </c>
    </row>
    <row r="78" spans="2:10">
      <c r="B78" s="327">
        <v>45112</v>
      </c>
      <c r="C78" s="251" t="s">
        <v>730</v>
      </c>
      <c r="D78" s="251">
        <v>25</v>
      </c>
      <c r="E78" s="251">
        <v>1000</v>
      </c>
      <c r="F78" s="251">
        <v>6000</v>
      </c>
      <c r="G78" s="37" t="s">
        <v>733</v>
      </c>
      <c r="H78" s="10">
        <v>632</v>
      </c>
      <c r="I78" s="10">
        <v>684</v>
      </c>
      <c r="J78" s="279">
        <v>655</v>
      </c>
    </row>
    <row r="79" spans="2:10">
      <c r="B79" s="327">
        <v>45112</v>
      </c>
      <c r="C79" s="251" t="s">
        <v>730</v>
      </c>
      <c r="D79" s="251">
        <v>25</v>
      </c>
      <c r="E79" s="251">
        <v>1000</v>
      </c>
      <c r="F79" s="251">
        <v>6000</v>
      </c>
      <c r="G79" s="37" t="s">
        <v>734</v>
      </c>
      <c r="H79" s="10">
        <v>666</v>
      </c>
      <c r="I79" s="10">
        <v>648</v>
      </c>
      <c r="J79" s="279">
        <v>667</v>
      </c>
    </row>
    <row r="80" spans="2:10">
      <c r="B80" s="327">
        <v>45112</v>
      </c>
      <c r="C80" s="251" t="s">
        <v>730</v>
      </c>
      <c r="D80" s="251">
        <v>25</v>
      </c>
      <c r="E80" s="251">
        <v>1000</v>
      </c>
      <c r="F80" s="251">
        <v>6000</v>
      </c>
      <c r="G80" s="37" t="s">
        <v>735</v>
      </c>
      <c r="H80" s="10">
        <v>658</v>
      </c>
      <c r="I80" s="10">
        <v>688</v>
      </c>
      <c r="J80" s="279">
        <v>631</v>
      </c>
    </row>
    <row r="81" spans="2:10">
      <c r="B81" s="327">
        <v>45112</v>
      </c>
      <c r="C81" s="251" t="s">
        <v>730</v>
      </c>
      <c r="D81" s="251">
        <v>25</v>
      </c>
      <c r="E81" s="251">
        <v>1000</v>
      </c>
      <c r="F81" s="251">
        <v>6000</v>
      </c>
      <c r="G81" s="37" t="s">
        <v>736</v>
      </c>
      <c r="H81" s="10">
        <v>658</v>
      </c>
      <c r="I81" s="10">
        <v>677</v>
      </c>
      <c r="J81" s="279">
        <v>637</v>
      </c>
    </row>
    <row r="82" spans="2:10">
      <c r="B82" s="327">
        <v>45112</v>
      </c>
      <c r="C82" s="251" t="s">
        <v>730</v>
      </c>
      <c r="D82" s="251">
        <v>25</v>
      </c>
      <c r="E82" s="251">
        <v>1000</v>
      </c>
      <c r="F82" s="251">
        <v>6000</v>
      </c>
      <c r="G82" s="37" t="s">
        <v>737</v>
      </c>
      <c r="H82" s="10">
        <v>648</v>
      </c>
      <c r="I82" s="10">
        <v>687</v>
      </c>
      <c r="J82" s="279">
        <v>648</v>
      </c>
    </row>
    <row r="83" spans="2:10">
      <c r="B83" s="603">
        <v>45112</v>
      </c>
      <c r="C83" s="604" t="s">
        <v>730</v>
      </c>
      <c r="D83" s="604">
        <v>25</v>
      </c>
      <c r="E83" s="604">
        <v>1000</v>
      </c>
      <c r="F83" s="604">
        <v>6000</v>
      </c>
      <c r="G83" s="605" t="s">
        <v>738</v>
      </c>
      <c r="H83" s="280">
        <v>658</v>
      </c>
      <c r="I83" s="280">
        <v>688</v>
      </c>
      <c r="J83" s="281">
        <v>635</v>
      </c>
    </row>
    <row r="84" spans="2:10">
      <c r="B84" s="278"/>
      <c r="C84" s="10"/>
      <c r="D84" s="10"/>
      <c r="E84" s="10"/>
      <c r="F84" s="10"/>
      <c r="G84" s="288"/>
      <c r="H84" s="10"/>
      <c r="I84" s="10"/>
      <c r="J84" s="279"/>
    </row>
    <row r="85" spans="2:10">
      <c r="B85" s="278"/>
      <c r="C85" s="10"/>
      <c r="D85" s="10"/>
      <c r="E85" s="10"/>
      <c r="F85" s="10"/>
      <c r="G85" s="288"/>
      <c r="H85" s="10"/>
      <c r="I85" s="10"/>
      <c r="J85" s="279"/>
    </row>
    <row r="86" spans="2:10">
      <c r="B86" s="278"/>
      <c r="C86" s="10"/>
      <c r="D86" s="10"/>
      <c r="E86" s="10"/>
      <c r="F86" s="10"/>
      <c r="G86" s="288"/>
      <c r="H86" s="10"/>
      <c r="I86" s="10"/>
      <c r="J86" s="279"/>
    </row>
    <row r="87" spans="2:10">
      <c r="B87" s="278"/>
      <c r="C87" s="10"/>
      <c r="D87" s="10"/>
      <c r="E87" s="10"/>
      <c r="F87" s="10"/>
      <c r="G87" s="288"/>
      <c r="H87" s="10"/>
      <c r="I87" s="10"/>
      <c r="J87" s="279"/>
    </row>
    <row r="88" spans="2:10">
      <c r="B88" s="278"/>
      <c r="C88" s="10"/>
      <c r="D88" s="10"/>
      <c r="E88" s="10"/>
      <c r="F88" s="10"/>
      <c r="G88" s="288"/>
      <c r="H88" s="10"/>
      <c r="I88" s="10"/>
      <c r="J88" s="279"/>
    </row>
    <row r="89" spans="2:10">
      <c r="B89" s="278"/>
      <c r="C89" s="10"/>
      <c r="D89" s="10"/>
      <c r="E89" s="10"/>
      <c r="F89" s="10"/>
      <c r="G89" s="288"/>
      <c r="H89" s="10"/>
      <c r="I89" s="10"/>
      <c r="J89" s="279"/>
    </row>
    <row r="90" spans="2:10">
      <c r="B90" s="278"/>
      <c r="C90" s="10"/>
      <c r="D90" s="10"/>
      <c r="E90" s="10"/>
      <c r="F90" s="10"/>
      <c r="G90" s="288"/>
      <c r="H90" s="10"/>
      <c r="I90" s="10"/>
      <c r="J90" s="279"/>
    </row>
    <row r="91" spans="2:10">
      <c r="B91" s="278"/>
      <c r="C91" s="10"/>
      <c r="D91" s="10"/>
      <c r="E91" s="10"/>
      <c r="F91" s="10"/>
      <c r="G91" s="288"/>
      <c r="H91" s="10"/>
      <c r="I91" s="10"/>
      <c r="J91" s="279"/>
    </row>
    <row r="92" spans="2:10">
      <c r="B92" s="278"/>
      <c r="C92" s="10"/>
      <c r="D92" s="10"/>
      <c r="E92" s="10"/>
      <c r="F92" s="10"/>
      <c r="G92" s="288"/>
      <c r="H92" s="10"/>
      <c r="I92" s="10"/>
      <c r="J92" s="279"/>
    </row>
    <row r="93" spans="2:10">
      <c r="B93" s="278"/>
      <c r="C93" s="10"/>
      <c r="D93" s="10"/>
      <c r="E93" s="10"/>
      <c r="F93" s="10"/>
      <c r="G93" s="288"/>
      <c r="H93" s="10"/>
      <c r="I93" s="10"/>
      <c r="J93" s="279"/>
    </row>
    <row r="94" spans="2:10">
      <c r="B94" s="278"/>
      <c r="C94" s="10"/>
      <c r="D94" s="10"/>
      <c r="E94" s="10"/>
      <c r="F94" s="10"/>
      <c r="G94" s="288"/>
      <c r="H94" s="10"/>
      <c r="I94" s="10"/>
      <c r="J94" s="279"/>
    </row>
    <row r="95" spans="2:10">
      <c r="B95" s="278"/>
      <c r="C95" s="10"/>
      <c r="D95" s="10"/>
      <c r="E95" s="10"/>
      <c r="F95" s="10"/>
      <c r="G95" s="288"/>
      <c r="H95" s="10"/>
      <c r="I95" s="10"/>
      <c r="J95" s="279"/>
    </row>
    <row r="96" spans="2:10">
      <c r="B96" s="278"/>
      <c r="C96" s="10"/>
      <c r="D96" s="10"/>
      <c r="E96" s="10"/>
      <c r="F96" s="10"/>
      <c r="G96" s="288"/>
      <c r="H96" s="10"/>
      <c r="I96" s="10"/>
      <c r="J96" s="279"/>
    </row>
    <row r="97" spans="2:10">
      <c r="B97" s="278"/>
      <c r="C97" s="10"/>
      <c r="D97" s="10"/>
      <c r="E97" s="10"/>
      <c r="F97" s="10"/>
      <c r="G97" s="288"/>
      <c r="H97" s="10"/>
      <c r="I97" s="10"/>
      <c r="J97" s="279"/>
    </row>
    <row r="98" spans="2:10">
      <c r="B98" s="278"/>
      <c r="C98" s="10"/>
      <c r="D98" s="10"/>
      <c r="E98" s="10"/>
      <c r="F98" s="10"/>
      <c r="G98" s="288"/>
      <c r="H98" s="10"/>
      <c r="I98" s="10"/>
      <c r="J98" s="279"/>
    </row>
    <row r="99" spans="2:10">
      <c r="B99" s="278"/>
      <c r="C99" s="10"/>
      <c r="D99" s="10"/>
      <c r="E99" s="10"/>
      <c r="F99" s="10"/>
      <c r="G99" s="288"/>
      <c r="H99" s="10"/>
      <c r="I99" s="10"/>
      <c r="J99" s="279"/>
    </row>
    <row r="100" spans="2:10">
      <c r="B100" s="278"/>
      <c r="C100" s="10"/>
      <c r="D100" s="10"/>
      <c r="E100" s="10"/>
      <c r="F100" s="10"/>
      <c r="G100" s="288"/>
      <c r="H100" s="10"/>
      <c r="I100" s="10"/>
      <c r="J100" s="279"/>
    </row>
    <row r="101" spans="2:10">
      <c r="B101" s="278"/>
      <c r="C101" s="10"/>
      <c r="D101" s="10"/>
      <c r="E101" s="10"/>
      <c r="F101" s="10"/>
      <c r="G101" s="288"/>
      <c r="H101" s="10"/>
      <c r="I101" s="10"/>
      <c r="J101" s="279"/>
    </row>
    <row r="102" spans="2:10">
      <c r="B102" s="278"/>
      <c r="C102" s="10"/>
      <c r="D102" s="10"/>
      <c r="E102" s="10"/>
      <c r="F102" s="10"/>
      <c r="G102" s="288"/>
      <c r="H102" s="10"/>
      <c r="I102" s="10"/>
      <c r="J102" s="279"/>
    </row>
    <row r="103" spans="2:10">
      <c r="B103" s="278"/>
      <c r="C103" s="10"/>
      <c r="D103" s="10"/>
      <c r="E103" s="10"/>
      <c r="F103" s="10"/>
      <c r="G103" s="288"/>
      <c r="H103" s="10"/>
      <c r="I103" s="10"/>
      <c r="J103" s="279"/>
    </row>
    <row r="104" spans="2:10">
      <c r="B104" s="278"/>
      <c r="C104" s="10"/>
      <c r="D104" s="10"/>
      <c r="E104" s="10"/>
      <c r="F104" s="10"/>
      <c r="G104" s="288"/>
      <c r="H104" s="10"/>
      <c r="I104" s="10"/>
      <c r="J104" s="279"/>
    </row>
    <row r="105" spans="2:10">
      <c r="B105" s="278"/>
      <c r="C105" s="10"/>
      <c r="D105" s="10"/>
      <c r="E105" s="10"/>
      <c r="F105" s="10"/>
      <c r="G105" s="288"/>
      <c r="H105" s="10"/>
      <c r="I105" s="10"/>
      <c r="J105" s="279"/>
    </row>
    <row r="106" spans="2:10">
      <c r="B106" s="278"/>
      <c r="C106" s="10"/>
      <c r="D106" s="10"/>
      <c r="E106" s="10"/>
      <c r="F106" s="10"/>
      <c r="G106" s="288"/>
      <c r="H106" s="10"/>
      <c r="I106" s="10"/>
      <c r="J106" s="279"/>
    </row>
    <row r="107" spans="2:10">
      <c r="B107" s="278"/>
      <c r="C107" s="10"/>
      <c r="D107" s="10"/>
      <c r="E107" s="10"/>
      <c r="F107" s="10"/>
      <c r="G107" s="288"/>
      <c r="H107" s="10"/>
      <c r="I107" s="10"/>
      <c r="J107" s="279"/>
    </row>
    <row r="108" spans="2:10">
      <c r="B108" s="278"/>
      <c r="C108" s="10"/>
      <c r="D108" s="10"/>
      <c r="E108" s="10"/>
      <c r="F108" s="10"/>
      <c r="G108" s="288"/>
      <c r="H108" s="10"/>
      <c r="I108" s="10"/>
      <c r="J108" s="279"/>
    </row>
    <row r="109" spans="2:10">
      <c r="B109" s="278"/>
      <c r="C109" s="10"/>
      <c r="D109" s="10"/>
      <c r="E109" s="10"/>
      <c r="F109" s="10"/>
      <c r="G109" s="288"/>
      <c r="H109" s="10"/>
      <c r="I109" s="10"/>
      <c r="J109" s="279"/>
    </row>
  </sheetData>
  <mergeCells count="1">
    <mergeCell ref="H4:J4"/>
  </mergeCells>
  <phoneticPr fontId="9"/>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3">
    <pageSetUpPr fitToPage="1"/>
  </sheetPr>
  <dimension ref="A1:AS54"/>
  <sheetViews>
    <sheetView showZeros="0" zoomScale="90" zoomScaleNormal="90" workbookViewId="0">
      <selection activeCell="J27" sqref="J27"/>
    </sheetView>
  </sheetViews>
  <sheetFormatPr defaultRowHeight="13.5"/>
  <cols>
    <col min="1" max="1" width="8" customWidth="1"/>
    <col min="2" max="4" width="10.75" customWidth="1"/>
    <col min="5" max="7" width="10.625" customWidth="1"/>
    <col min="8" max="8" width="21.5" style="590" customWidth="1"/>
    <col min="9" max="9" width="3.75" customWidth="1"/>
    <col min="10" max="10" width="9" customWidth="1"/>
    <col min="11" max="13" width="10.625" customWidth="1"/>
    <col min="14" max="14" width="22.875" style="590" customWidth="1"/>
    <col min="15" max="15" width="5" customWidth="1"/>
    <col min="16" max="16" width="10.375" customWidth="1"/>
    <col min="17" max="17" width="8.5" customWidth="1"/>
    <col min="18" max="18" width="12.625" customWidth="1"/>
    <col min="19" max="19" width="11.625" customWidth="1"/>
    <col min="20" max="20" width="3.375" customWidth="1"/>
    <col min="21" max="28" width="9" customWidth="1"/>
    <col min="29" max="29" width="9.25" customWidth="1"/>
    <col min="30" max="30" width="8" customWidth="1"/>
    <col min="31" max="33" width="10.75" customWidth="1"/>
    <col min="34" max="36" width="10.625" customWidth="1"/>
    <col min="37" max="37" width="21.5" bestFit="1" customWidth="1"/>
    <col min="38" max="38" width="5.25" customWidth="1"/>
    <col min="42" max="44" width="10.625" customWidth="1"/>
    <col min="45" max="45" width="22.875" bestFit="1" customWidth="1"/>
  </cols>
  <sheetData>
    <row r="1" spans="1:45" ht="14.25" customHeight="1">
      <c r="B1" s="1154" t="s">
        <v>1411</v>
      </c>
      <c r="C1" s="1154"/>
      <c r="D1" s="591"/>
      <c r="E1" s="591"/>
      <c r="G1" s="592"/>
      <c r="H1" s="592" t="s">
        <v>1393</v>
      </c>
      <c r="L1" s="606"/>
      <c r="M1" s="590"/>
      <c r="N1" s="593" t="s">
        <v>1414</v>
      </c>
      <c r="Y1" s="593" t="s">
        <v>1394</v>
      </c>
      <c r="AA1" s="182" t="s">
        <v>1273</v>
      </c>
      <c r="AD1" t="s">
        <v>2188</v>
      </c>
    </row>
    <row r="2" spans="1:45" ht="13.5" customHeight="1">
      <c r="B2" s="1154"/>
      <c r="C2" s="1154"/>
      <c r="D2" s="591"/>
      <c r="E2" s="591"/>
      <c r="F2" s="592"/>
      <c r="L2" s="606"/>
      <c r="M2" s="590"/>
      <c r="Y2" s="593"/>
    </row>
    <row r="3" spans="1:45">
      <c r="F3" s="606"/>
      <c r="G3" s="599"/>
      <c r="L3" s="606"/>
      <c r="M3" s="599"/>
      <c r="N3" s="593"/>
      <c r="Y3" s="593"/>
    </row>
    <row r="4" spans="1:45">
      <c r="A4" t="s">
        <v>1276</v>
      </c>
      <c r="F4" s="606"/>
      <c r="G4" s="599"/>
      <c r="J4" t="s">
        <v>1277</v>
      </c>
      <c r="M4" s="593"/>
      <c r="P4" s="1155" t="s">
        <v>1240</v>
      </c>
      <c r="Q4" s="1155"/>
      <c r="R4" s="1155"/>
      <c r="U4" s="1155" t="s">
        <v>1249</v>
      </c>
      <c r="V4" s="1155"/>
      <c r="W4" s="1155"/>
      <c r="AD4" t="s">
        <v>792</v>
      </c>
      <c r="AG4" t="s">
        <v>855</v>
      </c>
      <c r="AN4" t="s">
        <v>1265</v>
      </c>
      <c r="AQ4" t="s">
        <v>793</v>
      </c>
    </row>
    <row r="5" spans="1:45" ht="13.5" customHeight="1">
      <c r="E5" s="594"/>
      <c r="P5" s="1157" t="s">
        <v>1241</v>
      </c>
      <c r="Q5" s="1159" t="s">
        <v>1392</v>
      </c>
      <c r="R5" s="1160" t="s">
        <v>1242</v>
      </c>
      <c r="S5" s="1160" t="s">
        <v>1243</v>
      </c>
      <c r="U5" s="1156" t="s">
        <v>920</v>
      </c>
      <c r="V5" s="1156"/>
      <c r="W5" s="1156"/>
      <c r="X5" s="1156"/>
      <c r="Y5" s="1156"/>
    </row>
    <row r="6" spans="1:45" ht="15" customHeight="1">
      <c r="A6" s="43" t="s">
        <v>179</v>
      </c>
      <c r="B6" s="43" t="s">
        <v>794</v>
      </c>
      <c r="C6" s="43" t="s">
        <v>795</v>
      </c>
      <c r="D6" s="43" t="s">
        <v>1388</v>
      </c>
      <c r="E6" s="43" t="s">
        <v>797</v>
      </c>
      <c r="F6" s="43" t="s">
        <v>798</v>
      </c>
      <c r="G6" s="43" t="s">
        <v>799</v>
      </c>
      <c r="H6" s="323" t="s">
        <v>118</v>
      </c>
      <c r="J6" s="43" t="s">
        <v>179</v>
      </c>
      <c r="K6" s="43" t="s">
        <v>797</v>
      </c>
      <c r="L6" s="43" t="s">
        <v>798</v>
      </c>
      <c r="M6" s="43" t="s">
        <v>800</v>
      </c>
      <c r="N6" s="323" t="s">
        <v>118</v>
      </c>
      <c r="P6" s="1158"/>
      <c r="Q6" s="1158"/>
      <c r="R6" s="1161"/>
      <c r="S6" s="1161"/>
      <c r="U6" s="568" t="s">
        <v>1207</v>
      </c>
      <c r="V6" s="568" t="s">
        <v>179</v>
      </c>
      <c r="W6" s="568" t="s">
        <v>1250</v>
      </c>
      <c r="X6" s="568" t="s">
        <v>1251</v>
      </c>
      <c r="Y6" s="568" t="s">
        <v>1252</v>
      </c>
      <c r="Z6" s="639" t="s">
        <v>1446</v>
      </c>
      <c r="AA6" s="182" t="s">
        <v>1263</v>
      </c>
      <c r="AD6" s="34" t="s">
        <v>179</v>
      </c>
      <c r="AE6" s="34" t="s">
        <v>794</v>
      </c>
      <c r="AF6" s="34" t="s">
        <v>795</v>
      </c>
      <c r="AG6" s="34" t="s">
        <v>796</v>
      </c>
      <c r="AH6" s="34" t="s">
        <v>797</v>
      </c>
      <c r="AI6" s="34" t="s">
        <v>798</v>
      </c>
      <c r="AJ6" s="34" t="s">
        <v>799</v>
      </c>
      <c r="AK6" s="34" t="s">
        <v>118</v>
      </c>
      <c r="AM6" s="34" t="s">
        <v>179</v>
      </c>
      <c r="AN6" s="34" t="s">
        <v>1266</v>
      </c>
      <c r="AO6" s="34" t="s">
        <v>1267</v>
      </c>
      <c r="AP6" s="34" t="s">
        <v>797</v>
      </c>
      <c r="AQ6" s="34" t="s">
        <v>798</v>
      </c>
      <c r="AR6" s="34" t="s">
        <v>800</v>
      </c>
      <c r="AS6" s="34" t="s">
        <v>118</v>
      </c>
    </row>
    <row r="7" spans="1:45">
      <c r="A7" s="284">
        <v>1005</v>
      </c>
      <c r="B7" s="595">
        <v>26</v>
      </c>
      <c r="C7" s="596">
        <v>2</v>
      </c>
      <c r="D7" s="597">
        <f t="shared" ref="D7:D15" si="0">IF(B7-C7&gt;=1,B7-C7,)</f>
        <v>24</v>
      </c>
      <c r="E7" s="597">
        <f t="shared" ref="E7:E15" si="1">IF(D7*200&gt;=1,D7*200,)</f>
        <v>4800</v>
      </c>
      <c r="F7" s="610">
        <v>5100</v>
      </c>
      <c r="G7" s="610">
        <f t="shared" ref="G7:G15" si="2">IF(E7-F7&gt;=1,E7-F7,)</f>
        <v>0</v>
      </c>
      <c r="H7" s="284" t="s">
        <v>1391</v>
      </c>
      <c r="J7" s="284">
        <v>1000</v>
      </c>
      <c r="K7" s="284">
        <v>5200</v>
      </c>
      <c r="L7" s="634">
        <v>0</v>
      </c>
      <c r="M7" s="611">
        <f t="shared" ref="M7:M26" si="3">IF(K7-L7&gt;=1,K7-L7+50,)</f>
        <v>5250</v>
      </c>
      <c r="N7" s="284"/>
      <c r="P7" s="345">
        <v>1000</v>
      </c>
      <c r="Q7" s="345">
        <v>14</v>
      </c>
      <c r="R7" s="345">
        <v>2800</v>
      </c>
      <c r="S7" s="345">
        <v>5200</v>
      </c>
      <c r="U7" s="284" t="s">
        <v>2178</v>
      </c>
      <c r="V7" s="284">
        <v>1005</v>
      </c>
      <c r="W7" s="284">
        <v>6</v>
      </c>
      <c r="X7" s="284">
        <v>15</v>
      </c>
      <c r="Y7" s="598">
        <f t="shared" ref="Y7:Y17" si="4">ABS(IF(X7-W7&gt;0,0,X7-W7))</f>
        <v>0</v>
      </c>
      <c r="Z7">
        <f>X7-W7</f>
        <v>9</v>
      </c>
      <c r="AD7" s="34">
        <v>1005</v>
      </c>
      <c r="AE7" s="34">
        <v>14</v>
      </c>
      <c r="AF7" s="34">
        <v>11</v>
      </c>
      <c r="AG7" s="34">
        <f>IF(AE7-AF7&gt;=1,AE7-AF7,)</f>
        <v>3</v>
      </c>
      <c r="AH7" s="34">
        <f>IF(AG7*200&gt;=1,AG7*200,)</f>
        <v>600</v>
      </c>
      <c r="AI7" s="34">
        <v>4200</v>
      </c>
      <c r="AJ7" s="34">
        <f>IF(AH7-AI7&gt;=1,AH7-AI7,)</f>
        <v>0</v>
      </c>
      <c r="AK7" s="34" t="s">
        <v>1268</v>
      </c>
      <c r="AM7" s="34">
        <v>1000</v>
      </c>
      <c r="AN7" s="34">
        <v>5</v>
      </c>
      <c r="AO7" s="34"/>
      <c r="AP7" s="284">
        <v>5150</v>
      </c>
      <c r="AQ7" s="611">
        <v>470</v>
      </c>
      <c r="AR7" s="611">
        <f t="shared" ref="AR7:AR23" si="5">IF(AP7-AQ7&gt;=1,AP7-AQ7+50,)</f>
        <v>4730</v>
      </c>
      <c r="AS7" s="34"/>
    </row>
    <row r="8" spans="1:45">
      <c r="A8" s="284">
        <v>1020</v>
      </c>
      <c r="B8" s="595">
        <v>1</v>
      </c>
      <c r="C8" s="596">
        <v>0</v>
      </c>
      <c r="D8" s="597">
        <f t="shared" si="0"/>
        <v>1</v>
      </c>
      <c r="E8" s="597">
        <f t="shared" si="1"/>
        <v>200</v>
      </c>
      <c r="F8" s="610"/>
      <c r="G8" s="610">
        <f t="shared" si="2"/>
        <v>200</v>
      </c>
      <c r="H8" s="284"/>
      <c r="J8" s="284">
        <v>1005</v>
      </c>
      <c r="K8" s="284">
        <v>8150</v>
      </c>
      <c r="L8" s="611">
        <v>680</v>
      </c>
      <c r="M8" s="611">
        <f t="shared" si="3"/>
        <v>7520</v>
      </c>
      <c r="N8" s="284"/>
      <c r="P8" s="284">
        <v>1005</v>
      </c>
      <c r="Q8" s="284">
        <v>12</v>
      </c>
      <c r="R8" s="284">
        <v>2400</v>
      </c>
      <c r="S8" s="284">
        <v>8150</v>
      </c>
      <c r="U8" s="284" t="s">
        <v>2178</v>
      </c>
      <c r="V8" s="284">
        <v>1260</v>
      </c>
      <c r="W8" s="284">
        <v>4</v>
      </c>
      <c r="X8" s="284">
        <v>26</v>
      </c>
      <c r="Y8" s="598">
        <f t="shared" si="4"/>
        <v>0</v>
      </c>
      <c r="Z8">
        <f t="shared" ref="Z8:Z24" si="6">X8-W8</f>
        <v>22</v>
      </c>
      <c r="AD8" s="34">
        <v>1020</v>
      </c>
      <c r="AE8" s="34"/>
      <c r="AF8" s="34"/>
      <c r="AG8" s="34">
        <f t="shared" ref="AG8:AG24" si="7">IF(AE8-AF8&gt;=1,AE8-AF8,)</f>
        <v>0</v>
      </c>
      <c r="AH8" s="34">
        <f t="shared" ref="AH8:AH24" si="8">IF(AG8*200&gt;=1,AG8*200,)</f>
        <v>0</v>
      </c>
      <c r="AI8" s="34"/>
      <c r="AJ8" s="34">
        <f t="shared" ref="AJ8:AJ24" si="9">IF(AH8-AI8&gt;=1,AH8-AI8,)</f>
        <v>0</v>
      </c>
      <c r="AK8" s="34"/>
      <c r="AM8" s="34">
        <v>1005</v>
      </c>
      <c r="AN8" s="34">
        <v>11</v>
      </c>
      <c r="AO8" s="34">
        <v>2</v>
      </c>
      <c r="AP8" s="284">
        <v>5200</v>
      </c>
      <c r="AQ8" s="612">
        <v>670</v>
      </c>
      <c r="AR8" s="611">
        <f t="shared" si="5"/>
        <v>4580</v>
      </c>
      <c r="AS8" s="34"/>
    </row>
    <row r="9" spans="1:45">
      <c r="A9" s="284">
        <v>1050</v>
      </c>
      <c r="B9" s="595"/>
      <c r="C9" s="596">
        <v>0</v>
      </c>
      <c r="D9" s="597">
        <f t="shared" si="0"/>
        <v>0</v>
      </c>
      <c r="E9" s="597">
        <f t="shared" si="1"/>
        <v>0</v>
      </c>
      <c r="F9" s="610">
        <v>3500</v>
      </c>
      <c r="G9" s="610">
        <f t="shared" si="2"/>
        <v>0</v>
      </c>
      <c r="H9" s="284"/>
      <c r="J9" s="284">
        <v>1020</v>
      </c>
      <c r="K9" s="284">
        <v>350</v>
      </c>
      <c r="L9" s="613">
        <v>0</v>
      </c>
      <c r="M9" s="611">
        <f t="shared" si="3"/>
        <v>400</v>
      </c>
      <c r="N9" s="284"/>
      <c r="P9" s="284">
        <v>1020</v>
      </c>
      <c r="Q9" s="284">
        <v>1</v>
      </c>
      <c r="R9" s="284">
        <v>200</v>
      </c>
      <c r="S9" s="284">
        <v>350</v>
      </c>
      <c r="U9" s="284" t="s">
        <v>1254</v>
      </c>
      <c r="V9" s="284">
        <v>1005</v>
      </c>
      <c r="W9" s="284">
        <v>39</v>
      </c>
      <c r="X9" s="284">
        <v>15</v>
      </c>
      <c r="Y9" s="598">
        <f t="shared" si="4"/>
        <v>24</v>
      </c>
      <c r="Z9">
        <f t="shared" si="6"/>
        <v>-24</v>
      </c>
      <c r="AD9" s="34">
        <v>1040</v>
      </c>
      <c r="AE9" s="34"/>
      <c r="AF9" s="34"/>
      <c r="AG9" s="34">
        <f t="shared" si="7"/>
        <v>0</v>
      </c>
      <c r="AH9" s="34">
        <f t="shared" si="8"/>
        <v>0</v>
      </c>
      <c r="AI9" s="34"/>
      <c r="AJ9" s="34">
        <f t="shared" si="9"/>
        <v>0</v>
      </c>
      <c r="AK9" s="34"/>
      <c r="AM9" s="34">
        <v>1020</v>
      </c>
      <c r="AN9" s="34"/>
      <c r="AO9" s="34"/>
      <c r="AP9" s="284">
        <v>1350</v>
      </c>
      <c r="AQ9" s="611">
        <v>550</v>
      </c>
      <c r="AR9" s="611">
        <f t="shared" si="5"/>
        <v>850</v>
      </c>
      <c r="AS9" s="34"/>
    </row>
    <row r="10" spans="1:45">
      <c r="A10" s="284">
        <v>1100</v>
      </c>
      <c r="B10" s="595">
        <v>5</v>
      </c>
      <c r="C10" s="596">
        <v>0</v>
      </c>
      <c r="D10" s="597">
        <f t="shared" si="0"/>
        <v>5</v>
      </c>
      <c r="E10" s="597">
        <f t="shared" si="1"/>
        <v>1000</v>
      </c>
      <c r="F10" s="610"/>
      <c r="G10" s="610">
        <f t="shared" si="2"/>
        <v>1000</v>
      </c>
      <c r="H10" s="284"/>
      <c r="J10" s="284">
        <v>1030</v>
      </c>
      <c r="K10" s="284"/>
      <c r="L10" s="611">
        <v>0</v>
      </c>
      <c r="M10" s="611">
        <f t="shared" si="3"/>
        <v>0</v>
      </c>
      <c r="N10" s="284"/>
      <c r="P10" s="345">
        <v>1050</v>
      </c>
      <c r="Q10" s="345"/>
      <c r="R10" s="345"/>
      <c r="S10" s="345">
        <v>350</v>
      </c>
      <c r="U10" s="284" t="s">
        <v>1254</v>
      </c>
      <c r="V10" s="284">
        <v>1015</v>
      </c>
      <c r="W10" s="284">
        <v>41</v>
      </c>
      <c r="X10" s="284">
        <v>120</v>
      </c>
      <c r="Y10" s="598">
        <f t="shared" si="4"/>
        <v>0</v>
      </c>
      <c r="Z10">
        <f t="shared" si="6"/>
        <v>79</v>
      </c>
      <c r="AD10" s="34">
        <v>1050</v>
      </c>
      <c r="AE10" s="34">
        <v>1</v>
      </c>
      <c r="AF10" s="34"/>
      <c r="AG10" s="34">
        <f t="shared" si="7"/>
        <v>1</v>
      </c>
      <c r="AH10" s="34">
        <f t="shared" si="8"/>
        <v>200</v>
      </c>
      <c r="AI10" s="34">
        <v>4100</v>
      </c>
      <c r="AJ10" s="34">
        <f t="shared" si="9"/>
        <v>0</v>
      </c>
      <c r="AK10" s="34"/>
      <c r="AM10" s="34">
        <v>1040</v>
      </c>
      <c r="AN10" s="34"/>
      <c r="AO10" s="34"/>
      <c r="AP10" s="284"/>
      <c r="AQ10" s="611">
        <v>0</v>
      </c>
      <c r="AR10" s="611">
        <f t="shared" si="5"/>
        <v>0</v>
      </c>
      <c r="AS10" s="34"/>
    </row>
    <row r="11" spans="1:45">
      <c r="A11" s="284">
        <v>1110</v>
      </c>
      <c r="B11" s="595"/>
      <c r="C11" s="596"/>
      <c r="D11" s="597">
        <f t="shared" si="0"/>
        <v>0</v>
      </c>
      <c r="E11" s="597">
        <f t="shared" si="1"/>
        <v>0</v>
      </c>
      <c r="F11" s="610"/>
      <c r="G11" s="610">
        <f t="shared" si="2"/>
        <v>0</v>
      </c>
      <c r="H11" s="284"/>
      <c r="J11" s="345">
        <v>1040</v>
      </c>
      <c r="K11" s="284"/>
      <c r="L11" s="612">
        <v>0</v>
      </c>
      <c r="M11" s="611">
        <f t="shared" si="3"/>
        <v>0</v>
      </c>
      <c r="N11" s="284"/>
      <c r="P11" s="284">
        <v>1100</v>
      </c>
      <c r="Q11" s="345">
        <v>5</v>
      </c>
      <c r="R11" s="345">
        <v>1000</v>
      </c>
      <c r="S11" s="345">
        <v>2500</v>
      </c>
      <c r="U11" s="284" t="s">
        <v>1254</v>
      </c>
      <c r="V11" s="284">
        <v>1055</v>
      </c>
      <c r="W11" s="284">
        <v>4</v>
      </c>
      <c r="X11" s="284">
        <v>11</v>
      </c>
      <c r="Y11" s="598">
        <f t="shared" si="4"/>
        <v>0</v>
      </c>
      <c r="Z11">
        <f t="shared" si="6"/>
        <v>7</v>
      </c>
      <c r="AD11" s="34">
        <v>1060</v>
      </c>
      <c r="AE11" s="34"/>
      <c r="AF11" s="34"/>
      <c r="AG11" s="34">
        <f t="shared" si="7"/>
        <v>0</v>
      </c>
      <c r="AH11" s="34">
        <f t="shared" si="8"/>
        <v>0</v>
      </c>
      <c r="AI11" s="34"/>
      <c r="AJ11" s="34">
        <f t="shared" si="9"/>
        <v>0</v>
      </c>
      <c r="AK11" s="34"/>
      <c r="AM11" s="34">
        <v>1050</v>
      </c>
      <c r="AN11" s="34">
        <v>2</v>
      </c>
      <c r="AO11" s="34"/>
      <c r="AP11" s="284"/>
      <c r="AQ11" s="612">
        <v>0</v>
      </c>
      <c r="AR11" s="611">
        <f t="shared" si="5"/>
        <v>0</v>
      </c>
      <c r="AS11" s="34"/>
    </row>
    <row r="12" spans="1:45">
      <c r="A12" s="284">
        <v>1120</v>
      </c>
      <c r="B12" s="595">
        <v>11</v>
      </c>
      <c r="C12" s="596">
        <v>3</v>
      </c>
      <c r="D12" s="597">
        <f t="shared" si="0"/>
        <v>8</v>
      </c>
      <c r="E12" s="597">
        <f t="shared" si="1"/>
        <v>1600</v>
      </c>
      <c r="F12" s="610">
        <v>2600</v>
      </c>
      <c r="G12" s="610">
        <f t="shared" si="2"/>
        <v>0</v>
      </c>
      <c r="H12" s="284"/>
      <c r="J12" s="284">
        <v>1050</v>
      </c>
      <c r="K12" s="636">
        <v>350</v>
      </c>
      <c r="L12" s="611">
        <v>0</v>
      </c>
      <c r="M12" s="611">
        <f t="shared" si="3"/>
        <v>400</v>
      </c>
      <c r="N12" s="284"/>
      <c r="P12" s="284">
        <v>1110</v>
      </c>
      <c r="Q12" s="284"/>
      <c r="R12" s="284"/>
      <c r="S12" s="284">
        <v>6000</v>
      </c>
      <c r="U12" s="284" t="s">
        <v>1254</v>
      </c>
      <c r="V12" s="284">
        <v>1125</v>
      </c>
      <c r="W12" s="284">
        <v>22</v>
      </c>
      <c r="X12" s="284">
        <v>95</v>
      </c>
      <c r="Y12" s="598">
        <f t="shared" si="4"/>
        <v>0</v>
      </c>
      <c r="Z12">
        <f t="shared" si="6"/>
        <v>73</v>
      </c>
      <c r="AD12" s="34">
        <v>1100</v>
      </c>
      <c r="AE12" s="34">
        <v>4</v>
      </c>
      <c r="AF12" s="34"/>
      <c r="AG12" s="34">
        <f t="shared" si="7"/>
        <v>4</v>
      </c>
      <c r="AH12" s="34">
        <f t="shared" si="8"/>
        <v>800</v>
      </c>
      <c r="AI12" s="34">
        <v>700</v>
      </c>
      <c r="AJ12" s="34">
        <f t="shared" si="9"/>
        <v>100</v>
      </c>
      <c r="AK12" s="34"/>
      <c r="AM12" s="34">
        <v>1060</v>
      </c>
      <c r="AN12" s="34"/>
      <c r="AO12" s="34"/>
      <c r="AP12" s="284">
        <v>350</v>
      </c>
      <c r="AQ12" s="611">
        <v>370</v>
      </c>
      <c r="AR12" s="611">
        <f t="shared" si="5"/>
        <v>0</v>
      </c>
      <c r="AS12" s="34"/>
    </row>
    <row r="13" spans="1:45">
      <c r="A13" s="284">
        <v>1200</v>
      </c>
      <c r="B13" s="595">
        <v>7</v>
      </c>
      <c r="C13" s="596">
        <v>0</v>
      </c>
      <c r="D13" s="597">
        <f t="shared" si="0"/>
        <v>7</v>
      </c>
      <c r="E13" s="597">
        <f t="shared" si="1"/>
        <v>1400</v>
      </c>
      <c r="F13" s="610">
        <v>3700</v>
      </c>
      <c r="G13" s="610">
        <f t="shared" si="2"/>
        <v>0</v>
      </c>
      <c r="H13" s="284"/>
      <c r="J13" s="284">
        <v>1100</v>
      </c>
      <c r="K13" s="284">
        <v>2500</v>
      </c>
      <c r="L13" s="611">
        <v>0</v>
      </c>
      <c r="M13" s="611">
        <f t="shared" si="3"/>
        <v>2550</v>
      </c>
      <c r="N13" s="284"/>
      <c r="P13" s="345">
        <v>1120</v>
      </c>
      <c r="Q13" s="345">
        <v>11</v>
      </c>
      <c r="R13" s="345">
        <v>2200</v>
      </c>
      <c r="S13" s="345">
        <v>5250</v>
      </c>
      <c r="U13" s="284" t="s">
        <v>1255</v>
      </c>
      <c r="V13" s="284">
        <v>1010</v>
      </c>
      <c r="W13" s="284">
        <v>6</v>
      </c>
      <c r="X13" s="284">
        <v>29</v>
      </c>
      <c r="Y13" s="598">
        <f t="shared" si="4"/>
        <v>0</v>
      </c>
      <c r="Z13">
        <f t="shared" si="6"/>
        <v>23</v>
      </c>
      <c r="AD13" s="34">
        <v>1120</v>
      </c>
      <c r="AE13" s="34">
        <v>42</v>
      </c>
      <c r="AF13" s="34"/>
      <c r="AG13" s="34">
        <f t="shared" si="7"/>
        <v>42</v>
      </c>
      <c r="AH13" s="34">
        <f t="shared" si="8"/>
        <v>8400</v>
      </c>
      <c r="AI13" s="34">
        <v>10300</v>
      </c>
      <c r="AJ13" s="34">
        <f>IF(AH13-AI13&gt;=1,AH13-AI13,)</f>
        <v>0</v>
      </c>
      <c r="AK13" s="34"/>
      <c r="AM13" s="34">
        <v>1100</v>
      </c>
      <c r="AN13" s="34">
        <v>4</v>
      </c>
      <c r="AO13" s="34"/>
      <c r="AP13" s="284">
        <v>2500</v>
      </c>
      <c r="AQ13" s="611">
        <v>0</v>
      </c>
      <c r="AR13" s="611">
        <f t="shared" si="5"/>
        <v>2550</v>
      </c>
      <c r="AS13" s="34"/>
    </row>
    <row r="14" spans="1:45">
      <c r="A14" s="284">
        <v>1255</v>
      </c>
      <c r="B14" s="597">
        <v>1</v>
      </c>
      <c r="C14" s="596">
        <v>0</v>
      </c>
      <c r="D14" s="597">
        <f t="shared" si="0"/>
        <v>1</v>
      </c>
      <c r="E14" s="597">
        <f t="shared" si="1"/>
        <v>200</v>
      </c>
      <c r="F14" s="610"/>
      <c r="G14" s="610">
        <f t="shared" si="2"/>
        <v>200</v>
      </c>
      <c r="H14" s="284"/>
      <c r="J14" s="284">
        <v>1110</v>
      </c>
      <c r="K14" s="284">
        <v>6000</v>
      </c>
      <c r="L14" s="611">
        <v>950</v>
      </c>
      <c r="M14" s="598">
        <v>24000</v>
      </c>
      <c r="N14" s="681" t="s">
        <v>3197</v>
      </c>
      <c r="P14" s="284">
        <v>1200</v>
      </c>
      <c r="Q14" s="345">
        <v>7</v>
      </c>
      <c r="R14" s="345">
        <v>1400</v>
      </c>
      <c r="S14" s="345">
        <v>2450</v>
      </c>
      <c r="U14" s="284" t="s">
        <v>1255</v>
      </c>
      <c r="V14" s="284">
        <v>1020</v>
      </c>
      <c r="W14" s="284">
        <v>8</v>
      </c>
      <c r="X14" s="284">
        <v>39</v>
      </c>
      <c r="Y14" s="598">
        <f t="shared" si="4"/>
        <v>0</v>
      </c>
      <c r="Z14">
        <f t="shared" si="6"/>
        <v>31</v>
      </c>
      <c r="AD14" s="34">
        <v>1125</v>
      </c>
      <c r="AE14" s="34"/>
      <c r="AF14" s="34"/>
      <c r="AG14" s="34">
        <v>0</v>
      </c>
      <c r="AH14" s="34">
        <f t="shared" si="8"/>
        <v>0</v>
      </c>
      <c r="AI14" s="34"/>
      <c r="AJ14" s="34">
        <f t="shared" si="9"/>
        <v>0</v>
      </c>
      <c r="AK14" s="34"/>
      <c r="AM14" s="34">
        <v>1110</v>
      </c>
      <c r="AN14" s="34">
        <v>1</v>
      </c>
      <c r="AO14" s="34"/>
      <c r="AP14" s="284">
        <v>32000</v>
      </c>
      <c r="AQ14" s="611">
        <v>11330</v>
      </c>
      <c r="AR14" s="611">
        <f t="shared" si="5"/>
        <v>20720</v>
      </c>
      <c r="AS14" s="34" t="s">
        <v>1269</v>
      </c>
    </row>
    <row r="15" spans="1:45">
      <c r="A15" s="284">
        <v>1260</v>
      </c>
      <c r="B15" s="595"/>
      <c r="C15" s="596"/>
      <c r="D15" s="597">
        <f t="shared" si="0"/>
        <v>0</v>
      </c>
      <c r="E15" s="597">
        <f t="shared" si="1"/>
        <v>0</v>
      </c>
      <c r="F15" s="610"/>
      <c r="G15" s="610">
        <f t="shared" si="2"/>
        <v>0</v>
      </c>
      <c r="H15" s="284"/>
      <c r="J15" s="284">
        <v>1120</v>
      </c>
      <c r="K15" s="284">
        <v>5250</v>
      </c>
      <c r="L15" s="611">
        <v>0</v>
      </c>
      <c r="M15" s="611">
        <f t="shared" si="3"/>
        <v>5300</v>
      </c>
      <c r="N15" s="284"/>
      <c r="P15" s="345">
        <v>1255</v>
      </c>
      <c r="Q15" s="345">
        <v>1</v>
      </c>
      <c r="R15" s="345">
        <v>200</v>
      </c>
      <c r="S15" s="345">
        <v>350</v>
      </c>
      <c r="U15" s="284" t="s">
        <v>1255</v>
      </c>
      <c r="V15" s="284">
        <v>1110</v>
      </c>
      <c r="W15" s="284">
        <v>15</v>
      </c>
      <c r="X15" s="284">
        <v>24</v>
      </c>
      <c r="Y15" s="598">
        <f t="shared" si="4"/>
        <v>0</v>
      </c>
      <c r="Z15">
        <f t="shared" si="6"/>
        <v>9</v>
      </c>
      <c r="AD15" s="34">
        <v>1150</v>
      </c>
      <c r="AE15" s="34"/>
      <c r="AF15" s="34"/>
      <c r="AG15" s="34">
        <f t="shared" si="7"/>
        <v>0</v>
      </c>
      <c r="AH15" s="34">
        <f t="shared" si="8"/>
        <v>0</v>
      </c>
      <c r="AI15" s="34"/>
      <c r="AJ15" s="34">
        <f t="shared" si="9"/>
        <v>0</v>
      </c>
      <c r="AK15" s="34"/>
      <c r="AM15" s="34">
        <v>1120</v>
      </c>
      <c r="AN15" s="34">
        <v>42</v>
      </c>
      <c r="AO15" s="34">
        <v>4</v>
      </c>
      <c r="AP15" s="284">
        <v>11850</v>
      </c>
      <c r="AQ15" s="613">
        <v>7880</v>
      </c>
      <c r="AR15" s="611">
        <f t="shared" si="5"/>
        <v>4020</v>
      </c>
      <c r="AS15" s="34"/>
    </row>
    <row r="16" spans="1:45">
      <c r="A16" s="284" t="s">
        <v>1253</v>
      </c>
      <c r="B16" s="595">
        <f t="shared" ref="B16:G16" si="10">SUM(B7:B15)</f>
        <v>51</v>
      </c>
      <c r="C16" s="596">
        <f t="shared" si="10"/>
        <v>5</v>
      </c>
      <c r="D16" s="597">
        <f t="shared" si="10"/>
        <v>46</v>
      </c>
      <c r="E16" s="597">
        <f t="shared" si="10"/>
        <v>9200</v>
      </c>
      <c r="F16" s="610">
        <f t="shared" si="10"/>
        <v>14900</v>
      </c>
      <c r="G16" s="610">
        <f t="shared" si="10"/>
        <v>1400</v>
      </c>
      <c r="H16" s="284"/>
      <c r="J16" s="345">
        <v>1125</v>
      </c>
      <c r="K16" s="284"/>
      <c r="L16" s="612">
        <v>1230</v>
      </c>
      <c r="M16" s="611">
        <f t="shared" si="3"/>
        <v>0</v>
      </c>
      <c r="N16" s="284"/>
      <c r="P16" s="345" t="s">
        <v>1256</v>
      </c>
      <c r="Q16" s="345">
        <f>SUM($Q$7:$Q$15)</f>
        <v>51</v>
      </c>
      <c r="R16" s="345">
        <f>SUM($R$7:$R$15)</f>
        <v>10200</v>
      </c>
      <c r="S16" s="345">
        <f>SUM($S$7:$S$15)</f>
        <v>30600</v>
      </c>
      <c r="U16" s="284" t="s">
        <v>1255</v>
      </c>
      <c r="V16" s="284">
        <v>1125</v>
      </c>
      <c r="W16" s="284">
        <v>4</v>
      </c>
      <c r="X16" s="284">
        <v>43</v>
      </c>
      <c r="Y16" s="598">
        <f t="shared" si="4"/>
        <v>0</v>
      </c>
      <c r="Z16">
        <f t="shared" si="6"/>
        <v>39</v>
      </c>
      <c r="AD16" s="34">
        <v>1160</v>
      </c>
      <c r="AE16" s="34"/>
      <c r="AF16" s="34"/>
      <c r="AG16" s="34">
        <f t="shared" si="7"/>
        <v>0</v>
      </c>
      <c r="AH16" s="34">
        <f t="shared" si="8"/>
        <v>0</v>
      </c>
      <c r="AI16" s="34"/>
      <c r="AJ16" s="34">
        <f t="shared" si="9"/>
        <v>0</v>
      </c>
      <c r="AK16" s="34"/>
      <c r="AM16" s="34">
        <v>1125</v>
      </c>
      <c r="AN16" s="34"/>
      <c r="AO16" s="34"/>
      <c r="AP16" s="284"/>
      <c r="AQ16" s="611">
        <v>0</v>
      </c>
      <c r="AR16" s="611">
        <f t="shared" si="5"/>
        <v>0</v>
      </c>
      <c r="AS16" s="34"/>
    </row>
    <row r="17" spans="1:45">
      <c r="A17" s="599"/>
      <c r="B17" s="661"/>
      <c r="C17" s="660"/>
      <c r="D17" s="661"/>
      <c r="E17" s="661"/>
      <c r="F17" s="662"/>
      <c r="G17" s="662"/>
      <c r="H17" s="599"/>
      <c r="J17" s="284">
        <v>1150</v>
      </c>
      <c r="K17" s="284"/>
      <c r="L17" s="611">
        <v>830</v>
      </c>
      <c r="M17" s="611">
        <f t="shared" si="3"/>
        <v>0</v>
      </c>
      <c r="N17" s="284"/>
      <c r="P17" s="599"/>
      <c r="Q17" s="657"/>
      <c r="R17" s="657"/>
      <c r="S17" s="657"/>
      <c r="U17" s="284" t="s">
        <v>1255</v>
      </c>
      <c r="V17" s="284">
        <v>1220</v>
      </c>
      <c r="W17" s="284">
        <v>28</v>
      </c>
      <c r="X17" s="284">
        <v>11</v>
      </c>
      <c r="Y17" s="598">
        <f t="shared" si="4"/>
        <v>17</v>
      </c>
      <c r="Z17">
        <f>X17-W17</f>
        <v>-17</v>
      </c>
      <c r="AB17" s="600"/>
      <c r="AD17" s="34">
        <v>1200</v>
      </c>
      <c r="AE17" s="34">
        <v>6</v>
      </c>
      <c r="AF17" s="34"/>
      <c r="AG17" s="34">
        <f t="shared" si="7"/>
        <v>6</v>
      </c>
      <c r="AH17" s="34">
        <f t="shared" si="8"/>
        <v>1200</v>
      </c>
      <c r="AI17" s="34">
        <v>4700</v>
      </c>
      <c r="AJ17" s="34">
        <f t="shared" si="9"/>
        <v>0</v>
      </c>
      <c r="AK17" s="34" t="s">
        <v>1270</v>
      </c>
      <c r="AM17" s="34">
        <v>1150</v>
      </c>
      <c r="AN17" s="34"/>
      <c r="AO17" s="34"/>
      <c r="AP17" s="284"/>
      <c r="AQ17" s="611">
        <v>2200</v>
      </c>
      <c r="AR17" s="611">
        <f t="shared" si="5"/>
        <v>0</v>
      </c>
      <c r="AS17" s="34"/>
    </row>
    <row r="18" spans="1:45">
      <c r="A18" s="599"/>
      <c r="B18" s="661"/>
      <c r="C18" s="660"/>
      <c r="D18" s="661"/>
      <c r="E18" s="661"/>
      <c r="F18" s="662"/>
      <c r="G18" s="662"/>
      <c r="H18" s="599"/>
      <c r="J18" s="284">
        <v>1160</v>
      </c>
      <c r="K18" s="284"/>
      <c r="L18" s="611">
        <v>0</v>
      </c>
      <c r="M18" s="611">
        <f t="shared" si="3"/>
        <v>0</v>
      </c>
      <c r="N18" s="284"/>
      <c r="P18" s="599"/>
      <c r="Q18" s="657"/>
      <c r="R18" s="657"/>
      <c r="S18" s="657"/>
      <c r="U18" s="284" t="s">
        <v>1256</v>
      </c>
      <c r="V18" s="284"/>
      <c r="W18" s="284">
        <f>SUM($W$7:$W$17)</f>
        <v>177</v>
      </c>
      <c r="X18" s="284">
        <f t="shared" ref="X18:Y18" si="11">SUM(X7:X17)</f>
        <v>428</v>
      </c>
      <c r="Y18" s="598">
        <f t="shared" si="11"/>
        <v>41</v>
      </c>
      <c r="Z18">
        <f t="shared" si="6"/>
        <v>251</v>
      </c>
      <c r="AD18" s="34">
        <v>1205</v>
      </c>
      <c r="AE18" s="34"/>
      <c r="AF18" s="34"/>
      <c r="AG18" s="34">
        <f t="shared" si="7"/>
        <v>0</v>
      </c>
      <c r="AH18" s="34">
        <f t="shared" si="8"/>
        <v>0</v>
      </c>
      <c r="AI18" s="34"/>
      <c r="AJ18" s="34">
        <f t="shared" si="9"/>
        <v>0</v>
      </c>
      <c r="AK18" s="34"/>
      <c r="AM18" s="34">
        <v>1195</v>
      </c>
      <c r="AN18" s="34"/>
      <c r="AO18" s="34"/>
      <c r="AP18" s="284"/>
      <c r="AQ18" s="611">
        <v>0</v>
      </c>
      <c r="AR18" s="611">
        <f t="shared" si="5"/>
        <v>0</v>
      </c>
      <c r="AS18" s="34"/>
    </row>
    <row r="19" spans="1:45">
      <c r="A19" s="599"/>
      <c r="B19" s="659"/>
      <c r="C19" s="660"/>
      <c r="D19" s="661"/>
      <c r="E19" s="661"/>
      <c r="F19" s="660"/>
      <c r="G19" s="663"/>
      <c r="J19" s="284">
        <v>1195</v>
      </c>
      <c r="K19" s="284"/>
      <c r="L19" s="611">
        <v>550</v>
      </c>
      <c r="M19" s="611">
        <f t="shared" si="3"/>
        <v>0</v>
      </c>
      <c r="N19" s="284"/>
      <c r="P19" s="599"/>
      <c r="Q19" s="599"/>
      <c r="R19" s="599"/>
      <c r="S19" s="599"/>
      <c r="U19" s="599"/>
      <c r="V19" s="599"/>
      <c r="W19" s="599"/>
      <c r="X19" s="599"/>
      <c r="Y19" s="656"/>
      <c r="Z19">
        <f t="shared" si="6"/>
        <v>0</v>
      </c>
      <c r="AD19" s="34">
        <v>1255</v>
      </c>
      <c r="AE19" s="34">
        <v>1</v>
      </c>
      <c r="AF19" s="34"/>
      <c r="AG19" s="34">
        <f t="shared" si="7"/>
        <v>1</v>
      </c>
      <c r="AH19" s="34">
        <f t="shared" si="8"/>
        <v>200</v>
      </c>
      <c r="AI19" s="34"/>
      <c r="AJ19" s="34">
        <f t="shared" si="9"/>
        <v>200</v>
      </c>
      <c r="AK19" s="614" t="s">
        <v>1415</v>
      </c>
      <c r="AM19" s="34">
        <v>1200</v>
      </c>
      <c r="AN19" s="34">
        <v>6</v>
      </c>
      <c r="AO19" s="34"/>
      <c r="AP19" s="284"/>
      <c r="AQ19" s="611">
        <v>550</v>
      </c>
      <c r="AR19" s="611">
        <f t="shared" si="5"/>
        <v>0</v>
      </c>
      <c r="AS19" s="34"/>
    </row>
    <row r="20" spans="1:45" ht="13.5" customHeight="1">
      <c r="A20" s="599"/>
      <c r="B20" s="659"/>
      <c r="C20" s="660"/>
      <c r="D20" s="661"/>
      <c r="E20" s="661"/>
      <c r="F20" s="660"/>
      <c r="G20" s="663"/>
      <c r="J20" s="284">
        <v>1200</v>
      </c>
      <c r="K20" s="284">
        <v>2450</v>
      </c>
      <c r="L20" s="611">
        <v>0</v>
      </c>
      <c r="M20" s="611">
        <f t="shared" si="3"/>
        <v>2500</v>
      </c>
      <c r="N20" s="284"/>
      <c r="U20" s="599"/>
      <c r="V20" s="599"/>
      <c r="W20" s="599"/>
      <c r="X20" s="599"/>
      <c r="Y20" s="656"/>
      <c r="Z20">
        <f t="shared" si="6"/>
        <v>0</v>
      </c>
      <c r="AD20" s="34">
        <v>1260</v>
      </c>
      <c r="AE20" s="34"/>
      <c r="AF20" s="34"/>
      <c r="AG20" s="34">
        <f t="shared" si="7"/>
        <v>0</v>
      </c>
      <c r="AH20" s="34">
        <f t="shared" si="8"/>
        <v>0</v>
      </c>
      <c r="AI20" s="34"/>
      <c r="AJ20" s="34">
        <f t="shared" si="9"/>
        <v>0</v>
      </c>
      <c r="AK20" s="34"/>
      <c r="AM20" s="34">
        <v>1205</v>
      </c>
      <c r="AN20" s="34"/>
      <c r="AO20" s="34"/>
      <c r="AP20" s="284"/>
      <c r="AQ20" s="611">
        <v>0</v>
      </c>
      <c r="AR20" s="611">
        <f t="shared" si="5"/>
        <v>0</v>
      </c>
      <c r="AS20" s="34"/>
    </row>
    <row r="21" spans="1:45" ht="13.5" customHeight="1">
      <c r="B21" s="659"/>
      <c r="C21" s="660"/>
      <c r="D21" s="664"/>
      <c r="E21" s="664"/>
      <c r="F21" s="664"/>
      <c r="G21" s="658"/>
      <c r="J21" s="284">
        <v>1205</v>
      </c>
      <c r="K21" s="284"/>
      <c r="L21" s="611">
        <v>0</v>
      </c>
      <c r="M21" s="611">
        <f t="shared" si="3"/>
        <v>0</v>
      </c>
      <c r="N21" s="284"/>
      <c r="U21" s="599"/>
      <c r="V21" s="599"/>
      <c r="W21" s="599"/>
      <c r="X21" s="599"/>
      <c r="Y21" s="656"/>
      <c r="Z21">
        <f t="shared" si="6"/>
        <v>0</v>
      </c>
      <c r="AD21" s="34"/>
      <c r="AE21" s="34"/>
      <c r="AF21" s="34"/>
      <c r="AG21" s="34">
        <f t="shared" si="7"/>
        <v>0</v>
      </c>
      <c r="AH21" s="34">
        <f t="shared" si="8"/>
        <v>0</v>
      </c>
      <c r="AI21" s="34"/>
      <c r="AJ21" s="34">
        <f t="shared" si="9"/>
        <v>0</v>
      </c>
      <c r="AK21" s="34"/>
      <c r="AM21" s="34">
        <v>1240</v>
      </c>
      <c r="AN21" s="34"/>
      <c r="AO21" s="34"/>
      <c r="AP21" s="284"/>
      <c r="AQ21" s="634">
        <v>0</v>
      </c>
      <c r="AR21" s="611">
        <f t="shared" si="5"/>
        <v>0</v>
      </c>
      <c r="AS21" s="34"/>
    </row>
    <row r="22" spans="1:45" ht="13.5" customHeight="1">
      <c r="C22" s="664"/>
      <c r="D22" s="664"/>
      <c r="E22" s="664"/>
      <c r="F22" s="664"/>
      <c r="G22" s="658"/>
      <c r="J22" s="284">
        <v>1240</v>
      </c>
      <c r="K22" s="284"/>
      <c r="L22" s="611">
        <v>0</v>
      </c>
      <c r="M22" s="611">
        <f t="shared" si="3"/>
        <v>0</v>
      </c>
      <c r="N22" s="284"/>
      <c r="U22" s="599"/>
      <c r="V22" s="599"/>
      <c r="W22" s="599"/>
      <c r="X22" s="599"/>
      <c r="Y22" s="656"/>
      <c r="Z22">
        <f t="shared" si="6"/>
        <v>0</v>
      </c>
      <c r="AD22" s="34"/>
      <c r="AE22" s="34"/>
      <c r="AF22" s="34"/>
      <c r="AG22" s="34">
        <f t="shared" si="7"/>
        <v>0</v>
      </c>
      <c r="AH22" s="34">
        <f t="shared" si="8"/>
        <v>0</v>
      </c>
      <c r="AI22" s="34"/>
      <c r="AJ22" s="34">
        <f t="shared" si="9"/>
        <v>0</v>
      </c>
      <c r="AK22" s="34"/>
      <c r="AM22" s="34">
        <v>1255</v>
      </c>
      <c r="AN22" s="34">
        <v>1</v>
      </c>
      <c r="AO22" s="34"/>
      <c r="AP22" s="284"/>
      <c r="AQ22" s="611">
        <v>550</v>
      </c>
      <c r="AR22" s="611">
        <f t="shared" si="5"/>
        <v>0</v>
      </c>
      <c r="AS22" s="34"/>
    </row>
    <row r="23" spans="1:45" ht="13.5" customHeight="1">
      <c r="C23" s="664"/>
      <c r="D23" s="664"/>
      <c r="E23" s="664"/>
      <c r="F23" s="664"/>
      <c r="G23" s="658"/>
      <c r="J23" s="284">
        <v>1255</v>
      </c>
      <c r="K23" s="284">
        <v>350</v>
      </c>
      <c r="L23" s="611">
        <v>0</v>
      </c>
      <c r="M23" s="611">
        <f t="shared" si="3"/>
        <v>400</v>
      </c>
      <c r="N23" s="284"/>
      <c r="U23" s="599"/>
      <c r="V23" s="599"/>
      <c r="W23" s="599"/>
      <c r="X23" s="599"/>
      <c r="Y23" s="656"/>
      <c r="Z23">
        <f t="shared" si="6"/>
        <v>0</v>
      </c>
      <c r="AD23" s="34"/>
      <c r="AE23" s="34"/>
      <c r="AF23" s="34"/>
      <c r="AG23" s="34">
        <f t="shared" si="7"/>
        <v>0</v>
      </c>
      <c r="AH23" s="34">
        <f t="shared" si="8"/>
        <v>0</v>
      </c>
      <c r="AI23" s="34"/>
      <c r="AJ23" s="34">
        <f t="shared" si="9"/>
        <v>0</v>
      </c>
      <c r="AK23" s="34"/>
      <c r="AM23" s="34"/>
      <c r="AN23" s="34"/>
      <c r="AO23" s="34"/>
      <c r="AP23" s="284"/>
      <c r="AQ23" s="611">
        <v>0</v>
      </c>
      <c r="AR23" s="611">
        <f t="shared" si="5"/>
        <v>0</v>
      </c>
      <c r="AS23" s="34"/>
    </row>
    <row r="24" spans="1:45" ht="13.5" customHeight="1">
      <c r="C24" s="664"/>
      <c r="D24" s="664"/>
      <c r="E24" s="664"/>
      <c r="F24" s="664"/>
      <c r="G24" s="658"/>
      <c r="J24" s="284">
        <v>1325</v>
      </c>
      <c r="K24" s="284"/>
      <c r="L24" s="611">
        <v>0</v>
      </c>
      <c r="M24" s="611">
        <f t="shared" si="3"/>
        <v>0</v>
      </c>
      <c r="N24" s="284"/>
      <c r="U24" s="599"/>
      <c r="Y24" s="658"/>
      <c r="Z24">
        <f t="shared" si="6"/>
        <v>0</v>
      </c>
      <c r="AD24" s="34"/>
      <c r="AE24" s="34"/>
      <c r="AF24" s="34"/>
      <c r="AG24" s="34">
        <f t="shared" si="7"/>
        <v>0</v>
      </c>
      <c r="AH24" s="34">
        <f t="shared" si="8"/>
        <v>0</v>
      </c>
      <c r="AI24" s="34"/>
      <c r="AJ24" s="34">
        <f t="shared" si="9"/>
        <v>0</v>
      </c>
      <c r="AK24" s="34"/>
      <c r="AM24" s="34"/>
      <c r="AN24" s="34"/>
      <c r="AO24" s="34"/>
      <c r="AP24" s="34">
        <f t="shared" ref="AP24" si="12">AN24*350+AO24*150</f>
        <v>0</v>
      </c>
      <c r="AQ24" s="34"/>
      <c r="AR24" s="34">
        <f t="shared" ref="AR24" si="13">IF(AP24-AQ24&gt;=1,AP24-AQ24+50,)</f>
        <v>0</v>
      </c>
      <c r="AS24" s="34"/>
    </row>
    <row r="25" spans="1:45" ht="13.5" customHeight="1">
      <c r="C25" s="664"/>
      <c r="D25" s="664"/>
      <c r="E25" s="664"/>
      <c r="F25" s="664"/>
      <c r="G25" s="658"/>
      <c r="J25" s="284">
        <v>1330</v>
      </c>
      <c r="K25" s="284"/>
      <c r="L25" s="611">
        <v>4600</v>
      </c>
      <c r="M25" s="613">
        <f t="shared" si="3"/>
        <v>0</v>
      </c>
      <c r="N25" s="345"/>
      <c r="U25" s="599"/>
      <c r="Y25" s="658"/>
      <c r="AD25" s="34" t="s">
        <v>1271</v>
      </c>
      <c r="AE25" s="10">
        <f t="shared" ref="AE25:AF25" si="14">SUM(AE7:AE24)</f>
        <v>68</v>
      </c>
      <c r="AF25" s="10">
        <f t="shared" si="14"/>
        <v>11</v>
      </c>
      <c r="AG25" s="10">
        <f>SUM(AG7:AG24)</f>
        <v>57</v>
      </c>
      <c r="AH25" s="10">
        <f>SUM(AH7:AH24)</f>
        <v>11400</v>
      </c>
      <c r="AI25" s="10"/>
      <c r="AJ25" s="10">
        <f>SUM(AJ7:AJ24)</f>
        <v>300</v>
      </c>
      <c r="AK25" s="10"/>
      <c r="AM25" s="34" t="s">
        <v>1272</v>
      </c>
      <c r="AN25" s="10"/>
      <c r="AO25" s="10"/>
      <c r="AP25" s="10">
        <f>SUM(AP7:AP24)</f>
        <v>58400</v>
      </c>
      <c r="AQ25" s="10">
        <f>SUM(AQ7:AQ24)</f>
        <v>24570</v>
      </c>
      <c r="AR25" s="10">
        <f>SUM(AR7:AR24)</f>
        <v>37450</v>
      </c>
      <c r="AS25" s="10"/>
    </row>
    <row r="26" spans="1:45" ht="13.5" customHeight="1">
      <c r="B26" s="234"/>
      <c r="C26" s="665"/>
      <c r="D26" s="666"/>
      <c r="E26" s="666"/>
      <c r="F26" s="666"/>
      <c r="G26" s="667"/>
      <c r="H26" s="13"/>
      <c r="I26" s="234"/>
      <c r="J26" s="284">
        <v>1370</v>
      </c>
      <c r="K26" s="284"/>
      <c r="L26" s="611">
        <v>0</v>
      </c>
      <c r="M26" s="635">
        <f t="shared" si="3"/>
        <v>0</v>
      </c>
      <c r="N26" s="345"/>
      <c r="O26" s="234"/>
      <c r="U26" s="599"/>
      <c r="Y26" s="658"/>
      <c r="AD26" s="581"/>
      <c r="AE26" s="234"/>
      <c r="AF26" s="234"/>
      <c r="AG26" s="234"/>
      <c r="AH26" s="234"/>
      <c r="AI26" s="234"/>
      <c r="AJ26" s="234"/>
      <c r="AK26" s="234"/>
      <c r="AL26" s="234"/>
      <c r="AM26" s="234"/>
      <c r="AQ26" s="582"/>
      <c r="AR26" s="234"/>
      <c r="AS26" s="234"/>
    </row>
    <row r="27" spans="1:45" ht="13.5" customHeight="1">
      <c r="A27" s="581"/>
      <c r="B27" s="234"/>
      <c r="C27" s="666"/>
      <c r="D27" s="666"/>
      <c r="E27" s="666"/>
      <c r="F27" s="666"/>
      <c r="G27" s="667"/>
      <c r="H27" s="13"/>
      <c r="I27" s="234"/>
      <c r="J27" s="284" t="s">
        <v>1253</v>
      </c>
      <c r="K27" s="284">
        <f t="shared" ref="K27:M27" si="15">SUM(K7:K26)</f>
        <v>30600</v>
      </c>
      <c r="L27" s="634">
        <f t="shared" si="15"/>
        <v>8840</v>
      </c>
      <c r="M27" s="650">
        <f t="shared" si="15"/>
        <v>48320</v>
      </c>
      <c r="N27" s="345" t="s">
        <v>3198</v>
      </c>
      <c r="O27" s="234"/>
      <c r="Y27" s="658"/>
      <c r="AE27" s="234"/>
      <c r="AF27" s="234"/>
      <c r="AG27" s="234"/>
      <c r="AH27" s="234"/>
      <c r="AI27" s="234"/>
      <c r="AJ27" s="234"/>
      <c r="AK27" s="234"/>
      <c r="AL27" s="234"/>
      <c r="AM27" s="234"/>
      <c r="AQ27" s="582"/>
      <c r="AR27" s="234"/>
      <c r="AS27" s="234"/>
    </row>
    <row r="28" spans="1:45" ht="13.5" customHeight="1">
      <c r="B28" s="234"/>
      <c r="C28" s="666"/>
      <c r="D28" s="666"/>
      <c r="E28" s="666"/>
      <c r="F28" s="666"/>
      <c r="G28" s="667"/>
      <c r="H28" s="13"/>
      <c r="I28" s="234"/>
      <c r="J28" s="657"/>
      <c r="K28" s="599"/>
      <c r="L28" s="669"/>
      <c r="M28" s="668"/>
      <c r="N28" s="13"/>
      <c r="O28" s="234"/>
      <c r="Y28" s="658"/>
      <c r="AD28" s="581"/>
      <c r="AE28" s="234"/>
      <c r="AF28" s="234"/>
      <c r="AG28" s="234"/>
      <c r="AH28" s="234"/>
      <c r="AI28" s="234"/>
      <c r="AJ28" s="234"/>
      <c r="AK28" s="234"/>
      <c r="AL28" s="234"/>
      <c r="AM28" s="234"/>
      <c r="AQ28" s="582"/>
      <c r="AR28" s="234"/>
      <c r="AS28" s="234"/>
    </row>
    <row r="29" spans="1:45" ht="15.75" customHeight="1">
      <c r="A29" s="581"/>
      <c r="B29" s="234"/>
      <c r="C29" s="666"/>
      <c r="D29" s="666"/>
      <c r="E29" s="666"/>
      <c r="F29" s="666"/>
      <c r="G29" s="667"/>
      <c r="H29" s="13"/>
      <c r="I29" s="234"/>
      <c r="J29" s="234"/>
      <c r="L29" s="666"/>
      <c r="M29" s="667"/>
      <c r="N29" s="13"/>
      <c r="O29" s="234"/>
      <c r="Y29" s="658"/>
      <c r="AE29" s="234"/>
      <c r="AF29" s="234"/>
      <c r="AG29" s="234"/>
      <c r="AH29" s="234"/>
      <c r="AI29" s="234"/>
      <c r="AJ29" s="234"/>
      <c r="AK29" s="234"/>
      <c r="AL29" s="234"/>
      <c r="AM29" s="234"/>
      <c r="AQ29" s="582"/>
      <c r="AR29" s="234"/>
      <c r="AS29" s="234"/>
    </row>
    <row r="30" spans="1:45" ht="13.5" customHeight="1">
      <c r="B30" s="234"/>
      <c r="C30" s="664"/>
      <c r="D30" s="666"/>
      <c r="E30" s="666"/>
      <c r="F30" s="666"/>
      <c r="G30" s="667"/>
      <c r="H30" s="13"/>
      <c r="I30" s="234"/>
      <c r="J30" s="234"/>
      <c r="L30" s="670"/>
      <c r="M30" s="667"/>
      <c r="N30" s="13"/>
      <c r="O30" s="234"/>
      <c r="Y30" s="658"/>
      <c r="AD30" s="581"/>
      <c r="AE30" s="234"/>
      <c r="AF30" s="234"/>
      <c r="AG30" s="234"/>
      <c r="AH30" s="234"/>
      <c r="AI30" s="234"/>
      <c r="AJ30" s="234"/>
      <c r="AK30" s="234"/>
      <c r="AL30" s="234"/>
      <c r="AM30" s="234"/>
      <c r="AQ30" s="582"/>
      <c r="AR30" s="234"/>
      <c r="AS30" s="234"/>
    </row>
    <row r="31" spans="1:45" ht="13.5" customHeight="1">
      <c r="A31" s="581"/>
      <c r="B31" s="234"/>
      <c r="C31" s="666"/>
      <c r="D31" s="666"/>
      <c r="E31" s="666"/>
      <c r="F31" s="666"/>
      <c r="G31" s="667"/>
      <c r="H31" s="13"/>
      <c r="I31" s="234"/>
      <c r="J31" s="234"/>
      <c r="L31" s="670"/>
      <c r="M31" s="667"/>
      <c r="N31" s="13"/>
      <c r="O31" s="234"/>
      <c r="Y31" s="658"/>
      <c r="AE31" s="234"/>
      <c r="AF31" s="234"/>
      <c r="AG31" s="234"/>
      <c r="AH31" s="234"/>
      <c r="AI31" s="234"/>
      <c r="AJ31" s="234"/>
      <c r="AK31" s="234"/>
      <c r="AL31" s="234"/>
      <c r="AM31" s="234"/>
      <c r="AQ31" s="582"/>
      <c r="AR31" s="234"/>
      <c r="AS31" s="234"/>
    </row>
    <row r="32" spans="1:45" ht="13.5" customHeight="1">
      <c r="B32" s="234"/>
      <c r="C32" s="666"/>
      <c r="D32" s="666"/>
      <c r="E32" s="666"/>
      <c r="F32" s="666"/>
      <c r="H32" s="667"/>
      <c r="L32" s="670"/>
      <c r="M32" s="667"/>
      <c r="N32" s="13"/>
      <c r="O32" s="234"/>
      <c r="Y32" s="658"/>
      <c r="AE32" s="234"/>
      <c r="AF32" s="234"/>
      <c r="AG32" s="234"/>
      <c r="AH32" s="234"/>
      <c r="AI32" s="234"/>
      <c r="AJ32" s="234"/>
      <c r="AK32" s="234"/>
      <c r="AQ32" s="582"/>
      <c r="AR32" s="234"/>
      <c r="AS32" s="234"/>
    </row>
    <row r="33" spans="2:45" ht="13.5" customHeight="1">
      <c r="B33" s="234"/>
      <c r="C33" s="666"/>
      <c r="D33" s="666"/>
      <c r="E33" s="666"/>
      <c r="F33" s="666"/>
      <c r="G33" s="667"/>
      <c r="H33" s="13"/>
      <c r="I33" s="234"/>
      <c r="J33" s="234"/>
      <c r="L33" s="670"/>
      <c r="M33" s="667"/>
      <c r="N33" s="13"/>
      <c r="O33" s="234"/>
      <c r="Y33" s="658"/>
      <c r="AE33" s="234"/>
      <c r="AF33" s="234"/>
      <c r="AG33" s="234"/>
      <c r="AH33" s="234"/>
      <c r="AI33" s="234"/>
      <c r="AJ33" s="234"/>
      <c r="AK33" s="589"/>
      <c r="AL33" s="234"/>
      <c r="AM33" s="234"/>
      <c r="AQ33" s="582"/>
      <c r="AR33" s="234"/>
      <c r="AS33" s="234"/>
    </row>
    <row r="34" spans="2:45" ht="13.5" customHeight="1">
      <c r="B34" s="234"/>
      <c r="C34" s="666"/>
      <c r="D34" s="666"/>
      <c r="E34" s="666"/>
      <c r="F34" s="666"/>
      <c r="G34" s="667"/>
      <c r="H34" s="13"/>
      <c r="I34" s="234"/>
      <c r="J34" s="234"/>
      <c r="L34" s="670"/>
      <c r="M34" s="667"/>
      <c r="N34" s="13"/>
      <c r="O34" s="234"/>
      <c r="Y34" s="658"/>
      <c r="AE34" s="234"/>
      <c r="AF34" s="234"/>
      <c r="AG34" s="234"/>
      <c r="AH34" s="234"/>
      <c r="AI34" s="234"/>
      <c r="AJ34" s="234"/>
      <c r="AK34" s="234"/>
      <c r="AL34" s="234"/>
      <c r="AM34" s="234"/>
      <c r="AQ34" s="582"/>
      <c r="AR34" s="234"/>
      <c r="AS34" s="234"/>
    </row>
    <row r="35" spans="2:45" ht="13.5" customHeight="1">
      <c r="B35" s="234"/>
      <c r="C35" s="666"/>
      <c r="D35" s="234"/>
      <c r="E35" s="234"/>
      <c r="F35" s="666"/>
      <c r="G35" s="667"/>
      <c r="H35" s="13"/>
      <c r="I35" s="234"/>
      <c r="J35" s="234"/>
      <c r="L35" s="670"/>
      <c r="M35" s="667"/>
      <c r="N35" s="13"/>
      <c r="O35" s="234"/>
      <c r="Y35" s="658"/>
      <c r="AE35" s="234"/>
      <c r="AF35" s="234"/>
      <c r="AG35" s="234"/>
      <c r="AH35" s="234"/>
      <c r="AI35" s="234"/>
      <c r="AJ35" s="234"/>
      <c r="AK35" s="234"/>
      <c r="AL35" s="234"/>
      <c r="AM35" s="234"/>
      <c r="AQ35" s="582"/>
      <c r="AR35" s="234"/>
      <c r="AS35" s="234"/>
    </row>
    <row r="36" spans="2:45" ht="13.5" customHeight="1">
      <c r="B36" s="234"/>
      <c r="C36" s="234"/>
      <c r="D36" s="234"/>
      <c r="E36" s="234"/>
      <c r="F36" s="666"/>
      <c r="G36" s="667"/>
      <c r="H36" s="13"/>
      <c r="I36" s="234"/>
      <c r="J36" s="234"/>
      <c r="L36" s="670"/>
      <c r="M36" s="667"/>
      <c r="N36" s="13"/>
      <c r="O36" s="234"/>
      <c r="Y36" s="658"/>
      <c r="AE36" s="234"/>
      <c r="AF36" s="234"/>
      <c r="AG36" s="234"/>
      <c r="AH36" s="234"/>
      <c r="AI36" s="234"/>
      <c r="AJ36" s="234"/>
      <c r="AK36" s="234"/>
      <c r="AL36" s="234"/>
      <c r="AM36" s="234"/>
      <c r="AQ36" s="582"/>
      <c r="AR36" s="234"/>
      <c r="AS36" s="234"/>
    </row>
    <row r="37" spans="2:45" ht="13.5" customHeight="1">
      <c r="B37" s="234"/>
      <c r="C37" s="234"/>
      <c r="D37" s="234"/>
      <c r="E37" s="234"/>
      <c r="F37" s="666"/>
      <c r="G37" s="667"/>
      <c r="H37" s="13"/>
      <c r="I37" s="234"/>
      <c r="J37" s="234"/>
      <c r="L37" s="670"/>
      <c r="M37" s="667"/>
      <c r="N37" s="13"/>
      <c r="O37" s="234"/>
      <c r="Y37" s="658"/>
      <c r="AE37" s="234"/>
      <c r="AF37" s="234"/>
      <c r="AG37" s="234"/>
      <c r="AH37" s="234"/>
      <c r="AI37" s="234"/>
      <c r="AJ37" s="234"/>
      <c r="AK37" s="234"/>
      <c r="AL37" s="234"/>
      <c r="AM37" s="234"/>
      <c r="AQ37" s="582"/>
      <c r="AR37" s="234"/>
      <c r="AS37" s="234"/>
    </row>
    <row r="38" spans="2:45" ht="13.5" customHeight="1">
      <c r="B38" s="234"/>
      <c r="C38" s="234"/>
      <c r="D38" s="234"/>
      <c r="E38" s="234"/>
      <c r="F38" s="666"/>
      <c r="G38" s="667"/>
      <c r="H38" s="13"/>
      <c r="I38" s="234"/>
      <c r="J38" s="234"/>
      <c r="L38" s="670"/>
      <c r="M38" s="667"/>
      <c r="N38" s="13"/>
      <c r="O38" s="234"/>
      <c r="Y38" s="658"/>
      <c r="AE38" s="234"/>
      <c r="AF38" s="234"/>
      <c r="AG38" s="234"/>
      <c r="AH38" s="234"/>
      <c r="AI38" s="234"/>
      <c r="AJ38" s="234"/>
      <c r="AK38" s="234"/>
      <c r="AL38" s="234"/>
      <c r="AM38" s="234"/>
      <c r="AQ38" s="582"/>
      <c r="AR38" s="234"/>
      <c r="AS38" s="234"/>
    </row>
    <row r="39" spans="2:45" ht="13.5" customHeight="1">
      <c r="B39" s="234"/>
      <c r="C39" s="234"/>
      <c r="D39" s="234"/>
      <c r="E39" s="234"/>
      <c r="F39" s="666"/>
      <c r="G39" s="667"/>
      <c r="H39" s="13"/>
      <c r="I39" s="234"/>
      <c r="J39" s="234"/>
      <c r="K39" s="234"/>
      <c r="L39" s="666"/>
      <c r="M39" s="234"/>
      <c r="N39" s="13"/>
      <c r="O39" s="234"/>
      <c r="Y39" s="658"/>
      <c r="AE39" s="234"/>
      <c r="AF39" s="234"/>
      <c r="AG39" s="234"/>
      <c r="AH39" s="234"/>
      <c r="AI39" s="234"/>
      <c r="AJ39" s="234"/>
      <c r="AK39" s="234"/>
      <c r="AL39" s="234"/>
      <c r="AM39" s="234"/>
      <c r="AN39" s="234"/>
      <c r="AO39" s="234"/>
      <c r="AP39" s="234"/>
      <c r="AQ39" s="234"/>
      <c r="AR39" s="234"/>
      <c r="AS39" s="234"/>
    </row>
    <row r="40" spans="2:45" ht="13.5" customHeight="1">
      <c r="B40" s="234"/>
      <c r="C40" s="234"/>
      <c r="D40" s="234"/>
      <c r="E40" s="234"/>
      <c r="F40" s="666"/>
      <c r="G40" s="667"/>
      <c r="H40" s="13"/>
      <c r="I40" s="234"/>
      <c r="J40" s="234"/>
      <c r="K40" s="234"/>
      <c r="L40" s="666"/>
      <c r="M40" s="234"/>
      <c r="N40" s="13"/>
      <c r="O40" s="234"/>
      <c r="Y40" s="658"/>
      <c r="AE40" s="234"/>
      <c r="AF40" s="234"/>
      <c r="AG40" s="234"/>
      <c r="AH40" s="234"/>
      <c r="AI40" s="234"/>
      <c r="AJ40" s="234"/>
      <c r="AK40" s="234"/>
      <c r="AL40" s="234"/>
      <c r="AM40" s="234"/>
      <c r="AN40" s="234"/>
      <c r="AO40" s="234"/>
      <c r="AP40" s="234"/>
      <c r="AQ40" s="234"/>
      <c r="AR40" s="234"/>
      <c r="AS40" s="234"/>
    </row>
    <row r="41" spans="2:45" ht="13.5" customHeight="1">
      <c r="B41" s="234"/>
      <c r="C41" s="234"/>
      <c r="D41" s="234"/>
      <c r="E41" s="234"/>
      <c r="F41" s="666"/>
      <c r="G41" s="667"/>
      <c r="H41" s="13"/>
      <c r="I41" s="234"/>
      <c r="J41" s="234"/>
      <c r="K41" s="234"/>
      <c r="L41" s="666"/>
      <c r="M41" s="234"/>
      <c r="N41" s="13"/>
      <c r="O41" s="234"/>
      <c r="Y41" s="658"/>
      <c r="AL41" s="234"/>
      <c r="AM41" s="234"/>
      <c r="AN41" s="234"/>
      <c r="AO41" s="234"/>
      <c r="AP41" s="234"/>
      <c r="AQ41" s="234"/>
      <c r="AR41" s="234"/>
      <c r="AS41" s="234"/>
    </row>
    <row r="42" spans="2:45">
      <c r="F42" s="664"/>
      <c r="G42" s="658"/>
      <c r="K42" s="234"/>
      <c r="L42" s="666"/>
      <c r="M42" s="234"/>
      <c r="N42" s="13"/>
      <c r="Y42" s="658"/>
      <c r="AN42" s="234"/>
      <c r="AO42" s="234"/>
      <c r="AP42" s="234"/>
      <c r="AQ42" s="234"/>
      <c r="AR42" s="234"/>
      <c r="AS42" s="234"/>
    </row>
    <row r="43" spans="2:45">
      <c r="F43" s="664"/>
      <c r="G43" s="658"/>
      <c r="K43" s="234"/>
      <c r="L43" s="666"/>
      <c r="M43" s="234"/>
      <c r="N43" s="13"/>
      <c r="Y43" s="658"/>
      <c r="AN43" s="234"/>
      <c r="AO43" s="234"/>
      <c r="AP43" s="234"/>
      <c r="AQ43" s="234"/>
      <c r="AR43" s="234"/>
      <c r="AS43" s="234"/>
    </row>
    <row r="44" spans="2:45">
      <c r="G44" s="658"/>
      <c r="K44" s="234"/>
      <c r="L44" s="666"/>
      <c r="M44" s="234"/>
      <c r="N44" s="13"/>
      <c r="AN44" s="234"/>
      <c r="AO44" s="234"/>
      <c r="AP44" s="234"/>
      <c r="AQ44" s="234"/>
      <c r="AR44" s="234"/>
      <c r="AS44" s="234"/>
    </row>
    <row r="45" spans="2:45">
      <c r="K45" s="234"/>
      <c r="L45" s="666"/>
      <c r="M45" s="234"/>
      <c r="N45" s="13"/>
      <c r="AN45" s="234"/>
      <c r="AO45" s="234"/>
      <c r="AP45" s="234"/>
      <c r="AQ45" s="234"/>
      <c r="AR45" s="234"/>
      <c r="AS45" s="234"/>
    </row>
    <row r="46" spans="2:45">
      <c r="K46" s="234"/>
      <c r="L46" s="234"/>
      <c r="M46" s="234"/>
      <c r="N46" s="13"/>
      <c r="AN46" s="234"/>
      <c r="AO46" s="234"/>
      <c r="AP46" s="234"/>
      <c r="AQ46" s="234"/>
      <c r="AR46" s="234"/>
      <c r="AS46" s="234"/>
    </row>
    <row r="47" spans="2:45">
      <c r="K47" s="234"/>
      <c r="L47" s="234"/>
      <c r="M47" s="234"/>
      <c r="N47" s="13"/>
      <c r="AN47" s="234"/>
      <c r="AO47" s="234"/>
      <c r="AP47" s="234"/>
      <c r="AQ47" s="234"/>
      <c r="AR47" s="234"/>
      <c r="AS47" s="234"/>
    </row>
    <row r="48" spans="2:45">
      <c r="K48" s="234"/>
      <c r="L48" s="234"/>
      <c r="M48" s="234"/>
      <c r="N48" s="13"/>
      <c r="AN48" s="234"/>
      <c r="AO48" s="234"/>
      <c r="AP48" s="234"/>
      <c r="AQ48" s="234"/>
      <c r="AR48" s="234"/>
      <c r="AS48" s="234"/>
    </row>
    <row r="49" spans="1:45">
      <c r="K49" s="234"/>
      <c r="L49" s="234"/>
      <c r="M49" s="234"/>
      <c r="N49" s="13"/>
      <c r="AN49" s="234"/>
      <c r="AO49" s="234"/>
      <c r="AP49" s="234"/>
      <c r="AQ49" s="234"/>
      <c r="AR49" s="234"/>
      <c r="AS49" s="234"/>
    </row>
    <row r="50" spans="1:45">
      <c r="K50" s="234"/>
      <c r="L50" s="234"/>
      <c r="M50" s="234"/>
      <c r="N50" s="13"/>
      <c r="AN50" s="234"/>
      <c r="AO50" s="234"/>
      <c r="AP50" s="234"/>
      <c r="AQ50" s="234"/>
      <c r="AR50" s="234"/>
      <c r="AS50" s="234"/>
    </row>
    <row r="51" spans="1:45">
      <c r="K51" s="234"/>
      <c r="L51" s="234"/>
      <c r="M51" s="234"/>
      <c r="N51" s="13"/>
      <c r="AN51" s="234"/>
      <c r="AO51" s="234"/>
      <c r="AP51" s="234"/>
      <c r="AQ51" s="234"/>
      <c r="AR51" s="234"/>
      <c r="AS51" s="234"/>
    </row>
    <row r="52" spans="1:45">
      <c r="A52" s="602"/>
      <c r="K52" s="234"/>
      <c r="L52" s="234"/>
      <c r="M52" s="234"/>
      <c r="N52" s="13"/>
      <c r="AC52" s="602"/>
      <c r="AN52" s="234"/>
      <c r="AO52" s="234"/>
      <c r="AP52" s="234"/>
      <c r="AQ52" s="234"/>
      <c r="AR52" s="234"/>
      <c r="AS52" s="234"/>
    </row>
    <row r="53" spans="1:45">
      <c r="K53" s="234"/>
      <c r="L53" s="234"/>
      <c r="M53" s="234"/>
      <c r="N53" s="13"/>
      <c r="AN53" s="234"/>
      <c r="AO53" s="234"/>
      <c r="AP53" s="234"/>
      <c r="AQ53" s="234"/>
      <c r="AR53" s="234"/>
      <c r="AS53" s="234"/>
    </row>
    <row r="54" spans="1:45">
      <c r="K54" s="234"/>
      <c r="L54" s="234"/>
      <c r="M54" s="234"/>
      <c r="N54" s="13"/>
      <c r="AN54" s="234"/>
      <c r="AO54" s="234"/>
      <c r="AP54" s="234"/>
      <c r="AQ54" s="234"/>
      <c r="AR54" s="234"/>
      <c r="AS54" s="234"/>
    </row>
  </sheetData>
  <sortState xmlns:xlrd2="http://schemas.microsoft.com/office/spreadsheetml/2017/richdata2" sortMethod="stroke" ref="J7:L26">
    <sortCondition ref="J7"/>
  </sortState>
  <mergeCells count="8">
    <mergeCell ref="B1:C2"/>
    <mergeCell ref="U4:W4"/>
    <mergeCell ref="U5:Y5"/>
    <mergeCell ref="P5:P6"/>
    <mergeCell ref="Q5:Q6"/>
    <mergeCell ref="R5:R6"/>
    <mergeCell ref="S5:S6"/>
    <mergeCell ref="P4:R4"/>
  </mergeCells>
  <phoneticPr fontId="10"/>
  <pageMargins left="0.27559055118110237" right="0.31496062992125984" top="0.74803149606299213" bottom="0.74803149606299213" header="0.31496062992125984" footer="0.31496062992125984"/>
  <pageSetup paperSize="9" scale="8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24" r:id="rId4" name="Button 4">
              <controlPr defaultSize="0" print="0" autoFill="0" autoPict="0" macro="[0]!ファイルパス取得">
                <anchor moveWithCells="1" sizeWithCells="1">
                  <from>
                    <xdr:col>26</xdr:col>
                    <xdr:colOff>9525</xdr:colOff>
                    <xdr:row>1</xdr:row>
                    <xdr:rowOff>9525</xdr:rowOff>
                  </from>
                  <to>
                    <xdr:col>27</xdr:col>
                    <xdr:colOff>133350</xdr:colOff>
                    <xdr:row>3</xdr:row>
                    <xdr:rowOff>95250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1"/>
  <dimension ref="B1:AR192"/>
  <sheetViews>
    <sheetView workbookViewId="0">
      <selection activeCell="F16" sqref="F16"/>
    </sheetView>
  </sheetViews>
  <sheetFormatPr defaultRowHeight="13.5"/>
  <cols>
    <col min="1" max="1" width="4.25" customWidth="1"/>
    <col min="2" max="2" width="6.5" customWidth="1"/>
    <col min="3" max="3" width="33" customWidth="1"/>
    <col min="4" max="5" width="8.75" customWidth="1"/>
    <col min="6" max="6" width="6.625" customWidth="1"/>
    <col min="7" max="7" width="4.75" customWidth="1"/>
    <col min="8" max="8" width="5.25" style="560" customWidth="1"/>
    <col min="9" max="9" width="6" customWidth="1"/>
    <col min="10" max="10" width="47.375" customWidth="1"/>
    <col min="11" max="11" width="5.25" customWidth="1"/>
    <col min="12" max="17" width="9" customWidth="1"/>
    <col min="18" max="18" width="7.25" customWidth="1"/>
    <col min="19" max="19" width="8.625" customWidth="1"/>
    <col min="20" max="20" width="39" customWidth="1"/>
    <col min="21" max="24" width="9" customWidth="1"/>
    <col min="25" max="25" width="3.5" customWidth="1"/>
    <col min="26" max="27" width="9" customWidth="1"/>
    <col min="28" max="28" width="2.375" customWidth="1"/>
    <col min="29" max="29" width="26.25" customWidth="1"/>
    <col min="30" max="30" width="7.25" style="182" customWidth="1"/>
    <col min="31" max="31" width="39" bestFit="1" customWidth="1"/>
    <col min="35" max="35" width="4.75" style="588" customWidth="1"/>
    <col min="36" max="36" width="39" bestFit="1" customWidth="1"/>
    <col min="41" max="41" width="3.25" customWidth="1"/>
  </cols>
  <sheetData>
    <row r="1" spans="2:44">
      <c r="B1" s="1162" t="s">
        <v>1398</v>
      </c>
      <c r="C1" s="1163"/>
      <c r="D1" s="1163"/>
      <c r="E1" s="1164"/>
      <c r="J1" s="1168" t="s">
        <v>1399</v>
      </c>
      <c r="K1" s="1169"/>
      <c r="L1" s="1169"/>
      <c r="M1" s="1169"/>
      <c r="N1" s="1169"/>
      <c r="O1" s="1169"/>
      <c r="P1" s="1169"/>
      <c r="Q1" s="1170"/>
      <c r="S1" s="1168" t="s">
        <v>1400</v>
      </c>
      <c r="T1" s="1169"/>
      <c r="U1" s="1169"/>
      <c r="V1" s="1169"/>
      <c r="W1" s="1169"/>
      <c r="X1" s="1170"/>
      <c r="Z1" s="1197" t="s">
        <v>1410</v>
      </c>
      <c r="AA1" s="1198"/>
      <c r="AC1" s="1201" t="s">
        <v>1409</v>
      </c>
      <c r="AE1" s="1168" t="s">
        <v>1428</v>
      </c>
      <c r="AF1" s="1203"/>
      <c r="AG1" s="1203"/>
      <c r="AH1" s="1203"/>
      <c r="AI1" s="1203"/>
      <c r="AJ1" s="1203"/>
      <c r="AK1" s="1203"/>
      <c r="AL1" s="1203"/>
      <c r="AM1" s="1203"/>
      <c r="AN1" s="1204"/>
      <c r="AP1" s="1195" t="s">
        <v>1390</v>
      </c>
      <c r="AQ1" s="1195"/>
    </row>
    <row r="2" spans="2:44">
      <c r="B2" s="1165"/>
      <c r="C2" s="1166"/>
      <c r="D2" s="1166"/>
      <c r="E2" s="1167"/>
      <c r="H2" s="1174" t="s">
        <v>1274</v>
      </c>
      <c r="I2" s="1174"/>
      <c r="J2" s="1171"/>
      <c r="K2" s="1172"/>
      <c r="L2" s="1172"/>
      <c r="M2" s="1172"/>
      <c r="N2" s="1172"/>
      <c r="O2" s="1172"/>
      <c r="P2" s="1172"/>
      <c r="Q2" s="1173"/>
      <c r="R2" s="182"/>
      <c r="S2" s="1171"/>
      <c r="T2" s="1172"/>
      <c r="U2" s="1172"/>
      <c r="V2" s="1172"/>
      <c r="W2" s="1172"/>
      <c r="X2" s="1173"/>
      <c r="Z2" s="1199"/>
      <c r="AA2" s="1200"/>
      <c r="AC2" s="1202"/>
      <c r="AE2" s="1205"/>
      <c r="AF2" s="1206"/>
      <c r="AG2" s="1206"/>
      <c r="AH2" s="1206"/>
      <c r="AI2" s="1206"/>
      <c r="AJ2" s="1206"/>
      <c r="AK2" s="1206"/>
      <c r="AL2" s="1206"/>
      <c r="AM2" s="1206"/>
      <c r="AN2" s="1207"/>
    </row>
    <row r="3" spans="2:44" ht="21" customHeight="1">
      <c r="B3" s="570" t="s">
        <v>777</v>
      </c>
      <c r="H3" s="571" t="s">
        <v>1245</v>
      </c>
      <c r="M3" s="1183"/>
      <c r="N3" s="1183"/>
      <c r="S3" s="470" t="s">
        <v>1432</v>
      </c>
      <c r="Z3" s="470" t="s">
        <v>824</v>
      </c>
      <c r="AC3" s="470" t="s">
        <v>866</v>
      </c>
      <c r="AE3" s="570" t="s">
        <v>585</v>
      </c>
      <c r="AP3" s="572" t="s">
        <v>586</v>
      </c>
      <c r="AQ3" s="34">
        <v>30</v>
      </c>
    </row>
    <row r="4" spans="2:44" ht="18" customHeight="1">
      <c r="B4" s="1191" t="s">
        <v>589</v>
      </c>
      <c r="C4" s="1191" t="s">
        <v>215</v>
      </c>
      <c r="D4" s="1192" t="s">
        <v>775</v>
      </c>
      <c r="E4" s="1192" t="s">
        <v>776</v>
      </c>
      <c r="G4" s="1193" t="s">
        <v>1442</v>
      </c>
      <c r="H4" s="1194"/>
      <c r="I4" s="1188" t="s">
        <v>1239</v>
      </c>
      <c r="J4" s="1187" t="s">
        <v>1204</v>
      </c>
      <c r="K4" s="1187" t="s">
        <v>1262</v>
      </c>
      <c r="L4" s="1189" t="s">
        <v>1205</v>
      </c>
      <c r="M4" s="1186" t="s">
        <v>1246</v>
      </c>
      <c r="N4" s="1186" t="s">
        <v>1247</v>
      </c>
      <c r="O4" s="1186" t="s">
        <v>1206</v>
      </c>
      <c r="P4" s="1187" t="s">
        <v>920</v>
      </c>
      <c r="Q4" s="1187"/>
      <c r="S4" s="1175" t="s">
        <v>160</v>
      </c>
      <c r="T4" s="1177" t="s">
        <v>84</v>
      </c>
      <c r="U4" s="1179" t="s">
        <v>86</v>
      </c>
      <c r="V4" s="1181" t="s">
        <v>87</v>
      </c>
      <c r="W4" s="1177" t="s">
        <v>894</v>
      </c>
      <c r="X4" s="1184" t="s">
        <v>595</v>
      </c>
      <c r="Z4" s="1211"/>
      <c r="AA4" s="1213" t="s">
        <v>180</v>
      </c>
      <c r="AC4" s="1177" t="s">
        <v>84</v>
      </c>
      <c r="AE4" s="1196" t="s">
        <v>1258</v>
      </c>
      <c r="AF4" s="1196" t="s">
        <v>589</v>
      </c>
      <c r="AG4" s="1196" t="s">
        <v>590</v>
      </c>
      <c r="AH4" s="1196" t="s">
        <v>591</v>
      </c>
      <c r="AJ4" s="1196" t="s">
        <v>1259</v>
      </c>
      <c r="AK4" s="1196" t="s">
        <v>589</v>
      </c>
      <c r="AL4" s="1196" t="s">
        <v>590</v>
      </c>
      <c r="AM4" s="1196" t="s">
        <v>591</v>
      </c>
      <c r="AN4" s="1196" t="s">
        <v>572</v>
      </c>
      <c r="AP4" s="573" t="s">
        <v>587</v>
      </c>
      <c r="AQ4" s="34">
        <v>30</v>
      </c>
    </row>
    <row r="5" spans="2:44" ht="15" customHeight="1">
      <c r="B5" s="1191"/>
      <c r="C5" s="1191"/>
      <c r="D5" s="1192"/>
      <c r="E5" s="1192"/>
      <c r="G5" s="637"/>
      <c r="H5" s="638"/>
      <c r="I5" s="1188"/>
      <c r="J5" s="1187"/>
      <c r="K5" s="1187"/>
      <c r="L5" s="1189"/>
      <c r="M5" s="1186"/>
      <c r="N5" s="1186"/>
      <c r="O5" s="1186"/>
      <c r="P5" s="553" t="s">
        <v>1207</v>
      </c>
      <c r="Q5" s="553" t="s">
        <v>179</v>
      </c>
      <c r="S5" s="1176"/>
      <c r="T5" s="1178"/>
      <c r="U5" s="1180"/>
      <c r="V5" s="1182"/>
      <c r="W5" s="1178"/>
      <c r="X5" s="1185"/>
      <c r="Z5" s="1212"/>
      <c r="AA5" s="1214"/>
      <c r="AC5" s="1178"/>
      <c r="AE5" s="1196"/>
      <c r="AF5" s="1196"/>
      <c r="AG5" s="1196"/>
      <c r="AH5" s="1196"/>
      <c r="AJ5" s="1196"/>
      <c r="AK5" s="1196"/>
      <c r="AL5" s="1196"/>
      <c r="AM5" s="1196"/>
      <c r="AN5" s="1196"/>
      <c r="AP5" s="567"/>
    </row>
    <row r="6" spans="2:44">
      <c r="B6" s="9">
        <v>25</v>
      </c>
      <c r="C6" s="246" t="s">
        <v>690</v>
      </c>
      <c r="D6" s="34">
        <v>-3</v>
      </c>
      <c r="E6" s="34">
        <v>0</v>
      </c>
      <c r="H6" s="583"/>
      <c r="I6" s="584"/>
      <c r="J6" s="584"/>
      <c r="K6" s="584"/>
      <c r="L6" s="585"/>
      <c r="M6" s="584"/>
      <c r="N6" s="584"/>
      <c r="O6" s="584"/>
      <c r="P6" s="552"/>
      <c r="Q6" s="584"/>
      <c r="S6" s="486" t="s">
        <v>47</v>
      </c>
      <c r="T6" s="10" t="s">
        <v>628</v>
      </c>
      <c r="U6" s="34">
        <v>50</v>
      </c>
      <c r="V6" s="34" t="s">
        <v>219</v>
      </c>
      <c r="W6" s="34"/>
      <c r="X6" s="185">
        <v>14</v>
      </c>
      <c r="Z6" s="34" t="s">
        <v>825</v>
      </c>
      <c r="AA6" s="34">
        <v>10</v>
      </c>
      <c r="AC6" s="10" t="s">
        <v>480</v>
      </c>
      <c r="AD6" s="182" t="s">
        <v>1278</v>
      </c>
      <c r="AE6" s="185" t="s">
        <v>555</v>
      </c>
      <c r="AF6" s="231">
        <v>25</v>
      </c>
      <c r="AG6" s="185">
        <v>4000</v>
      </c>
      <c r="AH6" s="185">
        <v>30</v>
      </c>
      <c r="AI6" s="588" t="s">
        <v>1344</v>
      </c>
      <c r="AJ6" s="266" t="s">
        <v>728</v>
      </c>
      <c r="AK6" s="34">
        <v>25</v>
      </c>
      <c r="AL6" s="34">
        <v>6000</v>
      </c>
      <c r="AM6" s="34">
        <v>40</v>
      </c>
      <c r="AN6" s="34">
        <v>30</v>
      </c>
    </row>
    <row r="7" spans="2:44">
      <c r="B7" s="9">
        <v>50</v>
      </c>
      <c r="C7" s="246" t="s">
        <v>690</v>
      </c>
      <c r="D7" s="34">
        <v>-3</v>
      </c>
      <c r="E7" s="34">
        <v>0</v>
      </c>
      <c r="H7" s="554" t="s">
        <v>3</v>
      </c>
      <c r="I7" s="34" t="s">
        <v>1208</v>
      </c>
      <c r="J7" s="34" t="s">
        <v>544</v>
      </c>
      <c r="K7" s="564">
        <v>25</v>
      </c>
      <c r="L7" s="548">
        <v>510</v>
      </c>
      <c r="M7" s="586"/>
      <c r="N7" s="586"/>
      <c r="O7" s="490">
        <v>500</v>
      </c>
      <c r="P7" s="284" t="s">
        <v>1209</v>
      </c>
      <c r="Q7" s="34">
        <v>515</v>
      </c>
      <c r="S7" s="486" t="s">
        <v>47</v>
      </c>
      <c r="T7" s="10" t="s">
        <v>868</v>
      </c>
      <c r="U7" s="34">
        <v>50</v>
      </c>
      <c r="V7" s="34" t="s">
        <v>219</v>
      </c>
      <c r="W7" s="34"/>
      <c r="X7" s="185">
        <v>14</v>
      </c>
      <c r="Z7" s="34" t="s">
        <v>826</v>
      </c>
      <c r="AA7" s="34">
        <v>20</v>
      </c>
      <c r="AC7" s="246" t="s">
        <v>690</v>
      </c>
      <c r="AD7" s="182" t="s">
        <v>1279</v>
      </c>
      <c r="AE7" s="185" t="s">
        <v>555</v>
      </c>
      <c r="AF7" s="185">
        <v>50</v>
      </c>
      <c r="AG7" s="185">
        <v>4500</v>
      </c>
      <c r="AH7" s="185">
        <v>35</v>
      </c>
      <c r="AI7" s="588" t="s">
        <v>1339</v>
      </c>
      <c r="AJ7" s="10" t="s">
        <v>502</v>
      </c>
      <c r="AK7" s="34">
        <v>50</v>
      </c>
      <c r="AL7" s="34">
        <v>5000</v>
      </c>
      <c r="AM7" s="34">
        <v>35</v>
      </c>
      <c r="AN7" s="34">
        <v>30</v>
      </c>
      <c r="AP7" s="1208" t="s">
        <v>1389</v>
      </c>
      <c r="AQ7" s="1209"/>
      <c r="AR7" s="1210"/>
    </row>
    <row r="8" spans="2:44">
      <c r="B8" s="9">
        <v>50</v>
      </c>
      <c r="C8" s="246" t="s">
        <v>683</v>
      </c>
      <c r="D8" s="34">
        <v>-5</v>
      </c>
      <c r="E8" s="34">
        <v>10</v>
      </c>
      <c r="H8" s="554" t="s">
        <v>3</v>
      </c>
      <c r="I8" s="34" t="s">
        <v>1208</v>
      </c>
      <c r="J8" s="34" t="s">
        <v>544</v>
      </c>
      <c r="K8" s="564">
        <v>25</v>
      </c>
      <c r="L8" s="548">
        <v>1240</v>
      </c>
      <c r="M8" s="586"/>
      <c r="N8" s="586"/>
      <c r="O8" s="490">
        <v>500</v>
      </c>
      <c r="P8" s="284" t="s">
        <v>1209</v>
      </c>
      <c r="Q8" s="34">
        <v>1245</v>
      </c>
      <c r="S8" s="486" t="s">
        <v>47</v>
      </c>
      <c r="T8" s="10" t="s">
        <v>868</v>
      </c>
      <c r="U8" s="34">
        <v>25</v>
      </c>
      <c r="V8" s="34" t="s">
        <v>219</v>
      </c>
      <c r="W8" s="34"/>
      <c r="X8" s="185">
        <v>15</v>
      </c>
      <c r="Z8" s="34" t="s">
        <v>827</v>
      </c>
      <c r="AA8" s="34">
        <v>10</v>
      </c>
      <c r="AC8" s="34" t="s">
        <v>479</v>
      </c>
      <c r="AD8" s="182" t="s">
        <v>1280</v>
      </c>
      <c r="AE8" s="185" t="s">
        <v>555</v>
      </c>
      <c r="AF8" s="185">
        <v>50</v>
      </c>
      <c r="AG8" s="185">
        <v>5000</v>
      </c>
      <c r="AH8" s="185">
        <v>35</v>
      </c>
      <c r="AI8" s="588" t="s">
        <v>1345</v>
      </c>
      <c r="AJ8" s="266" t="s">
        <v>727</v>
      </c>
      <c r="AK8" s="34">
        <v>50</v>
      </c>
      <c r="AL8" s="34">
        <v>5000</v>
      </c>
      <c r="AM8" s="34">
        <v>35</v>
      </c>
      <c r="AN8" s="34">
        <v>30</v>
      </c>
    </row>
    <row r="9" spans="2:44">
      <c r="B9" s="81">
        <v>38</v>
      </c>
      <c r="C9" s="246" t="s">
        <v>573</v>
      </c>
      <c r="D9" s="34">
        <v>-3</v>
      </c>
      <c r="E9" s="34">
        <v>5</v>
      </c>
      <c r="H9" s="554" t="s">
        <v>3</v>
      </c>
      <c r="I9" s="34" t="s">
        <v>1208</v>
      </c>
      <c r="J9" s="34" t="s">
        <v>1549</v>
      </c>
      <c r="K9" s="564">
        <v>25</v>
      </c>
      <c r="L9" s="548">
        <v>1020</v>
      </c>
      <c r="M9" s="586"/>
      <c r="N9" s="586"/>
      <c r="O9" s="490">
        <v>500</v>
      </c>
      <c r="P9" s="284" t="s">
        <v>1209</v>
      </c>
      <c r="Q9" s="34">
        <v>1025</v>
      </c>
      <c r="S9" s="486" t="s">
        <v>47</v>
      </c>
      <c r="T9" s="10" t="s">
        <v>512</v>
      </c>
      <c r="U9" s="34">
        <v>50</v>
      </c>
      <c r="V9" s="34" t="s">
        <v>481</v>
      </c>
      <c r="W9" s="34"/>
      <c r="X9" s="185">
        <v>16</v>
      </c>
      <c r="AC9" s="184" t="s">
        <v>571</v>
      </c>
      <c r="AD9" s="182" t="s">
        <v>1281</v>
      </c>
      <c r="AE9" s="184" t="s">
        <v>594</v>
      </c>
      <c r="AF9" s="185">
        <v>25</v>
      </c>
      <c r="AG9" s="185">
        <v>4000</v>
      </c>
      <c r="AH9" s="614">
        <v>27</v>
      </c>
      <c r="AI9" s="588" t="s">
        <v>1346</v>
      </c>
      <c r="AJ9" s="184" t="s">
        <v>479</v>
      </c>
      <c r="AK9" s="34">
        <v>25</v>
      </c>
      <c r="AL9" s="34">
        <v>6000</v>
      </c>
      <c r="AM9" s="34">
        <v>40</v>
      </c>
      <c r="AN9" s="34">
        <v>15</v>
      </c>
      <c r="AP9" s="572" t="s">
        <v>596</v>
      </c>
      <c r="AQ9" s="572" t="s">
        <v>600</v>
      </c>
      <c r="AR9" s="572" t="s">
        <v>601</v>
      </c>
    </row>
    <row r="10" spans="2:44">
      <c r="B10" s="81">
        <v>25</v>
      </c>
      <c r="C10" s="266" t="s">
        <v>480</v>
      </c>
      <c r="D10" s="34">
        <v>-3</v>
      </c>
      <c r="E10" s="34">
        <v>3</v>
      </c>
      <c r="H10" s="554" t="s">
        <v>3</v>
      </c>
      <c r="I10" s="34" t="s">
        <v>1208</v>
      </c>
      <c r="J10" s="34" t="s">
        <v>544</v>
      </c>
      <c r="K10" s="564">
        <v>25</v>
      </c>
      <c r="L10" s="548">
        <v>1000</v>
      </c>
      <c r="M10" s="586"/>
      <c r="N10" s="586"/>
      <c r="O10" s="490">
        <v>500</v>
      </c>
      <c r="P10" s="284" t="s">
        <v>1209</v>
      </c>
      <c r="Q10" s="34">
        <v>1005</v>
      </c>
      <c r="S10" s="486" t="s">
        <v>47</v>
      </c>
      <c r="T10" s="242" t="s">
        <v>501</v>
      </c>
      <c r="U10" s="34">
        <v>50</v>
      </c>
      <c r="V10" s="34" t="s">
        <v>757</v>
      </c>
      <c r="W10" s="34"/>
      <c r="X10" s="185">
        <v>40</v>
      </c>
      <c r="AC10" s="10" t="s">
        <v>683</v>
      </c>
      <c r="AD10" s="182" t="s">
        <v>1282</v>
      </c>
      <c r="AE10" s="184" t="s">
        <v>594</v>
      </c>
      <c r="AF10" s="185">
        <v>50</v>
      </c>
      <c r="AG10" s="185">
        <v>4000</v>
      </c>
      <c r="AH10" s="614">
        <v>27</v>
      </c>
      <c r="AI10" s="588" t="s">
        <v>1347</v>
      </c>
      <c r="AJ10" s="10" t="s">
        <v>479</v>
      </c>
      <c r="AK10" s="34">
        <v>38</v>
      </c>
      <c r="AL10" s="34">
        <v>4000</v>
      </c>
      <c r="AM10" s="34">
        <v>30</v>
      </c>
      <c r="AN10" s="34">
        <v>30</v>
      </c>
      <c r="AP10" s="572" t="s">
        <v>597</v>
      </c>
      <c r="AQ10" s="239">
        <v>0.45833333333333331</v>
      </c>
      <c r="AR10" s="240">
        <v>60</v>
      </c>
    </row>
    <row r="11" spans="2:44">
      <c r="B11" s="81">
        <v>50</v>
      </c>
      <c r="C11" s="246" t="s">
        <v>480</v>
      </c>
      <c r="D11" s="34">
        <v>0</v>
      </c>
      <c r="E11" s="34">
        <v>10</v>
      </c>
      <c r="H11" s="554" t="s">
        <v>3</v>
      </c>
      <c r="I11" s="34" t="s">
        <v>1208</v>
      </c>
      <c r="J11" s="34" t="s">
        <v>544</v>
      </c>
      <c r="K11" s="564">
        <v>25</v>
      </c>
      <c r="L11" s="549">
        <v>1120</v>
      </c>
      <c r="M11" s="586"/>
      <c r="N11" s="586"/>
      <c r="O11" s="490">
        <v>500</v>
      </c>
      <c r="P11" s="284" t="s">
        <v>1209</v>
      </c>
      <c r="Q11" s="34">
        <v>1125</v>
      </c>
      <c r="S11" s="486" t="s">
        <v>47</v>
      </c>
      <c r="T11" s="242" t="s">
        <v>501</v>
      </c>
      <c r="U11" s="34">
        <v>75</v>
      </c>
      <c r="V11" s="34" t="s">
        <v>900</v>
      </c>
      <c r="W11" s="34"/>
      <c r="X11" s="185">
        <v>41</v>
      </c>
      <c r="AC11" s="10" t="s">
        <v>571</v>
      </c>
      <c r="AD11" s="182" t="s">
        <v>1283</v>
      </c>
      <c r="AE11" s="184" t="s">
        <v>594</v>
      </c>
      <c r="AF11" s="185">
        <v>75</v>
      </c>
      <c r="AG11" s="185">
        <v>2000</v>
      </c>
      <c r="AH11" s="185">
        <v>25</v>
      </c>
      <c r="AI11" s="588" t="s">
        <v>1348</v>
      </c>
      <c r="AJ11" s="10" t="s">
        <v>479</v>
      </c>
      <c r="AK11" s="34">
        <v>50</v>
      </c>
      <c r="AL11" s="34">
        <v>6000</v>
      </c>
      <c r="AM11" s="34">
        <v>40</v>
      </c>
      <c r="AN11" s="34">
        <v>30</v>
      </c>
      <c r="AP11" s="572" t="s">
        <v>598</v>
      </c>
      <c r="AQ11" s="239">
        <v>0.75</v>
      </c>
      <c r="AR11" s="240">
        <v>60</v>
      </c>
    </row>
    <row r="12" spans="2:44">
      <c r="B12" s="81">
        <v>100</v>
      </c>
      <c r="C12" s="246" t="s">
        <v>480</v>
      </c>
      <c r="D12" s="34">
        <v>-5</v>
      </c>
      <c r="E12" s="34">
        <v>0</v>
      </c>
      <c r="H12" s="555" t="s">
        <v>3</v>
      </c>
      <c r="I12" s="34" t="s">
        <v>1210</v>
      </c>
      <c r="J12" s="34" t="s">
        <v>544</v>
      </c>
      <c r="K12" s="34">
        <v>38</v>
      </c>
      <c r="L12" s="549">
        <v>865</v>
      </c>
      <c r="M12" s="34">
        <v>200</v>
      </c>
      <c r="N12" s="34">
        <v>200</v>
      </c>
      <c r="O12" s="34">
        <v>350</v>
      </c>
      <c r="P12" s="284" t="s">
        <v>1209</v>
      </c>
      <c r="Q12" s="34">
        <v>870</v>
      </c>
      <c r="S12" s="486" t="s">
        <v>47</v>
      </c>
      <c r="T12" s="34" t="s">
        <v>896</v>
      </c>
      <c r="U12" s="9">
        <v>50</v>
      </c>
      <c r="V12" s="34" t="s">
        <v>725</v>
      </c>
      <c r="W12" s="34"/>
      <c r="X12" s="185">
        <v>44</v>
      </c>
      <c r="AC12" s="184" t="s">
        <v>573</v>
      </c>
      <c r="AD12" s="182" t="s">
        <v>1545</v>
      </c>
      <c r="AE12" s="184" t="s">
        <v>892</v>
      </c>
      <c r="AF12" s="184">
        <v>25</v>
      </c>
      <c r="AG12" s="184">
        <v>4100</v>
      </c>
      <c r="AH12" s="614">
        <v>27</v>
      </c>
      <c r="AI12" s="588" t="s">
        <v>1330</v>
      </c>
      <c r="AJ12" s="10" t="s">
        <v>480</v>
      </c>
      <c r="AK12" s="34">
        <v>25</v>
      </c>
      <c r="AL12" s="34">
        <v>4000</v>
      </c>
      <c r="AM12" s="34">
        <v>30</v>
      </c>
      <c r="AN12" s="34">
        <v>30</v>
      </c>
      <c r="AP12" s="572" t="s">
        <v>599</v>
      </c>
      <c r="AQ12" s="239">
        <v>8.3333333333333329E-2</v>
      </c>
      <c r="AR12" s="240">
        <v>60</v>
      </c>
    </row>
    <row r="13" spans="2:44">
      <c r="B13" s="9">
        <v>50</v>
      </c>
      <c r="C13" s="246" t="s">
        <v>691</v>
      </c>
      <c r="D13" s="34">
        <v>-5</v>
      </c>
      <c r="E13" s="34">
        <v>0</v>
      </c>
      <c r="H13" s="554" t="s">
        <v>3</v>
      </c>
      <c r="I13" s="34" t="s">
        <v>1210</v>
      </c>
      <c r="J13" s="34" t="s">
        <v>544</v>
      </c>
      <c r="K13" s="34">
        <v>38</v>
      </c>
      <c r="L13" s="549">
        <v>1075</v>
      </c>
      <c r="M13" s="34">
        <v>200</v>
      </c>
      <c r="N13" s="34">
        <v>200</v>
      </c>
      <c r="O13" s="34">
        <v>350</v>
      </c>
      <c r="P13" s="284" t="s">
        <v>1209</v>
      </c>
      <c r="Q13" s="34">
        <v>1080</v>
      </c>
      <c r="S13" s="486" t="s">
        <v>592</v>
      </c>
      <c r="T13" s="34" t="s">
        <v>555</v>
      </c>
      <c r="U13" s="9">
        <v>25</v>
      </c>
      <c r="V13" s="266" t="s">
        <v>233</v>
      </c>
      <c r="W13" s="34"/>
      <c r="X13" s="185">
        <v>38</v>
      </c>
      <c r="AC13" s="184" t="s">
        <v>482</v>
      </c>
      <c r="AD13" s="182" t="s">
        <v>1284</v>
      </c>
      <c r="AE13" s="184" t="s">
        <v>892</v>
      </c>
      <c r="AF13" s="184">
        <v>38</v>
      </c>
      <c r="AG13" s="184">
        <v>4000</v>
      </c>
      <c r="AH13" s="614">
        <v>27</v>
      </c>
      <c r="AI13" s="588" t="s">
        <v>1329</v>
      </c>
      <c r="AJ13" s="34" t="s">
        <v>480</v>
      </c>
      <c r="AK13" s="34">
        <v>50</v>
      </c>
      <c r="AL13" s="34">
        <v>6000</v>
      </c>
      <c r="AM13" s="34">
        <v>40</v>
      </c>
      <c r="AN13" s="34">
        <v>30</v>
      </c>
    </row>
    <row r="14" spans="2:44">
      <c r="B14" s="9">
        <v>50</v>
      </c>
      <c r="C14" s="246" t="s">
        <v>692</v>
      </c>
      <c r="D14" s="34">
        <v>-5</v>
      </c>
      <c r="E14" s="34">
        <v>0</v>
      </c>
      <c r="H14" s="554" t="s">
        <v>3</v>
      </c>
      <c r="I14" s="34" t="s">
        <v>1208</v>
      </c>
      <c r="J14" s="34" t="s">
        <v>544</v>
      </c>
      <c r="K14" s="34">
        <v>38</v>
      </c>
      <c r="L14" s="549">
        <v>1165</v>
      </c>
      <c r="M14" s="34">
        <v>200</v>
      </c>
      <c r="N14" s="34">
        <v>200</v>
      </c>
      <c r="O14" s="34">
        <v>350</v>
      </c>
      <c r="P14" s="284" t="s">
        <v>1209</v>
      </c>
      <c r="Q14" s="34">
        <v>1170</v>
      </c>
      <c r="S14" s="486" t="s">
        <v>47</v>
      </c>
      <c r="T14" s="10" t="s">
        <v>491</v>
      </c>
      <c r="U14" s="34">
        <v>25</v>
      </c>
      <c r="V14" s="34" t="s">
        <v>274</v>
      </c>
      <c r="W14" s="34"/>
      <c r="X14" s="185">
        <v>38</v>
      </c>
      <c r="AC14" s="10" t="s">
        <v>661</v>
      </c>
      <c r="AD14" s="182" t="s">
        <v>1285</v>
      </c>
      <c r="AE14" s="184" t="s">
        <v>520</v>
      </c>
      <c r="AF14" s="233">
        <v>38</v>
      </c>
      <c r="AG14" s="184">
        <v>4100</v>
      </c>
      <c r="AH14" s="614">
        <v>27</v>
      </c>
      <c r="AI14" s="588" t="s">
        <v>1349</v>
      </c>
      <c r="AJ14" s="34" t="s">
        <v>571</v>
      </c>
      <c r="AK14" s="34">
        <v>25</v>
      </c>
      <c r="AL14" s="34">
        <v>4000</v>
      </c>
      <c r="AM14" s="34">
        <v>30</v>
      </c>
      <c r="AN14" s="34">
        <v>30</v>
      </c>
    </row>
    <row r="15" spans="2:44">
      <c r="B15" s="81">
        <v>38</v>
      </c>
      <c r="C15" s="10" t="s">
        <v>711</v>
      </c>
      <c r="D15" s="34">
        <v>-5</v>
      </c>
      <c r="E15" s="34">
        <v>0</v>
      </c>
      <c r="H15" s="555" t="s">
        <v>3</v>
      </c>
      <c r="I15" s="34" t="s">
        <v>1210</v>
      </c>
      <c r="J15" s="34" t="s">
        <v>1211</v>
      </c>
      <c r="K15" s="565">
        <v>12</v>
      </c>
      <c r="L15" s="549">
        <v>600</v>
      </c>
      <c r="M15" s="586"/>
      <c r="N15" s="586"/>
      <c r="O15" s="586"/>
      <c r="P15" s="284" t="s">
        <v>1209</v>
      </c>
      <c r="Q15" s="34">
        <v>605</v>
      </c>
      <c r="S15" s="486" t="s">
        <v>47</v>
      </c>
      <c r="T15" s="34" t="s">
        <v>1403</v>
      </c>
      <c r="U15" s="9">
        <v>50</v>
      </c>
      <c r="V15" s="34" t="s">
        <v>271</v>
      </c>
      <c r="W15" s="34"/>
      <c r="X15" s="185">
        <v>8</v>
      </c>
      <c r="AC15" s="10" t="s">
        <v>512</v>
      </c>
      <c r="AD15" s="182" t="s">
        <v>1286</v>
      </c>
      <c r="AE15" s="184" t="s">
        <v>892</v>
      </c>
      <c r="AF15" s="184">
        <v>50</v>
      </c>
      <c r="AG15" s="184">
        <v>4000</v>
      </c>
      <c r="AH15" s="614">
        <v>27</v>
      </c>
      <c r="AI15" s="588" t="s">
        <v>1350</v>
      </c>
      <c r="AJ15" s="266" t="s">
        <v>683</v>
      </c>
      <c r="AK15" s="34">
        <v>25</v>
      </c>
      <c r="AL15" s="34">
        <v>6000</v>
      </c>
      <c r="AM15" s="34">
        <v>40</v>
      </c>
      <c r="AN15" s="34">
        <v>30</v>
      </c>
    </row>
    <row r="16" spans="2:44">
      <c r="B16" s="81">
        <v>50</v>
      </c>
      <c r="C16" s="246" t="s">
        <v>711</v>
      </c>
      <c r="D16" s="34">
        <v>-5</v>
      </c>
      <c r="E16" s="34">
        <v>0</v>
      </c>
      <c r="H16" s="554" t="s">
        <v>3</v>
      </c>
      <c r="I16" s="34" t="s">
        <v>1208</v>
      </c>
      <c r="J16" s="34" t="s">
        <v>549</v>
      </c>
      <c r="K16" s="34">
        <v>50</v>
      </c>
      <c r="L16" s="548">
        <v>1000</v>
      </c>
      <c r="M16" s="34">
        <v>200</v>
      </c>
      <c r="N16" s="34">
        <v>200</v>
      </c>
      <c r="O16" s="34">
        <v>350</v>
      </c>
      <c r="P16" s="284" t="s">
        <v>1209</v>
      </c>
      <c r="Q16" s="34">
        <v>1005</v>
      </c>
      <c r="S16" s="486" t="s">
        <v>47</v>
      </c>
      <c r="T16" s="34" t="s">
        <v>594</v>
      </c>
      <c r="U16" s="34">
        <v>25</v>
      </c>
      <c r="V16" s="34" t="s">
        <v>511</v>
      </c>
      <c r="W16" s="34"/>
      <c r="X16" s="185">
        <v>34</v>
      </c>
      <c r="AC16" s="266" t="s">
        <v>728</v>
      </c>
      <c r="AD16" s="182" t="s">
        <v>1287</v>
      </c>
      <c r="AE16" s="184" t="s">
        <v>892</v>
      </c>
      <c r="AF16" s="184">
        <v>50</v>
      </c>
      <c r="AG16" s="184">
        <v>4100</v>
      </c>
      <c r="AH16" s="614">
        <v>27</v>
      </c>
      <c r="AI16" s="588" t="s">
        <v>1351</v>
      </c>
      <c r="AJ16" s="34" t="s">
        <v>571</v>
      </c>
      <c r="AK16" s="34">
        <v>50</v>
      </c>
      <c r="AL16" s="34">
        <v>6000</v>
      </c>
      <c r="AM16" s="34">
        <v>40</v>
      </c>
      <c r="AN16" s="34">
        <v>30</v>
      </c>
      <c r="AQ16" t="s">
        <v>1429</v>
      </c>
    </row>
    <row r="17" spans="2:44">
      <c r="B17" s="81">
        <v>50</v>
      </c>
      <c r="C17" s="246" t="s">
        <v>694</v>
      </c>
      <c r="D17" s="34">
        <v>-5</v>
      </c>
      <c r="E17" s="34">
        <v>0</v>
      </c>
      <c r="H17" s="554" t="s">
        <v>3</v>
      </c>
      <c r="I17" s="34" t="s">
        <v>1208</v>
      </c>
      <c r="J17" s="34" t="s">
        <v>549</v>
      </c>
      <c r="K17" s="34">
        <v>50</v>
      </c>
      <c r="L17" s="548">
        <v>1250</v>
      </c>
      <c r="M17" s="34">
        <v>200</v>
      </c>
      <c r="N17" s="34">
        <v>200</v>
      </c>
      <c r="O17" s="34">
        <v>350</v>
      </c>
      <c r="P17" s="284" t="s">
        <v>1209</v>
      </c>
      <c r="Q17" s="34">
        <v>1260</v>
      </c>
      <c r="S17" s="486" t="s">
        <v>47</v>
      </c>
      <c r="T17" s="34" t="s">
        <v>594</v>
      </c>
      <c r="U17" s="34">
        <v>75</v>
      </c>
      <c r="V17" s="34" t="s">
        <v>511</v>
      </c>
      <c r="W17" s="34"/>
      <c r="X17" s="185">
        <v>25</v>
      </c>
      <c r="AC17" s="266" t="s">
        <v>727</v>
      </c>
      <c r="AD17" s="182" t="s">
        <v>1288</v>
      </c>
      <c r="AE17" s="184" t="s">
        <v>892</v>
      </c>
      <c r="AF17" s="184">
        <v>75</v>
      </c>
      <c r="AG17" s="184">
        <v>2000</v>
      </c>
      <c r="AH17" s="185">
        <v>25</v>
      </c>
      <c r="AI17" s="588" t="s">
        <v>1314</v>
      </c>
      <c r="AJ17" s="70" t="s">
        <v>683</v>
      </c>
      <c r="AK17" s="250">
        <v>50</v>
      </c>
      <c r="AL17" s="185">
        <v>6000</v>
      </c>
      <c r="AM17" s="34">
        <v>40</v>
      </c>
      <c r="AN17" s="34">
        <v>30</v>
      </c>
      <c r="AQ17" s="619" t="s">
        <v>1205</v>
      </c>
      <c r="AR17" s="620">
        <v>1120</v>
      </c>
    </row>
    <row r="18" spans="2:44">
      <c r="B18" s="81">
        <v>50</v>
      </c>
      <c r="C18" s="266" t="s">
        <v>750</v>
      </c>
      <c r="D18" s="34">
        <v>0</v>
      </c>
      <c r="E18" s="34">
        <v>5</v>
      </c>
      <c r="H18" s="554" t="s">
        <v>3</v>
      </c>
      <c r="I18" s="34" t="s">
        <v>1208</v>
      </c>
      <c r="J18" s="34" t="s">
        <v>549</v>
      </c>
      <c r="K18" s="34">
        <v>75</v>
      </c>
      <c r="L18" s="548">
        <v>1000</v>
      </c>
      <c r="M18" s="34">
        <v>200</v>
      </c>
      <c r="N18" s="34">
        <v>200</v>
      </c>
      <c r="O18" s="34">
        <v>350</v>
      </c>
      <c r="P18" s="284" t="s">
        <v>1209</v>
      </c>
      <c r="Q18" s="34">
        <v>1005</v>
      </c>
      <c r="S18" s="486" t="s">
        <v>47</v>
      </c>
      <c r="T18" s="34" t="s">
        <v>220</v>
      </c>
      <c r="U18" s="9">
        <v>50</v>
      </c>
      <c r="V18" s="34" t="s">
        <v>219</v>
      </c>
      <c r="W18" s="34"/>
      <c r="X18" s="185">
        <v>2</v>
      </c>
      <c r="AC18" s="34" t="s">
        <v>896</v>
      </c>
      <c r="AD18" s="182" t="s">
        <v>1289</v>
      </c>
      <c r="AE18" s="184" t="s">
        <v>220</v>
      </c>
      <c r="AF18" s="184">
        <v>25</v>
      </c>
      <c r="AG18" s="184">
        <v>8000</v>
      </c>
      <c r="AH18" s="185">
        <v>55</v>
      </c>
      <c r="AI18" s="588" t="s">
        <v>1352</v>
      </c>
      <c r="AJ18" s="266" t="s">
        <v>753</v>
      </c>
      <c r="AK18" s="267">
        <v>50</v>
      </c>
      <c r="AL18" s="267">
        <v>2000</v>
      </c>
      <c r="AM18" s="267">
        <v>15</v>
      </c>
      <c r="AN18" s="267">
        <v>15</v>
      </c>
      <c r="AQ18" s="619" t="s">
        <v>1430</v>
      </c>
      <c r="AR18" s="620">
        <v>5400</v>
      </c>
    </row>
    <row r="19" spans="2:44">
      <c r="B19" s="81">
        <v>50</v>
      </c>
      <c r="C19" s="246" t="s">
        <v>693</v>
      </c>
      <c r="D19" s="34">
        <v>-3</v>
      </c>
      <c r="E19" s="34">
        <v>3</v>
      </c>
      <c r="H19" s="554" t="s">
        <v>14</v>
      </c>
      <c r="I19" s="34" t="s">
        <v>1208</v>
      </c>
      <c r="J19" s="34" t="s">
        <v>922</v>
      </c>
      <c r="K19" s="34">
        <v>50</v>
      </c>
      <c r="L19" s="548">
        <v>680</v>
      </c>
      <c r="M19" s="586"/>
      <c r="N19" s="586"/>
      <c r="O19" s="586"/>
      <c r="P19" s="284" t="s">
        <v>1212</v>
      </c>
      <c r="Q19" s="34">
        <v>690</v>
      </c>
      <c r="S19" s="486" t="s">
        <v>47</v>
      </c>
      <c r="T19" s="34" t="s">
        <v>610</v>
      </c>
      <c r="U19" s="9">
        <v>25</v>
      </c>
      <c r="V19" s="34" t="s">
        <v>230</v>
      </c>
      <c r="W19" s="34"/>
      <c r="X19" s="185">
        <v>7</v>
      </c>
      <c r="AC19" s="34" t="s">
        <v>608</v>
      </c>
      <c r="AD19" s="182" t="s">
        <v>1290</v>
      </c>
      <c r="AE19" s="10" t="s">
        <v>503</v>
      </c>
      <c r="AF19" s="184">
        <v>50</v>
      </c>
      <c r="AG19" s="184">
        <v>4000</v>
      </c>
      <c r="AH19" s="614">
        <v>27</v>
      </c>
      <c r="AI19" s="588" t="s">
        <v>1333</v>
      </c>
      <c r="AJ19" s="268" t="s">
        <v>608</v>
      </c>
      <c r="AK19" s="34">
        <v>38</v>
      </c>
      <c r="AL19" s="34">
        <v>2000</v>
      </c>
      <c r="AM19" s="34">
        <v>15</v>
      </c>
      <c r="AN19" s="34">
        <v>15</v>
      </c>
      <c r="AQ19" s="619" t="s">
        <v>589</v>
      </c>
      <c r="AR19" s="621">
        <v>25</v>
      </c>
    </row>
    <row r="20" spans="2:44">
      <c r="B20" s="81">
        <v>50</v>
      </c>
      <c r="C20" s="246" t="s">
        <v>695</v>
      </c>
      <c r="D20" s="34">
        <v>0</v>
      </c>
      <c r="E20" s="34">
        <v>5</v>
      </c>
      <c r="H20" s="554" t="s">
        <v>3</v>
      </c>
      <c r="I20" s="34" t="s">
        <v>1208</v>
      </c>
      <c r="J20" s="34" t="s">
        <v>539</v>
      </c>
      <c r="K20" s="34">
        <v>50</v>
      </c>
      <c r="L20" s="548">
        <v>1000</v>
      </c>
      <c r="M20" s="586"/>
      <c r="N20" s="34">
        <v>200</v>
      </c>
      <c r="O20" s="34">
        <v>350</v>
      </c>
      <c r="P20" s="284" t="s">
        <v>1209</v>
      </c>
      <c r="Q20" s="34">
        <v>1005</v>
      </c>
      <c r="S20" s="486" t="s">
        <v>47</v>
      </c>
      <c r="T20" s="34" t="s">
        <v>480</v>
      </c>
      <c r="U20" s="9">
        <v>50</v>
      </c>
      <c r="V20" s="34" t="s">
        <v>276</v>
      </c>
      <c r="W20" s="34"/>
      <c r="X20" s="185">
        <v>27</v>
      </c>
      <c r="AC20" s="246" t="s">
        <v>711</v>
      </c>
      <c r="AD20" s="182" t="s">
        <v>1291</v>
      </c>
      <c r="AE20" s="184" t="s">
        <v>220</v>
      </c>
      <c r="AF20" s="184">
        <v>50</v>
      </c>
      <c r="AG20" s="184">
        <v>4100</v>
      </c>
      <c r="AH20" s="614">
        <v>27</v>
      </c>
      <c r="AI20" s="588" t="s">
        <v>1332</v>
      </c>
      <c r="AJ20" s="268" t="s">
        <v>891</v>
      </c>
      <c r="AK20" s="34">
        <v>50</v>
      </c>
      <c r="AL20" s="34">
        <v>4000</v>
      </c>
      <c r="AM20" s="34">
        <v>30</v>
      </c>
      <c r="AN20" s="34">
        <v>30</v>
      </c>
      <c r="AQ20" s="619" t="s">
        <v>1431</v>
      </c>
      <c r="AR20" s="622">
        <v>1.4</v>
      </c>
    </row>
    <row r="21" spans="2:44">
      <c r="B21" s="81">
        <v>50</v>
      </c>
      <c r="C21" s="266" t="s">
        <v>718</v>
      </c>
      <c r="D21" s="34">
        <v>0</v>
      </c>
      <c r="E21" s="34">
        <v>5</v>
      </c>
      <c r="H21" s="555" t="s">
        <v>3</v>
      </c>
      <c r="I21" s="34" t="s">
        <v>1213</v>
      </c>
      <c r="J21" s="34" t="s">
        <v>888</v>
      </c>
      <c r="K21" s="34">
        <v>50</v>
      </c>
      <c r="L21" s="548">
        <v>1000</v>
      </c>
      <c r="M21" s="34">
        <v>200</v>
      </c>
      <c r="N21" s="34">
        <v>200</v>
      </c>
      <c r="O21" s="34">
        <v>350</v>
      </c>
      <c r="P21" s="284" t="s">
        <v>1214</v>
      </c>
      <c r="Q21" s="34">
        <v>1020</v>
      </c>
      <c r="S21" s="486" t="s">
        <v>47</v>
      </c>
      <c r="T21" s="10" t="s">
        <v>480</v>
      </c>
      <c r="U21" s="34">
        <v>25</v>
      </c>
      <c r="V21" s="34" t="s">
        <v>276</v>
      </c>
      <c r="W21" s="34"/>
      <c r="X21" s="185">
        <v>28</v>
      </c>
      <c r="AC21" s="246" t="s">
        <v>691</v>
      </c>
      <c r="AD21" s="182" t="s">
        <v>1287</v>
      </c>
      <c r="AE21" s="184" t="s">
        <v>892</v>
      </c>
      <c r="AF21" s="184">
        <v>50</v>
      </c>
      <c r="AG21" s="184">
        <v>4100</v>
      </c>
      <c r="AH21" s="614">
        <v>27</v>
      </c>
      <c r="AI21" s="588" t="s">
        <v>1336</v>
      </c>
      <c r="AJ21" s="184" t="s">
        <v>229</v>
      </c>
      <c r="AK21" s="34">
        <v>50</v>
      </c>
      <c r="AL21" s="34">
        <v>4000</v>
      </c>
      <c r="AM21" s="34">
        <v>30</v>
      </c>
      <c r="AN21" s="34">
        <v>30</v>
      </c>
      <c r="AR21" s="623">
        <f>(AR17/1000)*AR18*(AR19/1000)*AR20</f>
        <v>211.68</v>
      </c>
    </row>
    <row r="22" spans="2:44">
      <c r="B22" s="81">
        <v>25</v>
      </c>
      <c r="C22" s="266" t="s">
        <v>720</v>
      </c>
      <c r="D22" s="34">
        <v>0</v>
      </c>
      <c r="E22" s="34">
        <v>5</v>
      </c>
      <c r="H22" s="555" t="s">
        <v>3</v>
      </c>
      <c r="I22" s="34" t="s">
        <v>1208</v>
      </c>
      <c r="J22" s="34" t="s">
        <v>541</v>
      </c>
      <c r="K22" s="564">
        <v>25</v>
      </c>
      <c r="L22" s="548">
        <v>1000</v>
      </c>
      <c r="M22" s="34">
        <v>200</v>
      </c>
      <c r="N22" s="34">
        <v>200</v>
      </c>
      <c r="O22" s="490">
        <v>500</v>
      </c>
      <c r="P22" s="284" t="s">
        <v>1214</v>
      </c>
      <c r="Q22" s="34">
        <v>1010</v>
      </c>
      <c r="S22" s="486" t="s">
        <v>47</v>
      </c>
      <c r="T22" s="34" t="s">
        <v>609</v>
      </c>
      <c r="U22" s="34">
        <v>50</v>
      </c>
      <c r="V22" s="34" t="s">
        <v>476</v>
      </c>
      <c r="W22" s="34"/>
      <c r="X22" s="185">
        <v>21</v>
      </c>
      <c r="AC22" s="34" t="s">
        <v>606</v>
      </c>
      <c r="AD22" s="182" t="s">
        <v>1288</v>
      </c>
      <c r="AE22" s="184" t="s">
        <v>892</v>
      </c>
      <c r="AF22" s="184">
        <v>75</v>
      </c>
      <c r="AG22" s="184">
        <v>2000</v>
      </c>
      <c r="AH22" s="185">
        <v>25</v>
      </c>
      <c r="AI22" s="588" t="s">
        <v>1354</v>
      </c>
      <c r="AJ22" s="10" t="s">
        <v>475</v>
      </c>
      <c r="AK22" s="34">
        <v>50</v>
      </c>
      <c r="AL22" s="34">
        <v>2000</v>
      </c>
      <c r="AM22" s="34">
        <v>15</v>
      </c>
      <c r="AN22" s="34">
        <v>15</v>
      </c>
    </row>
    <row r="23" spans="2:44" ht="14.25">
      <c r="B23" s="81">
        <v>50</v>
      </c>
      <c r="C23" s="246" t="s">
        <v>720</v>
      </c>
      <c r="D23" s="34">
        <v>0</v>
      </c>
      <c r="E23" s="34">
        <v>5</v>
      </c>
      <c r="H23" s="555" t="s">
        <v>3</v>
      </c>
      <c r="I23" s="34" t="s">
        <v>1208</v>
      </c>
      <c r="J23" s="34" t="s">
        <v>541</v>
      </c>
      <c r="K23" s="564">
        <v>25</v>
      </c>
      <c r="L23" s="548">
        <v>1100</v>
      </c>
      <c r="M23" s="34">
        <v>200</v>
      </c>
      <c r="N23" s="34">
        <v>200</v>
      </c>
      <c r="O23" s="490">
        <v>500</v>
      </c>
      <c r="P23" s="284" t="s">
        <v>1214</v>
      </c>
      <c r="Q23" s="34">
        <v>1110</v>
      </c>
      <c r="S23" s="486" t="s">
        <v>47</v>
      </c>
      <c r="T23" s="34" t="s">
        <v>609</v>
      </c>
      <c r="U23" s="34">
        <v>38</v>
      </c>
      <c r="V23" s="34" t="s">
        <v>476</v>
      </c>
      <c r="W23" s="34"/>
      <c r="X23" s="185">
        <v>23</v>
      </c>
      <c r="AC23" s="246" t="s">
        <v>694</v>
      </c>
      <c r="AD23" s="182" t="s">
        <v>1292</v>
      </c>
      <c r="AE23" s="236" t="s">
        <v>624</v>
      </c>
      <c r="AF23" s="184">
        <v>25</v>
      </c>
      <c r="AG23" s="184">
        <v>5000</v>
      </c>
      <c r="AH23" s="185">
        <v>35</v>
      </c>
      <c r="AI23" s="588" t="s">
        <v>1355</v>
      </c>
      <c r="AJ23" s="242" t="s">
        <v>724</v>
      </c>
      <c r="AK23" s="9">
        <v>38</v>
      </c>
      <c r="AL23" s="84">
        <v>4000</v>
      </c>
      <c r="AM23" s="34">
        <v>35</v>
      </c>
      <c r="AN23" s="34">
        <v>30</v>
      </c>
    </row>
    <row r="24" spans="2:44" ht="14.25">
      <c r="B24" s="81">
        <v>50</v>
      </c>
      <c r="C24" s="10" t="s">
        <v>779</v>
      </c>
      <c r="D24" s="34">
        <v>0</v>
      </c>
      <c r="E24" s="34">
        <v>3</v>
      </c>
      <c r="H24" s="555" t="s">
        <v>3</v>
      </c>
      <c r="I24" s="34" t="s">
        <v>1208</v>
      </c>
      <c r="J24" s="34" t="s">
        <v>519</v>
      </c>
      <c r="K24" s="564">
        <v>25</v>
      </c>
      <c r="L24" s="548">
        <v>1000</v>
      </c>
      <c r="M24" s="633">
        <v>200</v>
      </c>
      <c r="N24" s="34">
        <v>200</v>
      </c>
      <c r="O24" s="490">
        <v>500</v>
      </c>
      <c r="P24" s="284" t="s">
        <v>1215</v>
      </c>
      <c r="Q24" s="34">
        <v>1005</v>
      </c>
      <c r="S24" s="486" t="s">
        <v>47</v>
      </c>
      <c r="T24" s="242" t="s">
        <v>861</v>
      </c>
      <c r="U24" s="34">
        <v>50</v>
      </c>
      <c r="V24" s="34" t="s">
        <v>725</v>
      </c>
      <c r="W24" s="185"/>
      <c r="X24" s="185">
        <v>26</v>
      </c>
      <c r="AC24" s="246" t="s">
        <v>692</v>
      </c>
      <c r="AD24" s="182" t="s">
        <v>1293</v>
      </c>
      <c r="AE24" s="236" t="s">
        <v>624</v>
      </c>
      <c r="AF24" s="184">
        <v>25</v>
      </c>
      <c r="AG24" s="184">
        <v>8000</v>
      </c>
      <c r="AH24" s="185">
        <v>55</v>
      </c>
      <c r="AI24" s="588" t="s">
        <v>1356</v>
      </c>
      <c r="AJ24" s="184" t="s">
        <v>921</v>
      </c>
      <c r="AK24" s="9">
        <v>50</v>
      </c>
      <c r="AL24" s="84">
        <v>4000</v>
      </c>
      <c r="AM24" s="34">
        <v>30</v>
      </c>
      <c r="AN24" s="34">
        <v>30</v>
      </c>
    </row>
    <row r="25" spans="2:44" ht="14.25">
      <c r="B25" s="81">
        <v>50</v>
      </c>
      <c r="C25" s="10" t="s">
        <v>503</v>
      </c>
      <c r="D25" s="34">
        <v>0</v>
      </c>
      <c r="E25" s="34">
        <v>3</v>
      </c>
      <c r="H25" s="555" t="s">
        <v>3</v>
      </c>
      <c r="I25" s="34" t="s">
        <v>1208</v>
      </c>
      <c r="J25" s="34" t="s">
        <v>708</v>
      </c>
      <c r="K25" s="564">
        <v>25</v>
      </c>
      <c r="L25" s="548">
        <v>1120</v>
      </c>
      <c r="M25" s="633">
        <v>200</v>
      </c>
      <c r="N25" s="34">
        <v>200</v>
      </c>
      <c r="O25" s="490">
        <v>500</v>
      </c>
      <c r="P25" s="284" t="s">
        <v>1215</v>
      </c>
      <c r="Q25" s="34">
        <v>1125</v>
      </c>
      <c r="S25" s="486" t="s">
        <v>47</v>
      </c>
      <c r="T25" s="34" t="s">
        <v>891</v>
      </c>
      <c r="U25" s="9">
        <v>38</v>
      </c>
      <c r="V25" s="34" t="s">
        <v>228</v>
      </c>
      <c r="W25" s="34"/>
      <c r="X25" s="185">
        <v>45</v>
      </c>
      <c r="AC25" s="34" t="s">
        <v>638</v>
      </c>
      <c r="AD25" s="182" t="s">
        <v>1294</v>
      </c>
      <c r="AE25" s="236" t="s">
        <v>624</v>
      </c>
      <c r="AF25" s="184">
        <v>50</v>
      </c>
      <c r="AG25" s="184">
        <v>5000</v>
      </c>
      <c r="AH25" s="185">
        <v>35</v>
      </c>
      <c r="AI25" s="588" t="s">
        <v>1328</v>
      </c>
      <c r="AJ25" s="34" t="s">
        <v>480</v>
      </c>
      <c r="AK25" s="9">
        <v>50</v>
      </c>
      <c r="AL25" s="84">
        <v>4000</v>
      </c>
      <c r="AM25" s="34">
        <v>30</v>
      </c>
      <c r="AN25" s="34">
        <v>30</v>
      </c>
    </row>
    <row r="26" spans="2:44">
      <c r="B26" s="81">
        <v>50</v>
      </c>
      <c r="C26" s="266" t="s">
        <v>1134</v>
      </c>
      <c r="D26" s="34">
        <v>0</v>
      </c>
      <c r="E26" s="34">
        <v>3</v>
      </c>
      <c r="H26" s="555" t="s">
        <v>3</v>
      </c>
      <c r="I26" s="34" t="s">
        <v>1208</v>
      </c>
      <c r="J26" s="34" t="s">
        <v>519</v>
      </c>
      <c r="K26" s="34">
        <v>50</v>
      </c>
      <c r="L26" s="548">
        <v>1000</v>
      </c>
      <c r="M26" s="586"/>
      <c r="N26" s="34">
        <v>200</v>
      </c>
      <c r="O26" s="34">
        <v>350</v>
      </c>
      <c r="P26" s="284" t="s">
        <v>1215</v>
      </c>
      <c r="Q26" s="34">
        <v>1005</v>
      </c>
      <c r="S26" s="486" t="s">
        <v>47</v>
      </c>
      <c r="T26" s="34" t="s">
        <v>608</v>
      </c>
      <c r="U26" s="9">
        <v>50</v>
      </c>
      <c r="V26" s="34" t="s">
        <v>228</v>
      </c>
      <c r="W26" s="34"/>
      <c r="X26" s="185">
        <v>5</v>
      </c>
      <c r="AC26" s="34" t="s">
        <v>641</v>
      </c>
      <c r="AD26" s="182" t="s">
        <v>1295</v>
      </c>
      <c r="AE26" s="184" t="s">
        <v>499</v>
      </c>
      <c r="AF26" s="184">
        <v>25</v>
      </c>
      <c r="AG26" s="184">
        <v>5000</v>
      </c>
      <c r="AH26" s="185">
        <v>35</v>
      </c>
      <c r="AI26" s="588" t="s">
        <v>1327</v>
      </c>
      <c r="AJ26" s="34" t="s">
        <v>480</v>
      </c>
      <c r="AK26" s="9">
        <v>100</v>
      </c>
      <c r="AL26" s="84">
        <v>2500</v>
      </c>
      <c r="AM26" s="34">
        <v>20</v>
      </c>
      <c r="AN26" s="34">
        <v>30</v>
      </c>
    </row>
    <row r="27" spans="2:44">
      <c r="B27" s="81">
        <v>50</v>
      </c>
      <c r="C27" s="266" t="s">
        <v>918</v>
      </c>
      <c r="D27" s="34">
        <v>0</v>
      </c>
      <c r="E27" s="34">
        <v>3</v>
      </c>
      <c r="H27" s="555" t="s">
        <v>3</v>
      </c>
      <c r="I27" s="34" t="s">
        <v>1208</v>
      </c>
      <c r="J27" s="34" t="s">
        <v>519</v>
      </c>
      <c r="K27" s="34">
        <v>50</v>
      </c>
      <c r="L27" s="548">
        <v>1120</v>
      </c>
      <c r="M27" s="586"/>
      <c r="N27" s="34">
        <v>200</v>
      </c>
      <c r="O27" s="34">
        <v>350</v>
      </c>
      <c r="P27" s="284" t="s">
        <v>1215</v>
      </c>
      <c r="Q27" s="34">
        <v>1125</v>
      </c>
      <c r="S27" s="486" t="s">
        <v>47</v>
      </c>
      <c r="T27" s="34" t="s">
        <v>606</v>
      </c>
      <c r="U27" s="9">
        <v>50</v>
      </c>
      <c r="V27" s="34" t="s">
        <v>228</v>
      </c>
      <c r="W27" s="34"/>
      <c r="X27" s="185">
        <v>6</v>
      </c>
      <c r="AC27" s="34" t="s">
        <v>637</v>
      </c>
      <c r="AD27" s="182" t="s">
        <v>1296</v>
      </c>
      <c r="AE27" s="184" t="s">
        <v>499</v>
      </c>
      <c r="AF27" s="184">
        <v>25</v>
      </c>
      <c r="AG27" s="184">
        <v>8000</v>
      </c>
      <c r="AH27" s="185">
        <v>55</v>
      </c>
      <c r="AI27" s="588" t="s">
        <v>1357</v>
      </c>
      <c r="AJ27" s="266" t="s">
        <v>750</v>
      </c>
      <c r="AK27">
        <v>50</v>
      </c>
      <c r="AL27" s="34">
        <v>3000</v>
      </c>
      <c r="AM27" s="34">
        <v>20</v>
      </c>
      <c r="AN27" s="34">
        <v>30</v>
      </c>
    </row>
    <row r="28" spans="2:44">
      <c r="B28" s="81">
        <v>50</v>
      </c>
      <c r="C28" s="266" t="s">
        <v>868</v>
      </c>
      <c r="D28" s="34">
        <v>0</v>
      </c>
      <c r="E28" s="34">
        <v>3</v>
      </c>
      <c r="H28" s="555" t="s">
        <v>3</v>
      </c>
      <c r="I28" s="34" t="s">
        <v>1208</v>
      </c>
      <c r="J28" s="34" t="s">
        <v>519</v>
      </c>
      <c r="K28" s="34">
        <v>75</v>
      </c>
      <c r="L28" s="548">
        <v>1000</v>
      </c>
      <c r="M28" s="34">
        <v>200</v>
      </c>
      <c r="N28" s="34">
        <v>200</v>
      </c>
      <c r="O28" s="34">
        <v>350</v>
      </c>
      <c r="P28" s="284" t="s">
        <v>1215</v>
      </c>
      <c r="Q28" s="34">
        <v>1015</v>
      </c>
      <c r="S28" s="486" t="s">
        <v>47</v>
      </c>
      <c r="T28" s="184" t="s">
        <v>220</v>
      </c>
      <c r="U28" s="9">
        <v>25</v>
      </c>
      <c r="V28" s="34" t="s">
        <v>602</v>
      </c>
      <c r="W28" s="34"/>
      <c r="X28" s="185">
        <v>1</v>
      </c>
      <c r="AC28" s="34" t="s">
        <v>625</v>
      </c>
      <c r="AD28" s="182" t="s">
        <v>1297</v>
      </c>
      <c r="AE28" s="184" t="s">
        <v>499</v>
      </c>
      <c r="AF28" s="184">
        <v>50</v>
      </c>
      <c r="AG28" s="184">
        <v>5000</v>
      </c>
      <c r="AH28" s="185">
        <v>35</v>
      </c>
      <c r="AI28" s="588" t="s">
        <v>1358</v>
      </c>
      <c r="AJ28" s="266" t="s">
        <v>750</v>
      </c>
      <c r="AK28" s="9">
        <v>50</v>
      </c>
      <c r="AL28" s="34">
        <v>6000</v>
      </c>
      <c r="AM28" s="34">
        <v>40</v>
      </c>
      <c r="AN28" s="34">
        <v>30</v>
      </c>
    </row>
    <row r="29" spans="2:44">
      <c r="B29" s="81">
        <v>50</v>
      </c>
      <c r="C29" s="10" t="s">
        <v>557</v>
      </c>
      <c r="D29" s="34">
        <v>0</v>
      </c>
      <c r="E29" s="34">
        <v>3</v>
      </c>
      <c r="H29" s="555" t="s">
        <v>3</v>
      </c>
      <c r="I29" s="34" t="s">
        <v>1208</v>
      </c>
      <c r="J29" s="34" t="s">
        <v>1216</v>
      </c>
      <c r="K29" s="34">
        <v>38</v>
      </c>
      <c r="L29" s="548">
        <v>1000</v>
      </c>
      <c r="M29" s="586"/>
      <c r="N29" s="34">
        <v>200</v>
      </c>
      <c r="O29" s="34">
        <v>350</v>
      </c>
      <c r="P29" s="284" t="s">
        <v>1215</v>
      </c>
      <c r="Q29" s="34">
        <v>1015</v>
      </c>
      <c r="S29" s="486" t="s">
        <v>47</v>
      </c>
      <c r="T29" s="34" t="s">
        <v>594</v>
      </c>
      <c r="U29" s="34">
        <v>50</v>
      </c>
      <c r="V29" s="34" t="s">
        <v>511</v>
      </c>
      <c r="W29" s="34"/>
      <c r="X29" s="185">
        <v>3</v>
      </c>
      <c r="AC29" s="34" t="s">
        <v>517</v>
      </c>
      <c r="AD29" s="182" t="s">
        <v>1298</v>
      </c>
      <c r="AE29" s="246" t="s">
        <v>918</v>
      </c>
      <c r="AF29" s="185">
        <v>50</v>
      </c>
      <c r="AG29" s="184">
        <v>4000</v>
      </c>
      <c r="AH29" s="614">
        <v>27</v>
      </c>
      <c r="AI29" s="588" t="s">
        <v>1359</v>
      </c>
      <c r="AJ29" s="266" t="s">
        <v>750</v>
      </c>
      <c r="AK29" s="9">
        <v>50</v>
      </c>
      <c r="AL29" s="34">
        <v>6200</v>
      </c>
      <c r="AM29" s="34">
        <v>40</v>
      </c>
      <c r="AN29" s="34">
        <v>30</v>
      </c>
    </row>
    <row r="30" spans="2:44">
      <c r="B30" s="81">
        <v>16</v>
      </c>
      <c r="C30" s="10" t="s">
        <v>927</v>
      </c>
      <c r="D30" s="34">
        <v>-6</v>
      </c>
      <c r="E30" s="34">
        <v>3</v>
      </c>
      <c r="H30" s="555" t="s">
        <v>3</v>
      </c>
      <c r="I30" s="34" t="s">
        <v>1208</v>
      </c>
      <c r="J30" s="34" t="s">
        <v>1216</v>
      </c>
      <c r="K30" s="564">
        <v>25</v>
      </c>
      <c r="L30" s="548">
        <v>1050</v>
      </c>
      <c r="M30" s="633">
        <v>200</v>
      </c>
      <c r="N30" s="34">
        <v>200</v>
      </c>
      <c r="O30" s="490">
        <v>500</v>
      </c>
      <c r="P30" s="284" t="s">
        <v>1215</v>
      </c>
      <c r="Q30" s="34">
        <v>1055</v>
      </c>
      <c r="S30" s="486" t="s">
        <v>47</v>
      </c>
      <c r="T30" s="10" t="s">
        <v>603</v>
      </c>
      <c r="U30" s="34">
        <v>25</v>
      </c>
      <c r="V30" s="34" t="s">
        <v>233</v>
      </c>
      <c r="W30" s="34"/>
      <c r="X30" s="185">
        <v>9</v>
      </c>
      <c r="AC30" s="266" t="s">
        <v>753</v>
      </c>
      <c r="AD30" s="182" t="s">
        <v>1406</v>
      </c>
      <c r="AE30" s="246" t="s">
        <v>1401</v>
      </c>
      <c r="AF30" s="185">
        <v>25</v>
      </c>
      <c r="AG30" s="184">
        <v>8000</v>
      </c>
      <c r="AH30" s="185">
        <v>55</v>
      </c>
      <c r="AI30" s="588" t="s">
        <v>1318</v>
      </c>
      <c r="AJ30" s="34" t="s">
        <v>641</v>
      </c>
      <c r="AK30" s="34">
        <v>50</v>
      </c>
      <c r="AL30" s="34">
        <v>4000</v>
      </c>
      <c r="AM30" s="34">
        <v>30</v>
      </c>
      <c r="AN30" s="34">
        <v>30</v>
      </c>
    </row>
    <row r="31" spans="2:44">
      <c r="B31" s="81">
        <v>50</v>
      </c>
      <c r="C31" s="266" t="s">
        <v>753</v>
      </c>
      <c r="D31" s="34">
        <v>0</v>
      </c>
      <c r="E31" s="34">
        <v>3</v>
      </c>
      <c r="H31" s="555" t="s">
        <v>3</v>
      </c>
      <c r="I31" s="34" t="s">
        <v>1208</v>
      </c>
      <c r="J31" s="34" t="s">
        <v>1216</v>
      </c>
      <c r="K31" s="34">
        <v>50</v>
      </c>
      <c r="L31" s="548">
        <v>1050</v>
      </c>
      <c r="M31" s="586"/>
      <c r="N31" s="34">
        <v>200</v>
      </c>
      <c r="O31" s="34">
        <v>350</v>
      </c>
      <c r="P31" s="284" t="s">
        <v>1215</v>
      </c>
      <c r="Q31" s="34">
        <v>1055</v>
      </c>
      <c r="S31" s="486" t="s">
        <v>47</v>
      </c>
      <c r="T31" s="34" t="s">
        <v>603</v>
      </c>
      <c r="U31" s="9">
        <v>50</v>
      </c>
      <c r="V31" s="34" t="s">
        <v>233</v>
      </c>
      <c r="W31" s="34"/>
      <c r="X31" s="185">
        <v>10</v>
      </c>
      <c r="AC31" s="242" t="s">
        <v>607</v>
      </c>
      <c r="AD31" s="182" t="s">
        <v>1405</v>
      </c>
      <c r="AE31" s="246" t="s">
        <v>1401</v>
      </c>
      <c r="AF31" s="185">
        <v>50</v>
      </c>
      <c r="AG31" s="184">
        <v>4000</v>
      </c>
      <c r="AH31" s="614">
        <v>27</v>
      </c>
      <c r="AI31" s="588" t="s">
        <v>1322</v>
      </c>
      <c r="AJ31" s="34" t="s">
        <v>638</v>
      </c>
      <c r="AK31" s="34">
        <v>50</v>
      </c>
      <c r="AL31" s="34">
        <v>4000</v>
      </c>
      <c r="AM31" s="34">
        <v>30</v>
      </c>
      <c r="AN31" s="34">
        <v>30</v>
      </c>
    </row>
    <row r="32" spans="2:44">
      <c r="B32" s="81">
        <v>50</v>
      </c>
      <c r="C32" s="266" t="s">
        <v>727</v>
      </c>
      <c r="D32" s="34">
        <v>0</v>
      </c>
      <c r="E32" s="34">
        <v>10</v>
      </c>
      <c r="H32" s="555" t="s">
        <v>3</v>
      </c>
      <c r="I32" s="34" t="s">
        <v>1208</v>
      </c>
      <c r="J32" s="34" t="s">
        <v>1216</v>
      </c>
      <c r="K32" s="34">
        <v>75</v>
      </c>
      <c r="L32" s="548">
        <v>1050</v>
      </c>
      <c r="M32" s="34">
        <v>200</v>
      </c>
      <c r="N32" s="34">
        <v>200</v>
      </c>
      <c r="O32" s="34">
        <v>350</v>
      </c>
      <c r="P32" s="284" t="s">
        <v>1215</v>
      </c>
      <c r="Q32" s="34">
        <v>1055</v>
      </c>
      <c r="S32" s="486" t="s">
        <v>47</v>
      </c>
      <c r="T32" s="34" t="s">
        <v>624</v>
      </c>
      <c r="U32" s="9">
        <v>50</v>
      </c>
      <c r="V32" s="34" t="s">
        <v>271</v>
      </c>
      <c r="W32" s="34"/>
      <c r="X32" s="185">
        <v>10</v>
      </c>
      <c r="AC32" s="10" t="s">
        <v>739</v>
      </c>
      <c r="AD32" s="182" t="s">
        <v>1300</v>
      </c>
      <c r="AE32" s="184" t="s">
        <v>500</v>
      </c>
      <c r="AF32" s="184">
        <v>25</v>
      </c>
      <c r="AG32" s="184">
        <v>8000</v>
      </c>
      <c r="AH32" s="185">
        <v>55</v>
      </c>
      <c r="AI32" s="588" t="s">
        <v>1360</v>
      </c>
      <c r="AJ32" s="10" t="s">
        <v>693</v>
      </c>
      <c r="AK32" s="34">
        <v>50</v>
      </c>
      <c r="AL32" s="34">
        <v>4100</v>
      </c>
      <c r="AM32" s="34">
        <v>30</v>
      </c>
      <c r="AN32" s="34">
        <v>30</v>
      </c>
    </row>
    <row r="33" spans="2:40">
      <c r="B33" s="81">
        <v>25</v>
      </c>
      <c r="C33" s="266" t="s">
        <v>728</v>
      </c>
      <c r="D33" s="34">
        <v>0</v>
      </c>
      <c r="E33" s="34">
        <v>5</v>
      </c>
      <c r="H33" s="555" t="s">
        <v>3</v>
      </c>
      <c r="I33" s="34" t="s">
        <v>1210</v>
      </c>
      <c r="J33" s="34" t="s">
        <v>1216</v>
      </c>
      <c r="K33" s="34">
        <v>50</v>
      </c>
      <c r="L33" s="549">
        <v>1170</v>
      </c>
      <c r="M33" s="586"/>
      <c r="N33" s="34">
        <v>200</v>
      </c>
      <c r="O33" s="34">
        <v>350</v>
      </c>
      <c r="P33" s="284" t="s">
        <v>1215</v>
      </c>
      <c r="Q33" s="34">
        <v>1175</v>
      </c>
      <c r="S33" s="486" t="s">
        <v>47</v>
      </c>
      <c r="T33" s="10" t="s">
        <v>1401</v>
      </c>
      <c r="U33" s="9">
        <v>25</v>
      </c>
      <c r="V33" s="34" t="s">
        <v>481</v>
      </c>
      <c r="W33" s="34"/>
      <c r="X33" s="185">
        <v>13</v>
      </c>
      <c r="AC33" s="10" t="s">
        <v>740</v>
      </c>
      <c r="AD33" s="182" t="s">
        <v>1301</v>
      </c>
      <c r="AE33" s="10" t="s">
        <v>500</v>
      </c>
      <c r="AF33" s="184">
        <v>50</v>
      </c>
      <c r="AG33" s="184">
        <v>4000</v>
      </c>
      <c r="AH33" s="614">
        <v>27</v>
      </c>
      <c r="AI33" s="588" t="s">
        <v>1315</v>
      </c>
      <c r="AJ33" s="34" t="s">
        <v>637</v>
      </c>
      <c r="AK33" s="34">
        <v>50</v>
      </c>
      <c r="AL33" s="34">
        <v>4000</v>
      </c>
      <c r="AM33" s="34">
        <v>30</v>
      </c>
      <c r="AN33" s="34">
        <v>30</v>
      </c>
    </row>
    <row r="34" spans="2:40">
      <c r="B34" s="81">
        <v>25</v>
      </c>
      <c r="C34" s="266" t="s">
        <v>887</v>
      </c>
      <c r="D34" s="34">
        <v>-5</v>
      </c>
      <c r="E34" s="34">
        <v>3</v>
      </c>
      <c r="H34" s="555" t="s">
        <v>3</v>
      </c>
      <c r="I34" s="34" t="s">
        <v>1208</v>
      </c>
      <c r="J34" s="34" t="s">
        <v>540</v>
      </c>
      <c r="K34" s="564">
        <v>25</v>
      </c>
      <c r="L34" s="549">
        <v>1000</v>
      </c>
      <c r="M34" s="633">
        <v>200</v>
      </c>
      <c r="N34" s="34">
        <v>200</v>
      </c>
      <c r="O34" s="490">
        <v>500</v>
      </c>
      <c r="P34" s="284" t="s">
        <v>1215</v>
      </c>
      <c r="Q34" s="34">
        <v>1015</v>
      </c>
      <c r="S34" s="486" t="s">
        <v>47</v>
      </c>
      <c r="T34" s="246" t="s">
        <v>1401</v>
      </c>
      <c r="U34" s="9">
        <v>50</v>
      </c>
      <c r="V34" s="34" t="s">
        <v>481</v>
      </c>
      <c r="W34" s="185"/>
      <c r="X34" s="185">
        <v>12</v>
      </c>
      <c r="AC34" s="246" t="s">
        <v>718</v>
      </c>
      <c r="AD34" s="182" t="s">
        <v>1427</v>
      </c>
      <c r="AE34" s="184" t="s">
        <v>1426</v>
      </c>
      <c r="AF34" s="184">
        <v>50</v>
      </c>
      <c r="AG34" s="184">
        <v>4000</v>
      </c>
      <c r="AH34" s="614">
        <v>27</v>
      </c>
      <c r="AI34" s="588" t="s">
        <v>1282</v>
      </c>
      <c r="AJ34" s="242" t="s">
        <v>487</v>
      </c>
      <c r="AK34" s="34">
        <v>50</v>
      </c>
      <c r="AL34" s="34">
        <v>4000</v>
      </c>
      <c r="AM34" s="34">
        <v>30</v>
      </c>
      <c r="AN34" s="34">
        <v>30</v>
      </c>
    </row>
    <row r="35" spans="2:40">
      <c r="B35" s="81">
        <v>25</v>
      </c>
      <c r="C35" s="266" t="s">
        <v>718</v>
      </c>
      <c r="D35" s="34">
        <v>-3</v>
      </c>
      <c r="E35" s="34">
        <v>3</v>
      </c>
      <c r="H35" s="555" t="s">
        <v>3</v>
      </c>
      <c r="I35" s="34" t="s">
        <v>1208</v>
      </c>
      <c r="J35" s="34" t="s">
        <v>540</v>
      </c>
      <c r="K35" s="34">
        <v>50</v>
      </c>
      <c r="L35" s="548">
        <v>1000</v>
      </c>
      <c r="M35" s="586"/>
      <c r="N35" s="34">
        <v>200</v>
      </c>
      <c r="O35" s="34">
        <v>350</v>
      </c>
      <c r="P35" s="284" t="s">
        <v>1215</v>
      </c>
      <c r="Q35" s="34">
        <v>1005</v>
      </c>
      <c r="S35" s="486" t="s">
        <v>47</v>
      </c>
      <c r="T35" s="34" t="s">
        <v>638</v>
      </c>
      <c r="U35" s="9">
        <v>50</v>
      </c>
      <c r="V35" s="34" t="s">
        <v>225</v>
      </c>
      <c r="W35" s="34"/>
      <c r="X35" s="185">
        <v>6</v>
      </c>
      <c r="AC35" s="246" t="s">
        <v>695</v>
      </c>
      <c r="AD35" s="182" t="s">
        <v>1311</v>
      </c>
      <c r="AE35" s="185" t="s">
        <v>557</v>
      </c>
      <c r="AF35" s="34">
        <v>50</v>
      </c>
      <c r="AG35" s="185">
        <v>4000</v>
      </c>
      <c r="AH35" s="614">
        <v>27</v>
      </c>
      <c r="AI35" s="588" t="s">
        <v>1365</v>
      </c>
      <c r="AJ35" s="34" t="s">
        <v>631</v>
      </c>
      <c r="AK35" s="34">
        <v>25</v>
      </c>
      <c r="AL35" s="34">
        <v>2000</v>
      </c>
      <c r="AM35" s="34">
        <v>15</v>
      </c>
      <c r="AN35" s="34">
        <v>30</v>
      </c>
    </row>
    <row r="36" spans="2:40">
      <c r="B36" s="81">
        <v>25</v>
      </c>
      <c r="C36" s="246" t="s">
        <v>695</v>
      </c>
      <c r="D36" s="34">
        <v>0</v>
      </c>
      <c r="E36" s="34">
        <v>5</v>
      </c>
      <c r="H36" s="555" t="s">
        <v>3</v>
      </c>
      <c r="I36" s="34" t="s">
        <v>1210</v>
      </c>
      <c r="J36" s="34" t="s">
        <v>543</v>
      </c>
      <c r="K36" s="34">
        <v>50</v>
      </c>
      <c r="L36" s="549">
        <v>1120</v>
      </c>
      <c r="M36" s="34">
        <v>200</v>
      </c>
      <c r="N36" s="34">
        <v>200</v>
      </c>
      <c r="O36" s="34">
        <v>350</v>
      </c>
      <c r="P36" s="284" t="s">
        <v>1215</v>
      </c>
      <c r="Q36" s="34">
        <v>1125</v>
      </c>
      <c r="S36" s="486" t="s">
        <v>47</v>
      </c>
      <c r="T36" s="34" t="s">
        <v>1404</v>
      </c>
      <c r="U36" s="9">
        <v>50</v>
      </c>
      <c r="V36" s="34" t="s">
        <v>225</v>
      </c>
      <c r="W36" s="34"/>
      <c r="X36" s="185">
        <v>4</v>
      </c>
      <c r="AC36" s="246" t="s">
        <v>720</v>
      </c>
      <c r="AD36" s="182" t="s">
        <v>1302</v>
      </c>
      <c r="AE36" s="184" t="s">
        <v>625</v>
      </c>
      <c r="AF36" s="232">
        <v>50</v>
      </c>
      <c r="AG36" s="184">
        <v>4000</v>
      </c>
      <c r="AH36" s="614">
        <v>27</v>
      </c>
      <c r="AI36" s="588" t="s">
        <v>1366</v>
      </c>
      <c r="AJ36" s="184" t="s">
        <v>482</v>
      </c>
      <c r="AK36" s="34">
        <v>16</v>
      </c>
      <c r="AL36" s="34">
        <v>3000</v>
      </c>
      <c r="AM36" s="34">
        <v>30</v>
      </c>
      <c r="AN36" s="34">
        <v>30</v>
      </c>
    </row>
    <row r="37" spans="2:40">
      <c r="B37" s="34">
        <v>50</v>
      </c>
      <c r="C37" s="10" t="s">
        <v>925</v>
      </c>
      <c r="D37" s="34">
        <v>0</v>
      </c>
      <c r="E37" s="34">
        <v>5</v>
      </c>
      <c r="H37" s="555" t="s">
        <v>3</v>
      </c>
      <c r="I37" s="34" t="s">
        <v>1210</v>
      </c>
      <c r="J37" s="34" t="s">
        <v>1436</v>
      </c>
      <c r="K37" s="564">
        <v>25</v>
      </c>
      <c r="L37" s="549">
        <v>1120</v>
      </c>
      <c r="M37" s="586"/>
      <c r="N37" s="34">
        <v>200</v>
      </c>
      <c r="O37" s="490">
        <v>500</v>
      </c>
      <c r="P37" s="284" t="s">
        <v>1215</v>
      </c>
      <c r="Q37" s="34">
        <v>1125</v>
      </c>
      <c r="S37" s="486" t="s">
        <v>47</v>
      </c>
      <c r="T37" s="34" t="s">
        <v>637</v>
      </c>
      <c r="U37" s="9">
        <v>50</v>
      </c>
      <c r="V37" s="34" t="s">
        <v>476</v>
      </c>
      <c r="W37" s="34"/>
      <c r="X37" s="185">
        <v>32</v>
      </c>
      <c r="AC37" s="244" t="s">
        <v>898</v>
      </c>
      <c r="AD37" s="182" t="s">
        <v>1303</v>
      </c>
      <c r="AE37" s="185" t="s">
        <v>923</v>
      </c>
      <c r="AF37" s="232">
        <v>50</v>
      </c>
      <c r="AG37" s="184">
        <v>4100</v>
      </c>
      <c r="AH37" s="185">
        <v>30</v>
      </c>
      <c r="AI37" s="588" t="s">
        <v>1311</v>
      </c>
      <c r="AJ37" s="242" t="s">
        <v>628</v>
      </c>
      <c r="AK37" s="34">
        <v>50</v>
      </c>
      <c r="AL37" s="34">
        <v>4000</v>
      </c>
      <c r="AM37" s="34">
        <v>30</v>
      </c>
      <c r="AN37" s="34">
        <v>30</v>
      </c>
    </row>
    <row r="38" spans="2:40">
      <c r="B38" s="34">
        <v>50</v>
      </c>
      <c r="C38" s="10" t="s">
        <v>857</v>
      </c>
      <c r="D38" s="34">
        <v>0</v>
      </c>
      <c r="E38" s="34">
        <v>5</v>
      </c>
      <c r="H38" s="555" t="s">
        <v>3</v>
      </c>
      <c r="I38" s="34" t="s">
        <v>1208</v>
      </c>
      <c r="J38" s="34" t="s">
        <v>542</v>
      </c>
      <c r="K38" s="34">
        <v>50</v>
      </c>
      <c r="L38" s="548">
        <v>1120</v>
      </c>
      <c r="M38" s="34">
        <v>200</v>
      </c>
      <c r="N38" s="34">
        <v>200</v>
      </c>
      <c r="O38" s="34">
        <v>350</v>
      </c>
      <c r="P38" s="284" t="s">
        <v>1215</v>
      </c>
      <c r="Q38" s="34">
        <v>1125</v>
      </c>
      <c r="S38" s="486" t="s">
        <v>47</v>
      </c>
      <c r="T38" s="34" t="s">
        <v>609</v>
      </c>
      <c r="U38" s="9">
        <v>75</v>
      </c>
      <c r="V38" s="34" t="s">
        <v>476</v>
      </c>
      <c r="W38" s="34"/>
      <c r="X38" s="185">
        <v>22</v>
      </c>
      <c r="AC38" s="246" t="s">
        <v>693</v>
      </c>
      <c r="AD38" s="182" t="s">
        <v>1304</v>
      </c>
      <c r="AE38" s="184" t="s">
        <v>923</v>
      </c>
      <c r="AF38" s="233">
        <v>25</v>
      </c>
      <c r="AG38" s="184">
        <v>8000</v>
      </c>
      <c r="AH38" s="185">
        <v>55</v>
      </c>
      <c r="AI38" s="588" t="s">
        <v>1301</v>
      </c>
      <c r="AJ38" s="266" t="s">
        <v>868</v>
      </c>
      <c r="AK38" s="34">
        <v>50</v>
      </c>
      <c r="AL38" s="34">
        <v>4000</v>
      </c>
      <c r="AM38" s="34">
        <v>30</v>
      </c>
      <c r="AN38" s="34">
        <v>30</v>
      </c>
    </row>
    <row r="39" spans="2:40">
      <c r="B39" s="81">
        <v>50</v>
      </c>
      <c r="C39" s="266" t="s">
        <v>713</v>
      </c>
      <c r="D39" s="34">
        <v>0</v>
      </c>
      <c r="E39" s="34">
        <v>3</v>
      </c>
      <c r="H39" s="555" t="s">
        <v>3</v>
      </c>
      <c r="I39" s="34" t="s">
        <v>1210</v>
      </c>
      <c r="J39" s="34" t="s">
        <v>548</v>
      </c>
      <c r="K39" s="34">
        <v>50</v>
      </c>
      <c r="L39" s="549">
        <v>1120</v>
      </c>
      <c r="M39" s="586"/>
      <c r="N39" s="34">
        <v>200</v>
      </c>
      <c r="O39" s="34">
        <v>350</v>
      </c>
      <c r="P39" s="284" t="s">
        <v>1215</v>
      </c>
      <c r="Q39" s="34">
        <v>1125</v>
      </c>
      <c r="S39" s="486" t="s">
        <v>47</v>
      </c>
      <c r="T39" s="34" t="s">
        <v>237</v>
      </c>
      <c r="U39" s="9">
        <v>50</v>
      </c>
      <c r="V39" s="265" t="s">
        <v>696</v>
      </c>
      <c r="W39" s="34"/>
      <c r="X39" s="185">
        <v>16</v>
      </c>
      <c r="AC39" s="10" t="s">
        <v>856</v>
      </c>
      <c r="AD39" s="182" t="s">
        <v>1305</v>
      </c>
      <c r="AE39" s="10" t="s">
        <v>498</v>
      </c>
      <c r="AF39" s="233">
        <v>25</v>
      </c>
      <c r="AG39" s="184">
        <v>6000</v>
      </c>
      <c r="AH39" s="185">
        <v>40</v>
      </c>
      <c r="AI39" s="588" t="s">
        <v>1406</v>
      </c>
      <c r="AJ39" s="266" t="s">
        <v>2659</v>
      </c>
      <c r="AK39" s="34">
        <v>25</v>
      </c>
      <c r="AL39" s="34">
        <v>8000</v>
      </c>
      <c r="AM39" s="34">
        <v>55</v>
      </c>
      <c r="AN39" s="34">
        <v>30</v>
      </c>
    </row>
    <row r="40" spans="2:40">
      <c r="B40" s="81">
        <v>20</v>
      </c>
      <c r="C40" s="266" t="s">
        <v>871</v>
      </c>
      <c r="D40" s="34">
        <v>0</v>
      </c>
      <c r="E40" s="34">
        <v>2</v>
      </c>
      <c r="H40" s="557" t="s">
        <v>3</v>
      </c>
      <c r="I40" s="504" t="s">
        <v>1208</v>
      </c>
      <c r="J40" t="s">
        <v>1968</v>
      </c>
      <c r="K40" s="564">
        <v>25</v>
      </c>
      <c r="L40" s="550">
        <v>1120</v>
      </c>
      <c r="M40" s="633">
        <v>200</v>
      </c>
      <c r="N40" s="504">
        <v>200</v>
      </c>
      <c r="O40" s="490">
        <v>500</v>
      </c>
      <c r="P40" s="551" t="s">
        <v>1215</v>
      </c>
      <c r="Q40" s="504">
        <v>1125</v>
      </c>
      <c r="S40" s="486" t="s">
        <v>47</v>
      </c>
      <c r="T40" s="10" t="s">
        <v>504</v>
      </c>
      <c r="U40" s="9">
        <v>25</v>
      </c>
      <c r="V40" s="34" t="s">
        <v>452</v>
      </c>
      <c r="W40" s="34"/>
      <c r="X40" s="185">
        <v>18</v>
      </c>
      <c r="AC40" s="266" t="s">
        <v>743</v>
      </c>
      <c r="AD40" s="182" t="s">
        <v>1306</v>
      </c>
      <c r="AE40" s="10" t="s">
        <v>501</v>
      </c>
      <c r="AF40" s="34">
        <v>75</v>
      </c>
      <c r="AG40" s="34">
        <v>2000</v>
      </c>
      <c r="AH40" s="185">
        <v>20</v>
      </c>
      <c r="AI40" s="588" t="s">
        <v>1299</v>
      </c>
      <c r="AJ40" s="242" t="s">
        <v>518</v>
      </c>
      <c r="AK40" s="34">
        <v>50</v>
      </c>
      <c r="AL40" s="34">
        <v>4000</v>
      </c>
      <c r="AM40" s="34">
        <v>30</v>
      </c>
      <c r="AN40" s="34">
        <v>30</v>
      </c>
    </row>
    <row r="41" spans="2:40">
      <c r="B41" s="81">
        <v>20</v>
      </c>
      <c r="C41" s="266" t="s">
        <v>870</v>
      </c>
      <c r="D41" s="34">
        <v>0</v>
      </c>
      <c r="E41" s="34">
        <v>2</v>
      </c>
      <c r="H41" s="555" t="s">
        <v>3</v>
      </c>
      <c r="I41" s="34" t="s">
        <v>1208</v>
      </c>
      <c r="J41" s="34" t="s">
        <v>547</v>
      </c>
      <c r="K41" s="34">
        <v>50</v>
      </c>
      <c r="L41" s="548">
        <v>1120</v>
      </c>
      <c r="M41" s="586"/>
      <c r="N41" s="34">
        <v>200</v>
      </c>
      <c r="O41" s="34">
        <v>350</v>
      </c>
      <c r="P41" s="284" t="s">
        <v>1215</v>
      </c>
      <c r="Q41" s="34">
        <v>1125</v>
      </c>
      <c r="S41" s="486" t="s">
        <v>47</v>
      </c>
      <c r="T41" s="34" t="s">
        <v>625</v>
      </c>
      <c r="U41" s="9">
        <v>50</v>
      </c>
      <c r="V41" s="34" t="s">
        <v>605</v>
      </c>
      <c r="W41" s="34"/>
      <c r="X41" s="185">
        <v>19</v>
      </c>
      <c r="AC41" s="266" t="s">
        <v>746</v>
      </c>
      <c r="AD41" s="182" t="s">
        <v>1307</v>
      </c>
      <c r="AE41" s="199" t="s">
        <v>636</v>
      </c>
      <c r="AF41" s="232">
        <v>50</v>
      </c>
      <c r="AG41" s="184">
        <v>5000</v>
      </c>
      <c r="AH41" s="185">
        <v>30</v>
      </c>
      <c r="AI41" s="588" t="s">
        <v>1298</v>
      </c>
      <c r="AJ41" s="34" t="s">
        <v>559</v>
      </c>
      <c r="AK41" s="34">
        <v>50</v>
      </c>
      <c r="AL41" s="34">
        <v>4000</v>
      </c>
      <c r="AM41" s="34">
        <v>30</v>
      </c>
      <c r="AN41" s="34">
        <v>30</v>
      </c>
    </row>
    <row r="42" spans="2:40">
      <c r="B42" s="81">
        <v>100</v>
      </c>
      <c r="C42" s="266" t="s">
        <v>1138</v>
      </c>
      <c r="D42" s="34">
        <v>0</v>
      </c>
      <c r="E42" s="34">
        <v>5</v>
      </c>
      <c r="H42" s="555" t="s">
        <v>3</v>
      </c>
      <c r="I42" s="34" t="s">
        <v>1210</v>
      </c>
      <c r="J42" s="34" t="s">
        <v>546</v>
      </c>
      <c r="K42" s="566">
        <v>25</v>
      </c>
      <c r="L42" s="549">
        <v>1120</v>
      </c>
      <c r="M42" s="633">
        <v>200</v>
      </c>
      <c r="N42" s="34">
        <v>200</v>
      </c>
      <c r="O42" s="490">
        <v>500</v>
      </c>
      <c r="P42" s="284" t="s">
        <v>1214</v>
      </c>
      <c r="Q42" s="34">
        <v>1125</v>
      </c>
      <c r="S42" s="486" t="s">
        <v>47</v>
      </c>
      <c r="T42" s="34" t="s">
        <v>517</v>
      </c>
      <c r="U42" s="9">
        <v>50</v>
      </c>
      <c r="V42" s="34" t="s">
        <v>233</v>
      </c>
      <c r="W42" s="34"/>
      <c r="X42" s="185">
        <v>33</v>
      </c>
      <c r="AC42" s="70" t="s">
        <v>899</v>
      </c>
      <c r="AD42" s="182" t="s">
        <v>1308</v>
      </c>
      <c r="AE42" s="10" t="s">
        <v>501</v>
      </c>
      <c r="AF42" s="34">
        <v>50</v>
      </c>
      <c r="AG42" s="34">
        <v>6100</v>
      </c>
      <c r="AH42" s="34">
        <v>40</v>
      </c>
      <c r="AI42" s="588" t="s">
        <v>1282</v>
      </c>
      <c r="AJ42" s="242" t="s">
        <v>487</v>
      </c>
      <c r="AK42" s="34">
        <v>50</v>
      </c>
      <c r="AL42" s="34">
        <v>4000</v>
      </c>
      <c r="AM42" s="34">
        <v>30</v>
      </c>
      <c r="AN42" s="34">
        <v>30</v>
      </c>
    </row>
    <row r="43" spans="2:40">
      <c r="B43" s="641"/>
      <c r="C43" s="375"/>
      <c r="D43" s="34"/>
      <c r="E43" s="34"/>
      <c r="H43" s="555" t="s">
        <v>3</v>
      </c>
      <c r="I43" s="34" t="s">
        <v>1210</v>
      </c>
      <c r="J43" s="34" t="s">
        <v>546</v>
      </c>
      <c r="K43" s="34">
        <v>50</v>
      </c>
      <c r="L43" s="549">
        <v>1120</v>
      </c>
      <c r="M43" s="586"/>
      <c r="N43" s="34">
        <v>200</v>
      </c>
      <c r="O43" s="34">
        <v>350</v>
      </c>
      <c r="P43" s="284" t="s">
        <v>1214</v>
      </c>
      <c r="Q43" s="34">
        <v>1125</v>
      </c>
      <c r="S43" s="486" t="s">
        <v>47</v>
      </c>
      <c r="T43" s="34" t="s">
        <v>889</v>
      </c>
      <c r="U43" s="9">
        <v>50</v>
      </c>
      <c r="V43" s="34" t="s">
        <v>725</v>
      </c>
      <c r="W43" s="34"/>
      <c r="X43" s="185">
        <v>33</v>
      </c>
      <c r="AC43" s="34"/>
      <c r="AD43" s="182" t="s">
        <v>1309</v>
      </c>
      <c r="AE43" s="10" t="s">
        <v>762</v>
      </c>
      <c r="AF43" s="184">
        <v>38</v>
      </c>
      <c r="AG43" s="184">
        <v>6000</v>
      </c>
      <c r="AH43" s="185">
        <v>40</v>
      </c>
      <c r="AI43" s="588" t="s">
        <v>1367</v>
      </c>
      <c r="AJ43" s="346" t="s">
        <v>714</v>
      </c>
      <c r="AK43" s="34">
        <v>50</v>
      </c>
      <c r="AL43" s="34">
        <v>4000</v>
      </c>
      <c r="AM43" s="34">
        <v>30</v>
      </c>
      <c r="AN43" s="34">
        <v>30</v>
      </c>
    </row>
    <row r="44" spans="2:40">
      <c r="B44" s="81"/>
      <c r="C44" s="375"/>
      <c r="D44" s="34"/>
      <c r="E44" s="34"/>
      <c r="H44" s="555" t="s">
        <v>3</v>
      </c>
      <c r="I44" s="34" t="s">
        <v>1210</v>
      </c>
      <c r="J44" s="34" t="s">
        <v>545</v>
      </c>
      <c r="K44" s="34">
        <v>50</v>
      </c>
      <c r="L44" s="549">
        <v>1005</v>
      </c>
      <c r="M44" s="586"/>
      <c r="N44" s="34">
        <v>200</v>
      </c>
      <c r="O44" s="34">
        <v>350</v>
      </c>
      <c r="P44" s="284" t="s">
        <v>1214</v>
      </c>
      <c r="Q44" s="34">
        <v>1010</v>
      </c>
      <c r="S44" s="486" t="s">
        <v>47</v>
      </c>
      <c r="T44" s="242" t="s">
        <v>559</v>
      </c>
      <c r="U44" s="9">
        <v>50</v>
      </c>
      <c r="V44" s="34" t="s">
        <v>481</v>
      </c>
      <c r="W44" s="185"/>
      <c r="X44" s="185">
        <v>12</v>
      </c>
      <c r="AC44" s="34"/>
      <c r="AD44" s="182" t="s">
        <v>1310</v>
      </c>
      <c r="AE44" s="242" t="s">
        <v>516</v>
      </c>
      <c r="AF44" s="69">
        <v>50</v>
      </c>
      <c r="AG44" s="266">
        <v>4000</v>
      </c>
      <c r="AH44" s="614">
        <v>27</v>
      </c>
      <c r="AI44" s="588" t="s">
        <v>1290</v>
      </c>
      <c r="AJ44" s="34" t="s">
        <v>220</v>
      </c>
      <c r="AK44" s="34">
        <v>50</v>
      </c>
      <c r="AL44" s="34">
        <v>4000</v>
      </c>
      <c r="AM44" s="34">
        <v>30</v>
      </c>
      <c r="AN44" s="34">
        <v>30</v>
      </c>
    </row>
    <row r="45" spans="2:40" ht="14.25">
      <c r="B45" s="641"/>
      <c r="C45" s="375"/>
      <c r="D45" s="34"/>
      <c r="E45" s="34"/>
      <c r="H45" s="555" t="s">
        <v>3</v>
      </c>
      <c r="I45" s="34" t="s">
        <v>1208</v>
      </c>
      <c r="J45" s="34" t="s">
        <v>545</v>
      </c>
      <c r="K45" s="34">
        <v>50</v>
      </c>
      <c r="L45" s="548">
        <v>1120</v>
      </c>
      <c r="M45" s="586"/>
      <c r="N45" s="34">
        <v>200</v>
      </c>
      <c r="O45" s="34">
        <v>350</v>
      </c>
      <c r="P45" s="284" t="s">
        <v>1214</v>
      </c>
      <c r="Q45" s="34">
        <v>1125</v>
      </c>
      <c r="S45" s="486" t="s">
        <v>47</v>
      </c>
      <c r="T45" s="242" t="s">
        <v>516</v>
      </c>
      <c r="U45" s="69">
        <v>50</v>
      </c>
      <c r="V45" s="266" t="s">
        <v>219</v>
      </c>
      <c r="W45" s="34"/>
      <c r="X45" s="185">
        <v>37</v>
      </c>
      <c r="AC45" s="34"/>
      <c r="AE45" s="236"/>
      <c r="AF45" s="34"/>
      <c r="AG45" s="185"/>
      <c r="AH45" s="185"/>
      <c r="AI45" s="588" t="s">
        <v>1368</v>
      </c>
      <c r="AJ45" s="346" t="s">
        <v>713</v>
      </c>
      <c r="AK45" s="34">
        <v>50</v>
      </c>
      <c r="AL45" s="34">
        <v>4000</v>
      </c>
      <c r="AM45" s="34">
        <v>30</v>
      </c>
      <c r="AN45" s="34">
        <v>30</v>
      </c>
    </row>
    <row r="46" spans="2:40">
      <c r="B46" s="641"/>
      <c r="C46" s="375"/>
      <c r="D46" s="34"/>
      <c r="E46" s="34"/>
      <c r="H46" s="555" t="s">
        <v>3</v>
      </c>
      <c r="I46" s="34" t="s">
        <v>1208</v>
      </c>
      <c r="J46" s="34" t="s">
        <v>1217</v>
      </c>
      <c r="K46" s="564">
        <v>25</v>
      </c>
      <c r="L46" s="548">
        <v>1000</v>
      </c>
      <c r="M46" s="586"/>
      <c r="N46" s="586"/>
      <c r="O46" s="490">
        <v>500</v>
      </c>
      <c r="P46" s="284" t="s">
        <v>1215</v>
      </c>
      <c r="Q46" s="34">
        <v>1015</v>
      </c>
      <c r="S46" s="486" t="s">
        <v>47</v>
      </c>
      <c r="T46" s="242" t="s">
        <v>607</v>
      </c>
      <c r="U46" s="9">
        <v>50</v>
      </c>
      <c r="V46" s="266" t="s">
        <v>219</v>
      </c>
      <c r="W46" s="34"/>
      <c r="X46" s="185">
        <v>37</v>
      </c>
      <c r="AC46" s="34"/>
      <c r="AD46" s="182" t="s">
        <v>1312</v>
      </c>
      <c r="AE46" s="10" t="s">
        <v>688</v>
      </c>
      <c r="AF46" s="232">
        <v>50</v>
      </c>
      <c r="AG46" s="184">
        <v>4100</v>
      </c>
      <c r="AH46" s="185">
        <v>30</v>
      </c>
      <c r="AI46" s="588" t="s">
        <v>1377</v>
      </c>
      <c r="AJ46" s="246" t="s">
        <v>704</v>
      </c>
      <c r="AK46" s="34">
        <v>50</v>
      </c>
      <c r="AL46" s="34">
        <v>4000</v>
      </c>
      <c r="AM46" s="34">
        <v>30</v>
      </c>
      <c r="AN46" s="34">
        <v>30</v>
      </c>
    </row>
    <row r="47" spans="2:40">
      <c r="B47" s="1190"/>
      <c r="C47" s="375"/>
      <c r="D47" s="34"/>
      <c r="E47" s="34"/>
      <c r="H47" s="555" t="s">
        <v>3</v>
      </c>
      <c r="I47" s="34" t="s">
        <v>1208</v>
      </c>
      <c r="J47" s="34" t="s">
        <v>1217</v>
      </c>
      <c r="K47" s="564">
        <v>25</v>
      </c>
      <c r="L47" s="548">
        <v>1120</v>
      </c>
      <c r="M47" s="586"/>
      <c r="N47" s="586"/>
      <c r="O47" s="490">
        <v>500</v>
      </c>
      <c r="P47" s="284" t="s">
        <v>1215</v>
      </c>
      <c r="Q47" s="34">
        <v>1130</v>
      </c>
      <c r="S47" s="486" t="s">
        <v>47</v>
      </c>
      <c r="T47" s="10" t="s">
        <v>909</v>
      </c>
      <c r="U47" s="9">
        <v>50</v>
      </c>
      <c r="V47" s="266" t="s">
        <v>219</v>
      </c>
      <c r="W47" s="34"/>
      <c r="X47" s="185">
        <v>37</v>
      </c>
      <c r="AC47" s="343"/>
      <c r="AD47" s="182" t="s">
        <v>1313</v>
      </c>
      <c r="AE47" s="242" t="s">
        <v>729</v>
      </c>
      <c r="AF47" s="34">
        <v>100</v>
      </c>
      <c r="AG47" s="185">
        <v>1600</v>
      </c>
      <c r="AH47" s="185">
        <v>20</v>
      </c>
      <c r="AI47" s="588" t="s">
        <v>1369</v>
      </c>
      <c r="AJ47" s="246" t="s">
        <v>690</v>
      </c>
      <c r="AK47" s="250">
        <v>50</v>
      </c>
      <c r="AL47" s="185">
        <v>6000</v>
      </c>
      <c r="AM47" s="34">
        <v>40</v>
      </c>
      <c r="AN47" s="34">
        <v>30</v>
      </c>
    </row>
    <row r="48" spans="2:40">
      <c r="B48" s="1190"/>
      <c r="C48" s="375"/>
      <c r="D48" s="34"/>
      <c r="E48" s="34"/>
      <c r="H48" s="555" t="s">
        <v>3</v>
      </c>
      <c r="I48" s="34" t="s">
        <v>1208</v>
      </c>
      <c r="J48" s="34" t="s">
        <v>1217</v>
      </c>
      <c r="K48" s="34">
        <v>50</v>
      </c>
      <c r="L48" s="548">
        <v>1120</v>
      </c>
      <c r="M48" s="34">
        <v>200</v>
      </c>
      <c r="N48" s="34">
        <v>200</v>
      </c>
      <c r="O48" s="34">
        <v>350</v>
      </c>
      <c r="P48" s="284" t="s">
        <v>1215</v>
      </c>
      <c r="Q48" s="34">
        <v>1125</v>
      </c>
      <c r="S48" s="486" t="s">
        <v>47</v>
      </c>
      <c r="T48" s="10" t="s">
        <v>480</v>
      </c>
      <c r="U48" s="34">
        <v>100</v>
      </c>
      <c r="V48" s="34" t="s">
        <v>276</v>
      </c>
      <c r="W48" s="34"/>
      <c r="X48" s="185">
        <v>29</v>
      </c>
      <c r="AC48" s="34"/>
      <c r="AE48" s="185"/>
      <c r="AF48" s="34"/>
      <c r="AG48" s="185"/>
      <c r="AH48" s="185"/>
      <c r="AI48" s="588" t="s">
        <v>1355</v>
      </c>
      <c r="AJ48" s="246" t="s">
        <v>573</v>
      </c>
      <c r="AK48" s="9">
        <v>38</v>
      </c>
      <c r="AL48" s="34">
        <v>4000</v>
      </c>
      <c r="AM48" s="34">
        <v>40</v>
      </c>
      <c r="AN48" s="34">
        <v>30</v>
      </c>
    </row>
    <row r="49" spans="2:40">
      <c r="B49" s="641"/>
      <c r="C49" s="50"/>
      <c r="D49" s="34"/>
      <c r="E49" s="34"/>
      <c r="H49" s="555" t="s">
        <v>3</v>
      </c>
      <c r="I49" s="34" t="s">
        <v>1210</v>
      </c>
      <c r="J49" s="34" t="s">
        <v>551</v>
      </c>
      <c r="K49" s="565">
        <v>12</v>
      </c>
      <c r="L49" s="549">
        <v>1000</v>
      </c>
      <c r="M49" s="586"/>
      <c r="N49" s="586"/>
      <c r="O49" s="34">
        <v>350</v>
      </c>
      <c r="P49" s="284" t="s">
        <v>1214</v>
      </c>
      <c r="Q49" s="34">
        <v>1010</v>
      </c>
      <c r="S49" s="486" t="s">
        <v>47</v>
      </c>
      <c r="T49" s="10" t="s">
        <v>512</v>
      </c>
      <c r="U49" s="34">
        <v>25</v>
      </c>
      <c r="V49" s="265" t="s">
        <v>696</v>
      </c>
      <c r="W49" s="34"/>
      <c r="X49" s="185">
        <v>17</v>
      </c>
      <c r="AC49" s="34"/>
      <c r="AE49" s="10"/>
      <c r="AF49" s="34"/>
      <c r="AG49" s="34"/>
      <c r="AH49" s="34"/>
      <c r="AI49" s="588" t="s">
        <v>1316</v>
      </c>
      <c r="AJ49" s="10" t="s">
        <v>691</v>
      </c>
      <c r="AK49" s="34">
        <v>50</v>
      </c>
      <c r="AL49" s="34">
        <v>4000</v>
      </c>
      <c r="AM49" s="34">
        <v>30</v>
      </c>
      <c r="AN49" s="34">
        <v>30</v>
      </c>
    </row>
    <row r="50" spans="2:40">
      <c r="B50" s="81"/>
      <c r="C50" s="375"/>
      <c r="D50" s="34"/>
      <c r="E50" s="34"/>
      <c r="H50" s="555" t="s">
        <v>3</v>
      </c>
      <c r="I50" s="34" t="s">
        <v>1210</v>
      </c>
      <c r="J50" s="34" t="s">
        <v>551</v>
      </c>
      <c r="K50" s="565">
        <v>12</v>
      </c>
      <c r="L50" s="549">
        <v>1120</v>
      </c>
      <c r="M50" s="586"/>
      <c r="N50" s="586"/>
      <c r="O50" s="34">
        <v>350</v>
      </c>
      <c r="P50" s="284" t="s">
        <v>1214</v>
      </c>
      <c r="Q50" s="34">
        <v>1125</v>
      </c>
      <c r="S50" s="486" t="s">
        <v>47</v>
      </c>
      <c r="T50" s="10" t="s">
        <v>512</v>
      </c>
      <c r="U50" s="34">
        <v>25</v>
      </c>
      <c r="V50" s="34" t="s">
        <v>477</v>
      </c>
      <c r="W50" s="34"/>
      <c r="X50" s="185">
        <v>17</v>
      </c>
      <c r="AC50" s="246"/>
      <c r="AD50" s="182" t="s">
        <v>1351</v>
      </c>
      <c r="AE50" s="10" t="s">
        <v>493</v>
      </c>
      <c r="AF50" s="250">
        <v>50</v>
      </c>
      <c r="AG50" s="185">
        <v>6000</v>
      </c>
      <c r="AH50" s="185">
        <v>40</v>
      </c>
      <c r="AI50" s="588" t="s">
        <v>1317</v>
      </c>
      <c r="AJ50" s="10" t="s">
        <v>691</v>
      </c>
      <c r="AK50" s="34">
        <v>50</v>
      </c>
      <c r="AL50" s="34">
        <v>4100</v>
      </c>
      <c r="AM50" s="34">
        <v>30</v>
      </c>
      <c r="AN50" s="34">
        <v>30</v>
      </c>
    </row>
    <row r="51" spans="2:40">
      <c r="B51" s="641"/>
      <c r="C51" s="375"/>
      <c r="D51" s="34"/>
      <c r="E51" s="34"/>
      <c r="H51" s="554" t="s">
        <v>3</v>
      </c>
      <c r="I51" s="34" t="s">
        <v>1218</v>
      </c>
      <c r="J51" s="34" t="s">
        <v>1248</v>
      </c>
      <c r="K51" s="564">
        <v>25</v>
      </c>
      <c r="L51" s="549">
        <v>1120</v>
      </c>
      <c r="M51" s="586"/>
      <c r="N51" s="586"/>
      <c r="O51" s="34">
        <v>350</v>
      </c>
      <c r="P51" s="284" t="s">
        <v>1214</v>
      </c>
      <c r="Q51" s="34">
        <v>1140</v>
      </c>
      <c r="S51" s="486" t="s">
        <v>47</v>
      </c>
      <c r="T51" s="10" t="s">
        <v>901</v>
      </c>
      <c r="U51" s="34">
        <v>38</v>
      </c>
      <c r="V51" s="34" t="s">
        <v>902</v>
      </c>
      <c r="W51" s="34"/>
      <c r="X51" s="185">
        <v>36</v>
      </c>
      <c r="AC51" s="246"/>
      <c r="AD51" s="182" t="s">
        <v>1450</v>
      </c>
      <c r="AE51" s="10" t="s">
        <v>493</v>
      </c>
      <c r="AF51" s="250">
        <v>50</v>
      </c>
      <c r="AG51" s="185">
        <v>6100</v>
      </c>
      <c r="AH51" s="185">
        <v>40</v>
      </c>
      <c r="AI51" s="588" t="s">
        <v>1320</v>
      </c>
      <c r="AJ51" s="10" t="s">
        <v>692</v>
      </c>
      <c r="AK51" s="10">
        <v>50</v>
      </c>
      <c r="AL51" s="34">
        <v>4000</v>
      </c>
      <c r="AM51" s="34">
        <v>30</v>
      </c>
      <c r="AN51" s="34">
        <v>30</v>
      </c>
    </row>
    <row r="52" spans="2:40">
      <c r="B52" s="81"/>
      <c r="C52" s="50"/>
      <c r="D52" s="34"/>
      <c r="E52" s="34"/>
      <c r="H52" s="555" t="s">
        <v>468</v>
      </c>
      <c r="I52" s="34" t="s">
        <v>1213</v>
      </c>
      <c r="J52" s="34" t="s">
        <v>531</v>
      </c>
      <c r="K52" s="34">
        <v>50</v>
      </c>
      <c r="L52" s="548">
        <v>1120</v>
      </c>
      <c r="M52" s="34">
        <v>200</v>
      </c>
      <c r="N52" s="34">
        <v>200</v>
      </c>
      <c r="O52" s="34">
        <v>350</v>
      </c>
      <c r="P52" s="284" t="s">
        <v>1214</v>
      </c>
      <c r="Q52" s="34">
        <v>1140</v>
      </c>
      <c r="S52" s="486" t="s">
        <v>47</v>
      </c>
      <c r="T52" s="10" t="s">
        <v>520</v>
      </c>
      <c r="U52" s="34">
        <v>25</v>
      </c>
      <c r="V52" s="34" t="s">
        <v>476</v>
      </c>
      <c r="W52" s="34"/>
      <c r="X52" s="185">
        <v>35</v>
      </c>
      <c r="AC52" s="246"/>
      <c r="AD52" s="182" t="s">
        <v>1315</v>
      </c>
      <c r="AE52" s="184" t="s">
        <v>472</v>
      </c>
      <c r="AF52" s="34">
        <v>50</v>
      </c>
      <c r="AG52" s="34">
        <v>4000</v>
      </c>
      <c r="AH52" s="618">
        <v>27</v>
      </c>
      <c r="AI52" s="588" t="s">
        <v>1321</v>
      </c>
      <c r="AJ52" s="10" t="s">
        <v>692</v>
      </c>
      <c r="AK52" s="10">
        <v>50</v>
      </c>
      <c r="AL52" s="34">
        <v>4100</v>
      </c>
      <c r="AM52" s="34">
        <v>30</v>
      </c>
      <c r="AN52" s="34">
        <v>30</v>
      </c>
    </row>
    <row r="53" spans="2:40">
      <c r="B53" s="641"/>
      <c r="C53" s="375"/>
      <c r="D53" s="34"/>
      <c r="E53" s="34"/>
      <c r="H53" s="554" t="s">
        <v>3</v>
      </c>
      <c r="I53" s="34" t="s">
        <v>1213</v>
      </c>
      <c r="J53" s="34" t="s">
        <v>531</v>
      </c>
      <c r="K53" s="34">
        <v>50</v>
      </c>
      <c r="L53" s="549">
        <v>1190</v>
      </c>
      <c r="M53" s="34">
        <v>200</v>
      </c>
      <c r="N53" s="34">
        <v>200</v>
      </c>
      <c r="O53" s="34">
        <v>350</v>
      </c>
      <c r="P53" s="284" t="s">
        <v>1214</v>
      </c>
      <c r="Q53" s="34">
        <v>1220</v>
      </c>
      <c r="S53" s="486" t="s">
        <v>592</v>
      </c>
      <c r="T53" s="266" t="s">
        <v>875</v>
      </c>
      <c r="U53" s="34">
        <v>25</v>
      </c>
      <c r="V53" s="266" t="s">
        <v>477</v>
      </c>
      <c r="W53" s="34"/>
      <c r="X53" s="185">
        <v>38</v>
      </c>
      <c r="AC53" s="246"/>
      <c r="AD53" s="182" t="s">
        <v>1316</v>
      </c>
      <c r="AE53" s="10" t="s">
        <v>691</v>
      </c>
      <c r="AF53" s="34">
        <v>50</v>
      </c>
      <c r="AG53" s="34">
        <v>4000</v>
      </c>
      <c r="AH53" s="618">
        <v>27</v>
      </c>
      <c r="AI53" s="588" t="s">
        <v>1370</v>
      </c>
      <c r="AJ53" s="246" t="s">
        <v>693</v>
      </c>
      <c r="AK53" s="34">
        <v>50</v>
      </c>
      <c r="AL53" s="34">
        <v>4000</v>
      </c>
      <c r="AM53" s="34">
        <v>30</v>
      </c>
      <c r="AN53" s="34">
        <v>30</v>
      </c>
    </row>
    <row r="54" spans="2:40">
      <c r="H54" s="554" t="s">
        <v>3</v>
      </c>
      <c r="I54" s="34" t="s">
        <v>1218</v>
      </c>
      <c r="J54" s="34" t="s">
        <v>1219</v>
      </c>
      <c r="K54" s="564">
        <v>25</v>
      </c>
      <c r="L54" s="549">
        <v>1120</v>
      </c>
      <c r="M54" s="34">
        <v>200</v>
      </c>
      <c r="N54" s="34">
        <v>200</v>
      </c>
      <c r="O54" s="34">
        <v>350</v>
      </c>
      <c r="P54" s="284" t="s">
        <v>1214</v>
      </c>
      <c r="Q54" s="34">
        <v>1140</v>
      </c>
      <c r="S54" s="486" t="s">
        <v>47</v>
      </c>
      <c r="T54" s="10" t="s">
        <v>739</v>
      </c>
      <c r="U54" s="9">
        <v>50</v>
      </c>
      <c r="V54" s="266" t="s">
        <v>233</v>
      </c>
      <c r="W54" s="34"/>
      <c r="X54" s="185">
        <v>33</v>
      </c>
      <c r="AC54" s="246"/>
      <c r="AD54" s="182" t="s">
        <v>1317</v>
      </c>
      <c r="AE54" s="10" t="s">
        <v>691</v>
      </c>
      <c r="AF54" s="34">
        <v>50</v>
      </c>
      <c r="AG54" s="34">
        <v>4100</v>
      </c>
      <c r="AH54" s="618">
        <v>27</v>
      </c>
      <c r="AI54" s="588" t="s">
        <v>1371</v>
      </c>
      <c r="AJ54" s="10" t="s">
        <v>711</v>
      </c>
      <c r="AK54" s="34">
        <v>38</v>
      </c>
      <c r="AL54" s="34">
        <v>2000</v>
      </c>
      <c r="AM54" s="34">
        <v>15</v>
      </c>
      <c r="AN54" s="34">
        <v>15</v>
      </c>
    </row>
    <row r="55" spans="2:40">
      <c r="H55" s="555" t="s">
        <v>468</v>
      </c>
      <c r="I55" s="34" t="s">
        <v>1213</v>
      </c>
      <c r="J55" s="34" t="s">
        <v>524</v>
      </c>
      <c r="K55" s="34">
        <v>50</v>
      </c>
      <c r="L55" s="548">
        <v>1190</v>
      </c>
      <c r="M55" s="34">
        <v>200</v>
      </c>
      <c r="N55" s="34">
        <v>200</v>
      </c>
      <c r="O55" s="34">
        <v>350</v>
      </c>
      <c r="P55" s="284" t="s">
        <v>1214</v>
      </c>
      <c r="Q55" s="34">
        <v>1220</v>
      </c>
      <c r="S55" s="486" t="s">
        <v>47</v>
      </c>
      <c r="T55" s="10" t="s">
        <v>740</v>
      </c>
      <c r="U55" s="9">
        <v>25</v>
      </c>
      <c r="V55" s="266" t="s">
        <v>481</v>
      </c>
      <c r="W55" s="34"/>
      <c r="X55" s="185">
        <v>32</v>
      </c>
      <c r="AC55" s="246"/>
      <c r="AD55" s="182" t="s">
        <v>1318</v>
      </c>
      <c r="AE55" s="10" t="s">
        <v>492</v>
      </c>
      <c r="AF55" s="34">
        <v>50</v>
      </c>
      <c r="AG55" s="34">
        <v>4000</v>
      </c>
      <c r="AH55" s="618">
        <v>27</v>
      </c>
      <c r="AI55" s="588" t="s">
        <v>1372</v>
      </c>
      <c r="AJ55" s="246" t="s">
        <v>711</v>
      </c>
      <c r="AK55" s="34">
        <v>50</v>
      </c>
      <c r="AL55" s="34">
        <v>4000</v>
      </c>
      <c r="AM55" s="34">
        <v>30</v>
      </c>
      <c r="AN55" s="34">
        <v>30</v>
      </c>
    </row>
    <row r="56" spans="2:40">
      <c r="H56" s="555" t="s">
        <v>468</v>
      </c>
      <c r="I56" s="34" t="s">
        <v>1213</v>
      </c>
      <c r="J56" s="34" t="s">
        <v>1219</v>
      </c>
      <c r="K56" s="34">
        <v>50</v>
      </c>
      <c r="L56" s="548">
        <v>1120</v>
      </c>
      <c r="M56" s="34">
        <v>200</v>
      </c>
      <c r="N56" s="34">
        <v>200</v>
      </c>
      <c r="O56" s="34">
        <v>350</v>
      </c>
      <c r="P56" s="284" t="s">
        <v>1214</v>
      </c>
      <c r="Q56" s="34">
        <v>1220</v>
      </c>
      <c r="S56" s="486" t="s">
        <v>47</v>
      </c>
      <c r="T56" s="10" t="s">
        <v>661</v>
      </c>
      <c r="U56" s="9">
        <v>16</v>
      </c>
      <c r="V56" s="34" t="s">
        <v>269</v>
      </c>
      <c r="W56" s="34"/>
      <c r="X56" s="185">
        <v>38</v>
      </c>
      <c r="AC56" s="246"/>
      <c r="AD56" s="182" t="s">
        <v>1319</v>
      </c>
      <c r="AE56" s="10" t="s">
        <v>492</v>
      </c>
      <c r="AF56" s="34">
        <v>50</v>
      </c>
      <c r="AG56" s="34">
        <v>4100</v>
      </c>
      <c r="AH56" s="618">
        <v>27</v>
      </c>
      <c r="AI56" s="588" t="s">
        <v>1373</v>
      </c>
      <c r="AJ56" s="246" t="s">
        <v>694</v>
      </c>
      <c r="AK56" s="34">
        <v>50</v>
      </c>
      <c r="AL56" s="34">
        <v>4000</v>
      </c>
      <c r="AM56" s="34">
        <v>30</v>
      </c>
      <c r="AN56" s="34">
        <v>30</v>
      </c>
    </row>
    <row r="57" spans="2:40">
      <c r="H57" s="554" t="s">
        <v>3</v>
      </c>
      <c r="I57" s="34" t="s">
        <v>1213</v>
      </c>
      <c r="J57" s="34" t="s">
        <v>524</v>
      </c>
      <c r="K57" s="34">
        <v>100</v>
      </c>
      <c r="L57" s="549">
        <v>1205</v>
      </c>
      <c r="M57" s="34">
        <v>200</v>
      </c>
      <c r="N57" s="34">
        <v>200</v>
      </c>
      <c r="O57" s="34">
        <v>350</v>
      </c>
      <c r="P57" s="284" t="s">
        <v>1214</v>
      </c>
      <c r="Q57" s="34">
        <v>1220</v>
      </c>
      <c r="S57" s="486" t="s">
        <v>47</v>
      </c>
      <c r="T57" s="266" t="s">
        <v>872</v>
      </c>
      <c r="U57" s="34">
        <v>20</v>
      </c>
      <c r="V57" s="266" t="s">
        <v>903</v>
      </c>
      <c r="W57" s="34"/>
      <c r="X57" s="185">
        <v>46</v>
      </c>
      <c r="AC57" s="246"/>
      <c r="AD57" s="182" t="s">
        <v>1320</v>
      </c>
      <c r="AE57" s="10" t="s">
        <v>692</v>
      </c>
      <c r="AF57" s="10">
        <v>50</v>
      </c>
      <c r="AG57" s="34">
        <v>4000</v>
      </c>
      <c r="AH57" s="618">
        <v>27</v>
      </c>
      <c r="AI57" s="588" t="s">
        <v>1374</v>
      </c>
      <c r="AJ57" s="246" t="s">
        <v>694</v>
      </c>
      <c r="AK57" s="34">
        <v>50</v>
      </c>
      <c r="AL57" s="34">
        <v>4100</v>
      </c>
      <c r="AM57" s="34">
        <v>30</v>
      </c>
      <c r="AN57" s="34">
        <v>30</v>
      </c>
    </row>
    <row r="58" spans="2:40">
      <c r="H58" s="554" t="s">
        <v>3</v>
      </c>
      <c r="I58" s="34" t="s">
        <v>1213</v>
      </c>
      <c r="J58" s="34" t="s">
        <v>550</v>
      </c>
      <c r="K58" s="471">
        <v>16</v>
      </c>
      <c r="L58" s="549">
        <v>1000</v>
      </c>
      <c r="M58" s="586"/>
      <c r="N58" s="34">
        <v>200</v>
      </c>
      <c r="O58" s="34">
        <v>350</v>
      </c>
      <c r="P58" s="284" t="s">
        <v>1214</v>
      </c>
      <c r="Q58" s="34">
        <v>1020</v>
      </c>
      <c r="S58" s="574" t="s">
        <v>474</v>
      </c>
      <c r="T58" s="266" t="s">
        <v>872</v>
      </c>
      <c r="U58" s="34">
        <v>20</v>
      </c>
      <c r="V58" s="266" t="s">
        <v>903</v>
      </c>
      <c r="W58" s="34"/>
      <c r="X58" s="185">
        <v>94</v>
      </c>
      <c r="AC58" s="246"/>
      <c r="AD58" s="182" t="s">
        <v>1321</v>
      </c>
      <c r="AE58" s="10" t="s">
        <v>692</v>
      </c>
      <c r="AF58" s="10">
        <v>50</v>
      </c>
      <c r="AG58" s="34">
        <v>4100</v>
      </c>
      <c r="AH58" s="618">
        <v>27</v>
      </c>
      <c r="AI58" s="588" t="s">
        <v>1378</v>
      </c>
      <c r="AJ58" s="246" t="s">
        <v>924</v>
      </c>
      <c r="AK58" s="34">
        <v>25</v>
      </c>
      <c r="AL58" s="34">
        <v>6000</v>
      </c>
      <c r="AM58" s="34">
        <v>40</v>
      </c>
      <c r="AN58" s="34">
        <v>30</v>
      </c>
    </row>
    <row r="59" spans="2:40">
      <c r="H59" s="554" t="s">
        <v>3</v>
      </c>
      <c r="I59" s="34" t="s">
        <v>1213</v>
      </c>
      <c r="J59" s="34" t="s">
        <v>550</v>
      </c>
      <c r="K59" s="471">
        <v>16</v>
      </c>
      <c r="L59" s="549">
        <v>1005</v>
      </c>
      <c r="M59" s="586"/>
      <c r="N59" s="34">
        <v>200</v>
      </c>
      <c r="O59" s="34">
        <v>350</v>
      </c>
      <c r="P59" s="284" t="s">
        <v>1214</v>
      </c>
      <c r="Q59" s="34">
        <v>1020</v>
      </c>
      <c r="S59" s="486" t="s">
        <v>47</v>
      </c>
      <c r="T59" s="266" t="s">
        <v>870</v>
      </c>
      <c r="U59" s="34">
        <v>20</v>
      </c>
      <c r="V59" s="266" t="s">
        <v>903</v>
      </c>
      <c r="W59" s="34"/>
      <c r="X59" s="185">
        <v>46</v>
      </c>
      <c r="AC59" s="246"/>
      <c r="AD59" s="182" t="s">
        <v>1322</v>
      </c>
      <c r="AE59" s="10" t="s">
        <v>638</v>
      </c>
      <c r="AF59" s="34">
        <v>50</v>
      </c>
      <c r="AG59" s="34">
        <v>4000</v>
      </c>
      <c r="AH59" s="618">
        <v>27</v>
      </c>
      <c r="AI59" s="588" t="s">
        <v>1448</v>
      </c>
      <c r="AJ59" s="266" t="s">
        <v>720</v>
      </c>
      <c r="AK59" s="34">
        <v>25</v>
      </c>
      <c r="AL59" s="34">
        <v>2000</v>
      </c>
      <c r="AM59" s="34">
        <v>15</v>
      </c>
      <c r="AN59" s="34">
        <v>15</v>
      </c>
    </row>
    <row r="60" spans="2:40">
      <c r="H60" s="554" t="s">
        <v>3</v>
      </c>
      <c r="I60" s="34" t="s">
        <v>1213</v>
      </c>
      <c r="J60" s="34" t="s">
        <v>1220</v>
      </c>
      <c r="K60" s="471">
        <v>16</v>
      </c>
      <c r="L60" s="549">
        <v>1000</v>
      </c>
      <c r="M60" s="586"/>
      <c r="N60" s="34">
        <v>200</v>
      </c>
      <c r="O60" s="34">
        <v>350</v>
      </c>
      <c r="P60" s="284" t="s">
        <v>1214</v>
      </c>
      <c r="Q60" s="34">
        <v>1020</v>
      </c>
      <c r="S60" s="574" t="s">
        <v>474</v>
      </c>
      <c r="T60" s="266" t="s">
        <v>870</v>
      </c>
      <c r="U60" s="34">
        <v>20</v>
      </c>
      <c r="V60" s="266" t="s">
        <v>903</v>
      </c>
      <c r="W60" s="34"/>
      <c r="X60" s="185">
        <v>94</v>
      </c>
      <c r="AC60" s="246"/>
      <c r="AD60" s="182" t="s">
        <v>1323</v>
      </c>
      <c r="AE60" s="10" t="s">
        <v>638</v>
      </c>
      <c r="AF60" s="34">
        <v>50</v>
      </c>
      <c r="AG60" s="34">
        <v>4100</v>
      </c>
      <c r="AH60" s="618">
        <v>27</v>
      </c>
      <c r="AI60" s="588" t="s">
        <v>1364</v>
      </c>
      <c r="AJ60" s="34" t="s">
        <v>625</v>
      </c>
      <c r="AK60" s="34">
        <v>50</v>
      </c>
      <c r="AL60" s="34">
        <v>2000</v>
      </c>
      <c r="AM60" s="34">
        <v>15</v>
      </c>
      <c r="AN60" s="34">
        <v>15</v>
      </c>
    </row>
    <row r="61" spans="2:40">
      <c r="H61" s="554" t="s">
        <v>3</v>
      </c>
      <c r="I61" s="34" t="s">
        <v>1213</v>
      </c>
      <c r="J61" s="34" t="s">
        <v>535</v>
      </c>
      <c r="K61" s="34">
        <v>38</v>
      </c>
      <c r="L61" s="549">
        <v>1000</v>
      </c>
      <c r="M61" s="34">
        <v>200</v>
      </c>
      <c r="N61" s="34">
        <v>200</v>
      </c>
      <c r="O61" s="34">
        <v>350</v>
      </c>
      <c r="P61" s="284" t="s">
        <v>1215</v>
      </c>
      <c r="Q61" s="34">
        <v>1015</v>
      </c>
      <c r="S61" s="292" t="s">
        <v>47</v>
      </c>
      <c r="T61" s="10" t="s">
        <v>762</v>
      </c>
      <c r="U61" s="9">
        <v>25</v>
      </c>
      <c r="V61" s="34" t="s">
        <v>274</v>
      </c>
      <c r="W61" s="34"/>
      <c r="X61" s="185">
        <v>38</v>
      </c>
      <c r="AC61" s="246"/>
      <c r="AD61" s="182" t="s">
        <v>1332</v>
      </c>
      <c r="AE61" s="34" t="s">
        <v>891</v>
      </c>
      <c r="AF61" s="34">
        <v>50</v>
      </c>
      <c r="AG61" s="34">
        <v>4000</v>
      </c>
      <c r="AH61" s="618">
        <v>27</v>
      </c>
      <c r="AI61" s="588" t="s">
        <v>1302</v>
      </c>
      <c r="AJ61" s="10" t="s">
        <v>504</v>
      </c>
      <c r="AK61" s="34">
        <v>50</v>
      </c>
      <c r="AL61" s="34">
        <v>4000</v>
      </c>
      <c r="AM61" s="34">
        <v>30</v>
      </c>
      <c r="AN61" s="34">
        <v>30</v>
      </c>
    </row>
    <row r="62" spans="2:40">
      <c r="H62" s="555" t="s">
        <v>3</v>
      </c>
      <c r="I62" s="34" t="s">
        <v>1213</v>
      </c>
      <c r="J62" s="34" t="s">
        <v>535</v>
      </c>
      <c r="K62" s="34">
        <v>50</v>
      </c>
      <c r="L62" s="548">
        <v>1000</v>
      </c>
      <c r="M62" s="34">
        <v>200</v>
      </c>
      <c r="N62" s="34">
        <v>200</v>
      </c>
      <c r="O62" s="34">
        <v>350</v>
      </c>
      <c r="P62" s="284" t="s">
        <v>1215</v>
      </c>
      <c r="Q62" s="34">
        <v>1015</v>
      </c>
      <c r="S62" s="574"/>
      <c r="T62" s="10"/>
      <c r="U62" s="34"/>
      <c r="V62" s="34"/>
      <c r="W62" s="34"/>
      <c r="X62" s="185"/>
      <c r="AC62" s="246"/>
      <c r="AD62" s="182" t="s">
        <v>1333</v>
      </c>
      <c r="AE62" s="34" t="s">
        <v>891</v>
      </c>
      <c r="AF62" s="34">
        <v>38</v>
      </c>
      <c r="AG62" s="34">
        <v>2000</v>
      </c>
      <c r="AH62" s="34">
        <v>20</v>
      </c>
      <c r="AI62" s="588" t="s">
        <v>1379</v>
      </c>
      <c r="AJ62" s="246" t="s">
        <v>720</v>
      </c>
      <c r="AK62" s="34">
        <v>50</v>
      </c>
      <c r="AL62" s="9">
        <v>2000</v>
      </c>
      <c r="AM62" s="34">
        <v>15</v>
      </c>
      <c r="AN62" s="34">
        <v>15</v>
      </c>
    </row>
    <row r="63" spans="2:40">
      <c r="H63" s="554" t="s">
        <v>3</v>
      </c>
      <c r="I63" s="34" t="s">
        <v>1213</v>
      </c>
      <c r="J63" s="34" t="s">
        <v>536</v>
      </c>
      <c r="K63" s="34">
        <v>50</v>
      </c>
      <c r="L63" s="549">
        <v>1000</v>
      </c>
      <c r="M63" s="34">
        <v>200</v>
      </c>
      <c r="N63" s="34">
        <v>200</v>
      </c>
      <c r="O63" s="34">
        <v>350</v>
      </c>
      <c r="P63" s="284" t="s">
        <v>1215</v>
      </c>
      <c r="Q63" s="34">
        <v>1015</v>
      </c>
      <c r="S63" s="574" t="s">
        <v>863</v>
      </c>
      <c r="T63" s="346" t="s">
        <v>714</v>
      </c>
      <c r="U63" s="34">
        <v>50</v>
      </c>
      <c r="V63" s="347" t="s">
        <v>715</v>
      </c>
      <c r="W63" s="34"/>
      <c r="X63" s="185">
        <v>99</v>
      </c>
      <c r="AC63" s="246"/>
      <c r="AD63" s="182" t="s">
        <v>1418</v>
      </c>
      <c r="AE63" s="34" t="s">
        <v>1419</v>
      </c>
      <c r="AF63" s="34">
        <v>50</v>
      </c>
      <c r="AG63" s="34">
        <v>4000</v>
      </c>
      <c r="AH63" s="618">
        <v>27</v>
      </c>
      <c r="AI63" s="588" t="s">
        <v>1384</v>
      </c>
      <c r="AJ63" s="266" t="s">
        <v>720</v>
      </c>
      <c r="AK63" s="34">
        <v>50</v>
      </c>
      <c r="AL63" s="34">
        <v>4000</v>
      </c>
      <c r="AM63" s="34">
        <v>30</v>
      </c>
      <c r="AN63" s="34">
        <v>30</v>
      </c>
    </row>
    <row r="64" spans="2:40">
      <c r="H64" s="555" t="s">
        <v>3</v>
      </c>
      <c r="I64" s="34" t="s">
        <v>1213</v>
      </c>
      <c r="J64" s="34" t="s">
        <v>1221</v>
      </c>
      <c r="K64" s="34">
        <v>50</v>
      </c>
      <c r="L64" s="548">
        <v>1000</v>
      </c>
      <c r="M64" s="34">
        <v>200</v>
      </c>
      <c r="N64" s="34">
        <v>200</v>
      </c>
      <c r="O64" s="34">
        <v>350</v>
      </c>
      <c r="P64" s="284" t="s">
        <v>1215</v>
      </c>
      <c r="Q64" s="34">
        <v>1015</v>
      </c>
      <c r="S64" s="574" t="s">
        <v>863</v>
      </c>
      <c r="T64" s="242" t="s">
        <v>487</v>
      </c>
      <c r="U64" s="34">
        <v>50</v>
      </c>
      <c r="V64" s="265" t="s">
        <v>715</v>
      </c>
      <c r="W64" s="34"/>
      <c r="X64" s="185">
        <v>99</v>
      </c>
      <c r="AC64" s="246"/>
      <c r="AD64" s="182" t="s">
        <v>1420</v>
      </c>
      <c r="AE64" s="34" t="s">
        <v>1419</v>
      </c>
      <c r="AF64" s="34">
        <v>50</v>
      </c>
      <c r="AG64" s="34">
        <v>4100</v>
      </c>
      <c r="AH64" s="618">
        <v>27</v>
      </c>
      <c r="AI64" s="588" t="s">
        <v>1361</v>
      </c>
      <c r="AJ64" s="242" t="s">
        <v>473</v>
      </c>
      <c r="AK64" s="34">
        <v>25</v>
      </c>
      <c r="AL64" s="34">
        <v>2000</v>
      </c>
      <c r="AM64" s="34">
        <v>15</v>
      </c>
      <c r="AN64" s="34">
        <v>15</v>
      </c>
    </row>
    <row r="65" spans="8:40">
      <c r="H65" s="555" t="s">
        <v>3</v>
      </c>
      <c r="I65" s="34" t="s">
        <v>1213</v>
      </c>
      <c r="J65" s="34" t="s">
        <v>521</v>
      </c>
      <c r="K65" s="34">
        <v>50</v>
      </c>
      <c r="L65" s="549">
        <v>1000</v>
      </c>
      <c r="M65" s="34">
        <v>200</v>
      </c>
      <c r="N65" s="34">
        <v>200</v>
      </c>
      <c r="O65" s="34">
        <v>350</v>
      </c>
      <c r="P65" s="284" t="s">
        <v>1215</v>
      </c>
      <c r="Q65" s="34">
        <v>1015</v>
      </c>
      <c r="S65" s="574" t="s">
        <v>863</v>
      </c>
      <c r="T65" s="346" t="s">
        <v>559</v>
      </c>
      <c r="U65" s="34">
        <v>50</v>
      </c>
      <c r="V65" s="347" t="s">
        <v>897</v>
      </c>
      <c r="W65" s="34"/>
      <c r="X65" s="185">
        <v>98</v>
      </c>
      <c r="AC65" s="246"/>
      <c r="AD65" s="182" t="s">
        <v>1334</v>
      </c>
      <c r="AE65" s="34" t="s">
        <v>636</v>
      </c>
      <c r="AF65" s="34">
        <v>50</v>
      </c>
      <c r="AG65" s="34">
        <v>6000</v>
      </c>
      <c r="AH65" s="34">
        <v>40</v>
      </c>
      <c r="AI65" s="588" t="s">
        <v>1362</v>
      </c>
      <c r="AJ65" s="242" t="s">
        <v>473</v>
      </c>
      <c r="AK65" s="34">
        <v>25</v>
      </c>
      <c r="AL65" s="34">
        <v>6000</v>
      </c>
      <c r="AM65" s="34">
        <v>40</v>
      </c>
      <c r="AN65" s="34">
        <v>30</v>
      </c>
    </row>
    <row r="66" spans="8:40">
      <c r="H66" s="555" t="s">
        <v>3</v>
      </c>
      <c r="I66" s="34" t="s">
        <v>1213</v>
      </c>
      <c r="J66" s="34" t="s">
        <v>537</v>
      </c>
      <c r="K66" s="34">
        <v>50</v>
      </c>
      <c r="L66" s="549">
        <v>1000</v>
      </c>
      <c r="M66" s="34">
        <v>200</v>
      </c>
      <c r="N66" s="34">
        <v>200</v>
      </c>
      <c r="O66" s="34">
        <v>350</v>
      </c>
      <c r="P66" s="284" t="s">
        <v>1215</v>
      </c>
      <c r="Q66" s="34">
        <v>1005</v>
      </c>
      <c r="S66" s="574" t="s">
        <v>863</v>
      </c>
      <c r="T66" s="34" t="s">
        <v>559</v>
      </c>
      <c r="U66" s="34">
        <v>50</v>
      </c>
      <c r="V66" s="34" t="s">
        <v>269</v>
      </c>
      <c r="W66" s="34"/>
      <c r="X66" s="185">
        <v>98</v>
      </c>
      <c r="AC66" s="246"/>
      <c r="AD66" s="182" t="s">
        <v>1307</v>
      </c>
      <c r="AE66" s="10" t="s">
        <v>497</v>
      </c>
      <c r="AF66" s="34">
        <v>50</v>
      </c>
      <c r="AG66" s="34">
        <v>5000</v>
      </c>
      <c r="AH66" s="34">
        <v>35</v>
      </c>
      <c r="AI66" s="588" t="s">
        <v>1381</v>
      </c>
      <c r="AJ66" s="10" t="s">
        <v>695</v>
      </c>
      <c r="AK66" s="34">
        <v>25</v>
      </c>
      <c r="AL66" s="34">
        <v>2000</v>
      </c>
      <c r="AM66" s="34">
        <v>15</v>
      </c>
      <c r="AN66" s="34">
        <v>15</v>
      </c>
    </row>
    <row r="67" spans="8:40">
      <c r="H67" s="555" t="s">
        <v>14</v>
      </c>
      <c r="I67" s="34" t="s">
        <v>1213</v>
      </c>
      <c r="J67" s="34" t="s">
        <v>523</v>
      </c>
      <c r="K67" s="564">
        <v>25</v>
      </c>
      <c r="L67" s="548">
        <v>1000</v>
      </c>
      <c r="M67" s="34">
        <v>200</v>
      </c>
      <c r="N67" s="34">
        <v>200</v>
      </c>
      <c r="O67" s="34">
        <v>350</v>
      </c>
      <c r="P67" s="284" t="s">
        <v>1215</v>
      </c>
      <c r="Q67" s="34">
        <v>1015</v>
      </c>
      <c r="S67" s="574" t="s">
        <v>863</v>
      </c>
      <c r="T67" s="290" t="s">
        <v>558</v>
      </c>
      <c r="U67" s="34">
        <v>50</v>
      </c>
      <c r="V67" s="34" t="s">
        <v>269</v>
      </c>
      <c r="W67" s="34"/>
      <c r="X67" s="185">
        <v>98</v>
      </c>
      <c r="AD67" s="182" t="s">
        <v>1335</v>
      </c>
      <c r="AE67" s="34" t="s">
        <v>637</v>
      </c>
      <c r="AF67" s="34">
        <v>50</v>
      </c>
      <c r="AG67" s="34">
        <v>4100</v>
      </c>
      <c r="AH67" s="490">
        <v>30</v>
      </c>
      <c r="AI67" s="588" t="s">
        <v>1363</v>
      </c>
      <c r="AJ67" s="266" t="s">
        <v>695</v>
      </c>
      <c r="AK67" s="34">
        <v>25</v>
      </c>
      <c r="AL67" s="34">
        <v>6000</v>
      </c>
      <c r="AM67" s="34">
        <v>40</v>
      </c>
      <c r="AN67" s="34">
        <v>30</v>
      </c>
    </row>
    <row r="68" spans="8:40">
      <c r="H68" s="555" t="s">
        <v>3</v>
      </c>
      <c r="I68" s="34" t="s">
        <v>1213</v>
      </c>
      <c r="J68" s="34" t="s">
        <v>523</v>
      </c>
      <c r="K68" s="34">
        <v>50</v>
      </c>
      <c r="L68" s="549">
        <v>1000</v>
      </c>
      <c r="M68" s="34">
        <v>200</v>
      </c>
      <c r="N68" s="34">
        <v>200</v>
      </c>
      <c r="O68" s="34">
        <v>350</v>
      </c>
      <c r="P68" s="284" t="s">
        <v>1215</v>
      </c>
      <c r="Q68" s="34">
        <v>1015</v>
      </c>
      <c r="S68" s="574" t="s">
        <v>863</v>
      </c>
      <c r="T68" s="266" t="s">
        <v>557</v>
      </c>
      <c r="U68" s="34">
        <v>50</v>
      </c>
      <c r="V68" s="266" t="s">
        <v>219</v>
      </c>
      <c r="W68" s="34"/>
      <c r="X68" s="185">
        <v>97</v>
      </c>
      <c r="AD68" s="182" t="s">
        <v>1324</v>
      </c>
      <c r="AE68" s="10" t="s">
        <v>512</v>
      </c>
      <c r="AF68" s="34">
        <v>50</v>
      </c>
      <c r="AG68" s="34">
        <v>4000</v>
      </c>
      <c r="AH68" s="618">
        <v>27</v>
      </c>
      <c r="AI68" s="588" t="s">
        <v>1353</v>
      </c>
      <c r="AJ68" s="184" t="s">
        <v>473</v>
      </c>
      <c r="AK68" s="34">
        <v>50</v>
      </c>
      <c r="AL68" s="34">
        <v>2000</v>
      </c>
      <c r="AM68" s="34">
        <v>15</v>
      </c>
      <c r="AN68" s="34">
        <v>15</v>
      </c>
    </row>
    <row r="69" spans="8:40">
      <c r="H69" s="555" t="s">
        <v>3</v>
      </c>
      <c r="I69" s="34" t="s">
        <v>1213</v>
      </c>
      <c r="J69" s="34" t="s">
        <v>532</v>
      </c>
      <c r="K69" s="564">
        <v>25</v>
      </c>
      <c r="L69" s="549">
        <v>1000</v>
      </c>
      <c r="M69" s="34">
        <v>200</v>
      </c>
      <c r="N69" s="34">
        <v>200</v>
      </c>
      <c r="O69" s="34">
        <v>350</v>
      </c>
      <c r="P69" s="284" t="s">
        <v>1215</v>
      </c>
      <c r="Q69" s="34">
        <v>1015</v>
      </c>
      <c r="S69" s="574" t="s">
        <v>863</v>
      </c>
      <c r="T69" s="266" t="s">
        <v>868</v>
      </c>
      <c r="U69" s="34">
        <v>50</v>
      </c>
      <c r="V69" s="266" t="s">
        <v>219</v>
      </c>
      <c r="W69" s="34"/>
      <c r="X69" s="185">
        <v>97</v>
      </c>
      <c r="AD69" s="182" t="s">
        <v>1325</v>
      </c>
      <c r="AE69" s="10" t="s">
        <v>512</v>
      </c>
      <c r="AF69" s="34">
        <v>50</v>
      </c>
      <c r="AG69" s="34">
        <v>2300</v>
      </c>
      <c r="AH69" s="34">
        <v>15</v>
      </c>
      <c r="AI69" s="588" t="s">
        <v>1382</v>
      </c>
      <c r="AJ69" s="266" t="s">
        <v>695</v>
      </c>
      <c r="AK69" s="34">
        <v>50</v>
      </c>
      <c r="AL69" s="34">
        <v>2000</v>
      </c>
      <c r="AM69" s="34">
        <v>15</v>
      </c>
      <c r="AN69" s="34">
        <v>15</v>
      </c>
    </row>
    <row r="70" spans="8:40">
      <c r="H70" s="555" t="s">
        <v>14</v>
      </c>
      <c r="I70" s="34" t="s">
        <v>1213</v>
      </c>
      <c r="J70" s="34" t="s">
        <v>532</v>
      </c>
      <c r="K70" s="34">
        <v>50</v>
      </c>
      <c r="L70" s="548">
        <v>1000</v>
      </c>
      <c r="M70" s="34">
        <v>200</v>
      </c>
      <c r="N70" s="34">
        <v>200</v>
      </c>
      <c r="O70" s="34">
        <v>350</v>
      </c>
      <c r="P70" s="284" t="s">
        <v>1215</v>
      </c>
      <c r="Q70" s="34">
        <v>1015</v>
      </c>
      <c r="S70" s="574" t="s">
        <v>863</v>
      </c>
      <c r="T70" s="246" t="s">
        <v>704</v>
      </c>
      <c r="U70" s="34">
        <v>50</v>
      </c>
      <c r="V70" s="266" t="s">
        <v>219</v>
      </c>
      <c r="W70" s="34"/>
      <c r="X70" s="185">
        <v>96</v>
      </c>
      <c r="AD70" s="182" t="s">
        <v>1441</v>
      </c>
      <c r="AE70" s="10" t="s">
        <v>504</v>
      </c>
      <c r="AF70" s="34">
        <v>25</v>
      </c>
      <c r="AG70" s="34">
        <v>4000</v>
      </c>
      <c r="AH70" s="618">
        <v>27</v>
      </c>
      <c r="AI70" s="588" t="s">
        <v>1324</v>
      </c>
      <c r="AJ70" s="34" t="s">
        <v>237</v>
      </c>
      <c r="AK70" s="34">
        <v>50</v>
      </c>
      <c r="AL70" s="34">
        <v>4000</v>
      </c>
      <c r="AM70" s="34">
        <v>30</v>
      </c>
      <c r="AN70" s="34">
        <v>30</v>
      </c>
    </row>
    <row r="71" spans="8:40">
      <c r="H71" s="554" t="s">
        <v>3</v>
      </c>
      <c r="I71" s="34" t="s">
        <v>1213</v>
      </c>
      <c r="J71" s="34" t="s">
        <v>532</v>
      </c>
      <c r="K71" s="34">
        <v>50</v>
      </c>
      <c r="L71" s="549">
        <v>1120</v>
      </c>
      <c r="M71" s="34">
        <v>200</v>
      </c>
      <c r="N71" s="34">
        <v>200</v>
      </c>
      <c r="O71" s="34">
        <v>350</v>
      </c>
      <c r="P71" s="284" t="s">
        <v>1215</v>
      </c>
      <c r="Q71" s="34">
        <v>1140</v>
      </c>
      <c r="S71" s="574" t="s">
        <v>863</v>
      </c>
      <c r="T71" s="346" t="s">
        <v>713</v>
      </c>
      <c r="U71" s="34">
        <v>50</v>
      </c>
      <c r="V71" s="266" t="s">
        <v>219</v>
      </c>
      <c r="W71" s="34"/>
      <c r="X71" s="185">
        <v>96</v>
      </c>
      <c r="AD71" s="182" t="s">
        <v>1302</v>
      </c>
      <c r="AE71" s="10" t="s">
        <v>504</v>
      </c>
      <c r="AF71" s="34">
        <v>50</v>
      </c>
      <c r="AG71" s="34">
        <v>4000</v>
      </c>
      <c r="AH71" s="618">
        <v>27</v>
      </c>
      <c r="AI71" s="588" t="s">
        <v>1376</v>
      </c>
      <c r="AJ71" s="10" t="s">
        <v>695</v>
      </c>
      <c r="AK71" s="34">
        <v>50</v>
      </c>
      <c r="AL71" s="34">
        <v>4000</v>
      </c>
      <c r="AM71" s="34">
        <v>30</v>
      </c>
      <c r="AN71" s="34">
        <v>30</v>
      </c>
    </row>
    <row r="72" spans="8:40">
      <c r="H72" s="555" t="s">
        <v>3</v>
      </c>
      <c r="I72" s="34" t="s">
        <v>1213</v>
      </c>
      <c r="J72" s="34" t="s">
        <v>522</v>
      </c>
      <c r="K72" s="34">
        <v>50</v>
      </c>
      <c r="L72" s="548">
        <v>1000</v>
      </c>
      <c r="M72" s="34">
        <v>200</v>
      </c>
      <c r="N72" s="34">
        <v>200</v>
      </c>
      <c r="O72" s="34">
        <v>350</v>
      </c>
      <c r="P72" s="284" t="s">
        <v>1214</v>
      </c>
      <c r="Q72" s="34">
        <v>1020</v>
      </c>
      <c r="S72" s="486" t="s">
        <v>51</v>
      </c>
      <c r="T72" s="242" t="s">
        <v>904</v>
      </c>
      <c r="U72" s="9">
        <v>25</v>
      </c>
      <c r="V72" s="34" t="s">
        <v>271</v>
      </c>
      <c r="W72" s="34"/>
      <c r="X72" s="185">
        <v>83</v>
      </c>
      <c r="AD72" s="182" t="s">
        <v>1326</v>
      </c>
      <c r="AE72" s="10" t="s">
        <v>504</v>
      </c>
      <c r="AF72" s="34">
        <v>50</v>
      </c>
      <c r="AG72" s="34">
        <v>500</v>
      </c>
      <c r="AH72" s="34">
        <v>5</v>
      </c>
      <c r="AI72" s="588" t="s">
        <v>1375</v>
      </c>
      <c r="AJ72" s="246" t="s">
        <v>695</v>
      </c>
      <c r="AK72" s="34">
        <v>50</v>
      </c>
      <c r="AL72" s="34">
        <v>4100</v>
      </c>
      <c r="AM72" s="34">
        <v>30</v>
      </c>
      <c r="AN72" s="34">
        <v>30</v>
      </c>
    </row>
    <row r="73" spans="8:40">
      <c r="H73" s="555" t="s">
        <v>3</v>
      </c>
      <c r="I73" s="34" t="s">
        <v>1213</v>
      </c>
      <c r="J73" s="34" t="s">
        <v>533</v>
      </c>
      <c r="K73" s="34">
        <v>50</v>
      </c>
      <c r="L73" s="549">
        <v>1000</v>
      </c>
      <c r="M73" s="34">
        <v>200</v>
      </c>
      <c r="N73" s="34">
        <v>200</v>
      </c>
      <c r="O73" s="34">
        <v>350</v>
      </c>
      <c r="P73" s="284" t="s">
        <v>1214</v>
      </c>
      <c r="Q73" s="34">
        <v>1020</v>
      </c>
      <c r="S73" s="574"/>
      <c r="T73" s="242"/>
      <c r="U73" s="34"/>
      <c r="V73" s="34"/>
      <c r="W73" s="34"/>
      <c r="X73" s="185"/>
      <c r="AD73" s="182" t="s">
        <v>1327</v>
      </c>
      <c r="AE73" s="70" t="s">
        <v>480</v>
      </c>
      <c r="AF73" s="34">
        <v>100</v>
      </c>
      <c r="AG73" s="34">
        <v>2500</v>
      </c>
      <c r="AH73" s="34">
        <v>30</v>
      </c>
      <c r="AI73" s="588" t="s">
        <v>1365</v>
      </c>
      <c r="AJ73" s="34" t="s">
        <v>631</v>
      </c>
      <c r="AK73" s="34">
        <v>25</v>
      </c>
      <c r="AL73" s="34">
        <v>2000</v>
      </c>
      <c r="AM73" s="34">
        <v>15</v>
      </c>
      <c r="AN73" s="34">
        <v>15</v>
      </c>
    </row>
    <row r="74" spans="8:40">
      <c r="H74" s="555" t="s">
        <v>3</v>
      </c>
      <c r="I74" s="34" t="s">
        <v>1213</v>
      </c>
      <c r="J74" s="34" t="s">
        <v>533</v>
      </c>
      <c r="K74" s="34">
        <v>50</v>
      </c>
      <c r="L74" s="549">
        <v>1120</v>
      </c>
      <c r="M74" s="34">
        <v>200</v>
      </c>
      <c r="N74" s="34">
        <v>200</v>
      </c>
      <c r="O74" s="34">
        <v>350</v>
      </c>
      <c r="P74" s="284" t="s">
        <v>1214</v>
      </c>
      <c r="Q74" s="34">
        <v>1140</v>
      </c>
      <c r="S74" s="292"/>
      <c r="T74" s="10"/>
      <c r="U74" s="34"/>
      <c r="V74" s="34"/>
      <c r="W74" s="34"/>
      <c r="X74" s="185"/>
      <c r="AD74" s="182" t="s">
        <v>1328</v>
      </c>
      <c r="AE74" s="34" t="s">
        <v>480</v>
      </c>
      <c r="AF74" s="34">
        <v>50</v>
      </c>
      <c r="AG74" s="34">
        <v>4000</v>
      </c>
      <c r="AH74" s="490">
        <v>30</v>
      </c>
      <c r="AI74" s="588" t="s">
        <v>1354</v>
      </c>
      <c r="AJ74" s="34" t="s">
        <v>631</v>
      </c>
      <c r="AK74" s="34">
        <v>50</v>
      </c>
      <c r="AL74" s="34">
        <v>2000</v>
      </c>
      <c r="AM74" s="34">
        <v>15</v>
      </c>
      <c r="AN74" s="34">
        <v>15</v>
      </c>
    </row>
    <row r="75" spans="8:40">
      <c r="H75" s="556" t="s">
        <v>877</v>
      </c>
      <c r="I75" s="34" t="s">
        <v>1213</v>
      </c>
      <c r="J75" s="34" t="s">
        <v>533</v>
      </c>
      <c r="K75" s="34">
        <v>50</v>
      </c>
      <c r="L75" s="34">
        <v>1160</v>
      </c>
      <c r="M75" s="34">
        <v>200</v>
      </c>
      <c r="N75" s="34">
        <v>200</v>
      </c>
      <c r="O75" s="34">
        <v>350</v>
      </c>
      <c r="P75" s="284" t="s">
        <v>1214</v>
      </c>
      <c r="Q75" s="34">
        <v>1180</v>
      </c>
      <c r="S75" s="574" t="s">
        <v>863</v>
      </c>
      <c r="T75" s="246" t="s">
        <v>690</v>
      </c>
      <c r="U75" s="34">
        <v>25</v>
      </c>
      <c r="V75" s="265" t="s">
        <v>271</v>
      </c>
      <c r="W75" s="34"/>
      <c r="X75" s="185">
        <v>76</v>
      </c>
      <c r="AD75" s="182" t="s">
        <v>2676</v>
      </c>
      <c r="AE75" s="34" t="s">
        <v>480</v>
      </c>
      <c r="AF75" s="34">
        <v>50</v>
      </c>
      <c r="AG75" s="34">
        <v>4300</v>
      </c>
      <c r="AH75" s="490">
        <v>30</v>
      </c>
      <c r="AI75" s="588" t="s">
        <v>2663</v>
      </c>
      <c r="AJ75" s="266" t="s">
        <v>2661</v>
      </c>
      <c r="AK75" s="34">
        <v>25</v>
      </c>
      <c r="AL75" s="34">
        <v>1000</v>
      </c>
      <c r="AM75" s="34">
        <v>10</v>
      </c>
      <c r="AN75" s="34">
        <v>10</v>
      </c>
    </row>
    <row r="76" spans="8:40">
      <c r="H76" s="556" t="s">
        <v>877</v>
      </c>
      <c r="I76" s="34" t="s">
        <v>1213</v>
      </c>
      <c r="J76" s="34" t="s">
        <v>533</v>
      </c>
      <c r="K76" s="34">
        <v>50</v>
      </c>
      <c r="L76" s="549">
        <v>1190</v>
      </c>
      <c r="M76" s="34">
        <v>200</v>
      </c>
      <c r="N76" s="34">
        <v>200</v>
      </c>
      <c r="O76" s="34">
        <v>350</v>
      </c>
      <c r="P76" s="284" t="s">
        <v>1214</v>
      </c>
      <c r="Q76" s="34">
        <v>1220</v>
      </c>
      <c r="S76" s="574" t="s">
        <v>863</v>
      </c>
      <c r="T76" s="34" t="s">
        <v>608</v>
      </c>
      <c r="U76" s="9">
        <v>38</v>
      </c>
      <c r="V76" s="265" t="s">
        <v>228</v>
      </c>
      <c r="W76" s="34"/>
      <c r="X76" s="185">
        <v>87</v>
      </c>
      <c r="AD76" s="182" t="s">
        <v>1329</v>
      </c>
      <c r="AE76" s="34" t="s">
        <v>480</v>
      </c>
      <c r="AF76" s="34">
        <v>50</v>
      </c>
      <c r="AG76" s="34">
        <v>6000</v>
      </c>
      <c r="AH76" s="490">
        <v>40</v>
      </c>
      <c r="AI76" s="588" t="s">
        <v>2664</v>
      </c>
      <c r="AJ76" s="266" t="s">
        <v>2661</v>
      </c>
      <c r="AK76" s="34">
        <v>50</v>
      </c>
      <c r="AL76" s="34">
        <v>1000</v>
      </c>
      <c r="AM76" s="34">
        <v>10</v>
      </c>
      <c r="AN76" s="34">
        <v>10</v>
      </c>
    </row>
    <row r="77" spans="8:40">
      <c r="H77" s="556" t="s">
        <v>877</v>
      </c>
      <c r="I77" s="34" t="s">
        <v>1213</v>
      </c>
      <c r="J77" s="34" t="s">
        <v>533</v>
      </c>
      <c r="K77" s="34">
        <v>50</v>
      </c>
      <c r="L77" s="549">
        <v>1195</v>
      </c>
      <c r="M77" s="34">
        <v>200</v>
      </c>
      <c r="N77" s="34">
        <v>200</v>
      </c>
      <c r="O77" s="34">
        <v>350</v>
      </c>
      <c r="P77" s="284" t="s">
        <v>1214</v>
      </c>
      <c r="Q77" s="34">
        <v>1220</v>
      </c>
      <c r="S77" s="574" t="s">
        <v>863</v>
      </c>
      <c r="T77" s="34" t="s">
        <v>606</v>
      </c>
      <c r="U77" s="34">
        <v>50</v>
      </c>
      <c r="V77" s="185" t="s">
        <v>228</v>
      </c>
      <c r="W77" s="185"/>
      <c r="X77" s="185">
        <v>51</v>
      </c>
      <c r="AD77" s="182" t="s">
        <v>1330</v>
      </c>
      <c r="AE77" s="34" t="s">
        <v>480</v>
      </c>
      <c r="AF77" s="34">
        <v>25</v>
      </c>
      <c r="AG77" s="34">
        <v>4000</v>
      </c>
      <c r="AH77" s="490">
        <v>30</v>
      </c>
      <c r="AI77" s="588" t="s">
        <v>1385</v>
      </c>
      <c r="AJ77" s="266" t="s">
        <v>718</v>
      </c>
      <c r="AK77" s="34">
        <v>25</v>
      </c>
      <c r="AL77" s="34">
        <v>2000</v>
      </c>
      <c r="AM77" s="34">
        <v>15</v>
      </c>
      <c r="AN77" s="34">
        <v>15</v>
      </c>
    </row>
    <row r="78" spans="8:40">
      <c r="H78" s="554" t="s">
        <v>3</v>
      </c>
      <c r="I78" s="34" t="s">
        <v>1213</v>
      </c>
      <c r="J78" s="34" t="s">
        <v>534</v>
      </c>
      <c r="K78" s="564">
        <v>25</v>
      </c>
      <c r="L78" s="549">
        <v>1020</v>
      </c>
      <c r="M78" s="34">
        <v>200</v>
      </c>
      <c r="N78" s="34">
        <v>200</v>
      </c>
      <c r="O78" s="34">
        <v>350</v>
      </c>
      <c r="P78" s="284" t="s">
        <v>1215</v>
      </c>
      <c r="Q78" s="34">
        <v>1035</v>
      </c>
      <c r="S78" s="574" t="s">
        <v>863</v>
      </c>
      <c r="T78" s="246" t="s">
        <v>694</v>
      </c>
      <c r="U78" s="34">
        <v>50</v>
      </c>
      <c r="V78" s="185" t="s">
        <v>228</v>
      </c>
      <c r="W78" s="185"/>
      <c r="X78" s="185">
        <v>51</v>
      </c>
      <c r="AD78" s="182" t="s">
        <v>1440</v>
      </c>
      <c r="AE78" s="10" t="s">
        <v>909</v>
      </c>
      <c r="AF78" s="34">
        <v>50</v>
      </c>
      <c r="AG78" s="34">
        <v>4000</v>
      </c>
      <c r="AH78" s="618">
        <v>27</v>
      </c>
      <c r="AI78" s="588" t="s">
        <v>1380</v>
      </c>
      <c r="AJ78" s="246" t="s">
        <v>718</v>
      </c>
      <c r="AK78" s="34">
        <v>50</v>
      </c>
      <c r="AL78" s="9">
        <v>2000</v>
      </c>
      <c r="AM78" s="34">
        <v>15</v>
      </c>
      <c r="AN78" s="34">
        <v>15</v>
      </c>
    </row>
    <row r="79" spans="8:40">
      <c r="H79" s="554" t="s">
        <v>3</v>
      </c>
      <c r="I79" s="34" t="s">
        <v>1213</v>
      </c>
      <c r="J79" s="34" t="s">
        <v>538</v>
      </c>
      <c r="K79" s="34">
        <v>50</v>
      </c>
      <c r="L79" s="548">
        <v>1120</v>
      </c>
      <c r="M79" s="34">
        <v>200</v>
      </c>
      <c r="N79" s="34">
        <v>200</v>
      </c>
      <c r="O79" s="34">
        <v>350</v>
      </c>
      <c r="P79" s="284" t="s">
        <v>1215</v>
      </c>
      <c r="Q79" s="34">
        <v>1140</v>
      </c>
      <c r="S79" s="574" t="s">
        <v>863</v>
      </c>
      <c r="T79" s="184" t="s">
        <v>471</v>
      </c>
      <c r="U79" s="34">
        <v>50</v>
      </c>
      <c r="V79" s="185" t="s">
        <v>228</v>
      </c>
      <c r="W79" s="185"/>
      <c r="X79" s="185">
        <v>51</v>
      </c>
      <c r="AD79" s="182" t="s">
        <v>1331</v>
      </c>
      <c r="AE79" s="34" t="s">
        <v>607</v>
      </c>
      <c r="AF79" s="34">
        <v>50</v>
      </c>
      <c r="AG79" s="34">
        <v>4000</v>
      </c>
      <c r="AH79" s="618">
        <v>27</v>
      </c>
      <c r="AI79" s="588" t="s">
        <v>2665</v>
      </c>
      <c r="AJ79" s="266" t="s">
        <v>751</v>
      </c>
      <c r="AK79" s="34">
        <v>16</v>
      </c>
      <c r="AL79" s="34">
        <v>3000</v>
      </c>
      <c r="AM79" s="34">
        <v>30</v>
      </c>
      <c r="AN79" s="34">
        <v>30</v>
      </c>
    </row>
    <row r="80" spans="8:40">
      <c r="H80" s="555" t="s">
        <v>1222</v>
      </c>
      <c r="I80" s="34" t="s">
        <v>1213</v>
      </c>
      <c r="J80" s="34" t="s">
        <v>2177</v>
      </c>
      <c r="K80" s="34">
        <v>25</v>
      </c>
      <c r="L80" s="34">
        <v>1000</v>
      </c>
      <c r="M80" s="586"/>
      <c r="N80" s="34">
        <v>200</v>
      </c>
      <c r="O80" s="34">
        <v>350</v>
      </c>
      <c r="P80" s="284" t="s">
        <v>1215</v>
      </c>
      <c r="Q80" s="34">
        <v>1015</v>
      </c>
      <c r="S80" s="486" t="s">
        <v>474</v>
      </c>
      <c r="T80" s="34" t="s">
        <v>479</v>
      </c>
      <c r="U80" s="9">
        <v>25</v>
      </c>
      <c r="V80" s="265" t="s">
        <v>271</v>
      </c>
      <c r="W80" s="9" t="s">
        <v>34</v>
      </c>
      <c r="X80" s="185">
        <v>76</v>
      </c>
      <c r="AD80" s="182" t="s">
        <v>1337</v>
      </c>
      <c r="AE80" s="10" t="s">
        <v>739</v>
      </c>
      <c r="AF80" s="9">
        <v>50</v>
      </c>
      <c r="AG80" s="34">
        <v>2000</v>
      </c>
      <c r="AH80" s="266">
        <v>15</v>
      </c>
      <c r="AI80" s="588" t="s">
        <v>1383</v>
      </c>
      <c r="AJ80" s="10" t="s">
        <v>751</v>
      </c>
      <c r="AK80" s="34">
        <v>16</v>
      </c>
      <c r="AL80" s="34">
        <v>3200</v>
      </c>
      <c r="AM80" s="34">
        <v>30</v>
      </c>
      <c r="AN80" s="34">
        <v>30</v>
      </c>
    </row>
    <row r="81" spans="8:40">
      <c r="H81" s="555" t="s">
        <v>1222</v>
      </c>
      <c r="I81" s="34" t="s">
        <v>1213</v>
      </c>
      <c r="J81" s="34" t="s">
        <v>553</v>
      </c>
      <c r="K81" s="34">
        <v>25</v>
      </c>
      <c r="L81" s="34">
        <v>1000</v>
      </c>
      <c r="M81" s="586"/>
      <c r="N81" s="34">
        <v>200</v>
      </c>
      <c r="O81" s="34">
        <v>350</v>
      </c>
      <c r="P81" s="284" t="s">
        <v>1215</v>
      </c>
      <c r="Q81" s="34">
        <v>1015</v>
      </c>
      <c r="S81" s="486" t="s">
        <v>474</v>
      </c>
      <c r="T81" s="246" t="s">
        <v>690</v>
      </c>
      <c r="U81" s="34">
        <v>25</v>
      </c>
      <c r="V81" s="265" t="s">
        <v>271</v>
      </c>
      <c r="W81" s="332" t="s">
        <v>685</v>
      </c>
      <c r="X81" s="185">
        <v>76</v>
      </c>
      <c r="AD81" s="182" t="s">
        <v>1338</v>
      </c>
      <c r="AE81" s="10" t="s">
        <v>740</v>
      </c>
      <c r="AF81" s="9">
        <v>25</v>
      </c>
      <c r="AG81" s="34">
        <v>500</v>
      </c>
      <c r="AH81" s="266">
        <v>5</v>
      </c>
      <c r="AI81" s="588" t="s">
        <v>1386</v>
      </c>
      <c r="AJ81" s="266" t="s">
        <v>750</v>
      </c>
      <c r="AK81" s="10">
        <v>50</v>
      </c>
      <c r="AL81" s="34">
        <v>2500</v>
      </c>
      <c r="AM81" s="34">
        <v>20</v>
      </c>
      <c r="AN81" s="34">
        <v>30</v>
      </c>
    </row>
    <row r="82" spans="8:40">
      <c r="H82" s="555" t="s">
        <v>1222</v>
      </c>
      <c r="I82" s="34" t="s">
        <v>1213</v>
      </c>
      <c r="J82" s="34" t="s">
        <v>1546</v>
      </c>
      <c r="K82" s="34">
        <v>50</v>
      </c>
      <c r="L82" s="549">
        <v>1000</v>
      </c>
      <c r="M82" s="586"/>
      <c r="N82" s="586"/>
      <c r="O82" s="34">
        <v>350</v>
      </c>
      <c r="P82" s="284" t="s">
        <v>1215</v>
      </c>
      <c r="Q82" s="34">
        <v>1015</v>
      </c>
      <c r="S82" s="574" t="s">
        <v>863</v>
      </c>
      <c r="T82" s="34" t="s">
        <v>479</v>
      </c>
      <c r="U82" s="9">
        <v>25</v>
      </c>
      <c r="V82" s="265" t="s">
        <v>271</v>
      </c>
      <c r="W82" s="9" t="s">
        <v>34</v>
      </c>
      <c r="X82" s="185">
        <v>76</v>
      </c>
      <c r="AD82" s="182" t="s">
        <v>1339</v>
      </c>
      <c r="AE82" s="10" t="s">
        <v>502</v>
      </c>
      <c r="AF82" s="9">
        <v>50</v>
      </c>
      <c r="AG82" s="34">
        <v>5000</v>
      </c>
      <c r="AH82" s="34">
        <v>35</v>
      </c>
      <c r="AI82" s="588" t="s">
        <v>1387</v>
      </c>
      <c r="AJ82" s="266" t="s">
        <v>1260</v>
      </c>
      <c r="AK82" s="34">
        <v>50</v>
      </c>
      <c r="AL82" s="34">
        <v>2000</v>
      </c>
      <c r="AM82" s="34">
        <v>15</v>
      </c>
      <c r="AN82" s="34">
        <v>15</v>
      </c>
    </row>
    <row r="83" spans="8:40">
      <c r="H83" s="555" t="s">
        <v>1222</v>
      </c>
      <c r="I83" s="34" t="s">
        <v>1213</v>
      </c>
      <c r="J83" s="34" t="s">
        <v>1547</v>
      </c>
      <c r="K83" s="34">
        <v>50</v>
      </c>
      <c r="L83" s="549">
        <v>1000</v>
      </c>
      <c r="M83" s="586"/>
      <c r="N83" s="586"/>
      <c r="O83" s="586"/>
      <c r="P83" s="284" t="s">
        <v>1215</v>
      </c>
      <c r="Q83" s="34">
        <v>1015</v>
      </c>
      <c r="S83" s="574" t="s">
        <v>863</v>
      </c>
      <c r="T83" s="246" t="s">
        <v>690</v>
      </c>
      <c r="U83" s="34">
        <v>25</v>
      </c>
      <c r="V83" s="265" t="s">
        <v>271</v>
      </c>
      <c r="W83" s="332" t="s">
        <v>685</v>
      </c>
      <c r="X83" s="185">
        <v>76</v>
      </c>
      <c r="AD83" s="182" t="s">
        <v>1340</v>
      </c>
      <c r="AE83" s="266" t="s">
        <v>925</v>
      </c>
      <c r="AF83" s="34">
        <v>50</v>
      </c>
      <c r="AG83" s="34">
        <v>4100</v>
      </c>
      <c r="AH83" s="34">
        <v>30</v>
      </c>
      <c r="AI83" s="588" t="s">
        <v>1416</v>
      </c>
      <c r="AJ83" s="266" t="s">
        <v>887</v>
      </c>
      <c r="AK83" s="34">
        <v>25</v>
      </c>
      <c r="AL83" s="34">
        <v>12000</v>
      </c>
      <c r="AM83" s="34">
        <v>80</v>
      </c>
      <c r="AN83" s="34"/>
    </row>
    <row r="84" spans="8:40">
      <c r="H84" s="556" t="s">
        <v>882</v>
      </c>
      <c r="I84" s="34" t="s">
        <v>1213</v>
      </c>
      <c r="J84" s="34" t="s">
        <v>1224</v>
      </c>
      <c r="K84" s="34">
        <v>100</v>
      </c>
      <c r="L84" s="549">
        <v>1020</v>
      </c>
      <c r="M84" s="34">
        <v>200</v>
      </c>
      <c r="N84" s="34">
        <v>200</v>
      </c>
      <c r="O84" s="34">
        <v>350</v>
      </c>
      <c r="P84" s="284"/>
      <c r="Q84" s="34"/>
      <c r="S84" s="574" t="s">
        <v>863</v>
      </c>
      <c r="T84" s="10" t="s">
        <v>683</v>
      </c>
      <c r="U84" s="34">
        <v>25</v>
      </c>
      <c r="V84" s="266" t="s">
        <v>271</v>
      </c>
      <c r="W84" s="9" t="s">
        <v>685</v>
      </c>
      <c r="X84" s="185">
        <v>60</v>
      </c>
      <c r="AD84" s="182" t="s">
        <v>1341</v>
      </c>
      <c r="AE84" s="266" t="s">
        <v>823</v>
      </c>
      <c r="AF84" s="34">
        <v>50</v>
      </c>
      <c r="AG84" s="34">
        <v>4100</v>
      </c>
      <c r="AH84" s="34">
        <v>30</v>
      </c>
      <c r="AI84" s="588" t="s">
        <v>2666</v>
      </c>
      <c r="AJ84" s="266" t="s">
        <v>695</v>
      </c>
      <c r="AK84" s="34">
        <v>25</v>
      </c>
      <c r="AL84" s="34">
        <v>1000</v>
      </c>
      <c r="AM84" s="34">
        <v>10</v>
      </c>
      <c r="AN84" s="34">
        <v>10</v>
      </c>
    </row>
    <row r="85" spans="8:40">
      <c r="H85" s="556" t="s">
        <v>882</v>
      </c>
      <c r="I85" s="34" t="s">
        <v>1213</v>
      </c>
      <c r="J85" s="34" t="s">
        <v>1225</v>
      </c>
      <c r="K85" s="34">
        <v>38</v>
      </c>
      <c r="L85" s="549">
        <v>1000</v>
      </c>
      <c r="M85" s="34">
        <v>200</v>
      </c>
      <c r="N85" s="34">
        <v>200</v>
      </c>
      <c r="O85" s="34">
        <v>350</v>
      </c>
      <c r="P85" s="284" t="s">
        <v>1215</v>
      </c>
      <c r="Q85" s="34">
        <v>1015</v>
      </c>
      <c r="S85" s="486" t="s">
        <v>863</v>
      </c>
      <c r="T85" s="10" t="s">
        <v>683</v>
      </c>
      <c r="U85" s="34">
        <v>50</v>
      </c>
      <c r="V85" s="266" t="s">
        <v>271</v>
      </c>
      <c r="W85" s="9" t="s">
        <v>685</v>
      </c>
      <c r="X85" s="185">
        <v>59</v>
      </c>
      <c r="AD85" s="182" t="s">
        <v>1342</v>
      </c>
      <c r="AE85" s="10" t="s">
        <v>501</v>
      </c>
      <c r="AF85" s="34">
        <v>50</v>
      </c>
      <c r="AG85" s="34">
        <v>6000</v>
      </c>
      <c r="AH85" s="34">
        <v>40</v>
      </c>
      <c r="AI85" s="588" t="s">
        <v>2667</v>
      </c>
      <c r="AJ85" s="266" t="s">
        <v>695</v>
      </c>
      <c r="AK85" s="34">
        <v>50</v>
      </c>
      <c r="AL85" s="34">
        <v>1000</v>
      </c>
      <c r="AM85" s="34">
        <v>10</v>
      </c>
      <c r="AN85" s="34">
        <v>10</v>
      </c>
    </row>
    <row r="86" spans="8:40">
      <c r="H86" s="556"/>
      <c r="I86" s="34" t="s">
        <v>1213</v>
      </c>
      <c r="J86" s="34" t="s">
        <v>1226</v>
      </c>
      <c r="K86" s="34">
        <v>100</v>
      </c>
      <c r="L86" s="549">
        <v>1000</v>
      </c>
      <c r="M86" s="34">
        <v>200</v>
      </c>
      <c r="N86" s="34">
        <v>200</v>
      </c>
      <c r="O86" s="34">
        <v>350</v>
      </c>
      <c r="P86" s="284" t="s">
        <v>1215</v>
      </c>
      <c r="Q86" s="34">
        <v>1015</v>
      </c>
      <c r="S86" s="574" t="s">
        <v>474</v>
      </c>
      <c r="T86" s="10" t="s">
        <v>683</v>
      </c>
      <c r="U86" s="9">
        <v>50</v>
      </c>
      <c r="V86" s="265" t="s">
        <v>271</v>
      </c>
      <c r="W86" s="9" t="s">
        <v>685</v>
      </c>
      <c r="X86" s="185">
        <v>59</v>
      </c>
      <c r="AD86" s="182" t="s">
        <v>1343</v>
      </c>
      <c r="AE86" s="242" t="s">
        <v>497</v>
      </c>
      <c r="AF86" s="34">
        <v>50</v>
      </c>
      <c r="AG86" s="34">
        <v>6200</v>
      </c>
      <c r="AH86" s="34">
        <v>40</v>
      </c>
      <c r="AI86" s="588" t="s">
        <v>2668</v>
      </c>
      <c r="AJ86" s="266" t="s">
        <v>2662</v>
      </c>
      <c r="AK86" s="34">
        <v>25</v>
      </c>
      <c r="AL86" s="34">
        <v>1000</v>
      </c>
      <c r="AM86" s="34">
        <v>10</v>
      </c>
      <c r="AN86" s="34">
        <v>10</v>
      </c>
    </row>
    <row r="87" spans="8:40">
      <c r="H87" s="558"/>
      <c r="I87" s="34" t="s">
        <v>1213</v>
      </c>
      <c r="J87" s="34" t="s">
        <v>1227</v>
      </c>
      <c r="K87" s="34">
        <v>100</v>
      </c>
      <c r="L87" s="549">
        <v>1000</v>
      </c>
      <c r="M87" s="34">
        <v>200</v>
      </c>
      <c r="N87" s="34">
        <v>200</v>
      </c>
      <c r="O87" s="34">
        <v>350</v>
      </c>
      <c r="P87" s="284" t="s">
        <v>1215</v>
      </c>
      <c r="Q87" s="34">
        <v>1015</v>
      </c>
      <c r="S87" s="574" t="s">
        <v>23</v>
      </c>
      <c r="T87" s="10" t="s">
        <v>683</v>
      </c>
      <c r="U87" s="9">
        <v>50</v>
      </c>
      <c r="V87" s="265" t="s">
        <v>271</v>
      </c>
      <c r="W87" s="9" t="s">
        <v>685</v>
      </c>
      <c r="X87" s="185">
        <v>59</v>
      </c>
      <c r="AE87" s="266"/>
      <c r="AF87" s="34"/>
      <c r="AG87" s="34"/>
      <c r="AH87" s="34"/>
      <c r="AI87" s="588" t="s">
        <v>2669</v>
      </c>
      <c r="AJ87" s="266" t="s">
        <v>2662</v>
      </c>
      <c r="AK87" s="34">
        <v>50</v>
      </c>
      <c r="AL87" s="34">
        <v>1000</v>
      </c>
      <c r="AM87" s="34">
        <v>10</v>
      </c>
      <c r="AN87" s="34">
        <v>10</v>
      </c>
    </row>
    <row r="88" spans="8:40">
      <c r="H88" s="556" t="s">
        <v>882</v>
      </c>
      <c r="I88" s="34" t="s">
        <v>1208</v>
      </c>
      <c r="J88" s="34" t="s">
        <v>1548</v>
      </c>
      <c r="K88" s="34">
        <v>50</v>
      </c>
      <c r="L88" s="549">
        <v>1000</v>
      </c>
      <c r="M88" s="34">
        <v>200</v>
      </c>
      <c r="N88" s="34">
        <v>200</v>
      </c>
      <c r="O88" s="34">
        <v>350</v>
      </c>
      <c r="P88" s="284" t="s">
        <v>1215</v>
      </c>
      <c r="Q88" s="34">
        <v>1015</v>
      </c>
      <c r="S88" s="574" t="s">
        <v>863</v>
      </c>
      <c r="T88" s="242" t="s">
        <v>571</v>
      </c>
      <c r="U88" s="9">
        <v>50</v>
      </c>
      <c r="V88" s="266" t="s">
        <v>271</v>
      </c>
      <c r="W88" s="34" t="s">
        <v>44</v>
      </c>
      <c r="X88" s="185">
        <v>63</v>
      </c>
      <c r="AD88" s="182" t="s">
        <v>2329</v>
      </c>
      <c r="AE88" s="266" t="s">
        <v>875</v>
      </c>
      <c r="AF88" s="34">
        <v>25</v>
      </c>
      <c r="AG88" s="36">
        <v>12100</v>
      </c>
      <c r="AH88" s="34">
        <v>15</v>
      </c>
    </row>
    <row r="89" spans="8:40">
      <c r="H89" s="556" t="s">
        <v>882</v>
      </c>
      <c r="I89" s="34" t="s">
        <v>1213</v>
      </c>
      <c r="J89" s="34" t="s">
        <v>1228</v>
      </c>
      <c r="K89" s="34">
        <v>50</v>
      </c>
      <c r="L89" s="549">
        <v>1000</v>
      </c>
      <c r="M89" s="34">
        <v>200</v>
      </c>
      <c r="N89" s="34">
        <v>200</v>
      </c>
      <c r="O89" s="34">
        <v>350</v>
      </c>
      <c r="P89" s="284" t="s">
        <v>1215</v>
      </c>
      <c r="Q89" s="34">
        <v>1015</v>
      </c>
      <c r="S89" s="574" t="s">
        <v>863</v>
      </c>
      <c r="T89" s="184" t="s">
        <v>479</v>
      </c>
      <c r="U89" s="9">
        <v>38</v>
      </c>
      <c r="V89" s="265" t="s">
        <v>905</v>
      </c>
      <c r="W89" s="34"/>
      <c r="X89" s="185">
        <v>70</v>
      </c>
      <c r="AE89" s="33"/>
      <c r="AF89" s="34"/>
      <c r="AG89" s="34"/>
      <c r="AH89" s="34"/>
    </row>
    <row r="90" spans="8:40">
      <c r="H90" s="556" t="s">
        <v>882</v>
      </c>
      <c r="I90" s="34" t="s">
        <v>1213</v>
      </c>
      <c r="J90" s="34" t="s">
        <v>1229</v>
      </c>
      <c r="K90" s="34">
        <v>50</v>
      </c>
      <c r="L90" s="549">
        <v>1000</v>
      </c>
      <c r="M90" s="34">
        <v>200</v>
      </c>
      <c r="N90" s="34">
        <v>200</v>
      </c>
      <c r="O90" s="34">
        <v>350</v>
      </c>
      <c r="P90" s="284" t="s">
        <v>1215</v>
      </c>
      <c r="Q90" s="34">
        <v>1015</v>
      </c>
      <c r="S90" s="574" t="s">
        <v>863</v>
      </c>
      <c r="T90" s="246" t="s">
        <v>479</v>
      </c>
      <c r="U90" s="9">
        <v>50</v>
      </c>
      <c r="V90" s="265" t="s">
        <v>271</v>
      </c>
      <c r="W90" s="34"/>
      <c r="X90" s="185">
        <v>72</v>
      </c>
    </row>
    <row r="91" spans="8:40">
      <c r="H91" s="556" t="s">
        <v>882</v>
      </c>
      <c r="I91" s="34" t="s">
        <v>1213</v>
      </c>
      <c r="J91" s="34" t="s">
        <v>1230</v>
      </c>
      <c r="K91" s="564">
        <v>25</v>
      </c>
      <c r="L91" s="549">
        <v>1000</v>
      </c>
      <c r="M91" s="34">
        <v>200</v>
      </c>
      <c r="N91" s="34">
        <v>200</v>
      </c>
      <c r="O91" s="34">
        <v>350</v>
      </c>
      <c r="P91" s="284" t="s">
        <v>1215</v>
      </c>
      <c r="Q91" s="34">
        <v>1015</v>
      </c>
      <c r="S91" s="574" t="s">
        <v>863</v>
      </c>
      <c r="T91" s="10" t="s">
        <v>690</v>
      </c>
      <c r="U91" s="9">
        <v>50</v>
      </c>
      <c r="V91" s="266" t="s">
        <v>271</v>
      </c>
      <c r="W91" s="9"/>
      <c r="X91" s="185">
        <v>72</v>
      </c>
    </row>
    <row r="92" spans="8:40">
      <c r="H92" s="556" t="s">
        <v>882</v>
      </c>
      <c r="I92" s="34" t="s">
        <v>1213</v>
      </c>
      <c r="J92" s="34" t="s">
        <v>1230</v>
      </c>
      <c r="K92" s="34">
        <v>50</v>
      </c>
      <c r="L92" s="549">
        <v>1000</v>
      </c>
      <c r="M92" s="34">
        <v>200</v>
      </c>
      <c r="N92" s="34">
        <v>200</v>
      </c>
      <c r="O92" s="34">
        <v>350</v>
      </c>
      <c r="P92" s="284" t="s">
        <v>1215</v>
      </c>
      <c r="Q92" s="34">
        <v>1015</v>
      </c>
      <c r="S92" s="574" t="s">
        <v>863</v>
      </c>
      <c r="T92" s="184" t="s">
        <v>571</v>
      </c>
      <c r="U92" s="9">
        <v>50</v>
      </c>
      <c r="V92" s="34" t="s">
        <v>271</v>
      </c>
      <c r="W92" s="34" t="s">
        <v>34</v>
      </c>
      <c r="X92" s="185">
        <v>59</v>
      </c>
    </row>
    <row r="93" spans="8:40">
      <c r="H93" s="556" t="s">
        <v>882</v>
      </c>
      <c r="I93" s="34" t="s">
        <v>1213</v>
      </c>
      <c r="J93" s="34" t="s">
        <v>1231</v>
      </c>
      <c r="K93" s="564">
        <v>25</v>
      </c>
      <c r="L93" s="549">
        <v>1000</v>
      </c>
      <c r="M93" s="34">
        <v>200</v>
      </c>
      <c r="N93" s="34">
        <v>200</v>
      </c>
      <c r="O93" s="34">
        <v>350</v>
      </c>
      <c r="P93" s="284" t="s">
        <v>1215</v>
      </c>
      <c r="Q93" s="34">
        <v>1015</v>
      </c>
      <c r="S93" s="574" t="s">
        <v>863</v>
      </c>
      <c r="T93" s="10" t="s">
        <v>573</v>
      </c>
      <c r="U93" s="9">
        <v>38</v>
      </c>
      <c r="V93" s="266" t="s">
        <v>269</v>
      </c>
      <c r="W93" s="34"/>
      <c r="X93" s="185">
        <v>88</v>
      </c>
    </row>
    <row r="94" spans="8:40">
      <c r="H94" s="556" t="s">
        <v>882</v>
      </c>
      <c r="I94" s="34" t="s">
        <v>1208</v>
      </c>
      <c r="J94" s="34" t="s">
        <v>1232</v>
      </c>
      <c r="K94" s="564">
        <v>25</v>
      </c>
      <c r="L94" s="549">
        <v>1000</v>
      </c>
      <c r="M94" s="34">
        <v>200</v>
      </c>
      <c r="N94" s="34">
        <v>200</v>
      </c>
      <c r="O94" s="34">
        <v>350</v>
      </c>
      <c r="P94" s="284" t="s">
        <v>1215</v>
      </c>
      <c r="Q94" s="34">
        <v>1015</v>
      </c>
      <c r="S94" s="574" t="s">
        <v>863</v>
      </c>
      <c r="T94" s="10" t="s">
        <v>480</v>
      </c>
      <c r="U94" s="9">
        <v>25</v>
      </c>
      <c r="V94" s="266" t="s">
        <v>276</v>
      </c>
      <c r="W94" s="9"/>
      <c r="X94" s="185">
        <v>66</v>
      </c>
    </row>
    <row r="95" spans="8:40">
      <c r="H95" s="556" t="s">
        <v>882</v>
      </c>
      <c r="I95" s="34" t="s">
        <v>1208</v>
      </c>
      <c r="J95" s="34" t="s">
        <v>1232</v>
      </c>
      <c r="K95" s="34">
        <v>50</v>
      </c>
      <c r="L95" s="549">
        <v>1000</v>
      </c>
      <c r="M95" s="34">
        <v>200</v>
      </c>
      <c r="N95" s="34">
        <v>200</v>
      </c>
      <c r="O95" s="34">
        <v>350</v>
      </c>
      <c r="P95" s="284" t="s">
        <v>1215</v>
      </c>
      <c r="Q95" s="34">
        <v>1015</v>
      </c>
      <c r="S95" s="574" t="s">
        <v>863</v>
      </c>
      <c r="T95" s="10" t="s">
        <v>480</v>
      </c>
      <c r="U95" s="9">
        <v>50</v>
      </c>
      <c r="V95" s="266" t="s">
        <v>276</v>
      </c>
      <c r="W95" s="9" t="s">
        <v>34</v>
      </c>
      <c r="X95" s="185">
        <v>65</v>
      </c>
    </row>
    <row r="96" spans="8:40">
      <c r="H96" s="556" t="s">
        <v>882</v>
      </c>
      <c r="I96" s="34" t="s">
        <v>1208</v>
      </c>
      <c r="J96" s="34" t="s">
        <v>1233</v>
      </c>
      <c r="K96" s="34">
        <v>50</v>
      </c>
      <c r="L96" s="549">
        <v>1000</v>
      </c>
      <c r="M96" s="34">
        <v>200</v>
      </c>
      <c r="N96" s="34">
        <v>200</v>
      </c>
      <c r="O96" s="34">
        <v>350</v>
      </c>
      <c r="P96" s="284" t="s">
        <v>1215</v>
      </c>
      <c r="Q96" s="34">
        <v>1015</v>
      </c>
      <c r="S96" s="574" t="s">
        <v>863</v>
      </c>
      <c r="T96" s="266" t="s">
        <v>480</v>
      </c>
      <c r="U96" s="9">
        <v>50</v>
      </c>
      <c r="V96" s="266" t="s">
        <v>276</v>
      </c>
      <c r="W96" s="34" t="s">
        <v>44</v>
      </c>
      <c r="X96" s="185">
        <v>64</v>
      </c>
    </row>
    <row r="97" spans="8:24">
      <c r="H97" s="556" t="s">
        <v>882</v>
      </c>
      <c r="I97" s="34" t="s">
        <v>1208</v>
      </c>
      <c r="J97" s="34" t="s">
        <v>1234</v>
      </c>
      <c r="K97" s="564">
        <v>25</v>
      </c>
      <c r="L97" s="549">
        <v>1000</v>
      </c>
      <c r="M97" s="34">
        <v>200</v>
      </c>
      <c r="N97" s="34">
        <v>200</v>
      </c>
      <c r="O97" s="34">
        <v>350</v>
      </c>
      <c r="P97" s="284" t="s">
        <v>1215</v>
      </c>
      <c r="Q97" s="34">
        <v>1015</v>
      </c>
      <c r="S97" s="574" t="s">
        <v>23</v>
      </c>
      <c r="T97" s="266" t="s">
        <v>480</v>
      </c>
      <c r="U97" s="9">
        <v>50</v>
      </c>
      <c r="V97" s="266" t="s">
        <v>276</v>
      </c>
      <c r="W97" s="34" t="s">
        <v>44</v>
      </c>
      <c r="X97" s="185">
        <v>64</v>
      </c>
    </row>
    <row r="98" spans="8:24">
      <c r="H98" s="556" t="s">
        <v>882</v>
      </c>
      <c r="I98" s="34" t="s">
        <v>1208</v>
      </c>
      <c r="J98" s="34" t="s">
        <v>1235</v>
      </c>
      <c r="K98" s="34">
        <v>50</v>
      </c>
      <c r="L98" s="549">
        <v>1000</v>
      </c>
      <c r="M98" s="34">
        <v>200</v>
      </c>
      <c r="N98" s="34">
        <v>200</v>
      </c>
      <c r="O98" s="34">
        <v>350</v>
      </c>
      <c r="P98" s="284" t="s">
        <v>1215</v>
      </c>
      <c r="Q98" s="34">
        <v>1015</v>
      </c>
      <c r="S98" s="574" t="s">
        <v>863</v>
      </c>
      <c r="T98" s="266" t="s">
        <v>480</v>
      </c>
      <c r="U98" s="9">
        <v>100</v>
      </c>
      <c r="V98" s="266" t="s">
        <v>276</v>
      </c>
      <c r="W98" s="34" t="s">
        <v>867</v>
      </c>
      <c r="X98" s="185">
        <v>67</v>
      </c>
    </row>
    <row r="99" spans="8:24">
      <c r="H99" s="556" t="s">
        <v>882</v>
      </c>
      <c r="I99" s="34" t="s">
        <v>1208</v>
      </c>
      <c r="J99" s="34" t="s">
        <v>1236</v>
      </c>
      <c r="K99" s="34">
        <v>50</v>
      </c>
      <c r="L99" s="34">
        <v>680</v>
      </c>
      <c r="M99" s="34">
        <v>200</v>
      </c>
      <c r="N99" s="34">
        <v>200</v>
      </c>
      <c r="O99" s="34">
        <v>350</v>
      </c>
      <c r="P99" s="284" t="s">
        <v>1212</v>
      </c>
      <c r="Q99" s="34">
        <v>690</v>
      </c>
      <c r="S99" s="486" t="s">
        <v>863</v>
      </c>
      <c r="T99" s="34" t="s">
        <v>480</v>
      </c>
      <c r="U99" s="9">
        <v>100</v>
      </c>
      <c r="V99" s="185" t="s">
        <v>271</v>
      </c>
      <c r="W99" s="34" t="s">
        <v>867</v>
      </c>
      <c r="X99" s="185">
        <v>67</v>
      </c>
    </row>
    <row r="100" spans="8:24">
      <c r="H100" s="556" t="s">
        <v>882</v>
      </c>
      <c r="I100" s="34" t="s">
        <v>1208</v>
      </c>
      <c r="J100" s="34" t="s">
        <v>1237</v>
      </c>
      <c r="K100" s="34">
        <v>100</v>
      </c>
      <c r="L100" s="34">
        <v>1330</v>
      </c>
      <c r="M100" s="34">
        <v>200</v>
      </c>
      <c r="N100" s="34">
        <v>200</v>
      </c>
      <c r="O100" s="34">
        <v>350</v>
      </c>
      <c r="P100" s="284"/>
      <c r="Q100" s="34"/>
      <c r="S100" s="486" t="s">
        <v>474</v>
      </c>
      <c r="T100" s="34" t="s">
        <v>631</v>
      </c>
      <c r="U100" s="9">
        <v>25</v>
      </c>
      <c r="V100" s="185" t="s">
        <v>478</v>
      </c>
      <c r="W100" s="34"/>
      <c r="X100" s="185">
        <v>86</v>
      </c>
    </row>
    <row r="101" spans="8:24">
      <c r="H101" s="555" t="s">
        <v>24</v>
      </c>
      <c r="I101" s="34" t="s">
        <v>1223</v>
      </c>
      <c r="J101" s="34" t="s">
        <v>1261</v>
      </c>
      <c r="K101" s="564">
        <v>25</v>
      </c>
      <c r="L101" s="549">
        <v>1050</v>
      </c>
      <c r="M101" s="586"/>
      <c r="N101" s="586"/>
      <c r="O101" s="561">
        <v>1000</v>
      </c>
      <c r="P101" s="284"/>
      <c r="Q101" s="34"/>
      <c r="S101" s="486" t="s">
        <v>474</v>
      </c>
      <c r="T101" s="246" t="s">
        <v>631</v>
      </c>
      <c r="U101" s="9">
        <v>50</v>
      </c>
      <c r="V101" s="265" t="s">
        <v>719</v>
      </c>
      <c r="W101" s="34"/>
      <c r="X101" s="185">
        <v>85</v>
      </c>
    </row>
    <row r="102" spans="8:24">
      <c r="H102" s="556" t="s">
        <v>14</v>
      </c>
      <c r="I102" s="34" t="s">
        <v>1223</v>
      </c>
      <c r="J102" s="559" t="s">
        <v>1275</v>
      </c>
      <c r="K102" s="564">
        <v>25</v>
      </c>
      <c r="L102" s="549">
        <v>1050</v>
      </c>
      <c r="M102" s="586"/>
      <c r="N102" s="586"/>
      <c r="O102" s="561">
        <v>1000</v>
      </c>
      <c r="P102" s="284" t="s">
        <v>1238</v>
      </c>
      <c r="Q102" s="34"/>
      <c r="S102" s="574" t="s">
        <v>474</v>
      </c>
      <c r="T102" s="34" t="s">
        <v>718</v>
      </c>
      <c r="U102" s="34">
        <v>50</v>
      </c>
      <c r="V102" s="265" t="s">
        <v>719</v>
      </c>
      <c r="W102" s="34"/>
      <c r="X102" s="185">
        <v>85</v>
      </c>
    </row>
    <row r="103" spans="8:24">
      <c r="H103" s="556" t="s">
        <v>882</v>
      </c>
      <c r="I103" s="34" t="s">
        <v>1208</v>
      </c>
      <c r="J103" s="34" t="s">
        <v>1397</v>
      </c>
      <c r="K103" s="34">
        <v>9</v>
      </c>
      <c r="L103" s="34">
        <v>1000</v>
      </c>
      <c r="M103" s="586"/>
      <c r="N103" s="586"/>
      <c r="O103" s="586"/>
      <c r="P103" s="284"/>
      <c r="Q103" s="34"/>
      <c r="S103" s="574" t="s">
        <v>863</v>
      </c>
      <c r="T103" s="246" t="s">
        <v>237</v>
      </c>
      <c r="U103" s="34">
        <v>25</v>
      </c>
      <c r="V103" s="265" t="s">
        <v>696</v>
      </c>
      <c r="W103" s="34"/>
      <c r="X103" s="185">
        <v>54</v>
      </c>
    </row>
    <row r="104" spans="8:24">
      <c r="H104" s="556" t="s">
        <v>882</v>
      </c>
      <c r="I104" s="34" t="s">
        <v>1208</v>
      </c>
      <c r="J104" s="34" t="s">
        <v>1397</v>
      </c>
      <c r="K104" s="34">
        <v>9</v>
      </c>
      <c r="L104" s="34">
        <v>1200</v>
      </c>
      <c r="M104" s="586"/>
      <c r="N104" s="586"/>
      <c r="O104" s="586"/>
      <c r="P104" s="284"/>
      <c r="Q104" s="34"/>
      <c r="S104" s="574" t="s">
        <v>863</v>
      </c>
      <c r="T104" s="34" t="s">
        <v>695</v>
      </c>
      <c r="U104" s="9">
        <v>25</v>
      </c>
      <c r="V104" s="265" t="s">
        <v>696</v>
      </c>
      <c r="W104" s="34"/>
      <c r="X104" s="185">
        <v>54</v>
      </c>
    </row>
    <row r="105" spans="8:24">
      <c r="H105" s="556" t="s">
        <v>882</v>
      </c>
      <c r="I105" s="34" t="s">
        <v>1208</v>
      </c>
      <c r="J105" s="34" t="s">
        <v>1397</v>
      </c>
      <c r="K105" s="34">
        <v>9</v>
      </c>
      <c r="L105" s="34">
        <v>1350</v>
      </c>
      <c r="M105" s="586"/>
      <c r="N105" s="586"/>
      <c r="O105" s="586"/>
      <c r="P105" s="284"/>
      <c r="Q105" s="34"/>
      <c r="S105" s="574" t="s">
        <v>863</v>
      </c>
      <c r="T105" s="34" t="s">
        <v>237</v>
      </c>
      <c r="U105" s="9">
        <v>50</v>
      </c>
      <c r="V105" s="185" t="s">
        <v>696</v>
      </c>
      <c r="W105" s="34"/>
      <c r="X105" s="185">
        <v>53</v>
      </c>
    </row>
    <row r="106" spans="8:24">
      <c r="H106" s="556" t="s">
        <v>882</v>
      </c>
      <c r="I106" s="34" t="s">
        <v>1208</v>
      </c>
      <c r="J106" s="34" t="s">
        <v>1397</v>
      </c>
      <c r="K106" s="34">
        <v>9</v>
      </c>
      <c r="L106" s="34">
        <v>1360</v>
      </c>
      <c r="M106" s="586"/>
      <c r="N106" s="586"/>
      <c r="O106" s="586"/>
      <c r="P106" s="284"/>
      <c r="Q106" s="34"/>
      <c r="S106" s="574" t="s">
        <v>863</v>
      </c>
      <c r="T106" s="246" t="s">
        <v>237</v>
      </c>
      <c r="U106" s="9">
        <v>50</v>
      </c>
      <c r="V106" s="265" t="s">
        <v>477</v>
      </c>
      <c r="W106" s="34"/>
      <c r="X106" s="185">
        <v>53</v>
      </c>
    </row>
    <row r="107" spans="8:24">
      <c r="H107" s="556" t="s">
        <v>14</v>
      </c>
      <c r="I107" s="34" t="s">
        <v>1223</v>
      </c>
      <c r="J107" s="34" t="s">
        <v>1435</v>
      </c>
      <c r="K107" s="564">
        <v>25</v>
      </c>
      <c r="L107" s="549">
        <v>1050</v>
      </c>
      <c r="M107" s="586"/>
      <c r="N107" s="586"/>
      <c r="O107" s="561">
        <v>1000</v>
      </c>
      <c r="P107" s="284" t="s">
        <v>1238</v>
      </c>
      <c r="Q107" s="34"/>
      <c r="S107" s="574" t="s">
        <v>23</v>
      </c>
      <c r="T107" s="34" t="s">
        <v>695</v>
      </c>
      <c r="U107" s="9">
        <v>50</v>
      </c>
      <c r="V107" s="34" t="s">
        <v>696</v>
      </c>
      <c r="W107" s="34"/>
      <c r="X107" s="185">
        <v>53</v>
      </c>
    </row>
    <row r="108" spans="8:24">
      <c r="S108" s="574" t="s">
        <v>23</v>
      </c>
      <c r="T108" s="246" t="s">
        <v>237</v>
      </c>
      <c r="U108" s="9">
        <v>50</v>
      </c>
      <c r="V108" s="265" t="s">
        <v>477</v>
      </c>
      <c r="W108" s="34"/>
      <c r="X108" s="185">
        <v>53</v>
      </c>
    </row>
    <row r="109" spans="8:24">
      <c r="S109" s="574" t="s">
        <v>863</v>
      </c>
      <c r="T109" s="34" t="s">
        <v>695</v>
      </c>
      <c r="U109" s="9">
        <v>50</v>
      </c>
      <c r="V109" s="34" t="s">
        <v>696</v>
      </c>
      <c r="W109" s="34"/>
      <c r="X109" s="185">
        <v>53</v>
      </c>
    </row>
    <row r="110" spans="8:24">
      <c r="S110" s="574" t="s">
        <v>13</v>
      </c>
      <c r="T110" s="266" t="s">
        <v>720</v>
      </c>
      <c r="U110" s="34">
        <v>25</v>
      </c>
      <c r="V110" s="266" t="s">
        <v>605</v>
      </c>
      <c r="W110" s="34"/>
      <c r="X110" s="185">
        <v>56</v>
      </c>
    </row>
    <row r="111" spans="8:24">
      <c r="S111" s="574" t="s">
        <v>863</v>
      </c>
      <c r="T111" s="246" t="s">
        <v>625</v>
      </c>
      <c r="U111" s="9">
        <v>50</v>
      </c>
      <c r="V111" s="34" t="s">
        <v>605</v>
      </c>
      <c r="W111" s="34"/>
      <c r="X111" s="185">
        <v>55</v>
      </c>
    </row>
    <row r="112" spans="8:24">
      <c r="S112" s="574" t="s">
        <v>863</v>
      </c>
      <c r="T112" s="266" t="s">
        <v>720</v>
      </c>
      <c r="U112" s="9">
        <v>50</v>
      </c>
      <c r="V112" s="266" t="s">
        <v>605</v>
      </c>
      <c r="W112" s="34"/>
      <c r="X112" s="185">
        <v>55</v>
      </c>
    </row>
    <row r="113" spans="19:24">
      <c r="S113" s="574" t="s">
        <v>863</v>
      </c>
      <c r="T113" s="266" t="s">
        <v>753</v>
      </c>
      <c r="U113" s="9">
        <v>50</v>
      </c>
      <c r="V113" s="266" t="s">
        <v>219</v>
      </c>
      <c r="W113" s="34"/>
      <c r="X113" s="185">
        <v>78</v>
      </c>
    </row>
    <row r="114" spans="19:24" ht="14.25" thickBot="1">
      <c r="S114" s="575" t="s">
        <v>863</v>
      </c>
      <c r="T114" s="501" t="s">
        <v>753</v>
      </c>
      <c r="U114" s="502">
        <v>50</v>
      </c>
      <c r="V114" s="503" t="s">
        <v>271</v>
      </c>
      <c r="W114" s="504"/>
      <c r="X114" s="505">
        <v>78</v>
      </c>
    </row>
    <row r="115" spans="19:24">
      <c r="S115" s="576" t="s">
        <v>863</v>
      </c>
      <c r="T115" s="506" t="s">
        <v>898</v>
      </c>
      <c r="U115" s="506">
        <v>100</v>
      </c>
      <c r="V115" s="506" t="s">
        <v>632</v>
      </c>
      <c r="W115" s="506"/>
      <c r="X115" s="507">
        <v>91</v>
      </c>
    </row>
    <row r="116" spans="19:24">
      <c r="S116" s="577" t="s">
        <v>474</v>
      </c>
      <c r="T116" s="34" t="s">
        <v>636</v>
      </c>
      <c r="U116" s="9">
        <v>50</v>
      </c>
      <c r="V116" s="34" t="s">
        <v>895</v>
      </c>
      <c r="W116" s="34"/>
      <c r="X116" s="508">
        <v>57</v>
      </c>
    </row>
    <row r="117" spans="19:24">
      <c r="S117" s="577" t="s">
        <v>474</v>
      </c>
      <c r="T117" s="34" t="s">
        <v>636</v>
      </c>
      <c r="U117" s="34">
        <v>50</v>
      </c>
      <c r="V117" s="34" t="s">
        <v>906</v>
      </c>
      <c r="W117" s="34"/>
      <c r="X117" s="508">
        <v>57</v>
      </c>
    </row>
    <row r="118" spans="19:24">
      <c r="S118" s="577" t="s">
        <v>863</v>
      </c>
      <c r="T118" s="34" t="s">
        <v>636</v>
      </c>
      <c r="U118" s="9">
        <v>50</v>
      </c>
      <c r="V118" s="34" t="s">
        <v>895</v>
      </c>
      <c r="W118" s="34"/>
      <c r="X118" s="508">
        <v>57</v>
      </c>
    </row>
    <row r="119" spans="19:24">
      <c r="S119" s="577" t="s">
        <v>863</v>
      </c>
      <c r="T119" s="266" t="s">
        <v>636</v>
      </c>
      <c r="U119" s="9">
        <v>50</v>
      </c>
      <c r="V119" s="266" t="s">
        <v>906</v>
      </c>
      <c r="W119" s="34"/>
      <c r="X119" s="508">
        <v>57</v>
      </c>
    </row>
    <row r="120" spans="19:24">
      <c r="S120" s="577" t="s">
        <v>474</v>
      </c>
      <c r="T120" s="266" t="s">
        <v>750</v>
      </c>
      <c r="U120" s="9">
        <v>50</v>
      </c>
      <c r="V120" s="266" t="s">
        <v>271</v>
      </c>
      <c r="W120" s="34"/>
      <c r="X120" s="508">
        <v>57</v>
      </c>
    </row>
    <row r="121" spans="19:24">
      <c r="S121" s="577" t="s">
        <v>474</v>
      </c>
      <c r="T121" s="266" t="s">
        <v>750</v>
      </c>
      <c r="U121" s="9">
        <v>50</v>
      </c>
      <c r="V121" s="266" t="s">
        <v>233</v>
      </c>
      <c r="W121" s="34"/>
      <c r="X121" s="508">
        <v>57</v>
      </c>
    </row>
    <row r="122" spans="19:24" ht="14.25" thickBot="1">
      <c r="S122" s="578" t="s">
        <v>863</v>
      </c>
      <c r="T122" s="509" t="s">
        <v>750</v>
      </c>
      <c r="U122" s="510">
        <v>50</v>
      </c>
      <c r="V122" s="509" t="s">
        <v>271</v>
      </c>
      <c r="W122" s="511"/>
      <c r="X122" s="512">
        <v>57</v>
      </c>
    </row>
    <row r="123" spans="19:24">
      <c r="S123" s="579" t="s">
        <v>863</v>
      </c>
      <c r="T123" s="513" t="s">
        <v>750</v>
      </c>
      <c r="U123" s="514">
        <v>50</v>
      </c>
      <c r="V123" s="515" t="s">
        <v>233</v>
      </c>
      <c r="W123" s="513"/>
      <c r="X123" s="515">
        <v>57</v>
      </c>
    </row>
    <row r="124" spans="19:24">
      <c r="S124" s="574" t="s">
        <v>863</v>
      </c>
      <c r="T124" s="246" t="s">
        <v>637</v>
      </c>
      <c r="U124" s="9">
        <v>50</v>
      </c>
      <c r="V124" s="185" t="s">
        <v>476</v>
      </c>
      <c r="W124" s="34"/>
      <c r="X124" s="185">
        <v>58</v>
      </c>
    </row>
    <row r="125" spans="19:24">
      <c r="S125" s="574" t="s">
        <v>23</v>
      </c>
      <c r="T125" s="266" t="s">
        <v>1198</v>
      </c>
      <c r="U125" s="9">
        <v>50</v>
      </c>
      <c r="V125" s="34" t="s">
        <v>476</v>
      </c>
      <c r="W125" s="34"/>
      <c r="X125" s="185">
        <v>58</v>
      </c>
    </row>
    <row r="126" spans="19:24">
      <c r="S126" s="574" t="s">
        <v>23</v>
      </c>
      <c r="T126" s="34" t="s">
        <v>1199</v>
      </c>
      <c r="U126" s="9">
        <v>50</v>
      </c>
      <c r="V126" s="34" t="s">
        <v>476</v>
      </c>
      <c r="W126" s="34"/>
      <c r="X126" s="185">
        <v>58</v>
      </c>
    </row>
    <row r="127" spans="19:24">
      <c r="S127" s="574" t="s">
        <v>863</v>
      </c>
      <c r="T127" s="34" t="s">
        <v>693</v>
      </c>
      <c r="U127" s="9">
        <v>50</v>
      </c>
      <c r="V127" s="34" t="s">
        <v>476</v>
      </c>
      <c r="W127" s="34"/>
      <c r="X127" s="185">
        <v>58</v>
      </c>
    </row>
    <row r="128" spans="19:24">
      <c r="S128" s="574" t="s">
        <v>863</v>
      </c>
      <c r="T128" s="246" t="s">
        <v>641</v>
      </c>
      <c r="U128" s="9">
        <v>50</v>
      </c>
      <c r="V128" s="34" t="s">
        <v>225</v>
      </c>
      <c r="W128" s="34"/>
      <c r="X128" s="185">
        <v>50</v>
      </c>
    </row>
    <row r="129" spans="19:24">
      <c r="S129" s="574" t="s">
        <v>863</v>
      </c>
      <c r="T129" s="34" t="s">
        <v>691</v>
      </c>
      <c r="U129" s="9">
        <v>50</v>
      </c>
      <c r="V129" s="34" t="s">
        <v>225</v>
      </c>
      <c r="W129" s="34"/>
      <c r="X129" s="185">
        <v>50</v>
      </c>
    </row>
    <row r="130" spans="19:24">
      <c r="S130" s="574" t="s">
        <v>863</v>
      </c>
      <c r="T130" s="246" t="s">
        <v>638</v>
      </c>
      <c r="U130" s="9">
        <v>50</v>
      </c>
      <c r="V130" s="34" t="s">
        <v>225</v>
      </c>
      <c r="W130" s="34"/>
      <c r="X130" s="185">
        <v>50</v>
      </c>
    </row>
    <row r="131" spans="19:24">
      <c r="S131" s="574" t="s">
        <v>863</v>
      </c>
      <c r="T131" s="184" t="s">
        <v>692</v>
      </c>
      <c r="U131" s="34">
        <v>50</v>
      </c>
      <c r="V131" s="185" t="s">
        <v>225</v>
      </c>
      <c r="W131" s="34"/>
      <c r="X131" s="185">
        <v>50</v>
      </c>
    </row>
    <row r="132" spans="19:24">
      <c r="S132" s="574" t="s">
        <v>863</v>
      </c>
      <c r="T132" s="246" t="s">
        <v>751</v>
      </c>
      <c r="U132" s="34">
        <v>16</v>
      </c>
      <c r="V132" s="185" t="s">
        <v>269</v>
      </c>
      <c r="W132" s="185"/>
      <c r="X132" s="185">
        <v>84</v>
      </c>
    </row>
    <row r="133" spans="19:24">
      <c r="S133" s="574" t="s">
        <v>863</v>
      </c>
      <c r="T133" s="246" t="s">
        <v>482</v>
      </c>
      <c r="U133" s="34">
        <v>16</v>
      </c>
      <c r="V133" s="185" t="s">
        <v>269</v>
      </c>
      <c r="W133" s="185"/>
      <c r="X133" s="185">
        <v>84</v>
      </c>
    </row>
    <row r="134" spans="19:24">
      <c r="S134" s="574" t="s">
        <v>863</v>
      </c>
      <c r="T134" s="70" t="s">
        <v>711</v>
      </c>
      <c r="U134" s="34">
        <v>38</v>
      </c>
      <c r="V134" s="34" t="s">
        <v>228</v>
      </c>
      <c r="W134" s="332"/>
      <c r="X134" s="185">
        <v>87</v>
      </c>
    </row>
    <row r="135" spans="19:24">
      <c r="S135" s="574" t="s">
        <v>863</v>
      </c>
      <c r="T135" s="266" t="s">
        <v>711</v>
      </c>
      <c r="U135" s="34">
        <v>50</v>
      </c>
      <c r="V135" s="266" t="s">
        <v>228</v>
      </c>
      <c r="W135" s="34"/>
      <c r="X135" s="185">
        <v>51</v>
      </c>
    </row>
    <row r="136" spans="19:24">
      <c r="S136" s="574" t="s">
        <v>863</v>
      </c>
      <c r="T136" s="266" t="s">
        <v>683</v>
      </c>
      <c r="U136" s="34">
        <v>50</v>
      </c>
      <c r="V136" s="266" t="s">
        <v>271</v>
      </c>
      <c r="W136" s="34" t="s">
        <v>684</v>
      </c>
      <c r="X136" s="185">
        <v>63</v>
      </c>
    </row>
    <row r="137" spans="19:24">
      <c r="S137" s="574" t="s">
        <v>474</v>
      </c>
      <c r="T137" s="10" t="s">
        <v>727</v>
      </c>
      <c r="U137" s="34">
        <v>50</v>
      </c>
      <c r="V137" s="266" t="s">
        <v>271</v>
      </c>
      <c r="W137" s="34"/>
      <c r="X137" s="185">
        <v>81</v>
      </c>
    </row>
    <row r="138" spans="19:24">
      <c r="S138" s="574" t="s">
        <v>474</v>
      </c>
      <c r="T138" s="10" t="s">
        <v>728</v>
      </c>
      <c r="U138" s="34">
        <v>25</v>
      </c>
      <c r="V138" s="266" t="s">
        <v>865</v>
      </c>
      <c r="W138" s="34"/>
      <c r="X138" s="185">
        <v>79</v>
      </c>
    </row>
    <row r="139" spans="19:24">
      <c r="S139" s="574" t="s">
        <v>863</v>
      </c>
      <c r="T139" s="10" t="s">
        <v>856</v>
      </c>
      <c r="U139" s="34">
        <v>25</v>
      </c>
      <c r="V139" s="266" t="s">
        <v>478</v>
      </c>
      <c r="W139" s="34"/>
      <c r="X139" s="185">
        <v>86</v>
      </c>
    </row>
    <row r="140" spans="19:24">
      <c r="S140" s="574" t="s">
        <v>863</v>
      </c>
      <c r="T140" s="10" t="s">
        <v>718</v>
      </c>
      <c r="U140" s="34">
        <v>25</v>
      </c>
      <c r="V140" s="266" t="s">
        <v>478</v>
      </c>
      <c r="W140" s="34"/>
      <c r="X140" s="185">
        <v>86</v>
      </c>
    </row>
    <row r="141" spans="19:24">
      <c r="S141" s="574" t="s">
        <v>863</v>
      </c>
      <c r="T141" s="266" t="s">
        <v>718</v>
      </c>
      <c r="U141" s="34">
        <v>50</v>
      </c>
      <c r="V141" s="266" t="s">
        <v>719</v>
      </c>
      <c r="W141" s="34"/>
      <c r="X141" s="185">
        <v>85</v>
      </c>
    </row>
    <row r="142" spans="19:24">
      <c r="S142" s="574" t="s">
        <v>863</v>
      </c>
      <c r="T142" s="10" t="s">
        <v>856</v>
      </c>
      <c r="U142" s="34">
        <v>50</v>
      </c>
      <c r="V142" s="266" t="s">
        <v>481</v>
      </c>
      <c r="W142" s="34"/>
      <c r="X142" s="185">
        <v>85</v>
      </c>
    </row>
    <row r="143" spans="19:24">
      <c r="S143" s="574" t="s">
        <v>863</v>
      </c>
      <c r="T143" s="10" t="s">
        <v>718</v>
      </c>
      <c r="U143" s="34">
        <v>50</v>
      </c>
      <c r="V143" s="266" t="s">
        <v>481</v>
      </c>
      <c r="W143" s="34"/>
      <c r="X143" s="185">
        <v>85</v>
      </c>
    </row>
    <row r="144" spans="19:24">
      <c r="S144" s="574" t="s">
        <v>474</v>
      </c>
      <c r="T144" s="10" t="s">
        <v>856</v>
      </c>
      <c r="U144" s="34">
        <v>25</v>
      </c>
      <c r="V144" s="266" t="s">
        <v>478</v>
      </c>
      <c r="W144" s="34"/>
      <c r="X144" s="185">
        <v>86</v>
      </c>
    </row>
    <row r="145" spans="19:24">
      <c r="S145" s="574" t="s">
        <v>474</v>
      </c>
      <c r="T145" s="10" t="s">
        <v>718</v>
      </c>
      <c r="U145" s="34">
        <v>25</v>
      </c>
      <c r="V145" s="266" t="s">
        <v>478</v>
      </c>
      <c r="W145" s="34"/>
      <c r="X145" s="185">
        <v>86</v>
      </c>
    </row>
    <row r="146" spans="19:24">
      <c r="S146" s="292" t="s">
        <v>474</v>
      </c>
      <c r="T146" s="246" t="s">
        <v>856</v>
      </c>
      <c r="U146" s="34">
        <v>50</v>
      </c>
      <c r="V146" s="34" t="s">
        <v>481</v>
      </c>
      <c r="W146" s="34"/>
      <c r="X146" s="185">
        <v>85</v>
      </c>
    </row>
    <row r="147" spans="19:24">
      <c r="S147" s="348" t="s">
        <v>474</v>
      </c>
      <c r="T147" s="34" t="s">
        <v>718</v>
      </c>
      <c r="U147" s="34">
        <v>50</v>
      </c>
      <c r="V147" s="185" t="s">
        <v>481</v>
      </c>
      <c r="W147" s="34"/>
      <c r="X147" s="185">
        <v>85</v>
      </c>
    </row>
    <row r="148" spans="19:24">
      <c r="S148" s="574" t="s">
        <v>863</v>
      </c>
      <c r="T148" s="266" t="s">
        <v>1260</v>
      </c>
      <c r="U148" s="34">
        <v>50</v>
      </c>
      <c r="V148" s="266" t="s">
        <v>719</v>
      </c>
      <c r="W148" s="34"/>
      <c r="X148" s="185">
        <v>95</v>
      </c>
    </row>
    <row r="149" spans="19:24">
      <c r="S149" s="574" t="s">
        <v>474</v>
      </c>
      <c r="T149" s="266" t="s">
        <v>1260</v>
      </c>
      <c r="U149" s="34">
        <v>50</v>
      </c>
      <c r="V149" s="266" t="s">
        <v>719</v>
      </c>
      <c r="W149" s="34"/>
      <c r="X149" s="185">
        <v>95</v>
      </c>
    </row>
    <row r="150" spans="19:24">
      <c r="S150" s="574"/>
      <c r="T150" s="266"/>
      <c r="U150" s="34"/>
      <c r="V150" s="34"/>
      <c r="W150" s="34"/>
      <c r="X150" s="185"/>
    </row>
    <row r="151" spans="19:24">
      <c r="S151" s="348"/>
      <c r="T151" s="34"/>
      <c r="U151" s="34"/>
      <c r="V151" s="34"/>
      <c r="W151" s="34"/>
      <c r="X151" s="185"/>
    </row>
    <row r="152" spans="19:24">
      <c r="S152" s="348" t="s">
        <v>39</v>
      </c>
      <c r="T152" s="34" t="s">
        <v>611</v>
      </c>
      <c r="U152" s="34">
        <v>25</v>
      </c>
      <c r="V152" s="34" t="s">
        <v>593</v>
      </c>
      <c r="W152" s="34"/>
      <c r="X152" s="185">
        <v>90</v>
      </c>
    </row>
    <row r="153" spans="19:24">
      <c r="S153" s="348" t="s">
        <v>39</v>
      </c>
      <c r="T153" s="246" t="s">
        <v>611</v>
      </c>
      <c r="U153" s="34">
        <v>25</v>
      </c>
      <c r="V153" s="34" t="s">
        <v>634</v>
      </c>
      <c r="W153" s="34"/>
      <c r="X153" s="185">
        <v>90</v>
      </c>
    </row>
    <row r="154" spans="19:24">
      <c r="S154" s="292" t="s">
        <v>39</v>
      </c>
      <c r="T154" s="34" t="s">
        <v>611</v>
      </c>
      <c r="U154" s="34">
        <v>25</v>
      </c>
      <c r="V154" s="34" t="s">
        <v>635</v>
      </c>
      <c r="W154" s="34"/>
      <c r="X154" s="185">
        <v>90</v>
      </c>
    </row>
    <row r="155" spans="19:24">
      <c r="S155" s="348" t="s">
        <v>39</v>
      </c>
      <c r="T155" s="34" t="s">
        <v>705</v>
      </c>
      <c r="U155" s="34">
        <v>25</v>
      </c>
      <c r="V155" s="34" t="s">
        <v>907</v>
      </c>
      <c r="W155" s="34"/>
      <c r="X155" s="185">
        <v>90</v>
      </c>
    </row>
    <row r="156" spans="19:24">
      <c r="S156" s="33" t="s">
        <v>47</v>
      </c>
      <c r="T156" s="266" t="s">
        <v>875</v>
      </c>
      <c r="U156" s="34">
        <v>25</v>
      </c>
      <c r="V156" s="242" t="s">
        <v>477</v>
      </c>
      <c r="W156" s="34"/>
      <c r="X156" s="185">
        <v>90</v>
      </c>
    </row>
    <row r="157" spans="19:24">
      <c r="S157" s="292"/>
      <c r="T157" s="34"/>
      <c r="U157" s="34"/>
      <c r="V157" s="34"/>
      <c r="W157" s="34"/>
      <c r="X157" s="185"/>
    </row>
    <row r="158" spans="19:24">
      <c r="S158" s="574"/>
      <c r="T158" s="10"/>
      <c r="U158" s="34"/>
      <c r="V158" s="34"/>
      <c r="W158" s="34"/>
      <c r="X158" s="185"/>
    </row>
    <row r="159" spans="19:24">
      <c r="S159" s="574"/>
      <c r="T159" s="266"/>
      <c r="U159" s="34"/>
      <c r="V159" s="34"/>
      <c r="W159" s="34"/>
      <c r="X159" s="185"/>
    </row>
    <row r="160" spans="19:24">
      <c r="S160" s="486"/>
      <c r="T160" s="266"/>
      <c r="U160" s="34"/>
      <c r="V160" s="34"/>
      <c r="W160" s="34"/>
      <c r="X160" s="185"/>
    </row>
    <row r="161" spans="19:24">
      <c r="S161" s="292"/>
      <c r="T161" s="246"/>
      <c r="U161" s="34"/>
      <c r="V161" s="34"/>
      <c r="W161" s="34"/>
      <c r="X161" s="185"/>
    </row>
    <row r="162" spans="19:24">
      <c r="S162" s="574" t="s">
        <v>13</v>
      </c>
      <c r="T162" s="266" t="s">
        <v>743</v>
      </c>
      <c r="U162" s="34">
        <v>100</v>
      </c>
      <c r="V162" s="266" t="s">
        <v>900</v>
      </c>
      <c r="W162" s="34"/>
      <c r="X162" s="185">
        <v>93</v>
      </c>
    </row>
    <row r="163" spans="19:24">
      <c r="S163" s="486"/>
      <c r="T163" s="266"/>
      <c r="U163" s="34"/>
      <c r="V163" s="266"/>
      <c r="W163" s="34"/>
      <c r="X163" s="185"/>
    </row>
    <row r="164" spans="19:24">
      <c r="S164" s="574" t="s">
        <v>65</v>
      </c>
      <c r="T164" s="266" t="s">
        <v>746</v>
      </c>
      <c r="U164" s="34">
        <v>25</v>
      </c>
      <c r="V164" s="266" t="s">
        <v>908</v>
      </c>
      <c r="W164" s="34"/>
      <c r="X164" s="185">
        <v>82</v>
      </c>
    </row>
    <row r="165" spans="19:24">
      <c r="S165" s="574" t="s">
        <v>863</v>
      </c>
      <c r="T165" s="34" t="s">
        <v>746</v>
      </c>
      <c r="U165" s="34">
        <v>25</v>
      </c>
      <c r="V165" s="34" t="s">
        <v>908</v>
      </c>
      <c r="W165" s="34"/>
      <c r="X165" s="185">
        <v>82</v>
      </c>
    </row>
    <row r="166" spans="19:24">
      <c r="S166" s="292" t="s">
        <v>41</v>
      </c>
      <c r="T166" s="34" t="s">
        <v>746</v>
      </c>
      <c r="U166" s="34">
        <v>25</v>
      </c>
      <c r="V166" s="34" t="s">
        <v>908</v>
      </c>
      <c r="W166" s="34"/>
      <c r="X166" s="185">
        <v>82</v>
      </c>
    </row>
    <row r="167" spans="19:24">
      <c r="S167" s="574" t="s">
        <v>863</v>
      </c>
      <c r="T167" s="266" t="s">
        <v>1139</v>
      </c>
      <c r="U167" s="34">
        <v>25</v>
      </c>
      <c r="V167" s="266" t="s">
        <v>269</v>
      </c>
      <c r="W167" s="34"/>
      <c r="X167" s="185">
        <v>82</v>
      </c>
    </row>
    <row r="168" spans="19:24">
      <c r="S168" s="486"/>
      <c r="T168" s="70"/>
      <c r="U168" s="9"/>
      <c r="V168" s="34"/>
      <c r="W168" s="34"/>
      <c r="X168" s="185"/>
    </row>
    <row r="169" spans="19:24">
      <c r="S169" s="574" t="s">
        <v>570</v>
      </c>
      <c r="T169" s="70" t="s">
        <v>899</v>
      </c>
      <c r="U169" s="9">
        <v>25</v>
      </c>
      <c r="V169" s="34" t="s">
        <v>271</v>
      </c>
      <c r="W169" s="34"/>
      <c r="X169" s="185">
        <v>83</v>
      </c>
    </row>
    <row r="170" spans="19:24">
      <c r="S170" s="574" t="s">
        <v>13</v>
      </c>
      <c r="T170" s="70" t="s">
        <v>899</v>
      </c>
      <c r="U170" s="9">
        <v>25</v>
      </c>
      <c r="V170" s="34" t="s">
        <v>271</v>
      </c>
      <c r="W170" s="34"/>
      <c r="X170" s="185">
        <v>83</v>
      </c>
    </row>
    <row r="171" spans="19:24">
      <c r="S171" s="574" t="s">
        <v>51</v>
      </c>
      <c r="T171" s="70" t="s">
        <v>899</v>
      </c>
      <c r="U171" s="9">
        <v>25</v>
      </c>
      <c r="V171" s="34" t="s">
        <v>271</v>
      </c>
      <c r="W171" s="34"/>
      <c r="X171" s="185">
        <v>83</v>
      </c>
    </row>
    <row r="172" spans="19:24">
      <c r="S172" s="292" t="s">
        <v>23</v>
      </c>
      <c r="T172" s="34" t="s">
        <v>899</v>
      </c>
      <c r="U172" s="34">
        <v>25</v>
      </c>
      <c r="V172" s="34" t="s">
        <v>271</v>
      </c>
      <c r="W172" s="34"/>
      <c r="X172" s="185">
        <v>83</v>
      </c>
    </row>
    <row r="173" spans="19:24">
      <c r="S173" s="292" t="s">
        <v>47</v>
      </c>
      <c r="T173" s="34" t="s">
        <v>899</v>
      </c>
      <c r="U173" s="34">
        <v>25</v>
      </c>
      <c r="V173" s="34" t="s">
        <v>271</v>
      </c>
      <c r="W173" s="34"/>
      <c r="X173" s="185">
        <v>83</v>
      </c>
    </row>
    <row r="174" spans="19:24">
      <c r="S174" s="292"/>
      <c r="T174" s="34"/>
      <c r="U174" s="34"/>
      <c r="V174" s="34"/>
      <c r="W174" s="34"/>
      <c r="X174" s="185"/>
    </row>
    <row r="175" spans="19:24">
      <c r="S175" s="292"/>
      <c r="T175" s="34"/>
      <c r="U175" s="34"/>
      <c r="V175" s="34"/>
      <c r="W175" s="34"/>
      <c r="X175" s="185"/>
    </row>
    <row r="176" spans="19:24">
      <c r="S176" s="292"/>
      <c r="T176" s="34"/>
      <c r="U176" s="34"/>
      <c r="V176" s="34"/>
      <c r="W176" s="34"/>
      <c r="X176" s="185"/>
    </row>
    <row r="177" spans="19:24">
      <c r="S177" s="353"/>
      <c r="T177" s="246"/>
      <c r="U177" s="34"/>
      <c r="V177" s="34"/>
      <c r="W177" s="34"/>
      <c r="X177" s="185"/>
    </row>
    <row r="178" spans="19:24">
      <c r="S178" s="292"/>
      <c r="T178" s="246"/>
      <c r="U178" s="34"/>
      <c r="V178" s="34"/>
      <c r="W178" s="34"/>
      <c r="X178" s="185"/>
    </row>
    <row r="179" spans="19:24">
      <c r="S179" s="292"/>
      <c r="T179" s="246"/>
      <c r="U179" s="34"/>
      <c r="V179" s="34"/>
      <c r="W179" s="34"/>
      <c r="X179" s="185"/>
    </row>
    <row r="180" spans="19:24">
      <c r="S180" s="353" t="s">
        <v>23</v>
      </c>
      <c r="T180" s="266" t="s">
        <v>2268</v>
      </c>
      <c r="U180" s="34">
        <v>25</v>
      </c>
      <c r="V180" s="266" t="s">
        <v>2092</v>
      </c>
      <c r="W180" s="34"/>
      <c r="X180" s="185">
        <v>66</v>
      </c>
    </row>
    <row r="181" spans="19:24">
      <c r="S181" s="574" t="s">
        <v>13</v>
      </c>
      <c r="T181" s="266" t="s">
        <v>2268</v>
      </c>
      <c r="U181" s="34">
        <v>25</v>
      </c>
      <c r="V181" s="266" t="s">
        <v>2092</v>
      </c>
      <c r="W181" s="34"/>
      <c r="X181" s="185">
        <v>66</v>
      </c>
    </row>
    <row r="182" spans="19:24">
      <c r="S182" s="292"/>
      <c r="T182" s="246"/>
      <c r="U182" s="34"/>
      <c r="V182" s="34"/>
      <c r="W182" s="34"/>
      <c r="X182" s="185"/>
    </row>
    <row r="183" spans="19:24">
      <c r="S183" s="292"/>
      <c r="T183" s="246"/>
      <c r="U183" s="34"/>
      <c r="V183" s="34"/>
      <c r="W183" s="34"/>
      <c r="X183" s="185"/>
    </row>
    <row r="184" spans="19:24">
      <c r="S184" s="292"/>
      <c r="T184" s="246"/>
      <c r="U184" s="34"/>
      <c r="V184" s="34"/>
      <c r="W184" s="34"/>
      <c r="X184" s="185"/>
    </row>
    <row r="185" spans="19:24">
      <c r="S185" s="574"/>
      <c r="T185" s="266"/>
      <c r="U185" s="34"/>
      <c r="V185" s="34"/>
      <c r="W185" s="34"/>
      <c r="X185" s="185"/>
    </row>
    <row r="186" spans="19:24">
      <c r="S186" s="292"/>
      <c r="T186" s="246"/>
      <c r="U186" s="34"/>
      <c r="V186" s="34"/>
      <c r="W186" s="34"/>
      <c r="X186" s="185"/>
    </row>
    <row r="187" spans="19:24">
      <c r="S187" s="292"/>
      <c r="T187" s="246"/>
      <c r="U187" s="34"/>
      <c r="V187" s="34"/>
      <c r="W187" s="34"/>
      <c r="X187" s="185"/>
    </row>
    <row r="188" spans="19:24">
      <c r="S188" s="292"/>
      <c r="T188" s="246"/>
      <c r="U188" s="34"/>
      <c r="V188" s="34"/>
      <c r="W188" s="34"/>
      <c r="X188" s="185"/>
    </row>
    <row r="189" spans="19:24">
      <c r="S189" s="292"/>
      <c r="T189" s="246"/>
      <c r="U189" s="34"/>
      <c r="V189" s="34"/>
      <c r="W189" s="34"/>
      <c r="X189" s="185"/>
    </row>
    <row r="190" spans="19:24">
      <c r="S190" s="292"/>
      <c r="T190" s="246"/>
      <c r="U190" s="34"/>
      <c r="V190" s="34"/>
      <c r="W190" s="34"/>
      <c r="X190" s="185"/>
    </row>
    <row r="191" spans="19:24">
      <c r="S191" s="292"/>
      <c r="T191" s="246"/>
      <c r="U191" s="34"/>
      <c r="V191" s="34"/>
      <c r="W191" s="34"/>
      <c r="X191" s="185"/>
    </row>
    <row r="192" spans="19:24">
      <c r="S192" s="292"/>
      <c r="T192" s="246"/>
      <c r="U192" s="34"/>
      <c r="V192" s="34"/>
      <c r="W192" s="34"/>
      <c r="X192" s="185"/>
    </row>
  </sheetData>
  <autoFilter ref="H6:Q107" xr:uid="{00000000-0001-0000-1B00-000000000000}"/>
  <dataConsolidate/>
  <mergeCells count="42">
    <mergeCell ref="AP7:AR7"/>
    <mergeCell ref="Z4:Z5"/>
    <mergeCell ref="AA4:AA5"/>
    <mergeCell ref="AC4:AC5"/>
    <mergeCell ref="AE4:AE5"/>
    <mergeCell ref="AF4:AF5"/>
    <mergeCell ref="AP1:AQ1"/>
    <mergeCell ref="AL4:AL5"/>
    <mergeCell ref="AM4:AM5"/>
    <mergeCell ref="AN4:AN5"/>
    <mergeCell ref="Z1:AA2"/>
    <mergeCell ref="AC1:AC2"/>
    <mergeCell ref="AE1:AN2"/>
    <mergeCell ref="AG4:AG5"/>
    <mergeCell ref="AH4:AH5"/>
    <mergeCell ref="AJ4:AJ5"/>
    <mergeCell ref="AK4:AK5"/>
    <mergeCell ref="J4:J5"/>
    <mergeCell ref="K4:K5"/>
    <mergeCell ref="L4:L5"/>
    <mergeCell ref="B47:B48"/>
    <mergeCell ref="B4:B5"/>
    <mergeCell ref="C4:C5"/>
    <mergeCell ref="D4:D5"/>
    <mergeCell ref="E4:E5"/>
    <mergeCell ref="G4:H4"/>
    <mergeCell ref="B1:E2"/>
    <mergeCell ref="J1:Q2"/>
    <mergeCell ref="S1:X2"/>
    <mergeCell ref="H2:I2"/>
    <mergeCell ref="S4:S5"/>
    <mergeCell ref="T4:T5"/>
    <mergeCell ref="U4:U5"/>
    <mergeCell ref="V4:V5"/>
    <mergeCell ref="W4:W5"/>
    <mergeCell ref="M3:N3"/>
    <mergeCell ref="X4:X5"/>
    <mergeCell ref="N4:N5"/>
    <mergeCell ref="O4:O5"/>
    <mergeCell ref="P4:Q4"/>
    <mergeCell ref="M4:M5"/>
    <mergeCell ref="I4:I5"/>
  </mergeCells>
  <phoneticPr fontId="9"/>
  <dataValidations count="6">
    <dataValidation type="list" allowBlank="1" showInputMessage="1" showErrorMessage="1" sqref="S75:S79 S82:S84 S137:S140 S60:S71 S58 S73 S102:S109 S111:S134 S177 S86:S98 S180" xr:uid="{279CA376-42BD-4D88-A611-48D8053E38F3}">
      <formula1>$I$2:$I$15</formula1>
    </dataValidation>
    <dataValidation type="list" allowBlank="1" showInputMessage="1" sqref="W95" xr:uid="{9B49507B-1EBC-49FF-AFC7-02A9EF2D696C}">
      <formula1>$M$2:$M$29</formula1>
    </dataValidation>
    <dataValidation type="list" allowBlank="1" showInputMessage="1" sqref="W94" xr:uid="{18DF9EF9-8060-48B9-AB1D-F42E98F3B5CF}">
      <formula1>$M$2:$M$26</formula1>
    </dataValidation>
    <dataValidation type="list" allowBlank="1" showInputMessage="1" showErrorMessage="1" sqref="S158:S159 S162 S164:S165 S181 S141:S145 S110 S135:S136 S167 S147:S153 S185 S169:S171 S155" xr:uid="{5D2983E0-4D25-49DC-A9B1-7BE06DDA80A2}">
      <formula1>$I$2:$I$16</formula1>
    </dataValidation>
    <dataValidation type="list" allowBlank="1" showInputMessage="1" sqref="W83 W81" xr:uid="{B5FB4F94-DD4C-4F2D-8620-B9B9942FB4C3}">
      <formula1>$M$2:$M$24</formula1>
    </dataValidation>
    <dataValidation type="list" allowBlank="1" showInputMessage="1" showErrorMessage="1" sqref="S72" xr:uid="{B2CFABED-790C-494A-A651-5D009EF8471E}">
      <formula1>$I$2:$I$17</formula1>
    </dataValidation>
  </dataValidations>
  <pageMargins left="0.7" right="0.7" top="0.75" bottom="0.75" header="0.3" footer="0.3"/>
  <pageSetup paperSize="9" orientation="portrait" r:id="rId1"/>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dimension ref="B1:AO9468"/>
  <sheetViews>
    <sheetView workbookViewId="0">
      <selection activeCell="T21" sqref="T21"/>
    </sheetView>
  </sheetViews>
  <sheetFormatPr defaultRowHeight="13.5"/>
  <cols>
    <col min="5" max="6" width="9.25" customWidth="1"/>
    <col min="11" max="11" width="13.875" bestFit="1" customWidth="1"/>
    <col min="12" max="12" width="10.375" style="171" customWidth="1"/>
    <col min="13" max="13" width="9" hidden="1" customWidth="1"/>
    <col min="14" max="16" width="9" style="171"/>
    <col min="17" max="17" width="11.625" customWidth="1"/>
    <col min="18" max="18" width="5.875" style="171" customWidth="1"/>
  </cols>
  <sheetData>
    <row r="1" spans="2:41">
      <c r="L1" s="342" t="str">
        <f ca="1">TEXT(NOW(),"yyyy")&amp;"/4/1"</f>
        <v>2025/4/1</v>
      </c>
      <c r="M1" s="34"/>
      <c r="N1" s="341" t="str">
        <f>F4</f>
        <v>朝勤</v>
      </c>
      <c r="O1" s="341" t="str">
        <f>G4</f>
        <v>午勤</v>
      </c>
      <c r="P1" s="341" t="str">
        <f>H4</f>
        <v>夜勤</v>
      </c>
      <c r="Q1" s="371" t="str">
        <f ca="1">TEXT(NOW(),"yyyy/m/d")</f>
        <v>2025/8/21</v>
      </c>
      <c r="R1" s="372" t="str">
        <f ca="1">TEXT(NOW(),"aaa")</f>
        <v>木</v>
      </c>
      <c r="AF1">
        <v>2023</v>
      </c>
      <c r="AJ1">
        <v>4</v>
      </c>
      <c r="AL1">
        <v>11</v>
      </c>
      <c r="AO1" s="339">
        <v>45027</v>
      </c>
    </row>
    <row r="2" spans="2:41">
      <c r="B2" t="s">
        <v>702</v>
      </c>
      <c r="F2" s="338">
        <v>45017</v>
      </c>
      <c r="N2" s="337" t="s">
        <v>699</v>
      </c>
      <c r="O2" s="337" t="s">
        <v>700</v>
      </c>
      <c r="P2" s="337" t="s">
        <v>701</v>
      </c>
      <c r="R2" s="3"/>
    </row>
    <row r="3" spans="2:41" ht="15.75" customHeight="1">
      <c r="B3" s="337" t="s">
        <v>699</v>
      </c>
      <c r="C3" s="337" t="s">
        <v>700</v>
      </c>
      <c r="D3" s="337" t="s">
        <v>701</v>
      </c>
      <c r="F3" s="337" t="s">
        <v>699</v>
      </c>
      <c r="G3" s="337" t="s">
        <v>700</v>
      </c>
      <c r="H3" s="337" t="s">
        <v>701</v>
      </c>
      <c r="K3" s="339">
        <v>45689</v>
      </c>
      <c r="L3" s="171" t="s">
        <v>839</v>
      </c>
      <c r="N3" s="171" t="s">
        <v>828</v>
      </c>
      <c r="O3" s="171" t="s">
        <v>829</v>
      </c>
      <c r="P3" s="171" t="s">
        <v>830</v>
      </c>
    </row>
    <row r="4" spans="2:41">
      <c r="B4" s="43" t="str">
        <f>ｽﾘｯﾄ作業日誌!AR3</f>
        <v>牧野</v>
      </c>
      <c r="C4" s="43" t="str">
        <f>ｽﾘｯﾄ作業日誌!AT3</f>
        <v>杉山</v>
      </c>
      <c r="D4" s="43" t="str">
        <f>ｽﾘｯﾄ作業日誌!AV3</f>
        <v>伊藤</v>
      </c>
      <c r="F4" s="43" t="s">
        <v>748</v>
      </c>
      <c r="G4" s="43" t="s">
        <v>749</v>
      </c>
      <c r="H4" s="43" t="s">
        <v>599</v>
      </c>
      <c r="K4" s="339">
        <v>45690</v>
      </c>
      <c r="L4" s="171" t="s">
        <v>840</v>
      </c>
      <c r="N4" s="171" t="s">
        <v>770</v>
      </c>
      <c r="O4" s="171" t="s">
        <v>771</v>
      </c>
      <c r="P4" s="171" t="s">
        <v>772</v>
      </c>
      <c r="U4" s="171"/>
      <c r="V4" s="171"/>
      <c r="W4" s="171"/>
    </row>
    <row r="5" spans="2:41">
      <c r="F5" s="171"/>
      <c r="G5" s="171"/>
      <c r="H5" s="171"/>
      <c r="K5" s="339">
        <v>45691</v>
      </c>
      <c r="L5" s="171" t="s">
        <v>833</v>
      </c>
      <c r="N5" s="171" t="s">
        <v>830</v>
      </c>
      <c r="O5" s="171" t="s">
        <v>828</v>
      </c>
      <c r="P5" s="171" t="s">
        <v>771</v>
      </c>
      <c r="U5" s="171"/>
      <c r="V5" s="171"/>
      <c r="W5" s="171"/>
    </row>
    <row r="6" spans="2:41">
      <c r="K6" s="339">
        <v>45692</v>
      </c>
      <c r="L6" s="171" t="s">
        <v>835</v>
      </c>
      <c r="N6" s="171" t="s">
        <v>830</v>
      </c>
      <c r="O6" s="171" t="s">
        <v>828</v>
      </c>
      <c r="P6" s="171" t="s">
        <v>829</v>
      </c>
      <c r="U6" s="171"/>
      <c r="V6" s="171"/>
      <c r="W6" s="171"/>
    </row>
    <row r="7" spans="2:41">
      <c r="K7" s="339">
        <v>45693</v>
      </c>
      <c r="L7" s="171" t="s">
        <v>836</v>
      </c>
      <c r="N7" s="171" t="s">
        <v>772</v>
      </c>
      <c r="O7" s="171" t="s">
        <v>770</v>
      </c>
      <c r="P7" s="171" t="s">
        <v>829</v>
      </c>
      <c r="U7" s="171"/>
      <c r="V7" s="171"/>
      <c r="W7" s="171"/>
    </row>
    <row r="8" spans="2:41">
      <c r="K8" s="339">
        <v>45694</v>
      </c>
      <c r="L8" s="171" t="s">
        <v>837</v>
      </c>
      <c r="N8" s="171" t="s">
        <v>830</v>
      </c>
      <c r="O8" s="171" t="s">
        <v>828</v>
      </c>
      <c r="P8" s="171" t="s">
        <v>829</v>
      </c>
      <c r="U8" s="171"/>
      <c r="V8" s="171"/>
      <c r="W8" s="171"/>
    </row>
    <row r="9" spans="2:41">
      <c r="K9" s="339">
        <v>45695</v>
      </c>
      <c r="L9" s="171" t="s">
        <v>838</v>
      </c>
      <c r="N9" s="171" t="s">
        <v>772</v>
      </c>
      <c r="O9" s="171" t="s">
        <v>770</v>
      </c>
      <c r="P9" s="171" t="s">
        <v>771</v>
      </c>
      <c r="U9" s="171"/>
      <c r="V9" s="171"/>
      <c r="W9" s="171"/>
    </row>
    <row r="10" spans="2:41">
      <c r="E10" s="339"/>
      <c r="K10" s="339">
        <v>45696</v>
      </c>
      <c r="L10" s="171" t="s">
        <v>839</v>
      </c>
      <c r="N10" s="171" t="s">
        <v>830</v>
      </c>
      <c r="O10" s="171" t="s">
        <v>828</v>
      </c>
      <c r="P10" s="171" t="s">
        <v>829</v>
      </c>
      <c r="U10" s="171"/>
      <c r="V10" s="171"/>
      <c r="W10" s="171"/>
    </row>
    <row r="11" spans="2:41">
      <c r="K11" s="339">
        <v>45697</v>
      </c>
      <c r="L11" s="171" t="s">
        <v>840</v>
      </c>
      <c r="N11" s="171" t="s">
        <v>772</v>
      </c>
      <c r="O11" s="171" t="s">
        <v>828</v>
      </c>
      <c r="P11" s="171" t="s">
        <v>771</v>
      </c>
      <c r="U11" s="171"/>
      <c r="V11" s="171"/>
      <c r="W11" s="171"/>
    </row>
    <row r="12" spans="2:41">
      <c r="K12" s="339">
        <v>45698</v>
      </c>
      <c r="L12" s="171" t="s">
        <v>833</v>
      </c>
      <c r="N12" s="171" t="s">
        <v>771</v>
      </c>
      <c r="O12" s="171" t="s">
        <v>830</v>
      </c>
      <c r="P12" s="171" t="s">
        <v>828</v>
      </c>
      <c r="U12" s="171"/>
      <c r="V12" s="171"/>
      <c r="W12" s="171"/>
    </row>
    <row r="13" spans="2:41">
      <c r="K13" s="339">
        <v>45699</v>
      </c>
      <c r="L13" s="171" t="s">
        <v>835</v>
      </c>
      <c r="N13" s="171" t="s">
        <v>771</v>
      </c>
      <c r="O13" s="171" t="s">
        <v>830</v>
      </c>
      <c r="P13" s="171" t="s">
        <v>832</v>
      </c>
      <c r="U13" s="171"/>
      <c r="V13" s="171"/>
      <c r="W13" s="171"/>
    </row>
    <row r="14" spans="2:41">
      <c r="K14" s="339">
        <v>45700</v>
      </c>
      <c r="L14" s="171" t="s">
        <v>836</v>
      </c>
      <c r="N14" s="171" t="s">
        <v>771</v>
      </c>
      <c r="O14" s="171" t="s">
        <v>830</v>
      </c>
      <c r="P14" s="171" t="s">
        <v>828</v>
      </c>
      <c r="U14" s="171"/>
      <c r="V14" s="171"/>
      <c r="W14" s="171"/>
    </row>
    <row r="15" spans="2:41">
      <c r="K15" s="339">
        <v>45701</v>
      </c>
      <c r="L15" s="171" t="s">
        <v>837</v>
      </c>
      <c r="N15" s="171" t="s">
        <v>829</v>
      </c>
      <c r="O15" s="171" t="s">
        <v>830</v>
      </c>
      <c r="P15" s="171" t="s">
        <v>828</v>
      </c>
      <c r="U15" s="171"/>
      <c r="V15" s="171"/>
      <c r="W15" s="171"/>
    </row>
    <row r="16" spans="2:41">
      <c r="K16" s="339">
        <v>45702</v>
      </c>
      <c r="L16" s="171" t="s">
        <v>838</v>
      </c>
      <c r="N16" s="171" t="s">
        <v>831</v>
      </c>
      <c r="O16" s="171" t="s">
        <v>830</v>
      </c>
      <c r="P16" s="171" t="s">
        <v>828</v>
      </c>
      <c r="U16" s="171"/>
      <c r="V16" s="171"/>
      <c r="W16" s="171"/>
    </row>
    <row r="17" spans="11:23">
      <c r="K17" s="339">
        <v>45703</v>
      </c>
      <c r="L17" s="171" t="s">
        <v>839</v>
      </c>
      <c r="N17" s="171" t="s">
        <v>829</v>
      </c>
      <c r="O17" s="171" t="s">
        <v>772</v>
      </c>
      <c r="P17" s="171" t="s">
        <v>828</v>
      </c>
      <c r="U17" s="171"/>
      <c r="V17" s="171"/>
      <c r="W17" s="171"/>
    </row>
    <row r="18" spans="11:23">
      <c r="K18" s="339">
        <v>45704</v>
      </c>
      <c r="L18" s="171" t="s">
        <v>840</v>
      </c>
      <c r="N18" s="171" t="s">
        <v>771</v>
      </c>
      <c r="O18" s="171" t="s">
        <v>830</v>
      </c>
      <c r="P18" s="171" t="s">
        <v>770</v>
      </c>
      <c r="U18" s="171"/>
      <c r="V18" s="171"/>
      <c r="W18" s="171"/>
    </row>
    <row r="19" spans="11:23">
      <c r="K19" s="339">
        <v>45705</v>
      </c>
      <c r="L19" s="171" t="s">
        <v>833</v>
      </c>
      <c r="N19" s="171" t="s">
        <v>828</v>
      </c>
      <c r="O19" s="171" t="s">
        <v>829</v>
      </c>
      <c r="P19" s="171" t="s">
        <v>830</v>
      </c>
      <c r="U19" s="171"/>
      <c r="V19" s="171"/>
      <c r="W19" s="171"/>
    </row>
    <row r="20" spans="11:23">
      <c r="K20" s="339">
        <v>45706</v>
      </c>
      <c r="L20" s="171" t="s">
        <v>835</v>
      </c>
      <c r="N20" s="171" t="s">
        <v>828</v>
      </c>
      <c r="O20" s="171" t="s">
        <v>829</v>
      </c>
      <c r="P20" s="171" t="s">
        <v>772</v>
      </c>
      <c r="U20" s="171"/>
      <c r="V20" s="171"/>
      <c r="W20" s="171"/>
    </row>
    <row r="21" spans="11:23">
      <c r="K21" s="339">
        <v>45707</v>
      </c>
      <c r="L21" s="171" t="s">
        <v>836</v>
      </c>
      <c r="N21" s="171" t="s">
        <v>828</v>
      </c>
      <c r="O21" s="171" t="s">
        <v>831</v>
      </c>
      <c r="P21" s="171" t="s">
        <v>834</v>
      </c>
      <c r="U21" s="171"/>
      <c r="V21" s="171"/>
      <c r="W21" s="171"/>
    </row>
    <row r="22" spans="11:23">
      <c r="K22" s="339">
        <v>45708</v>
      </c>
      <c r="L22" s="171" t="s">
        <v>837</v>
      </c>
      <c r="N22" s="171" t="s">
        <v>770</v>
      </c>
      <c r="O22" s="171" t="s">
        <v>829</v>
      </c>
      <c r="P22" s="171" t="s">
        <v>830</v>
      </c>
      <c r="U22" s="171"/>
      <c r="V22" s="171"/>
      <c r="W22" s="171"/>
    </row>
    <row r="23" spans="11:23">
      <c r="K23" s="339">
        <v>45709</v>
      </c>
      <c r="L23" s="171" t="s">
        <v>838</v>
      </c>
      <c r="N23" s="171" t="s">
        <v>828</v>
      </c>
      <c r="O23" s="171" t="s">
        <v>829</v>
      </c>
      <c r="P23" s="171" t="s">
        <v>830</v>
      </c>
      <c r="U23" s="171"/>
      <c r="V23" s="171"/>
      <c r="W23" s="171"/>
    </row>
    <row r="24" spans="11:23">
      <c r="K24" s="339">
        <v>45710</v>
      </c>
      <c r="L24" s="171" t="s">
        <v>839</v>
      </c>
      <c r="N24" s="171" t="s">
        <v>832</v>
      </c>
      <c r="O24" s="171" t="s">
        <v>771</v>
      </c>
      <c r="P24" s="171" t="s">
        <v>830</v>
      </c>
      <c r="U24" s="171"/>
      <c r="V24" s="171"/>
      <c r="W24" s="171"/>
    </row>
    <row r="25" spans="11:23">
      <c r="K25" s="339">
        <v>45711</v>
      </c>
      <c r="L25" s="171" t="s">
        <v>840</v>
      </c>
      <c r="N25" s="171" t="s">
        <v>828</v>
      </c>
      <c r="O25" s="171" t="s">
        <v>829</v>
      </c>
      <c r="P25" s="171" t="s">
        <v>772</v>
      </c>
    </row>
    <row r="26" spans="11:23">
      <c r="K26" s="339">
        <v>45712</v>
      </c>
      <c r="L26" s="171" t="s">
        <v>833</v>
      </c>
      <c r="N26" s="171" t="s">
        <v>834</v>
      </c>
      <c r="O26" s="171" t="s">
        <v>828</v>
      </c>
      <c r="P26" s="171" t="s">
        <v>771</v>
      </c>
    </row>
    <row r="27" spans="11:23">
      <c r="K27" s="339">
        <v>45713</v>
      </c>
      <c r="L27" s="171" t="s">
        <v>835</v>
      </c>
      <c r="N27" s="171" t="s">
        <v>830</v>
      </c>
      <c r="O27" s="171" t="s">
        <v>770</v>
      </c>
      <c r="P27" s="171" t="s">
        <v>829</v>
      </c>
    </row>
    <row r="28" spans="11:23">
      <c r="K28" s="339">
        <v>45714</v>
      </c>
      <c r="L28" s="171" t="s">
        <v>836</v>
      </c>
      <c r="N28" s="171" t="s">
        <v>772</v>
      </c>
      <c r="O28" s="171" t="s">
        <v>828</v>
      </c>
      <c r="P28" s="171" t="s">
        <v>829</v>
      </c>
    </row>
    <row r="29" spans="11:23">
      <c r="K29" s="339">
        <v>45715</v>
      </c>
      <c r="L29" s="171" t="s">
        <v>837</v>
      </c>
      <c r="N29" s="171" t="s">
        <v>834</v>
      </c>
      <c r="O29" s="171" t="s">
        <v>828</v>
      </c>
      <c r="P29" s="171" t="s">
        <v>771</v>
      </c>
    </row>
    <row r="30" spans="11:23">
      <c r="K30" s="339">
        <v>45716</v>
      </c>
      <c r="L30" s="171" t="s">
        <v>838</v>
      </c>
      <c r="N30" s="171" t="s">
        <v>772</v>
      </c>
      <c r="O30" s="171" t="s">
        <v>770</v>
      </c>
      <c r="P30" s="171" t="s">
        <v>771</v>
      </c>
    </row>
    <row r="31" spans="11:23">
      <c r="K31" s="339">
        <v>45717</v>
      </c>
      <c r="L31" s="171" t="s">
        <v>839</v>
      </c>
      <c r="N31" s="171" t="s">
        <v>830</v>
      </c>
      <c r="O31" s="171" t="s">
        <v>828</v>
      </c>
      <c r="P31" s="171" t="s">
        <v>829</v>
      </c>
    </row>
    <row r="32" spans="11:23">
      <c r="K32" s="339">
        <v>45718</v>
      </c>
      <c r="L32" s="171" t="s">
        <v>840</v>
      </c>
      <c r="N32" s="171" t="s">
        <v>772</v>
      </c>
      <c r="O32" s="171" t="s">
        <v>770</v>
      </c>
      <c r="P32" s="171" t="s">
        <v>771</v>
      </c>
    </row>
    <row r="33" spans="11:16">
      <c r="K33" s="339">
        <v>45719</v>
      </c>
      <c r="L33" s="171" t="s">
        <v>833</v>
      </c>
      <c r="N33" s="171" t="s">
        <v>829</v>
      </c>
      <c r="O33" s="171" t="s">
        <v>830</v>
      </c>
      <c r="P33" s="171" t="s">
        <v>828</v>
      </c>
    </row>
    <row r="34" spans="11:16">
      <c r="K34" s="339">
        <v>45720</v>
      </c>
      <c r="L34" s="171" t="s">
        <v>835</v>
      </c>
      <c r="N34" s="171" t="s">
        <v>829</v>
      </c>
      <c r="O34" s="171" t="s">
        <v>772</v>
      </c>
      <c r="P34" s="171" t="s">
        <v>828</v>
      </c>
    </row>
    <row r="35" spans="11:16">
      <c r="K35" s="339">
        <v>45721</v>
      </c>
      <c r="L35" s="171" t="s">
        <v>836</v>
      </c>
      <c r="N35" s="171" t="s">
        <v>829</v>
      </c>
      <c r="O35" s="171" t="s">
        <v>830</v>
      </c>
      <c r="P35" s="171" t="s">
        <v>832</v>
      </c>
    </row>
    <row r="36" spans="11:16">
      <c r="K36" s="339">
        <v>45722</v>
      </c>
      <c r="L36" s="171" t="s">
        <v>837</v>
      </c>
      <c r="N36" s="171" t="s">
        <v>829</v>
      </c>
      <c r="O36" s="171" t="s">
        <v>834</v>
      </c>
      <c r="P36" s="171" t="s">
        <v>828</v>
      </c>
    </row>
    <row r="37" spans="11:16">
      <c r="K37" s="339">
        <v>45723</v>
      </c>
      <c r="L37" s="171" t="s">
        <v>838</v>
      </c>
      <c r="N37" s="171" t="s">
        <v>829</v>
      </c>
      <c r="O37" s="171" t="s">
        <v>830</v>
      </c>
      <c r="P37" s="171" t="s">
        <v>828</v>
      </c>
    </row>
    <row r="38" spans="11:16">
      <c r="K38" s="339">
        <v>45724</v>
      </c>
      <c r="L38" s="171" t="s">
        <v>839</v>
      </c>
      <c r="N38" s="171" t="s">
        <v>831</v>
      </c>
      <c r="O38" s="171" t="s">
        <v>830</v>
      </c>
      <c r="P38" s="171" t="s">
        <v>828</v>
      </c>
    </row>
    <row r="39" spans="11:16">
      <c r="K39" s="339">
        <v>45725</v>
      </c>
      <c r="L39" s="171" t="s">
        <v>840</v>
      </c>
      <c r="N39" s="171" t="s">
        <v>829</v>
      </c>
      <c r="O39" s="171" t="s">
        <v>772</v>
      </c>
      <c r="P39" s="171" t="s">
        <v>828</v>
      </c>
    </row>
    <row r="40" spans="11:16">
      <c r="K40" s="339">
        <v>45726</v>
      </c>
      <c r="L40" s="171" t="s">
        <v>833</v>
      </c>
      <c r="N40" s="171" t="s">
        <v>770</v>
      </c>
      <c r="O40" s="171" t="s">
        <v>831</v>
      </c>
      <c r="P40" s="171" t="s">
        <v>772</v>
      </c>
    </row>
    <row r="41" spans="11:16">
      <c r="K41" s="339">
        <v>45727</v>
      </c>
      <c r="L41" s="171" t="s">
        <v>835</v>
      </c>
      <c r="N41" s="171" t="s">
        <v>828</v>
      </c>
      <c r="O41" s="171" t="s">
        <v>829</v>
      </c>
      <c r="P41" s="171" t="s">
        <v>830</v>
      </c>
    </row>
    <row r="42" spans="11:16">
      <c r="K42" s="339">
        <v>45728</v>
      </c>
      <c r="L42" s="171" t="s">
        <v>836</v>
      </c>
      <c r="N42" s="171" t="s">
        <v>770</v>
      </c>
      <c r="O42" s="171" t="s">
        <v>829</v>
      </c>
      <c r="P42" s="171" t="s">
        <v>772</v>
      </c>
    </row>
    <row r="43" spans="11:16">
      <c r="K43" s="339">
        <v>45729</v>
      </c>
      <c r="L43" s="171" t="s">
        <v>837</v>
      </c>
      <c r="N43" s="171" t="s">
        <v>832</v>
      </c>
      <c r="O43" s="171" t="s">
        <v>829</v>
      </c>
      <c r="P43" s="171" t="s">
        <v>772</v>
      </c>
    </row>
    <row r="44" spans="11:16">
      <c r="K44" s="339">
        <v>45730</v>
      </c>
      <c r="L44" s="171" t="s">
        <v>838</v>
      </c>
      <c r="N44" s="171" t="s">
        <v>828</v>
      </c>
      <c r="O44" s="171" t="s">
        <v>771</v>
      </c>
      <c r="P44" s="171" t="s">
        <v>772</v>
      </c>
    </row>
    <row r="45" spans="11:16">
      <c r="K45" s="339">
        <v>45731</v>
      </c>
      <c r="L45" s="171" t="s">
        <v>839</v>
      </c>
      <c r="N45" s="171" t="s">
        <v>770</v>
      </c>
      <c r="O45" s="171" t="s">
        <v>829</v>
      </c>
      <c r="P45" s="171" t="s">
        <v>830</v>
      </c>
    </row>
    <row r="46" spans="11:16">
      <c r="K46" s="339">
        <v>45732</v>
      </c>
      <c r="L46" s="171" t="s">
        <v>840</v>
      </c>
      <c r="N46" s="171" t="s">
        <v>828</v>
      </c>
      <c r="O46" s="171" t="s">
        <v>829</v>
      </c>
      <c r="P46" s="171" t="s">
        <v>772</v>
      </c>
    </row>
    <row r="47" spans="11:16">
      <c r="K47" s="339">
        <v>45733</v>
      </c>
      <c r="L47" s="171" t="s">
        <v>833</v>
      </c>
      <c r="N47" s="171" t="s">
        <v>834</v>
      </c>
      <c r="O47" s="171" t="s">
        <v>770</v>
      </c>
      <c r="P47" s="171" t="s">
        <v>829</v>
      </c>
    </row>
    <row r="48" spans="11:16">
      <c r="K48" s="339">
        <v>45734</v>
      </c>
      <c r="L48" s="171" t="s">
        <v>835</v>
      </c>
      <c r="N48" s="171" t="s">
        <v>772</v>
      </c>
      <c r="O48" s="171" t="s">
        <v>770</v>
      </c>
      <c r="P48" s="171" t="s">
        <v>829</v>
      </c>
    </row>
    <row r="49" spans="11:16">
      <c r="K49" s="339">
        <v>45735</v>
      </c>
      <c r="L49" s="171" t="s">
        <v>836</v>
      </c>
      <c r="N49" s="171" t="s">
        <v>830</v>
      </c>
      <c r="O49" s="171" t="s">
        <v>828</v>
      </c>
      <c r="P49" s="171" t="s">
        <v>771</v>
      </c>
    </row>
    <row r="50" spans="11:16">
      <c r="K50" s="339">
        <v>45736</v>
      </c>
      <c r="L50" s="171" t="s">
        <v>837</v>
      </c>
      <c r="N50" s="171" t="s">
        <v>772</v>
      </c>
      <c r="O50" s="171" t="s">
        <v>828</v>
      </c>
      <c r="P50" s="171" t="s">
        <v>829</v>
      </c>
    </row>
    <row r="51" spans="11:16">
      <c r="K51" s="339">
        <v>45737</v>
      </c>
      <c r="L51" s="171" t="s">
        <v>838</v>
      </c>
      <c r="N51" s="171" t="s">
        <v>834</v>
      </c>
      <c r="O51" s="171" t="s">
        <v>828</v>
      </c>
      <c r="P51" s="171" t="s">
        <v>771</v>
      </c>
    </row>
    <row r="52" spans="11:16">
      <c r="K52" s="339">
        <v>45738</v>
      </c>
      <c r="L52" s="171" t="s">
        <v>839</v>
      </c>
      <c r="N52" s="171" t="s">
        <v>830</v>
      </c>
      <c r="O52" s="171" t="s">
        <v>770</v>
      </c>
      <c r="P52" s="171" t="s">
        <v>829</v>
      </c>
    </row>
    <row r="53" spans="11:16">
      <c r="K53" s="339">
        <v>45739</v>
      </c>
      <c r="L53" s="171" t="s">
        <v>840</v>
      </c>
      <c r="N53" s="171" t="s">
        <v>830</v>
      </c>
      <c r="O53" s="171" t="s">
        <v>828</v>
      </c>
      <c r="P53" s="171" t="s">
        <v>829</v>
      </c>
    </row>
    <row r="54" spans="11:16">
      <c r="K54" s="339">
        <v>45740</v>
      </c>
      <c r="L54" s="171" t="s">
        <v>833</v>
      </c>
      <c r="N54" s="171" t="s">
        <v>829</v>
      </c>
      <c r="O54" s="171" t="s">
        <v>834</v>
      </c>
      <c r="P54" s="171" t="s">
        <v>828</v>
      </c>
    </row>
    <row r="55" spans="11:16">
      <c r="K55" s="339">
        <v>45741</v>
      </c>
      <c r="L55" s="171" t="s">
        <v>835</v>
      </c>
      <c r="N55" s="171" t="s">
        <v>829</v>
      </c>
      <c r="O55" s="171" t="s">
        <v>830</v>
      </c>
      <c r="P55" s="171" t="s">
        <v>770</v>
      </c>
    </row>
    <row r="56" spans="11:16">
      <c r="K56" s="339">
        <v>45742</v>
      </c>
      <c r="L56" s="171" t="s">
        <v>836</v>
      </c>
      <c r="N56" s="171" t="s">
        <v>771</v>
      </c>
      <c r="O56" s="171" t="s">
        <v>834</v>
      </c>
      <c r="P56" s="171" t="s">
        <v>828</v>
      </c>
    </row>
    <row r="57" spans="11:16">
      <c r="K57" s="339">
        <v>45743</v>
      </c>
      <c r="L57" s="171" t="s">
        <v>837</v>
      </c>
      <c r="N57" s="171" t="s">
        <v>771</v>
      </c>
      <c r="O57" s="171" t="s">
        <v>830</v>
      </c>
      <c r="P57" s="171" t="s">
        <v>770</v>
      </c>
    </row>
    <row r="58" spans="11:16">
      <c r="K58" s="339">
        <v>45744</v>
      </c>
      <c r="L58" s="171" t="s">
        <v>838</v>
      </c>
      <c r="N58" s="171" t="s">
        <v>829</v>
      </c>
      <c r="O58" s="171" t="s">
        <v>830</v>
      </c>
      <c r="P58" s="171" t="s">
        <v>828</v>
      </c>
    </row>
    <row r="59" spans="11:16">
      <c r="K59" s="339">
        <v>45745</v>
      </c>
      <c r="L59" s="171" t="s">
        <v>839</v>
      </c>
      <c r="N59" s="171" t="s">
        <v>829</v>
      </c>
      <c r="O59" s="171" t="s">
        <v>772</v>
      </c>
      <c r="P59" s="171" t="s">
        <v>828</v>
      </c>
    </row>
    <row r="60" spans="11:16">
      <c r="K60" s="339">
        <v>45746</v>
      </c>
      <c r="L60" s="171" t="s">
        <v>840</v>
      </c>
      <c r="N60" s="171" t="s">
        <v>829</v>
      </c>
      <c r="O60" s="171" t="s">
        <v>830</v>
      </c>
      <c r="P60" s="171" t="s">
        <v>770</v>
      </c>
    </row>
    <row r="61" spans="11:16">
      <c r="K61" s="339">
        <v>45747</v>
      </c>
      <c r="L61" s="171" t="s">
        <v>833</v>
      </c>
      <c r="N61" s="171" t="s">
        <v>828</v>
      </c>
      <c r="O61" s="171" t="s">
        <v>829</v>
      </c>
      <c r="P61" s="171" t="s">
        <v>830</v>
      </c>
    </row>
    <row r="62" spans="11:16">
      <c r="K62" s="339">
        <v>45748</v>
      </c>
      <c r="L62" s="171" t="s">
        <v>835</v>
      </c>
      <c r="N62" s="171" t="s">
        <v>832</v>
      </c>
      <c r="O62" s="171" t="s">
        <v>829</v>
      </c>
      <c r="P62" s="171" t="s">
        <v>834</v>
      </c>
    </row>
    <row r="63" spans="11:16">
      <c r="K63" s="339">
        <v>45749</v>
      </c>
      <c r="L63" s="171" t="s">
        <v>836</v>
      </c>
      <c r="N63" s="171" t="s">
        <v>828</v>
      </c>
      <c r="O63" s="171" t="s">
        <v>829</v>
      </c>
      <c r="P63" s="171" t="s">
        <v>830</v>
      </c>
    </row>
    <row r="64" spans="11:16">
      <c r="K64" s="339">
        <v>45750</v>
      </c>
      <c r="L64" s="171" t="s">
        <v>837</v>
      </c>
      <c r="N64" s="171" t="s">
        <v>828</v>
      </c>
      <c r="O64" s="171" t="s">
        <v>831</v>
      </c>
      <c r="P64" s="171" t="s">
        <v>830</v>
      </c>
    </row>
    <row r="65" spans="11:16">
      <c r="K65" s="339">
        <v>45751</v>
      </c>
      <c r="L65" s="171" t="s">
        <v>838</v>
      </c>
      <c r="N65" s="171" t="s">
        <v>828</v>
      </c>
      <c r="O65" s="171" t="s">
        <v>829</v>
      </c>
      <c r="P65" s="171" t="s">
        <v>772</v>
      </c>
    </row>
    <row r="66" spans="11:16">
      <c r="K66" s="339">
        <v>45752</v>
      </c>
      <c r="L66" s="171" t="s">
        <v>839</v>
      </c>
      <c r="N66" s="171" t="s">
        <v>828</v>
      </c>
      <c r="O66" s="171" t="s">
        <v>771</v>
      </c>
      <c r="P66" s="171" t="s">
        <v>834</v>
      </c>
    </row>
    <row r="67" spans="11:16">
      <c r="K67" s="339">
        <v>45753</v>
      </c>
      <c r="L67" s="171" t="s">
        <v>840</v>
      </c>
      <c r="N67" s="171" t="s">
        <v>770</v>
      </c>
      <c r="O67" s="171" t="s">
        <v>829</v>
      </c>
      <c r="P67" s="171" t="s">
        <v>830</v>
      </c>
    </row>
    <row r="68" spans="11:16">
      <c r="K68" s="339">
        <v>45754</v>
      </c>
      <c r="L68" s="171" t="s">
        <v>833</v>
      </c>
      <c r="N68" s="171" t="s">
        <v>830</v>
      </c>
      <c r="O68" s="171" t="s">
        <v>770</v>
      </c>
      <c r="P68" s="171" t="s">
        <v>829</v>
      </c>
    </row>
    <row r="69" spans="11:16">
      <c r="K69" s="339">
        <v>45755</v>
      </c>
      <c r="L69" s="171" t="s">
        <v>835</v>
      </c>
      <c r="N69" s="171" t="s">
        <v>772</v>
      </c>
      <c r="O69" s="171" t="s">
        <v>832</v>
      </c>
      <c r="P69" s="171" t="s">
        <v>829</v>
      </c>
    </row>
    <row r="70" spans="11:16">
      <c r="K70" s="339">
        <v>45756</v>
      </c>
      <c r="L70" s="171" t="s">
        <v>836</v>
      </c>
      <c r="N70" s="171" t="s">
        <v>772</v>
      </c>
      <c r="O70" s="171" t="s">
        <v>828</v>
      </c>
      <c r="P70" s="171" t="s">
        <v>771</v>
      </c>
    </row>
    <row r="71" spans="11:16">
      <c r="K71" s="339">
        <v>45757</v>
      </c>
      <c r="L71" s="171" t="s">
        <v>837</v>
      </c>
      <c r="N71" s="171" t="s">
        <v>772</v>
      </c>
      <c r="O71" s="171" t="s">
        <v>770</v>
      </c>
      <c r="P71" s="171" t="s">
        <v>829</v>
      </c>
    </row>
    <row r="72" spans="11:16">
      <c r="K72" s="339">
        <v>45758</v>
      </c>
      <c r="L72" s="171" t="s">
        <v>838</v>
      </c>
      <c r="N72" s="171" t="s">
        <v>830</v>
      </c>
      <c r="O72" s="171" t="s">
        <v>828</v>
      </c>
      <c r="P72" s="171" t="s">
        <v>829</v>
      </c>
    </row>
    <row r="73" spans="11:16">
      <c r="K73" s="339">
        <v>45759</v>
      </c>
      <c r="L73" s="171" t="s">
        <v>839</v>
      </c>
      <c r="N73" s="171" t="s">
        <v>772</v>
      </c>
      <c r="O73" s="171" t="s">
        <v>832</v>
      </c>
      <c r="P73" s="171" t="s">
        <v>771</v>
      </c>
    </row>
    <row r="74" spans="11:16">
      <c r="K74" s="339">
        <v>45760</v>
      </c>
      <c r="L74" s="171" t="s">
        <v>840</v>
      </c>
      <c r="N74" s="171" t="s">
        <v>830</v>
      </c>
      <c r="O74" s="171" t="s">
        <v>770</v>
      </c>
      <c r="P74" s="171" t="s">
        <v>771</v>
      </c>
    </row>
    <row r="75" spans="11:16">
      <c r="K75" s="339">
        <v>45761</v>
      </c>
      <c r="L75" s="171" t="s">
        <v>833</v>
      </c>
      <c r="N75" s="171" t="s">
        <v>829</v>
      </c>
      <c r="O75" s="171" t="s">
        <v>830</v>
      </c>
      <c r="P75" s="171" t="s">
        <v>828</v>
      </c>
    </row>
    <row r="76" spans="11:16">
      <c r="K76" s="339">
        <v>45762</v>
      </c>
      <c r="L76" s="171" t="s">
        <v>835</v>
      </c>
      <c r="N76" s="171" t="s">
        <v>771</v>
      </c>
      <c r="O76" s="171" t="s">
        <v>772</v>
      </c>
      <c r="P76" s="171" t="s">
        <v>828</v>
      </c>
    </row>
    <row r="77" spans="11:16">
      <c r="K77" s="339">
        <v>45763</v>
      </c>
      <c r="L77" s="171" t="s">
        <v>836</v>
      </c>
      <c r="N77" s="171" t="s">
        <v>829</v>
      </c>
      <c r="O77" s="171" t="s">
        <v>834</v>
      </c>
      <c r="P77" s="171" t="s">
        <v>828</v>
      </c>
    </row>
    <row r="78" spans="11:16">
      <c r="K78" s="339">
        <v>45764</v>
      </c>
      <c r="L78" s="171" t="s">
        <v>837</v>
      </c>
      <c r="N78" s="171" t="s">
        <v>771</v>
      </c>
      <c r="O78" s="171" t="s">
        <v>830</v>
      </c>
      <c r="P78" s="171" t="s">
        <v>770</v>
      </c>
    </row>
    <row r="79" spans="11:16">
      <c r="K79" s="339">
        <v>45765</v>
      </c>
      <c r="L79" s="171" t="s">
        <v>838</v>
      </c>
      <c r="N79" s="171" t="s">
        <v>829</v>
      </c>
      <c r="O79" s="171" t="s">
        <v>830</v>
      </c>
      <c r="P79" s="171" t="s">
        <v>828</v>
      </c>
    </row>
    <row r="80" spans="11:16">
      <c r="K80" s="339">
        <v>45766</v>
      </c>
      <c r="L80" s="171" t="s">
        <v>839</v>
      </c>
      <c r="N80" s="171" t="s">
        <v>829</v>
      </c>
      <c r="O80" s="171" t="s">
        <v>830</v>
      </c>
      <c r="P80" s="171" t="s">
        <v>832</v>
      </c>
    </row>
    <row r="81" spans="11:16">
      <c r="K81" s="339">
        <v>45767</v>
      </c>
      <c r="L81" s="171" t="s">
        <v>840</v>
      </c>
      <c r="N81" s="171" t="s">
        <v>829</v>
      </c>
      <c r="O81" s="171" t="s">
        <v>830</v>
      </c>
      <c r="P81" s="171" t="s">
        <v>828</v>
      </c>
    </row>
    <row r="82" spans="11:16">
      <c r="K82" s="339">
        <v>45768</v>
      </c>
      <c r="L82" s="171" t="s">
        <v>833</v>
      </c>
      <c r="N82" s="171" t="s">
        <v>770</v>
      </c>
      <c r="O82" s="171" t="s">
        <v>771</v>
      </c>
      <c r="P82" s="171" t="s">
        <v>834</v>
      </c>
    </row>
    <row r="83" spans="11:16">
      <c r="K83" s="339">
        <v>45769</v>
      </c>
      <c r="L83" s="171" t="s">
        <v>835</v>
      </c>
      <c r="N83" s="171" t="s">
        <v>828</v>
      </c>
      <c r="O83" s="171" t="s">
        <v>771</v>
      </c>
      <c r="P83" s="171" t="s">
        <v>830</v>
      </c>
    </row>
    <row r="84" spans="11:16">
      <c r="K84" s="339">
        <v>45770</v>
      </c>
      <c r="L84" s="171" t="s">
        <v>836</v>
      </c>
      <c r="N84" s="171" t="s">
        <v>770</v>
      </c>
      <c r="O84" s="171" t="s">
        <v>829</v>
      </c>
      <c r="P84" s="171" t="s">
        <v>830</v>
      </c>
    </row>
    <row r="85" spans="11:16">
      <c r="K85" s="339">
        <v>45771</v>
      </c>
      <c r="L85" s="171" t="s">
        <v>837</v>
      </c>
      <c r="N85" s="171" t="s">
        <v>828</v>
      </c>
      <c r="O85" s="171" t="s">
        <v>829</v>
      </c>
      <c r="P85" s="171" t="s">
        <v>772</v>
      </c>
    </row>
    <row r="86" spans="11:16">
      <c r="K86" s="339">
        <v>45772</v>
      </c>
      <c r="L86" s="171" t="s">
        <v>838</v>
      </c>
      <c r="N86" s="171" t="s">
        <v>828</v>
      </c>
      <c r="O86" s="171" t="s">
        <v>829</v>
      </c>
      <c r="P86" s="171" t="s">
        <v>830</v>
      </c>
    </row>
    <row r="87" spans="11:16">
      <c r="K87" s="339">
        <v>45773</v>
      </c>
      <c r="L87" s="171" t="s">
        <v>839</v>
      </c>
      <c r="N87" s="171" t="s">
        <v>832</v>
      </c>
      <c r="O87" s="171" t="s">
        <v>771</v>
      </c>
      <c r="P87" s="171" t="s">
        <v>772</v>
      </c>
    </row>
    <row r="88" spans="11:16">
      <c r="K88" s="339">
        <v>45774</v>
      </c>
      <c r="L88" s="171" t="s">
        <v>840</v>
      </c>
      <c r="N88" s="171" t="s">
        <v>828</v>
      </c>
      <c r="O88" s="171" t="s">
        <v>829</v>
      </c>
      <c r="P88" s="171" t="s">
        <v>830</v>
      </c>
    </row>
    <row r="89" spans="11:16">
      <c r="K89" s="339">
        <v>45775</v>
      </c>
      <c r="L89" s="171" t="s">
        <v>833</v>
      </c>
      <c r="N89" s="171" t="s">
        <v>830</v>
      </c>
      <c r="O89" s="171" t="s">
        <v>828</v>
      </c>
      <c r="P89" s="171" t="s">
        <v>771</v>
      </c>
    </row>
    <row r="90" spans="11:16">
      <c r="K90" s="339">
        <v>45776</v>
      </c>
      <c r="L90" s="171" t="s">
        <v>835</v>
      </c>
      <c r="N90" s="171" t="s">
        <v>772</v>
      </c>
      <c r="O90" s="171" t="s">
        <v>770</v>
      </c>
      <c r="P90" s="171" t="s">
        <v>829</v>
      </c>
    </row>
    <row r="91" spans="11:16">
      <c r="K91" s="339">
        <v>45777</v>
      </c>
      <c r="L91" s="171" t="s">
        <v>836</v>
      </c>
      <c r="N91" s="171" t="s">
        <v>830</v>
      </c>
      <c r="O91" s="171" t="s">
        <v>828</v>
      </c>
      <c r="P91" s="171" t="s">
        <v>771</v>
      </c>
    </row>
    <row r="92" spans="11:16">
      <c r="K92" s="339">
        <v>45778</v>
      </c>
      <c r="L92" s="171" t="s">
        <v>837</v>
      </c>
      <c r="N92" s="171" t="s">
        <v>830</v>
      </c>
      <c r="O92" s="171" t="s">
        <v>770</v>
      </c>
      <c r="P92" s="171" t="s">
        <v>771</v>
      </c>
    </row>
    <row r="93" spans="11:16">
      <c r="K93" s="339">
        <v>45779</v>
      </c>
      <c r="L93" s="171" t="s">
        <v>838</v>
      </c>
      <c r="N93" s="171" t="s">
        <v>830</v>
      </c>
      <c r="O93" s="171" t="s">
        <v>828</v>
      </c>
      <c r="P93" s="171" t="s">
        <v>771</v>
      </c>
    </row>
    <row r="94" spans="11:16">
      <c r="K94" s="339">
        <v>45780</v>
      </c>
      <c r="L94" s="171" t="s">
        <v>839</v>
      </c>
      <c r="N94" s="171" t="s">
        <v>830</v>
      </c>
      <c r="O94" s="171" t="s">
        <v>832</v>
      </c>
      <c r="P94" s="171" t="s">
        <v>771</v>
      </c>
    </row>
    <row r="95" spans="11:16">
      <c r="K95" s="339">
        <v>45781</v>
      </c>
      <c r="L95" s="171" t="s">
        <v>840</v>
      </c>
      <c r="N95" s="171" t="s">
        <v>830</v>
      </c>
      <c r="O95" s="171" t="s">
        <v>828</v>
      </c>
      <c r="P95" s="171" t="s">
        <v>829</v>
      </c>
    </row>
    <row r="96" spans="11:16">
      <c r="K96" s="339">
        <v>45782</v>
      </c>
      <c r="L96" s="171" t="s">
        <v>833</v>
      </c>
      <c r="N96" s="171" t="s">
        <v>829</v>
      </c>
      <c r="O96" s="171" t="s">
        <v>830</v>
      </c>
      <c r="P96" s="171" t="s">
        <v>832</v>
      </c>
    </row>
    <row r="97" spans="11:16">
      <c r="K97" s="339">
        <v>45783</v>
      </c>
      <c r="L97" s="171" t="s">
        <v>835</v>
      </c>
      <c r="N97" s="171" t="s">
        <v>829</v>
      </c>
      <c r="O97" s="171" t="s">
        <v>830</v>
      </c>
      <c r="P97" s="171" t="s">
        <v>828</v>
      </c>
    </row>
    <row r="98" spans="11:16">
      <c r="K98" s="339">
        <v>45784</v>
      </c>
      <c r="L98" s="171" t="s">
        <v>836</v>
      </c>
      <c r="N98" s="171" t="s">
        <v>771</v>
      </c>
      <c r="O98" s="171" t="s">
        <v>830</v>
      </c>
      <c r="P98" s="171" t="s">
        <v>770</v>
      </c>
    </row>
    <row r="99" spans="11:16">
      <c r="K99" s="339">
        <v>45785</v>
      </c>
      <c r="L99" s="171" t="s">
        <v>837</v>
      </c>
      <c r="N99" s="171" t="s">
        <v>829</v>
      </c>
      <c r="O99" s="171" t="s">
        <v>772</v>
      </c>
      <c r="P99" s="171" t="s">
        <v>828</v>
      </c>
    </row>
    <row r="100" spans="11:16">
      <c r="K100" s="339">
        <v>45786</v>
      </c>
      <c r="L100" s="171" t="s">
        <v>838</v>
      </c>
      <c r="N100" s="171" t="s">
        <v>829</v>
      </c>
      <c r="O100" s="171" t="s">
        <v>830</v>
      </c>
      <c r="P100" s="171" t="s">
        <v>828</v>
      </c>
    </row>
    <row r="101" spans="11:16">
      <c r="K101" s="339">
        <v>45787</v>
      </c>
      <c r="L101" s="171" t="s">
        <v>839</v>
      </c>
      <c r="N101" s="171" t="s">
        <v>829</v>
      </c>
      <c r="O101" s="171" t="s">
        <v>772</v>
      </c>
      <c r="P101" s="171" t="s">
        <v>828</v>
      </c>
    </row>
    <row r="102" spans="11:16">
      <c r="K102" s="339">
        <v>45788</v>
      </c>
      <c r="L102" s="171" t="s">
        <v>840</v>
      </c>
      <c r="N102" s="171" t="s">
        <v>831</v>
      </c>
      <c r="O102" s="171" t="s">
        <v>834</v>
      </c>
      <c r="P102" s="171" t="s">
        <v>770</v>
      </c>
    </row>
    <row r="103" spans="11:16">
      <c r="K103" s="339">
        <v>45789</v>
      </c>
      <c r="L103" s="171" t="s">
        <v>833</v>
      </c>
      <c r="N103" s="171" t="s">
        <v>828</v>
      </c>
      <c r="O103" s="171" t="s">
        <v>829</v>
      </c>
      <c r="P103" s="171" t="s">
        <v>830</v>
      </c>
    </row>
    <row r="104" spans="11:16">
      <c r="K104" s="339">
        <v>45790</v>
      </c>
      <c r="L104" s="171" t="s">
        <v>835</v>
      </c>
      <c r="N104" s="171" t="s">
        <v>828</v>
      </c>
      <c r="O104" s="171" t="s">
        <v>829</v>
      </c>
      <c r="P104" s="171" t="s">
        <v>834</v>
      </c>
    </row>
    <row r="105" spans="11:16">
      <c r="K105" s="339">
        <v>45791</v>
      </c>
      <c r="L105" s="171" t="s">
        <v>836</v>
      </c>
      <c r="N105" s="171" t="s">
        <v>770</v>
      </c>
      <c r="O105" s="171" t="s">
        <v>829</v>
      </c>
      <c r="P105" s="171" t="s">
        <v>830</v>
      </c>
    </row>
    <row r="106" spans="11:16">
      <c r="K106" s="339">
        <v>45792</v>
      </c>
      <c r="L106" s="171" t="s">
        <v>837</v>
      </c>
      <c r="N106" s="171" t="s">
        <v>828</v>
      </c>
      <c r="O106" s="171" t="s">
        <v>771</v>
      </c>
      <c r="P106" s="171" t="s">
        <v>834</v>
      </c>
    </row>
    <row r="107" spans="11:16">
      <c r="K107" s="339">
        <v>45793</v>
      </c>
      <c r="L107" s="171" t="s">
        <v>838</v>
      </c>
      <c r="N107" s="171" t="s">
        <v>828</v>
      </c>
      <c r="O107" s="171" t="s">
        <v>771</v>
      </c>
      <c r="P107" s="171" t="s">
        <v>830</v>
      </c>
    </row>
    <row r="108" spans="11:16">
      <c r="K108" s="339">
        <v>45794</v>
      </c>
      <c r="L108" s="171" t="s">
        <v>839</v>
      </c>
      <c r="N108" s="171" t="s">
        <v>770</v>
      </c>
      <c r="O108" s="171" t="s">
        <v>829</v>
      </c>
      <c r="P108" s="171" t="s">
        <v>772</v>
      </c>
    </row>
    <row r="109" spans="11:16">
      <c r="K109" s="339">
        <v>45795</v>
      </c>
      <c r="L109" s="171" t="s">
        <v>840</v>
      </c>
      <c r="N109" s="171" t="s">
        <v>828</v>
      </c>
      <c r="O109" s="171" t="s">
        <v>829</v>
      </c>
      <c r="P109" s="171" t="s">
        <v>834</v>
      </c>
    </row>
    <row r="110" spans="11:16">
      <c r="K110" s="339">
        <v>45796</v>
      </c>
      <c r="L110" s="171" t="s">
        <v>833</v>
      </c>
      <c r="N110" s="171" t="s">
        <v>830</v>
      </c>
      <c r="O110" s="171" t="s">
        <v>770</v>
      </c>
      <c r="P110" s="171" t="s">
        <v>771</v>
      </c>
    </row>
    <row r="111" spans="11:16">
      <c r="K111" s="339">
        <v>45797</v>
      </c>
      <c r="L111" s="171" t="s">
        <v>835</v>
      </c>
      <c r="N111" s="171" t="s">
        <v>772</v>
      </c>
      <c r="O111" s="171" t="s">
        <v>770</v>
      </c>
      <c r="P111" s="171" t="s">
        <v>829</v>
      </c>
    </row>
    <row r="112" spans="11:16">
      <c r="K112" s="339">
        <v>45798</v>
      </c>
      <c r="L112" s="171" t="s">
        <v>836</v>
      </c>
      <c r="N112" s="171" t="s">
        <v>830</v>
      </c>
      <c r="O112" s="171" t="s">
        <v>828</v>
      </c>
      <c r="P112" s="171" t="s">
        <v>829</v>
      </c>
    </row>
    <row r="113" spans="11:16">
      <c r="K113" s="339">
        <v>45799</v>
      </c>
      <c r="L113" s="171" t="s">
        <v>837</v>
      </c>
      <c r="N113" s="171" t="s">
        <v>772</v>
      </c>
      <c r="O113" s="171" t="s">
        <v>828</v>
      </c>
      <c r="P113" s="171" t="s">
        <v>829</v>
      </c>
    </row>
    <row r="114" spans="11:16">
      <c r="K114" s="339">
        <v>45800</v>
      </c>
      <c r="L114" s="171" t="s">
        <v>838</v>
      </c>
      <c r="N114" s="171" t="s">
        <v>830</v>
      </c>
      <c r="O114" s="171" t="s">
        <v>832</v>
      </c>
      <c r="P114" s="171" t="s">
        <v>829</v>
      </c>
    </row>
    <row r="115" spans="11:16">
      <c r="K115" s="339">
        <v>45801</v>
      </c>
      <c r="L115" s="171" t="s">
        <v>839</v>
      </c>
      <c r="N115" s="171" t="s">
        <v>834</v>
      </c>
      <c r="O115" s="171" t="s">
        <v>828</v>
      </c>
      <c r="P115" s="171" t="s">
        <v>829</v>
      </c>
    </row>
    <row r="116" spans="11:16">
      <c r="K116" s="339">
        <v>45802</v>
      </c>
      <c r="L116" s="171" t="s">
        <v>840</v>
      </c>
      <c r="N116" s="171" t="s">
        <v>830</v>
      </c>
      <c r="O116" s="171" t="s">
        <v>828</v>
      </c>
      <c r="P116" s="171" t="s">
        <v>831</v>
      </c>
    </row>
    <row r="117" spans="11:16">
      <c r="K117" s="339">
        <v>45803</v>
      </c>
      <c r="L117" s="171" t="s">
        <v>833</v>
      </c>
      <c r="N117" s="171" t="s">
        <v>829</v>
      </c>
      <c r="O117" s="171" t="s">
        <v>772</v>
      </c>
      <c r="P117" s="171" t="s">
        <v>828</v>
      </c>
    </row>
    <row r="118" spans="11:16">
      <c r="K118" s="339">
        <v>45804</v>
      </c>
      <c r="L118" s="171" t="s">
        <v>835</v>
      </c>
      <c r="N118" s="171" t="s">
        <v>829</v>
      </c>
      <c r="O118" s="171" t="s">
        <v>830</v>
      </c>
      <c r="P118" s="171" t="s">
        <v>828</v>
      </c>
    </row>
    <row r="119" spans="11:16">
      <c r="K119" s="339">
        <v>45805</v>
      </c>
      <c r="L119" s="171" t="s">
        <v>836</v>
      </c>
      <c r="N119" s="171" t="s">
        <v>829</v>
      </c>
      <c r="O119" s="171" t="s">
        <v>834</v>
      </c>
      <c r="P119" s="171" t="s">
        <v>828</v>
      </c>
    </row>
    <row r="120" spans="11:16">
      <c r="K120" s="339">
        <v>45806</v>
      </c>
      <c r="L120" s="171" t="s">
        <v>837</v>
      </c>
      <c r="N120" s="171" t="s">
        <v>829</v>
      </c>
      <c r="O120" s="171" t="s">
        <v>830</v>
      </c>
      <c r="P120" s="171" t="s">
        <v>770</v>
      </c>
    </row>
    <row r="121" spans="11:16">
      <c r="K121" s="339">
        <v>45807</v>
      </c>
      <c r="L121" s="171" t="s">
        <v>838</v>
      </c>
      <c r="N121" s="171" t="s">
        <v>829</v>
      </c>
      <c r="O121" s="171" t="s">
        <v>772</v>
      </c>
      <c r="P121" s="171" t="s">
        <v>828</v>
      </c>
    </row>
    <row r="122" spans="11:16">
      <c r="K122" s="339">
        <v>45808</v>
      </c>
      <c r="L122" s="171" t="s">
        <v>839</v>
      </c>
      <c r="N122" s="171" t="s">
        <v>771</v>
      </c>
      <c r="O122" s="171" t="s">
        <v>830</v>
      </c>
      <c r="P122" s="171" t="s">
        <v>828</v>
      </c>
    </row>
    <row r="123" spans="11:16">
      <c r="K123" s="339">
        <v>45809</v>
      </c>
      <c r="L123" s="171" t="s">
        <v>840</v>
      </c>
      <c r="N123" s="171" t="s">
        <v>829</v>
      </c>
      <c r="O123" s="171" t="s">
        <v>830</v>
      </c>
      <c r="P123" s="171" t="s">
        <v>828</v>
      </c>
    </row>
    <row r="124" spans="11:16">
      <c r="K124" s="339">
        <v>45810</v>
      </c>
      <c r="L124" s="171" t="s">
        <v>833</v>
      </c>
      <c r="N124" s="171" t="s">
        <v>770</v>
      </c>
      <c r="O124" s="171" t="s">
        <v>829</v>
      </c>
      <c r="P124" s="171" t="s">
        <v>834</v>
      </c>
    </row>
    <row r="125" spans="11:16">
      <c r="K125" s="339">
        <v>45811</v>
      </c>
      <c r="L125" s="171" t="s">
        <v>835</v>
      </c>
      <c r="N125" s="171" t="s">
        <v>832</v>
      </c>
      <c r="O125" s="171" t="s">
        <v>771</v>
      </c>
      <c r="P125" s="171" t="s">
        <v>830</v>
      </c>
    </row>
    <row r="126" spans="11:16">
      <c r="K126" s="339">
        <v>45812</v>
      </c>
      <c r="L126" s="171" t="s">
        <v>836</v>
      </c>
      <c r="N126" s="171" t="s">
        <v>828</v>
      </c>
      <c r="O126" s="171" t="s">
        <v>829</v>
      </c>
      <c r="P126" s="171" t="s">
        <v>830</v>
      </c>
    </row>
    <row r="127" spans="11:16">
      <c r="K127" s="339">
        <v>45813</v>
      </c>
      <c r="L127" s="171" t="s">
        <v>837</v>
      </c>
      <c r="N127" s="171" t="s">
        <v>828</v>
      </c>
      <c r="O127" s="171" t="s">
        <v>831</v>
      </c>
      <c r="P127" s="171" t="s">
        <v>772</v>
      </c>
    </row>
    <row r="128" spans="11:16">
      <c r="K128" s="339">
        <v>45814</v>
      </c>
      <c r="L128" s="171" t="s">
        <v>838</v>
      </c>
      <c r="N128" s="171" t="s">
        <v>828</v>
      </c>
      <c r="O128" s="171" t="s">
        <v>829</v>
      </c>
      <c r="P128" s="171" t="s">
        <v>830</v>
      </c>
    </row>
    <row r="129" spans="11:16">
      <c r="K129" s="339">
        <v>45815</v>
      </c>
      <c r="L129" s="171" t="s">
        <v>839</v>
      </c>
      <c r="N129" s="171" t="s">
        <v>770</v>
      </c>
      <c r="O129" s="171" t="s">
        <v>831</v>
      </c>
      <c r="P129" s="171" t="s">
        <v>830</v>
      </c>
    </row>
    <row r="130" spans="11:16">
      <c r="K130" s="339">
        <v>45816</v>
      </c>
      <c r="L130" s="171" t="s">
        <v>840</v>
      </c>
      <c r="N130" s="171" t="s">
        <v>770</v>
      </c>
      <c r="O130" s="171" t="s">
        <v>829</v>
      </c>
      <c r="P130" s="171" t="s">
        <v>772</v>
      </c>
    </row>
    <row r="131" spans="11:16">
      <c r="K131" s="339">
        <v>45817</v>
      </c>
      <c r="L131" s="171" t="s">
        <v>833</v>
      </c>
      <c r="N131" s="171" t="s">
        <v>830</v>
      </c>
      <c r="O131" s="171" t="s">
        <v>770</v>
      </c>
      <c r="P131" s="171" t="s">
        <v>829</v>
      </c>
    </row>
    <row r="132" spans="11:16">
      <c r="K132" s="339">
        <v>45818</v>
      </c>
      <c r="L132" s="171" t="s">
        <v>835</v>
      </c>
      <c r="N132" s="171" t="s">
        <v>830</v>
      </c>
      <c r="O132" s="171" t="s">
        <v>832</v>
      </c>
      <c r="P132" s="171" t="s">
        <v>829</v>
      </c>
    </row>
    <row r="133" spans="11:16">
      <c r="K133" s="339">
        <v>45819</v>
      </c>
      <c r="L133" s="171" t="s">
        <v>836</v>
      </c>
      <c r="N133" s="171" t="s">
        <v>772</v>
      </c>
      <c r="O133" s="171" t="s">
        <v>770</v>
      </c>
      <c r="P133" s="171" t="s">
        <v>771</v>
      </c>
    </row>
    <row r="134" spans="11:16">
      <c r="K134" s="339">
        <v>45820</v>
      </c>
      <c r="L134" s="171" t="s">
        <v>837</v>
      </c>
      <c r="N134" s="171" t="s">
        <v>772</v>
      </c>
      <c r="O134" s="171" t="s">
        <v>828</v>
      </c>
      <c r="P134" s="171" t="s">
        <v>829</v>
      </c>
    </row>
    <row r="135" spans="11:16">
      <c r="K135" s="339">
        <v>45821</v>
      </c>
      <c r="L135" s="171" t="s">
        <v>838</v>
      </c>
      <c r="N135" s="171" t="s">
        <v>830</v>
      </c>
      <c r="O135" s="171" t="s">
        <v>828</v>
      </c>
      <c r="P135" s="171" t="s">
        <v>771</v>
      </c>
    </row>
    <row r="136" spans="11:16">
      <c r="K136" s="339">
        <v>45822</v>
      </c>
      <c r="L136" s="171" t="s">
        <v>839</v>
      </c>
      <c r="N136" s="171" t="s">
        <v>830</v>
      </c>
      <c r="O136" s="171" t="s">
        <v>828</v>
      </c>
      <c r="P136" s="171" t="s">
        <v>829</v>
      </c>
    </row>
    <row r="137" spans="11:16">
      <c r="K137" s="339">
        <v>45823</v>
      </c>
      <c r="L137" s="171" t="s">
        <v>840</v>
      </c>
      <c r="N137" s="171" t="s">
        <v>834</v>
      </c>
      <c r="O137" s="171" t="s">
        <v>828</v>
      </c>
      <c r="P137" s="171" t="s">
        <v>831</v>
      </c>
    </row>
    <row r="138" spans="11:16">
      <c r="K138" s="339">
        <v>45824</v>
      </c>
      <c r="L138" s="171" t="s">
        <v>833</v>
      </c>
      <c r="N138" s="171" t="s">
        <v>829</v>
      </c>
      <c r="O138" s="171" t="s">
        <v>830</v>
      </c>
      <c r="P138" s="171" t="s">
        <v>828</v>
      </c>
    </row>
    <row r="139" spans="11:16">
      <c r="K139" s="339">
        <v>45825</v>
      </c>
      <c r="L139" s="171" t="s">
        <v>835</v>
      </c>
      <c r="N139" s="171" t="s">
        <v>829</v>
      </c>
      <c r="O139" s="171" t="s">
        <v>834</v>
      </c>
      <c r="P139" s="171" t="s">
        <v>828</v>
      </c>
    </row>
    <row r="140" spans="11:16">
      <c r="K140" s="339">
        <v>45826</v>
      </c>
      <c r="L140" s="171" t="s">
        <v>836</v>
      </c>
      <c r="N140" s="171" t="s">
        <v>829</v>
      </c>
      <c r="O140" s="171" t="s">
        <v>830</v>
      </c>
      <c r="P140" s="171" t="s">
        <v>770</v>
      </c>
    </row>
    <row r="141" spans="11:16">
      <c r="K141" s="339">
        <v>45827</v>
      </c>
      <c r="L141" s="171" t="s">
        <v>837</v>
      </c>
      <c r="N141" s="171" t="s">
        <v>829</v>
      </c>
      <c r="O141" s="171" t="s">
        <v>772</v>
      </c>
      <c r="P141" s="171" t="s">
        <v>832</v>
      </c>
    </row>
    <row r="142" spans="11:16">
      <c r="K142" s="339">
        <v>45828</v>
      </c>
      <c r="L142" s="171" t="s">
        <v>838</v>
      </c>
      <c r="N142" s="171" t="s">
        <v>771</v>
      </c>
      <c r="O142" s="171" t="s">
        <v>830</v>
      </c>
      <c r="P142" s="171" t="s">
        <v>828</v>
      </c>
    </row>
    <row r="143" spans="11:16">
      <c r="K143" s="339">
        <v>45829</v>
      </c>
      <c r="L143" s="171" t="s">
        <v>839</v>
      </c>
      <c r="N143" s="171" t="s">
        <v>829</v>
      </c>
      <c r="O143" s="171" t="s">
        <v>772</v>
      </c>
      <c r="P143" s="171" t="s">
        <v>828</v>
      </c>
    </row>
    <row r="144" spans="11:16">
      <c r="K144" s="339">
        <v>45830</v>
      </c>
      <c r="L144" s="171" t="s">
        <v>840</v>
      </c>
      <c r="N144" s="171" t="s">
        <v>771</v>
      </c>
      <c r="O144" s="171" t="s">
        <v>834</v>
      </c>
      <c r="P144" s="171" t="s">
        <v>828</v>
      </c>
    </row>
    <row r="145" spans="11:16">
      <c r="K145" s="339">
        <v>45831</v>
      </c>
      <c r="L145" s="171" t="s">
        <v>833</v>
      </c>
      <c r="N145" s="171" t="s">
        <v>770</v>
      </c>
      <c r="O145" s="171" t="s">
        <v>829</v>
      </c>
      <c r="P145" s="171" t="s">
        <v>830</v>
      </c>
    </row>
    <row r="146" spans="11:16">
      <c r="K146" s="339">
        <v>45832</v>
      </c>
      <c r="L146" s="171" t="s">
        <v>835</v>
      </c>
      <c r="N146" s="171" t="s">
        <v>828</v>
      </c>
      <c r="O146" s="171" t="s">
        <v>829</v>
      </c>
      <c r="P146" s="171" t="s">
        <v>772</v>
      </c>
    </row>
    <row r="147" spans="11:16">
      <c r="K147" s="339">
        <v>45833</v>
      </c>
      <c r="L147" s="171" t="s">
        <v>836</v>
      </c>
      <c r="N147" s="171" t="s">
        <v>828</v>
      </c>
      <c r="O147" s="171" t="s">
        <v>771</v>
      </c>
      <c r="P147" s="171" t="s">
        <v>772</v>
      </c>
    </row>
    <row r="148" spans="11:16">
      <c r="K148" s="339">
        <v>45834</v>
      </c>
      <c r="L148" s="171" t="s">
        <v>837</v>
      </c>
      <c r="N148" s="171" t="s">
        <v>828</v>
      </c>
      <c r="O148" s="171" t="s">
        <v>829</v>
      </c>
      <c r="P148" s="171" t="s">
        <v>772</v>
      </c>
    </row>
    <row r="149" spans="11:16">
      <c r="K149" s="339">
        <v>45835</v>
      </c>
      <c r="L149" s="171" t="s">
        <v>838</v>
      </c>
      <c r="N149" s="171" t="s">
        <v>828</v>
      </c>
      <c r="O149" s="171" t="s">
        <v>831</v>
      </c>
      <c r="P149" s="171" t="s">
        <v>772</v>
      </c>
    </row>
    <row r="150" spans="11:16">
      <c r="K150" s="339">
        <v>45836</v>
      </c>
      <c r="L150" s="171" t="s">
        <v>839</v>
      </c>
      <c r="N150" s="171" t="s">
        <v>828</v>
      </c>
      <c r="O150" s="171" t="s">
        <v>829</v>
      </c>
      <c r="P150" s="171" t="s">
        <v>830</v>
      </c>
    </row>
    <row r="151" spans="11:16">
      <c r="K151" s="339">
        <v>45837</v>
      </c>
      <c r="L151" s="171" t="s">
        <v>840</v>
      </c>
      <c r="N151" s="171" t="s">
        <v>828</v>
      </c>
      <c r="O151" s="171" t="s">
        <v>829</v>
      </c>
      <c r="P151" s="171" t="s">
        <v>834</v>
      </c>
    </row>
    <row r="152" spans="11:16">
      <c r="K152" s="339">
        <v>45838</v>
      </c>
      <c r="L152" s="171" t="s">
        <v>833</v>
      </c>
      <c r="N152" s="171" t="s">
        <v>830</v>
      </c>
      <c r="O152" s="171" t="s">
        <v>828</v>
      </c>
      <c r="P152" s="171" t="s">
        <v>829</v>
      </c>
    </row>
    <row r="153" spans="11:16">
      <c r="K153" s="339">
        <v>45839</v>
      </c>
      <c r="L153" s="171" t="s">
        <v>835</v>
      </c>
      <c r="N153" s="171" t="s">
        <v>772</v>
      </c>
      <c r="O153" s="171" t="s">
        <v>828</v>
      </c>
      <c r="P153" s="171" t="s">
        <v>771</v>
      </c>
    </row>
    <row r="154" spans="11:16">
      <c r="K154" s="339">
        <v>45840</v>
      </c>
      <c r="L154" s="171" t="s">
        <v>836</v>
      </c>
      <c r="N154" s="171" t="s">
        <v>830</v>
      </c>
      <c r="O154" s="171" t="s">
        <v>770</v>
      </c>
      <c r="P154" s="171" t="s">
        <v>829</v>
      </c>
    </row>
    <row r="155" spans="11:16">
      <c r="K155" s="339">
        <v>45841</v>
      </c>
      <c r="L155" s="171" t="s">
        <v>837</v>
      </c>
      <c r="N155" s="171" t="s">
        <v>830</v>
      </c>
      <c r="O155" s="171" t="s">
        <v>828</v>
      </c>
      <c r="P155" s="171" t="s">
        <v>829</v>
      </c>
    </row>
    <row r="156" spans="11:16">
      <c r="K156" s="339">
        <v>45842</v>
      </c>
      <c r="L156" s="171" t="s">
        <v>838</v>
      </c>
      <c r="N156" s="171" t="s">
        <v>830</v>
      </c>
      <c r="O156" s="171" t="s">
        <v>770</v>
      </c>
      <c r="P156" s="171" t="s">
        <v>829</v>
      </c>
    </row>
    <row r="157" spans="11:16">
      <c r="K157" s="339">
        <v>45843</v>
      </c>
      <c r="L157" s="171" t="s">
        <v>839</v>
      </c>
      <c r="N157" s="171" t="s">
        <v>834</v>
      </c>
      <c r="O157" s="171" t="s">
        <v>832</v>
      </c>
      <c r="P157" s="171" t="s">
        <v>771</v>
      </c>
    </row>
    <row r="158" spans="11:16">
      <c r="K158" s="339">
        <v>45844</v>
      </c>
      <c r="L158" s="171" t="s">
        <v>840</v>
      </c>
      <c r="N158" s="171" t="s">
        <v>830</v>
      </c>
      <c r="O158" s="171" t="s">
        <v>828</v>
      </c>
      <c r="P158" s="171" t="s">
        <v>829</v>
      </c>
    </row>
    <row r="159" spans="11:16">
      <c r="K159" s="339">
        <v>45845</v>
      </c>
      <c r="L159" s="171" t="s">
        <v>833</v>
      </c>
      <c r="N159" s="171" t="s">
        <v>829</v>
      </c>
      <c r="O159" s="171" t="s">
        <v>830</v>
      </c>
      <c r="P159" s="171" t="s">
        <v>832</v>
      </c>
    </row>
    <row r="160" spans="11:16">
      <c r="K160" s="339">
        <v>45846</v>
      </c>
      <c r="L160" s="171" t="s">
        <v>835</v>
      </c>
      <c r="N160" s="171" t="s">
        <v>771</v>
      </c>
      <c r="O160" s="171" t="s">
        <v>830</v>
      </c>
      <c r="P160" s="171" t="s">
        <v>828</v>
      </c>
    </row>
    <row r="161" spans="11:16">
      <c r="K161" s="339">
        <v>45847</v>
      </c>
      <c r="L161" s="171" t="s">
        <v>836</v>
      </c>
      <c r="N161" s="171" t="s">
        <v>829</v>
      </c>
      <c r="O161" s="171" t="s">
        <v>772</v>
      </c>
      <c r="P161" s="171" t="s">
        <v>832</v>
      </c>
    </row>
    <row r="162" spans="11:16">
      <c r="K162" s="339">
        <v>45848</v>
      </c>
      <c r="L162" s="171" t="s">
        <v>837</v>
      </c>
      <c r="N162" s="171" t="s">
        <v>829</v>
      </c>
      <c r="O162" s="171" t="s">
        <v>772</v>
      </c>
      <c r="P162" s="171" t="s">
        <v>828</v>
      </c>
    </row>
    <row r="163" spans="11:16">
      <c r="K163" s="339">
        <v>45849</v>
      </c>
      <c r="L163" s="171" t="s">
        <v>838</v>
      </c>
      <c r="N163" s="171" t="s">
        <v>771</v>
      </c>
      <c r="O163" s="171" t="s">
        <v>830</v>
      </c>
      <c r="P163" s="171" t="s">
        <v>770</v>
      </c>
    </row>
    <row r="164" spans="11:16">
      <c r="K164" s="339">
        <v>45850</v>
      </c>
      <c r="L164" s="171" t="s">
        <v>839</v>
      </c>
      <c r="N164" s="171" t="s">
        <v>829</v>
      </c>
      <c r="O164" s="171" t="s">
        <v>830</v>
      </c>
      <c r="P164" s="171" t="s">
        <v>832</v>
      </c>
    </row>
    <row r="165" spans="11:16">
      <c r="K165" s="339">
        <v>45851</v>
      </c>
      <c r="L165" s="171" t="s">
        <v>840</v>
      </c>
      <c r="N165" s="171" t="s">
        <v>829</v>
      </c>
      <c r="O165" s="171" t="s">
        <v>772</v>
      </c>
      <c r="P165" s="171" t="s">
        <v>770</v>
      </c>
    </row>
    <row r="166" spans="11:16">
      <c r="K166" s="339">
        <v>45852</v>
      </c>
      <c r="L166" s="171" t="s">
        <v>833</v>
      </c>
      <c r="N166" s="171" t="s">
        <v>770</v>
      </c>
      <c r="O166" s="171" t="s">
        <v>771</v>
      </c>
      <c r="P166" s="171" t="s">
        <v>830</v>
      </c>
    </row>
    <row r="167" spans="11:16">
      <c r="K167" s="339">
        <v>45853</v>
      </c>
      <c r="L167" s="171" t="s">
        <v>835</v>
      </c>
      <c r="N167" s="171" t="s">
        <v>828</v>
      </c>
      <c r="O167" s="171" t="s">
        <v>829</v>
      </c>
      <c r="P167" s="171" t="s">
        <v>830</v>
      </c>
    </row>
    <row r="168" spans="11:16">
      <c r="K168" s="339">
        <v>45854</v>
      </c>
      <c r="L168" s="171" t="s">
        <v>836</v>
      </c>
      <c r="N168" s="171" t="s">
        <v>770</v>
      </c>
      <c r="O168" s="171" t="s">
        <v>829</v>
      </c>
      <c r="P168" s="171" t="s">
        <v>830</v>
      </c>
    </row>
    <row r="169" spans="11:16">
      <c r="K169" s="339">
        <v>45855</v>
      </c>
      <c r="L169" s="171" t="s">
        <v>837</v>
      </c>
      <c r="N169" s="171" t="s">
        <v>828</v>
      </c>
      <c r="O169" s="171" t="s">
        <v>831</v>
      </c>
      <c r="P169" s="171" t="s">
        <v>830</v>
      </c>
    </row>
    <row r="170" spans="11:16">
      <c r="K170" s="339">
        <v>45856</v>
      </c>
      <c r="L170" s="171" t="s">
        <v>838</v>
      </c>
      <c r="N170" s="171" t="s">
        <v>832</v>
      </c>
      <c r="O170" s="171" t="s">
        <v>829</v>
      </c>
      <c r="P170" s="171" t="s">
        <v>830</v>
      </c>
    </row>
    <row r="171" spans="11:16">
      <c r="K171" s="339">
        <v>45857</v>
      </c>
      <c r="L171" s="171" t="s">
        <v>839</v>
      </c>
      <c r="N171" s="171" t="s">
        <v>828</v>
      </c>
      <c r="O171" s="171" t="s">
        <v>829</v>
      </c>
      <c r="P171" s="171" t="s">
        <v>834</v>
      </c>
    </row>
    <row r="172" spans="11:16">
      <c r="K172" s="339">
        <v>45858</v>
      </c>
      <c r="L172" s="171" t="s">
        <v>840</v>
      </c>
      <c r="N172" s="171" t="s">
        <v>828</v>
      </c>
      <c r="O172" s="171" t="s">
        <v>829</v>
      </c>
      <c r="P172" s="171" t="s">
        <v>830</v>
      </c>
    </row>
    <row r="173" spans="11:16">
      <c r="K173" s="339">
        <v>45859</v>
      </c>
      <c r="L173" s="171" t="s">
        <v>833</v>
      </c>
      <c r="N173" s="171" t="s">
        <v>772</v>
      </c>
      <c r="O173" s="171" t="s">
        <v>828</v>
      </c>
      <c r="P173" s="171" t="s">
        <v>771</v>
      </c>
    </row>
    <row r="174" spans="11:16">
      <c r="K174" s="339">
        <v>45860</v>
      </c>
      <c r="L174" s="171" t="s">
        <v>835</v>
      </c>
      <c r="N174" s="171" t="s">
        <v>830</v>
      </c>
      <c r="O174" s="171" t="s">
        <v>770</v>
      </c>
      <c r="P174" s="171" t="s">
        <v>829</v>
      </c>
    </row>
    <row r="175" spans="11:16">
      <c r="K175" s="339">
        <v>45861</v>
      </c>
      <c r="L175" s="171" t="s">
        <v>836</v>
      </c>
      <c r="N175" s="171" t="s">
        <v>772</v>
      </c>
      <c r="O175" s="171" t="s">
        <v>828</v>
      </c>
      <c r="P175" s="171" t="s">
        <v>829</v>
      </c>
    </row>
    <row r="176" spans="11:16">
      <c r="K176" s="339">
        <v>45862</v>
      </c>
      <c r="L176" s="171" t="s">
        <v>837</v>
      </c>
      <c r="N176" s="171" t="s">
        <v>830</v>
      </c>
      <c r="O176" s="171" t="s">
        <v>828</v>
      </c>
      <c r="P176" s="171" t="s">
        <v>829</v>
      </c>
    </row>
    <row r="177" spans="11:16">
      <c r="K177" s="339">
        <v>45863</v>
      </c>
      <c r="L177" s="171" t="s">
        <v>838</v>
      </c>
      <c r="N177" s="171" t="s">
        <v>772</v>
      </c>
      <c r="O177" s="171" t="s">
        <v>828</v>
      </c>
      <c r="P177" s="171" t="s">
        <v>831</v>
      </c>
    </row>
    <row r="178" spans="11:16">
      <c r="K178" s="339">
        <v>45864</v>
      </c>
      <c r="L178" s="171" t="s">
        <v>839</v>
      </c>
      <c r="N178" s="171" t="s">
        <v>834</v>
      </c>
      <c r="O178" s="171" t="s">
        <v>770</v>
      </c>
      <c r="P178" s="171" t="s">
        <v>829</v>
      </c>
    </row>
    <row r="179" spans="11:16">
      <c r="K179" s="339">
        <v>45865</v>
      </c>
      <c r="L179" s="171" t="s">
        <v>840</v>
      </c>
      <c r="N179" s="171" t="s">
        <v>830</v>
      </c>
      <c r="O179" s="171" t="s">
        <v>828</v>
      </c>
      <c r="P179" s="171" t="s">
        <v>829</v>
      </c>
    </row>
    <row r="180" spans="11:16">
      <c r="K180" s="339">
        <v>45866</v>
      </c>
      <c r="L180" s="171" t="s">
        <v>833</v>
      </c>
      <c r="N180" s="171" t="s">
        <v>829</v>
      </c>
      <c r="O180" s="171" t="s">
        <v>834</v>
      </c>
      <c r="P180" s="171" t="s">
        <v>770</v>
      </c>
    </row>
    <row r="181" spans="11:16">
      <c r="K181" s="339">
        <v>45867</v>
      </c>
      <c r="L181" s="171" t="s">
        <v>835</v>
      </c>
      <c r="N181" s="171" t="s">
        <v>829</v>
      </c>
      <c r="O181" s="171" t="s">
        <v>830</v>
      </c>
      <c r="P181" s="171" t="s">
        <v>828</v>
      </c>
    </row>
    <row r="182" spans="11:16">
      <c r="K182" s="339">
        <v>45868</v>
      </c>
      <c r="L182" s="171" t="s">
        <v>836</v>
      </c>
      <c r="N182" s="171" t="s">
        <v>771</v>
      </c>
      <c r="O182" s="171" t="s">
        <v>834</v>
      </c>
      <c r="P182" s="171" t="s">
        <v>828</v>
      </c>
    </row>
    <row r="183" spans="11:16">
      <c r="K183" s="339">
        <v>45869</v>
      </c>
      <c r="L183" s="171" t="s">
        <v>837</v>
      </c>
      <c r="N183" s="171" t="s">
        <v>771</v>
      </c>
      <c r="O183" s="171" t="s">
        <v>830</v>
      </c>
      <c r="P183" s="171" t="s">
        <v>770</v>
      </c>
    </row>
    <row r="184" spans="11:16">
      <c r="K184" s="339">
        <v>45870</v>
      </c>
      <c r="L184" s="171" t="s">
        <v>838</v>
      </c>
      <c r="N184" s="171" t="s">
        <v>829</v>
      </c>
      <c r="O184" s="171" t="s">
        <v>772</v>
      </c>
      <c r="P184" s="171" t="s">
        <v>828</v>
      </c>
    </row>
    <row r="185" spans="11:16">
      <c r="K185" s="339">
        <v>45871</v>
      </c>
      <c r="L185" s="171" t="s">
        <v>839</v>
      </c>
      <c r="N185" s="171" t="s">
        <v>829</v>
      </c>
      <c r="O185" s="171" t="s">
        <v>834</v>
      </c>
      <c r="P185" s="171" t="s">
        <v>828</v>
      </c>
    </row>
    <row r="186" spans="11:16">
      <c r="K186" s="339">
        <v>45872</v>
      </c>
      <c r="L186" s="171" t="s">
        <v>840</v>
      </c>
      <c r="N186" s="171" t="s">
        <v>771</v>
      </c>
      <c r="O186" s="171" t="s">
        <v>772</v>
      </c>
      <c r="P186" s="171" t="s">
        <v>770</v>
      </c>
    </row>
    <row r="187" spans="11:16">
      <c r="K187" s="339">
        <v>45873</v>
      </c>
      <c r="L187" s="171" t="s">
        <v>833</v>
      </c>
      <c r="N187" s="171" t="s">
        <v>770</v>
      </c>
      <c r="O187" s="171" t="s">
        <v>829</v>
      </c>
      <c r="P187" s="171" t="s">
        <v>830</v>
      </c>
    </row>
    <row r="188" spans="11:16">
      <c r="K188" s="339">
        <v>45874</v>
      </c>
      <c r="L188" s="171" t="s">
        <v>835</v>
      </c>
      <c r="N188" s="171" t="s">
        <v>828</v>
      </c>
      <c r="O188" s="171" t="s">
        <v>829</v>
      </c>
      <c r="P188" s="171" t="s">
        <v>772</v>
      </c>
    </row>
    <row r="189" spans="11:16">
      <c r="K189" s="339">
        <v>45875</v>
      </c>
      <c r="L189" s="171" t="s">
        <v>836</v>
      </c>
      <c r="N189" s="171" t="s">
        <v>828</v>
      </c>
      <c r="O189" s="171" t="s">
        <v>829</v>
      </c>
      <c r="P189" s="171" t="s">
        <v>830</v>
      </c>
    </row>
    <row r="190" spans="11:16">
      <c r="K190" s="339">
        <v>45876</v>
      </c>
      <c r="L190" s="171" t="s">
        <v>837</v>
      </c>
      <c r="N190" s="171" t="s">
        <v>832</v>
      </c>
      <c r="O190" s="171" t="s">
        <v>829</v>
      </c>
      <c r="P190" s="171" t="s">
        <v>834</v>
      </c>
    </row>
    <row r="191" spans="11:16">
      <c r="K191" s="339">
        <v>45877</v>
      </c>
      <c r="L191" s="171" t="s">
        <v>838</v>
      </c>
      <c r="N191" s="171" t="s">
        <v>828</v>
      </c>
      <c r="O191" s="171" t="s">
        <v>829</v>
      </c>
      <c r="P191" s="171" t="s">
        <v>830</v>
      </c>
    </row>
    <row r="192" spans="11:16">
      <c r="K192" s="339">
        <v>45878</v>
      </c>
      <c r="L192" s="171" t="s">
        <v>839</v>
      </c>
      <c r="N192" s="171" t="s">
        <v>828</v>
      </c>
      <c r="O192" s="171" t="s">
        <v>831</v>
      </c>
      <c r="P192" s="171" t="s">
        <v>830</v>
      </c>
    </row>
    <row r="193" spans="11:16">
      <c r="K193" s="339">
        <v>45879</v>
      </c>
      <c r="L193" s="171" t="s">
        <v>840</v>
      </c>
      <c r="N193" s="171" t="s">
        <v>828</v>
      </c>
      <c r="O193" s="171" t="s">
        <v>829</v>
      </c>
      <c r="P193" s="171" t="s">
        <v>772</v>
      </c>
    </row>
    <row r="194" spans="11:16">
      <c r="K194" s="339">
        <v>45880</v>
      </c>
      <c r="L194" s="171" t="s">
        <v>833</v>
      </c>
      <c r="N194" s="171" t="s">
        <v>830</v>
      </c>
      <c r="O194" s="171" t="s">
        <v>770</v>
      </c>
      <c r="P194" s="171" t="s">
        <v>831</v>
      </c>
    </row>
    <row r="195" spans="11:16">
      <c r="K195" s="339">
        <v>45881</v>
      </c>
      <c r="L195" s="171" t="s">
        <v>835</v>
      </c>
      <c r="N195" s="171" t="s">
        <v>772</v>
      </c>
      <c r="O195" s="171" t="s">
        <v>828</v>
      </c>
      <c r="P195" s="171" t="s">
        <v>829</v>
      </c>
    </row>
    <row r="196" spans="11:16">
      <c r="K196" s="339">
        <v>45882</v>
      </c>
      <c r="L196" s="171" t="s">
        <v>836</v>
      </c>
      <c r="N196" s="171" t="s">
        <v>830</v>
      </c>
      <c r="O196" s="171" t="s">
        <v>770</v>
      </c>
      <c r="P196" s="171" t="s">
        <v>829</v>
      </c>
    </row>
    <row r="197" spans="11:16">
      <c r="K197" s="339">
        <v>45883</v>
      </c>
      <c r="L197" s="171" t="s">
        <v>837</v>
      </c>
      <c r="N197" s="171" t="s">
        <v>772</v>
      </c>
      <c r="O197" s="171" t="s">
        <v>832</v>
      </c>
      <c r="P197" s="171" t="s">
        <v>829</v>
      </c>
    </row>
    <row r="198" spans="11:16">
      <c r="K198" s="339">
        <v>45884</v>
      </c>
      <c r="L198" s="171" t="s">
        <v>838</v>
      </c>
      <c r="N198" s="171" t="s">
        <v>772</v>
      </c>
      <c r="O198" s="171" t="s">
        <v>828</v>
      </c>
      <c r="P198" s="171" t="s">
        <v>771</v>
      </c>
    </row>
    <row r="199" spans="11:16">
      <c r="K199" s="339">
        <v>45885</v>
      </c>
      <c r="L199" s="171" t="s">
        <v>839</v>
      </c>
      <c r="N199" s="171" t="s">
        <v>772</v>
      </c>
      <c r="O199" s="171" t="s">
        <v>770</v>
      </c>
      <c r="P199" s="171" t="s">
        <v>829</v>
      </c>
    </row>
    <row r="200" spans="11:16">
      <c r="K200" s="339">
        <v>45886</v>
      </c>
      <c r="L200" s="171" t="s">
        <v>840</v>
      </c>
      <c r="N200" s="171" t="s">
        <v>830</v>
      </c>
      <c r="O200" s="171" t="s">
        <v>828</v>
      </c>
      <c r="P200" s="171" t="s">
        <v>829</v>
      </c>
    </row>
    <row r="201" spans="11:16">
      <c r="K201" s="339">
        <v>45887</v>
      </c>
      <c r="L201" s="171" t="s">
        <v>833</v>
      </c>
      <c r="N201" s="171" t="s">
        <v>771</v>
      </c>
      <c r="O201" s="171" t="s">
        <v>834</v>
      </c>
      <c r="P201" s="171" t="s">
        <v>770</v>
      </c>
    </row>
    <row r="202" spans="11:16">
      <c r="K202" s="339">
        <v>45888</v>
      </c>
      <c r="L202" s="171" t="s">
        <v>835</v>
      </c>
      <c r="N202" s="171" t="s">
        <v>829</v>
      </c>
      <c r="O202" s="171" t="s">
        <v>772</v>
      </c>
      <c r="P202" s="171" t="s">
        <v>770</v>
      </c>
    </row>
    <row r="203" spans="11:16">
      <c r="K203" s="339">
        <v>45889</v>
      </c>
      <c r="L203" s="171" t="s">
        <v>836</v>
      </c>
      <c r="N203" s="171" t="s">
        <v>771</v>
      </c>
      <c r="O203" s="171" t="s">
        <v>830</v>
      </c>
      <c r="P203" s="171" t="s">
        <v>828</v>
      </c>
    </row>
    <row r="204" spans="11:16">
      <c r="K204" s="339">
        <v>45890</v>
      </c>
      <c r="L204" s="171" t="s">
        <v>837</v>
      </c>
      <c r="N204" s="171" t="s">
        <v>829</v>
      </c>
      <c r="O204" s="171" t="s">
        <v>830</v>
      </c>
      <c r="P204" s="171" t="s">
        <v>770</v>
      </c>
    </row>
    <row r="205" spans="11:16">
      <c r="K205" s="339">
        <v>45891</v>
      </c>
      <c r="L205" s="171" t="s">
        <v>838</v>
      </c>
      <c r="N205" s="171" t="s">
        <v>829</v>
      </c>
      <c r="O205" s="171" t="s">
        <v>834</v>
      </c>
      <c r="P205" s="171" t="s">
        <v>770</v>
      </c>
    </row>
    <row r="206" spans="11:16">
      <c r="K206" s="339">
        <v>45892</v>
      </c>
      <c r="L206" s="171" t="s">
        <v>839</v>
      </c>
      <c r="N206" s="171" t="s">
        <v>829</v>
      </c>
      <c r="O206" s="171" t="s">
        <v>772</v>
      </c>
      <c r="P206" s="171" t="s">
        <v>770</v>
      </c>
    </row>
    <row r="207" spans="11:16">
      <c r="K207" s="339">
        <v>45893</v>
      </c>
      <c r="L207" s="171" t="s">
        <v>840</v>
      </c>
      <c r="N207" s="171" t="s">
        <v>771</v>
      </c>
      <c r="O207" s="171" t="s">
        <v>830</v>
      </c>
      <c r="P207" s="171" t="s">
        <v>828</v>
      </c>
    </row>
    <row r="208" spans="11:16">
      <c r="K208" s="339">
        <v>45894</v>
      </c>
      <c r="L208" s="171" t="s">
        <v>833</v>
      </c>
      <c r="N208" s="171" t="s">
        <v>828</v>
      </c>
      <c r="O208" s="171" t="s">
        <v>829</v>
      </c>
      <c r="P208" s="171" t="s">
        <v>772</v>
      </c>
    </row>
    <row r="209" spans="11:16">
      <c r="K209" s="339">
        <v>45895</v>
      </c>
      <c r="L209" s="171" t="s">
        <v>835</v>
      </c>
      <c r="N209" s="171" t="s">
        <v>770</v>
      </c>
      <c r="O209" s="171" t="s">
        <v>831</v>
      </c>
      <c r="P209" s="171" t="s">
        <v>830</v>
      </c>
    </row>
    <row r="210" spans="11:16">
      <c r="K210" s="339">
        <v>45896</v>
      </c>
      <c r="L210" s="171" t="s">
        <v>836</v>
      </c>
      <c r="N210" s="171" t="s">
        <v>828</v>
      </c>
      <c r="O210" s="171" t="s">
        <v>829</v>
      </c>
      <c r="P210" s="171" t="s">
        <v>830</v>
      </c>
    </row>
    <row r="211" spans="11:16">
      <c r="K211" s="339">
        <v>45897</v>
      </c>
      <c r="L211" s="171" t="s">
        <v>837</v>
      </c>
      <c r="N211" s="171" t="s">
        <v>828</v>
      </c>
      <c r="O211" s="171" t="s">
        <v>771</v>
      </c>
      <c r="P211" s="171" t="s">
        <v>830</v>
      </c>
    </row>
    <row r="212" spans="11:16">
      <c r="K212" s="339">
        <v>45898</v>
      </c>
      <c r="L212" s="171" t="s">
        <v>838</v>
      </c>
      <c r="N212" s="171" t="s">
        <v>828</v>
      </c>
      <c r="O212" s="171" t="s">
        <v>829</v>
      </c>
      <c r="P212" s="171" t="s">
        <v>830</v>
      </c>
    </row>
    <row r="213" spans="11:16">
      <c r="K213" s="339">
        <v>45899</v>
      </c>
      <c r="L213" s="171" t="s">
        <v>839</v>
      </c>
      <c r="N213" s="171" t="s">
        <v>770</v>
      </c>
      <c r="O213" s="171" t="s">
        <v>831</v>
      </c>
      <c r="P213" s="171" t="s">
        <v>772</v>
      </c>
    </row>
    <row r="214" spans="11:16">
      <c r="K214" s="339">
        <v>45900</v>
      </c>
      <c r="L214" s="171" t="s">
        <v>840</v>
      </c>
      <c r="N214" s="171" t="s">
        <v>770</v>
      </c>
      <c r="O214" s="171" t="s">
        <v>829</v>
      </c>
      <c r="P214" s="171" t="s">
        <v>772</v>
      </c>
    </row>
    <row r="215" spans="11:16">
      <c r="K215" s="339">
        <v>45901</v>
      </c>
      <c r="L215" s="171" t="s">
        <v>833</v>
      </c>
      <c r="N215" s="171" t="s">
        <v>830</v>
      </c>
      <c r="O215" s="171" t="s">
        <v>828</v>
      </c>
      <c r="P215" s="171" t="s">
        <v>829</v>
      </c>
    </row>
    <row r="216" spans="11:16">
      <c r="K216" s="339">
        <v>45902</v>
      </c>
      <c r="L216" s="171" t="s">
        <v>835</v>
      </c>
      <c r="N216" s="171" t="s">
        <v>830</v>
      </c>
      <c r="O216" s="171" t="s">
        <v>770</v>
      </c>
      <c r="P216" s="171" t="s">
        <v>829</v>
      </c>
    </row>
    <row r="217" spans="11:16">
      <c r="K217" s="339">
        <v>45903</v>
      </c>
      <c r="L217" s="171" t="s">
        <v>836</v>
      </c>
      <c r="N217" s="171" t="s">
        <v>772</v>
      </c>
      <c r="O217" s="171" t="s">
        <v>770</v>
      </c>
      <c r="P217" s="171" t="s">
        <v>829</v>
      </c>
    </row>
    <row r="218" spans="11:16">
      <c r="K218" s="339">
        <v>45904</v>
      </c>
      <c r="L218" s="171" t="s">
        <v>837</v>
      </c>
      <c r="N218" s="171" t="s">
        <v>772</v>
      </c>
      <c r="O218" s="171" t="s">
        <v>770</v>
      </c>
      <c r="P218" s="171" t="s">
        <v>829</v>
      </c>
    </row>
    <row r="219" spans="11:16">
      <c r="K219" s="339">
        <v>45905</v>
      </c>
      <c r="L219" s="171" t="s">
        <v>838</v>
      </c>
      <c r="N219" s="171" t="s">
        <v>772</v>
      </c>
      <c r="O219" s="171" t="s">
        <v>832</v>
      </c>
      <c r="P219" s="171" t="s">
        <v>829</v>
      </c>
    </row>
    <row r="220" spans="11:16">
      <c r="K220" s="339">
        <v>45906</v>
      </c>
      <c r="L220" s="171" t="s">
        <v>839</v>
      </c>
      <c r="N220" s="171" t="s">
        <v>830</v>
      </c>
      <c r="O220" s="171" t="s">
        <v>828</v>
      </c>
      <c r="P220" s="171" t="s">
        <v>829</v>
      </c>
    </row>
    <row r="221" spans="11:16">
      <c r="K221" s="339">
        <v>45907</v>
      </c>
      <c r="L221" s="171" t="s">
        <v>840</v>
      </c>
      <c r="N221" s="171" t="s">
        <v>772</v>
      </c>
      <c r="O221" s="171" t="s">
        <v>828</v>
      </c>
      <c r="P221" s="171" t="s">
        <v>771</v>
      </c>
    </row>
    <row r="222" spans="11:16">
      <c r="K222" s="339">
        <v>45908</v>
      </c>
      <c r="L222" s="171" t="s">
        <v>833</v>
      </c>
      <c r="N222" s="171" t="s">
        <v>771</v>
      </c>
      <c r="O222" s="171" t="s">
        <v>830</v>
      </c>
      <c r="P222" s="171" t="s">
        <v>828</v>
      </c>
    </row>
    <row r="223" spans="11:16">
      <c r="K223" s="339">
        <v>45909</v>
      </c>
      <c r="L223" s="171" t="s">
        <v>835</v>
      </c>
      <c r="N223" s="171" t="s">
        <v>771</v>
      </c>
      <c r="O223" s="171" t="s">
        <v>772</v>
      </c>
      <c r="P223" s="171" t="s">
        <v>828</v>
      </c>
    </row>
    <row r="224" spans="11:16">
      <c r="K224" s="339">
        <v>45910</v>
      </c>
      <c r="L224" s="171" t="s">
        <v>836</v>
      </c>
      <c r="N224" s="171" t="s">
        <v>829</v>
      </c>
      <c r="O224" s="171" t="s">
        <v>772</v>
      </c>
      <c r="P224" s="171" t="s">
        <v>828</v>
      </c>
    </row>
    <row r="225" spans="11:16">
      <c r="K225" s="339">
        <v>45911</v>
      </c>
      <c r="L225" s="171" t="s">
        <v>837</v>
      </c>
      <c r="N225" s="171" t="s">
        <v>771</v>
      </c>
      <c r="O225" s="171" t="s">
        <v>830</v>
      </c>
      <c r="P225" s="171" t="s">
        <v>828</v>
      </c>
    </row>
    <row r="226" spans="11:16">
      <c r="K226" s="339">
        <v>45912</v>
      </c>
      <c r="L226" s="171" t="s">
        <v>838</v>
      </c>
      <c r="N226" s="171" t="s">
        <v>829</v>
      </c>
      <c r="O226" s="171" t="s">
        <v>830</v>
      </c>
      <c r="P226" s="171" t="s">
        <v>770</v>
      </c>
    </row>
    <row r="227" spans="11:16">
      <c r="K227" s="339">
        <v>45913</v>
      </c>
      <c r="L227" s="171" t="s">
        <v>839</v>
      </c>
      <c r="N227" s="171" t="s">
        <v>829</v>
      </c>
      <c r="O227" s="171" t="s">
        <v>772</v>
      </c>
      <c r="P227" s="171" t="s">
        <v>770</v>
      </c>
    </row>
    <row r="228" spans="11:16">
      <c r="K228" s="339">
        <v>45914</v>
      </c>
      <c r="L228" s="171" t="s">
        <v>840</v>
      </c>
      <c r="N228" s="171" t="s">
        <v>829</v>
      </c>
      <c r="O228" s="171" t="s">
        <v>834</v>
      </c>
      <c r="P228" s="171" t="s">
        <v>828</v>
      </c>
    </row>
    <row r="229" spans="11:16">
      <c r="K229" s="339">
        <v>45915</v>
      </c>
      <c r="L229" s="171" t="s">
        <v>833</v>
      </c>
      <c r="N229" s="171" t="s">
        <v>770</v>
      </c>
      <c r="O229" s="171" t="s">
        <v>829</v>
      </c>
      <c r="P229" s="171" t="s">
        <v>830</v>
      </c>
    </row>
    <row r="230" spans="11:16">
      <c r="K230" s="339">
        <v>45916</v>
      </c>
      <c r="L230" s="171" t="s">
        <v>835</v>
      </c>
      <c r="N230" s="171" t="s">
        <v>828</v>
      </c>
      <c r="O230" s="171" t="s">
        <v>771</v>
      </c>
      <c r="P230" s="171" t="s">
        <v>772</v>
      </c>
    </row>
    <row r="231" spans="11:16">
      <c r="K231" s="339">
        <v>45917</v>
      </c>
      <c r="L231" s="171" t="s">
        <v>836</v>
      </c>
      <c r="N231" s="171" t="s">
        <v>828</v>
      </c>
      <c r="O231" s="171" t="s">
        <v>771</v>
      </c>
      <c r="P231" s="171" t="s">
        <v>830</v>
      </c>
    </row>
    <row r="232" spans="11:16">
      <c r="K232" s="339">
        <v>45918</v>
      </c>
      <c r="L232" s="171" t="s">
        <v>837</v>
      </c>
      <c r="N232" s="171" t="s">
        <v>770</v>
      </c>
      <c r="O232" s="171" t="s">
        <v>829</v>
      </c>
      <c r="P232" s="171" t="s">
        <v>772</v>
      </c>
    </row>
    <row r="233" spans="11:16">
      <c r="K233" s="339">
        <v>45919</v>
      </c>
      <c r="L233" s="171" t="s">
        <v>838</v>
      </c>
      <c r="N233" s="171" t="s">
        <v>828</v>
      </c>
      <c r="O233" s="171" t="s">
        <v>829</v>
      </c>
      <c r="P233" s="171" t="s">
        <v>830</v>
      </c>
    </row>
    <row r="234" spans="11:16">
      <c r="K234" s="339">
        <v>45920</v>
      </c>
      <c r="L234" s="171" t="s">
        <v>839</v>
      </c>
      <c r="N234" s="171" t="s">
        <v>828</v>
      </c>
      <c r="O234" s="171" t="s">
        <v>829</v>
      </c>
      <c r="P234" s="171" t="s">
        <v>772</v>
      </c>
    </row>
    <row r="235" spans="11:16">
      <c r="K235" s="339">
        <v>45921</v>
      </c>
      <c r="L235" s="171" t="s">
        <v>840</v>
      </c>
      <c r="N235" s="171" t="s">
        <v>828</v>
      </c>
      <c r="O235" s="171" t="s">
        <v>831</v>
      </c>
      <c r="P235" s="171" t="s">
        <v>834</v>
      </c>
    </row>
    <row r="236" spans="11:16">
      <c r="K236" s="339">
        <v>45922</v>
      </c>
      <c r="L236" s="171" t="s">
        <v>833</v>
      </c>
      <c r="N236" s="171" t="s">
        <v>772</v>
      </c>
      <c r="O236" s="171" t="s">
        <v>828</v>
      </c>
      <c r="P236" s="171" t="s">
        <v>829</v>
      </c>
    </row>
    <row r="237" spans="11:16">
      <c r="K237" s="339">
        <v>45923</v>
      </c>
      <c r="L237" s="171" t="s">
        <v>835</v>
      </c>
      <c r="N237" s="171" t="s">
        <v>830</v>
      </c>
      <c r="O237" s="171" t="s">
        <v>828</v>
      </c>
      <c r="P237" s="171" t="s">
        <v>829</v>
      </c>
    </row>
    <row r="238" spans="11:16">
      <c r="K238" s="339">
        <v>45924</v>
      </c>
      <c r="L238" s="171" t="s">
        <v>836</v>
      </c>
      <c r="N238" s="171" t="s">
        <v>834</v>
      </c>
      <c r="O238" s="171" t="s">
        <v>770</v>
      </c>
      <c r="P238" s="171" t="s">
        <v>829</v>
      </c>
    </row>
    <row r="239" spans="11:16">
      <c r="K239" s="339">
        <v>45925</v>
      </c>
      <c r="L239" s="171" t="s">
        <v>837</v>
      </c>
      <c r="N239" s="171" t="s">
        <v>830</v>
      </c>
      <c r="O239" s="171" t="s">
        <v>828</v>
      </c>
      <c r="P239" s="171" t="s">
        <v>771</v>
      </c>
    </row>
    <row r="240" spans="11:16">
      <c r="K240" s="339">
        <v>45926</v>
      </c>
      <c r="L240" s="171" t="s">
        <v>838</v>
      </c>
      <c r="N240" s="171" t="s">
        <v>834</v>
      </c>
      <c r="O240" s="171" t="s">
        <v>828</v>
      </c>
      <c r="P240" s="171" t="s">
        <v>771</v>
      </c>
    </row>
    <row r="241" spans="11:16">
      <c r="K241" s="339">
        <v>45927</v>
      </c>
      <c r="L241" s="171" t="s">
        <v>839</v>
      </c>
      <c r="N241" s="171" t="s">
        <v>830</v>
      </c>
      <c r="O241" s="171" t="s">
        <v>770</v>
      </c>
      <c r="P241" s="171" t="s">
        <v>829</v>
      </c>
    </row>
    <row r="242" spans="11:16">
      <c r="K242" s="339">
        <v>45928</v>
      </c>
      <c r="L242" s="171" t="s">
        <v>840</v>
      </c>
      <c r="N242" s="171" t="s">
        <v>772</v>
      </c>
      <c r="O242" s="171" t="s">
        <v>828</v>
      </c>
      <c r="P242" s="171" t="s">
        <v>829</v>
      </c>
    </row>
    <row r="243" spans="11:16">
      <c r="K243" s="339">
        <v>45929</v>
      </c>
      <c r="L243" s="171" t="s">
        <v>833</v>
      </c>
      <c r="N243" s="171" t="s">
        <v>831</v>
      </c>
      <c r="O243" s="171" t="s">
        <v>830</v>
      </c>
      <c r="P243" s="171" t="s">
        <v>770</v>
      </c>
    </row>
    <row r="244" spans="11:16">
      <c r="K244" s="339">
        <v>45930</v>
      </c>
      <c r="L244" s="171" t="s">
        <v>835</v>
      </c>
      <c r="N244" s="171" t="s">
        <v>771</v>
      </c>
      <c r="O244" s="171" t="s">
        <v>772</v>
      </c>
      <c r="P244" s="171" t="s">
        <v>770</v>
      </c>
    </row>
    <row r="245" spans="11:16">
      <c r="K245" s="339">
        <v>45931</v>
      </c>
      <c r="L245" s="171" t="s">
        <v>836</v>
      </c>
      <c r="N245" s="171" t="s">
        <v>829</v>
      </c>
      <c r="O245" s="171" t="s">
        <v>830</v>
      </c>
      <c r="P245" s="171" t="s">
        <v>828</v>
      </c>
    </row>
    <row r="246" spans="11:16">
      <c r="K246" s="339">
        <v>45932</v>
      </c>
      <c r="L246" s="171" t="s">
        <v>837</v>
      </c>
      <c r="N246" s="171" t="s">
        <v>829</v>
      </c>
      <c r="O246" s="171" t="s">
        <v>772</v>
      </c>
      <c r="P246" s="171" t="s">
        <v>828</v>
      </c>
    </row>
    <row r="247" spans="11:16">
      <c r="K247" s="339">
        <v>45933</v>
      </c>
      <c r="L247" s="171" t="s">
        <v>838</v>
      </c>
      <c r="N247" s="171" t="s">
        <v>829</v>
      </c>
      <c r="O247" s="171" t="s">
        <v>830</v>
      </c>
      <c r="P247" s="171" t="s">
        <v>832</v>
      </c>
    </row>
    <row r="248" spans="11:16">
      <c r="K248" s="339">
        <v>45934</v>
      </c>
      <c r="L248" s="171" t="s">
        <v>839</v>
      </c>
      <c r="N248" s="171" t="s">
        <v>829</v>
      </c>
      <c r="O248" s="171" t="s">
        <v>834</v>
      </c>
      <c r="P248" s="171" t="s">
        <v>828</v>
      </c>
    </row>
    <row r="249" spans="11:16">
      <c r="K249" s="339">
        <v>45935</v>
      </c>
      <c r="L249" s="171" t="s">
        <v>840</v>
      </c>
      <c r="N249" s="171" t="s">
        <v>829</v>
      </c>
      <c r="O249" s="171" t="s">
        <v>830</v>
      </c>
      <c r="P249" s="171" t="s">
        <v>828</v>
      </c>
    </row>
    <row r="250" spans="11:16">
      <c r="K250" s="339">
        <v>45936</v>
      </c>
      <c r="L250" s="171" t="s">
        <v>833</v>
      </c>
      <c r="N250" s="171" t="s">
        <v>832</v>
      </c>
      <c r="O250" s="171" t="s">
        <v>829</v>
      </c>
      <c r="P250" s="171" t="s">
        <v>830</v>
      </c>
    </row>
    <row r="251" spans="11:16">
      <c r="K251" s="339">
        <v>45937</v>
      </c>
      <c r="L251" s="171" t="s">
        <v>835</v>
      </c>
      <c r="N251" s="171" t="s">
        <v>828</v>
      </c>
      <c r="O251" s="171" t="s">
        <v>771</v>
      </c>
      <c r="P251" s="171" t="s">
        <v>830</v>
      </c>
    </row>
    <row r="252" spans="11:16">
      <c r="K252" s="339">
        <v>45938</v>
      </c>
      <c r="L252" s="171" t="s">
        <v>836</v>
      </c>
      <c r="N252" s="171" t="s">
        <v>770</v>
      </c>
      <c r="O252" s="171" t="s">
        <v>831</v>
      </c>
      <c r="P252" s="171" t="s">
        <v>772</v>
      </c>
    </row>
    <row r="253" spans="11:16">
      <c r="K253" s="339">
        <v>45939</v>
      </c>
      <c r="L253" s="171" t="s">
        <v>837</v>
      </c>
      <c r="N253" s="171" t="s">
        <v>828</v>
      </c>
      <c r="O253" s="171" t="s">
        <v>829</v>
      </c>
      <c r="P253" s="171" t="s">
        <v>830</v>
      </c>
    </row>
    <row r="254" spans="11:16">
      <c r="K254" s="339">
        <v>45940</v>
      </c>
      <c r="L254" s="171" t="s">
        <v>838</v>
      </c>
      <c r="N254" s="171" t="s">
        <v>770</v>
      </c>
      <c r="O254" s="171" t="s">
        <v>829</v>
      </c>
      <c r="P254" s="171" t="s">
        <v>772</v>
      </c>
    </row>
    <row r="255" spans="11:16">
      <c r="K255" s="339">
        <v>45941</v>
      </c>
      <c r="L255" s="171" t="s">
        <v>839</v>
      </c>
      <c r="N255" s="171" t="s">
        <v>832</v>
      </c>
      <c r="O255" s="171" t="s">
        <v>829</v>
      </c>
      <c r="P255" s="171" t="s">
        <v>772</v>
      </c>
    </row>
    <row r="256" spans="11:16">
      <c r="K256" s="339">
        <v>45942</v>
      </c>
      <c r="L256" s="171" t="s">
        <v>840</v>
      </c>
      <c r="N256" s="171" t="s">
        <v>828</v>
      </c>
      <c r="O256" s="171" t="s">
        <v>771</v>
      </c>
      <c r="P256" s="171" t="s">
        <v>772</v>
      </c>
    </row>
    <row r="257" spans="11:16">
      <c r="K257" s="339">
        <v>45943</v>
      </c>
      <c r="L257" s="171" t="s">
        <v>833</v>
      </c>
      <c r="N257" s="171" t="s">
        <v>772</v>
      </c>
      <c r="O257" s="171" t="s">
        <v>828</v>
      </c>
      <c r="P257" s="171" t="s">
        <v>829</v>
      </c>
    </row>
    <row r="258" spans="11:16">
      <c r="K258" s="339">
        <v>45944</v>
      </c>
      <c r="L258" s="171" t="s">
        <v>835</v>
      </c>
      <c r="N258" s="171" t="s">
        <v>830</v>
      </c>
      <c r="O258" s="171" t="s">
        <v>828</v>
      </c>
      <c r="P258" s="171" t="s">
        <v>771</v>
      </c>
    </row>
    <row r="259" spans="11:16">
      <c r="K259" s="339">
        <v>45945</v>
      </c>
      <c r="L259" s="171" t="s">
        <v>836</v>
      </c>
      <c r="N259" s="171" t="s">
        <v>834</v>
      </c>
      <c r="O259" s="171" t="s">
        <v>828</v>
      </c>
      <c r="P259" s="171" t="s">
        <v>831</v>
      </c>
    </row>
    <row r="260" spans="11:16">
      <c r="K260" s="339">
        <v>45946</v>
      </c>
      <c r="L260" s="171" t="s">
        <v>837</v>
      </c>
      <c r="N260" s="171" t="s">
        <v>830</v>
      </c>
      <c r="O260" s="171" t="s">
        <v>828</v>
      </c>
      <c r="P260" s="171" t="s">
        <v>829</v>
      </c>
    </row>
    <row r="261" spans="11:16">
      <c r="K261" s="339">
        <v>45947</v>
      </c>
      <c r="L261" s="171" t="s">
        <v>838</v>
      </c>
      <c r="N261" s="171" t="s">
        <v>830</v>
      </c>
      <c r="O261" s="171" t="s">
        <v>832</v>
      </c>
      <c r="P261" s="171" t="s">
        <v>829</v>
      </c>
    </row>
    <row r="262" spans="11:16">
      <c r="K262" s="339">
        <v>45948</v>
      </c>
      <c r="L262" s="171" t="s">
        <v>839</v>
      </c>
      <c r="N262" s="171" t="s">
        <v>830</v>
      </c>
      <c r="O262" s="171" t="s">
        <v>828</v>
      </c>
      <c r="P262" s="171" t="s">
        <v>771</v>
      </c>
    </row>
    <row r="263" spans="11:16">
      <c r="K263" s="339">
        <v>45949</v>
      </c>
      <c r="L263" s="171" t="s">
        <v>840</v>
      </c>
      <c r="N263" s="171" t="s">
        <v>830</v>
      </c>
      <c r="O263" s="171" t="s">
        <v>770</v>
      </c>
      <c r="P263" s="171" t="s">
        <v>831</v>
      </c>
    </row>
    <row r="264" spans="11:16">
      <c r="K264" s="339">
        <v>45950</v>
      </c>
      <c r="L264" s="171" t="s">
        <v>833</v>
      </c>
      <c r="N264" s="171" t="s">
        <v>771</v>
      </c>
      <c r="O264" s="171" t="s">
        <v>830</v>
      </c>
      <c r="P264" s="171" t="s">
        <v>828</v>
      </c>
    </row>
    <row r="265" spans="11:16">
      <c r="K265" s="339">
        <v>45951</v>
      </c>
      <c r="L265" s="171" t="s">
        <v>835</v>
      </c>
      <c r="N265" s="171" t="s">
        <v>829</v>
      </c>
      <c r="O265" s="171" t="s">
        <v>772</v>
      </c>
      <c r="P265" s="171" t="s">
        <v>828</v>
      </c>
    </row>
    <row r="266" spans="11:16">
      <c r="K266" s="339">
        <v>45952</v>
      </c>
      <c r="L266" s="171" t="s">
        <v>836</v>
      </c>
      <c r="N266" s="171" t="s">
        <v>771</v>
      </c>
      <c r="O266" s="171" t="s">
        <v>834</v>
      </c>
      <c r="P266" s="171" t="s">
        <v>828</v>
      </c>
    </row>
    <row r="267" spans="11:16">
      <c r="K267" s="339">
        <v>45953</v>
      </c>
      <c r="L267" s="171" t="s">
        <v>837</v>
      </c>
      <c r="N267" s="171" t="s">
        <v>771</v>
      </c>
      <c r="O267" s="171" t="s">
        <v>830</v>
      </c>
      <c r="P267" s="171" t="s">
        <v>770</v>
      </c>
    </row>
    <row r="268" spans="11:16">
      <c r="K268" s="339">
        <v>45954</v>
      </c>
      <c r="L268" s="171" t="s">
        <v>838</v>
      </c>
      <c r="N268" s="171" t="s">
        <v>771</v>
      </c>
      <c r="O268" s="171" t="s">
        <v>772</v>
      </c>
      <c r="P268" s="171" t="s">
        <v>828</v>
      </c>
    </row>
    <row r="269" spans="11:16">
      <c r="K269" s="339">
        <v>45955</v>
      </c>
      <c r="L269" s="171" t="s">
        <v>839</v>
      </c>
      <c r="N269" s="171" t="s">
        <v>829</v>
      </c>
      <c r="O269" s="171" t="s">
        <v>830</v>
      </c>
      <c r="P269" s="171" t="s">
        <v>828</v>
      </c>
    </row>
    <row r="270" spans="11:16">
      <c r="K270" s="339">
        <v>45956</v>
      </c>
      <c r="L270" s="171" t="s">
        <v>840</v>
      </c>
      <c r="N270" s="171" t="s">
        <v>771</v>
      </c>
      <c r="O270" s="171" t="s">
        <v>834</v>
      </c>
      <c r="P270" s="171" t="s">
        <v>770</v>
      </c>
    </row>
    <row r="271" spans="11:16">
      <c r="K271" s="339">
        <v>45957</v>
      </c>
      <c r="L271" s="171" t="s">
        <v>833</v>
      </c>
      <c r="N271" s="171" t="s">
        <v>828</v>
      </c>
      <c r="O271" s="171" t="s">
        <v>771</v>
      </c>
      <c r="P271" s="171" t="s">
        <v>772</v>
      </c>
    </row>
    <row r="272" spans="11:16">
      <c r="K272" s="339">
        <v>45958</v>
      </c>
      <c r="L272" s="171" t="s">
        <v>835</v>
      </c>
      <c r="N272" s="171" t="s">
        <v>828</v>
      </c>
      <c r="O272" s="171" t="s">
        <v>829</v>
      </c>
      <c r="P272" s="171" t="s">
        <v>830</v>
      </c>
    </row>
    <row r="273" spans="11:16">
      <c r="K273" s="339">
        <v>45959</v>
      </c>
      <c r="L273" s="171" t="s">
        <v>836</v>
      </c>
      <c r="N273" s="171" t="s">
        <v>770</v>
      </c>
      <c r="O273" s="171" t="s">
        <v>771</v>
      </c>
      <c r="P273" s="171" t="s">
        <v>830</v>
      </c>
    </row>
    <row r="274" spans="11:16">
      <c r="K274" s="339">
        <v>45960</v>
      </c>
      <c r="L274" s="171" t="s">
        <v>837</v>
      </c>
      <c r="N274" s="171" t="s">
        <v>828</v>
      </c>
      <c r="O274" s="171" t="s">
        <v>831</v>
      </c>
      <c r="P274" s="171" t="s">
        <v>830</v>
      </c>
    </row>
    <row r="275" spans="11:16">
      <c r="K275" s="339">
        <v>45961</v>
      </c>
      <c r="L275" s="171" t="s">
        <v>838</v>
      </c>
      <c r="N275" s="171" t="s">
        <v>770</v>
      </c>
      <c r="O275" s="171" t="s">
        <v>829</v>
      </c>
      <c r="P275" s="171" t="s">
        <v>772</v>
      </c>
    </row>
    <row r="276" spans="11:16">
      <c r="K276" s="339">
        <v>45962</v>
      </c>
      <c r="L276" s="171" t="s">
        <v>839</v>
      </c>
      <c r="N276" s="171" t="s">
        <v>828</v>
      </c>
      <c r="O276" s="171" t="s">
        <v>829</v>
      </c>
      <c r="P276" s="171" t="s">
        <v>830</v>
      </c>
    </row>
    <row r="277" spans="11:16">
      <c r="K277" s="339">
        <v>45963</v>
      </c>
      <c r="L277" s="171" t="s">
        <v>840</v>
      </c>
      <c r="N277" s="171" t="s">
        <v>828</v>
      </c>
      <c r="O277" s="171" t="s">
        <v>829</v>
      </c>
      <c r="P277" s="171" t="s">
        <v>834</v>
      </c>
    </row>
    <row r="278" spans="11:16">
      <c r="K278" s="339">
        <v>45964</v>
      </c>
      <c r="L278" s="171" t="s">
        <v>833</v>
      </c>
      <c r="N278" s="171" t="s">
        <v>830</v>
      </c>
      <c r="O278" s="171" t="s">
        <v>828</v>
      </c>
      <c r="P278" s="171" t="s">
        <v>829</v>
      </c>
    </row>
    <row r="279" spans="11:16">
      <c r="K279" s="339">
        <v>45965</v>
      </c>
      <c r="L279" s="171" t="s">
        <v>835</v>
      </c>
      <c r="N279" s="171" t="s">
        <v>772</v>
      </c>
      <c r="O279" s="171" t="s">
        <v>770</v>
      </c>
      <c r="P279" s="171" t="s">
        <v>831</v>
      </c>
    </row>
    <row r="280" spans="11:16">
      <c r="K280" s="339">
        <v>45966</v>
      </c>
      <c r="L280" s="171" t="s">
        <v>836</v>
      </c>
      <c r="N280" s="171" t="s">
        <v>830</v>
      </c>
      <c r="O280" s="171" t="s">
        <v>770</v>
      </c>
      <c r="P280" s="171" t="s">
        <v>829</v>
      </c>
    </row>
    <row r="281" spans="11:16">
      <c r="K281" s="339">
        <v>45967</v>
      </c>
      <c r="L281" s="171" t="s">
        <v>837</v>
      </c>
      <c r="N281" s="171" t="s">
        <v>772</v>
      </c>
      <c r="O281" s="171" t="s">
        <v>828</v>
      </c>
      <c r="P281" s="171" t="s">
        <v>829</v>
      </c>
    </row>
    <row r="282" spans="11:16">
      <c r="K282" s="339">
        <v>45968</v>
      </c>
      <c r="L282" s="171" t="s">
        <v>838</v>
      </c>
      <c r="N282" s="171" t="s">
        <v>830</v>
      </c>
      <c r="O282" s="171" t="s">
        <v>828</v>
      </c>
      <c r="P282" s="171" t="s">
        <v>771</v>
      </c>
    </row>
    <row r="283" spans="11:16">
      <c r="K283" s="339">
        <v>45969</v>
      </c>
      <c r="L283" s="171" t="s">
        <v>839</v>
      </c>
      <c r="N283" s="171" t="s">
        <v>830</v>
      </c>
      <c r="O283" s="171" t="s">
        <v>828</v>
      </c>
      <c r="P283" s="171" t="s">
        <v>829</v>
      </c>
    </row>
    <row r="284" spans="11:16">
      <c r="K284" s="339">
        <v>45970</v>
      </c>
      <c r="L284" s="171" t="s">
        <v>840</v>
      </c>
      <c r="N284" s="171" t="s">
        <v>834</v>
      </c>
      <c r="O284" s="171" t="s">
        <v>770</v>
      </c>
      <c r="P284" s="171" t="s">
        <v>771</v>
      </c>
    </row>
    <row r="285" spans="11:16">
      <c r="K285" s="339">
        <v>45971</v>
      </c>
      <c r="L285" s="171" t="s">
        <v>833</v>
      </c>
      <c r="N285" s="171" t="s">
        <v>829</v>
      </c>
      <c r="O285" s="171" t="s">
        <v>830</v>
      </c>
      <c r="P285" s="171" t="s">
        <v>828</v>
      </c>
    </row>
    <row r="286" spans="11:16">
      <c r="K286" s="339">
        <v>45972</v>
      </c>
      <c r="L286" s="171" t="s">
        <v>835</v>
      </c>
      <c r="N286" s="171" t="s">
        <v>771</v>
      </c>
      <c r="O286" s="171" t="s">
        <v>830</v>
      </c>
      <c r="P286" s="171" t="s">
        <v>828</v>
      </c>
    </row>
    <row r="287" spans="11:16">
      <c r="K287" s="339">
        <v>45973</v>
      </c>
      <c r="L287" s="171" t="s">
        <v>836</v>
      </c>
      <c r="N287" s="171" t="s">
        <v>771</v>
      </c>
      <c r="O287" s="171" t="s">
        <v>772</v>
      </c>
      <c r="P287" s="171" t="s">
        <v>828</v>
      </c>
    </row>
    <row r="288" spans="11:16">
      <c r="K288" s="339">
        <v>45974</v>
      </c>
      <c r="L288" s="171" t="s">
        <v>837</v>
      </c>
      <c r="N288" s="171" t="s">
        <v>829</v>
      </c>
      <c r="O288" s="171" t="s">
        <v>830</v>
      </c>
      <c r="P288" s="171" t="s">
        <v>770</v>
      </c>
    </row>
    <row r="289" spans="11:16">
      <c r="K289" s="339">
        <v>45975</v>
      </c>
      <c r="L289" s="171" t="s">
        <v>838</v>
      </c>
      <c r="N289" s="171" t="s">
        <v>829</v>
      </c>
      <c r="O289" s="171" t="s">
        <v>772</v>
      </c>
      <c r="P289" s="171" t="s">
        <v>770</v>
      </c>
    </row>
    <row r="290" spans="11:16">
      <c r="K290" s="339">
        <v>45976</v>
      </c>
      <c r="L290" s="171" t="s">
        <v>839</v>
      </c>
      <c r="N290" s="171" t="s">
        <v>829</v>
      </c>
      <c r="O290" s="171" t="s">
        <v>834</v>
      </c>
      <c r="P290" s="171" t="s">
        <v>828</v>
      </c>
    </row>
    <row r="291" spans="11:16">
      <c r="K291" s="339">
        <v>45977</v>
      </c>
      <c r="L291" s="171" t="s">
        <v>840</v>
      </c>
      <c r="N291" s="171" t="s">
        <v>771</v>
      </c>
      <c r="O291" s="171" t="s">
        <v>830</v>
      </c>
      <c r="P291" s="171" t="s">
        <v>828</v>
      </c>
    </row>
    <row r="292" spans="11:16">
      <c r="K292" s="339">
        <v>45978</v>
      </c>
      <c r="L292" s="171" t="s">
        <v>833</v>
      </c>
      <c r="N292" s="171" t="s">
        <v>828</v>
      </c>
      <c r="O292" s="171" t="s">
        <v>771</v>
      </c>
      <c r="P292" s="171" t="s">
        <v>772</v>
      </c>
    </row>
    <row r="293" spans="11:16">
      <c r="K293" s="339">
        <v>45979</v>
      </c>
      <c r="L293" s="171" t="s">
        <v>835</v>
      </c>
      <c r="N293" s="171" t="s">
        <v>770</v>
      </c>
      <c r="O293" s="171" t="s">
        <v>829</v>
      </c>
      <c r="P293" s="171" t="s">
        <v>830</v>
      </c>
    </row>
    <row r="294" spans="11:16">
      <c r="K294" s="339">
        <v>45980</v>
      </c>
      <c r="L294" s="171" t="s">
        <v>836</v>
      </c>
      <c r="N294" s="171" t="s">
        <v>770</v>
      </c>
      <c r="O294" s="171" t="s">
        <v>829</v>
      </c>
      <c r="P294" s="171" t="s">
        <v>830</v>
      </c>
    </row>
    <row r="295" spans="11:16">
      <c r="K295" s="339">
        <v>45981</v>
      </c>
      <c r="L295" s="171" t="s">
        <v>837</v>
      </c>
      <c r="N295" s="171" t="s">
        <v>828</v>
      </c>
      <c r="O295" s="171" t="s">
        <v>771</v>
      </c>
      <c r="P295" s="171" t="s">
        <v>772</v>
      </c>
    </row>
    <row r="296" spans="11:16">
      <c r="K296" s="339">
        <v>45982</v>
      </c>
      <c r="L296" s="171" t="s">
        <v>838</v>
      </c>
      <c r="N296" s="171" t="s">
        <v>828</v>
      </c>
      <c r="O296" s="171" t="s">
        <v>829</v>
      </c>
      <c r="P296" s="171" t="s">
        <v>830</v>
      </c>
    </row>
    <row r="297" spans="11:16">
      <c r="K297" s="339">
        <v>45983</v>
      </c>
      <c r="L297" s="171" t="s">
        <v>839</v>
      </c>
      <c r="N297" s="171" t="s">
        <v>828</v>
      </c>
      <c r="O297" s="171" t="s">
        <v>771</v>
      </c>
      <c r="P297" s="171" t="s">
        <v>772</v>
      </c>
    </row>
    <row r="298" spans="11:16">
      <c r="K298" s="339">
        <v>45984</v>
      </c>
      <c r="L298" s="171" t="s">
        <v>840</v>
      </c>
      <c r="N298" s="171" t="s">
        <v>770</v>
      </c>
      <c r="O298" s="171" t="s">
        <v>829</v>
      </c>
      <c r="P298" s="171" t="s">
        <v>830</v>
      </c>
    </row>
    <row r="299" spans="11:16">
      <c r="K299" s="339">
        <v>45985</v>
      </c>
      <c r="L299" s="171" t="s">
        <v>833</v>
      </c>
      <c r="N299" s="171" t="s">
        <v>830</v>
      </c>
      <c r="O299" s="171" t="s">
        <v>770</v>
      </c>
      <c r="P299" s="171" t="s">
        <v>829</v>
      </c>
    </row>
    <row r="300" spans="11:16">
      <c r="K300" s="339">
        <v>45986</v>
      </c>
      <c r="L300" s="171" t="s">
        <v>835</v>
      </c>
      <c r="N300" s="171" t="s">
        <v>772</v>
      </c>
      <c r="O300" s="171" t="s">
        <v>770</v>
      </c>
      <c r="P300" s="171" t="s">
        <v>829</v>
      </c>
    </row>
    <row r="301" spans="11:16">
      <c r="K301" s="339">
        <v>45987</v>
      </c>
      <c r="L301" s="171" t="s">
        <v>836</v>
      </c>
      <c r="N301" s="171" t="s">
        <v>830</v>
      </c>
      <c r="O301" s="171" t="s">
        <v>770</v>
      </c>
      <c r="P301" s="171" t="s">
        <v>829</v>
      </c>
    </row>
    <row r="302" spans="11:16">
      <c r="K302" s="339">
        <v>45988</v>
      </c>
      <c r="L302" s="171" t="s">
        <v>837</v>
      </c>
      <c r="N302" s="171" t="s">
        <v>834</v>
      </c>
      <c r="O302" s="171" t="s">
        <v>770</v>
      </c>
      <c r="P302" s="171" t="s">
        <v>829</v>
      </c>
    </row>
    <row r="303" spans="11:16">
      <c r="K303" s="339">
        <v>45989</v>
      </c>
      <c r="L303" s="171" t="s">
        <v>838</v>
      </c>
      <c r="N303" s="171" t="s">
        <v>830</v>
      </c>
      <c r="O303" s="171" t="s">
        <v>828</v>
      </c>
      <c r="P303" s="171" t="s">
        <v>829</v>
      </c>
    </row>
    <row r="304" spans="11:16">
      <c r="K304" s="339">
        <v>45990</v>
      </c>
      <c r="L304" s="171" t="s">
        <v>839</v>
      </c>
      <c r="N304" s="171" t="s">
        <v>830</v>
      </c>
      <c r="O304" s="171" t="s">
        <v>832</v>
      </c>
      <c r="P304" s="171" t="s">
        <v>829</v>
      </c>
    </row>
    <row r="305" spans="11:16">
      <c r="K305" s="339">
        <v>45991</v>
      </c>
      <c r="L305" s="171" t="s">
        <v>840</v>
      </c>
      <c r="N305" s="171" t="s">
        <v>830</v>
      </c>
      <c r="O305" s="171" t="s">
        <v>828</v>
      </c>
      <c r="P305" s="171" t="s">
        <v>771</v>
      </c>
    </row>
    <row r="306" spans="11:16">
      <c r="K306" s="339">
        <v>45992</v>
      </c>
      <c r="L306" s="171" t="s">
        <v>833</v>
      </c>
      <c r="N306" s="171" t="s">
        <v>829</v>
      </c>
      <c r="O306" s="171" t="s">
        <v>772</v>
      </c>
      <c r="P306" s="171" t="s">
        <v>828</v>
      </c>
    </row>
    <row r="307" spans="11:16">
      <c r="K307" s="339">
        <v>45993</v>
      </c>
      <c r="L307" s="171" t="s">
        <v>835</v>
      </c>
      <c r="N307" s="171" t="s">
        <v>771</v>
      </c>
      <c r="O307" s="171" t="s">
        <v>830</v>
      </c>
      <c r="P307" s="171" t="s">
        <v>828</v>
      </c>
    </row>
    <row r="308" spans="11:16">
      <c r="K308" s="339">
        <v>45994</v>
      </c>
      <c r="L308" s="171" t="s">
        <v>836</v>
      </c>
      <c r="N308" s="171" t="s">
        <v>829</v>
      </c>
      <c r="O308" s="171" t="s">
        <v>830</v>
      </c>
      <c r="P308" s="171" t="s">
        <v>828</v>
      </c>
    </row>
    <row r="309" spans="11:16">
      <c r="K309" s="339">
        <v>45995</v>
      </c>
      <c r="L309" s="171" t="s">
        <v>837</v>
      </c>
      <c r="N309" s="171" t="s">
        <v>771</v>
      </c>
      <c r="O309" s="171" t="s">
        <v>830</v>
      </c>
      <c r="P309" s="171" t="s">
        <v>832</v>
      </c>
    </row>
    <row r="310" spans="11:16">
      <c r="K310" s="339">
        <v>45996</v>
      </c>
      <c r="L310" s="171" t="s">
        <v>838</v>
      </c>
      <c r="N310" s="171" t="s">
        <v>831</v>
      </c>
      <c r="O310" s="171" t="s">
        <v>772</v>
      </c>
      <c r="P310" s="171" t="s">
        <v>828</v>
      </c>
    </row>
    <row r="311" spans="11:16">
      <c r="K311" s="339">
        <v>45997</v>
      </c>
      <c r="L311" s="171" t="s">
        <v>839</v>
      </c>
      <c r="N311" s="171" t="s">
        <v>829</v>
      </c>
      <c r="O311" s="171" t="s">
        <v>830</v>
      </c>
      <c r="P311" s="171" t="s">
        <v>828</v>
      </c>
    </row>
    <row r="312" spans="11:16">
      <c r="K312" s="339">
        <v>45998</v>
      </c>
      <c r="L312" s="171" t="s">
        <v>840</v>
      </c>
      <c r="N312" s="171" t="s">
        <v>829</v>
      </c>
      <c r="O312" s="171" t="s">
        <v>834</v>
      </c>
      <c r="P312" s="171" t="s">
        <v>770</v>
      </c>
    </row>
    <row r="313" spans="11:16">
      <c r="K313" s="339">
        <v>45999</v>
      </c>
      <c r="L313" s="171" t="s">
        <v>833</v>
      </c>
      <c r="N313" s="171" t="s">
        <v>828</v>
      </c>
      <c r="O313" s="171" t="s">
        <v>829</v>
      </c>
      <c r="P313" s="171" t="s">
        <v>830</v>
      </c>
    </row>
    <row r="314" spans="11:16">
      <c r="K314" s="339">
        <v>46000</v>
      </c>
      <c r="L314" s="171" t="s">
        <v>835</v>
      </c>
      <c r="N314" s="171" t="s">
        <v>770</v>
      </c>
      <c r="O314" s="171" t="s">
        <v>831</v>
      </c>
      <c r="P314" s="171" t="s">
        <v>830</v>
      </c>
    </row>
    <row r="315" spans="11:16">
      <c r="K315" s="339">
        <v>46001</v>
      </c>
      <c r="L315" s="171" t="s">
        <v>836</v>
      </c>
      <c r="N315" s="171" t="s">
        <v>770</v>
      </c>
      <c r="O315" s="171" t="s">
        <v>829</v>
      </c>
      <c r="P315" s="171" t="s">
        <v>772</v>
      </c>
    </row>
    <row r="316" spans="11:16">
      <c r="K316" s="339">
        <v>46002</v>
      </c>
      <c r="L316" s="171" t="s">
        <v>837</v>
      </c>
      <c r="N316" s="171" t="s">
        <v>828</v>
      </c>
      <c r="O316" s="171" t="s">
        <v>771</v>
      </c>
      <c r="P316" s="171" t="s">
        <v>772</v>
      </c>
    </row>
    <row r="317" spans="11:16">
      <c r="K317" s="339">
        <v>46003</v>
      </c>
      <c r="L317" s="171" t="s">
        <v>838</v>
      </c>
      <c r="N317" s="171" t="s">
        <v>828</v>
      </c>
      <c r="O317" s="171" t="s">
        <v>829</v>
      </c>
      <c r="P317" s="171" t="s">
        <v>772</v>
      </c>
    </row>
    <row r="318" spans="11:16">
      <c r="K318" s="339">
        <v>46004</v>
      </c>
      <c r="L318" s="171" t="s">
        <v>839</v>
      </c>
      <c r="N318" s="171" t="s">
        <v>828</v>
      </c>
      <c r="O318" s="171" t="s">
        <v>771</v>
      </c>
      <c r="P318" s="171" t="s">
        <v>830</v>
      </c>
    </row>
    <row r="319" spans="11:16">
      <c r="K319" s="339">
        <v>46005</v>
      </c>
      <c r="L319" s="171" t="s">
        <v>840</v>
      </c>
      <c r="N319" s="171" t="s">
        <v>828</v>
      </c>
      <c r="O319" s="171" t="s">
        <v>829</v>
      </c>
      <c r="P319" s="171" t="s">
        <v>830</v>
      </c>
    </row>
    <row r="320" spans="11:16">
      <c r="K320" s="339">
        <v>46006</v>
      </c>
      <c r="L320" s="171" t="s">
        <v>833</v>
      </c>
      <c r="N320" s="171" t="s">
        <v>772</v>
      </c>
      <c r="O320" s="171" t="s">
        <v>828</v>
      </c>
      <c r="P320" s="171" t="s">
        <v>771</v>
      </c>
    </row>
    <row r="321" spans="11:16">
      <c r="K321" s="339">
        <v>46007</v>
      </c>
      <c r="L321" s="171" t="s">
        <v>835</v>
      </c>
      <c r="N321" s="171" t="s">
        <v>772</v>
      </c>
      <c r="O321" s="171" t="s">
        <v>828</v>
      </c>
      <c r="P321" s="171" t="s">
        <v>831</v>
      </c>
    </row>
    <row r="322" spans="11:16">
      <c r="K322" s="339">
        <v>46008</v>
      </c>
      <c r="L322" s="171" t="s">
        <v>836</v>
      </c>
      <c r="N322" s="171" t="s">
        <v>830</v>
      </c>
      <c r="O322" s="171" t="s">
        <v>770</v>
      </c>
      <c r="P322" s="171" t="s">
        <v>829</v>
      </c>
    </row>
    <row r="323" spans="11:16">
      <c r="K323" s="339">
        <v>46009</v>
      </c>
      <c r="L323" s="171" t="s">
        <v>837</v>
      </c>
      <c r="N323" s="171" t="s">
        <v>830</v>
      </c>
      <c r="O323" s="171" t="s">
        <v>828</v>
      </c>
      <c r="P323" s="171" t="s">
        <v>771</v>
      </c>
    </row>
    <row r="324" spans="11:16">
      <c r="K324" s="339">
        <v>46010</v>
      </c>
      <c r="L324" s="171" t="s">
        <v>838</v>
      </c>
      <c r="N324" s="171" t="s">
        <v>772</v>
      </c>
      <c r="O324" s="171" t="s">
        <v>770</v>
      </c>
      <c r="P324" s="171" t="s">
        <v>829</v>
      </c>
    </row>
    <row r="325" spans="11:16">
      <c r="K325" s="339">
        <v>46011</v>
      </c>
      <c r="L325" s="171" t="s">
        <v>839</v>
      </c>
      <c r="N325" s="171" t="s">
        <v>830</v>
      </c>
      <c r="O325" s="171" t="s">
        <v>770</v>
      </c>
      <c r="P325" s="171" t="s">
        <v>829</v>
      </c>
    </row>
    <row r="326" spans="11:16">
      <c r="K326" s="339">
        <v>46012</v>
      </c>
      <c r="L326" s="171" t="s">
        <v>840</v>
      </c>
      <c r="N326" s="171" t="s">
        <v>830</v>
      </c>
      <c r="O326" s="171" t="s">
        <v>828</v>
      </c>
      <c r="P326" s="171" t="s">
        <v>771</v>
      </c>
    </row>
    <row r="327" spans="11:16">
      <c r="K327" s="339">
        <v>46013</v>
      </c>
      <c r="L327" s="171" t="s">
        <v>833</v>
      </c>
      <c r="N327" s="171" t="s">
        <v>771</v>
      </c>
      <c r="O327" s="171" t="s">
        <v>830</v>
      </c>
      <c r="P327" s="171" t="s">
        <v>828</v>
      </c>
    </row>
    <row r="328" spans="11:16">
      <c r="K328" s="339">
        <v>46014</v>
      </c>
      <c r="L328" s="171" t="s">
        <v>835</v>
      </c>
      <c r="N328" s="171" t="s">
        <v>829</v>
      </c>
      <c r="O328" s="171" t="s">
        <v>830</v>
      </c>
      <c r="P328" s="171" t="s">
        <v>770</v>
      </c>
    </row>
    <row r="329" spans="11:16">
      <c r="K329" s="339">
        <v>46015</v>
      </c>
      <c r="L329" s="171" t="s">
        <v>836</v>
      </c>
      <c r="N329" s="171" t="s">
        <v>771</v>
      </c>
      <c r="O329" s="171" t="s">
        <v>772</v>
      </c>
      <c r="P329" s="171" t="s">
        <v>828</v>
      </c>
    </row>
    <row r="330" spans="11:16">
      <c r="K330" s="339">
        <v>46016</v>
      </c>
      <c r="L330" s="171" t="s">
        <v>837</v>
      </c>
      <c r="N330" s="171" t="s">
        <v>829</v>
      </c>
      <c r="O330" s="171" t="s">
        <v>830</v>
      </c>
      <c r="P330" s="171" t="s">
        <v>770</v>
      </c>
    </row>
    <row r="331" spans="11:16">
      <c r="K331" s="339">
        <v>46017</v>
      </c>
      <c r="L331" s="171" t="s">
        <v>838</v>
      </c>
      <c r="N331" s="171" t="s">
        <v>829</v>
      </c>
      <c r="O331" s="171" t="s">
        <v>772</v>
      </c>
      <c r="P331" s="171" t="s">
        <v>770</v>
      </c>
    </row>
    <row r="332" spans="11:16">
      <c r="K332" s="339">
        <v>46018</v>
      </c>
      <c r="L332" s="171" t="s">
        <v>839</v>
      </c>
      <c r="N332" s="171" t="s">
        <v>829</v>
      </c>
      <c r="O332" s="171" t="s">
        <v>830</v>
      </c>
      <c r="P332" s="171" t="s">
        <v>770</v>
      </c>
    </row>
    <row r="333" spans="11:16">
      <c r="K333" s="339">
        <v>46019</v>
      </c>
      <c r="L333" s="171" t="s">
        <v>840</v>
      </c>
      <c r="N333" s="171" t="s">
        <v>829</v>
      </c>
      <c r="O333" s="171" t="s">
        <v>834</v>
      </c>
      <c r="P333" s="171" t="s">
        <v>770</v>
      </c>
    </row>
    <row r="334" spans="11:16">
      <c r="K334" s="339">
        <v>46020</v>
      </c>
      <c r="L334" s="171" t="s">
        <v>833</v>
      </c>
      <c r="N334" s="171" t="s">
        <v>828</v>
      </c>
      <c r="O334" s="171" t="s">
        <v>829</v>
      </c>
      <c r="P334" s="171" t="s">
        <v>830</v>
      </c>
    </row>
    <row r="335" spans="11:16">
      <c r="K335" s="339">
        <v>46021</v>
      </c>
      <c r="L335" s="171" t="s">
        <v>835</v>
      </c>
      <c r="N335" s="171" t="s">
        <v>828</v>
      </c>
      <c r="O335" s="171" t="s">
        <v>829</v>
      </c>
      <c r="P335" s="171" t="s">
        <v>834</v>
      </c>
    </row>
    <row r="336" spans="11:16">
      <c r="K336" s="339">
        <v>46022</v>
      </c>
      <c r="L336" s="171" t="s">
        <v>836</v>
      </c>
      <c r="N336" s="171" t="s">
        <v>828</v>
      </c>
      <c r="O336" s="171" t="s">
        <v>829</v>
      </c>
      <c r="P336" s="171" t="s">
        <v>830</v>
      </c>
    </row>
    <row r="337" spans="11:16">
      <c r="K337" s="339">
        <v>46023</v>
      </c>
      <c r="L337" s="171" t="s">
        <v>837</v>
      </c>
      <c r="N337" s="171" t="s">
        <v>770</v>
      </c>
      <c r="O337" s="171" t="s">
        <v>829</v>
      </c>
      <c r="P337" s="171" t="s">
        <v>772</v>
      </c>
    </row>
    <row r="338" spans="11:16">
      <c r="K338" s="339">
        <v>46024</v>
      </c>
      <c r="L338" s="171" t="s">
        <v>838</v>
      </c>
      <c r="N338" s="171" t="s">
        <v>828</v>
      </c>
      <c r="O338" s="171" t="s">
        <v>771</v>
      </c>
      <c r="P338" s="171" t="s">
        <v>830</v>
      </c>
    </row>
    <row r="339" spans="11:16">
      <c r="K339" s="339">
        <v>46025</v>
      </c>
      <c r="L339" s="171" t="s">
        <v>839</v>
      </c>
      <c r="N339" s="171" t="s">
        <v>828</v>
      </c>
      <c r="O339" s="171" t="s">
        <v>829</v>
      </c>
      <c r="P339" s="171" t="s">
        <v>830</v>
      </c>
    </row>
    <row r="340" spans="11:16">
      <c r="K340" s="339">
        <v>46026</v>
      </c>
      <c r="L340" s="171" t="s">
        <v>840</v>
      </c>
      <c r="N340" s="171" t="s">
        <v>828</v>
      </c>
      <c r="O340" s="171" t="s">
        <v>771</v>
      </c>
      <c r="P340" s="171" t="s">
        <v>830</v>
      </c>
    </row>
    <row r="341" spans="11:16">
      <c r="K341" s="339">
        <v>46027</v>
      </c>
      <c r="L341" s="171" t="s">
        <v>833</v>
      </c>
      <c r="N341" s="171" t="s">
        <v>834</v>
      </c>
      <c r="O341" s="171" t="s">
        <v>832</v>
      </c>
      <c r="P341" s="171" t="s">
        <v>771</v>
      </c>
    </row>
    <row r="342" spans="11:16">
      <c r="K342" s="339">
        <v>46028</v>
      </c>
      <c r="L342" s="171" t="s">
        <v>835</v>
      </c>
      <c r="N342" s="171" t="s">
        <v>830</v>
      </c>
      <c r="O342" s="171" t="s">
        <v>828</v>
      </c>
      <c r="P342" s="171" t="s">
        <v>829</v>
      </c>
    </row>
    <row r="343" spans="11:16">
      <c r="K343" s="339">
        <v>46029</v>
      </c>
      <c r="L343" s="171" t="s">
        <v>836</v>
      </c>
      <c r="N343" s="171" t="s">
        <v>830</v>
      </c>
      <c r="O343" s="171" t="s">
        <v>828</v>
      </c>
      <c r="P343" s="171" t="s">
        <v>831</v>
      </c>
    </row>
    <row r="344" spans="11:16">
      <c r="K344" s="339">
        <v>46030</v>
      </c>
      <c r="L344" s="171" t="s">
        <v>837</v>
      </c>
      <c r="N344" s="171" t="s">
        <v>772</v>
      </c>
      <c r="O344" s="171" t="s">
        <v>828</v>
      </c>
      <c r="P344" s="171" t="s">
        <v>829</v>
      </c>
    </row>
    <row r="345" spans="11:16">
      <c r="K345" s="339">
        <v>46031</v>
      </c>
      <c r="L345" s="171" t="s">
        <v>838</v>
      </c>
      <c r="N345" s="171" t="s">
        <v>772</v>
      </c>
      <c r="O345" s="171" t="s">
        <v>828</v>
      </c>
      <c r="P345" s="171" t="s">
        <v>829</v>
      </c>
    </row>
    <row r="346" spans="11:16">
      <c r="K346" s="339">
        <v>46032</v>
      </c>
      <c r="L346" s="171" t="s">
        <v>839</v>
      </c>
      <c r="N346" s="171" t="s">
        <v>830</v>
      </c>
      <c r="O346" s="171" t="s">
        <v>828</v>
      </c>
      <c r="P346" s="171" t="s">
        <v>771</v>
      </c>
    </row>
    <row r="347" spans="11:16">
      <c r="K347" s="339">
        <v>46033</v>
      </c>
      <c r="L347" s="171" t="s">
        <v>840</v>
      </c>
      <c r="N347" s="171" t="s">
        <v>830</v>
      </c>
      <c r="O347" s="171" t="s">
        <v>828</v>
      </c>
      <c r="P347" s="171" t="s">
        <v>829</v>
      </c>
    </row>
    <row r="348" spans="11:16">
      <c r="K348" s="339">
        <v>46034</v>
      </c>
      <c r="L348" s="171" t="s">
        <v>833</v>
      </c>
      <c r="N348" s="171" t="s">
        <v>771</v>
      </c>
      <c r="O348" s="171" t="s">
        <v>772</v>
      </c>
      <c r="P348" s="171" t="s">
        <v>828</v>
      </c>
    </row>
    <row r="349" spans="11:16">
      <c r="K349" s="339">
        <v>46035</v>
      </c>
      <c r="L349" s="171" t="s">
        <v>835</v>
      </c>
      <c r="N349" s="171" t="s">
        <v>829</v>
      </c>
      <c r="O349" s="171" t="s">
        <v>830</v>
      </c>
      <c r="P349" s="171" t="s">
        <v>828</v>
      </c>
    </row>
    <row r="350" spans="11:16">
      <c r="K350" s="339">
        <v>46036</v>
      </c>
      <c r="L350" s="171" t="s">
        <v>836</v>
      </c>
      <c r="N350" s="171" t="s">
        <v>771</v>
      </c>
      <c r="O350" s="171" t="s">
        <v>830</v>
      </c>
      <c r="P350" s="171" t="s">
        <v>828</v>
      </c>
    </row>
    <row r="351" spans="11:16">
      <c r="K351" s="339">
        <v>46037</v>
      </c>
      <c r="L351" s="171" t="s">
        <v>837</v>
      </c>
      <c r="N351" s="171" t="s">
        <v>829</v>
      </c>
      <c r="O351" s="171" t="s">
        <v>834</v>
      </c>
      <c r="P351" s="171" t="s">
        <v>828</v>
      </c>
    </row>
    <row r="352" spans="11:16">
      <c r="K352" s="339">
        <v>46038</v>
      </c>
      <c r="L352" s="171" t="s">
        <v>838</v>
      </c>
      <c r="N352" s="171" t="s">
        <v>831</v>
      </c>
      <c r="O352" s="171" t="s">
        <v>830</v>
      </c>
      <c r="P352" s="171" t="s">
        <v>828</v>
      </c>
    </row>
    <row r="353" spans="11:16">
      <c r="K353" s="339">
        <v>46039</v>
      </c>
      <c r="L353" s="171" t="s">
        <v>839</v>
      </c>
      <c r="N353" s="171" t="s">
        <v>829</v>
      </c>
      <c r="O353" s="171" t="s">
        <v>830</v>
      </c>
      <c r="P353" s="171" t="s">
        <v>832</v>
      </c>
    </row>
    <row r="354" spans="11:16">
      <c r="K354" s="339">
        <v>46040</v>
      </c>
      <c r="L354" s="171" t="s">
        <v>840</v>
      </c>
      <c r="N354" s="171" t="s">
        <v>829</v>
      </c>
      <c r="O354" s="171" t="s">
        <v>830</v>
      </c>
      <c r="P354" s="171" t="s">
        <v>828</v>
      </c>
    </row>
    <row r="355" spans="11:16">
      <c r="K355" s="339">
        <v>46041</v>
      </c>
      <c r="L355" s="171" t="s">
        <v>833</v>
      </c>
      <c r="N355" s="171" t="s">
        <v>770</v>
      </c>
      <c r="O355" s="171" t="s">
        <v>829</v>
      </c>
      <c r="P355" s="171" t="s">
        <v>772</v>
      </c>
    </row>
    <row r="356" spans="11:16">
      <c r="K356" s="339">
        <v>46042</v>
      </c>
      <c r="L356" s="171" t="s">
        <v>835</v>
      </c>
      <c r="N356" s="171" t="s">
        <v>832</v>
      </c>
      <c r="O356" s="171" t="s">
        <v>771</v>
      </c>
      <c r="P356" s="171" t="s">
        <v>830</v>
      </c>
    </row>
    <row r="357" spans="11:16">
      <c r="K357" s="339">
        <v>46043</v>
      </c>
      <c r="L357" s="171" t="s">
        <v>836</v>
      </c>
      <c r="N357" s="171" t="s">
        <v>828</v>
      </c>
      <c r="O357" s="171" t="s">
        <v>829</v>
      </c>
      <c r="P357" s="171" t="s">
        <v>772</v>
      </c>
    </row>
    <row r="358" spans="11:16">
      <c r="K358" s="339">
        <v>46044</v>
      </c>
      <c r="L358" s="171" t="s">
        <v>837</v>
      </c>
      <c r="N358" s="171" t="s">
        <v>828</v>
      </c>
      <c r="O358" s="171" t="s">
        <v>771</v>
      </c>
      <c r="P358" s="171" t="s">
        <v>834</v>
      </c>
    </row>
    <row r="359" spans="11:16">
      <c r="K359" s="339">
        <v>46045</v>
      </c>
      <c r="L359" s="171" t="s">
        <v>838</v>
      </c>
      <c r="N359" s="171" t="s">
        <v>828</v>
      </c>
      <c r="O359" s="171" t="s">
        <v>771</v>
      </c>
      <c r="P359" s="171" t="s">
        <v>830</v>
      </c>
    </row>
    <row r="360" spans="11:16">
      <c r="K360" s="339">
        <v>46046</v>
      </c>
      <c r="L360" s="171" t="s">
        <v>839</v>
      </c>
      <c r="N360" s="171" t="s">
        <v>770</v>
      </c>
      <c r="O360" s="171" t="s">
        <v>771</v>
      </c>
      <c r="P360" s="171" t="s">
        <v>772</v>
      </c>
    </row>
    <row r="361" spans="11:16">
      <c r="K361" s="339">
        <v>46047</v>
      </c>
      <c r="L361" s="171" t="s">
        <v>840</v>
      </c>
      <c r="N361" s="171" t="s">
        <v>828</v>
      </c>
      <c r="O361" s="171" t="s">
        <v>829</v>
      </c>
      <c r="P361" s="171" t="s">
        <v>830</v>
      </c>
    </row>
    <row r="362" spans="11:16">
      <c r="K362" s="339">
        <v>46048</v>
      </c>
      <c r="L362" s="171" t="s">
        <v>833</v>
      </c>
      <c r="N362" s="171" t="s">
        <v>830</v>
      </c>
      <c r="O362" s="171" t="s">
        <v>770</v>
      </c>
      <c r="P362" s="171" t="s">
        <v>831</v>
      </c>
    </row>
    <row r="363" spans="11:16">
      <c r="K363" s="339">
        <v>46049</v>
      </c>
      <c r="L363" s="171" t="s">
        <v>835</v>
      </c>
      <c r="N363" s="171" t="s">
        <v>772</v>
      </c>
      <c r="O363" s="171" t="s">
        <v>828</v>
      </c>
      <c r="P363" s="171" t="s">
        <v>771</v>
      </c>
    </row>
    <row r="364" spans="11:16">
      <c r="K364" s="339">
        <v>46050</v>
      </c>
      <c r="L364" s="171" t="s">
        <v>836</v>
      </c>
      <c r="N364" s="171" t="s">
        <v>772</v>
      </c>
      <c r="O364" s="171" t="s">
        <v>828</v>
      </c>
      <c r="P364" s="171" t="s">
        <v>829</v>
      </c>
    </row>
    <row r="365" spans="11:16">
      <c r="K365" s="339">
        <v>46051</v>
      </c>
      <c r="L365" s="171" t="s">
        <v>837</v>
      </c>
      <c r="N365" s="171" t="s">
        <v>830</v>
      </c>
      <c r="O365" s="171" t="s">
        <v>770</v>
      </c>
      <c r="P365" s="171" t="s">
        <v>771</v>
      </c>
    </row>
    <row r="366" spans="11:16">
      <c r="K366" s="339">
        <v>46052</v>
      </c>
      <c r="L366" s="171" t="s">
        <v>838</v>
      </c>
      <c r="N366" s="171" t="s">
        <v>830</v>
      </c>
      <c r="O366" s="171" t="s">
        <v>828</v>
      </c>
      <c r="P366" s="171" t="s">
        <v>831</v>
      </c>
    </row>
    <row r="367" spans="11:16">
      <c r="K367" s="339">
        <v>46053</v>
      </c>
      <c r="L367" s="171" t="s">
        <v>839</v>
      </c>
      <c r="N367" s="171" t="s">
        <v>830</v>
      </c>
      <c r="O367" s="171" t="s">
        <v>770</v>
      </c>
      <c r="P367" s="171" t="s">
        <v>829</v>
      </c>
    </row>
    <row r="368" spans="11:16">
      <c r="K368" s="339">
        <v>46054</v>
      </c>
      <c r="L368" s="171" t="s">
        <v>840</v>
      </c>
      <c r="N368" s="171" t="s">
        <v>772</v>
      </c>
      <c r="O368" s="171" t="s">
        <v>828</v>
      </c>
      <c r="P368" s="171" t="s">
        <v>829</v>
      </c>
    </row>
    <row r="369" spans="11:16">
      <c r="K369" s="339">
        <v>46055</v>
      </c>
      <c r="L369" s="171" t="s">
        <v>833</v>
      </c>
      <c r="N369" s="171" t="s">
        <v>829</v>
      </c>
      <c r="O369" s="171" t="s">
        <v>830</v>
      </c>
      <c r="P369" s="171" t="s">
        <v>828</v>
      </c>
    </row>
    <row r="370" spans="11:16">
      <c r="K370" s="339">
        <v>46056</v>
      </c>
      <c r="L370" s="171" t="s">
        <v>835</v>
      </c>
      <c r="N370" s="171" t="s">
        <v>831</v>
      </c>
      <c r="O370" s="171" t="s">
        <v>830</v>
      </c>
      <c r="P370" s="171" t="s">
        <v>828</v>
      </c>
    </row>
    <row r="371" spans="11:16">
      <c r="K371" s="339">
        <v>46057</v>
      </c>
      <c r="L371" s="171" t="s">
        <v>836</v>
      </c>
      <c r="N371" s="171" t="s">
        <v>829</v>
      </c>
      <c r="O371" s="171" t="s">
        <v>772</v>
      </c>
      <c r="P371" s="171" t="s">
        <v>770</v>
      </c>
    </row>
    <row r="372" spans="11:16">
      <c r="K372" s="339">
        <v>46058</v>
      </c>
      <c r="L372" s="171" t="s">
        <v>837</v>
      </c>
      <c r="N372" s="171" t="s">
        <v>831</v>
      </c>
      <c r="O372" s="171" t="s">
        <v>830</v>
      </c>
      <c r="P372" s="171" t="s">
        <v>770</v>
      </c>
    </row>
    <row r="373" spans="11:16">
      <c r="K373" s="339">
        <v>46059</v>
      </c>
      <c r="L373" s="171" t="s">
        <v>838</v>
      </c>
      <c r="N373" s="171" t="s">
        <v>829</v>
      </c>
      <c r="O373" s="171" t="s">
        <v>830</v>
      </c>
      <c r="P373" s="171" t="s">
        <v>832</v>
      </c>
    </row>
    <row r="374" spans="11:16">
      <c r="K374" s="339">
        <v>46060</v>
      </c>
      <c r="L374" s="171" t="s">
        <v>839</v>
      </c>
      <c r="N374" s="171" t="s">
        <v>829</v>
      </c>
      <c r="O374" s="171" t="s">
        <v>772</v>
      </c>
      <c r="P374" s="171" t="s">
        <v>770</v>
      </c>
    </row>
    <row r="375" spans="11:16">
      <c r="K375" s="339">
        <v>46061</v>
      </c>
      <c r="L375" s="171" t="s">
        <v>840</v>
      </c>
      <c r="N375" s="171" t="s">
        <v>771</v>
      </c>
      <c r="O375" s="171" t="s">
        <v>772</v>
      </c>
      <c r="P375" s="171" t="s">
        <v>828</v>
      </c>
    </row>
    <row r="376" spans="11:16">
      <c r="K376" s="339">
        <v>46062</v>
      </c>
      <c r="L376" s="171" t="s">
        <v>833</v>
      </c>
      <c r="N376" s="171" t="s">
        <v>828</v>
      </c>
      <c r="O376" s="171" t="s">
        <v>829</v>
      </c>
      <c r="P376" s="171" t="s">
        <v>830</v>
      </c>
    </row>
    <row r="377" spans="11:16">
      <c r="K377" s="339">
        <v>46063</v>
      </c>
      <c r="L377" s="171" t="s">
        <v>835</v>
      </c>
      <c r="N377" s="171" t="s">
        <v>770</v>
      </c>
      <c r="O377" s="171" t="s">
        <v>829</v>
      </c>
      <c r="P377" s="171" t="s">
        <v>830</v>
      </c>
    </row>
    <row r="378" spans="11:16">
      <c r="K378" s="339">
        <v>46064</v>
      </c>
      <c r="L378" s="171" t="s">
        <v>836</v>
      </c>
      <c r="N378" s="171" t="s">
        <v>828</v>
      </c>
      <c r="O378" s="171" t="s">
        <v>831</v>
      </c>
      <c r="P378" s="171" t="s">
        <v>830</v>
      </c>
    </row>
    <row r="379" spans="11:16">
      <c r="K379" s="339">
        <v>46065</v>
      </c>
      <c r="L379" s="171" t="s">
        <v>837</v>
      </c>
      <c r="N379" s="171" t="s">
        <v>832</v>
      </c>
      <c r="O379" s="171" t="s">
        <v>829</v>
      </c>
      <c r="P379" s="171" t="s">
        <v>830</v>
      </c>
    </row>
    <row r="380" spans="11:16">
      <c r="K380" s="339">
        <v>46066</v>
      </c>
      <c r="L380" s="171" t="s">
        <v>838</v>
      </c>
      <c r="N380" s="171" t="s">
        <v>828</v>
      </c>
      <c r="O380" s="171" t="s">
        <v>829</v>
      </c>
      <c r="P380" s="171" t="s">
        <v>834</v>
      </c>
    </row>
    <row r="381" spans="11:16">
      <c r="K381" s="339">
        <v>46067</v>
      </c>
      <c r="L381" s="171" t="s">
        <v>839</v>
      </c>
      <c r="N381" s="171" t="s">
        <v>828</v>
      </c>
      <c r="O381" s="171" t="s">
        <v>829</v>
      </c>
      <c r="P381" s="171" t="s">
        <v>830</v>
      </c>
    </row>
    <row r="382" spans="11:16">
      <c r="K382" s="339">
        <v>46068</v>
      </c>
      <c r="L382" s="171" t="s">
        <v>840</v>
      </c>
      <c r="N382" s="171" t="s">
        <v>770</v>
      </c>
      <c r="O382" s="171" t="s">
        <v>829</v>
      </c>
      <c r="P382" s="171" t="s">
        <v>772</v>
      </c>
    </row>
    <row r="383" spans="11:16">
      <c r="K383" s="339">
        <v>46069</v>
      </c>
      <c r="L383" s="171" t="s">
        <v>833</v>
      </c>
      <c r="N383" s="171" t="s">
        <v>834</v>
      </c>
      <c r="O383" s="171" t="s">
        <v>770</v>
      </c>
      <c r="P383" s="171" t="s">
        <v>829</v>
      </c>
    </row>
    <row r="384" spans="11:16">
      <c r="K384" s="339">
        <v>46070</v>
      </c>
      <c r="L384" s="171" t="s">
        <v>835</v>
      </c>
      <c r="N384" s="171" t="s">
        <v>830</v>
      </c>
      <c r="O384" s="171" t="s">
        <v>828</v>
      </c>
      <c r="P384" s="171" t="s">
        <v>771</v>
      </c>
    </row>
    <row r="385" spans="11:16">
      <c r="K385" s="339">
        <v>46071</v>
      </c>
      <c r="L385" s="171" t="s">
        <v>836</v>
      </c>
      <c r="N385" s="171" t="s">
        <v>830</v>
      </c>
      <c r="O385" s="171" t="s">
        <v>770</v>
      </c>
      <c r="P385" s="171" t="s">
        <v>831</v>
      </c>
    </row>
    <row r="386" spans="11:16">
      <c r="K386" s="339">
        <v>46072</v>
      </c>
      <c r="L386" s="171" t="s">
        <v>837</v>
      </c>
      <c r="N386" s="171" t="s">
        <v>830</v>
      </c>
      <c r="O386" s="171" t="s">
        <v>770</v>
      </c>
      <c r="P386" s="171" t="s">
        <v>829</v>
      </c>
    </row>
    <row r="387" spans="11:16">
      <c r="K387" s="339">
        <v>46073</v>
      </c>
      <c r="L387" s="171" t="s">
        <v>838</v>
      </c>
      <c r="N387" s="171" t="s">
        <v>772</v>
      </c>
      <c r="O387" s="171" t="s">
        <v>770</v>
      </c>
      <c r="P387" s="171" t="s">
        <v>771</v>
      </c>
    </row>
    <row r="388" spans="11:16">
      <c r="K388" s="339">
        <v>46074</v>
      </c>
      <c r="L388" s="171" t="s">
        <v>839</v>
      </c>
      <c r="N388" s="171" t="s">
        <v>830</v>
      </c>
      <c r="O388" s="171" t="s">
        <v>828</v>
      </c>
      <c r="P388" s="171" t="s">
        <v>829</v>
      </c>
    </row>
    <row r="389" spans="11:16">
      <c r="K389" s="339">
        <v>46075</v>
      </c>
      <c r="L389" s="171" t="s">
        <v>840</v>
      </c>
      <c r="N389" s="171" t="s">
        <v>830</v>
      </c>
      <c r="O389" s="171" t="s">
        <v>770</v>
      </c>
      <c r="P389" s="171" t="s">
        <v>831</v>
      </c>
    </row>
    <row r="390" spans="11:16">
      <c r="K390" s="339">
        <v>46076</v>
      </c>
      <c r="L390" s="171" t="s">
        <v>833</v>
      </c>
      <c r="N390" s="171" t="s">
        <v>771</v>
      </c>
      <c r="O390" s="171" t="s">
        <v>830</v>
      </c>
      <c r="P390" s="171" t="s">
        <v>770</v>
      </c>
    </row>
    <row r="391" spans="11:16">
      <c r="K391" s="339">
        <v>46077</v>
      </c>
      <c r="L391" s="171" t="s">
        <v>835</v>
      </c>
      <c r="N391" s="171" t="s">
        <v>771</v>
      </c>
      <c r="O391" s="171" t="s">
        <v>830</v>
      </c>
      <c r="P391" s="171" t="s">
        <v>828</v>
      </c>
    </row>
    <row r="392" spans="11:16">
      <c r="K392" s="339">
        <v>46078</v>
      </c>
      <c r="L392" s="171" t="s">
        <v>836</v>
      </c>
      <c r="N392" s="171" t="s">
        <v>829</v>
      </c>
      <c r="O392" s="171" t="s">
        <v>772</v>
      </c>
      <c r="P392" s="171" t="s">
        <v>770</v>
      </c>
    </row>
    <row r="393" spans="11:16">
      <c r="K393" s="339">
        <v>46079</v>
      </c>
      <c r="L393" s="171" t="s">
        <v>837</v>
      </c>
      <c r="N393" s="171" t="s">
        <v>829</v>
      </c>
      <c r="O393" s="171" t="s">
        <v>830</v>
      </c>
      <c r="P393" s="171" t="s">
        <v>832</v>
      </c>
    </row>
    <row r="394" spans="11:16">
      <c r="K394" s="339">
        <v>46080</v>
      </c>
      <c r="L394" s="171" t="s">
        <v>838</v>
      </c>
      <c r="N394" s="171" t="s">
        <v>829</v>
      </c>
      <c r="O394" s="171" t="s">
        <v>772</v>
      </c>
      <c r="P394" s="171" t="s">
        <v>828</v>
      </c>
    </row>
    <row r="395" spans="11:16">
      <c r="K395" s="339">
        <v>46081</v>
      </c>
      <c r="L395" s="171" t="s">
        <v>839</v>
      </c>
      <c r="N395" s="171" t="s">
        <v>771</v>
      </c>
      <c r="O395" s="171" t="s">
        <v>830</v>
      </c>
      <c r="P395" s="171" t="s">
        <v>828</v>
      </c>
    </row>
    <row r="396" spans="11:16">
      <c r="K396" s="339">
        <v>46082</v>
      </c>
      <c r="L396" s="171" t="s">
        <v>840</v>
      </c>
      <c r="N396" s="171" t="s">
        <v>829</v>
      </c>
      <c r="O396" s="171" t="s">
        <v>830</v>
      </c>
      <c r="P396" s="171" t="s">
        <v>828</v>
      </c>
    </row>
    <row r="397" spans="11:16">
      <c r="K397" s="339">
        <v>46083</v>
      </c>
      <c r="L397" s="171" t="s">
        <v>833</v>
      </c>
      <c r="N397" s="171" t="s">
        <v>832</v>
      </c>
      <c r="O397" s="171" t="s">
        <v>829</v>
      </c>
      <c r="P397" s="171" t="s">
        <v>830</v>
      </c>
    </row>
    <row r="398" spans="11:16">
      <c r="K398" s="339">
        <v>46084</v>
      </c>
      <c r="L398" s="171" t="s">
        <v>835</v>
      </c>
      <c r="N398" s="171" t="s">
        <v>828</v>
      </c>
      <c r="O398" s="171" t="s">
        <v>771</v>
      </c>
      <c r="P398" s="171" t="s">
        <v>772</v>
      </c>
    </row>
    <row r="399" spans="11:16">
      <c r="K399" s="339">
        <v>46085</v>
      </c>
      <c r="L399" s="171" t="s">
        <v>836</v>
      </c>
      <c r="N399" s="171" t="s">
        <v>832</v>
      </c>
      <c r="O399" s="171" t="s">
        <v>829</v>
      </c>
      <c r="P399" s="171" t="s">
        <v>772</v>
      </c>
    </row>
    <row r="400" spans="11:16">
      <c r="K400" s="339">
        <v>46086</v>
      </c>
      <c r="L400" s="171" t="s">
        <v>837</v>
      </c>
      <c r="N400" s="171" t="s">
        <v>828</v>
      </c>
      <c r="O400" s="171" t="s">
        <v>771</v>
      </c>
      <c r="P400" s="171" t="s">
        <v>830</v>
      </c>
    </row>
    <row r="401" spans="11:16">
      <c r="K401" s="339">
        <v>46087</v>
      </c>
      <c r="L401" s="171" t="s">
        <v>838</v>
      </c>
      <c r="N401" s="171" t="s">
        <v>828</v>
      </c>
      <c r="O401" s="171" t="s">
        <v>829</v>
      </c>
      <c r="P401" s="171" t="s">
        <v>772</v>
      </c>
    </row>
    <row r="402" spans="11:16">
      <c r="K402" s="339">
        <v>46088</v>
      </c>
      <c r="L402" s="171" t="s">
        <v>839</v>
      </c>
      <c r="N402" s="171" t="s">
        <v>828</v>
      </c>
      <c r="O402" s="171" t="s">
        <v>771</v>
      </c>
      <c r="P402" s="171" t="s">
        <v>830</v>
      </c>
    </row>
    <row r="403" spans="11:16">
      <c r="K403" s="339">
        <v>46089</v>
      </c>
      <c r="L403" s="171" t="s">
        <v>840</v>
      </c>
      <c r="N403" s="171" t="s">
        <v>770</v>
      </c>
      <c r="O403" s="171" t="s">
        <v>829</v>
      </c>
      <c r="P403" s="171" t="s">
        <v>830</v>
      </c>
    </row>
    <row r="404" spans="11:16">
      <c r="K404" s="339">
        <v>46090</v>
      </c>
      <c r="L404" s="171" t="s">
        <v>833</v>
      </c>
      <c r="N404" s="171" t="s">
        <v>830</v>
      </c>
      <c r="O404" s="171" t="s">
        <v>828</v>
      </c>
      <c r="P404" s="171" t="s">
        <v>829</v>
      </c>
    </row>
    <row r="405" spans="11:16">
      <c r="K405" s="339">
        <v>46091</v>
      </c>
      <c r="L405" s="171" t="s">
        <v>835</v>
      </c>
      <c r="N405" s="171" t="s">
        <v>772</v>
      </c>
      <c r="O405" s="171" t="s">
        <v>828</v>
      </c>
      <c r="P405" s="171" t="s">
        <v>831</v>
      </c>
    </row>
    <row r="406" spans="11:16">
      <c r="K406" s="339">
        <v>46092</v>
      </c>
      <c r="L406" s="171" t="s">
        <v>836</v>
      </c>
      <c r="N406" s="171" t="s">
        <v>834</v>
      </c>
      <c r="O406" s="171" t="s">
        <v>770</v>
      </c>
      <c r="P406" s="171" t="s">
        <v>829</v>
      </c>
    </row>
    <row r="407" spans="11:16">
      <c r="K407" s="339">
        <v>46093</v>
      </c>
      <c r="L407" s="171" t="s">
        <v>837</v>
      </c>
      <c r="N407" s="171" t="s">
        <v>830</v>
      </c>
      <c r="O407" s="171" t="s">
        <v>828</v>
      </c>
      <c r="P407" s="171" t="s">
        <v>829</v>
      </c>
    </row>
    <row r="408" spans="11:16">
      <c r="K408" s="339">
        <v>46094</v>
      </c>
      <c r="L408" s="171" t="s">
        <v>838</v>
      </c>
      <c r="N408" s="171" t="s">
        <v>830</v>
      </c>
      <c r="O408" s="171" t="s">
        <v>832</v>
      </c>
      <c r="P408" s="171" t="s">
        <v>771</v>
      </c>
    </row>
    <row r="409" spans="11:16">
      <c r="K409" s="339">
        <v>46095</v>
      </c>
      <c r="L409" s="171" t="s">
        <v>839</v>
      </c>
      <c r="N409" s="171" t="s">
        <v>830</v>
      </c>
      <c r="O409" s="171" t="s">
        <v>828</v>
      </c>
      <c r="P409" s="171" t="s">
        <v>829</v>
      </c>
    </row>
    <row r="410" spans="11:16">
      <c r="K410" s="339">
        <v>46096</v>
      </c>
      <c r="L410" s="171" t="s">
        <v>840</v>
      </c>
      <c r="N410" s="171" t="s">
        <v>772</v>
      </c>
      <c r="O410" s="171" t="s">
        <v>832</v>
      </c>
      <c r="P410" s="171" t="s">
        <v>829</v>
      </c>
    </row>
    <row r="411" spans="11:16">
      <c r="K411" s="339">
        <v>46097</v>
      </c>
      <c r="L411" s="171" t="s">
        <v>833</v>
      </c>
      <c r="N411" s="171" t="s">
        <v>771</v>
      </c>
      <c r="O411" s="171" t="s">
        <v>830</v>
      </c>
      <c r="P411" s="171" t="s">
        <v>770</v>
      </c>
    </row>
    <row r="412" spans="11:16">
      <c r="K412" s="339">
        <v>46098</v>
      </c>
      <c r="L412" s="171" t="s">
        <v>835</v>
      </c>
      <c r="N412" s="171" t="s">
        <v>829</v>
      </c>
      <c r="O412" s="171" t="s">
        <v>772</v>
      </c>
      <c r="P412" s="171" t="s">
        <v>828</v>
      </c>
    </row>
    <row r="413" spans="11:16">
      <c r="K413" s="339">
        <v>46099</v>
      </c>
      <c r="L413" s="171" t="s">
        <v>836</v>
      </c>
      <c r="N413" s="171" t="s">
        <v>829</v>
      </c>
      <c r="O413" s="171" t="s">
        <v>834</v>
      </c>
      <c r="P413" s="171" t="s">
        <v>828</v>
      </c>
    </row>
    <row r="414" spans="11:16">
      <c r="K414" s="339">
        <v>46100</v>
      </c>
      <c r="L414" s="171" t="s">
        <v>837</v>
      </c>
      <c r="N414" s="171" t="s">
        <v>771</v>
      </c>
      <c r="O414" s="171" t="s">
        <v>772</v>
      </c>
      <c r="P414" s="171" t="s">
        <v>770</v>
      </c>
    </row>
    <row r="415" spans="11:16">
      <c r="K415" s="339">
        <v>46101</v>
      </c>
      <c r="L415" s="171" t="s">
        <v>838</v>
      </c>
      <c r="N415" s="171" t="s">
        <v>771</v>
      </c>
      <c r="O415" s="171" t="s">
        <v>830</v>
      </c>
      <c r="P415" s="171" t="s">
        <v>828</v>
      </c>
    </row>
    <row r="416" spans="11:16">
      <c r="K416" s="339">
        <v>46102</v>
      </c>
      <c r="L416" s="171" t="s">
        <v>839</v>
      </c>
      <c r="N416" s="171" t="s">
        <v>829</v>
      </c>
      <c r="O416" s="171" t="s">
        <v>830</v>
      </c>
      <c r="P416" s="171" t="s">
        <v>770</v>
      </c>
    </row>
    <row r="417" spans="11:16">
      <c r="K417" s="339">
        <v>46103</v>
      </c>
      <c r="L417" s="171" t="s">
        <v>840</v>
      </c>
      <c r="N417" s="171" t="s">
        <v>829</v>
      </c>
      <c r="O417" s="171" t="s">
        <v>830</v>
      </c>
      <c r="P417" s="171" t="s">
        <v>828</v>
      </c>
    </row>
    <row r="418" spans="11:16">
      <c r="K418" s="339">
        <v>46104</v>
      </c>
      <c r="L418" s="171" t="s">
        <v>833</v>
      </c>
      <c r="N418" s="171" t="s">
        <v>832</v>
      </c>
      <c r="O418" s="171" t="s">
        <v>829</v>
      </c>
      <c r="P418" s="171" t="s">
        <v>834</v>
      </c>
    </row>
    <row r="419" spans="11:16">
      <c r="K419" s="339">
        <v>46105</v>
      </c>
      <c r="L419" s="171" t="s">
        <v>835</v>
      </c>
      <c r="N419" s="171" t="s">
        <v>828</v>
      </c>
      <c r="O419" s="171" t="s">
        <v>829</v>
      </c>
      <c r="P419" s="171" t="s">
        <v>830</v>
      </c>
    </row>
    <row r="420" spans="11:16">
      <c r="K420" s="339">
        <v>46106</v>
      </c>
      <c r="L420" s="171" t="s">
        <v>836</v>
      </c>
      <c r="N420" s="171" t="s">
        <v>828</v>
      </c>
      <c r="O420" s="171" t="s">
        <v>831</v>
      </c>
      <c r="P420" s="171" t="s">
        <v>830</v>
      </c>
    </row>
    <row r="421" spans="11:16">
      <c r="K421" s="339">
        <v>46107</v>
      </c>
      <c r="L421" s="171" t="s">
        <v>837</v>
      </c>
      <c r="N421" s="171" t="s">
        <v>828</v>
      </c>
      <c r="O421" s="171" t="s">
        <v>829</v>
      </c>
      <c r="P421" s="171" t="s">
        <v>772</v>
      </c>
    </row>
    <row r="422" spans="11:16">
      <c r="K422" s="339">
        <v>46108</v>
      </c>
      <c r="L422" s="171" t="s">
        <v>838</v>
      </c>
      <c r="N422" s="171" t="s">
        <v>828</v>
      </c>
      <c r="O422" s="171" t="s">
        <v>771</v>
      </c>
      <c r="P422" s="171" t="s">
        <v>834</v>
      </c>
    </row>
    <row r="423" spans="11:16">
      <c r="K423" s="339">
        <v>46109</v>
      </c>
      <c r="L423" s="171" t="s">
        <v>839</v>
      </c>
      <c r="N423" s="171" t="s">
        <v>770</v>
      </c>
      <c r="O423" s="171" t="s">
        <v>829</v>
      </c>
      <c r="P423" s="171" t="s">
        <v>830</v>
      </c>
    </row>
    <row r="424" spans="11:16">
      <c r="K424" s="339">
        <v>46110</v>
      </c>
      <c r="L424" s="171" t="s">
        <v>840</v>
      </c>
      <c r="N424" s="171" t="s">
        <v>828</v>
      </c>
      <c r="O424" s="171" t="s">
        <v>771</v>
      </c>
      <c r="P424" s="171" t="s">
        <v>830</v>
      </c>
    </row>
    <row r="425" spans="11:16">
      <c r="K425" s="339">
        <v>46111</v>
      </c>
      <c r="L425" s="171" t="s">
        <v>833</v>
      </c>
      <c r="N425" s="171" t="s">
        <v>772</v>
      </c>
      <c r="O425" s="171" t="s">
        <v>832</v>
      </c>
      <c r="P425" s="171" t="s">
        <v>829</v>
      </c>
    </row>
    <row r="426" spans="11:16">
      <c r="K426" s="339">
        <v>46112</v>
      </c>
      <c r="L426" s="171" t="s">
        <v>835</v>
      </c>
      <c r="N426" s="171" t="s">
        <v>772</v>
      </c>
      <c r="O426" s="171" t="s">
        <v>828</v>
      </c>
      <c r="P426" s="171" t="s">
        <v>771</v>
      </c>
    </row>
    <row r="427" spans="11:16">
      <c r="K427" s="339">
        <v>46113</v>
      </c>
      <c r="L427" s="171" t="s">
        <v>836</v>
      </c>
      <c r="N427" s="171" t="s">
        <v>772</v>
      </c>
      <c r="O427" s="171" t="s">
        <v>770</v>
      </c>
      <c r="P427" s="171" t="s">
        <v>829</v>
      </c>
    </row>
    <row r="428" spans="11:16">
      <c r="K428" s="339">
        <v>46114</v>
      </c>
      <c r="L428" s="171" t="s">
        <v>837</v>
      </c>
      <c r="N428" s="171" t="s">
        <v>830</v>
      </c>
      <c r="O428" s="171" t="s">
        <v>828</v>
      </c>
      <c r="P428" s="171" t="s">
        <v>829</v>
      </c>
    </row>
    <row r="429" spans="11:16">
      <c r="K429" s="339">
        <v>46115</v>
      </c>
      <c r="L429" s="171" t="s">
        <v>838</v>
      </c>
      <c r="N429" s="171" t="s">
        <v>772</v>
      </c>
      <c r="O429" s="171" t="s">
        <v>832</v>
      </c>
      <c r="P429" s="171" t="s">
        <v>771</v>
      </c>
    </row>
    <row r="430" spans="11:16">
      <c r="K430" s="339">
        <v>46116</v>
      </c>
      <c r="L430" s="171" t="s">
        <v>839</v>
      </c>
      <c r="N430" s="171" t="s">
        <v>830</v>
      </c>
      <c r="O430" s="171" t="s">
        <v>770</v>
      </c>
      <c r="P430" s="171" t="s">
        <v>829</v>
      </c>
    </row>
    <row r="431" spans="11:16">
      <c r="K431" s="339">
        <v>46117</v>
      </c>
      <c r="L431" s="171" t="s">
        <v>840</v>
      </c>
      <c r="N431" s="171" t="s">
        <v>830</v>
      </c>
      <c r="O431" s="171" t="s">
        <v>828</v>
      </c>
      <c r="P431" s="171" t="s">
        <v>829</v>
      </c>
    </row>
    <row r="432" spans="11:16">
      <c r="K432" s="339">
        <v>46118</v>
      </c>
      <c r="L432" s="171" t="s">
        <v>833</v>
      </c>
      <c r="N432" s="171" t="s">
        <v>771</v>
      </c>
      <c r="O432" s="171" t="s">
        <v>830</v>
      </c>
      <c r="P432" s="171" t="s">
        <v>828</v>
      </c>
    </row>
    <row r="433" spans="11:16">
      <c r="K433" s="339">
        <v>46119</v>
      </c>
      <c r="L433" s="171" t="s">
        <v>835</v>
      </c>
      <c r="N433" s="171" t="s">
        <v>829</v>
      </c>
      <c r="O433" s="171" t="s">
        <v>834</v>
      </c>
      <c r="P433" s="171" t="s">
        <v>770</v>
      </c>
    </row>
    <row r="434" spans="11:16">
      <c r="K434" s="339">
        <v>46120</v>
      </c>
      <c r="L434" s="171" t="s">
        <v>836</v>
      </c>
      <c r="N434" s="171" t="s">
        <v>771</v>
      </c>
      <c r="O434" s="171" t="s">
        <v>830</v>
      </c>
      <c r="P434" s="171" t="s">
        <v>828</v>
      </c>
    </row>
    <row r="435" spans="11:16">
      <c r="K435" s="339">
        <v>46121</v>
      </c>
      <c r="L435" s="171" t="s">
        <v>837</v>
      </c>
      <c r="N435" s="171" t="s">
        <v>829</v>
      </c>
      <c r="O435" s="171" t="s">
        <v>772</v>
      </c>
      <c r="P435" s="171" t="s">
        <v>828</v>
      </c>
    </row>
    <row r="436" spans="11:16">
      <c r="K436" s="339">
        <v>46122</v>
      </c>
      <c r="L436" s="171" t="s">
        <v>838</v>
      </c>
      <c r="N436" s="171" t="s">
        <v>829</v>
      </c>
      <c r="O436" s="171" t="s">
        <v>772</v>
      </c>
      <c r="P436" s="171" t="s">
        <v>770</v>
      </c>
    </row>
    <row r="437" spans="11:16">
      <c r="K437" s="339">
        <v>46123</v>
      </c>
      <c r="L437" s="171" t="s">
        <v>839</v>
      </c>
      <c r="N437" s="171" t="s">
        <v>829</v>
      </c>
      <c r="O437" s="171" t="s">
        <v>830</v>
      </c>
      <c r="P437" s="171" t="s">
        <v>828</v>
      </c>
    </row>
    <row r="438" spans="11:16">
      <c r="K438" s="339">
        <v>46124</v>
      </c>
      <c r="L438" s="171" t="s">
        <v>840</v>
      </c>
      <c r="N438" s="171" t="s">
        <v>829</v>
      </c>
      <c r="O438" s="171" t="s">
        <v>772</v>
      </c>
      <c r="P438" s="171" t="s">
        <v>828</v>
      </c>
    </row>
    <row r="439" spans="11:16">
      <c r="K439" s="339">
        <v>46125</v>
      </c>
      <c r="L439" s="171" t="s">
        <v>833</v>
      </c>
      <c r="N439" s="171" t="s">
        <v>832</v>
      </c>
      <c r="O439" s="171" t="s">
        <v>771</v>
      </c>
      <c r="P439" s="171" t="s">
        <v>830</v>
      </c>
    </row>
    <row r="440" spans="11:16">
      <c r="K440" s="339">
        <v>46126</v>
      </c>
      <c r="L440" s="171" t="s">
        <v>835</v>
      </c>
      <c r="N440" s="171" t="s">
        <v>770</v>
      </c>
      <c r="O440" s="171" t="s">
        <v>771</v>
      </c>
      <c r="P440" s="171" t="s">
        <v>772</v>
      </c>
    </row>
    <row r="441" spans="11:16">
      <c r="K441" s="339">
        <v>46127</v>
      </c>
      <c r="L441" s="171" t="s">
        <v>836</v>
      </c>
      <c r="N441" s="171" t="s">
        <v>828</v>
      </c>
      <c r="O441" s="171" t="s">
        <v>829</v>
      </c>
      <c r="P441" s="171" t="s">
        <v>830</v>
      </c>
    </row>
    <row r="442" spans="11:16">
      <c r="K442" s="339">
        <v>46128</v>
      </c>
      <c r="L442" s="171" t="s">
        <v>837</v>
      </c>
      <c r="N442" s="171" t="s">
        <v>828</v>
      </c>
      <c r="O442" s="171" t="s">
        <v>771</v>
      </c>
      <c r="P442" s="171" t="s">
        <v>772</v>
      </c>
    </row>
    <row r="443" spans="11:16">
      <c r="K443" s="339">
        <v>46129</v>
      </c>
      <c r="L443" s="171" t="s">
        <v>838</v>
      </c>
      <c r="N443" s="171" t="s">
        <v>832</v>
      </c>
      <c r="O443" s="171" t="s">
        <v>829</v>
      </c>
      <c r="P443" s="171" t="s">
        <v>830</v>
      </c>
    </row>
    <row r="444" spans="11:16">
      <c r="K444" s="339">
        <v>46130</v>
      </c>
      <c r="L444" s="171" t="s">
        <v>839</v>
      </c>
      <c r="N444" s="171" t="s">
        <v>828</v>
      </c>
      <c r="O444" s="171" t="s">
        <v>829</v>
      </c>
      <c r="P444" s="171" t="s">
        <v>830</v>
      </c>
    </row>
    <row r="445" spans="11:16">
      <c r="K445" s="339">
        <v>46131</v>
      </c>
      <c r="L445" s="171" t="s">
        <v>840</v>
      </c>
      <c r="N445" s="171" t="s">
        <v>770</v>
      </c>
      <c r="O445" s="171" t="s">
        <v>829</v>
      </c>
      <c r="P445" s="171" t="s">
        <v>830</v>
      </c>
    </row>
    <row r="446" spans="11:16">
      <c r="K446" s="339">
        <v>46132</v>
      </c>
      <c r="L446" s="171" t="s">
        <v>833</v>
      </c>
      <c r="N446" s="171" t="s">
        <v>830</v>
      </c>
      <c r="O446" s="171" t="s">
        <v>828</v>
      </c>
      <c r="P446" s="171" t="s">
        <v>771</v>
      </c>
    </row>
    <row r="447" spans="11:16">
      <c r="K447" s="339">
        <v>46133</v>
      </c>
      <c r="L447" s="171" t="s">
        <v>835</v>
      </c>
      <c r="N447" s="171" t="s">
        <v>834</v>
      </c>
      <c r="O447" s="171" t="s">
        <v>770</v>
      </c>
      <c r="P447" s="171" t="s">
        <v>771</v>
      </c>
    </row>
    <row r="448" spans="11:16">
      <c r="K448" s="339">
        <v>46134</v>
      </c>
      <c r="L448" s="171" t="s">
        <v>836</v>
      </c>
      <c r="N448" s="171" t="s">
        <v>830</v>
      </c>
      <c r="O448" s="171" t="s">
        <v>770</v>
      </c>
      <c r="P448" s="171" t="s">
        <v>829</v>
      </c>
    </row>
    <row r="449" spans="11:16">
      <c r="K449" s="339">
        <v>46135</v>
      </c>
      <c r="L449" s="171" t="s">
        <v>837</v>
      </c>
      <c r="N449" s="171" t="s">
        <v>830</v>
      </c>
      <c r="O449" s="171" t="s">
        <v>828</v>
      </c>
      <c r="P449" s="171" t="s">
        <v>829</v>
      </c>
    </row>
    <row r="450" spans="11:16">
      <c r="K450" s="339">
        <v>46136</v>
      </c>
      <c r="L450" s="171" t="s">
        <v>838</v>
      </c>
      <c r="N450" s="171" t="s">
        <v>772</v>
      </c>
      <c r="O450" s="171" t="s">
        <v>828</v>
      </c>
      <c r="P450" s="171" t="s">
        <v>771</v>
      </c>
    </row>
    <row r="451" spans="11:16">
      <c r="K451" s="339">
        <v>46137</v>
      </c>
      <c r="L451" s="171" t="s">
        <v>839</v>
      </c>
      <c r="N451" s="171" t="s">
        <v>772</v>
      </c>
      <c r="O451" s="171" t="s">
        <v>828</v>
      </c>
      <c r="P451" s="171" t="s">
        <v>771</v>
      </c>
    </row>
    <row r="452" spans="11:16">
      <c r="K452" s="339">
        <v>46138</v>
      </c>
      <c r="L452" s="171" t="s">
        <v>840</v>
      </c>
      <c r="N452" s="171" t="s">
        <v>772</v>
      </c>
      <c r="O452" s="171" t="s">
        <v>828</v>
      </c>
      <c r="P452" s="171" t="s">
        <v>771</v>
      </c>
    </row>
    <row r="453" spans="11:16">
      <c r="K453" s="339">
        <v>46139</v>
      </c>
      <c r="L453" s="171" t="s">
        <v>833</v>
      </c>
      <c r="N453" s="171" t="s">
        <v>831</v>
      </c>
      <c r="O453" s="171" t="s">
        <v>830</v>
      </c>
      <c r="P453" s="171" t="s">
        <v>828</v>
      </c>
    </row>
    <row r="454" spans="11:16">
      <c r="K454" s="339">
        <v>46140</v>
      </c>
      <c r="L454" s="171" t="s">
        <v>835</v>
      </c>
      <c r="N454" s="171" t="s">
        <v>829</v>
      </c>
      <c r="O454" s="171" t="s">
        <v>830</v>
      </c>
      <c r="P454" s="171" t="s">
        <v>770</v>
      </c>
    </row>
    <row r="455" spans="11:16">
      <c r="K455" s="339">
        <v>46141</v>
      </c>
      <c r="L455" s="171" t="s">
        <v>836</v>
      </c>
      <c r="N455" s="171" t="s">
        <v>829</v>
      </c>
      <c r="O455" s="171" t="s">
        <v>772</v>
      </c>
      <c r="P455" s="171" t="s">
        <v>770</v>
      </c>
    </row>
    <row r="456" spans="11:16">
      <c r="K456" s="339">
        <v>46142</v>
      </c>
      <c r="L456" s="171" t="s">
        <v>837</v>
      </c>
      <c r="N456" s="171" t="s">
        <v>829</v>
      </c>
      <c r="O456" s="171" t="s">
        <v>830</v>
      </c>
      <c r="P456" s="171" t="s">
        <v>770</v>
      </c>
    </row>
    <row r="457" spans="11:16">
      <c r="K457" s="339">
        <v>46143</v>
      </c>
      <c r="L457" s="171" t="s">
        <v>838</v>
      </c>
      <c r="N457" s="171" t="s">
        <v>771</v>
      </c>
      <c r="O457" s="171" t="s">
        <v>830</v>
      </c>
      <c r="P457" s="171" t="s">
        <v>828</v>
      </c>
    </row>
    <row r="458" spans="11:16">
      <c r="K458" s="339">
        <v>46144</v>
      </c>
      <c r="L458" s="171" t="s">
        <v>839</v>
      </c>
      <c r="N458" s="171" t="s">
        <v>771</v>
      </c>
      <c r="O458" s="171" t="s">
        <v>772</v>
      </c>
      <c r="P458" s="171" t="s">
        <v>832</v>
      </c>
    </row>
    <row r="459" spans="11:16">
      <c r="K459" s="339">
        <v>46145</v>
      </c>
      <c r="L459" s="171" t="s">
        <v>840</v>
      </c>
      <c r="N459" s="171" t="s">
        <v>771</v>
      </c>
      <c r="O459" s="171" t="s">
        <v>830</v>
      </c>
      <c r="P459" s="171" t="s">
        <v>828</v>
      </c>
    </row>
    <row r="460" spans="11:16">
      <c r="K460" s="339">
        <v>46146</v>
      </c>
      <c r="L460" s="171" t="s">
        <v>833</v>
      </c>
      <c r="N460" s="171" t="s">
        <v>828</v>
      </c>
      <c r="O460" s="171" t="s">
        <v>771</v>
      </c>
      <c r="P460" s="171" t="s">
        <v>830</v>
      </c>
    </row>
    <row r="461" spans="11:16">
      <c r="K461" s="339">
        <v>46147</v>
      </c>
      <c r="L461" s="171" t="s">
        <v>835</v>
      </c>
      <c r="N461" s="171" t="s">
        <v>770</v>
      </c>
      <c r="O461" s="171" t="s">
        <v>831</v>
      </c>
      <c r="P461" s="171" t="s">
        <v>830</v>
      </c>
    </row>
    <row r="462" spans="11:16">
      <c r="K462" s="339">
        <v>46148</v>
      </c>
      <c r="L462" s="171" t="s">
        <v>836</v>
      </c>
      <c r="N462" s="171" t="s">
        <v>770</v>
      </c>
      <c r="O462" s="171" t="s">
        <v>829</v>
      </c>
      <c r="P462" s="171" t="s">
        <v>772</v>
      </c>
    </row>
    <row r="463" spans="11:16">
      <c r="K463" s="339">
        <v>46149</v>
      </c>
      <c r="L463" s="171" t="s">
        <v>837</v>
      </c>
      <c r="N463" s="171" t="s">
        <v>770</v>
      </c>
      <c r="O463" s="171" t="s">
        <v>771</v>
      </c>
      <c r="P463" s="171" t="s">
        <v>830</v>
      </c>
    </row>
    <row r="464" spans="11:16">
      <c r="K464" s="339">
        <v>46150</v>
      </c>
      <c r="L464" s="171" t="s">
        <v>838</v>
      </c>
      <c r="N464" s="171" t="s">
        <v>828</v>
      </c>
      <c r="O464" s="171" t="s">
        <v>829</v>
      </c>
      <c r="P464" s="171" t="s">
        <v>830</v>
      </c>
    </row>
    <row r="465" spans="11:16">
      <c r="K465" s="339">
        <v>46151</v>
      </c>
      <c r="L465" s="171" t="s">
        <v>839</v>
      </c>
      <c r="N465" s="171" t="s">
        <v>770</v>
      </c>
      <c r="O465" s="171" t="s">
        <v>831</v>
      </c>
      <c r="P465" s="171" t="s">
        <v>772</v>
      </c>
    </row>
    <row r="466" spans="11:16">
      <c r="K466" s="339">
        <v>46152</v>
      </c>
      <c r="L466" s="171" t="s">
        <v>840</v>
      </c>
      <c r="N466" s="171" t="s">
        <v>828</v>
      </c>
      <c r="O466" s="171" t="s">
        <v>771</v>
      </c>
      <c r="P466" s="171" t="s">
        <v>772</v>
      </c>
    </row>
    <row r="467" spans="11:16">
      <c r="K467" s="339">
        <v>46153</v>
      </c>
      <c r="L467" s="171" t="s">
        <v>833</v>
      </c>
      <c r="N467" s="171" t="s">
        <v>830</v>
      </c>
      <c r="O467" s="171" t="s">
        <v>828</v>
      </c>
      <c r="P467" s="171" t="s">
        <v>829</v>
      </c>
    </row>
    <row r="468" spans="11:16">
      <c r="K468" s="339">
        <v>46154</v>
      </c>
      <c r="L468" s="171" t="s">
        <v>835</v>
      </c>
      <c r="N468" s="171" t="s">
        <v>772</v>
      </c>
      <c r="O468" s="171" t="s">
        <v>770</v>
      </c>
      <c r="P468" s="171" t="s">
        <v>829</v>
      </c>
    </row>
    <row r="469" spans="11:16">
      <c r="K469" s="339">
        <v>46155</v>
      </c>
      <c r="L469" s="171" t="s">
        <v>836</v>
      </c>
      <c r="N469" s="171" t="s">
        <v>830</v>
      </c>
      <c r="O469" s="171" t="s">
        <v>832</v>
      </c>
      <c r="P469" s="171" t="s">
        <v>829</v>
      </c>
    </row>
    <row r="470" spans="11:16">
      <c r="K470" s="339">
        <v>46156</v>
      </c>
      <c r="L470" s="171" t="s">
        <v>837</v>
      </c>
      <c r="N470" s="171" t="s">
        <v>772</v>
      </c>
      <c r="O470" s="171" t="s">
        <v>828</v>
      </c>
      <c r="P470" s="171" t="s">
        <v>771</v>
      </c>
    </row>
    <row r="471" spans="11:16">
      <c r="K471" s="339">
        <v>46157</v>
      </c>
      <c r="L471" s="171" t="s">
        <v>838</v>
      </c>
      <c r="N471" s="171" t="s">
        <v>830</v>
      </c>
      <c r="O471" s="171" t="s">
        <v>828</v>
      </c>
      <c r="P471" s="171" t="s">
        <v>829</v>
      </c>
    </row>
    <row r="472" spans="11:16">
      <c r="K472" s="339">
        <v>46158</v>
      </c>
      <c r="L472" s="171" t="s">
        <v>839</v>
      </c>
      <c r="N472" s="171" t="s">
        <v>830</v>
      </c>
      <c r="O472" s="171" t="s">
        <v>828</v>
      </c>
      <c r="P472" s="171" t="s">
        <v>831</v>
      </c>
    </row>
    <row r="473" spans="11:16">
      <c r="K473" s="339">
        <v>46159</v>
      </c>
      <c r="L473" s="171" t="s">
        <v>840</v>
      </c>
      <c r="N473" s="171" t="s">
        <v>830</v>
      </c>
      <c r="O473" s="171" t="s">
        <v>828</v>
      </c>
      <c r="P473" s="171" t="s">
        <v>829</v>
      </c>
    </row>
    <row r="474" spans="11:16">
      <c r="K474" s="339">
        <v>46160</v>
      </c>
      <c r="L474" s="171" t="s">
        <v>833</v>
      </c>
      <c r="N474" s="171" t="s">
        <v>771</v>
      </c>
      <c r="O474" s="171" t="s">
        <v>772</v>
      </c>
      <c r="P474" s="171" t="s">
        <v>832</v>
      </c>
    </row>
    <row r="475" spans="11:16">
      <c r="K475" s="339">
        <v>46161</v>
      </c>
      <c r="L475" s="171" t="s">
        <v>835</v>
      </c>
      <c r="N475" s="171" t="s">
        <v>829</v>
      </c>
      <c r="O475" s="171" t="s">
        <v>772</v>
      </c>
      <c r="P475" s="171" t="s">
        <v>828</v>
      </c>
    </row>
    <row r="476" spans="11:16">
      <c r="K476" s="339">
        <v>46162</v>
      </c>
      <c r="L476" s="171" t="s">
        <v>836</v>
      </c>
      <c r="N476" s="171" t="s">
        <v>771</v>
      </c>
      <c r="O476" s="171" t="s">
        <v>830</v>
      </c>
      <c r="P476" s="171" t="s">
        <v>828</v>
      </c>
    </row>
    <row r="477" spans="11:16">
      <c r="K477" s="339">
        <v>46163</v>
      </c>
      <c r="L477" s="171" t="s">
        <v>837</v>
      </c>
      <c r="N477" s="171" t="s">
        <v>829</v>
      </c>
      <c r="O477" s="171" t="s">
        <v>830</v>
      </c>
      <c r="P477" s="171" t="s">
        <v>770</v>
      </c>
    </row>
    <row r="478" spans="11:16">
      <c r="K478" s="339">
        <v>46164</v>
      </c>
      <c r="L478" s="171" t="s">
        <v>838</v>
      </c>
      <c r="N478" s="171" t="s">
        <v>829</v>
      </c>
      <c r="O478" s="171" t="s">
        <v>830</v>
      </c>
      <c r="P478" s="171" t="s">
        <v>828</v>
      </c>
    </row>
    <row r="479" spans="11:16">
      <c r="K479" s="339">
        <v>46165</v>
      </c>
      <c r="L479" s="171" t="s">
        <v>839</v>
      </c>
      <c r="N479" s="171" t="s">
        <v>831</v>
      </c>
      <c r="O479" s="171" t="s">
        <v>772</v>
      </c>
      <c r="P479" s="171" t="s">
        <v>770</v>
      </c>
    </row>
    <row r="480" spans="11:16">
      <c r="K480" s="339">
        <v>46166</v>
      </c>
      <c r="L480" s="171" t="s">
        <v>840</v>
      </c>
      <c r="N480" s="171" t="s">
        <v>829</v>
      </c>
      <c r="O480" s="171" t="s">
        <v>830</v>
      </c>
      <c r="P480" s="171" t="s">
        <v>828</v>
      </c>
    </row>
    <row r="481" spans="11:16">
      <c r="K481" s="339">
        <v>46167</v>
      </c>
      <c r="L481" s="171" t="s">
        <v>833</v>
      </c>
      <c r="N481" s="171" t="s">
        <v>770</v>
      </c>
      <c r="O481" s="171" t="s">
        <v>829</v>
      </c>
      <c r="P481" s="171" t="s">
        <v>830</v>
      </c>
    </row>
    <row r="482" spans="11:16">
      <c r="K482" s="339">
        <v>46168</v>
      </c>
      <c r="L482" s="171" t="s">
        <v>835</v>
      </c>
      <c r="N482" s="171" t="s">
        <v>770</v>
      </c>
      <c r="O482" s="171" t="s">
        <v>771</v>
      </c>
      <c r="P482" s="171" t="s">
        <v>830</v>
      </c>
    </row>
    <row r="483" spans="11:16">
      <c r="K483" s="339">
        <v>46169</v>
      </c>
      <c r="L483" s="171" t="s">
        <v>836</v>
      </c>
      <c r="N483" s="171" t="s">
        <v>828</v>
      </c>
      <c r="O483" s="171" t="s">
        <v>829</v>
      </c>
      <c r="P483" s="171" t="s">
        <v>830</v>
      </c>
    </row>
    <row r="484" spans="11:16">
      <c r="K484" s="339">
        <v>46170</v>
      </c>
      <c r="L484" s="171" t="s">
        <v>837</v>
      </c>
      <c r="N484" s="171" t="s">
        <v>770</v>
      </c>
      <c r="O484" s="171" t="s">
        <v>829</v>
      </c>
      <c r="P484" s="171" t="s">
        <v>834</v>
      </c>
    </row>
    <row r="485" spans="11:16">
      <c r="K485" s="339">
        <v>46171</v>
      </c>
      <c r="L485" s="171" t="s">
        <v>838</v>
      </c>
      <c r="N485" s="171" t="s">
        <v>770</v>
      </c>
      <c r="O485" s="171" t="s">
        <v>829</v>
      </c>
      <c r="P485" s="171" t="s">
        <v>772</v>
      </c>
    </row>
    <row r="486" spans="11:16">
      <c r="K486" s="339">
        <v>46172</v>
      </c>
      <c r="L486" s="171" t="s">
        <v>839</v>
      </c>
      <c r="N486" s="171" t="s">
        <v>770</v>
      </c>
      <c r="O486" s="171" t="s">
        <v>771</v>
      </c>
      <c r="P486" s="171" t="s">
        <v>830</v>
      </c>
    </row>
    <row r="487" spans="11:16">
      <c r="K487" s="339">
        <v>46173</v>
      </c>
      <c r="L487" s="171" t="s">
        <v>840</v>
      </c>
      <c r="N487" s="171" t="s">
        <v>828</v>
      </c>
      <c r="O487" s="171" t="s">
        <v>771</v>
      </c>
      <c r="P487" s="171" t="s">
        <v>830</v>
      </c>
    </row>
    <row r="488" spans="11:16">
      <c r="K488" s="339">
        <v>46174</v>
      </c>
      <c r="L488" s="171" t="s">
        <v>833</v>
      </c>
      <c r="N488" s="171" t="s">
        <v>772</v>
      </c>
      <c r="O488" s="171" t="s">
        <v>828</v>
      </c>
      <c r="P488" s="171" t="s">
        <v>829</v>
      </c>
    </row>
    <row r="489" spans="11:16">
      <c r="K489" s="339">
        <v>46175</v>
      </c>
      <c r="L489" s="171" t="s">
        <v>835</v>
      </c>
      <c r="N489" s="171" t="s">
        <v>830</v>
      </c>
      <c r="O489" s="171" t="s">
        <v>828</v>
      </c>
      <c r="P489" s="171" t="s">
        <v>829</v>
      </c>
    </row>
    <row r="490" spans="11:16">
      <c r="K490" s="339">
        <v>46176</v>
      </c>
      <c r="L490" s="171" t="s">
        <v>836</v>
      </c>
      <c r="N490" s="171" t="s">
        <v>772</v>
      </c>
      <c r="O490" s="171" t="s">
        <v>828</v>
      </c>
      <c r="P490" s="171" t="s">
        <v>831</v>
      </c>
    </row>
    <row r="491" spans="11:16">
      <c r="K491" s="339">
        <v>46177</v>
      </c>
      <c r="L491" s="171" t="s">
        <v>837</v>
      </c>
      <c r="N491" s="171" t="s">
        <v>834</v>
      </c>
      <c r="O491" s="171" t="s">
        <v>770</v>
      </c>
      <c r="P491" s="171" t="s">
        <v>829</v>
      </c>
    </row>
    <row r="492" spans="11:16">
      <c r="K492" s="339">
        <v>46178</v>
      </c>
      <c r="L492" s="171" t="s">
        <v>838</v>
      </c>
      <c r="N492" s="171" t="s">
        <v>830</v>
      </c>
      <c r="O492" s="171" t="s">
        <v>828</v>
      </c>
      <c r="P492" s="171" t="s">
        <v>829</v>
      </c>
    </row>
    <row r="493" spans="11:16">
      <c r="K493" s="339">
        <v>46179</v>
      </c>
      <c r="L493" s="171" t="s">
        <v>839</v>
      </c>
      <c r="N493" s="171" t="s">
        <v>830</v>
      </c>
      <c r="O493" s="171" t="s">
        <v>832</v>
      </c>
      <c r="P493" s="171" t="s">
        <v>771</v>
      </c>
    </row>
    <row r="494" spans="11:16">
      <c r="K494" s="339">
        <v>46180</v>
      </c>
      <c r="L494" s="171" t="s">
        <v>840</v>
      </c>
      <c r="N494" s="171" t="s">
        <v>830</v>
      </c>
      <c r="O494" s="171" t="s">
        <v>828</v>
      </c>
      <c r="P494" s="171" t="s">
        <v>829</v>
      </c>
    </row>
    <row r="495" spans="11:16">
      <c r="K495" s="339">
        <v>46181</v>
      </c>
      <c r="L495" s="171" t="s">
        <v>833</v>
      </c>
      <c r="N495" s="171" t="s">
        <v>771</v>
      </c>
      <c r="O495" s="171" t="s">
        <v>834</v>
      </c>
      <c r="P495" s="171" t="s">
        <v>828</v>
      </c>
    </row>
    <row r="496" spans="11:16">
      <c r="K496" s="339">
        <v>46182</v>
      </c>
      <c r="L496" s="171" t="s">
        <v>835</v>
      </c>
      <c r="N496" s="171" t="s">
        <v>771</v>
      </c>
      <c r="O496" s="171" t="s">
        <v>830</v>
      </c>
      <c r="P496" s="171" t="s">
        <v>770</v>
      </c>
    </row>
    <row r="497" spans="11:16">
      <c r="K497" s="339">
        <v>46183</v>
      </c>
      <c r="L497" s="171" t="s">
        <v>836</v>
      </c>
      <c r="N497" s="171" t="s">
        <v>829</v>
      </c>
      <c r="O497" s="171" t="s">
        <v>772</v>
      </c>
      <c r="P497" s="171" t="s">
        <v>828</v>
      </c>
    </row>
    <row r="498" spans="11:16">
      <c r="K498" s="339">
        <v>46184</v>
      </c>
      <c r="L498" s="171" t="s">
        <v>837</v>
      </c>
      <c r="N498" s="171" t="s">
        <v>829</v>
      </c>
      <c r="O498" s="171" t="s">
        <v>834</v>
      </c>
      <c r="P498" s="171" t="s">
        <v>828</v>
      </c>
    </row>
    <row r="499" spans="11:16">
      <c r="K499" s="339">
        <v>46185</v>
      </c>
      <c r="L499" s="171" t="s">
        <v>838</v>
      </c>
      <c r="N499" s="171" t="s">
        <v>771</v>
      </c>
      <c r="O499" s="171" t="s">
        <v>772</v>
      </c>
      <c r="P499" s="171" t="s">
        <v>770</v>
      </c>
    </row>
    <row r="500" spans="11:16">
      <c r="K500" s="339">
        <v>46186</v>
      </c>
      <c r="L500" s="171" t="s">
        <v>839</v>
      </c>
      <c r="N500" s="171" t="s">
        <v>771</v>
      </c>
      <c r="O500" s="171" t="s">
        <v>830</v>
      </c>
      <c r="P500" s="171" t="s">
        <v>828</v>
      </c>
    </row>
    <row r="501" spans="11:16">
      <c r="K501" s="339">
        <v>46187</v>
      </c>
      <c r="L501" s="171" t="s">
        <v>840</v>
      </c>
      <c r="N501" s="171" t="s">
        <v>829</v>
      </c>
      <c r="O501" s="171" t="s">
        <v>830</v>
      </c>
      <c r="P501" s="171" t="s">
        <v>770</v>
      </c>
    </row>
    <row r="502" spans="11:16">
      <c r="K502" s="339">
        <v>46188</v>
      </c>
      <c r="L502" s="171" t="s">
        <v>833</v>
      </c>
      <c r="N502" s="171" t="s">
        <v>828</v>
      </c>
      <c r="O502" s="171" t="s">
        <v>829</v>
      </c>
      <c r="P502" s="171" t="s">
        <v>830</v>
      </c>
    </row>
    <row r="503" spans="11:16">
      <c r="K503" s="339">
        <v>46189</v>
      </c>
      <c r="L503" s="171" t="s">
        <v>835</v>
      </c>
      <c r="N503" s="171" t="s">
        <v>832</v>
      </c>
      <c r="O503" s="171" t="s">
        <v>829</v>
      </c>
      <c r="P503" s="171" t="s">
        <v>834</v>
      </c>
    </row>
    <row r="504" spans="11:16">
      <c r="K504" s="339">
        <v>46190</v>
      </c>
      <c r="L504" s="171" t="s">
        <v>836</v>
      </c>
      <c r="N504" s="171" t="s">
        <v>828</v>
      </c>
      <c r="O504" s="171" t="s">
        <v>829</v>
      </c>
      <c r="P504" s="171" t="s">
        <v>830</v>
      </c>
    </row>
    <row r="505" spans="11:16">
      <c r="K505" s="339">
        <v>46191</v>
      </c>
      <c r="L505" s="171" t="s">
        <v>837</v>
      </c>
      <c r="N505" s="171" t="s">
        <v>828</v>
      </c>
      <c r="O505" s="171" t="s">
        <v>831</v>
      </c>
      <c r="P505" s="171" t="s">
        <v>830</v>
      </c>
    </row>
    <row r="506" spans="11:16">
      <c r="K506" s="339">
        <v>46192</v>
      </c>
      <c r="L506" s="171" t="s">
        <v>838</v>
      </c>
      <c r="N506" s="171" t="s">
        <v>828</v>
      </c>
      <c r="O506" s="171" t="s">
        <v>829</v>
      </c>
      <c r="P506" s="171" t="s">
        <v>772</v>
      </c>
    </row>
    <row r="507" spans="11:16">
      <c r="K507" s="339">
        <v>46193</v>
      </c>
      <c r="L507" s="171" t="s">
        <v>839</v>
      </c>
      <c r="N507" s="171" t="s">
        <v>828</v>
      </c>
      <c r="O507" s="171" t="s">
        <v>771</v>
      </c>
      <c r="P507" s="171" t="s">
        <v>834</v>
      </c>
    </row>
    <row r="508" spans="11:16">
      <c r="K508" s="339">
        <v>46194</v>
      </c>
      <c r="L508" s="171" t="s">
        <v>840</v>
      </c>
      <c r="N508" s="171" t="s">
        <v>770</v>
      </c>
      <c r="O508" s="171" t="s">
        <v>829</v>
      </c>
      <c r="P508" s="171" t="s">
        <v>830</v>
      </c>
    </row>
    <row r="509" spans="11:16">
      <c r="K509" s="339">
        <v>46195</v>
      </c>
      <c r="L509" s="171" t="s">
        <v>833</v>
      </c>
      <c r="N509" s="171" t="s">
        <v>830</v>
      </c>
      <c r="O509" s="171" t="s">
        <v>770</v>
      </c>
      <c r="P509" s="171" t="s">
        <v>829</v>
      </c>
    </row>
    <row r="510" spans="11:16">
      <c r="K510" s="339">
        <v>46196</v>
      </c>
      <c r="L510" s="171" t="s">
        <v>835</v>
      </c>
      <c r="N510" s="171" t="s">
        <v>772</v>
      </c>
      <c r="O510" s="171" t="s">
        <v>832</v>
      </c>
      <c r="P510" s="171" t="s">
        <v>829</v>
      </c>
    </row>
    <row r="511" spans="11:16">
      <c r="K511" s="339">
        <v>46197</v>
      </c>
      <c r="L511" s="171" t="s">
        <v>836</v>
      </c>
      <c r="N511" s="171" t="s">
        <v>772</v>
      </c>
      <c r="O511" s="171" t="s">
        <v>828</v>
      </c>
      <c r="P511" s="171" t="s">
        <v>771</v>
      </c>
    </row>
    <row r="512" spans="11:16">
      <c r="K512" s="339">
        <v>46198</v>
      </c>
      <c r="L512" s="171" t="s">
        <v>837</v>
      </c>
      <c r="N512" s="171" t="s">
        <v>772</v>
      </c>
      <c r="O512" s="171" t="s">
        <v>770</v>
      </c>
      <c r="P512" s="171" t="s">
        <v>829</v>
      </c>
    </row>
    <row r="513" spans="11:16">
      <c r="K513" s="339">
        <v>46199</v>
      </c>
      <c r="L513" s="171" t="s">
        <v>838</v>
      </c>
      <c r="N513" s="171" t="s">
        <v>830</v>
      </c>
      <c r="O513" s="171" t="s">
        <v>828</v>
      </c>
      <c r="P513" s="171" t="s">
        <v>829</v>
      </c>
    </row>
    <row r="514" spans="11:16">
      <c r="K514" s="339">
        <v>46200</v>
      </c>
      <c r="L514" s="171" t="s">
        <v>839</v>
      </c>
      <c r="N514" s="171" t="s">
        <v>772</v>
      </c>
      <c r="O514" s="171" t="s">
        <v>832</v>
      </c>
      <c r="P514" s="171" t="s">
        <v>771</v>
      </c>
    </row>
    <row r="515" spans="11:16">
      <c r="K515" s="339">
        <v>46201</v>
      </c>
      <c r="L515" s="171" t="s">
        <v>840</v>
      </c>
      <c r="N515" s="171" t="s">
        <v>830</v>
      </c>
      <c r="O515" s="171" t="s">
        <v>828</v>
      </c>
      <c r="P515" s="171" t="s">
        <v>771</v>
      </c>
    </row>
    <row r="516" spans="11:16">
      <c r="K516" s="339">
        <v>46202</v>
      </c>
      <c r="L516" s="171" t="s">
        <v>833</v>
      </c>
      <c r="N516" s="171" t="s">
        <v>829</v>
      </c>
      <c r="O516" s="171" t="s">
        <v>772</v>
      </c>
      <c r="P516" s="171" t="s">
        <v>770</v>
      </c>
    </row>
    <row r="517" spans="11:16">
      <c r="K517" s="339">
        <v>46203</v>
      </c>
      <c r="L517" s="171" t="s">
        <v>835</v>
      </c>
      <c r="N517" s="171" t="s">
        <v>829</v>
      </c>
      <c r="O517" s="171" t="s">
        <v>772</v>
      </c>
      <c r="P517" s="171" t="s">
        <v>770</v>
      </c>
    </row>
    <row r="518" spans="11:16">
      <c r="K518" s="339">
        <v>46204</v>
      </c>
      <c r="L518" s="171" t="s">
        <v>836</v>
      </c>
      <c r="N518" s="171" t="s">
        <v>829</v>
      </c>
      <c r="O518" s="171" t="s">
        <v>772</v>
      </c>
      <c r="P518" s="171" t="s">
        <v>832</v>
      </c>
    </row>
    <row r="519" spans="11:16">
      <c r="K519" s="339">
        <v>46205</v>
      </c>
      <c r="L519" s="171" t="s">
        <v>837</v>
      </c>
      <c r="N519" s="171" t="s">
        <v>829</v>
      </c>
      <c r="O519" s="171" t="s">
        <v>830</v>
      </c>
      <c r="P519" s="171" t="s">
        <v>828</v>
      </c>
    </row>
    <row r="520" spans="11:16">
      <c r="K520" s="339">
        <v>46206</v>
      </c>
      <c r="L520" s="171" t="s">
        <v>838</v>
      </c>
      <c r="N520" s="171" t="s">
        <v>829</v>
      </c>
      <c r="O520" s="171" t="s">
        <v>772</v>
      </c>
      <c r="P520" s="171" t="s">
        <v>828</v>
      </c>
    </row>
    <row r="521" spans="11:16">
      <c r="K521" s="339">
        <v>46207</v>
      </c>
      <c r="L521" s="171" t="s">
        <v>839</v>
      </c>
      <c r="N521" s="171" t="s">
        <v>771</v>
      </c>
      <c r="O521" s="171" t="s">
        <v>772</v>
      </c>
      <c r="P521" s="171" t="s">
        <v>828</v>
      </c>
    </row>
    <row r="522" spans="11:16">
      <c r="K522" s="339">
        <v>46208</v>
      </c>
      <c r="L522" s="171" t="s">
        <v>840</v>
      </c>
      <c r="N522" s="171" t="s">
        <v>829</v>
      </c>
      <c r="O522" s="171" t="s">
        <v>772</v>
      </c>
      <c r="P522" s="171" t="s">
        <v>770</v>
      </c>
    </row>
    <row r="523" spans="11:16">
      <c r="K523" s="339">
        <v>46209</v>
      </c>
      <c r="L523" s="171" t="s">
        <v>833</v>
      </c>
      <c r="N523" s="171" t="s">
        <v>828</v>
      </c>
      <c r="O523" s="171" t="s">
        <v>829</v>
      </c>
      <c r="P523" s="171" t="s">
        <v>772</v>
      </c>
    </row>
    <row r="524" spans="11:16">
      <c r="K524" s="339">
        <v>46210</v>
      </c>
      <c r="L524" s="171" t="s">
        <v>835</v>
      </c>
      <c r="N524" s="171" t="s">
        <v>828</v>
      </c>
      <c r="O524" s="171" t="s">
        <v>771</v>
      </c>
      <c r="P524" s="171" t="s">
        <v>830</v>
      </c>
    </row>
    <row r="525" spans="11:16">
      <c r="K525" s="339">
        <v>46211</v>
      </c>
      <c r="L525" s="171" t="s">
        <v>836</v>
      </c>
      <c r="N525" s="171" t="s">
        <v>828</v>
      </c>
      <c r="O525" s="171" t="s">
        <v>829</v>
      </c>
      <c r="P525" s="171" t="s">
        <v>830</v>
      </c>
    </row>
    <row r="526" spans="11:16">
      <c r="K526" s="339">
        <v>46212</v>
      </c>
      <c r="L526" s="171" t="s">
        <v>837</v>
      </c>
      <c r="N526" s="171" t="s">
        <v>770</v>
      </c>
      <c r="O526" s="171" t="s">
        <v>829</v>
      </c>
      <c r="P526" s="171" t="s">
        <v>772</v>
      </c>
    </row>
    <row r="527" spans="11:16">
      <c r="K527" s="339">
        <v>46213</v>
      </c>
      <c r="L527" s="171" t="s">
        <v>838</v>
      </c>
      <c r="N527" s="171" t="s">
        <v>770</v>
      </c>
      <c r="O527" s="171" t="s">
        <v>829</v>
      </c>
      <c r="P527" s="171" t="s">
        <v>834</v>
      </c>
    </row>
    <row r="528" spans="11:16">
      <c r="K528" s="339">
        <v>46214</v>
      </c>
      <c r="L528" s="171" t="s">
        <v>839</v>
      </c>
      <c r="N528" s="171" t="s">
        <v>828</v>
      </c>
      <c r="O528" s="171" t="s">
        <v>771</v>
      </c>
      <c r="P528" s="171" t="s">
        <v>830</v>
      </c>
    </row>
    <row r="529" spans="11:16">
      <c r="K529" s="339">
        <v>46215</v>
      </c>
      <c r="L529" s="171" t="s">
        <v>840</v>
      </c>
      <c r="N529" s="171" t="s">
        <v>828</v>
      </c>
      <c r="O529" s="171" t="s">
        <v>829</v>
      </c>
      <c r="P529" s="171" t="s">
        <v>772</v>
      </c>
    </row>
    <row r="530" spans="11:16">
      <c r="K530" s="339">
        <v>46216</v>
      </c>
      <c r="L530" s="171" t="s">
        <v>833</v>
      </c>
      <c r="N530" s="171" t="s">
        <v>772</v>
      </c>
      <c r="O530" s="171" t="s">
        <v>770</v>
      </c>
      <c r="P530" s="171" t="s">
        <v>829</v>
      </c>
    </row>
    <row r="531" spans="11:16">
      <c r="K531" s="339">
        <v>46217</v>
      </c>
      <c r="L531" s="171" t="s">
        <v>835</v>
      </c>
      <c r="N531" s="171" t="s">
        <v>830</v>
      </c>
      <c r="O531" s="171" t="s">
        <v>770</v>
      </c>
      <c r="P531" s="171" t="s">
        <v>829</v>
      </c>
    </row>
    <row r="532" spans="11:16">
      <c r="K532" s="339">
        <v>46218</v>
      </c>
      <c r="L532" s="171" t="s">
        <v>836</v>
      </c>
      <c r="N532" s="171" t="s">
        <v>830</v>
      </c>
      <c r="O532" s="171" t="s">
        <v>828</v>
      </c>
      <c r="P532" s="171" t="s">
        <v>771</v>
      </c>
    </row>
    <row r="533" spans="11:16">
      <c r="K533" s="339">
        <v>46219</v>
      </c>
      <c r="L533" s="171" t="s">
        <v>837</v>
      </c>
      <c r="N533" s="171" t="s">
        <v>772</v>
      </c>
      <c r="O533" s="171" t="s">
        <v>828</v>
      </c>
      <c r="P533" s="171" t="s">
        <v>829</v>
      </c>
    </row>
    <row r="534" spans="11:16">
      <c r="K534" s="339">
        <v>46220</v>
      </c>
      <c r="L534" s="171" t="s">
        <v>838</v>
      </c>
      <c r="N534" s="171" t="s">
        <v>830</v>
      </c>
      <c r="O534" s="171" t="s">
        <v>828</v>
      </c>
      <c r="P534" s="171" t="s">
        <v>771</v>
      </c>
    </row>
    <row r="535" spans="11:16">
      <c r="K535" s="339">
        <v>46221</v>
      </c>
      <c r="L535" s="171" t="s">
        <v>839</v>
      </c>
      <c r="N535" s="171" t="s">
        <v>772</v>
      </c>
      <c r="O535" s="171" t="s">
        <v>770</v>
      </c>
      <c r="P535" s="171" t="s">
        <v>829</v>
      </c>
    </row>
    <row r="536" spans="11:16">
      <c r="K536" s="339">
        <v>46222</v>
      </c>
      <c r="L536" s="171" t="s">
        <v>840</v>
      </c>
      <c r="N536" s="171" t="s">
        <v>830</v>
      </c>
      <c r="O536" s="171" t="s">
        <v>828</v>
      </c>
      <c r="P536" s="171" t="s">
        <v>771</v>
      </c>
    </row>
    <row r="537" spans="11:16">
      <c r="K537" s="339">
        <v>46223</v>
      </c>
      <c r="L537" s="171" t="s">
        <v>833</v>
      </c>
      <c r="N537" s="171" t="s">
        <v>829</v>
      </c>
      <c r="O537" s="171" t="s">
        <v>772</v>
      </c>
      <c r="P537" s="171" t="s">
        <v>770</v>
      </c>
    </row>
    <row r="538" spans="11:16">
      <c r="K538" s="339">
        <v>46224</v>
      </c>
      <c r="L538" s="171" t="s">
        <v>835</v>
      </c>
      <c r="N538" s="171" t="s">
        <v>829</v>
      </c>
      <c r="O538" s="171" t="s">
        <v>830</v>
      </c>
      <c r="P538" s="171" t="s">
        <v>770</v>
      </c>
    </row>
    <row r="539" spans="11:16">
      <c r="K539" s="339">
        <v>46225</v>
      </c>
      <c r="L539" s="171" t="s">
        <v>836</v>
      </c>
      <c r="N539" s="171" t="s">
        <v>829</v>
      </c>
      <c r="O539" s="171" t="s">
        <v>834</v>
      </c>
      <c r="P539" s="171" t="s">
        <v>770</v>
      </c>
    </row>
    <row r="540" spans="11:16">
      <c r="K540" s="339">
        <v>46226</v>
      </c>
      <c r="L540" s="171" t="s">
        <v>837</v>
      </c>
      <c r="N540" s="171" t="s">
        <v>829</v>
      </c>
      <c r="O540" s="171" t="s">
        <v>830</v>
      </c>
      <c r="P540" s="171" t="s">
        <v>828</v>
      </c>
    </row>
    <row r="541" spans="11:16">
      <c r="K541" s="339">
        <v>46227</v>
      </c>
      <c r="L541" s="171" t="s">
        <v>838</v>
      </c>
      <c r="N541" s="171" t="s">
        <v>829</v>
      </c>
      <c r="O541" s="171" t="s">
        <v>830</v>
      </c>
      <c r="P541" s="171" t="s">
        <v>832</v>
      </c>
    </row>
    <row r="542" spans="11:16">
      <c r="K542" s="339">
        <v>46228</v>
      </c>
      <c r="L542" s="171" t="s">
        <v>839</v>
      </c>
      <c r="N542" s="171" t="s">
        <v>829</v>
      </c>
      <c r="O542" s="171" t="s">
        <v>830</v>
      </c>
      <c r="P542" s="171" t="s">
        <v>828</v>
      </c>
    </row>
    <row r="543" spans="11:16">
      <c r="K543" s="339">
        <v>46229</v>
      </c>
      <c r="L543" s="171" t="s">
        <v>840</v>
      </c>
      <c r="N543" s="171" t="s">
        <v>771</v>
      </c>
      <c r="O543" s="171" t="s">
        <v>830</v>
      </c>
      <c r="P543" s="171" t="s">
        <v>770</v>
      </c>
    </row>
    <row r="544" spans="11:16">
      <c r="K544" s="339">
        <v>46230</v>
      </c>
      <c r="L544" s="171" t="s">
        <v>833</v>
      </c>
      <c r="N544" s="171" t="s">
        <v>828</v>
      </c>
      <c r="O544" s="171" t="s">
        <v>771</v>
      </c>
      <c r="P544" s="171" t="s">
        <v>772</v>
      </c>
    </row>
    <row r="545" spans="11:16">
      <c r="K545" s="339">
        <v>46231</v>
      </c>
      <c r="L545" s="171" t="s">
        <v>835</v>
      </c>
      <c r="N545" s="171" t="s">
        <v>770</v>
      </c>
      <c r="O545" s="171" t="s">
        <v>829</v>
      </c>
      <c r="P545" s="171" t="s">
        <v>830</v>
      </c>
    </row>
    <row r="546" spans="11:16">
      <c r="K546" s="339">
        <v>46232</v>
      </c>
      <c r="L546" s="171" t="s">
        <v>836</v>
      </c>
      <c r="N546" s="171" t="s">
        <v>828</v>
      </c>
      <c r="O546" s="171" t="s">
        <v>829</v>
      </c>
      <c r="P546" s="171" t="s">
        <v>772</v>
      </c>
    </row>
    <row r="547" spans="11:16">
      <c r="K547" s="339">
        <v>46233</v>
      </c>
      <c r="L547" s="171" t="s">
        <v>837</v>
      </c>
      <c r="N547" s="171" t="s">
        <v>832</v>
      </c>
      <c r="O547" s="171" t="s">
        <v>771</v>
      </c>
      <c r="P547" s="171" t="s">
        <v>830</v>
      </c>
    </row>
    <row r="548" spans="11:16">
      <c r="K548" s="339">
        <v>46234</v>
      </c>
      <c r="L548" s="171" t="s">
        <v>838</v>
      </c>
      <c r="N548" s="171" t="s">
        <v>770</v>
      </c>
      <c r="O548" s="171" t="s">
        <v>771</v>
      </c>
      <c r="P548" s="171" t="s">
        <v>830</v>
      </c>
    </row>
    <row r="549" spans="11:16">
      <c r="K549" s="339">
        <v>46235</v>
      </c>
      <c r="L549" s="171" t="s">
        <v>839</v>
      </c>
      <c r="N549" s="171" t="s">
        <v>828</v>
      </c>
      <c r="O549" s="171" t="s">
        <v>829</v>
      </c>
      <c r="P549" s="171" t="s">
        <v>772</v>
      </c>
    </row>
    <row r="550" spans="11:16">
      <c r="K550" s="339">
        <v>46236</v>
      </c>
      <c r="L550" s="171" t="s">
        <v>840</v>
      </c>
      <c r="N550" s="171" t="s">
        <v>770</v>
      </c>
      <c r="O550" s="171" t="s">
        <v>829</v>
      </c>
      <c r="P550" s="171" t="s">
        <v>830</v>
      </c>
    </row>
    <row r="551" spans="11:16">
      <c r="K551" s="339">
        <v>46237</v>
      </c>
      <c r="L551" s="171" t="s">
        <v>833</v>
      </c>
      <c r="N551" s="171" t="s">
        <v>834</v>
      </c>
      <c r="O551" s="171" t="s">
        <v>828</v>
      </c>
      <c r="P551" s="171" t="s">
        <v>771</v>
      </c>
    </row>
    <row r="552" spans="11:16">
      <c r="K552" s="339">
        <v>46238</v>
      </c>
      <c r="L552" s="171" t="s">
        <v>835</v>
      </c>
      <c r="N552" s="171" t="s">
        <v>830</v>
      </c>
      <c r="O552" s="171" t="s">
        <v>770</v>
      </c>
      <c r="P552" s="171" t="s">
        <v>829</v>
      </c>
    </row>
    <row r="553" spans="11:16">
      <c r="K553" s="339">
        <v>46239</v>
      </c>
      <c r="L553" s="171" t="s">
        <v>836</v>
      </c>
      <c r="N553" s="171" t="s">
        <v>830</v>
      </c>
      <c r="O553" s="171" t="s">
        <v>828</v>
      </c>
      <c r="P553" s="171" t="s">
        <v>829</v>
      </c>
    </row>
    <row r="554" spans="11:16">
      <c r="K554" s="339">
        <v>46240</v>
      </c>
      <c r="L554" s="171" t="s">
        <v>837</v>
      </c>
      <c r="N554" s="171" t="s">
        <v>830</v>
      </c>
      <c r="O554" s="171" t="s">
        <v>832</v>
      </c>
      <c r="P554" s="171" t="s">
        <v>829</v>
      </c>
    </row>
    <row r="555" spans="11:16">
      <c r="K555" s="339">
        <v>46241</v>
      </c>
      <c r="L555" s="171" t="s">
        <v>838</v>
      </c>
      <c r="N555" s="171" t="s">
        <v>830</v>
      </c>
      <c r="O555" s="171" t="s">
        <v>828</v>
      </c>
      <c r="P555" s="171" t="s">
        <v>771</v>
      </c>
    </row>
    <row r="556" spans="11:16">
      <c r="K556" s="339">
        <v>46242</v>
      </c>
      <c r="L556" s="171" t="s">
        <v>839</v>
      </c>
      <c r="N556" s="171" t="s">
        <v>772</v>
      </c>
      <c r="O556" s="171" t="s">
        <v>832</v>
      </c>
      <c r="P556" s="171" t="s">
        <v>829</v>
      </c>
    </row>
    <row r="557" spans="11:16">
      <c r="K557" s="339">
        <v>46243</v>
      </c>
      <c r="L557" s="171" t="s">
        <v>840</v>
      </c>
      <c r="N557" s="171" t="s">
        <v>772</v>
      </c>
      <c r="O557" s="171" t="s">
        <v>828</v>
      </c>
      <c r="P557" s="171" t="s">
        <v>771</v>
      </c>
    </row>
    <row r="558" spans="11:16">
      <c r="K558" s="339">
        <v>46244</v>
      </c>
      <c r="L558" s="171" t="s">
        <v>833</v>
      </c>
      <c r="N558" s="171" t="s">
        <v>829</v>
      </c>
      <c r="O558" s="171" t="s">
        <v>830</v>
      </c>
      <c r="P558" s="171" t="s">
        <v>828</v>
      </c>
    </row>
    <row r="559" spans="11:16">
      <c r="K559" s="339">
        <v>46245</v>
      </c>
      <c r="L559" s="171" t="s">
        <v>835</v>
      </c>
      <c r="N559" s="171" t="s">
        <v>829</v>
      </c>
      <c r="O559" s="171" t="s">
        <v>772</v>
      </c>
      <c r="P559" s="171" t="s">
        <v>828</v>
      </c>
    </row>
    <row r="560" spans="11:16">
      <c r="K560" s="339">
        <v>46246</v>
      </c>
      <c r="L560" s="171" t="s">
        <v>836</v>
      </c>
      <c r="N560" s="171" t="s">
        <v>829</v>
      </c>
      <c r="O560" s="171" t="s">
        <v>830</v>
      </c>
      <c r="P560" s="171" t="s">
        <v>832</v>
      </c>
    </row>
    <row r="561" spans="11:16">
      <c r="K561" s="339">
        <v>46247</v>
      </c>
      <c r="L561" s="171" t="s">
        <v>837</v>
      </c>
      <c r="N561" s="171" t="s">
        <v>771</v>
      </c>
      <c r="O561" s="171" t="s">
        <v>772</v>
      </c>
      <c r="P561" s="171" t="s">
        <v>828</v>
      </c>
    </row>
    <row r="562" spans="11:16">
      <c r="K562" s="339">
        <v>46248</v>
      </c>
      <c r="L562" s="171" t="s">
        <v>838</v>
      </c>
      <c r="N562" s="171" t="s">
        <v>829</v>
      </c>
      <c r="O562" s="171" t="s">
        <v>830</v>
      </c>
      <c r="P562" s="171" t="s">
        <v>770</v>
      </c>
    </row>
    <row r="563" spans="11:16">
      <c r="K563" s="339">
        <v>46249</v>
      </c>
      <c r="L563" s="171" t="s">
        <v>839</v>
      </c>
      <c r="N563" s="171" t="s">
        <v>829</v>
      </c>
      <c r="O563" s="171" t="s">
        <v>830</v>
      </c>
      <c r="P563" s="171" t="s">
        <v>770</v>
      </c>
    </row>
    <row r="564" spans="11:16">
      <c r="K564" s="339">
        <v>46250</v>
      </c>
      <c r="L564" s="171" t="s">
        <v>840</v>
      </c>
      <c r="N564" s="171" t="s">
        <v>771</v>
      </c>
      <c r="O564" s="171" t="s">
        <v>830</v>
      </c>
      <c r="P564" s="171" t="s">
        <v>828</v>
      </c>
    </row>
    <row r="565" spans="11:16">
      <c r="K565" s="339">
        <v>46251</v>
      </c>
      <c r="L565" s="171" t="s">
        <v>833</v>
      </c>
      <c r="N565" s="171" t="s">
        <v>828</v>
      </c>
      <c r="O565" s="171" t="s">
        <v>829</v>
      </c>
      <c r="P565" s="171" t="s">
        <v>772</v>
      </c>
    </row>
    <row r="566" spans="11:16">
      <c r="K566" s="339">
        <v>46252</v>
      </c>
      <c r="L566" s="171" t="s">
        <v>835</v>
      </c>
      <c r="N566" s="171" t="s">
        <v>828</v>
      </c>
      <c r="O566" s="171" t="s">
        <v>831</v>
      </c>
      <c r="P566" s="171" t="s">
        <v>772</v>
      </c>
    </row>
    <row r="567" spans="11:16">
      <c r="K567" s="339">
        <v>46253</v>
      </c>
      <c r="L567" s="171" t="s">
        <v>836</v>
      </c>
      <c r="N567" s="171" t="s">
        <v>828</v>
      </c>
      <c r="O567" s="171" t="s">
        <v>771</v>
      </c>
      <c r="P567" s="171" t="s">
        <v>772</v>
      </c>
    </row>
    <row r="568" spans="11:16">
      <c r="K568" s="339">
        <v>46254</v>
      </c>
      <c r="L568" s="171" t="s">
        <v>837</v>
      </c>
      <c r="N568" s="171" t="s">
        <v>770</v>
      </c>
      <c r="O568" s="171" t="s">
        <v>829</v>
      </c>
      <c r="P568" s="171" t="s">
        <v>830</v>
      </c>
    </row>
    <row r="569" spans="11:16">
      <c r="K569" s="339">
        <v>46255</v>
      </c>
      <c r="L569" s="171" t="s">
        <v>838</v>
      </c>
      <c r="N569" s="171" t="s">
        <v>828</v>
      </c>
      <c r="O569" s="171" t="s">
        <v>829</v>
      </c>
      <c r="P569" s="171" t="s">
        <v>772</v>
      </c>
    </row>
    <row r="570" spans="11:16">
      <c r="K570" s="339">
        <v>46256</v>
      </c>
      <c r="L570" s="171" t="s">
        <v>839</v>
      </c>
      <c r="N570" s="171" t="s">
        <v>770</v>
      </c>
      <c r="O570" s="171" t="s">
        <v>831</v>
      </c>
      <c r="P570" s="171" t="s">
        <v>830</v>
      </c>
    </row>
    <row r="571" spans="11:16">
      <c r="K571" s="339">
        <v>46257</v>
      </c>
      <c r="L571" s="171" t="s">
        <v>840</v>
      </c>
      <c r="N571" s="171" t="s">
        <v>828</v>
      </c>
      <c r="O571" s="171" t="s">
        <v>829</v>
      </c>
      <c r="P571" s="171" t="s">
        <v>830</v>
      </c>
    </row>
    <row r="572" spans="11:16">
      <c r="K572" s="339">
        <v>46258</v>
      </c>
      <c r="L572" s="171" t="s">
        <v>833</v>
      </c>
      <c r="N572" s="171" t="s">
        <v>830</v>
      </c>
      <c r="O572" s="171" t="s">
        <v>828</v>
      </c>
      <c r="P572" s="171" t="s">
        <v>771</v>
      </c>
    </row>
    <row r="573" spans="11:16">
      <c r="K573" s="339">
        <v>46259</v>
      </c>
      <c r="L573" s="171" t="s">
        <v>835</v>
      </c>
      <c r="N573" s="171" t="s">
        <v>830</v>
      </c>
      <c r="O573" s="171" t="s">
        <v>770</v>
      </c>
      <c r="P573" s="171" t="s">
        <v>771</v>
      </c>
    </row>
    <row r="574" spans="11:16">
      <c r="K574" s="339">
        <v>46260</v>
      </c>
      <c r="L574" s="171" t="s">
        <v>836</v>
      </c>
      <c r="N574" s="171" t="s">
        <v>830</v>
      </c>
      <c r="O574" s="171" t="s">
        <v>828</v>
      </c>
      <c r="P574" s="171" t="s">
        <v>771</v>
      </c>
    </row>
    <row r="575" spans="11:16">
      <c r="K575" s="339">
        <v>46261</v>
      </c>
      <c r="L575" s="171" t="s">
        <v>837</v>
      </c>
      <c r="N575" s="171" t="s">
        <v>830</v>
      </c>
      <c r="O575" s="171" t="s">
        <v>832</v>
      </c>
      <c r="P575" s="171" t="s">
        <v>771</v>
      </c>
    </row>
    <row r="576" spans="11:16">
      <c r="K576" s="339">
        <v>46262</v>
      </c>
      <c r="L576" s="171" t="s">
        <v>838</v>
      </c>
      <c r="N576" s="171" t="s">
        <v>830</v>
      </c>
      <c r="O576" s="171" t="s">
        <v>828</v>
      </c>
      <c r="P576" s="171" t="s">
        <v>829</v>
      </c>
    </row>
    <row r="577" spans="11:16">
      <c r="K577" s="339">
        <v>46263</v>
      </c>
      <c r="L577" s="171" t="s">
        <v>839</v>
      </c>
      <c r="N577" s="171" t="s">
        <v>830</v>
      </c>
      <c r="O577" s="171" t="s">
        <v>828</v>
      </c>
      <c r="P577" s="171" t="s">
        <v>831</v>
      </c>
    </row>
    <row r="578" spans="11:16">
      <c r="K578" s="339">
        <v>46264</v>
      </c>
      <c r="L578" s="171" t="s">
        <v>840</v>
      </c>
      <c r="N578" s="171" t="s">
        <v>830</v>
      </c>
      <c r="O578" s="171" t="s">
        <v>828</v>
      </c>
      <c r="P578" s="171" t="s">
        <v>829</v>
      </c>
    </row>
    <row r="579" spans="11:16">
      <c r="K579" s="339">
        <v>46265</v>
      </c>
      <c r="L579" s="171" t="s">
        <v>833</v>
      </c>
      <c r="N579" s="171" t="s">
        <v>771</v>
      </c>
      <c r="O579" s="171" t="s">
        <v>830</v>
      </c>
      <c r="P579" s="171" t="s">
        <v>770</v>
      </c>
    </row>
    <row r="580" spans="11:16">
      <c r="K580" s="339">
        <v>46266</v>
      </c>
      <c r="L580" s="171" t="s">
        <v>835</v>
      </c>
      <c r="N580" s="171" t="s">
        <v>829</v>
      </c>
      <c r="O580" s="171" t="s">
        <v>772</v>
      </c>
      <c r="P580" s="171" t="s">
        <v>828</v>
      </c>
    </row>
    <row r="581" spans="11:16">
      <c r="K581" s="339">
        <v>46267</v>
      </c>
      <c r="L581" s="171" t="s">
        <v>836</v>
      </c>
      <c r="N581" s="171" t="s">
        <v>829</v>
      </c>
      <c r="O581" s="171" t="s">
        <v>830</v>
      </c>
      <c r="P581" s="171" t="s">
        <v>828</v>
      </c>
    </row>
    <row r="582" spans="11:16">
      <c r="K582" s="339">
        <v>46268</v>
      </c>
      <c r="L582" s="171" t="s">
        <v>837</v>
      </c>
      <c r="N582" s="171" t="s">
        <v>829</v>
      </c>
      <c r="O582" s="171" t="s">
        <v>772</v>
      </c>
      <c r="P582" s="171" t="s">
        <v>828</v>
      </c>
    </row>
    <row r="583" spans="11:16">
      <c r="K583" s="339">
        <v>46269</v>
      </c>
      <c r="L583" s="171" t="s">
        <v>838</v>
      </c>
      <c r="N583" s="171" t="s">
        <v>831</v>
      </c>
      <c r="O583" s="171" t="s">
        <v>834</v>
      </c>
      <c r="P583" s="171" t="s">
        <v>770</v>
      </c>
    </row>
    <row r="584" spans="11:16">
      <c r="K584" s="339">
        <v>46270</v>
      </c>
      <c r="L584" s="171" t="s">
        <v>839</v>
      </c>
      <c r="N584" s="171" t="s">
        <v>829</v>
      </c>
      <c r="O584" s="171" t="s">
        <v>830</v>
      </c>
      <c r="P584" s="171" t="s">
        <v>828</v>
      </c>
    </row>
    <row r="585" spans="11:16">
      <c r="K585" s="339">
        <v>46271</v>
      </c>
      <c r="L585" s="171" t="s">
        <v>840</v>
      </c>
      <c r="N585" s="171" t="s">
        <v>829</v>
      </c>
      <c r="O585" s="171" t="s">
        <v>830</v>
      </c>
      <c r="P585" s="171" t="s">
        <v>832</v>
      </c>
    </row>
    <row r="586" spans="11:16">
      <c r="K586" s="339">
        <v>46272</v>
      </c>
      <c r="L586" s="171" t="s">
        <v>833</v>
      </c>
      <c r="N586" s="171" t="s">
        <v>770</v>
      </c>
      <c r="O586" s="171" t="s">
        <v>829</v>
      </c>
      <c r="P586" s="171" t="s">
        <v>830</v>
      </c>
    </row>
    <row r="587" spans="11:16">
      <c r="K587" s="339">
        <v>46273</v>
      </c>
      <c r="L587" s="171" t="s">
        <v>835</v>
      </c>
      <c r="N587" s="171" t="s">
        <v>828</v>
      </c>
      <c r="O587" s="171" t="s">
        <v>771</v>
      </c>
      <c r="P587" s="171" t="s">
        <v>834</v>
      </c>
    </row>
    <row r="588" spans="11:16">
      <c r="K588" s="339">
        <v>46274</v>
      </c>
      <c r="L588" s="171" t="s">
        <v>836</v>
      </c>
      <c r="N588" s="171" t="s">
        <v>828</v>
      </c>
      <c r="O588" s="171" t="s">
        <v>771</v>
      </c>
      <c r="P588" s="171" t="s">
        <v>830</v>
      </c>
    </row>
    <row r="589" spans="11:16">
      <c r="K589" s="339">
        <v>46275</v>
      </c>
      <c r="L589" s="171" t="s">
        <v>837</v>
      </c>
      <c r="N589" s="171" t="s">
        <v>770</v>
      </c>
      <c r="O589" s="171" t="s">
        <v>829</v>
      </c>
      <c r="P589" s="171" t="s">
        <v>772</v>
      </c>
    </row>
    <row r="590" spans="11:16">
      <c r="K590" s="339">
        <v>46276</v>
      </c>
      <c r="L590" s="171" t="s">
        <v>838</v>
      </c>
      <c r="N590" s="171" t="s">
        <v>828</v>
      </c>
      <c r="O590" s="171" t="s">
        <v>829</v>
      </c>
      <c r="P590" s="171" t="s">
        <v>834</v>
      </c>
    </row>
    <row r="591" spans="11:16">
      <c r="K591" s="339">
        <v>46277</v>
      </c>
      <c r="L591" s="171" t="s">
        <v>839</v>
      </c>
      <c r="N591" s="171" t="s">
        <v>828</v>
      </c>
      <c r="O591" s="171" t="s">
        <v>771</v>
      </c>
      <c r="P591" s="171" t="s">
        <v>772</v>
      </c>
    </row>
    <row r="592" spans="11:16">
      <c r="K592" s="339">
        <v>46278</v>
      </c>
      <c r="L592" s="171" t="s">
        <v>840</v>
      </c>
      <c r="N592" s="171" t="s">
        <v>770</v>
      </c>
      <c r="O592" s="171" t="s">
        <v>771</v>
      </c>
      <c r="P592" s="171" t="s">
        <v>830</v>
      </c>
    </row>
    <row r="593" spans="11:16">
      <c r="K593" s="339">
        <v>46279</v>
      </c>
      <c r="L593" s="171" t="s">
        <v>833</v>
      </c>
      <c r="N593" s="171" t="s">
        <v>830</v>
      </c>
      <c r="O593" s="171" t="s">
        <v>828</v>
      </c>
      <c r="P593" s="171" t="s">
        <v>829</v>
      </c>
    </row>
    <row r="594" spans="11:16">
      <c r="K594" s="339">
        <v>46280</v>
      </c>
      <c r="L594" s="171" t="s">
        <v>835</v>
      </c>
      <c r="N594" s="171" t="s">
        <v>772</v>
      </c>
      <c r="O594" s="171" t="s">
        <v>828</v>
      </c>
      <c r="P594" s="171" t="s">
        <v>829</v>
      </c>
    </row>
    <row r="595" spans="11:16">
      <c r="K595" s="339">
        <v>46281</v>
      </c>
      <c r="L595" s="171" t="s">
        <v>836</v>
      </c>
      <c r="N595" s="171" t="s">
        <v>830</v>
      </c>
      <c r="O595" s="171" t="s">
        <v>832</v>
      </c>
      <c r="P595" s="171" t="s">
        <v>829</v>
      </c>
    </row>
    <row r="596" spans="11:16">
      <c r="K596" s="339">
        <v>46282</v>
      </c>
      <c r="L596" s="171" t="s">
        <v>837</v>
      </c>
      <c r="N596" s="171" t="s">
        <v>834</v>
      </c>
      <c r="O596" s="171" t="s">
        <v>828</v>
      </c>
      <c r="P596" s="171" t="s">
        <v>829</v>
      </c>
    </row>
    <row r="597" spans="11:16">
      <c r="K597" s="339">
        <v>46283</v>
      </c>
      <c r="L597" s="171" t="s">
        <v>838</v>
      </c>
      <c r="N597" s="171" t="s">
        <v>830</v>
      </c>
      <c r="O597" s="171" t="s">
        <v>828</v>
      </c>
      <c r="P597" s="171" t="s">
        <v>831</v>
      </c>
    </row>
    <row r="598" spans="11:16">
      <c r="K598" s="339">
        <v>46284</v>
      </c>
      <c r="L598" s="171" t="s">
        <v>839</v>
      </c>
      <c r="N598" s="171" t="s">
        <v>830</v>
      </c>
      <c r="O598" s="171" t="s">
        <v>828</v>
      </c>
      <c r="P598" s="171" t="s">
        <v>829</v>
      </c>
    </row>
    <row r="599" spans="11:16">
      <c r="K599" s="339">
        <v>46285</v>
      </c>
      <c r="L599" s="171" t="s">
        <v>840</v>
      </c>
      <c r="N599" s="171" t="s">
        <v>772</v>
      </c>
      <c r="O599" s="171" t="s">
        <v>828</v>
      </c>
      <c r="P599" s="171" t="s">
        <v>771</v>
      </c>
    </row>
    <row r="600" spans="11:16">
      <c r="K600" s="339">
        <v>46286</v>
      </c>
      <c r="L600" s="171" t="s">
        <v>833</v>
      </c>
      <c r="N600" s="171" t="s">
        <v>831</v>
      </c>
      <c r="O600" s="171" t="s">
        <v>772</v>
      </c>
      <c r="P600" s="171" t="s">
        <v>828</v>
      </c>
    </row>
    <row r="601" spans="11:16">
      <c r="K601" s="339">
        <v>46287</v>
      </c>
      <c r="L601" s="171" t="s">
        <v>835</v>
      </c>
      <c r="N601" s="171" t="s">
        <v>829</v>
      </c>
      <c r="O601" s="171" t="s">
        <v>830</v>
      </c>
      <c r="P601" s="171" t="s">
        <v>828</v>
      </c>
    </row>
    <row r="602" spans="11:16">
      <c r="K602" s="339">
        <v>46288</v>
      </c>
      <c r="L602" s="171" t="s">
        <v>836</v>
      </c>
      <c r="N602" s="171" t="s">
        <v>831</v>
      </c>
      <c r="O602" s="171" t="s">
        <v>830</v>
      </c>
      <c r="P602" s="171" t="s">
        <v>828</v>
      </c>
    </row>
    <row r="603" spans="11:16">
      <c r="K603" s="339">
        <v>46289</v>
      </c>
      <c r="L603" s="171" t="s">
        <v>837</v>
      </c>
      <c r="N603" s="171" t="s">
        <v>829</v>
      </c>
      <c r="O603" s="171" t="s">
        <v>772</v>
      </c>
      <c r="P603" s="171" t="s">
        <v>828</v>
      </c>
    </row>
    <row r="604" spans="11:16">
      <c r="K604" s="339">
        <v>46290</v>
      </c>
      <c r="L604" s="171" t="s">
        <v>838</v>
      </c>
      <c r="N604" s="171" t="s">
        <v>771</v>
      </c>
      <c r="O604" s="171" t="s">
        <v>830</v>
      </c>
      <c r="P604" s="171" t="s">
        <v>770</v>
      </c>
    </row>
    <row r="605" spans="11:16">
      <c r="K605" s="339">
        <v>46291</v>
      </c>
      <c r="L605" s="171" t="s">
        <v>839</v>
      </c>
      <c r="N605" s="171" t="s">
        <v>829</v>
      </c>
      <c r="O605" s="171" t="s">
        <v>830</v>
      </c>
      <c r="P605" s="171" t="s">
        <v>828</v>
      </c>
    </row>
    <row r="606" spans="11:16">
      <c r="K606" s="339">
        <v>46292</v>
      </c>
      <c r="L606" s="171" t="s">
        <v>840</v>
      </c>
      <c r="N606" s="171" t="s">
        <v>829</v>
      </c>
      <c r="O606" s="171" t="s">
        <v>830</v>
      </c>
      <c r="P606" s="171" t="s">
        <v>770</v>
      </c>
    </row>
    <row r="607" spans="11:16">
      <c r="K607" s="339">
        <v>46293</v>
      </c>
      <c r="L607" s="171" t="s">
        <v>833</v>
      </c>
      <c r="N607" s="171" t="s">
        <v>828</v>
      </c>
      <c r="O607" s="171" t="s">
        <v>831</v>
      </c>
      <c r="P607" s="171" t="s">
        <v>834</v>
      </c>
    </row>
    <row r="608" spans="11:16">
      <c r="K608" s="339">
        <v>46294</v>
      </c>
      <c r="L608" s="171" t="s">
        <v>835</v>
      </c>
      <c r="N608" s="171" t="s">
        <v>770</v>
      </c>
      <c r="O608" s="171" t="s">
        <v>829</v>
      </c>
      <c r="P608" s="171" t="s">
        <v>830</v>
      </c>
    </row>
    <row r="609" spans="11:16">
      <c r="K609" s="339">
        <v>46295</v>
      </c>
      <c r="L609" s="171" t="s">
        <v>836</v>
      </c>
      <c r="N609" s="171" t="s">
        <v>828</v>
      </c>
      <c r="O609" s="171" t="s">
        <v>829</v>
      </c>
      <c r="P609" s="171" t="s">
        <v>830</v>
      </c>
    </row>
    <row r="610" spans="11:16">
      <c r="K610" s="339">
        <v>46296</v>
      </c>
      <c r="L610" s="171" t="s">
        <v>837</v>
      </c>
      <c r="N610" s="171" t="s">
        <v>832</v>
      </c>
      <c r="O610" s="171" t="s">
        <v>771</v>
      </c>
      <c r="P610" s="171" t="s">
        <v>830</v>
      </c>
    </row>
    <row r="611" spans="11:16">
      <c r="K611" s="339">
        <v>46297</v>
      </c>
      <c r="L611" s="171" t="s">
        <v>838</v>
      </c>
      <c r="N611" s="171" t="s">
        <v>828</v>
      </c>
      <c r="O611" s="171" t="s">
        <v>829</v>
      </c>
      <c r="P611" s="171" t="s">
        <v>772</v>
      </c>
    </row>
    <row r="612" spans="11:16">
      <c r="K612" s="339">
        <v>46298</v>
      </c>
      <c r="L612" s="171" t="s">
        <v>839</v>
      </c>
      <c r="N612" s="171" t="s">
        <v>832</v>
      </c>
      <c r="O612" s="171" t="s">
        <v>829</v>
      </c>
      <c r="P612" s="171" t="s">
        <v>772</v>
      </c>
    </row>
    <row r="613" spans="11:16">
      <c r="K613" s="339">
        <v>46299</v>
      </c>
      <c r="L613" s="171" t="s">
        <v>840</v>
      </c>
      <c r="N613" s="171" t="s">
        <v>828</v>
      </c>
      <c r="O613" s="171" t="s">
        <v>771</v>
      </c>
      <c r="P613" s="171" t="s">
        <v>830</v>
      </c>
    </row>
    <row r="614" spans="11:16">
      <c r="K614" s="339">
        <v>46300</v>
      </c>
      <c r="L614" s="171" t="s">
        <v>833</v>
      </c>
      <c r="N614" s="171" t="s">
        <v>772</v>
      </c>
      <c r="O614" s="171" t="s">
        <v>828</v>
      </c>
      <c r="P614" s="171" t="s">
        <v>829</v>
      </c>
    </row>
    <row r="615" spans="11:16">
      <c r="K615" s="339">
        <v>46301</v>
      </c>
      <c r="L615" s="171" t="s">
        <v>835</v>
      </c>
      <c r="N615" s="171" t="s">
        <v>834</v>
      </c>
      <c r="O615" s="171" t="s">
        <v>828</v>
      </c>
      <c r="P615" s="171" t="s">
        <v>771</v>
      </c>
    </row>
    <row r="616" spans="11:16">
      <c r="K616" s="339">
        <v>46302</v>
      </c>
      <c r="L616" s="171" t="s">
        <v>836</v>
      </c>
      <c r="N616" s="171" t="s">
        <v>772</v>
      </c>
      <c r="O616" s="171" t="s">
        <v>770</v>
      </c>
      <c r="P616" s="171" t="s">
        <v>771</v>
      </c>
    </row>
    <row r="617" spans="11:16">
      <c r="K617" s="339">
        <v>46303</v>
      </c>
      <c r="L617" s="171" t="s">
        <v>837</v>
      </c>
      <c r="N617" s="171" t="s">
        <v>830</v>
      </c>
      <c r="O617" s="171" t="s">
        <v>828</v>
      </c>
      <c r="P617" s="171" t="s">
        <v>829</v>
      </c>
    </row>
    <row r="618" spans="11:16">
      <c r="K618" s="339">
        <v>46304</v>
      </c>
      <c r="L618" s="171" t="s">
        <v>838</v>
      </c>
      <c r="N618" s="171" t="s">
        <v>830</v>
      </c>
      <c r="O618" s="171" t="s">
        <v>770</v>
      </c>
      <c r="P618" s="171" t="s">
        <v>829</v>
      </c>
    </row>
    <row r="619" spans="11:16">
      <c r="K619" s="339">
        <v>46305</v>
      </c>
      <c r="L619" s="171" t="s">
        <v>839</v>
      </c>
      <c r="N619" s="171" t="s">
        <v>830</v>
      </c>
      <c r="O619" s="171" t="s">
        <v>828</v>
      </c>
      <c r="P619" s="171" t="s">
        <v>831</v>
      </c>
    </row>
    <row r="620" spans="11:16">
      <c r="K620" s="339">
        <v>46306</v>
      </c>
      <c r="L620" s="171" t="s">
        <v>840</v>
      </c>
      <c r="N620" s="171" t="s">
        <v>830</v>
      </c>
      <c r="O620" s="171" t="s">
        <v>832</v>
      </c>
      <c r="P620" s="171" t="s">
        <v>829</v>
      </c>
    </row>
    <row r="621" spans="11:16">
      <c r="K621" s="339">
        <v>46307</v>
      </c>
      <c r="L621" s="171" t="s">
        <v>833</v>
      </c>
      <c r="N621" s="171" t="s">
        <v>829</v>
      </c>
      <c r="O621" s="171" t="s">
        <v>830</v>
      </c>
      <c r="P621" s="171" t="s">
        <v>828</v>
      </c>
    </row>
    <row r="622" spans="11:16">
      <c r="K622" s="339">
        <v>46308</v>
      </c>
      <c r="L622" s="171" t="s">
        <v>835</v>
      </c>
      <c r="N622" s="171" t="s">
        <v>831</v>
      </c>
      <c r="O622" s="171" t="s">
        <v>830</v>
      </c>
      <c r="P622" s="171" t="s">
        <v>828</v>
      </c>
    </row>
    <row r="623" spans="11:16">
      <c r="K623" s="339">
        <v>46309</v>
      </c>
      <c r="L623" s="171" t="s">
        <v>836</v>
      </c>
      <c r="N623" s="171" t="s">
        <v>829</v>
      </c>
      <c r="O623" s="171" t="s">
        <v>772</v>
      </c>
      <c r="P623" s="171" t="s">
        <v>828</v>
      </c>
    </row>
    <row r="624" spans="11:16">
      <c r="K624" s="339">
        <v>46310</v>
      </c>
      <c r="L624" s="171" t="s">
        <v>837</v>
      </c>
      <c r="N624" s="171" t="s">
        <v>771</v>
      </c>
      <c r="O624" s="171" t="s">
        <v>834</v>
      </c>
      <c r="P624" s="171" t="s">
        <v>770</v>
      </c>
    </row>
    <row r="625" spans="11:16">
      <c r="K625" s="339">
        <v>46311</v>
      </c>
      <c r="L625" s="171" t="s">
        <v>838</v>
      </c>
      <c r="N625" s="171" t="s">
        <v>829</v>
      </c>
      <c r="O625" s="171" t="s">
        <v>830</v>
      </c>
      <c r="P625" s="171" t="s">
        <v>828</v>
      </c>
    </row>
    <row r="626" spans="11:16">
      <c r="K626" s="339">
        <v>46312</v>
      </c>
      <c r="L626" s="171" t="s">
        <v>839</v>
      </c>
      <c r="N626" s="171" t="s">
        <v>771</v>
      </c>
      <c r="O626" s="171" t="s">
        <v>830</v>
      </c>
      <c r="P626" s="171" t="s">
        <v>770</v>
      </c>
    </row>
    <row r="627" spans="11:16">
      <c r="K627" s="339">
        <v>46313</v>
      </c>
      <c r="L627" s="171" t="s">
        <v>840</v>
      </c>
      <c r="N627" s="171" t="s">
        <v>831</v>
      </c>
      <c r="O627" s="171" t="s">
        <v>830</v>
      </c>
      <c r="P627" s="171" t="s">
        <v>770</v>
      </c>
    </row>
    <row r="628" spans="11:16">
      <c r="K628" s="339">
        <v>46314</v>
      </c>
      <c r="L628" s="171" t="s">
        <v>833</v>
      </c>
      <c r="N628" s="171" t="s">
        <v>828</v>
      </c>
      <c r="O628" s="171" t="s">
        <v>771</v>
      </c>
      <c r="P628" s="171" t="s">
        <v>772</v>
      </c>
    </row>
    <row r="629" spans="11:16">
      <c r="K629" s="339">
        <v>46315</v>
      </c>
      <c r="L629" s="171" t="s">
        <v>835</v>
      </c>
      <c r="N629" s="171" t="s">
        <v>770</v>
      </c>
      <c r="O629" s="171" t="s">
        <v>829</v>
      </c>
      <c r="P629" s="171" t="s">
        <v>772</v>
      </c>
    </row>
    <row r="630" spans="11:16">
      <c r="K630" s="339">
        <v>46316</v>
      </c>
      <c r="L630" s="171" t="s">
        <v>836</v>
      </c>
      <c r="N630" s="171" t="s">
        <v>770</v>
      </c>
      <c r="O630" s="171" t="s">
        <v>829</v>
      </c>
      <c r="P630" s="171" t="s">
        <v>830</v>
      </c>
    </row>
    <row r="631" spans="11:16">
      <c r="K631" s="339">
        <v>46317</v>
      </c>
      <c r="L631" s="171" t="s">
        <v>837</v>
      </c>
      <c r="N631" s="171" t="s">
        <v>770</v>
      </c>
      <c r="O631" s="171" t="s">
        <v>829</v>
      </c>
      <c r="P631" s="171" t="s">
        <v>834</v>
      </c>
    </row>
    <row r="632" spans="11:16">
      <c r="K632" s="339">
        <v>46318</v>
      </c>
      <c r="L632" s="171" t="s">
        <v>838</v>
      </c>
      <c r="N632" s="171" t="s">
        <v>770</v>
      </c>
      <c r="O632" s="171" t="s">
        <v>829</v>
      </c>
      <c r="P632" s="171" t="s">
        <v>830</v>
      </c>
    </row>
    <row r="633" spans="11:16">
      <c r="K633" s="339">
        <v>46319</v>
      </c>
      <c r="L633" s="171" t="s">
        <v>839</v>
      </c>
      <c r="N633" s="171" t="s">
        <v>828</v>
      </c>
      <c r="O633" s="171" t="s">
        <v>829</v>
      </c>
      <c r="P633" s="171" t="s">
        <v>830</v>
      </c>
    </row>
    <row r="634" spans="11:16">
      <c r="K634" s="339">
        <v>46320</v>
      </c>
      <c r="L634" s="171" t="s">
        <v>840</v>
      </c>
      <c r="N634" s="171" t="s">
        <v>832</v>
      </c>
      <c r="O634" s="171" t="s">
        <v>829</v>
      </c>
      <c r="P634" s="171" t="s">
        <v>830</v>
      </c>
    </row>
    <row r="635" spans="11:16">
      <c r="K635" s="339">
        <v>46321</v>
      </c>
      <c r="L635" s="171" t="s">
        <v>833</v>
      </c>
      <c r="N635" s="171" t="s">
        <v>830</v>
      </c>
      <c r="O635" s="171" t="s">
        <v>770</v>
      </c>
      <c r="P635" s="171" t="s">
        <v>829</v>
      </c>
    </row>
    <row r="636" spans="11:16">
      <c r="K636" s="339">
        <v>46322</v>
      </c>
      <c r="L636" s="171" t="s">
        <v>835</v>
      </c>
      <c r="N636" s="171" t="s">
        <v>772</v>
      </c>
      <c r="O636" s="171" t="s">
        <v>828</v>
      </c>
      <c r="P636" s="171" t="s">
        <v>771</v>
      </c>
    </row>
    <row r="637" spans="11:16">
      <c r="K637" s="339">
        <v>46323</v>
      </c>
      <c r="L637" s="171" t="s">
        <v>836</v>
      </c>
      <c r="N637" s="171" t="s">
        <v>830</v>
      </c>
      <c r="O637" s="171" t="s">
        <v>828</v>
      </c>
      <c r="P637" s="171" t="s">
        <v>829</v>
      </c>
    </row>
    <row r="638" spans="11:16">
      <c r="K638" s="339">
        <v>46324</v>
      </c>
      <c r="L638" s="171" t="s">
        <v>837</v>
      </c>
      <c r="N638" s="171" t="s">
        <v>830</v>
      </c>
      <c r="O638" s="171" t="s">
        <v>828</v>
      </c>
      <c r="P638" s="171" t="s">
        <v>771</v>
      </c>
    </row>
    <row r="639" spans="11:16">
      <c r="K639" s="339">
        <v>46325</v>
      </c>
      <c r="L639" s="171" t="s">
        <v>838</v>
      </c>
      <c r="N639" s="171" t="s">
        <v>830</v>
      </c>
      <c r="O639" s="171" t="s">
        <v>832</v>
      </c>
      <c r="P639" s="171" t="s">
        <v>831</v>
      </c>
    </row>
    <row r="640" spans="11:16">
      <c r="K640" s="339">
        <v>46326</v>
      </c>
      <c r="L640" s="171" t="s">
        <v>839</v>
      </c>
      <c r="N640" s="171" t="s">
        <v>772</v>
      </c>
      <c r="O640" s="171" t="s">
        <v>828</v>
      </c>
      <c r="P640" s="171" t="s">
        <v>829</v>
      </c>
    </row>
    <row r="641" spans="11:16">
      <c r="K641" s="339">
        <v>46327</v>
      </c>
      <c r="L641" s="171" t="s">
        <v>840</v>
      </c>
      <c r="N641" s="171" t="s">
        <v>830</v>
      </c>
      <c r="O641" s="171" t="s">
        <v>828</v>
      </c>
      <c r="P641" s="171" t="s">
        <v>829</v>
      </c>
    </row>
    <row r="642" spans="11:16">
      <c r="K642" s="339">
        <v>46328</v>
      </c>
      <c r="L642" s="171" t="s">
        <v>833</v>
      </c>
      <c r="N642" s="171" t="s">
        <v>831</v>
      </c>
      <c r="O642" s="171" t="s">
        <v>772</v>
      </c>
      <c r="P642" s="171" t="s">
        <v>828</v>
      </c>
    </row>
    <row r="643" spans="11:16">
      <c r="K643" s="339">
        <v>46329</v>
      </c>
      <c r="L643" s="171" t="s">
        <v>835</v>
      </c>
      <c r="N643" s="171" t="s">
        <v>829</v>
      </c>
      <c r="O643" s="171" t="s">
        <v>830</v>
      </c>
      <c r="P643" s="171" t="s">
        <v>770</v>
      </c>
    </row>
    <row r="644" spans="11:16">
      <c r="K644" s="339">
        <v>46330</v>
      </c>
      <c r="L644" s="171" t="s">
        <v>836</v>
      </c>
      <c r="N644" s="171" t="s">
        <v>831</v>
      </c>
      <c r="O644" s="171" t="s">
        <v>830</v>
      </c>
      <c r="P644" s="171" t="s">
        <v>770</v>
      </c>
    </row>
    <row r="645" spans="11:16">
      <c r="K645" s="339">
        <v>46331</v>
      </c>
      <c r="L645" s="171" t="s">
        <v>837</v>
      </c>
      <c r="N645" s="171" t="s">
        <v>829</v>
      </c>
      <c r="O645" s="171" t="s">
        <v>772</v>
      </c>
      <c r="P645" s="171" t="s">
        <v>828</v>
      </c>
    </row>
    <row r="646" spans="11:16">
      <c r="K646" s="339">
        <v>46332</v>
      </c>
      <c r="L646" s="171" t="s">
        <v>838</v>
      </c>
      <c r="N646" s="171" t="s">
        <v>771</v>
      </c>
      <c r="O646" s="171" t="s">
        <v>830</v>
      </c>
      <c r="P646" s="171" t="s">
        <v>828</v>
      </c>
    </row>
    <row r="647" spans="11:16">
      <c r="K647" s="339">
        <v>46333</v>
      </c>
      <c r="L647" s="171" t="s">
        <v>839</v>
      </c>
      <c r="N647" s="171" t="s">
        <v>831</v>
      </c>
      <c r="O647" s="171" t="s">
        <v>830</v>
      </c>
      <c r="P647" s="171" t="s">
        <v>770</v>
      </c>
    </row>
    <row r="648" spans="11:16">
      <c r="K648" s="339">
        <v>46334</v>
      </c>
      <c r="L648" s="171" t="s">
        <v>840</v>
      </c>
      <c r="N648" s="171" t="s">
        <v>771</v>
      </c>
      <c r="O648" s="171" t="s">
        <v>772</v>
      </c>
      <c r="P648" s="171" t="s">
        <v>770</v>
      </c>
    </row>
    <row r="649" spans="11:16">
      <c r="K649" s="339">
        <v>46335</v>
      </c>
      <c r="L649" s="171" t="s">
        <v>833</v>
      </c>
      <c r="N649" s="171" t="s">
        <v>828</v>
      </c>
      <c r="O649" s="171" t="s">
        <v>829</v>
      </c>
      <c r="P649" s="171" t="s">
        <v>830</v>
      </c>
    </row>
    <row r="650" spans="11:16">
      <c r="K650" s="339">
        <v>46336</v>
      </c>
      <c r="L650" s="171" t="s">
        <v>835</v>
      </c>
      <c r="N650" s="171" t="s">
        <v>828</v>
      </c>
      <c r="O650" s="171" t="s">
        <v>771</v>
      </c>
      <c r="P650" s="171" t="s">
        <v>830</v>
      </c>
    </row>
    <row r="651" spans="11:16">
      <c r="K651" s="339">
        <v>46337</v>
      </c>
      <c r="L651" s="171" t="s">
        <v>836</v>
      </c>
      <c r="N651" s="171" t="s">
        <v>828</v>
      </c>
      <c r="O651" s="171" t="s">
        <v>829</v>
      </c>
      <c r="P651" s="171" t="s">
        <v>834</v>
      </c>
    </row>
    <row r="652" spans="11:16">
      <c r="K652" s="339">
        <v>46338</v>
      </c>
      <c r="L652" s="171" t="s">
        <v>837</v>
      </c>
      <c r="N652" s="171" t="s">
        <v>828</v>
      </c>
      <c r="O652" s="171" t="s">
        <v>831</v>
      </c>
      <c r="P652" s="171" t="s">
        <v>830</v>
      </c>
    </row>
    <row r="653" spans="11:16">
      <c r="K653" s="339">
        <v>46339</v>
      </c>
      <c r="L653" s="171" t="s">
        <v>838</v>
      </c>
      <c r="N653" s="171" t="s">
        <v>828</v>
      </c>
      <c r="O653" s="171" t="s">
        <v>829</v>
      </c>
      <c r="P653" s="171" t="s">
        <v>830</v>
      </c>
    </row>
    <row r="654" spans="11:16">
      <c r="K654" s="339">
        <v>46340</v>
      </c>
      <c r="L654" s="171" t="s">
        <v>839</v>
      </c>
      <c r="N654" s="171" t="s">
        <v>832</v>
      </c>
      <c r="O654" s="171" t="s">
        <v>829</v>
      </c>
      <c r="P654" s="171" t="s">
        <v>830</v>
      </c>
    </row>
    <row r="655" spans="11:16">
      <c r="K655" s="339">
        <v>46341</v>
      </c>
      <c r="L655" s="171" t="s">
        <v>840</v>
      </c>
      <c r="N655" s="171" t="s">
        <v>828</v>
      </c>
      <c r="O655" s="171" t="s">
        <v>771</v>
      </c>
      <c r="P655" s="171" t="s">
        <v>830</v>
      </c>
    </row>
    <row r="656" spans="11:16">
      <c r="K656" s="339">
        <v>46342</v>
      </c>
      <c r="L656" s="171" t="s">
        <v>833</v>
      </c>
      <c r="N656" s="171" t="s">
        <v>772</v>
      </c>
      <c r="O656" s="171" t="s">
        <v>832</v>
      </c>
      <c r="P656" s="171" t="s">
        <v>771</v>
      </c>
    </row>
    <row r="657" spans="11:16">
      <c r="K657" s="339">
        <v>46343</v>
      </c>
      <c r="L657" s="171" t="s">
        <v>835</v>
      </c>
      <c r="N657" s="171" t="s">
        <v>830</v>
      </c>
      <c r="O657" s="171" t="s">
        <v>828</v>
      </c>
      <c r="P657" s="171" t="s">
        <v>831</v>
      </c>
    </row>
    <row r="658" spans="11:16">
      <c r="K658" s="339">
        <v>46344</v>
      </c>
      <c r="L658" s="171" t="s">
        <v>836</v>
      </c>
      <c r="N658" s="171" t="s">
        <v>772</v>
      </c>
      <c r="O658" s="171" t="s">
        <v>828</v>
      </c>
      <c r="P658" s="171" t="s">
        <v>771</v>
      </c>
    </row>
    <row r="659" spans="11:16">
      <c r="K659" s="339">
        <v>46345</v>
      </c>
      <c r="L659" s="171" t="s">
        <v>837</v>
      </c>
      <c r="N659" s="171" t="s">
        <v>772</v>
      </c>
      <c r="O659" s="171" t="s">
        <v>828</v>
      </c>
      <c r="P659" s="171" t="s">
        <v>829</v>
      </c>
    </row>
    <row r="660" spans="11:16">
      <c r="K660" s="339">
        <v>46346</v>
      </c>
      <c r="L660" s="171" t="s">
        <v>838</v>
      </c>
      <c r="N660" s="171" t="s">
        <v>830</v>
      </c>
      <c r="O660" s="171" t="s">
        <v>770</v>
      </c>
      <c r="P660" s="171" t="s">
        <v>771</v>
      </c>
    </row>
    <row r="661" spans="11:16">
      <c r="K661" s="339">
        <v>46347</v>
      </c>
      <c r="L661" s="171" t="s">
        <v>839</v>
      </c>
      <c r="N661" s="171" t="s">
        <v>830</v>
      </c>
      <c r="O661" s="171" t="s">
        <v>828</v>
      </c>
      <c r="P661" s="171" t="s">
        <v>831</v>
      </c>
    </row>
    <row r="662" spans="11:16">
      <c r="K662" s="339">
        <v>46348</v>
      </c>
      <c r="L662" s="171" t="s">
        <v>840</v>
      </c>
      <c r="N662" s="171" t="s">
        <v>830</v>
      </c>
      <c r="O662" s="171" t="s">
        <v>770</v>
      </c>
      <c r="P662" s="171" t="s">
        <v>829</v>
      </c>
    </row>
    <row r="663" spans="11:16">
      <c r="K663" s="339">
        <v>46349</v>
      </c>
      <c r="L663" s="171" t="s">
        <v>833</v>
      </c>
      <c r="N663" s="171" t="s">
        <v>771</v>
      </c>
      <c r="O663" s="171" t="s">
        <v>830</v>
      </c>
      <c r="P663" s="171" t="s">
        <v>828</v>
      </c>
    </row>
    <row r="664" spans="11:16">
      <c r="K664" s="339">
        <v>46350</v>
      </c>
      <c r="L664" s="171" t="s">
        <v>835</v>
      </c>
      <c r="N664" s="171" t="s">
        <v>829</v>
      </c>
      <c r="O664" s="171" t="s">
        <v>830</v>
      </c>
      <c r="P664" s="171" t="s">
        <v>828</v>
      </c>
    </row>
    <row r="665" spans="11:16">
      <c r="K665" s="339">
        <v>46351</v>
      </c>
      <c r="L665" s="171" t="s">
        <v>836</v>
      </c>
      <c r="N665" s="171" t="s">
        <v>831</v>
      </c>
      <c r="O665" s="171" t="s">
        <v>830</v>
      </c>
      <c r="P665" s="171" t="s">
        <v>828</v>
      </c>
    </row>
    <row r="666" spans="11:16">
      <c r="K666" s="339">
        <v>46352</v>
      </c>
      <c r="L666" s="171" t="s">
        <v>837</v>
      </c>
      <c r="N666" s="171" t="s">
        <v>829</v>
      </c>
      <c r="O666" s="171" t="s">
        <v>772</v>
      </c>
      <c r="P666" s="171" t="s">
        <v>770</v>
      </c>
    </row>
    <row r="667" spans="11:16">
      <c r="K667" s="339">
        <v>46353</v>
      </c>
      <c r="L667" s="171" t="s">
        <v>838</v>
      </c>
      <c r="N667" s="171" t="s">
        <v>831</v>
      </c>
      <c r="O667" s="171" t="s">
        <v>830</v>
      </c>
      <c r="P667" s="171" t="s">
        <v>770</v>
      </c>
    </row>
    <row r="668" spans="11:16">
      <c r="K668" s="339">
        <v>46354</v>
      </c>
      <c r="L668" s="171" t="s">
        <v>839</v>
      </c>
      <c r="N668" s="171" t="s">
        <v>829</v>
      </c>
      <c r="O668" s="171" t="s">
        <v>772</v>
      </c>
      <c r="P668" s="171" t="s">
        <v>828</v>
      </c>
    </row>
    <row r="669" spans="11:16">
      <c r="K669" s="339">
        <v>46355</v>
      </c>
      <c r="L669" s="171" t="s">
        <v>840</v>
      </c>
      <c r="N669" s="171" t="s">
        <v>829</v>
      </c>
      <c r="O669" s="171" t="s">
        <v>830</v>
      </c>
      <c r="P669" s="171" t="s">
        <v>828</v>
      </c>
    </row>
    <row r="670" spans="11:16">
      <c r="K670" s="339">
        <v>46356</v>
      </c>
      <c r="L670" s="171" t="s">
        <v>833</v>
      </c>
      <c r="N670" s="171" t="s">
        <v>770</v>
      </c>
      <c r="O670" s="171" t="s">
        <v>829</v>
      </c>
      <c r="P670" s="171" t="s">
        <v>830</v>
      </c>
    </row>
    <row r="671" spans="11:16">
      <c r="K671" s="339">
        <v>46357</v>
      </c>
      <c r="L671" s="171" t="s">
        <v>835</v>
      </c>
      <c r="N671" s="171" t="s">
        <v>828</v>
      </c>
      <c r="O671" s="171" t="s">
        <v>831</v>
      </c>
      <c r="P671" s="171" t="s">
        <v>772</v>
      </c>
    </row>
    <row r="672" spans="11:16">
      <c r="K672" s="339">
        <v>46358</v>
      </c>
      <c r="L672" s="171" t="s">
        <v>836</v>
      </c>
      <c r="N672" s="171" t="s">
        <v>770</v>
      </c>
      <c r="O672" s="171" t="s">
        <v>829</v>
      </c>
      <c r="P672" s="171" t="s">
        <v>830</v>
      </c>
    </row>
    <row r="673" spans="11:16">
      <c r="K673" s="339">
        <v>46359</v>
      </c>
      <c r="L673" s="171" t="s">
        <v>837</v>
      </c>
      <c r="N673" s="171" t="s">
        <v>828</v>
      </c>
      <c r="O673" s="171" t="s">
        <v>771</v>
      </c>
      <c r="P673" s="171" t="s">
        <v>830</v>
      </c>
    </row>
    <row r="674" spans="11:16">
      <c r="K674" s="339">
        <v>46360</v>
      </c>
      <c r="L674" s="171" t="s">
        <v>838</v>
      </c>
      <c r="N674" s="171" t="s">
        <v>828</v>
      </c>
      <c r="O674" s="171" t="s">
        <v>771</v>
      </c>
      <c r="P674" s="171" t="s">
        <v>772</v>
      </c>
    </row>
    <row r="675" spans="11:16">
      <c r="K675" s="339">
        <v>46361</v>
      </c>
      <c r="L675" s="171" t="s">
        <v>839</v>
      </c>
      <c r="N675" s="171" t="s">
        <v>828</v>
      </c>
      <c r="O675" s="171" t="s">
        <v>829</v>
      </c>
      <c r="P675" s="171" t="s">
        <v>830</v>
      </c>
    </row>
    <row r="676" spans="11:16">
      <c r="K676" s="339">
        <v>46362</v>
      </c>
      <c r="L676" s="171" t="s">
        <v>840</v>
      </c>
      <c r="N676" s="171" t="s">
        <v>828</v>
      </c>
      <c r="O676" s="171" t="s">
        <v>771</v>
      </c>
      <c r="P676" s="171" t="s">
        <v>830</v>
      </c>
    </row>
    <row r="677" spans="11:16">
      <c r="K677" s="339">
        <v>46363</v>
      </c>
      <c r="L677" s="171" t="s">
        <v>833</v>
      </c>
      <c r="N677" s="171" t="s">
        <v>834</v>
      </c>
      <c r="O677" s="171" t="s">
        <v>770</v>
      </c>
      <c r="P677" s="171" t="s">
        <v>829</v>
      </c>
    </row>
    <row r="678" spans="11:16">
      <c r="K678" s="339">
        <v>46364</v>
      </c>
      <c r="L678" s="171" t="s">
        <v>835</v>
      </c>
      <c r="N678" s="171" t="s">
        <v>772</v>
      </c>
      <c r="O678" s="171" t="s">
        <v>770</v>
      </c>
      <c r="P678" s="171" t="s">
        <v>771</v>
      </c>
    </row>
    <row r="679" spans="11:16">
      <c r="K679" s="339">
        <v>46365</v>
      </c>
      <c r="L679" s="171" t="s">
        <v>836</v>
      </c>
      <c r="N679" s="171" t="s">
        <v>830</v>
      </c>
      <c r="O679" s="171" t="s">
        <v>828</v>
      </c>
      <c r="P679" s="171" t="s">
        <v>829</v>
      </c>
    </row>
    <row r="680" spans="11:16">
      <c r="K680" s="339">
        <v>46366</v>
      </c>
      <c r="L680" s="171" t="s">
        <v>837</v>
      </c>
      <c r="N680" s="171" t="s">
        <v>830</v>
      </c>
      <c r="O680" s="171" t="s">
        <v>770</v>
      </c>
      <c r="P680" s="171" t="s">
        <v>771</v>
      </c>
    </row>
    <row r="681" spans="11:16">
      <c r="K681" s="339">
        <v>46367</v>
      </c>
      <c r="L681" s="171" t="s">
        <v>838</v>
      </c>
      <c r="N681" s="171" t="s">
        <v>834</v>
      </c>
      <c r="O681" s="171" t="s">
        <v>828</v>
      </c>
      <c r="P681" s="171" t="s">
        <v>829</v>
      </c>
    </row>
    <row r="682" spans="11:16">
      <c r="K682" s="339">
        <v>46368</v>
      </c>
      <c r="L682" s="171" t="s">
        <v>839</v>
      </c>
      <c r="N682" s="171" t="s">
        <v>830</v>
      </c>
      <c r="O682" s="171" t="s">
        <v>828</v>
      </c>
      <c r="P682" s="171" t="s">
        <v>829</v>
      </c>
    </row>
    <row r="683" spans="11:16">
      <c r="K683" s="339">
        <v>46369</v>
      </c>
      <c r="L683" s="171" t="s">
        <v>840</v>
      </c>
      <c r="N683" s="171" t="s">
        <v>772</v>
      </c>
      <c r="O683" s="171" t="s">
        <v>828</v>
      </c>
      <c r="P683" s="171" t="s">
        <v>829</v>
      </c>
    </row>
    <row r="684" spans="11:16">
      <c r="K684" s="339">
        <v>46370</v>
      </c>
      <c r="L684" s="171" t="s">
        <v>833</v>
      </c>
      <c r="N684" s="171" t="s">
        <v>829</v>
      </c>
      <c r="O684" s="171" t="s">
        <v>830</v>
      </c>
      <c r="P684" s="171" t="s">
        <v>770</v>
      </c>
    </row>
    <row r="685" spans="11:16">
      <c r="K685" s="339">
        <v>46371</v>
      </c>
      <c r="L685" s="171" t="s">
        <v>835</v>
      </c>
      <c r="N685" s="171" t="s">
        <v>831</v>
      </c>
      <c r="O685" s="171" t="s">
        <v>772</v>
      </c>
      <c r="P685" s="171" t="s">
        <v>770</v>
      </c>
    </row>
    <row r="686" spans="11:16">
      <c r="K686" s="339">
        <v>46372</v>
      </c>
      <c r="L686" s="171" t="s">
        <v>836</v>
      </c>
      <c r="N686" s="171" t="s">
        <v>771</v>
      </c>
      <c r="O686" s="171" t="s">
        <v>772</v>
      </c>
      <c r="P686" s="171" t="s">
        <v>828</v>
      </c>
    </row>
    <row r="687" spans="11:16">
      <c r="K687" s="339">
        <v>46373</v>
      </c>
      <c r="L687" s="171" t="s">
        <v>837</v>
      </c>
      <c r="N687" s="171" t="s">
        <v>771</v>
      </c>
      <c r="O687" s="171" t="s">
        <v>830</v>
      </c>
      <c r="P687" s="171" t="s">
        <v>828</v>
      </c>
    </row>
    <row r="688" spans="11:16">
      <c r="K688" s="339">
        <v>46374</v>
      </c>
      <c r="L688" s="171" t="s">
        <v>838</v>
      </c>
      <c r="N688" s="171" t="s">
        <v>829</v>
      </c>
      <c r="O688" s="171" t="s">
        <v>830</v>
      </c>
      <c r="P688" s="171" t="s">
        <v>770</v>
      </c>
    </row>
    <row r="689" spans="11:16">
      <c r="K689" s="339">
        <v>46375</v>
      </c>
      <c r="L689" s="171" t="s">
        <v>839</v>
      </c>
      <c r="N689" s="171" t="s">
        <v>829</v>
      </c>
      <c r="O689" s="171" t="s">
        <v>772</v>
      </c>
      <c r="P689" s="171" t="s">
        <v>770</v>
      </c>
    </row>
    <row r="690" spans="11:16">
      <c r="K690" s="339">
        <v>46376</v>
      </c>
      <c r="L690" s="171" t="s">
        <v>840</v>
      </c>
      <c r="N690" s="171" t="s">
        <v>829</v>
      </c>
      <c r="O690" s="171" t="s">
        <v>772</v>
      </c>
      <c r="P690" s="171" t="s">
        <v>770</v>
      </c>
    </row>
    <row r="691" spans="11:16">
      <c r="K691" s="339">
        <v>46377</v>
      </c>
      <c r="L691" s="171" t="s">
        <v>833</v>
      </c>
      <c r="N691" s="171" t="s">
        <v>828</v>
      </c>
      <c r="O691" s="171" t="s">
        <v>771</v>
      </c>
      <c r="P691" s="171" t="s">
        <v>834</v>
      </c>
    </row>
    <row r="692" spans="11:16">
      <c r="K692" s="339">
        <v>46378</v>
      </c>
      <c r="L692" s="171" t="s">
        <v>835</v>
      </c>
      <c r="N692" s="171" t="s">
        <v>828</v>
      </c>
      <c r="O692" s="171" t="s">
        <v>829</v>
      </c>
      <c r="P692" s="171" t="s">
        <v>830</v>
      </c>
    </row>
    <row r="693" spans="11:16">
      <c r="K693" s="339">
        <v>46379</v>
      </c>
      <c r="L693" s="171" t="s">
        <v>836</v>
      </c>
      <c r="N693" s="171" t="s">
        <v>828</v>
      </c>
      <c r="O693" s="171" t="s">
        <v>771</v>
      </c>
      <c r="P693" s="171" t="s">
        <v>830</v>
      </c>
    </row>
    <row r="694" spans="11:16">
      <c r="K694" s="339">
        <v>46380</v>
      </c>
      <c r="L694" s="171" t="s">
        <v>837</v>
      </c>
      <c r="N694" s="171" t="s">
        <v>770</v>
      </c>
      <c r="O694" s="171" t="s">
        <v>771</v>
      </c>
      <c r="P694" s="171" t="s">
        <v>830</v>
      </c>
    </row>
    <row r="695" spans="11:16">
      <c r="K695" s="339">
        <v>46381</v>
      </c>
      <c r="L695" s="171" t="s">
        <v>838</v>
      </c>
      <c r="N695" s="171" t="s">
        <v>828</v>
      </c>
      <c r="O695" s="171" t="s">
        <v>771</v>
      </c>
      <c r="P695" s="171" t="s">
        <v>772</v>
      </c>
    </row>
    <row r="696" spans="11:16">
      <c r="K696" s="339">
        <v>46382</v>
      </c>
      <c r="L696" s="171" t="s">
        <v>839</v>
      </c>
      <c r="N696" s="171" t="s">
        <v>828</v>
      </c>
      <c r="O696" s="171" t="s">
        <v>829</v>
      </c>
      <c r="P696" s="171" t="s">
        <v>772</v>
      </c>
    </row>
    <row r="697" spans="11:16">
      <c r="K697" s="339">
        <v>46383</v>
      </c>
      <c r="L697" s="171" t="s">
        <v>840</v>
      </c>
      <c r="N697" s="171" t="s">
        <v>828</v>
      </c>
      <c r="O697" s="171" t="s">
        <v>771</v>
      </c>
      <c r="P697" s="171" t="s">
        <v>830</v>
      </c>
    </row>
    <row r="698" spans="11:16">
      <c r="K698" s="339">
        <v>46384</v>
      </c>
      <c r="L698" s="171" t="s">
        <v>833</v>
      </c>
      <c r="N698" s="171" t="s">
        <v>830</v>
      </c>
      <c r="O698" s="171" t="s">
        <v>828</v>
      </c>
      <c r="P698" s="171" t="s">
        <v>829</v>
      </c>
    </row>
    <row r="699" spans="11:16">
      <c r="K699" s="339">
        <v>46385</v>
      </c>
      <c r="L699" s="171" t="s">
        <v>835</v>
      </c>
      <c r="N699" s="171" t="s">
        <v>772</v>
      </c>
      <c r="O699" s="171" t="s">
        <v>828</v>
      </c>
      <c r="P699" s="171" t="s">
        <v>771</v>
      </c>
    </row>
    <row r="700" spans="11:16">
      <c r="K700" s="339">
        <v>46386</v>
      </c>
      <c r="L700" s="171" t="s">
        <v>836</v>
      </c>
      <c r="N700" s="171" t="s">
        <v>772</v>
      </c>
      <c r="O700" s="171" t="s">
        <v>828</v>
      </c>
      <c r="P700" s="171" t="s">
        <v>831</v>
      </c>
    </row>
    <row r="701" spans="11:16">
      <c r="K701" s="339">
        <v>46387</v>
      </c>
      <c r="L701" s="171" t="s">
        <v>837</v>
      </c>
      <c r="N701" s="171" t="s">
        <v>830</v>
      </c>
      <c r="O701" s="171" t="s">
        <v>770</v>
      </c>
      <c r="P701" s="171" t="s">
        <v>829</v>
      </c>
    </row>
    <row r="702" spans="11:16">
      <c r="K702" s="339">
        <v>46388</v>
      </c>
      <c r="L702" s="171" t="s">
        <v>838</v>
      </c>
      <c r="N702" s="171" t="s">
        <v>830</v>
      </c>
      <c r="O702" s="171" t="s">
        <v>828</v>
      </c>
      <c r="P702" s="171" t="s">
        <v>771</v>
      </c>
    </row>
    <row r="703" spans="11:16">
      <c r="K703" s="339">
        <v>46389</v>
      </c>
      <c r="L703" s="171" t="s">
        <v>839</v>
      </c>
      <c r="N703" s="171" t="s">
        <v>772</v>
      </c>
      <c r="O703" s="171" t="s">
        <v>770</v>
      </c>
      <c r="P703" s="171" t="s">
        <v>829</v>
      </c>
    </row>
    <row r="704" spans="11:16">
      <c r="K704" s="339">
        <v>46390</v>
      </c>
      <c r="L704" s="171" t="s">
        <v>840</v>
      </c>
      <c r="N704" s="171" t="s">
        <v>830</v>
      </c>
      <c r="O704" s="171" t="s">
        <v>770</v>
      </c>
      <c r="P704" s="171" t="s">
        <v>829</v>
      </c>
    </row>
    <row r="705" spans="11:16">
      <c r="K705" s="339">
        <v>46391</v>
      </c>
      <c r="L705" s="171" t="s">
        <v>833</v>
      </c>
      <c r="N705" s="171" t="s">
        <v>829</v>
      </c>
      <c r="O705" s="171" t="s">
        <v>830</v>
      </c>
      <c r="P705" s="171" t="s">
        <v>770</v>
      </c>
    </row>
    <row r="706" spans="11:16">
      <c r="K706" s="339">
        <v>46392</v>
      </c>
      <c r="L706" s="171" t="s">
        <v>835</v>
      </c>
      <c r="N706" s="171" t="s">
        <v>771</v>
      </c>
      <c r="O706" s="171" t="s">
        <v>830</v>
      </c>
      <c r="P706" s="171" t="s">
        <v>828</v>
      </c>
    </row>
    <row r="707" spans="11:16">
      <c r="K707" s="339">
        <v>46393</v>
      </c>
      <c r="L707" s="171" t="s">
        <v>836</v>
      </c>
      <c r="N707" s="171" t="s">
        <v>829</v>
      </c>
      <c r="O707" s="171" t="s">
        <v>830</v>
      </c>
      <c r="P707" s="171" t="s">
        <v>770</v>
      </c>
    </row>
    <row r="708" spans="11:16">
      <c r="K708" s="339">
        <v>46394</v>
      </c>
      <c r="L708" s="171" t="s">
        <v>837</v>
      </c>
      <c r="N708" s="171" t="s">
        <v>771</v>
      </c>
      <c r="O708" s="171" t="s">
        <v>772</v>
      </c>
      <c r="P708" s="171" t="s">
        <v>828</v>
      </c>
    </row>
    <row r="709" spans="11:16">
      <c r="K709" s="339">
        <v>46395</v>
      </c>
      <c r="L709" s="171" t="s">
        <v>838</v>
      </c>
      <c r="N709" s="171" t="s">
        <v>829</v>
      </c>
      <c r="O709" s="171" t="s">
        <v>830</v>
      </c>
      <c r="P709" s="171" t="s">
        <v>770</v>
      </c>
    </row>
    <row r="710" spans="11:16">
      <c r="K710" s="339">
        <v>46396</v>
      </c>
      <c r="L710" s="171" t="s">
        <v>839</v>
      </c>
      <c r="N710" s="171" t="s">
        <v>829</v>
      </c>
      <c r="O710" s="171" t="s">
        <v>772</v>
      </c>
      <c r="P710" s="171" t="s">
        <v>770</v>
      </c>
    </row>
    <row r="711" spans="11:16">
      <c r="K711" s="339">
        <v>46397</v>
      </c>
      <c r="L711" s="171" t="s">
        <v>840</v>
      </c>
      <c r="N711" s="171" t="s">
        <v>829</v>
      </c>
      <c r="O711" s="171" t="s">
        <v>830</v>
      </c>
      <c r="P711" s="171" t="s">
        <v>770</v>
      </c>
    </row>
    <row r="712" spans="11:16">
      <c r="K712" s="339">
        <v>46398</v>
      </c>
      <c r="L712" s="171" t="s">
        <v>833</v>
      </c>
      <c r="N712" s="171" t="s">
        <v>828</v>
      </c>
      <c r="O712" s="171" t="s">
        <v>831</v>
      </c>
      <c r="P712" s="171" t="s">
        <v>772</v>
      </c>
    </row>
    <row r="713" spans="11:16">
      <c r="K713" s="339">
        <v>46399</v>
      </c>
      <c r="L713" s="171" t="s">
        <v>835</v>
      </c>
      <c r="N713" s="171" t="s">
        <v>828</v>
      </c>
      <c r="O713" s="171" t="s">
        <v>829</v>
      </c>
      <c r="P713" s="171" t="s">
        <v>830</v>
      </c>
    </row>
    <row r="714" spans="11:16">
      <c r="K714" s="339">
        <v>46400</v>
      </c>
      <c r="L714" s="171" t="s">
        <v>836</v>
      </c>
      <c r="N714" s="171" t="s">
        <v>828</v>
      </c>
      <c r="O714" s="171" t="s">
        <v>829</v>
      </c>
      <c r="P714" s="171" t="s">
        <v>834</v>
      </c>
    </row>
    <row r="715" spans="11:16">
      <c r="K715" s="339">
        <v>46401</v>
      </c>
      <c r="L715" s="171" t="s">
        <v>837</v>
      </c>
      <c r="N715" s="171" t="s">
        <v>828</v>
      </c>
      <c r="O715" s="171" t="s">
        <v>829</v>
      </c>
      <c r="P715" s="171" t="s">
        <v>830</v>
      </c>
    </row>
    <row r="716" spans="11:16">
      <c r="K716" s="339">
        <v>46402</v>
      </c>
      <c r="L716" s="171" t="s">
        <v>838</v>
      </c>
      <c r="N716" s="171" t="s">
        <v>828</v>
      </c>
      <c r="O716" s="171" t="s">
        <v>831</v>
      </c>
      <c r="P716" s="171" t="s">
        <v>830</v>
      </c>
    </row>
    <row r="717" spans="11:16">
      <c r="K717" s="339">
        <v>46403</v>
      </c>
      <c r="L717" s="171" t="s">
        <v>839</v>
      </c>
      <c r="N717" s="171" t="s">
        <v>828</v>
      </c>
      <c r="O717" s="171" t="s">
        <v>829</v>
      </c>
      <c r="P717" s="171" t="s">
        <v>772</v>
      </c>
    </row>
    <row r="718" spans="11:16">
      <c r="K718" s="339">
        <v>46404</v>
      </c>
      <c r="L718" s="171" t="s">
        <v>840</v>
      </c>
      <c r="N718" s="171" t="s">
        <v>828</v>
      </c>
      <c r="O718" s="171" t="s">
        <v>771</v>
      </c>
      <c r="P718" s="171" t="s">
        <v>834</v>
      </c>
    </row>
    <row r="719" spans="11:16">
      <c r="K719" s="339">
        <v>46405</v>
      </c>
      <c r="L719" s="171" t="s">
        <v>833</v>
      </c>
      <c r="N719" s="171" t="s">
        <v>772</v>
      </c>
      <c r="O719" s="171" t="s">
        <v>828</v>
      </c>
      <c r="P719" s="171" t="s">
        <v>829</v>
      </c>
    </row>
    <row r="720" spans="11:16">
      <c r="K720" s="339">
        <v>46406</v>
      </c>
      <c r="L720" s="171" t="s">
        <v>835</v>
      </c>
      <c r="N720" s="171" t="s">
        <v>830</v>
      </c>
      <c r="O720" s="171" t="s">
        <v>770</v>
      </c>
      <c r="P720" s="171" t="s">
        <v>829</v>
      </c>
    </row>
    <row r="721" spans="11:16">
      <c r="K721" s="339">
        <v>46407</v>
      </c>
      <c r="L721" s="171" t="s">
        <v>836</v>
      </c>
      <c r="N721" s="171" t="s">
        <v>772</v>
      </c>
      <c r="O721" s="171" t="s">
        <v>832</v>
      </c>
      <c r="P721" s="171" t="s">
        <v>829</v>
      </c>
    </row>
    <row r="722" spans="11:16">
      <c r="K722" s="339">
        <v>46408</v>
      </c>
      <c r="L722" s="171" t="s">
        <v>837</v>
      </c>
      <c r="N722" s="171" t="s">
        <v>772</v>
      </c>
      <c r="O722" s="171" t="s">
        <v>828</v>
      </c>
      <c r="P722" s="171" t="s">
        <v>771</v>
      </c>
    </row>
    <row r="723" spans="11:16">
      <c r="K723" s="339">
        <v>46409</v>
      </c>
      <c r="L723" s="171" t="s">
        <v>838</v>
      </c>
      <c r="N723" s="171" t="s">
        <v>772</v>
      </c>
      <c r="O723" s="171" t="s">
        <v>770</v>
      </c>
      <c r="P723" s="171" t="s">
        <v>829</v>
      </c>
    </row>
    <row r="724" spans="11:16">
      <c r="K724" s="339">
        <v>46410</v>
      </c>
      <c r="L724" s="171" t="s">
        <v>839</v>
      </c>
      <c r="N724" s="171" t="s">
        <v>830</v>
      </c>
      <c r="O724" s="171" t="s">
        <v>828</v>
      </c>
      <c r="P724" s="171" t="s">
        <v>829</v>
      </c>
    </row>
    <row r="725" spans="11:16">
      <c r="K725" s="339">
        <v>46411</v>
      </c>
      <c r="L725" s="171" t="s">
        <v>840</v>
      </c>
      <c r="N725" s="171" t="s">
        <v>772</v>
      </c>
      <c r="O725" s="171" t="s">
        <v>832</v>
      </c>
      <c r="P725" s="171" t="s">
        <v>771</v>
      </c>
    </row>
    <row r="726" spans="11:16">
      <c r="K726" s="339">
        <v>46412</v>
      </c>
      <c r="L726" s="171" t="s">
        <v>833</v>
      </c>
      <c r="N726" s="171" t="s">
        <v>829</v>
      </c>
      <c r="O726" s="171" t="s">
        <v>772</v>
      </c>
      <c r="P726" s="171" t="s">
        <v>770</v>
      </c>
    </row>
    <row r="727" spans="11:16">
      <c r="K727" s="339">
        <v>46413</v>
      </c>
      <c r="L727" s="171" t="s">
        <v>835</v>
      </c>
      <c r="N727" s="171" t="s">
        <v>829</v>
      </c>
      <c r="O727" s="171" t="s">
        <v>830</v>
      </c>
      <c r="P727" s="171" t="s">
        <v>828</v>
      </c>
    </row>
    <row r="728" spans="11:16">
      <c r="K728" s="339">
        <v>46414</v>
      </c>
      <c r="L728" s="171" t="s">
        <v>836</v>
      </c>
      <c r="N728" s="171" t="s">
        <v>771</v>
      </c>
      <c r="O728" s="171" t="s">
        <v>772</v>
      </c>
      <c r="P728" s="171" t="s">
        <v>828</v>
      </c>
    </row>
    <row r="729" spans="11:16">
      <c r="K729" s="339">
        <v>46415</v>
      </c>
      <c r="L729" s="171" t="s">
        <v>837</v>
      </c>
      <c r="N729" s="171" t="s">
        <v>829</v>
      </c>
      <c r="O729" s="171" t="s">
        <v>834</v>
      </c>
      <c r="P729" s="171" t="s">
        <v>828</v>
      </c>
    </row>
    <row r="730" spans="11:16">
      <c r="K730" s="339">
        <v>46416</v>
      </c>
      <c r="L730" s="171" t="s">
        <v>838</v>
      </c>
      <c r="N730" s="171" t="s">
        <v>771</v>
      </c>
      <c r="O730" s="171" t="s">
        <v>830</v>
      </c>
      <c r="P730" s="171" t="s">
        <v>770</v>
      </c>
    </row>
    <row r="731" spans="11:16">
      <c r="K731" s="339">
        <v>46417</v>
      </c>
      <c r="L731" s="171" t="s">
        <v>839</v>
      </c>
      <c r="N731" s="171" t="s">
        <v>829</v>
      </c>
      <c r="O731" s="171" t="s">
        <v>830</v>
      </c>
      <c r="P731" s="171" t="s">
        <v>828</v>
      </c>
    </row>
    <row r="732" spans="11:16">
      <c r="K732" s="339">
        <v>46418</v>
      </c>
      <c r="L732" s="171" t="s">
        <v>840</v>
      </c>
      <c r="N732" s="171" t="s">
        <v>829</v>
      </c>
      <c r="O732" s="171" t="s">
        <v>830</v>
      </c>
      <c r="P732" s="171" t="s">
        <v>832</v>
      </c>
    </row>
    <row r="733" spans="11:16">
      <c r="K733" s="339">
        <v>46419</v>
      </c>
      <c r="L733" s="171" t="s">
        <v>833</v>
      </c>
      <c r="N733" s="171" t="s">
        <v>828</v>
      </c>
      <c r="O733" s="171" t="s">
        <v>829</v>
      </c>
      <c r="P733" s="171" t="s">
        <v>830</v>
      </c>
    </row>
    <row r="734" spans="11:16">
      <c r="K734" s="339">
        <v>46420</v>
      </c>
      <c r="L734" s="171" t="s">
        <v>835</v>
      </c>
      <c r="N734" s="171" t="s">
        <v>770</v>
      </c>
      <c r="O734" s="171" t="s">
        <v>771</v>
      </c>
      <c r="P734" s="171" t="s">
        <v>834</v>
      </c>
    </row>
    <row r="735" spans="11:16">
      <c r="K735" s="339">
        <v>46421</v>
      </c>
      <c r="L735" s="171" t="s">
        <v>836</v>
      </c>
      <c r="N735" s="171" t="s">
        <v>828</v>
      </c>
      <c r="O735" s="171" t="s">
        <v>771</v>
      </c>
      <c r="P735" s="171" t="s">
        <v>830</v>
      </c>
    </row>
    <row r="736" spans="11:16">
      <c r="K736" s="339">
        <v>46422</v>
      </c>
      <c r="L736" s="171" t="s">
        <v>837</v>
      </c>
      <c r="N736" s="171" t="s">
        <v>770</v>
      </c>
      <c r="O736" s="171" t="s">
        <v>829</v>
      </c>
      <c r="P736" s="171" t="s">
        <v>830</v>
      </c>
    </row>
    <row r="737" spans="11:16">
      <c r="K737" s="339">
        <v>46423</v>
      </c>
      <c r="L737" s="171" t="s">
        <v>838</v>
      </c>
      <c r="N737" s="171" t="s">
        <v>828</v>
      </c>
      <c r="O737" s="171" t="s">
        <v>829</v>
      </c>
      <c r="P737" s="171" t="s">
        <v>772</v>
      </c>
    </row>
    <row r="738" spans="11:16">
      <c r="K738" s="339">
        <v>46424</v>
      </c>
      <c r="L738" s="171" t="s">
        <v>839</v>
      </c>
      <c r="N738" s="171" t="s">
        <v>828</v>
      </c>
      <c r="O738" s="171" t="s">
        <v>829</v>
      </c>
      <c r="P738" s="171" t="s">
        <v>830</v>
      </c>
    </row>
    <row r="739" spans="11:16">
      <c r="K739" s="339">
        <v>46425</v>
      </c>
      <c r="L739" s="171" t="s">
        <v>840</v>
      </c>
      <c r="N739" s="171" t="s">
        <v>832</v>
      </c>
      <c r="O739" s="171" t="s">
        <v>771</v>
      </c>
      <c r="P739" s="171" t="s">
        <v>772</v>
      </c>
    </row>
    <row r="740" spans="11:16">
      <c r="K740" s="339">
        <v>46426</v>
      </c>
      <c r="L740" s="171" t="s">
        <v>833</v>
      </c>
      <c r="N740" s="171" t="s">
        <v>830</v>
      </c>
      <c r="O740" s="171" t="s">
        <v>828</v>
      </c>
      <c r="P740" s="171" t="s">
        <v>829</v>
      </c>
    </row>
    <row r="741" spans="11:16">
      <c r="K741" s="339">
        <v>46427</v>
      </c>
      <c r="L741" s="171" t="s">
        <v>835</v>
      </c>
      <c r="N741" s="171" t="s">
        <v>772</v>
      </c>
      <c r="O741" s="171" t="s">
        <v>828</v>
      </c>
      <c r="P741" s="171" t="s">
        <v>829</v>
      </c>
    </row>
    <row r="742" spans="11:16">
      <c r="K742" s="339">
        <v>46428</v>
      </c>
      <c r="L742" s="171" t="s">
        <v>836</v>
      </c>
      <c r="N742" s="171" t="s">
        <v>772</v>
      </c>
      <c r="O742" s="171" t="s">
        <v>770</v>
      </c>
      <c r="P742" s="171" t="s">
        <v>829</v>
      </c>
    </row>
    <row r="743" spans="11:16">
      <c r="K743" s="339">
        <v>46429</v>
      </c>
      <c r="L743" s="171" t="s">
        <v>837</v>
      </c>
      <c r="N743" s="171" t="s">
        <v>830</v>
      </c>
      <c r="O743" s="171" t="s">
        <v>828</v>
      </c>
      <c r="P743" s="171" t="s">
        <v>771</v>
      </c>
    </row>
    <row r="744" spans="11:16">
      <c r="K744" s="339">
        <v>46430</v>
      </c>
      <c r="L744" s="171" t="s">
        <v>838</v>
      </c>
      <c r="N744" s="171" t="s">
        <v>772</v>
      </c>
      <c r="O744" s="171" t="s">
        <v>828</v>
      </c>
      <c r="P744" s="171" t="s">
        <v>829</v>
      </c>
    </row>
    <row r="745" spans="11:16">
      <c r="K745" s="339">
        <v>46431</v>
      </c>
      <c r="L745" s="171" t="s">
        <v>839</v>
      </c>
      <c r="N745" s="171" t="s">
        <v>834</v>
      </c>
      <c r="O745" s="171" t="s">
        <v>828</v>
      </c>
      <c r="P745" s="171" t="s">
        <v>771</v>
      </c>
    </row>
    <row r="746" spans="11:16">
      <c r="K746" s="339">
        <v>46432</v>
      </c>
      <c r="L746" s="171" t="s">
        <v>840</v>
      </c>
      <c r="N746" s="171" t="s">
        <v>830</v>
      </c>
      <c r="O746" s="171" t="s">
        <v>770</v>
      </c>
      <c r="P746" s="171" t="s">
        <v>829</v>
      </c>
    </row>
    <row r="747" spans="11:16">
      <c r="K747" s="339">
        <v>46433</v>
      </c>
      <c r="L747" s="171" t="s">
        <v>833</v>
      </c>
      <c r="N747" s="171" t="s">
        <v>829</v>
      </c>
      <c r="O747" s="171" t="s">
        <v>830</v>
      </c>
      <c r="P747" s="171" t="s">
        <v>828</v>
      </c>
    </row>
    <row r="748" spans="11:16">
      <c r="K748" s="339">
        <v>46434</v>
      </c>
      <c r="L748" s="171" t="s">
        <v>835</v>
      </c>
      <c r="N748" s="171" t="s">
        <v>829</v>
      </c>
      <c r="O748" s="171" t="s">
        <v>834</v>
      </c>
      <c r="P748" s="171" t="s">
        <v>828</v>
      </c>
    </row>
    <row r="749" spans="11:16">
      <c r="K749" s="339">
        <v>46435</v>
      </c>
      <c r="L749" s="171" t="s">
        <v>836</v>
      </c>
      <c r="N749" s="171" t="s">
        <v>829</v>
      </c>
      <c r="O749" s="171" t="s">
        <v>830</v>
      </c>
      <c r="P749" s="171" t="s">
        <v>770</v>
      </c>
    </row>
    <row r="750" spans="11:16">
      <c r="K750" s="339">
        <v>46436</v>
      </c>
      <c r="L750" s="171" t="s">
        <v>837</v>
      </c>
      <c r="N750" s="171" t="s">
        <v>771</v>
      </c>
      <c r="O750" s="171" t="s">
        <v>834</v>
      </c>
      <c r="P750" s="171" t="s">
        <v>828</v>
      </c>
    </row>
    <row r="751" spans="11:16">
      <c r="K751" s="339">
        <v>46437</v>
      </c>
      <c r="L751" s="171" t="s">
        <v>838</v>
      </c>
      <c r="N751" s="171" t="s">
        <v>771</v>
      </c>
      <c r="O751" s="171" t="s">
        <v>830</v>
      </c>
      <c r="P751" s="171" t="s">
        <v>770</v>
      </c>
    </row>
    <row r="752" spans="11:16">
      <c r="K752" s="339">
        <v>46438</v>
      </c>
      <c r="L752" s="171" t="s">
        <v>839</v>
      </c>
      <c r="N752" s="171" t="s">
        <v>829</v>
      </c>
      <c r="O752" s="171" t="s">
        <v>830</v>
      </c>
      <c r="P752" s="171" t="s">
        <v>828</v>
      </c>
    </row>
    <row r="753" spans="11:16">
      <c r="K753" s="339">
        <v>46439</v>
      </c>
      <c r="L753" s="171" t="s">
        <v>840</v>
      </c>
      <c r="N753" s="171" t="s">
        <v>829</v>
      </c>
      <c r="O753" s="171" t="s">
        <v>772</v>
      </c>
      <c r="P753" s="171" t="s">
        <v>828</v>
      </c>
    </row>
    <row r="754" spans="11:16">
      <c r="K754" s="339">
        <v>46440</v>
      </c>
      <c r="L754" s="171" t="s">
        <v>833</v>
      </c>
      <c r="N754" s="171" t="s">
        <v>828</v>
      </c>
      <c r="O754" s="171" t="s">
        <v>829</v>
      </c>
      <c r="P754" s="171" t="s">
        <v>834</v>
      </c>
    </row>
    <row r="755" spans="11:16">
      <c r="K755" s="339">
        <v>46441</v>
      </c>
      <c r="L755" s="171" t="s">
        <v>835</v>
      </c>
      <c r="N755" s="171" t="s">
        <v>770</v>
      </c>
      <c r="O755" s="171" t="s">
        <v>771</v>
      </c>
      <c r="P755" s="171" t="s">
        <v>830</v>
      </c>
    </row>
    <row r="756" spans="11:16">
      <c r="K756" s="339">
        <v>46442</v>
      </c>
      <c r="L756" s="171" t="s">
        <v>836</v>
      </c>
      <c r="N756" s="171" t="s">
        <v>828</v>
      </c>
      <c r="O756" s="171" t="s">
        <v>829</v>
      </c>
      <c r="P756" s="171" t="s">
        <v>772</v>
      </c>
    </row>
    <row r="757" spans="11:16">
      <c r="K757" s="339">
        <v>46443</v>
      </c>
      <c r="L757" s="171" t="s">
        <v>837</v>
      </c>
      <c r="N757" s="171" t="s">
        <v>828</v>
      </c>
      <c r="O757" s="171" t="s">
        <v>829</v>
      </c>
      <c r="P757" s="171" t="s">
        <v>772</v>
      </c>
    </row>
    <row r="758" spans="11:16">
      <c r="K758" s="339">
        <v>46444</v>
      </c>
      <c r="L758" s="171" t="s">
        <v>838</v>
      </c>
      <c r="N758" s="171" t="s">
        <v>770</v>
      </c>
      <c r="O758" s="171" t="s">
        <v>829</v>
      </c>
      <c r="P758" s="171" t="s">
        <v>830</v>
      </c>
    </row>
    <row r="759" spans="11:16">
      <c r="K759" s="339">
        <v>46445</v>
      </c>
      <c r="L759" s="171" t="s">
        <v>839</v>
      </c>
      <c r="N759" s="171" t="s">
        <v>828</v>
      </c>
      <c r="O759" s="171" t="s">
        <v>829</v>
      </c>
      <c r="P759" s="171" t="s">
        <v>772</v>
      </c>
    </row>
    <row r="760" spans="11:16">
      <c r="K760" s="339">
        <v>46446</v>
      </c>
      <c r="L760" s="171" t="s">
        <v>840</v>
      </c>
      <c r="N760" s="171" t="s">
        <v>828</v>
      </c>
      <c r="O760" s="171" t="s">
        <v>831</v>
      </c>
      <c r="P760" s="171" t="s">
        <v>772</v>
      </c>
    </row>
    <row r="761" spans="11:16">
      <c r="K761" s="339">
        <v>46447</v>
      </c>
      <c r="L761" s="171" t="s">
        <v>833</v>
      </c>
      <c r="N761" s="171" t="s">
        <v>830</v>
      </c>
      <c r="O761" s="171" t="s">
        <v>770</v>
      </c>
      <c r="P761" s="171" t="s">
        <v>771</v>
      </c>
    </row>
    <row r="762" spans="11:16">
      <c r="K762" s="339">
        <v>46448</v>
      </c>
      <c r="L762" s="171" t="s">
        <v>835</v>
      </c>
      <c r="N762" s="171" t="s">
        <v>772</v>
      </c>
      <c r="O762" s="171" t="s">
        <v>828</v>
      </c>
      <c r="P762" s="171" t="s">
        <v>829</v>
      </c>
    </row>
    <row r="763" spans="11:16">
      <c r="K763" s="339">
        <v>46449</v>
      </c>
      <c r="L763" s="171" t="s">
        <v>836</v>
      </c>
      <c r="N763" s="171" t="s">
        <v>830</v>
      </c>
      <c r="O763" s="171" t="s">
        <v>828</v>
      </c>
      <c r="P763" s="171" t="s">
        <v>771</v>
      </c>
    </row>
    <row r="764" spans="11:16">
      <c r="K764" s="339">
        <v>46450</v>
      </c>
      <c r="L764" s="171" t="s">
        <v>837</v>
      </c>
      <c r="N764" s="171" t="s">
        <v>772</v>
      </c>
      <c r="O764" s="171" t="s">
        <v>832</v>
      </c>
      <c r="P764" s="171" t="s">
        <v>829</v>
      </c>
    </row>
    <row r="765" spans="11:16">
      <c r="K765" s="339">
        <v>46451</v>
      </c>
      <c r="L765" s="171" t="s">
        <v>838</v>
      </c>
      <c r="N765" s="171" t="s">
        <v>830</v>
      </c>
      <c r="O765" s="171" t="s">
        <v>828</v>
      </c>
      <c r="P765" s="171" t="s">
        <v>829</v>
      </c>
    </row>
    <row r="766" spans="11:16">
      <c r="K766" s="339">
        <v>46452</v>
      </c>
      <c r="L766" s="171" t="s">
        <v>839</v>
      </c>
      <c r="N766" s="171" t="s">
        <v>830</v>
      </c>
      <c r="O766" s="171" t="s">
        <v>770</v>
      </c>
      <c r="P766" s="171" t="s">
        <v>829</v>
      </c>
    </row>
    <row r="767" spans="11:16">
      <c r="K767" s="339">
        <v>46453</v>
      </c>
      <c r="L767" s="171" t="s">
        <v>840</v>
      </c>
      <c r="N767" s="171" t="s">
        <v>830</v>
      </c>
      <c r="O767" s="171" t="s">
        <v>828</v>
      </c>
      <c r="P767" s="171" t="s">
        <v>829</v>
      </c>
    </row>
    <row r="768" spans="11:16">
      <c r="K768" s="339">
        <v>46454</v>
      </c>
      <c r="L768" s="171" t="s">
        <v>833</v>
      </c>
      <c r="N768" s="171" t="s">
        <v>771</v>
      </c>
      <c r="O768" s="171" t="s">
        <v>834</v>
      </c>
      <c r="P768" s="171" t="s">
        <v>770</v>
      </c>
    </row>
    <row r="769" spans="11:16">
      <c r="K769" s="339">
        <v>46455</v>
      </c>
      <c r="L769" s="171" t="s">
        <v>835</v>
      </c>
      <c r="N769" s="171" t="s">
        <v>771</v>
      </c>
      <c r="O769" s="171" t="s">
        <v>830</v>
      </c>
      <c r="P769" s="171" t="s">
        <v>770</v>
      </c>
    </row>
    <row r="770" spans="11:16">
      <c r="K770" s="339">
        <v>46456</v>
      </c>
      <c r="L770" s="171" t="s">
        <v>836</v>
      </c>
      <c r="N770" s="171" t="s">
        <v>829</v>
      </c>
      <c r="O770" s="171" t="s">
        <v>830</v>
      </c>
      <c r="P770" s="171" t="s">
        <v>828</v>
      </c>
    </row>
    <row r="771" spans="11:16">
      <c r="K771" s="339">
        <v>46457</v>
      </c>
      <c r="L771" s="171" t="s">
        <v>837</v>
      </c>
      <c r="N771" s="171" t="s">
        <v>829</v>
      </c>
      <c r="O771" s="171" t="s">
        <v>772</v>
      </c>
      <c r="P771" s="171" t="s">
        <v>828</v>
      </c>
    </row>
    <row r="772" spans="11:16">
      <c r="K772" s="339">
        <v>46458</v>
      </c>
      <c r="L772" s="171" t="s">
        <v>838</v>
      </c>
      <c r="N772" s="171" t="s">
        <v>829</v>
      </c>
      <c r="O772" s="171" t="s">
        <v>830</v>
      </c>
      <c r="P772" s="171" t="s">
        <v>770</v>
      </c>
    </row>
    <row r="773" spans="11:16">
      <c r="K773" s="339">
        <v>46459</v>
      </c>
      <c r="L773" s="171" t="s">
        <v>839</v>
      </c>
      <c r="N773" s="171" t="s">
        <v>829</v>
      </c>
      <c r="O773" s="171" t="s">
        <v>772</v>
      </c>
      <c r="P773" s="171" t="s">
        <v>770</v>
      </c>
    </row>
    <row r="774" spans="11:16">
      <c r="K774" s="339">
        <v>46460</v>
      </c>
      <c r="L774" s="171" t="s">
        <v>840</v>
      </c>
      <c r="N774" s="171" t="s">
        <v>829</v>
      </c>
      <c r="O774" s="171" t="s">
        <v>830</v>
      </c>
      <c r="P774" s="171" t="s">
        <v>770</v>
      </c>
    </row>
    <row r="775" spans="11:16">
      <c r="K775" s="339">
        <v>46461</v>
      </c>
      <c r="L775" s="171" t="s">
        <v>833</v>
      </c>
      <c r="N775" s="171" t="s">
        <v>828</v>
      </c>
      <c r="O775" s="171" t="s">
        <v>831</v>
      </c>
      <c r="P775" s="171" t="s">
        <v>772</v>
      </c>
    </row>
    <row r="776" spans="11:16">
      <c r="K776" s="339">
        <v>46462</v>
      </c>
      <c r="L776" s="171" t="s">
        <v>835</v>
      </c>
      <c r="N776" s="171" t="s">
        <v>828</v>
      </c>
      <c r="O776" s="171" t="s">
        <v>829</v>
      </c>
      <c r="P776" s="171" t="s">
        <v>830</v>
      </c>
    </row>
    <row r="777" spans="11:16">
      <c r="K777" s="339">
        <v>46463</v>
      </c>
      <c r="L777" s="171" t="s">
        <v>836</v>
      </c>
      <c r="N777" s="171" t="s">
        <v>828</v>
      </c>
      <c r="O777" s="171" t="s">
        <v>829</v>
      </c>
      <c r="P777" s="171" t="s">
        <v>834</v>
      </c>
    </row>
    <row r="778" spans="11:16">
      <c r="K778" s="339">
        <v>46464</v>
      </c>
      <c r="L778" s="171" t="s">
        <v>837</v>
      </c>
      <c r="N778" s="171" t="s">
        <v>828</v>
      </c>
      <c r="O778" s="171" t="s">
        <v>829</v>
      </c>
      <c r="P778" s="171" t="s">
        <v>830</v>
      </c>
    </row>
    <row r="779" spans="11:16">
      <c r="K779" s="339">
        <v>46465</v>
      </c>
      <c r="L779" s="171" t="s">
        <v>838</v>
      </c>
      <c r="N779" s="171" t="s">
        <v>770</v>
      </c>
      <c r="O779" s="171" t="s">
        <v>829</v>
      </c>
      <c r="P779" s="171" t="s">
        <v>772</v>
      </c>
    </row>
    <row r="780" spans="11:16">
      <c r="K780" s="339">
        <v>46466</v>
      </c>
      <c r="L780" s="171" t="s">
        <v>839</v>
      </c>
      <c r="N780" s="171" t="s">
        <v>828</v>
      </c>
      <c r="O780" s="171" t="s">
        <v>771</v>
      </c>
      <c r="P780" s="171" t="s">
        <v>830</v>
      </c>
    </row>
    <row r="781" spans="11:16">
      <c r="K781" s="339">
        <v>46467</v>
      </c>
      <c r="L781" s="171" t="s">
        <v>840</v>
      </c>
      <c r="N781" s="171" t="s">
        <v>828</v>
      </c>
      <c r="O781" s="171" t="s">
        <v>829</v>
      </c>
      <c r="P781" s="171" t="s">
        <v>830</v>
      </c>
    </row>
    <row r="782" spans="11:16">
      <c r="K782" s="339">
        <v>46468</v>
      </c>
      <c r="L782" s="171" t="s">
        <v>833</v>
      </c>
      <c r="N782" s="171" t="s">
        <v>830</v>
      </c>
      <c r="O782" s="171" t="s">
        <v>770</v>
      </c>
      <c r="P782" s="171" t="s">
        <v>829</v>
      </c>
    </row>
    <row r="783" spans="11:16">
      <c r="K783" s="339">
        <v>46469</v>
      </c>
      <c r="L783" s="171" t="s">
        <v>835</v>
      </c>
      <c r="N783" s="171" t="s">
        <v>834</v>
      </c>
      <c r="O783" s="171" t="s">
        <v>832</v>
      </c>
      <c r="P783" s="171" t="s">
        <v>771</v>
      </c>
    </row>
    <row r="784" spans="11:16">
      <c r="K784" s="339">
        <v>46470</v>
      </c>
      <c r="L784" s="171" t="s">
        <v>836</v>
      </c>
      <c r="N784" s="171" t="s">
        <v>830</v>
      </c>
      <c r="O784" s="171" t="s">
        <v>828</v>
      </c>
      <c r="P784" s="171" t="s">
        <v>829</v>
      </c>
    </row>
    <row r="785" spans="11:16">
      <c r="K785" s="339">
        <v>46471</v>
      </c>
      <c r="L785" s="171" t="s">
        <v>837</v>
      </c>
      <c r="N785" s="171" t="s">
        <v>830</v>
      </c>
      <c r="O785" s="171" t="s">
        <v>828</v>
      </c>
      <c r="P785" s="171" t="s">
        <v>831</v>
      </c>
    </row>
    <row r="786" spans="11:16">
      <c r="K786" s="339">
        <v>46472</v>
      </c>
      <c r="L786" s="171" t="s">
        <v>838</v>
      </c>
      <c r="N786" s="171" t="s">
        <v>772</v>
      </c>
      <c r="O786" s="171" t="s">
        <v>828</v>
      </c>
      <c r="P786" s="171" t="s">
        <v>829</v>
      </c>
    </row>
    <row r="787" spans="11:16">
      <c r="K787" s="339">
        <v>46473</v>
      </c>
      <c r="L787" s="171" t="s">
        <v>839</v>
      </c>
      <c r="N787" s="171" t="s">
        <v>830</v>
      </c>
      <c r="O787" s="171" t="s">
        <v>770</v>
      </c>
      <c r="P787" s="171" t="s">
        <v>831</v>
      </c>
    </row>
    <row r="788" spans="11:16">
      <c r="K788" s="339">
        <v>46474</v>
      </c>
      <c r="L788" s="171" t="s">
        <v>840</v>
      </c>
      <c r="N788" s="171" t="s">
        <v>830</v>
      </c>
      <c r="O788" s="171" t="s">
        <v>770</v>
      </c>
      <c r="P788" s="171" t="s">
        <v>829</v>
      </c>
    </row>
    <row r="789" spans="11:16">
      <c r="K789" s="339">
        <v>46475</v>
      </c>
      <c r="L789" s="171" t="s">
        <v>833</v>
      </c>
      <c r="N789" s="171" t="s">
        <v>771</v>
      </c>
      <c r="O789" s="171" t="s">
        <v>830</v>
      </c>
      <c r="P789" s="171" t="s">
        <v>770</v>
      </c>
    </row>
    <row r="790" spans="11:16">
      <c r="K790" s="339">
        <v>46476</v>
      </c>
      <c r="L790" s="171" t="s">
        <v>835</v>
      </c>
      <c r="N790" s="171" t="s">
        <v>829</v>
      </c>
      <c r="O790" s="171" t="s">
        <v>830</v>
      </c>
      <c r="P790" s="171" t="s">
        <v>832</v>
      </c>
    </row>
    <row r="791" spans="11:16">
      <c r="K791" s="339">
        <v>46477</v>
      </c>
      <c r="L791" s="171" t="s">
        <v>836</v>
      </c>
      <c r="N791" s="171" t="s">
        <v>829</v>
      </c>
      <c r="O791" s="171" t="s">
        <v>772</v>
      </c>
      <c r="P791" s="171" t="s">
        <v>770</v>
      </c>
    </row>
    <row r="792" spans="11:16">
      <c r="K792" s="339">
        <v>46478</v>
      </c>
      <c r="L792" s="171" t="s">
        <v>837</v>
      </c>
      <c r="N792" s="171" t="s">
        <v>771</v>
      </c>
      <c r="O792" s="171" t="s">
        <v>772</v>
      </c>
      <c r="P792" s="171" t="s">
        <v>828</v>
      </c>
    </row>
    <row r="793" spans="11:16">
      <c r="K793" s="339">
        <v>46479</v>
      </c>
      <c r="L793" s="171" t="s">
        <v>838</v>
      </c>
      <c r="N793" s="171" t="s">
        <v>829</v>
      </c>
      <c r="O793" s="171" t="s">
        <v>830</v>
      </c>
      <c r="P793" s="171" t="s">
        <v>828</v>
      </c>
    </row>
    <row r="794" spans="11:16">
      <c r="K794" s="339">
        <v>46480</v>
      </c>
      <c r="L794" s="171" t="s">
        <v>839</v>
      </c>
      <c r="N794" s="171" t="s">
        <v>771</v>
      </c>
      <c r="O794" s="171" t="s">
        <v>830</v>
      </c>
      <c r="P794" s="171" t="s">
        <v>828</v>
      </c>
    </row>
    <row r="795" spans="11:16">
      <c r="K795" s="339">
        <v>46481</v>
      </c>
      <c r="L795" s="171" t="s">
        <v>840</v>
      </c>
      <c r="N795" s="171" t="s">
        <v>829</v>
      </c>
      <c r="O795" s="171" t="s">
        <v>834</v>
      </c>
      <c r="P795" s="171" t="s">
        <v>828</v>
      </c>
    </row>
    <row r="796" spans="11:16">
      <c r="K796" s="339">
        <v>46482</v>
      </c>
      <c r="L796" s="171" t="s">
        <v>833</v>
      </c>
      <c r="N796" s="171" t="s">
        <v>832</v>
      </c>
      <c r="O796" s="171" t="s">
        <v>829</v>
      </c>
      <c r="P796" s="171" t="s">
        <v>830</v>
      </c>
    </row>
    <row r="797" spans="11:16">
      <c r="K797" s="339">
        <v>46483</v>
      </c>
      <c r="L797" s="171" t="s">
        <v>835</v>
      </c>
      <c r="N797" s="171" t="s">
        <v>828</v>
      </c>
      <c r="O797" s="171" t="s">
        <v>829</v>
      </c>
      <c r="P797" s="171" t="s">
        <v>834</v>
      </c>
    </row>
    <row r="798" spans="11:16">
      <c r="K798" s="339">
        <v>46484</v>
      </c>
      <c r="L798" s="171" t="s">
        <v>836</v>
      </c>
      <c r="N798" s="171" t="s">
        <v>828</v>
      </c>
      <c r="O798" s="171" t="s">
        <v>829</v>
      </c>
      <c r="P798" s="171" t="s">
        <v>830</v>
      </c>
    </row>
    <row r="799" spans="11:16">
      <c r="K799" s="339">
        <v>46485</v>
      </c>
      <c r="L799" s="171" t="s">
        <v>837</v>
      </c>
      <c r="N799" s="171" t="s">
        <v>770</v>
      </c>
      <c r="O799" s="171" t="s">
        <v>829</v>
      </c>
      <c r="P799" s="171" t="s">
        <v>830</v>
      </c>
    </row>
    <row r="800" spans="11:16">
      <c r="K800" s="339">
        <v>46486</v>
      </c>
      <c r="L800" s="171" t="s">
        <v>838</v>
      </c>
      <c r="N800" s="171" t="s">
        <v>832</v>
      </c>
      <c r="O800" s="171" t="s">
        <v>829</v>
      </c>
      <c r="P800" s="171" t="s">
        <v>772</v>
      </c>
    </row>
    <row r="801" spans="11:16">
      <c r="K801" s="339">
        <v>46487</v>
      </c>
      <c r="L801" s="171" t="s">
        <v>839</v>
      </c>
      <c r="N801" s="171" t="s">
        <v>828</v>
      </c>
      <c r="O801" s="171" t="s">
        <v>829</v>
      </c>
      <c r="P801" s="171" t="s">
        <v>830</v>
      </c>
    </row>
    <row r="802" spans="11:16">
      <c r="K802" s="339">
        <v>46488</v>
      </c>
      <c r="L802" s="171" t="s">
        <v>840</v>
      </c>
      <c r="N802" s="171" t="s">
        <v>770</v>
      </c>
      <c r="O802" s="171" t="s">
        <v>771</v>
      </c>
      <c r="P802" s="171" t="s">
        <v>772</v>
      </c>
    </row>
    <row r="803" spans="11:16">
      <c r="K803" s="339">
        <v>46489</v>
      </c>
      <c r="L803" s="171" t="s">
        <v>833</v>
      </c>
      <c r="N803" s="171" t="s">
        <v>830</v>
      </c>
      <c r="O803" s="171" t="s">
        <v>828</v>
      </c>
      <c r="P803" s="171" t="s">
        <v>771</v>
      </c>
    </row>
    <row r="804" spans="11:16">
      <c r="K804" s="339">
        <v>46490</v>
      </c>
      <c r="L804" s="171" t="s">
        <v>835</v>
      </c>
      <c r="N804" s="171" t="s">
        <v>830</v>
      </c>
      <c r="O804" s="171" t="s">
        <v>828</v>
      </c>
      <c r="P804" s="171" t="s">
        <v>829</v>
      </c>
    </row>
    <row r="805" spans="11:16">
      <c r="K805" s="339">
        <v>46491</v>
      </c>
      <c r="L805" s="171" t="s">
        <v>836</v>
      </c>
      <c r="N805" s="171" t="s">
        <v>772</v>
      </c>
      <c r="O805" s="171" t="s">
        <v>770</v>
      </c>
      <c r="P805" s="171" t="s">
        <v>829</v>
      </c>
    </row>
    <row r="806" spans="11:16">
      <c r="K806" s="339">
        <v>46492</v>
      </c>
      <c r="L806" s="171" t="s">
        <v>837</v>
      </c>
      <c r="N806" s="171" t="s">
        <v>830</v>
      </c>
      <c r="O806" s="171" t="s">
        <v>828</v>
      </c>
      <c r="P806" s="171" t="s">
        <v>829</v>
      </c>
    </row>
    <row r="807" spans="11:16">
      <c r="K807" s="339">
        <v>46493</v>
      </c>
      <c r="L807" s="171" t="s">
        <v>838</v>
      </c>
      <c r="N807" s="171" t="s">
        <v>772</v>
      </c>
      <c r="O807" s="171" t="s">
        <v>770</v>
      </c>
      <c r="P807" s="171" t="s">
        <v>771</v>
      </c>
    </row>
    <row r="808" spans="11:16">
      <c r="K808" s="339">
        <v>46494</v>
      </c>
      <c r="L808" s="171" t="s">
        <v>839</v>
      </c>
      <c r="N808" s="171" t="s">
        <v>830</v>
      </c>
      <c r="O808" s="171" t="s">
        <v>828</v>
      </c>
      <c r="P808" s="171" t="s">
        <v>829</v>
      </c>
    </row>
    <row r="809" spans="11:16">
      <c r="K809" s="339">
        <v>46495</v>
      </c>
      <c r="L809" s="171" t="s">
        <v>840</v>
      </c>
      <c r="N809" s="171" t="s">
        <v>772</v>
      </c>
      <c r="O809" s="171" t="s">
        <v>828</v>
      </c>
      <c r="P809" s="171" t="s">
        <v>771</v>
      </c>
    </row>
    <row r="810" spans="11:16">
      <c r="K810" s="339">
        <v>46496</v>
      </c>
      <c r="L810" s="171" t="s">
        <v>833</v>
      </c>
      <c r="N810" s="171" t="s">
        <v>771</v>
      </c>
      <c r="O810" s="171" t="s">
        <v>830</v>
      </c>
      <c r="P810" s="171" t="s">
        <v>828</v>
      </c>
    </row>
    <row r="811" spans="11:16">
      <c r="K811" s="339">
        <v>46497</v>
      </c>
      <c r="L811" s="171" t="s">
        <v>835</v>
      </c>
      <c r="N811" s="171" t="s">
        <v>771</v>
      </c>
      <c r="O811" s="171" t="s">
        <v>830</v>
      </c>
      <c r="P811" s="171" t="s">
        <v>832</v>
      </c>
    </row>
    <row r="812" spans="11:16">
      <c r="K812" s="339">
        <v>46498</v>
      </c>
      <c r="L812" s="171" t="s">
        <v>836</v>
      </c>
      <c r="N812" s="171" t="s">
        <v>771</v>
      </c>
      <c r="O812" s="171" t="s">
        <v>830</v>
      </c>
      <c r="P812" s="171" t="s">
        <v>828</v>
      </c>
    </row>
    <row r="813" spans="11:16">
      <c r="K813" s="339">
        <v>46499</v>
      </c>
      <c r="L813" s="171" t="s">
        <v>837</v>
      </c>
      <c r="N813" s="171" t="s">
        <v>829</v>
      </c>
      <c r="O813" s="171" t="s">
        <v>830</v>
      </c>
      <c r="P813" s="171" t="s">
        <v>828</v>
      </c>
    </row>
    <row r="814" spans="11:16">
      <c r="K814" s="339">
        <v>46500</v>
      </c>
      <c r="L814" s="171" t="s">
        <v>838</v>
      </c>
      <c r="N814" s="171" t="s">
        <v>831</v>
      </c>
      <c r="O814" s="171" t="s">
        <v>830</v>
      </c>
      <c r="P814" s="171" t="s">
        <v>828</v>
      </c>
    </row>
    <row r="815" spans="11:16">
      <c r="K815" s="339">
        <v>46501</v>
      </c>
      <c r="L815" s="171" t="s">
        <v>839</v>
      </c>
      <c r="N815" s="171" t="s">
        <v>829</v>
      </c>
      <c r="O815" s="171" t="s">
        <v>772</v>
      </c>
      <c r="P815" s="171" t="s">
        <v>828</v>
      </c>
    </row>
    <row r="816" spans="11:16">
      <c r="K816" s="339">
        <v>46502</v>
      </c>
      <c r="L816" s="171" t="s">
        <v>840</v>
      </c>
      <c r="N816" s="171" t="s">
        <v>771</v>
      </c>
      <c r="O816" s="171" t="s">
        <v>830</v>
      </c>
      <c r="P816" s="171" t="s">
        <v>770</v>
      </c>
    </row>
    <row r="817" spans="11:16">
      <c r="K817" s="339">
        <v>46503</v>
      </c>
      <c r="L817" s="171" t="s">
        <v>833</v>
      </c>
      <c r="N817" s="171" t="s">
        <v>828</v>
      </c>
      <c r="O817" s="171" t="s">
        <v>829</v>
      </c>
      <c r="P817" s="171" t="s">
        <v>830</v>
      </c>
    </row>
    <row r="818" spans="11:16">
      <c r="K818" s="339">
        <v>46504</v>
      </c>
      <c r="L818" s="171" t="s">
        <v>835</v>
      </c>
      <c r="N818" s="171" t="s">
        <v>828</v>
      </c>
      <c r="O818" s="171" t="s">
        <v>829</v>
      </c>
      <c r="P818" s="171" t="s">
        <v>772</v>
      </c>
    </row>
    <row r="819" spans="11:16">
      <c r="K819" s="339">
        <v>46505</v>
      </c>
      <c r="L819" s="171" t="s">
        <v>836</v>
      </c>
      <c r="N819" s="171" t="s">
        <v>828</v>
      </c>
      <c r="O819" s="171" t="s">
        <v>831</v>
      </c>
      <c r="P819" s="171" t="s">
        <v>834</v>
      </c>
    </row>
    <row r="820" spans="11:16">
      <c r="K820" s="339">
        <v>46506</v>
      </c>
      <c r="L820" s="171" t="s">
        <v>837</v>
      </c>
      <c r="N820" s="171" t="s">
        <v>770</v>
      </c>
      <c r="O820" s="171" t="s">
        <v>829</v>
      </c>
      <c r="P820" s="171" t="s">
        <v>830</v>
      </c>
    </row>
    <row r="821" spans="11:16">
      <c r="K821" s="339">
        <v>46507</v>
      </c>
      <c r="L821" s="171" t="s">
        <v>838</v>
      </c>
      <c r="N821" s="171" t="s">
        <v>828</v>
      </c>
      <c r="O821" s="171" t="s">
        <v>829</v>
      </c>
      <c r="P821" s="171" t="s">
        <v>830</v>
      </c>
    </row>
    <row r="822" spans="11:16">
      <c r="K822" s="339">
        <v>46508</v>
      </c>
      <c r="L822" s="171" t="s">
        <v>839</v>
      </c>
      <c r="N822" s="171" t="s">
        <v>832</v>
      </c>
      <c r="O822" s="171" t="s">
        <v>771</v>
      </c>
      <c r="P822" s="171" t="s">
        <v>830</v>
      </c>
    </row>
    <row r="823" spans="11:16">
      <c r="K823" s="339">
        <v>46509</v>
      </c>
      <c r="L823" s="171" t="s">
        <v>840</v>
      </c>
      <c r="N823" s="171" t="s">
        <v>828</v>
      </c>
      <c r="O823" s="171" t="s">
        <v>829</v>
      </c>
      <c r="P823" s="171" t="s">
        <v>772</v>
      </c>
    </row>
    <row r="824" spans="11:16">
      <c r="K824" s="339">
        <v>46510</v>
      </c>
      <c r="L824" s="171" t="s">
        <v>833</v>
      </c>
      <c r="N824" s="171" t="s">
        <v>834</v>
      </c>
      <c r="O824" s="171" t="s">
        <v>828</v>
      </c>
      <c r="P824" s="171" t="s">
        <v>771</v>
      </c>
    </row>
    <row r="825" spans="11:16">
      <c r="K825" s="339">
        <v>46511</v>
      </c>
      <c r="L825" s="171" t="s">
        <v>835</v>
      </c>
      <c r="N825" s="171" t="s">
        <v>830</v>
      </c>
      <c r="O825" s="171" t="s">
        <v>770</v>
      </c>
      <c r="P825" s="171" t="s">
        <v>829</v>
      </c>
    </row>
    <row r="826" spans="11:16">
      <c r="K826" s="339">
        <v>46512</v>
      </c>
      <c r="L826" s="171" t="s">
        <v>836</v>
      </c>
      <c r="N826" s="171" t="s">
        <v>772</v>
      </c>
      <c r="O826" s="171" t="s">
        <v>828</v>
      </c>
      <c r="P826" s="171" t="s">
        <v>829</v>
      </c>
    </row>
    <row r="827" spans="11:16">
      <c r="K827" s="339">
        <v>46513</v>
      </c>
      <c r="L827" s="171" t="s">
        <v>837</v>
      </c>
      <c r="N827" s="171" t="s">
        <v>834</v>
      </c>
      <c r="O827" s="171" t="s">
        <v>828</v>
      </c>
      <c r="P827" s="171" t="s">
        <v>771</v>
      </c>
    </row>
    <row r="828" spans="11:16">
      <c r="K828" s="339">
        <v>46514</v>
      </c>
      <c r="L828" s="171" t="s">
        <v>838</v>
      </c>
      <c r="N828" s="171" t="s">
        <v>772</v>
      </c>
      <c r="O828" s="171" t="s">
        <v>828</v>
      </c>
      <c r="P828" s="171" t="s">
        <v>829</v>
      </c>
    </row>
    <row r="829" spans="11:16">
      <c r="K829" s="339">
        <v>46515</v>
      </c>
      <c r="L829" s="171" t="s">
        <v>839</v>
      </c>
      <c r="N829" s="171" t="s">
        <v>772</v>
      </c>
      <c r="O829" s="171" t="s">
        <v>832</v>
      </c>
      <c r="P829" s="171" t="s">
        <v>771</v>
      </c>
    </row>
    <row r="830" spans="11:16">
      <c r="K830" s="339">
        <v>46516</v>
      </c>
      <c r="L830" s="171" t="s">
        <v>840</v>
      </c>
      <c r="N830" s="171" t="s">
        <v>772</v>
      </c>
      <c r="O830" s="171" t="s">
        <v>828</v>
      </c>
      <c r="P830" s="171" t="s">
        <v>771</v>
      </c>
    </row>
    <row r="831" spans="11:16">
      <c r="K831" s="339">
        <v>46517</v>
      </c>
      <c r="L831" s="171" t="s">
        <v>833</v>
      </c>
      <c r="N831" s="171" t="s">
        <v>829</v>
      </c>
      <c r="O831" s="171" t="s">
        <v>830</v>
      </c>
      <c r="P831" s="171" t="s">
        <v>828</v>
      </c>
    </row>
    <row r="832" spans="11:16">
      <c r="K832" s="339">
        <v>46518</v>
      </c>
      <c r="L832" s="171" t="s">
        <v>835</v>
      </c>
      <c r="N832" s="171" t="s">
        <v>829</v>
      </c>
      <c r="O832" s="171" t="s">
        <v>772</v>
      </c>
      <c r="P832" s="171" t="s">
        <v>828</v>
      </c>
    </row>
    <row r="833" spans="11:16">
      <c r="K833" s="339">
        <v>46519</v>
      </c>
      <c r="L833" s="171" t="s">
        <v>836</v>
      </c>
      <c r="N833" s="171" t="s">
        <v>771</v>
      </c>
      <c r="O833" s="171" t="s">
        <v>772</v>
      </c>
      <c r="P833" s="171" t="s">
        <v>828</v>
      </c>
    </row>
    <row r="834" spans="11:16">
      <c r="K834" s="339">
        <v>46520</v>
      </c>
      <c r="L834" s="171" t="s">
        <v>837</v>
      </c>
      <c r="N834" s="171" t="s">
        <v>771</v>
      </c>
      <c r="O834" s="171" t="s">
        <v>772</v>
      </c>
      <c r="P834" s="171" t="s">
        <v>828</v>
      </c>
    </row>
    <row r="835" spans="11:16">
      <c r="K835" s="339">
        <v>46521</v>
      </c>
      <c r="L835" s="171" t="s">
        <v>838</v>
      </c>
      <c r="N835" s="171" t="s">
        <v>771</v>
      </c>
      <c r="O835" s="171" t="s">
        <v>834</v>
      </c>
      <c r="P835" s="171" t="s">
        <v>828</v>
      </c>
    </row>
    <row r="836" spans="11:16">
      <c r="K836" s="339">
        <v>46522</v>
      </c>
      <c r="L836" s="171" t="s">
        <v>839</v>
      </c>
      <c r="N836" s="171" t="s">
        <v>829</v>
      </c>
      <c r="O836" s="171" t="s">
        <v>830</v>
      </c>
      <c r="P836" s="171" t="s">
        <v>828</v>
      </c>
    </row>
    <row r="837" spans="11:16">
      <c r="K837" s="339">
        <v>46523</v>
      </c>
      <c r="L837" s="171" t="s">
        <v>840</v>
      </c>
      <c r="N837" s="171" t="s">
        <v>771</v>
      </c>
      <c r="O837" s="171" t="s">
        <v>830</v>
      </c>
      <c r="P837" s="171" t="s">
        <v>770</v>
      </c>
    </row>
    <row r="838" spans="11:16">
      <c r="K838" s="339">
        <v>46524</v>
      </c>
      <c r="L838" s="171" t="s">
        <v>833</v>
      </c>
      <c r="N838" s="171" t="s">
        <v>770</v>
      </c>
      <c r="O838" s="171" t="s">
        <v>829</v>
      </c>
      <c r="P838" s="171" t="s">
        <v>830</v>
      </c>
    </row>
    <row r="839" spans="11:16">
      <c r="K839" s="339">
        <v>46525</v>
      </c>
      <c r="L839" s="171" t="s">
        <v>835</v>
      </c>
      <c r="N839" s="171" t="s">
        <v>770</v>
      </c>
      <c r="O839" s="171" t="s">
        <v>771</v>
      </c>
      <c r="P839" s="171" t="s">
        <v>830</v>
      </c>
    </row>
    <row r="840" spans="11:16">
      <c r="K840" s="339">
        <v>46526</v>
      </c>
      <c r="L840" s="171" t="s">
        <v>836</v>
      </c>
      <c r="N840" s="171" t="s">
        <v>828</v>
      </c>
      <c r="O840" s="171" t="s">
        <v>771</v>
      </c>
      <c r="P840" s="171" t="s">
        <v>830</v>
      </c>
    </row>
    <row r="841" spans="11:16">
      <c r="K841" s="339">
        <v>46527</v>
      </c>
      <c r="L841" s="171" t="s">
        <v>837</v>
      </c>
      <c r="N841" s="171" t="s">
        <v>770</v>
      </c>
      <c r="O841" s="171" t="s">
        <v>829</v>
      </c>
      <c r="P841" s="171" t="s">
        <v>830</v>
      </c>
    </row>
    <row r="842" spans="11:16">
      <c r="K842" s="339">
        <v>46528</v>
      </c>
      <c r="L842" s="171" t="s">
        <v>838</v>
      </c>
      <c r="N842" s="171" t="s">
        <v>828</v>
      </c>
      <c r="O842" s="171" t="s">
        <v>829</v>
      </c>
      <c r="P842" s="171" t="s">
        <v>772</v>
      </c>
    </row>
    <row r="843" spans="11:16">
      <c r="K843" s="339">
        <v>46529</v>
      </c>
      <c r="L843" s="171" t="s">
        <v>839</v>
      </c>
      <c r="N843" s="171" t="s">
        <v>828</v>
      </c>
      <c r="O843" s="171" t="s">
        <v>771</v>
      </c>
      <c r="P843" s="171" t="s">
        <v>772</v>
      </c>
    </row>
    <row r="844" spans="11:16">
      <c r="K844" s="339">
        <v>46530</v>
      </c>
      <c r="L844" s="171" t="s">
        <v>840</v>
      </c>
      <c r="N844" s="171" t="s">
        <v>828</v>
      </c>
      <c r="O844" s="171" t="s">
        <v>831</v>
      </c>
      <c r="P844" s="171" t="s">
        <v>830</v>
      </c>
    </row>
    <row r="845" spans="11:16">
      <c r="K845" s="339">
        <v>46531</v>
      </c>
      <c r="L845" s="171" t="s">
        <v>833</v>
      </c>
      <c r="N845" s="171" t="s">
        <v>772</v>
      </c>
      <c r="O845" s="171" t="s">
        <v>828</v>
      </c>
      <c r="P845" s="171" t="s">
        <v>829</v>
      </c>
    </row>
    <row r="846" spans="11:16">
      <c r="K846" s="339">
        <v>46532</v>
      </c>
      <c r="L846" s="171" t="s">
        <v>835</v>
      </c>
      <c r="N846" s="171" t="s">
        <v>830</v>
      </c>
      <c r="O846" s="171" t="s">
        <v>770</v>
      </c>
      <c r="P846" s="171" t="s">
        <v>771</v>
      </c>
    </row>
    <row r="847" spans="11:16">
      <c r="K847" s="339">
        <v>46533</v>
      </c>
      <c r="L847" s="171" t="s">
        <v>836</v>
      </c>
      <c r="N847" s="171" t="s">
        <v>772</v>
      </c>
      <c r="O847" s="171" t="s">
        <v>828</v>
      </c>
      <c r="P847" s="171" t="s">
        <v>829</v>
      </c>
    </row>
    <row r="848" spans="11:16">
      <c r="K848" s="339">
        <v>46534</v>
      </c>
      <c r="L848" s="171" t="s">
        <v>837</v>
      </c>
      <c r="N848" s="171" t="s">
        <v>772</v>
      </c>
      <c r="O848" s="171" t="s">
        <v>828</v>
      </c>
      <c r="P848" s="171" t="s">
        <v>829</v>
      </c>
    </row>
    <row r="849" spans="11:16">
      <c r="K849" s="339">
        <v>46535</v>
      </c>
      <c r="L849" s="171" t="s">
        <v>838</v>
      </c>
      <c r="N849" s="171" t="s">
        <v>830</v>
      </c>
      <c r="O849" s="171" t="s">
        <v>770</v>
      </c>
      <c r="P849" s="171" t="s">
        <v>771</v>
      </c>
    </row>
    <row r="850" spans="11:16">
      <c r="K850" s="339">
        <v>46536</v>
      </c>
      <c r="L850" s="171" t="s">
        <v>839</v>
      </c>
      <c r="N850" s="171" t="s">
        <v>830</v>
      </c>
      <c r="O850" s="171" t="s">
        <v>828</v>
      </c>
      <c r="P850" s="171" t="s">
        <v>829</v>
      </c>
    </row>
    <row r="851" spans="11:16">
      <c r="K851" s="339">
        <v>46537</v>
      </c>
      <c r="L851" s="171" t="s">
        <v>840</v>
      </c>
      <c r="N851" s="171" t="s">
        <v>830</v>
      </c>
      <c r="O851" s="171" t="s">
        <v>770</v>
      </c>
      <c r="P851" s="171" t="s">
        <v>771</v>
      </c>
    </row>
    <row r="852" spans="11:16">
      <c r="K852" s="339">
        <v>46538</v>
      </c>
      <c r="L852" s="171" t="s">
        <v>833</v>
      </c>
      <c r="N852" s="171" t="s">
        <v>771</v>
      </c>
      <c r="O852" s="171" t="s">
        <v>830</v>
      </c>
      <c r="P852" s="171" t="s">
        <v>828</v>
      </c>
    </row>
    <row r="853" spans="11:16">
      <c r="K853" s="339">
        <v>46539</v>
      </c>
      <c r="L853" s="171" t="s">
        <v>835</v>
      </c>
      <c r="N853" s="171" t="s">
        <v>829</v>
      </c>
      <c r="O853" s="171" t="s">
        <v>772</v>
      </c>
      <c r="P853" s="171" t="s">
        <v>828</v>
      </c>
    </row>
    <row r="854" spans="11:16">
      <c r="K854" s="339">
        <v>46540</v>
      </c>
      <c r="L854" s="171" t="s">
        <v>836</v>
      </c>
      <c r="N854" s="171" t="s">
        <v>771</v>
      </c>
      <c r="O854" s="171" t="s">
        <v>772</v>
      </c>
      <c r="P854" s="171" t="s">
        <v>828</v>
      </c>
    </row>
    <row r="855" spans="11:16">
      <c r="K855" s="339">
        <v>46541</v>
      </c>
      <c r="L855" s="171" t="s">
        <v>837</v>
      </c>
      <c r="N855" s="171" t="s">
        <v>829</v>
      </c>
      <c r="O855" s="171" t="s">
        <v>772</v>
      </c>
      <c r="P855" s="171" t="s">
        <v>828</v>
      </c>
    </row>
    <row r="856" spans="11:16">
      <c r="K856" s="339">
        <v>46542</v>
      </c>
      <c r="L856" s="171" t="s">
        <v>838</v>
      </c>
      <c r="N856" s="171" t="s">
        <v>831</v>
      </c>
      <c r="O856" s="171" t="s">
        <v>772</v>
      </c>
      <c r="P856" s="171" t="s">
        <v>828</v>
      </c>
    </row>
    <row r="857" spans="11:16">
      <c r="K857" s="339">
        <v>46543</v>
      </c>
      <c r="L857" s="171" t="s">
        <v>839</v>
      </c>
      <c r="N857" s="171" t="s">
        <v>829</v>
      </c>
      <c r="O857" s="171" t="s">
        <v>830</v>
      </c>
      <c r="P857" s="171" t="s">
        <v>828</v>
      </c>
    </row>
    <row r="858" spans="11:16">
      <c r="K858" s="339">
        <v>46544</v>
      </c>
      <c r="L858" s="171" t="s">
        <v>840</v>
      </c>
      <c r="N858" s="171" t="s">
        <v>771</v>
      </c>
      <c r="O858" s="171" t="s">
        <v>830</v>
      </c>
      <c r="P858" s="171" t="s">
        <v>832</v>
      </c>
    </row>
    <row r="859" spans="11:16">
      <c r="K859" s="339">
        <v>46545</v>
      </c>
      <c r="L859" s="171" t="s">
        <v>833</v>
      </c>
      <c r="N859" s="171" t="s">
        <v>770</v>
      </c>
      <c r="O859" s="171" t="s">
        <v>829</v>
      </c>
      <c r="P859" s="171" t="s">
        <v>772</v>
      </c>
    </row>
    <row r="860" spans="11:16">
      <c r="K860" s="339">
        <v>46546</v>
      </c>
      <c r="L860" s="171" t="s">
        <v>835</v>
      </c>
      <c r="N860" s="171" t="s">
        <v>770</v>
      </c>
      <c r="O860" s="171" t="s">
        <v>771</v>
      </c>
      <c r="P860" s="171" t="s">
        <v>830</v>
      </c>
    </row>
    <row r="861" spans="11:16">
      <c r="K861" s="339">
        <v>46547</v>
      </c>
      <c r="L861" s="171" t="s">
        <v>836</v>
      </c>
      <c r="N861" s="171" t="s">
        <v>828</v>
      </c>
      <c r="O861" s="171" t="s">
        <v>829</v>
      </c>
      <c r="P861" s="171" t="s">
        <v>830</v>
      </c>
    </row>
    <row r="862" spans="11:16">
      <c r="K862" s="339">
        <v>46548</v>
      </c>
      <c r="L862" s="171" t="s">
        <v>837</v>
      </c>
      <c r="N862" s="171" t="s">
        <v>770</v>
      </c>
      <c r="O862" s="171" t="s">
        <v>771</v>
      </c>
      <c r="P862" s="171" t="s">
        <v>834</v>
      </c>
    </row>
    <row r="863" spans="11:16">
      <c r="K863" s="339">
        <v>46549</v>
      </c>
      <c r="L863" s="171" t="s">
        <v>838</v>
      </c>
      <c r="N863" s="171" t="s">
        <v>828</v>
      </c>
      <c r="O863" s="171" t="s">
        <v>829</v>
      </c>
      <c r="P863" s="171" t="s">
        <v>830</v>
      </c>
    </row>
    <row r="864" spans="11:16">
      <c r="K864" s="339">
        <v>46550</v>
      </c>
      <c r="L864" s="171" t="s">
        <v>839</v>
      </c>
      <c r="N864" s="171" t="s">
        <v>828</v>
      </c>
      <c r="O864" s="171" t="s">
        <v>829</v>
      </c>
      <c r="P864" s="171" t="s">
        <v>772</v>
      </c>
    </row>
    <row r="865" spans="11:16">
      <c r="K865" s="339">
        <v>46551</v>
      </c>
      <c r="L865" s="171" t="s">
        <v>840</v>
      </c>
      <c r="N865" s="171" t="s">
        <v>828</v>
      </c>
      <c r="O865" s="171" t="s">
        <v>829</v>
      </c>
      <c r="P865" s="171" t="s">
        <v>830</v>
      </c>
    </row>
    <row r="866" spans="11:16">
      <c r="K866" s="339">
        <v>46552</v>
      </c>
      <c r="L866" s="171" t="s">
        <v>833</v>
      </c>
      <c r="N866" s="171" t="s">
        <v>830</v>
      </c>
      <c r="O866" s="171" t="s">
        <v>770</v>
      </c>
      <c r="P866" s="171" t="s">
        <v>831</v>
      </c>
    </row>
    <row r="867" spans="11:16">
      <c r="K867" s="339">
        <v>46553</v>
      </c>
      <c r="L867" s="171" t="s">
        <v>835</v>
      </c>
      <c r="N867" s="171" t="s">
        <v>772</v>
      </c>
      <c r="O867" s="171" t="s">
        <v>770</v>
      </c>
      <c r="P867" s="171" t="s">
        <v>829</v>
      </c>
    </row>
    <row r="868" spans="11:16">
      <c r="K868" s="339">
        <v>46554</v>
      </c>
      <c r="L868" s="171" t="s">
        <v>836</v>
      </c>
      <c r="N868" s="171" t="s">
        <v>772</v>
      </c>
      <c r="O868" s="171" t="s">
        <v>828</v>
      </c>
      <c r="P868" s="171" t="s">
        <v>829</v>
      </c>
    </row>
    <row r="869" spans="11:16">
      <c r="K869" s="339">
        <v>46555</v>
      </c>
      <c r="L869" s="171" t="s">
        <v>837</v>
      </c>
      <c r="N869" s="171" t="s">
        <v>830</v>
      </c>
      <c r="O869" s="171" t="s">
        <v>828</v>
      </c>
      <c r="P869" s="171" t="s">
        <v>771</v>
      </c>
    </row>
    <row r="870" spans="11:16">
      <c r="K870" s="339">
        <v>46556</v>
      </c>
      <c r="L870" s="171" t="s">
        <v>838</v>
      </c>
      <c r="N870" s="171" t="s">
        <v>830</v>
      </c>
      <c r="O870" s="171" t="s">
        <v>770</v>
      </c>
      <c r="P870" s="171" t="s">
        <v>771</v>
      </c>
    </row>
    <row r="871" spans="11:16">
      <c r="K871" s="339">
        <v>46557</v>
      </c>
      <c r="L871" s="171" t="s">
        <v>839</v>
      </c>
      <c r="N871" s="171" t="s">
        <v>830</v>
      </c>
      <c r="O871" s="171" t="s">
        <v>770</v>
      </c>
      <c r="P871" s="171" t="s">
        <v>771</v>
      </c>
    </row>
    <row r="872" spans="11:16">
      <c r="K872" s="339">
        <v>46558</v>
      </c>
      <c r="L872" s="171" t="s">
        <v>840</v>
      </c>
      <c r="N872" s="171" t="s">
        <v>830</v>
      </c>
      <c r="O872" s="171" t="s">
        <v>770</v>
      </c>
      <c r="P872" s="171" t="s">
        <v>831</v>
      </c>
    </row>
    <row r="873" spans="11:16">
      <c r="K873" s="339">
        <v>46559</v>
      </c>
      <c r="L873" s="171" t="s">
        <v>833</v>
      </c>
      <c r="N873" s="171" t="s">
        <v>829</v>
      </c>
      <c r="O873" s="171" t="s">
        <v>830</v>
      </c>
      <c r="P873" s="171" t="s">
        <v>828</v>
      </c>
    </row>
    <row r="874" spans="11:16">
      <c r="K874" s="339">
        <v>46560</v>
      </c>
      <c r="L874" s="171" t="s">
        <v>835</v>
      </c>
      <c r="N874" s="171" t="s">
        <v>829</v>
      </c>
      <c r="O874" s="171" t="s">
        <v>772</v>
      </c>
      <c r="P874" s="171" t="s">
        <v>828</v>
      </c>
    </row>
    <row r="875" spans="11:16">
      <c r="K875" s="339">
        <v>46561</v>
      </c>
      <c r="L875" s="171" t="s">
        <v>836</v>
      </c>
      <c r="N875" s="171" t="s">
        <v>771</v>
      </c>
      <c r="O875" s="171" t="s">
        <v>772</v>
      </c>
      <c r="P875" s="171" t="s">
        <v>828</v>
      </c>
    </row>
    <row r="876" spans="11:16">
      <c r="K876" s="339">
        <v>46562</v>
      </c>
      <c r="L876" s="171" t="s">
        <v>837</v>
      </c>
      <c r="N876" s="171" t="s">
        <v>829</v>
      </c>
      <c r="O876" s="171" t="s">
        <v>772</v>
      </c>
      <c r="P876" s="171" t="s">
        <v>770</v>
      </c>
    </row>
    <row r="877" spans="11:16">
      <c r="K877" s="339">
        <v>46563</v>
      </c>
      <c r="L877" s="171" t="s">
        <v>838</v>
      </c>
      <c r="N877" s="171" t="s">
        <v>829</v>
      </c>
      <c r="O877" s="171" t="s">
        <v>830</v>
      </c>
      <c r="P877" s="171" t="s">
        <v>770</v>
      </c>
    </row>
    <row r="878" spans="11:16">
      <c r="K878" s="339">
        <v>46564</v>
      </c>
      <c r="L878" s="171" t="s">
        <v>839</v>
      </c>
      <c r="N878" s="171" t="s">
        <v>829</v>
      </c>
      <c r="O878" s="171" t="s">
        <v>772</v>
      </c>
      <c r="P878" s="171" t="s">
        <v>828</v>
      </c>
    </row>
    <row r="879" spans="11:16">
      <c r="K879" s="339">
        <v>46565</v>
      </c>
      <c r="L879" s="171" t="s">
        <v>840</v>
      </c>
      <c r="N879" s="171" t="s">
        <v>829</v>
      </c>
      <c r="O879" s="171" t="s">
        <v>830</v>
      </c>
      <c r="P879" s="171" t="s">
        <v>828</v>
      </c>
    </row>
    <row r="880" spans="11:16">
      <c r="K880" s="339">
        <v>46566</v>
      </c>
      <c r="L880" s="171" t="s">
        <v>833</v>
      </c>
      <c r="N880" s="171" t="s">
        <v>770</v>
      </c>
      <c r="O880" s="171" t="s">
        <v>829</v>
      </c>
      <c r="P880" s="171" t="s">
        <v>772</v>
      </c>
    </row>
    <row r="881" spans="11:16">
      <c r="K881" s="339">
        <v>46567</v>
      </c>
      <c r="L881" s="171" t="s">
        <v>835</v>
      </c>
      <c r="N881" s="171" t="s">
        <v>770</v>
      </c>
      <c r="O881" s="171" t="s">
        <v>829</v>
      </c>
      <c r="P881" s="171" t="s">
        <v>834</v>
      </c>
    </row>
    <row r="882" spans="11:16">
      <c r="K882" s="339">
        <v>46568</v>
      </c>
      <c r="L882" s="171" t="s">
        <v>836</v>
      </c>
      <c r="N882" s="171" t="s">
        <v>828</v>
      </c>
      <c r="O882" s="171" t="s">
        <v>771</v>
      </c>
      <c r="P882" s="171" t="s">
        <v>830</v>
      </c>
    </row>
    <row r="883" spans="11:16">
      <c r="K883" s="339">
        <v>46569</v>
      </c>
      <c r="L883" s="171" t="s">
        <v>837</v>
      </c>
      <c r="N883" s="171" t="s">
        <v>828</v>
      </c>
      <c r="O883" s="171" t="s">
        <v>829</v>
      </c>
      <c r="P883" s="171" t="s">
        <v>772</v>
      </c>
    </row>
    <row r="884" spans="11:16">
      <c r="K884" s="339">
        <v>46570</v>
      </c>
      <c r="L884" s="171" t="s">
        <v>838</v>
      </c>
      <c r="N884" s="171" t="s">
        <v>770</v>
      </c>
      <c r="O884" s="171" t="s">
        <v>771</v>
      </c>
      <c r="P884" s="171" t="s">
        <v>830</v>
      </c>
    </row>
    <row r="885" spans="11:16">
      <c r="K885" s="339">
        <v>46571</v>
      </c>
      <c r="L885" s="171" t="s">
        <v>839</v>
      </c>
      <c r="N885" s="171" t="s">
        <v>828</v>
      </c>
      <c r="O885" s="171" t="s">
        <v>829</v>
      </c>
      <c r="P885" s="171" t="s">
        <v>830</v>
      </c>
    </row>
    <row r="886" spans="11:16">
      <c r="K886" s="339">
        <v>46572</v>
      </c>
      <c r="L886" s="171" t="s">
        <v>840</v>
      </c>
      <c r="N886" s="171" t="s">
        <v>828</v>
      </c>
      <c r="O886" s="171" t="s">
        <v>771</v>
      </c>
      <c r="P886" s="171" t="s">
        <v>830</v>
      </c>
    </row>
    <row r="887" spans="11:16">
      <c r="K887" s="339">
        <v>46573</v>
      </c>
      <c r="L887" s="171" t="s">
        <v>833</v>
      </c>
      <c r="N887" s="171" t="s">
        <v>834</v>
      </c>
      <c r="O887" s="171" t="s">
        <v>770</v>
      </c>
      <c r="P887" s="171" t="s">
        <v>829</v>
      </c>
    </row>
    <row r="888" spans="11:16">
      <c r="K888" s="339">
        <v>46574</v>
      </c>
      <c r="L888" s="171" t="s">
        <v>835</v>
      </c>
      <c r="N888" s="171" t="s">
        <v>772</v>
      </c>
      <c r="O888" s="171" t="s">
        <v>770</v>
      </c>
      <c r="P888" s="171" t="s">
        <v>771</v>
      </c>
    </row>
    <row r="889" spans="11:16">
      <c r="K889" s="339">
        <v>46575</v>
      </c>
      <c r="L889" s="171" t="s">
        <v>836</v>
      </c>
      <c r="N889" s="171" t="s">
        <v>830</v>
      </c>
      <c r="O889" s="171" t="s">
        <v>828</v>
      </c>
      <c r="P889" s="171" t="s">
        <v>829</v>
      </c>
    </row>
    <row r="890" spans="11:16">
      <c r="K890" s="339">
        <v>46576</v>
      </c>
      <c r="L890" s="171" t="s">
        <v>837</v>
      </c>
      <c r="N890" s="171" t="s">
        <v>830</v>
      </c>
      <c r="O890" s="171" t="s">
        <v>770</v>
      </c>
      <c r="P890" s="171" t="s">
        <v>771</v>
      </c>
    </row>
    <row r="891" spans="11:16">
      <c r="K891" s="339">
        <v>46577</v>
      </c>
      <c r="L891" s="171" t="s">
        <v>838</v>
      </c>
      <c r="N891" s="171" t="s">
        <v>834</v>
      </c>
      <c r="O891" s="171" t="s">
        <v>828</v>
      </c>
      <c r="P891" s="171" t="s">
        <v>829</v>
      </c>
    </row>
    <row r="892" spans="11:16">
      <c r="K892" s="339">
        <v>46578</v>
      </c>
      <c r="L892" s="171" t="s">
        <v>839</v>
      </c>
      <c r="N892" s="171" t="s">
        <v>830</v>
      </c>
      <c r="O892" s="171" t="s">
        <v>828</v>
      </c>
      <c r="P892" s="171" t="s">
        <v>829</v>
      </c>
    </row>
    <row r="893" spans="11:16">
      <c r="K893" s="339">
        <v>46579</v>
      </c>
      <c r="L893" s="171" t="s">
        <v>840</v>
      </c>
      <c r="N893" s="171" t="s">
        <v>772</v>
      </c>
      <c r="O893" s="171" t="s">
        <v>828</v>
      </c>
      <c r="P893" s="171" t="s">
        <v>829</v>
      </c>
    </row>
    <row r="894" spans="11:16">
      <c r="K894" s="339">
        <v>46580</v>
      </c>
      <c r="L894" s="171" t="s">
        <v>833</v>
      </c>
      <c r="N894" s="171" t="s">
        <v>829</v>
      </c>
      <c r="O894" s="171" t="s">
        <v>830</v>
      </c>
      <c r="P894" s="171" t="s">
        <v>770</v>
      </c>
    </row>
    <row r="895" spans="11:16">
      <c r="K895" s="339">
        <v>46581</v>
      </c>
      <c r="L895" s="171" t="s">
        <v>835</v>
      </c>
      <c r="N895" s="171" t="s">
        <v>831</v>
      </c>
      <c r="O895" s="171" t="s">
        <v>772</v>
      </c>
      <c r="P895" s="171" t="s">
        <v>770</v>
      </c>
    </row>
    <row r="896" spans="11:16">
      <c r="K896" s="339">
        <v>46582</v>
      </c>
      <c r="L896" s="171" t="s">
        <v>836</v>
      </c>
      <c r="N896" s="171" t="s">
        <v>829</v>
      </c>
      <c r="O896" s="171" t="s">
        <v>772</v>
      </c>
      <c r="P896" s="171" t="s">
        <v>828</v>
      </c>
    </row>
    <row r="897" spans="11:16">
      <c r="K897" s="339">
        <v>46583</v>
      </c>
      <c r="L897" s="171" t="s">
        <v>837</v>
      </c>
      <c r="N897" s="171" t="s">
        <v>829</v>
      </c>
      <c r="O897" s="171" t="s">
        <v>830</v>
      </c>
      <c r="P897" s="171" t="s">
        <v>828</v>
      </c>
    </row>
    <row r="898" spans="11:16">
      <c r="K898" s="339">
        <v>46584</v>
      </c>
      <c r="L898" s="171" t="s">
        <v>838</v>
      </c>
      <c r="N898" s="171" t="s">
        <v>771</v>
      </c>
      <c r="O898" s="171" t="s">
        <v>830</v>
      </c>
      <c r="P898" s="171" t="s">
        <v>770</v>
      </c>
    </row>
    <row r="899" spans="11:16">
      <c r="K899" s="339">
        <v>46585</v>
      </c>
      <c r="L899" s="171" t="s">
        <v>839</v>
      </c>
      <c r="N899" s="171" t="s">
        <v>771</v>
      </c>
      <c r="O899" s="171" t="s">
        <v>830</v>
      </c>
      <c r="P899" s="171" t="s">
        <v>770</v>
      </c>
    </row>
    <row r="900" spans="11:16">
      <c r="K900" s="339">
        <v>46586</v>
      </c>
      <c r="L900" s="171" t="s">
        <v>840</v>
      </c>
      <c r="N900" s="171" t="s">
        <v>771</v>
      </c>
      <c r="O900" s="171" t="s">
        <v>830</v>
      </c>
      <c r="P900" s="171" t="s">
        <v>770</v>
      </c>
    </row>
    <row r="901" spans="11:16">
      <c r="K901" s="339">
        <v>46587</v>
      </c>
      <c r="L901" s="171" t="s">
        <v>833</v>
      </c>
      <c r="N901" s="171" t="s">
        <v>832</v>
      </c>
      <c r="O901" s="171" t="s">
        <v>829</v>
      </c>
      <c r="P901" s="171" t="s">
        <v>830</v>
      </c>
    </row>
    <row r="902" spans="11:16">
      <c r="K902" s="339">
        <v>46588</v>
      </c>
      <c r="L902" s="171" t="s">
        <v>835</v>
      </c>
      <c r="N902" s="171" t="s">
        <v>828</v>
      </c>
      <c r="O902" s="171" t="s">
        <v>829</v>
      </c>
      <c r="P902" s="171" t="s">
        <v>772</v>
      </c>
    </row>
    <row r="903" spans="11:16">
      <c r="K903" s="339">
        <v>46589</v>
      </c>
      <c r="L903" s="171" t="s">
        <v>836</v>
      </c>
      <c r="N903" s="171" t="s">
        <v>828</v>
      </c>
      <c r="O903" s="171" t="s">
        <v>771</v>
      </c>
      <c r="P903" s="171" t="s">
        <v>772</v>
      </c>
    </row>
    <row r="904" spans="11:16">
      <c r="K904" s="339">
        <v>46590</v>
      </c>
      <c r="L904" s="171" t="s">
        <v>837</v>
      </c>
      <c r="N904" s="171" t="s">
        <v>828</v>
      </c>
      <c r="O904" s="171" t="s">
        <v>829</v>
      </c>
      <c r="P904" s="171" t="s">
        <v>772</v>
      </c>
    </row>
    <row r="905" spans="11:16">
      <c r="K905" s="339">
        <v>46591</v>
      </c>
      <c r="L905" s="171" t="s">
        <v>838</v>
      </c>
      <c r="N905" s="171" t="s">
        <v>770</v>
      </c>
      <c r="O905" s="171" t="s">
        <v>829</v>
      </c>
      <c r="P905" s="171" t="s">
        <v>830</v>
      </c>
    </row>
    <row r="906" spans="11:16">
      <c r="K906" s="339">
        <v>46592</v>
      </c>
      <c r="L906" s="171" t="s">
        <v>839</v>
      </c>
      <c r="N906" s="171" t="s">
        <v>770</v>
      </c>
      <c r="O906" s="171" t="s">
        <v>829</v>
      </c>
      <c r="P906" s="171" t="s">
        <v>772</v>
      </c>
    </row>
    <row r="907" spans="11:16">
      <c r="K907" s="339">
        <v>46593</v>
      </c>
      <c r="L907" s="171" t="s">
        <v>840</v>
      </c>
      <c r="N907" s="171" t="s">
        <v>828</v>
      </c>
      <c r="O907" s="171" t="s">
        <v>829</v>
      </c>
      <c r="P907" s="171" t="s">
        <v>830</v>
      </c>
    </row>
    <row r="908" spans="11:16">
      <c r="K908" s="339">
        <v>46594</v>
      </c>
      <c r="L908" s="171" t="s">
        <v>833</v>
      </c>
      <c r="N908" s="171" t="s">
        <v>830</v>
      </c>
      <c r="O908" s="171" t="s">
        <v>770</v>
      </c>
      <c r="P908" s="171" t="s">
        <v>829</v>
      </c>
    </row>
    <row r="909" spans="11:16">
      <c r="K909" s="339">
        <v>46595</v>
      </c>
      <c r="L909" s="171" t="s">
        <v>835</v>
      </c>
      <c r="N909" s="171" t="s">
        <v>772</v>
      </c>
      <c r="O909" s="171" t="s">
        <v>770</v>
      </c>
      <c r="P909" s="171" t="s">
        <v>829</v>
      </c>
    </row>
    <row r="910" spans="11:16">
      <c r="K910" s="339">
        <v>46596</v>
      </c>
      <c r="L910" s="171" t="s">
        <v>836</v>
      </c>
      <c r="N910" s="171" t="s">
        <v>834</v>
      </c>
      <c r="O910" s="171" t="s">
        <v>828</v>
      </c>
      <c r="P910" s="171" t="s">
        <v>771</v>
      </c>
    </row>
    <row r="911" spans="11:16">
      <c r="K911" s="339">
        <v>46597</v>
      </c>
      <c r="L911" s="171" t="s">
        <v>837</v>
      </c>
      <c r="N911" s="171" t="s">
        <v>830</v>
      </c>
      <c r="O911" s="171" t="s">
        <v>828</v>
      </c>
      <c r="P911" s="171" t="s">
        <v>829</v>
      </c>
    </row>
    <row r="912" spans="11:16">
      <c r="K912" s="339">
        <v>46598</v>
      </c>
      <c r="L912" s="171" t="s">
        <v>838</v>
      </c>
      <c r="N912" s="171" t="s">
        <v>772</v>
      </c>
      <c r="O912" s="171" t="s">
        <v>770</v>
      </c>
      <c r="P912" s="171" t="s">
        <v>771</v>
      </c>
    </row>
    <row r="913" spans="11:16">
      <c r="K913" s="339">
        <v>46599</v>
      </c>
      <c r="L913" s="171" t="s">
        <v>839</v>
      </c>
      <c r="N913" s="171" t="s">
        <v>830</v>
      </c>
      <c r="O913" s="171" t="s">
        <v>828</v>
      </c>
      <c r="P913" s="171" t="s">
        <v>829</v>
      </c>
    </row>
    <row r="914" spans="11:16">
      <c r="K914" s="339">
        <v>46600</v>
      </c>
      <c r="L914" s="171" t="s">
        <v>840</v>
      </c>
      <c r="N914" s="171" t="s">
        <v>830</v>
      </c>
      <c r="O914" s="171" t="s">
        <v>770</v>
      </c>
      <c r="P914" s="171" t="s">
        <v>829</v>
      </c>
    </row>
    <row r="915" spans="11:16">
      <c r="K915" s="339">
        <v>46601</v>
      </c>
      <c r="L915" s="171" t="s">
        <v>833</v>
      </c>
      <c r="N915" s="171" t="s">
        <v>831</v>
      </c>
      <c r="O915" s="171" t="s">
        <v>772</v>
      </c>
      <c r="P915" s="171" t="s">
        <v>828</v>
      </c>
    </row>
    <row r="916" spans="11:16">
      <c r="K916" s="339">
        <v>46602</v>
      </c>
      <c r="L916" s="171" t="s">
        <v>835</v>
      </c>
      <c r="N916" s="171" t="s">
        <v>771</v>
      </c>
      <c r="O916" s="171" t="s">
        <v>772</v>
      </c>
      <c r="P916" s="171" t="s">
        <v>770</v>
      </c>
    </row>
    <row r="917" spans="11:16">
      <c r="K917" s="339">
        <v>46603</v>
      </c>
      <c r="L917" s="171" t="s">
        <v>836</v>
      </c>
      <c r="N917" s="171" t="s">
        <v>829</v>
      </c>
      <c r="O917" s="171" t="s">
        <v>830</v>
      </c>
      <c r="P917" s="171" t="s">
        <v>828</v>
      </c>
    </row>
    <row r="918" spans="11:16">
      <c r="K918" s="339">
        <v>46604</v>
      </c>
      <c r="L918" s="171" t="s">
        <v>837</v>
      </c>
      <c r="N918" s="171" t="s">
        <v>829</v>
      </c>
      <c r="O918" s="171" t="s">
        <v>772</v>
      </c>
      <c r="P918" s="171" t="s">
        <v>770</v>
      </c>
    </row>
    <row r="919" spans="11:16">
      <c r="K919" s="339">
        <v>46605</v>
      </c>
      <c r="L919" s="171" t="s">
        <v>838</v>
      </c>
      <c r="N919" s="171" t="s">
        <v>831</v>
      </c>
      <c r="O919" s="171" t="s">
        <v>830</v>
      </c>
      <c r="P919" s="171" t="s">
        <v>828</v>
      </c>
    </row>
    <row r="920" spans="11:16">
      <c r="K920" s="339">
        <v>46606</v>
      </c>
      <c r="L920" s="171" t="s">
        <v>839</v>
      </c>
      <c r="N920" s="171" t="s">
        <v>829</v>
      </c>
      <c r="O920" s="171" t="s">
        <v>830</v>
      </c>
      <c r="P920" s="171" t="s">
        <v>828</v>
      </c>
    </row>
    <row r="921" spans="11:16">
      <c r="K921" s="339">
        <v>46607</v>
      </c>
      <c r="L921" s="171" t="s">
        <v>840</v>
      </c>
      <c r="N921" s="171" t="s">
        <v>771</v>
      </c>
      <c r="O921" s="171" t="s">
        <v>830</v>
      </c>
      <c r="P921" s="171" t="s">
        <v>828</v>
      </c>
    </row>
    <row r="922" spans="11:16">
      <c r="K922" s="339">
        <v>46608</v>
      </c>
      <c r="L922" s="171" t="s">
        <v>833</v>
      </c>
      <c r="N922" s="171" t="s">
        <v>828</v>
      </c>
      <c r="O922" s="171" t="s">
        <v>829</v>
      </c>
      <c r="P922" s="171" t="s">
        <v>772</v>
      </c>
    </row>
    <row r="923" spans="11:16">
      <c r="K923" s="339">
        <v>46609</v>
      </c>
      <c r="L923" s="171" t="s">
        <v>835</v>
      </c>
      <c r="N923" s="171" t="s">
        <v>832</v>
      </c>
      <c r="O923" s="171" t="s">
        <v>771</v>
      </c>
      <c r="P923" s="171" t="s">
        <v>772</v>
      </c>
    </row>
    <row r="924" spans="11:16">
      <c r="K924" s="339">
        <v>46610</v>
      </c>
      <c r="L924" s="171" t="s">
        <v>836</v>
      </c>
      <c r="N924" s="171" t="s">
        <v>828</v>
      </c>
      <c r="O924" s="171" t="s">
        <v>771</v>
      </c>
      <c r="P924" s="171" t="s">
        <v>830</v>
      </c>
    </row>
    <row r="925" spans="11:16">
      <c r="K925" s="339">
        <v>46611</v>
      </c>
      <c r="L925" s="171" t="s">
        <v>837</v>
      </c>
      <c r="N925" s="171" t="s">
        <v>828</v>
      </c>
      <c r="O925" s="171" t="s">
        <v>829</v>
      </c>
      <c r="P925" s="171" t="s">
        <v>830</v>
      </c>
    </row>
    <row r="926" spans="11:16">
      <c r="K926" s="339">
        <v>46612</v>
      </c>
      <c r="L926" s="171" t="s">
        <v>838</v>
      </c>
      <c r="N926" s="171" t="s">
        <v>770</v>
      </c>
      <c r="O926" s="171" t="s">
        <v>829</v>
      </c>
      <c r="P926" s="171" t="s">
        <v>772</v>
      </c>
    </row>
    <row r="927" spans="11:16">
      <c r="K927" s="339">
        <v>46613</v>
      </c>
      <c r="L927" s="171" t="s">
        <v>839</v>
      </c>
      <c r="N927" s="171" t="s">
        <v>770</v>
      </c>
      <c r="O927" s="171" t="s">
        <v>829</v>
      </c>
      <c r="P927" s="171" t="s">
        <v>772</v>
      </c>
    </row>
    <row r="928" spans="11:16">
      <c r="K928" s="339">
        <v>46614</v>
      </c>
      <c r="L928" s="171" t="s">
        <v>840</v>
      </c>
      <c r="N928" s="171" t="s">
        <v>770</v>
      </c>
      <c r="O928" s="171" t="s">
        <v>829</v>
      </c>
      <c r="P928" s="171" t="s">
        <v>772</v>
      </c>
    </row>
    <row r="929" spans="11:16">
      <c r="K929" s="339">
        <v>46615</v>
      </c>
      <c r="L929" s="171" t="s">
        <v>833</v>
      </c>
      <c r="N929" s="171" t="s">
        <v>834</v>
      </c>
      <c r="O929" s="171" t="s">
        <v>828</v>
      </c>
      <c r="P929" s="171" t="s">
        <v>829</v>
      </c>
    </row>
    <row r="930" spans="11:16">
      <c r="K930" s="339">
        <v>46616</v>
      </c>
      <c r="L930" s="171" t="s">
        <v>835</v>
      </c>
      <c r="N930" s="171" t="s">
        <v>830</v>
      </c>
      <c r="O930" s="171" t="s">
        <v>828</v>
      </c>
      <c r="P930" s="171" t="s">
        <v>771</v>
      </c>
    </row>
    <row r="931" spans="11:16">
      <c r="K931" s="339">
        <v>46617</v>
      </c>
      <c r="L931" s="171" t="s">
        <v>836</v>
      </c>
      <c r="N931" s="171" t="s">
        <v>830</v>
      </c>
      <c r="O931" s="171" t="s">
        <v>770</v>
      </c>
      <c r="P931" s="171" t="s">
        <v>771</v>
      </c>
    </row>
    <row r="932" spans="11:16">
      <c r="K932" s="339">
        <v>46618</v>
      </c>
      <c r="L932" s="171" t="s">
        <v>837</v>
      </c>
      <c r="N932" s="171" t="s">
        <v>830</v>
      </c>
      <c r="O932" s="171" t="s">
        <v>828</v>
      </c>
      <c r="P932" s="171" t="s">
        <v>771</v>
      </c>
    </row>
    <row r="933" spans="11:16">
      <c r="K933" s="339">
        <v>46619</v>
      </c>
      <c r="L933" s="171" t="s">
        <v>838</v>
      </c>
      <c r="N933" s="171" t="s">
        <v>772</v>
      </c>
      <c r="O933" s="171" t="s">
        <v>828</v>
      </c>
      <c r="P933" s="171" t="s">
        <v>829</v>
      </c>
    </row>
    <row r="934" spans="11:16">
      <c r="K934" s="339">
        <v>46620</v>
      </c>
      <c r="L934" s="171" t="s">
        <v>839</v>
      </c>
      <c r="N934" s="171" t="s">
        <v>772</v>
      </c>
      <c r="O934" s="171" t="s">
        <v>828</v>
      </c>
      <c r="P934" s="171" t="s">
        <v>771</v>
      </c>
    </row>
    <row r="935" spans="11:16">
      <c r="K935" s="339">
        <v>46621</v>
      </c>
      <c r="L935" s="171" t="s">
        <v>840</v>
      </c>
      <c r="N935" s="171" t="s">
        <v>830</v>
      </c>
      <c r="O935" s="171" t="s">
        <v>828</v>
      </c>
      <c r="P935" s="171" t="s">
        <v>829</v>
      </c>
    </row>
    <row r="936" spans="11:16">
      <c r="K936" s="339">
        <v>46622</v>
      </c>
      <c r="L936" s="171" t="s">
        <v>833</v>
      </c>
      <c r="N936" s="171" t="s">
        <v>829</v>
      </c>
      <c r="O936" s="171" t="s">
        <v>772</v>
      </c>
      <c r="P936" s="171" t="s">
        <v>828</v>
      </c>
    </row>
    <row r="937" spans="11:16">
      <c r="K937" s="339">
        <v>46623</v>
      </c>
      <c r="L937" s="171" t="s">
        <v>835</v>
      </c>
      <c r="N937" s="171" t="s">
        <v>771</v>
      </c>
      <c r="O937" s="171" t="s">
        <v>772</v>
      </c>
      <c r="P937" s="171" t="s">
        <v>828</v>
      </c>
    </row>
    <row r="938" spans="11:16">
      <c r="K938" s="339">
        <v>46624</v>
      </c>
      <c r="L938" s="171" t="s">
        <v>836</v>
      </c>
      <c r="N938" s="171" t="s">
        <v>831</v>
      </c>
      <c r="O938" s="171" t="s">
        <v>830</v>
      </c>
      <c r="P938" s="171" t="s">
        <v>770</v>
      </c>
    </row>
    <row r="939" spans="11:16">
      <c r="K939" s="339">
        <v>46625</v>
      </c>
      <c r="L939" s="171" t="s">
        <v>837</v>
      </c>
      <c r="N939" s="171" t="s">
        <v>829</v>
      </c>
      <c r="O939" s="171" t="s">
        <v>830</v>
      </c>
      <c r="P939" s="171" t="s">
        <v>828</v>
      </c>
    </row>
    <row r="940" spans="11:16">
      <c r="K940" s="339">
        <v>46626</v>
      </c>
      <c r="L940" s="171" t="s">
        <v>838</v>
      </c>
      <c r="N940" s="171" t="s">
        <v>771</v>
      </c>
      <c r="O940" s="171" t="s">
        <v>772</v>
      </c>
      <c r="P940" s="171" t="s">
        <v>770</v>
      </c>
    </row>
    <row r="941" spans="11:16">
      <c r="K941" s="339">
        <v>46627</v>
      </c>
      <c r="L941" s="171" t="s">
        <v>839</v>
      </c>
      <c r="N941" s="171" t="s">
        <v>829</v>
      </c>
      <c r="O941" s="171" t="s">
        <v>830</v>
      </c>
      <c r="P941" s="171" t="s">
        <v>770</v>
      </c>
    </row>
    <row r="942" spans="11:16">
      <c r="K942" s="339">
        <v>46628</v>
      </c>
      <c r="L942" s="171" t="s">
        <v>840</v>
      </c>
      <c r="N942" s="171" t="s">
        <v>771</v>
      </c>
      <c r="O942" s="171" t="s">
        <v>772</v>
      </c>
      <c r="P942" s="171" t="s">
        <v>828</v>
      </c>
    </row>
    <row r="943" spans="11:16">
      <c r="K943" s="339">
        <v>46629</v>
      </c>
      <c r="L943" s="171" t="s">
        <v>833</v>
      </c>
      <c r="N943" s="171" t="s">
        <v>828</v>
      </c>
      <c r="O943" s="171" t="s">
        <v>771</v>
      </c>
      <c r="P943" s="171" t="s">
        <v>830</v>
      </c>
    </row>
    <row r="944" spans="11:16">
      <c r="K944" s="339">
        <v>46630</v>
      </c>
      <c r="L944" s="171" t="s">
        <v>835</v>
      </c>
      <c r="N944" s="171" t="s">
        <v>770</v>
      </c>
      <c r="O944" s="171" t="s">
        <v>829</v>
      </c>
      <c r="P944" s="171" t="s">
        <v>830</v>
      </c>
    </row>
    <row r="945" spans="11:16">
      <c r="K945" s="339">
        <v>46631</v>
      </c>
      <c r="L945" s="171" t="s">
        <v>836</v>
      </c>
      <c r="N945" s="171" t="s">
        <v>828</v>
      </c>
      <c r="O945" s="171" t="s">
        <v>829</v>
      </c>
      <c r="P945" s="171" t="s">
        <v>772</v>
      </c>
    </row>
    <row r="946" spans="11:16">
      <c r="K946" s="339">
        <v>46632</v>
      </c>
      <c r="L946" s="171" t="s">
        <v>837</v>
      </c>
      <c r="N946" s="171" t="s">
        <v>828</v>
      </c>
      <c r="O946" s="171" t="s">
        <v>771</v>
      </c>
      <c r="P946" s="171" t="s">
        <v>772</v>
      </c>
    </row>
    <row r="947" spans="11:16">
      <c r="K947" s="339">
        <v>46633</v>
      </c>
      <c r="L947" s="171" t="s">
        <v>838</v>
      </c>
      <c r="N947" s="171" t="s">
        <v>828</v>
      </c>
      <c r="O947" s="171" t="s">
        <v>831</v>
      </c>
      <c r="P947" s="171" t="s">
        <v>830</v>
      </c>
    </row>
    <row r="948" spans="11:16">
      <c r="K948" s="339">
        <v>46634</v>
      </c>
      <c r="L948" s="171" t="s">
        <v>839</v>
      </c>
      <c r="N948" s="171" t="s">
        <v>770</v>
      </c>
      <c r="O948" s="171" t="s">
        <v>829</v>
      </c>
      <c r="P948" s="171" t="s">
        <v>830</v>
      </c>
    </row>
    <row r="949" spans="11:16">
      <c r="K949" s="339">
        <v>46635</v>
      </c>
      <c r="L949" s="171" t="s">
        <v>840</v>
      </c>
      <c r="N949" s="171" t="s">
        <v>828</v>
      </c>
      <c r="O949" s="171" t="s">
        <v>771</v>
      </c>
      <c r="P949" s="171" t="s">
        <v>772</v>
      </c>
    </row>
    <row r="950" spans="11:16">
      <c r="K950" s="339">
        <v>46636</v>
      </c>
      <c r="L950" s="171" t="s">
        <v>833</v>
      </c>
      <c r="N950" s="171" t="s">
        <v>772</v>
      </c>
      <c r="O950" s="171" t="s">
        <v>828</v>
      </c>
      <c r="P950" s="171" t="s">
        <v>829</v>
      </c>
    </row>
    <row r="951" spans="11:16">
      <c r="K951" s="339">
        <v>46637</v>
      </c>
      <c r="L951" s="171" t="s">
        <v>835</v>
      </c>
      <c r="N951" s="171" t="s">
        <v>772</v>
      </c>
      <c r="O951" s="171" t="s">
        <v>828</v>
      </c>
      <c r="P951" s="171" t="s">
        <v>829</v>
      </c>
    </row>
    <row r="952" spans="11:16">
      <c r="K952" s="339">
        <v>46638</v>
      </c>
      <c r="L952" s="171" t="s">
        <v>836</v>
      </c>
      <c r="N952" s="171" t="s">
        <v>830</v>
      </c>
      <c r="O952" s="171" t="s">
        <v>770</v>
      </c>
      <c r="P952" s="171" t="s">
        <v>771</v>
      </c>
    </row>
    <row r="953" spans="11:16">
      <c r="K953" s="339">
        <v>46639</v>
      </c>
      <c r="L953" s="171" t="s">
        <v>837</v>
      </c>
      <c r="N953" s="171" t="s">
        <v>830</v>
      </c>
      <c r="O953" s="171" t="s">
        <v>828</v>
      </c>
      <c r="P953" s="171" t="s">
        <v>829</v>
      </c>
    </row>
    <row r="954" spans="11:16">
      <c r="K954" s="339">
        <v>46640</v>
      </c>
      <c r="L954" s="171" t="s">
        <v>838</v>
      </c>
      <c r="N954" s="171" t="s">
        <v>830</v>
      </c>
      <c r="O954" s="171" t="s">
        <v>770</v>
      </c>
      <c r="P954" s="171" t="s">
        <v>771</v>
      </c>
    </row>
    <row r="955" spans="11:16">
      <c r="K955" s="339">
        <v>46641</v>
      </c>
      <c r="L955" s="171" t="s">
        <v>839</v>
      </c>
      <c r="N955" s="171" t="s">
        <v>772</v>
      </c>
      <c r="O955" s="171" t="s">
        <v>828</v>
      </c>
      <c r="P955" s="171" t="s">
        <v>829</v>
      </c>
    </row>
    <row r="956" spans="11:16">
      <c r="K956" s="339">
        <v>46642</v>
      </c>
      <c r="L956" s="171" t="s">
        <v>840</v>
      </c>
      <c r="N956" s="171" t="s">
        <v>830</v>
      </c>
      <c r="O956" s="171" t="s">
        <v>770</v>
      </c>
      <c r="P956" s="171" t="s">
        <v>829</v>
      </c>
    </row>
    <row r="957" spans="11:16">
      <c r="K957" s="339">
        <v>46643</v>
      </c>
      <c r="L957" s="171" t="s">
        <v>833</v>
      </c>
      <c r="N957" s="171" t="s">
        <v>771</v>
      </c>
      <c r="O957" s="171" t="s">
        <v>772</v>
      </c>
      <c r="P957" s="171" t="s">
        <v>828</v>
      </c>
    </row>
    <row r="958" spans="11:16">
      <c r="K958" s="339">
        <v>46644</v>
      </c>
      <c r="L958" s="171" t="s">
        <v>835</v>
      </c>
      <c r="N958" s="171" t="s">
        <v>829</v>
      </c>
      <c r="O958" s="171" t="s">
        <v>772</v>
      </c>
      <c r="P958" s="171" t="s">
        <v>828</v>
      </c>
    </row>
    <row r="959" spans="11:16">
      <c r="K959" s="339">
        <v>46645</v>
      </c>
      <c r="L959" s="171" t="s">
        <v>836</v>
      </c>
      <c r="N959" s="171" t="s">
        <v>831</v>
      </c>
      <c r="O959" s="171" t="s">
        <v>772</v>
      </c>
      <c r="P959" s="171" t="s">
        <v>828</v>
      </c>
    </row>
    <row r="960" spans="11:16">
      <c r="K960" s="339">
        <v>46646</v>
      </c>
      <c r="L960" s="171" t="s">
        <v>837</v>
      </c>
      <c r="N960" s="171" t="s">
        <v>829</v>
      </c>
      <c r="O960" s="171" t="s">
        <v>830</v>
      </c>
      <c r="P960" s="171" t="s">
        <v>828</v>
      </c>
    </row>
    <row r="961" spans="11:16">
      <c r="K961" s="339">
        <v>46647</v>
      </c>
      <c r="L961" s="171" t="s">
        <v>838</v>
      </c>
      <c r="N961" s="171" t="s">
        <v>829</v>
      </c>
      <c r="O961" s="171" t="s">
        <v>834</v>
      </c>
      <c r="P961" s="171" t="s">
        <v>828</v>
      </c>
    </row>
    <row r="962" spans="11:16">
      <c r="K962" s="339">
        <v>46648</v>
      </c>
      <c r="L962" s="171" t="s">
        <v>839</v>
      </c>
      <c r="N962" s="171" t="s">
        <v>829</v>
      </c>
      <c r="O962" s="171" t="s">
        <v>830</v>
      </c>
      <c r="P962" s="171" t="s">
        <v>770</v>
      </c>
    </row>
    <row r="963" spans="11:16">
      <c r="K963" s="339">
        <v>46649</v>
      </c>
      <c r="L963" s="171" t="s">
        <v>840</v>
      </c>
      <c r="N963" s="171" t="s">
        <v>829</v>
      </c>
      <c r="O963" s="171" t="s">
        <v>772</v>
      </c>
      <c r="P963" s="171" t="s">
        <v>828</v>
      </c>
    </row>
    <row r="964" spans="11:16">
      <c r="K964" s="339">
        <v>46650</v>
      </c>
      <c r="L964" s="171" t="s">
        <v>833</v>
      </c>
      <c r="N964" s="171" t="s">
        <v>770</v>
      </c>
      <c r="O964" s="171" t="s">
        <v>829</v>
      </c>
      <c r="P964" s="171" t="s">
        <v>830</v>
      </c>
    </row>
    <row r="965" spans="11:16">
      <c r="K965" s="339">
        <v>46651</v>
      </c>
      <c r="L965" s="171" t="s">
        <v>835</v>
      </c>
      <c r="N965" s="171" t="s">
        <v>828</v>
      </c>
      <c r="O965" s="171" t="s">
        <v>829</v>
      </c>
      <c r="P965" s="171" t="s">
        <v>830</v>
      </c>
    </row>
    <row r="966" spans="11:16">
      <c r="K966" s="339">
        <v>46652</v>
      </c>
      <c r="L966" s="171" t="s">
        <v>836</v>
      </c>
      <c r="N966" s="171" t="s">
        <v>770</v>
      </c>
      <c r="O966" s="171" t="s">
        <v>829</v>
      </c>
      <c r="P966" s="171" t="s">
        <v>834</v>
      </c>
    </row>
    <row r="967" spans="11:16">
      <c r="K967" s="339">
        <v>46653</v>
      </c>
      <c r="L967" s="171" t="s">
        <v>837</v>
      </c>
      <c r="N967" s="171" t="s">
        <v>832</v>
      </c>
      <c r="O967" s="171" t="s">
        <v>771</v>
      </c>
      <c r="P967" s="171" t="s">
        <v>830</v>
      </c>
    </row>
    <row r="968" spans="11:16">
      <c r="K968" s="339">
        <v>46654</v>
      </c>
      <c r="L968" s="171" t="s">
        <v>838</v>
      </c>
      <c r="N968" s="171" t="s">
        <v>828</v>
      </c>
      <c r="O968" s="171" t="s">
        <v>829</v>
      </c>
      <c r="P968" s="171" t="s">
        <v>830</v>
      </c>
    </row>
    <row r="969" spans="11:16">
      <c r="K969" s="339">
        <v>46655</v>
      </c>
      <c r="L969" s="171" t="s">
        <v>839</v>
      </c>
      <c r="N969" s="171" t="s">
        <v>828</v>
      </c>
      <c r="O969" s="171" t="s">
        <v>831</v>
      </c>
      <c r="P969" s="171" t="s">
        <v>772</v>
      </c>
    </row>
    <row r="970" spans="11:16">
      <c r="K970" s="339">
        <v>46656</v>
      </c>
      <c r="L970" s="171" t="s">
        <v>840</v>
      </c>
      <c r="N970" s="171" t="s">
        <v>828</v>
      </c>
      <c r="O970" s="171" t="s">
        <v>771</v>
      </c>
      <c r="P970" s="171" t="s">
        <v>772</v>
      </c>
    </row>
    <row r="971" spans="11:16">
      <c r="K971" s="339">
        <v>46657</v>
      </c>
      <c r="L971" s="171" t="s">
        <v>833</v>
      </c>
      <c r="N971" s="171" t="s">
        <v>830</v>
      </c>
      <c r="O971" s="171" t="s">
        <v>828</v>
      </c>
      <c r="P971" s="171" t="s">
        <v>829</v>
      </c>
    </row>
    <row r="972" spans="11:16">
      <c r="K972" s="339">
        <v>46658</v>
      </c>
      <c r="L972" s="171" t="s">
        <v>835</v>
      </c>
      <c r="N972" s="171" t="s">
        <v>830</v>
      </c>
      <c r="O972" s="171" t="s">
        <v>770</v>
      </c>
      <c r="P972" s="171" t="s">
        <v>831</v>
      </c>
    </row>
    <row r="973" spans="11:16">
      <c r="K973" s="339">
        <v>46659</v>
      </c>
      <c r="L973" s="171" t="s">
        <v>836</v>
      </c>
      <c r="N973" s="171" t="s">
        <v>772</v>
      </c>
      <c r="O973" s="171" t="s">
        <v>828</v>
      </c>
      <c r="P973" s="171" t="s">
        <v>771</v>
      </c>
    </row>
    <row r="974" spans="11:16">
      <c r="K974" s="339">
        <v>46660</v>
      </c>
      <c r="L974" s="171" t="s">
        <v>837</v>
      </c>
      <c r="N974" s="171" t="s">
        <v>772</v>
      </c>
      <c r="O974" s="171" t="s">
        <v>828</v>
      </c>
      <c r="P974" s="171" t="s">
        <v>829</v>
      </c>
    </row>
    <row r="975" spans="11:16">
      <c r="K975" s="339">
        <v>46661</v>
      </c>
      <c r="L975" s="171" t="s">
        <v>838</v>
      </c>
      <c r="N975" s="171" t="s">
        <v>830</v>
      </c>
      <c r="O975" s="171" t="s">
        <v>770</v>
      </c>
      <c r="P975" s="171" t="s">
        <v>771</v>
      </c>
    </row>
    <row r="976" spans="11:16">
      <c r="K976" s="339">
        <v>46662</v>
      </c>
      <c r="L976" s="171" t="s">
        <v>839</v>
      </c>
      <c r="N976" s="171" t="s">
        <v>830</v>
      </c>
      <c r="O976" s="171" t="s">
        <v>828</v>
      </c>
      <c r="P976" s="171" t="s">
        <v>831</v>
      </c>
    </row>
    <row r="977" spans="11:16">
      <c r="K977" s="339">
        <v>46663</v>
      </c>
      <c r="L977" s="171" t="s">
        <v>840</v>
      </c>
      <c r="N977" s="171" t="s">
        <v>830</v>
      </c>
      <c r="O977" s="171" t="s">
        <v>770</v>
      </c>
      <c r="P977" s="171" t="s">
        <v>829</v>
      </c>
    </row>
    <row r="978" spans="11:16">
      <c r="K978" s="339">
        <v>46664</v>
      </c>
      <c r="L978" s="171" t="s">
        <v>833</v>
      </c>
      <c r="N978" s="171" t="s">
        <v>771</v>
      </c>
      <c r="O978" s="171" t="s">
        <v>830</v>
      </c>
      <c r="P978" s="171" t="s">
        <v>828</v>
      </c>
    </row>
    <row r="979" spans="11:16">
      <c r="K979" s="339">
        <v>46665</v>
      </c>
      <c r="L979" s="171" t="s">
        <v>835</v>
      </c>
      <c r="N979" s="171" t="s">
        <v>829</v>
      </c>
      <c r="O979" s="171" t="s">
        <v>830</v>
      </c>
      <c r="P979" s="171" t="s">
        <v>828</v>
      </c>
    </row>
    <row r="980" spans="11:16">
      <c r="K980" s="339">
        <v>46666</v>
      </c>
      <c r="L980" s="171" t="s">
        <v>836</v>
      </c>
      <c r="N980" s="171" t="s">
        <v>831</v>
      </c>
      <c r="O980" s="171" t="s">
        <v>830</v>
      </c>
      <c r="P980" s="171" t="s">
        <v>828</v>
      </c>
    </row>
    <row r="981" spans="11:16">
      <c r="K981" s="339">
        <v>46667</v>
      </c>
      <c r="L981" s="171" t="s">
        <v>837</v>
      </c>
      <c r="N981" s="171" t="s">
        <v>829</v>
      </c>
      <c r="O981" s="171" t="s">
        <v>772</v>
      </c>
      <c r="P981" s="171" t="s">
        <v>770</v>
      </c>
    </row>
    <row r="982" spans="11:16">
      <c r="K982" s="339">
        <v>46668</v>
      </c>
      <c r="L982" s="171" t="s">
        <v>838</v>
      </c>
      <c r="N982" s="171" t="s">
        <v>831</v>
      </c>
      <c r="O982" s="171" t="s">
        <v>830</v>
      </c>
      <c r="P982" s="171" t="s">
        <v>770</v>
      </c>
    </row>
    <row r="983" spans="11:16">
      <c r="K983" s="339">
        <v>46669</v>
      </c>
      <c r="L983" s="171" t="s">
        <v>839</v>
      </c>
      <c r="N983" s="171" t="s">
        <v>829</v>
      </c>
      <c r="O983" s="171" t="s">
        <v>772</v>
      </c>
      <c r="P983" s="171" t="s">
        <v>828</v>
      </c>
    </row>
    <row r="984" spans="11:16">
      <c r="K984" s="339">
        <v>46670</v>
      </c>
      <c r="L984" s="171" t="s">
        <v>840</v>
      </c>
      <c r="N984" s="171" t="s">
        <v>829</v>
      </c>
      <c r="O984" s="171" t="s">
        <v>830</v>
      </c>
      <c r="P984" s="171" t="s">
        <v>828</v>
      </c>
    </row>
    <row r="985" spans="11:16">
      <c r="K985" s="339">
        <v>46671</v>
      </c>
      <c r="L985" s="171" t="s">
        <v>833</v>
      </c>
      <c r="N985" s="171" t="s">
        <v>770</v>
      </c>
      <c r="O985" s="171" t="s">
        <v>829</v>
      </c>
      <c r="P985" s="171" t="s">
        <v>830</v>
      </c>
    </row>
    <row r="986" spans="11:16">
      <c r="K986" s="339">
        <v>46672</v>
      </c>
      <c r="L986" s="171" t="s">
        <v>835</v>
      </c>
      <c r="N986" s="171" t="s">
        <v>828</v>
      </c>
      <c r="O986" s="171" t="s">
        <v>831</v>
      </c>
      <c r="P986" s="171" t="s">
        <v>772</v>
      </c>
    </row>
    <row r="987" spans="11:16">
      <c r="K987" s="339">
        <v>46673</v>
      </c>
      <c r="L987" s="171" t="s">
        <v>836</v>
      </c>
      <c r="N987" s="171" t="s">
        <v>770</v>
      </c>
      <c r="O987" s="171" t="s">
        <v>829</v>
      </c>
      <c r="P987" s="171" t="s">
        <v>830</v>
      </c>
    </row>
    <row r="988" spans="11:16">
      <c r="K988" s="339">
        <v>46674</v>
      </c>
      <c r="L988" s="171" t="s">
        <v>837</v>
      </c>
      <c r="N988" s="171" t="s">
        <v>828</v>
      </c>
      <c r="O988" s="171" t="s">
        <v>771</v>
      </c>
      <c r="P988" s="171" t="s">
        <v>830</v>
      </c>
    </row>
    <row r="989" spans="11:16">
      <c r="K989" s="339">
        <v>46675</v>
      </c>
      <c r="L989" s="171" t="s">
        <v>838</v>
      </c>
      <c r="N989" s="171" t="s">
        <v>828</v>
      </c>
      <c r="O989" s="171" t="s">
        <v>771</v>
      </c>
      <c r="P989" s="171" t="s">
        <v>772</v>
      </c>
    </row>
    <row r="990" spans="11:16">
      <c r="K990" s="339">
        <v>46676</v>
      </c>
      <c r="L990" s="171" t="s">
        <v>839</v>
      </c>
      <c r="N990" s="171" t="s">
        <v>828</v>
      </c>
      <c r="O990" s="171" t="s">
        <v>829</v>
      </c>
      <c r="P990" s="171" t="s">
        <v>830</v>
      </c>
    </row>
    <row r="991" spans="11:16">
      <c r="K991" s="339">
        <v>46677</v>
      </c>
      <c r="L991" s="171" t="s">
        <v>840</v>
      </c>
      <c r="N991" s="171" t="s">
        <v>828</v>
      </c>
      <c r="O991" s="171" t="s">
        <v>771</v>
      </c>
      <c r="P991" s="171" t="s">
        <v>830</v>
      </c>
    </row>
    <row r="992" spans="11:16">
      <c r="K992" s="339">
        <v>46678</v>
      </c>
      <c r="L992" s="171" t="s">
        <v>833</v>
      </c>
      <c r="N992" s="171" t="s">
        <v>834</v>
      </c>
      <c r="O992" s="171" t="s">
        <v>770</v>
      </c>
      <c r="P992" s="171" t="s">
        <v>829</v>
      </c>
    </row>
    <row r="993" spans="11:16">
      <c r="K993" s="339">
        <v>46679</v>
      </c>
      <c r="L993" s="171" t="s">
        <v>835</v>
      </c>
      <c r="N993" s="171" t="s">
        <v>772</v>
      </c>
      <c r="O993" s="171" t="s">
        <v>770</v>
      </c>
      <c r="P993" s="171" t="s">
        <v>771</v>
      </c>
    </row>
    <row r="994" spans="11:16">
      <c r="K994" s="339">
        <v>46680</v>
      </c>
      <c r="L994" s="171" t="s">
        <v>836</v>
      </c>
      <c r="N994" s="171" t="s">
        <v>830</v>
      </c>
      <c r="O994" s="171" t="s">
        <v>828</v>
      </c>
      <c r="P994" s="171" t="s">
        <v>829</v>
      </c>
    </row>
    <row r="995" spans="11:16">
      <c r="K995" s="339">
        <v>46681</v>
      </c>
      <c r="L995" s="171" t="s">
        <v>837</v>
      </c>
      <c r="N995" s="171" t="s">
        <v>830</v>
      </c>
      <c r="O995" s="171" t="s">
        <v>770</v>
      </c>
      <c r="P995" s="171" t="s">
        <v>771</v>
      </c>
    </row>
    <row r="996" spans="11:16">
      <c r="K996" s="339">
        <v>46682</v>
      </c>
      <c r="L996" s="171" t="s">
        <v>838</v>
      </c>
      <c r="N996" s="171" t="s">
        <v>834</v>
      </c>
      <c r="O996" s="171" t="s">
        <v>828</v>
      </c>
      <c r="P996" s="171" t="s">
        <v>829</v>
      </c>
    </row>
    <row r="997" spans="11:16">
      <c r="K997" s="339">
        <v>46683</v>
      </c>
      <c r="L997" s="171" t="s">
        <v>839</v>
      </c>
      <c r="N997" s="171" t="s">
        <v>830</v>
      </c>
      <c r="O997" s="171" t="s">
        <v>828</v>
      </c>
      <c r="P997" s="171" t="s">
        <v>829</v>
      </c>
    </row>
    <row r="998" spans="11:16">
      <c r="K998" s="339">
        <v>46684</v>
      </c>
      <c r="L998" s="171" t="s">
        <v>840</v>
      </c>
      <c r="N998" s="171" t="s">
        <v>772</v>
      </c>
      <c r="O998" s="171" t="s">
        <v>828</v>
      </c>
      <c r="P998" s="171" t="s">
        <v>829</v>
      </c>
    </row>
    <row r="999" spans="11:16">
      <c r="K999" s="339">
        <v>46685</v>
      </c>
      <c r="L999" s="171" t="s">
        <v>833</v>
      </c>
      <c r="N999" s="171" t="s">
        <v>829</v>
      </c>
      <c r="O999" s="171" t="s">
        <v>772</v>
      </c>
      <c r="P999" s="171" t="s">
        <v>832</v>
      </c>
    </row>
    <row r="1000" spans="11:16">
      <c r="K1000" s="339">
        <v>46686</v>
      </c>
      <c r="L1000" s="171" t="s">
        <v>835</v>
      </c>
      <c r="N1000" s="171" t="s">
        <v>829</v>
      </c>
      <c r="O1000" s="171" t="s">
        <v>772</v>
      </c>
      <c r="P1000" s="171" t="s">
        <v>828</v>
      </c>
    </row>
    <row r="1001" spans="11:16">
      <c r="K1001" s="339">
        <v>46687</v>
      </c>
      <c r="L1001" s="171" t="s">
        <v>836</v>
      </c>
      <c r="N1001" s="171" t="s">
        <v>771</v>
      </c>
      <c r="O1001" s="171" t="s">
        <v>830</v>
      </c>
      <c r="P1001" s="171" t="s">
        <v>770</v>
      </c>
    </row>
    <row r="1002" spans="11:16">
      <c r="K1002" s="339">
        <v>46688</v>
      </c>
      <c r="L1002" s="171" t="s">
        <v>837</v>
      </c>
      <c r="N1002" s="171" t="s">
        <v>829</v>
      </c>
      <c r="O1002" s="171" t="s">
        <v>830</v>
      </c>
      <c r="P1002" s="171" t="s">
        <v>832</v>
      </c>
    </row>
    <row r="1003" spans="11:16">
      <c r="K1003" s="339">
        <v>46689</v>
      </c>
      <c r="L1003" s="171" t="s">
        <v>838</v>
      </c>
      <c r="N1003" s="171" t="s">
        <v>829</v>
      </c>
      <c r="O1003" s="171" t="s">
        <v>772</v>
      </c>
      <c r="P1003" s="171" t="s">
        <v>770</v>
      </c>
    </row>
    <row r="1004" spans="11:16">
      <c r="K1004" s="339">
        <v>46690</v>
      </c>
      <c r="L1004" s="171" t="s">
        <v>839</v>
      </c>
      <c r="N1004" s="171" t="s">
        <v>771</v>
      </c>
      <c r="O1004" s="171" t="s">
        <v>772</v>
      </c>
      <c r="P1004" s="171" t="s">
        <v>828</v>
      </c>
    </row>
    <row r="1005" spans="11:16">
      <c r="K1005" s="339">
        <v>46691</v>
      </c>
      <c r="L1005" s="171" t="s">
        <v>840</v>
      </c>
      <c r="N1005" s="171" t="s">
        <v>829</v>
      </c>
      <c r="O1005" s="171" t="s">
        <v>830</v>
      </c>
      <c r="P1005" s="171" t="s">
        <v>828</v>
      </c>
    </row>
    <row r="1006" spans="11:16">
      <c r="K1006" s="339">
        <v>46692</v>
      </c>
      <c r="L1006" s="171" t="s">
        <v>833</v>
      </c>
      <c r="N1006" s="171" t="s">
        <v>770</v>
      </c>
      <c r="O1006" s="171" t="s">
        <v>829</v>
      </c>
      <c r="P1006" s="171" t="s">
        <v>830</v>
      </c>
    </row>
    <row r="1007" spans="11:16">
      <c r="K1007" s="339">
        <v>46693</v>
      </c>
      <c r="L1007" s="171" t="s">
        <v>835</v>
      </c>
      <c r="N1007" s="171" t="s">
        <v>828</v>
      </c>
      <c r="O1007" s="171" t="s">
        <v>831</v>
      </c>
      <c r="P1007" s="171" t="s">
        <v>830</v>
      </c>
    </row>
    <row r="1008" spans="11:16">
      <c r="K1008" s="339">
        <v>46694</v>
      </c>
      <c r="L1008" s="171" t="s">
        <v>836</v>
      </c>
      <c r="N1008" s="171" t="s">
        <v>832</v>
      </c>
      <c r="O1008" s="171" t="s">
        <v>829</v>
      </c>
      <c r="P1008" s="171" t="s">
        <v>830</v>
      </c>
    </row>
    <row r="1009" spans="11:16">
      <c r="K1009" s="339">
        <v>46695</v>
      </c>
      <c r="L1009" s="171" t="s">
        <v>837</v>
      </c>
      <c r="N1009" s="171" t="s">
        <v>828</v>
      </c>
      <c r="O1009" s="171" t="s">
        <v>829</v>
      </c>
      <c r="P1009" s="171" t="s">
        <v>834</v>
      </c>
    </row>
    <row r="1010" spans="11:16">
      <c r="K1010" s="339">
        <v>46696</v>
      </c>
      <c r="L1010" s="171" t="s">
        <v>838</v>
      </c>
      <c r="N1010" s="171" t="s">
        <v>828</v>
      </c>
      <c r="O1010" s="171" t="s">
        <v>829</v>
      </c>
      <c r="P1010" s="171" t="s">
        <v>830</v>
      </c>
    </row>
    <row r="1011" spans="11:16">
      <c r="K1011" s="339">
        <v>46697</v>
      </c>
      <c r="L1011" s="171" t="s">
        <v>839</v>
      </c>
      <c r="N1011" s="171" t="s">
        <v>770</v>
      </c>
      <c r="O1011" s="171" t="s">
        <v>829</v>
      </c>
      <c r="P1011" s="171" t="s">
        <v>772</v>
      </c>
    </row>
    <row r="1012" spans="11:16">
      <c r="K1012" s="339">
        <v>46698</v>
      </c>
      <c r="L1012" s="171" t="s">
        <v>840</v>
      </c>
      <c r="N1012" s="171" t="s">
        <v>832</v>
      </c>
      <c r="O1012" s="171" t="s">
        <v>771</v>
      </c>
      <c r="P1012" s="171" t="s">
        <v>830</v>
      </c>
    </row>
    <row r="1013" spans="11:16">
      <c r="K1013" s="339">
        <v>46699</v>
      </c>
      <c r="L1013" s="171" t="s">
        <v>833</v>
      </c>
      <c r="N1013" s="171" t="s">
        <v>830</v>
      </c>
      <c r="O1013" s="171" t="s">
        <v>828</v>
      </c>
      <c r="P1013" s="171" t="s">
        <v>771</v>
      </c>
    </row>
    <row r="1014" spans="11:16">
      <c r="K1014" s="339">
        <v>46700</v>
      </c>
      <c r="L1014" s="171" t="s">
        <v>835</v>
      </c>
      <c r="N1014" s="171" t="s">
        <v>830</v>
      </c>
      <c r="O1014" s="171" t="s">
        <v>770</v>
      </c>
      <c r="P1014" s="171" t="s">
        <v>831</v>
      </c>
    </row>
    <row r="1015" spans="11:16">
      <c r="K1015" s="339">
        <v>46701</v>
      </c>
      <c r="L1015" s="171" t="s">
        <v>836</v>
      </c>
      <c r="N1015" s="171" t="s">
        <v>830</v>
      </c>
      <c r="O1015" s="171" t="s">
        <v>770</v>
      </c>
      <c r="P1015" s="171" t="s">
        <v>829</v>
      </c>
    </row>
    <row r="1016" spans="11:16">
      <c r="K1016" s="339">
        <v>46702</v>
      </c>
      <c r="L1016" s="171" t="s">
        <v>837</v>
      </c>
      <c r="N1016" s="171" t="s">
        <v>772</v>
      </c>
      <c r="O1016" s="171" t="s">
        <v>770</v>
      </c>
      <c r="P1016" s="171" t="s">
        <v>771</v>
      </c>
    </row>
    <row r="1017" spans="11:16">
      <c r="K1017" s="339">
        <v>46703</v>
      </c>
      <c r="L1017" s="171" t="s">
        <v>838</v>
      </c>
      <c r="N1017" s="171" t="s">
        <v>830</v>
      </c>
      <c r="O1017" s="171" t="s">
        <v>828</v>
      </c>
      <c r="P1017" s="171" t="s">
        <v>829</v>
      </c>
    </row>
    <row r="1018" spans="11:16">
      <c r="K1018" s="339">
        <v>46704</v>
      </c>
      <c r="L1018" s="171" t="s">
        <v>839</v>
      </c>
      <c r="N1018" s="171" t="s">
        <v>830</v>
      </c>
      <c r="O1018" s="171" t="s">
        <v>770</v>
      </c>
      <c r="P1018" s="171" t="s">
        <v>831</v>
      </c>
    </row>
    <row r="1019" spans="11:16">
      <c r="K1019" s="339">
        <v>46705</v>
      </c>
      <c r="L1019" s="171" t="s">
        <v>840</v>
      </c>
      <c r="N1019" s="171" t="s">
        <v>772</v>
      </c>
      <c r="O1019" s="171" t="s">
        <v>828</v>
      </c>
      <c r="P1019" s="171" t="s">
        <v>771</v>
      </c>
    </row>
    <row r="1020" spans="11:16">
      <c r="K1020" s="339">
        <v>46706</v>
      </c>
      <c r="L1020" s="171" t="s">
        <v>833</v>
      </c>
      <c r="N1020" s="171" t="s">
        <v>771</v>
      </c>
      <c r="O1020" s="171" t="s">
        <v>830</v>
      </c>
      <c r="P1020" s="171" t="s">
        <v>828</v>
      </c>
    </row>
    <row r="1021" spans="11:16">
      <c r="K1021" s="339">
        <v>46707</v>
      </c>
      <c r="L1021" s="171" t="s">
        <v>835</v>
      </c>
      <c r="N1021" s="171" t="s">
        <v>829</v>
      </c>
      <c r="O1021" s="171" t="s">
        <v>772</v>
      </c>
      <c r="P1021" s="171" t="s">
        <v>770</v>
      </c>
    </row>
    <row r="1022" spans="11:16">
      <c r="K1022" s="339">
        <v>46708</v>
      </c>
      <c r="L1022" s="171" t="s">
        <v>836</v>
      </c>
      <c r="N1022" s="171" t="s">
        <v>829</v>
      </c>
      <c r="O1022" s="171" t="s">
        <v>830</v>
      </c>
      <c r="P1022" s="171" t="s">
        <v>832</v>
      </c>
    </row>
    <row r="1023" spans="11:16">
      <c r="K1023" s="339">
        <v>46709</v>
      </c>
      <c r="L1023" s="171" t="s">
        <v>837</v>
      </c>
      <c r="N1023" s="171" t="s">
        <v>829</v>
      </c>
      <c r="O1023" s="171" t="s">
        <v>772</v>
      </c>
      <c r="P1023" s="171" t="s">
        <v>828</v>
      </c>
    </row>
    <row r="1024" spans="11:16">
      <c r="K1024" s="339">
        <v>46710</v>
      </c>
      <c r="L1024" s="171" t="s">
        <v>838</v>
      </c>
      <c r="N1024" s="171" t="s">
        <v>771</v>
      </c>
      <c r="O1024" s="171" t="s">
        <v>830</v>
      </c>
      <c r="P1024" s="171" t="s">
        <v>828</v>
      </c>
    </row>
    <row r="1025" spans="11:16">
      <c r="K1025" s="339">
        <v>46711</v>
      </c>
      <c r="L1025" s="171" t="s">
        <v>839</v>
      </c>
      <c r="N1025" s="171" t="s">
        <v>829</v>
      </c>
      <c r="O1025" s="171" t="s">
        <v>830</v>
      </c>
      <c r="P1025" s="171" t="s">
        <v>828</v>
      </c>
    </row>
    <row r="1026" spans="11:16">
      <c r="K1026" s="339">
        <v>46712</v>
      </c>
      <c r="L1026" s="171" t="s">
        <v>840</v>
      </c>
      <c r="N1026" s="171" t="s">
        <v>831</v>
      </c>
      <c r="O1026" s="171" t="s">
        <v>830</v>
      </c>
      <c r="P1026" s="171" t="s">
        <v>828</v>
      </c>
    </row>
    <row r="1027" spans="11:16">
      <c r="K1027" s="339">
        <v>46713</v>
      </c>
      <c r="L1027" s="171" t="s">
        <v>833</v>
      </c>
      <c r="N1027" s="171" t="s">
        <v>828</v>
      </c>
      <c r="O1027" s="171" t="s">
        <v>771</v>
      </c>
      <c r="P1027" s="171" t="s">
        <v>772</v>
      </c>
    </row>
    <row r="1028" spans="11:16">
      <c r="K1028" s="339">
        <v>46714</v>
      </c>
      <c r="L1028" s="171" t="s">
        <v>835</v>
      </c>
      <c r="N1028" s="171" t="s">
        <v>770</v>
      </c>
      <c r="O1028" s="171" t="s">
        <v>829</v>
      </c>
      <c r="P1028" s="171" t="s">
        <v>830</v>
      </c>
    </row>
    <row r="1029" spans="11:16">
      <c r="K1029" s="339">
        <v>46715</v>
      </c>
      <c r="L1029" s="171" t="s">
        <v>836</v>
      </c>
      <c r="N1029" s="171" t="s">
        <v>828</v>
      </c>
      <c r="O1029" s="171" t="s">
        <v>829</v>
      </c>
      <c r="P1029" s="171" t="s">
        <v>772</v>
      </c>
    </row>
    <row r="1030" spans="11:16">
      <c r="K1030" s="339">
        <v>46716</v>
      </c>
      <c r="L1030" s="171" t="s">
        <v>837</v>
      </c>
      <c r="N1030" s="171" t="s">
        <v>770</v>
      </c>
      <c r="O1030" s="171" t="s">
        <v>831</v>
      </c>
      <c r="P1030" s="171" t="s">
        <v>830</v>
      </c>
    </row>
    <row r="1031" spans="11:16">
      <c r="K1031" s="339">
        <v>46717</v>
      </c>
      <c r="L1031" s="171" t="s">
        <v>838</v>
      </c>
      <c r="N1031" s="171" t="s">
        <v>828</v>
      </c>
      <c r="O1031" s="171" t="s">
        <v>829</v>
      </c>
      <c r="P1031" s="171" t="s">
        <v>830</v>
      </c>
    </row>
    <row r="1032" spans="11:16">
      <c r="K1032" s="339">
        <v>46718</v>
      </c>
      <c r="L1032" s="171" t="s">
        <v>839</v>
      </c>
      <c r="N1032" s="171" t="s">
        <v>828</v>
      </c>
      <c r="O1032" s="171" t="s">
        <v>771</v>
      </c>
      <c r="P1032" s="171" t="s">
        <v>830</v>
      </c>
    </row>
    <row r="1033" spans="11:16">
      <c r="K1033" s="339">
        <v>46719</v>
      </c>
      <c r="L1033" s="171" t="s">
        <v>840</v>
      </c>
      <c r="N1033" s="171" t="s">
        <v>828</v>
      </c>
      <c r="O1033" s="171" t="s">
        <v>829</v>
      </c>
      <c r="P1033" s="171" t="s">
        <v>830</v>
      </c>
    </row>
    <row r="1034" spans="11:16">
      <c r="K1034" s="339">
        <v>46720</v>
      </c>
      <c r="L1034" s="171" t="s">
        <v>833</v>
      </c>
      <c r="N1034" s="171" t="s">
        <v>772</v>
      </c>
      <c r="O1034" s="171" t="s">
        <v>832</v>
      </c>
      <c r="P1034" s="171" t="s">
        <v>771</v>
      </c>
    </row>
    <row r="1035" spans="11:16">
      <c r="K1035" s="339">
        <v>46721</v>
      </c>
      <c r="L1035" s="171" t="s">
        <v>835</v>
      </c>
      <c r="N1035" s="171" t="s">
        <v>772</v>
      </c>
      <c r="O1035" s="171" t="s">
        <v>828</v>
      </c>
      <c r="P1035" s="171" t="s">
        <v>771</v>
      </c>
    </row>
    <row r="1036" spans="11:16">
      <c r="K1036" s="339">
        <v>46722</v>
      </c>
      <c r="L1036" s="171" t="s">
        <v>836</v>
      </c>
      <c r="N1036" s="171" t="s">
        <v>830</v>
      </c>
      <c r="O1036" s="171" t="s">
        <v>828</v>
      </c>
      <c r="P1036" s="171" t="s">
        <v>829</v>
      </c>
    </row>
    <row r="1037" spans="11:16">
      <c r="K1037" s="339">
        <v>46723</v>
      </c>
      <c r="L1037" s="171" t="s">
        <v>837</v>
      </c>
      <c r="N1037" s="171" t="s">
        <v>830</v>
      </c>
      <c r="O1037" s="171" t="s">
        <v>770</v>
      </c>
      <c r="P1037" s="171" t="s">
        <v>829</v>
      </c>
    </row>
    <row r="1038" spans="11:16">
      <c r="K1038" s="339">
        <v>46724</v>
      </c>
      <c r="L1038" s="171" t="s">
        <v>838</v>
      </c>
      <c r="N1038" s="171" t="s">
        <v>772</v>
      </c>
      <c r="O1038" s="171" t="s">
        <v>770</v>
      </c>
      <c r="P1038" s="171" t="s">
        <v>829</v>
      </c>
    </row>
    <row r="1039" spans="11:16">
      <c r="K1039" s="339">
        <v>46725</v>
      </c>
      <c r="L1039" s="171" t="s">
        <v>839</v>
      </c>
      <c r="N1039" s="171" t="s">
        <v>772</v>
      </c>
      <c r="O1039" s="171" t="s">
        <v>770</v>
      </c>
      <c r="P1039" s="171" t="s">
        <v>829</v>
      </c>
    </row>
    <row r="1040" spans="11:16">
      <c r="K1040" s="339">
        <v>46726</v>
      </c>
      <c r="L1040" s="171" t="s">
        <v>840</v>
      </c>
      <c r="N1040" s="171" t="s">
        <v>772</v>
      </c>
      <c r="O1040" s="171" t="s">
        <v>832</v>
      </c>
      <c r="P1040" s="171" t="s">
        <v>829</v>
      </c>
    </row>
    <row r="1041" spans="11:16">
      <c r="K1041" s="339">
        <v>46727</v>
      </c>
      <c r="L1041" s="171" t="s">
        <v>833</v>
      </c>
      <c r="N1041" s="171" t="s">
        <v>829</v>
      </c>
      <c r="O1041" s="171" t="s">
        <v>830</v>
      </c>
      <c r="P1041" s="171" t="s">
        <v>828</v>
      </c>
    </row>
    <row r="1042" spans="11:16">
      <c r="K1042" s="339">
        <v>46728</v>
      </c>
      <c r="L1042" s="171" t="s">
        <v>835</v>
      </c>
      <c r="N1042" s="171" t="s">
        <v>771</v>
      </c>
      <c r="O1042" s="171" t="s">
        <v>830</v>
      </c>
      <c r="P1042" s="171" t="s">
        <v>770</v>
      </c>
    </row>
    <row r="1043" spans="11:16">
      <c r="K1043" s="339">
        <v>46729</v>
      </c>
      <c r="L1043" s="171" t="s">
        <v>836</v>
      </c>
      <c r="N1043" s="171" t="s">
        <v>771</v>
      </c>
      <c r="O1043" s="171" t="s">
        <v>830</v>
      </c>
      <c r="P1043" s="171" t="s">
        <v>828</v>
      </c>
    </row>
    <row r="1044" spans="11:16">
      <c r="K1044" s="339">
        <v>46730</v>
      </c>
      <c r="L1044" s="171" t="s">
        <v>837</v>
      </c>
      <c r="N1044" s="171" t="s">
        <v>771</v>
      </c>
      <c r="O1044" s="171" t="s">
        <v>772</v>
      </c>
      <c r="P1044" s="171" t="s">
        <v>828</v>
      </c>
    </row>
    <row r="1045" spans="11:16">
      <c r="K1045" s="339">
        <v>46731</v>
      </c>
      <c r="L1045" s="171" t="s">
        <v>838</v>
      </c>
      <c r="N1045" s="171" t="s">
        <v>829</v>
      </c>
      <c r="O1045" s="171" t="s">
        <v>772</v>
      </c>
      <c r="P1045" s="171" t="s">
        <v>828</v>
      </c>
    </row>
    <row r="1046" spans="11:16">
      <c r="K1046" s="339">
        <v>46732</v>
      </c>
      <c r="L1046" s="171" t="s">
        <v>839</v>
      </c>
      <c r="N1046" s="171" t="s">
        <v>771</v>
      </c>
      <c r="O1046" s="171" t="s">
        <v>830</v>
      </c>
      <c r="P1046" s="171" t="s">
        <v>828</v>
      </c>
    </row>
    <row r="1047" spans="11:16">
      <c r="K1047" s="339">
        <v>46733</v>
      </c>
      <c r="L1047" s="171" t="s">
        <v>840</v>
      </c>
      <c r="N1047" s="171" t="s">
        <v>829</v>
      </c>
      <c r="O1047" s="171" t="s">
        <v>830</v>
      </c>
      <c r="P1047" s="171" t="s">
        <v>770</v>
      </c>
    </row>
    <row r="1048" spans="11:16">
      <c r="K1048" s="339">
        <v>46734</v>
      </c>
      <c r="L1048" s="171" t="s">
        <v>833</v>
      </c>
      <c r="N1048" s="171" t="s">
        <v>828</v>
      </c>
      <c r="O1048" s="171" t="s">
        <v>771</v>
      </c>
      <c r="P1048" s="171" t="s">
        <v>772</v>
      </c>
    </row>
    <row r="1049" spans="11:16">
      <c r="K1049" s="339">
        <v>46735</v>
      </c>
      <c r="L1049" s="171" t="s">
        <v>835</v>
      </c>
      <c r="N1049" s="171" t="s">
        <v>828</v>
      </c>
      <c r="O1049" s="171" t="s">
        <v>831</v>
      </c>
      <c r="P1049" s="171" t="s">
        <v>830</v>
      </c>
    </row>
    <row r="1050" spans="11:16">
      <c r="K1050" s="339">
        <v>46736</v>
      </c>
      <c r="L1050" s="171" t="s">
        <v>836</v>
      </c>
      <c r="N1050" s="171" t="s">
        <v>770</v>
      </c>
      <c r="O1050" s="171" t="s">
        <v>829</v>
      </c>
      <c r="P1050" s="171" t="s">
        <v>830</v>
      </c>
    </row>
    <row r="1051" spans="11:16">
      <c r="K1051" s="339">
        <v>46737</v>
      </c>
      <c r="L1051" s="171" t="s">
        <v>837</v>
      </c>
      <c r="N1051" s="171" t="s">
        <v>828</v>
      </c>
      <c r="O1051" s="171" t="s">
        <v>771</v>
      </c>
      <c r="P1051" s="171" t="s">
        <v>772</v>
      </c>
    </row>
    <row r="1052" spans="11:16">
      <c r="K1052" s="339">
        <v>46738</v>
      </c>
      <c r="L1052" s="171" t="s">
        <v>838</v>
      </c>
      <c r="N1052" s="171" t="s">
        <v>770</v>
      </c>
      <c r="O1052" s="171" t="s">
        <v>829</v>
      </c>
      <c r="P1052" s="171" t="s">
        <v>830</v>
      </c>
    </row>
    <row r="1053" spans="11:16">
      <c r="K1053" s="339">
        <v>46739</v>
      </c>
      <c r="L1053" s="171" t="s">
        <v>839</v>
      </c>
      <c r="N1053" s="171" t="s">
        <v>770</v>
      </c>
      <c r="O1053" s="171" t="s">
        <v>829</v>
      </c>
      <c r="P1053" s="171" t="s">
        <v>830</v>
      </c>
    </row>
    <row r="1054" spans="11:16">
      <c r="K1054" s="339">
        <v>46740</v>
      </c>
      <c r="L1054" s="171" t="s">
        <v>840</v>
      </c>
      <c r="N1054" s="171" t="s">
        <v>828</v>
      </c>
      <c r="O1054" s="171" t="s">
        <v>771</v>
      </c>
      <c r="P1054" s="171" t="s">
        <v>772</v>
      </c>
    </row>
    <row r="1055" spans="11:16">
      <c r="K1055" s="339">
        <v>46741</v>
      </c>
      <c r="L1055" s="171" t="s">
        <v>833</v>
      </c>
      <c r="N1055" s="171" t="s">
        <v>830</v>
      </c>
      <c r="O1055" s="171" t="s">
        <v>828</v>
      </c>
      <c r="P1055" s="171" t="s">
        <v>771</v>
      </c>
    </row>
    <row r="1056" spans="11:16">
      <c r="K1056" s="339">
        <v>46742</v>
      </c>
      <c r="L1056" s="171" t="s">
        <v>835</v>
      </c>
      <c r="N1056" s="171" t="s">
        <v>830</v>
      </c>
      <c r="O1056" s="171" t="s">
        <v>770</v>
      </c>
      <c r="P1056" s="171" t="s">
        <v>829</v>
      </c>
    </row>
    <row r="1057" spans="11:16">
      <c r="K1057" s="339">
        <v>46743</v>
      </c>
      <c r="L1057" s="171" t="s">
        <v>836</v>
      </c>
      <c r="N1057" s="171" t="s">
        <v>830</v>
      </c>
      <c r="O1057" s="171" t="s">
        <v>828</v>
      </c>
      <c r="P1057" s="171" t="s">
        <v>829</v>
      </c>
    </row>
    <row r="1058" spans="11:16">
      <c r="K1058" s="339">
        <v>46744</v>
      </c>
      <c r="L1058" s="171" t="s">
        <v>837</v>
      </c>
      <c r="N1058" s="171" t="s">
        <v>772</v>
      </c>
      <c r="O1058" s="171" t="s">
        <v>828</v>
      </c>
      <c r="P1058" s="171" t="s">
        <v>829</v>
      </c>
    </row>
    <row r="1059" spans="11:16">
      <c r="K1059" s="339">
        <v>46745</v>
      </c>
      <c r="L1059" s="171" t="s">
        <v>838</v>
      </c>
      <c r="N1059" s="171" t="s">
        <v>830</v>
      </c>
      <c r="O1059" s="171" t="s">
        <v>832</v>
      </c>
      <c r="P1059" s="171" t="s">
        <v>771</v>
      </c>
    </row>
    <row r="1060" spans="11:16">
      <c r="K1060" s="339">
        <v>46746</v>
      </c>
      <c r="L1060" s="171" t="s">
        <v>839</v>
      </c>
      <c r="N1060" s="171" t="s">
        <v>772</v>
      </c>
      <c r="O1060" s="171" t="s">
        <v>828</v>
      </c>
      <c r="P1060" s="171" t="s">
        <v>829</v>
      </c>
    </row>
    <row r="1061" spans="11:16">
      <c r="K1061" s="339">
        <v>46747</v>
      </c>
      <c r="L1061" s="171" t="s">
        <v>840</v>
      </c>
      <c r="N1061" s="171" t="s">
        <v>830</v>
      </c>
      <c r="O1061" s="171" t="s">
        <v>770</v>
      </c>
      <c r="P1061" s="171" t="s">
        <v>829</v>
      </c>
    </row>
    <row r="1062" spans="11:16">
      <c r="K1062" s="339">
        <v>46748</v>
      </c>
      <c r="L1062" s="171" t="s">
        <v>833</v>
      </c>
      <c r="N1062" s="171" t="s">
        <v>829</v>
      </c>
      <c r="O1062" s="171" t="s">
        <v>772</v>
      </c>
      <c r="P1062" s="171" t="s">
        <v>770</v>
      </c>
    </row>
    <row r="1063" spans="11:16">
      <c r="K1063" s="339">
        <v>46749</v>
      </c>
      <c r="L1063" s="171" t="s">
        <v>835</v>
      </c>
      <c r="N1063" s="171" t="s">
        <v>829</v>
      </c>
      <c r="O1063" s="171" t="s">
        <v>830</v>
      </c>
      <c r="P1063" s="171" t="s">
        <v>828</v>
      </c>
    </row>
    <row r="1064" spans="11:16">
      <c r="K1064" s="339">
        <v>46750</v>
      </c>
      <c r="L1064" s="171" t="s">
        <v>836</v>
      </c>
      <c r="N1064" s="171" t="s">
        <v>829</v>
      </c>
      <c r="O1064" s="171" t="s">
        <v>772</v>
      </c>
      <c r="P1064" s="171" t="s">
        <v>828</v>
      </c>
    </row>
    <row r="1065" spans="11:16">
      <c r="K1065" s="339">
        <v>46751</v>
      </c>
      <c r="L1065" s="171" t="s">
        <v>837</v>
      </c>
      <c r="N1065" s="171" t="s">
        <v>831</v>
      </c>
      <c r="O1065" s="171" t="s">
        <v>772</v>
      </c>
      <c r="P1065" s="171" t="s">
        <v>828</v>
      </c>
    </row>
    <row r="1066" spans="11:16">
      <c r="K1066" s="339">
        <v>46752</v>
      </c>
      <c r="L1066" s="171" t="s">
        <v>838</v>
      </c>
      <c r="N1066" s="171" t="s">
        <v>771</v>
      </c>
      <c r="O1066" s="171" t="s">
        <v>772</v>
      </c>
      <c r="P1066" s="171" t="s">
        <v>770</v>
      </c>
    </row>
    <row r="1067" spans="11:16">
      <c r="K1067" s="339">
        <v>46753</v>
      </c>
      <c r="L1067" s="171" t="s">
        <v>839</v>
      </c>
      <c r="N1067" s="171" t="s">
        <v>829</v>
      </c>
      <c r="O1067" s="171" t="s">
        <v>830</v>
      </c>
      <c r="P1067" s="171" t="s">
        <v>828</v>
      </c>
    </row>
    <row r="1068" spans="11:16">
      <c r="K1068" s="339">
        <v>46754</v>
      </c>
      <c r="L1068" s="171" t="s">
        <v>840</v>
      </c>
      <c r="N1068" s="171" t="s">
        <v>829</v>
      </c>
      <c r="O1068" s="171" t="s">
        <v>772</v>
      </c>
      <c r="P1068" s="171" t="s">
        <v>770</v>
      </c>
    </row>
    <row r="1069" spans="11:16">
      <c r="K1069" s="339">
        <v>46755</v>
      </c>
      <c r="L1069" s="171" t="s">
        <v>833</v>
      </c>
      <c r="N1069" s="171" t="s">
        <v>832</v>
      </c>
      <c r="O1069" s="171" t="s">
        <v>829</v>
      </c>
      <c r="P1069" s="171" t="s">
        <v>830</v>
      </c>
    </row>
    <row r="1070" spans="11:16">
      <c r="K1070" s="339">
        <v>46756</v>
      </c>
      <c r="L1070" s="171" t="s">
        <v>835</v>
      </c>
      <c r="N1070" s="171" t="s">
        <v>828</v>
      </c>
      <c r="O1070" s="171" t="s">
        <v>829</v>
      </c>
      <c r="P1070" s="171" t="s">
        <v>830</v>
      </c>
    </row>
    <row r="1071" spans="11:16">
      <c r="K1071" s="339">
        <v>46757</v>
      </c>
      <c r="L1071" s="171" t="s">
        <v>836</v>
      </c>
      <c r="N1071" s="171" t="s">
        <v>770</v>
      </c>
      <c r="O1071" s="171" t="s">
        <v>829</v>
      </c>
      <c r="P1071" s="171" t="s">
        <v>830</v>
      </c>
    </row>
    <row r="1072" spans="11:16">
      <c r="K1072" s="339">
        <v>46758</v>
      </c>
      <c r="L1072" s="171" t="s">
        <v>837</v>
      </c>
      <c r="N1072" s="171" t="s">
        <v>828</v>
      </c>
      <c r="O1072" s="171" t="s">
        <v>829</v>
      </c>
      <c r="P1072" s="171" t="s">
        <v>772</v>
      </c>
    </row>
    <row r="1073" spans="11:16">
      <c r="K1073" s="339">
        <v>46759</v>
      </c>
      <c r="L1073" s="171" t="s">
        <v>838</v>
      </c>
      <c r="N1073" s="171" t="s">
        <v>832</v>
      </c>
      <c r="O1073" s="171" t="s">
        <v>771</v>
      </c>
      <c r="P1073" s="171" t="s">
        <v>772</v>
      </c>
    </row>
    <row r="1074" spans="11:16">
      <c r="K1074" s="339">
        <v>46760</v>
      </c>
      <c r="L1074" s="171" t="s">
        <v>839</v>
      </c>
      <c r="N1074" s="171" t="s">
        <v>828</v>
      </c>
      <c r="O1074" s="171" t="s">
        <v>771</v>
      </c>
      <c r="P1074" s="171" t="s">
        <v>830</v>
      </c>
    </row>
    <row r="1075" spans="11:16">
      <c r="K1075" s="339">
        <v>46761</v>
      </c>
      <c r="L1075" s="171" t="s">
        <v>840</v>
      </c>
      <c r="N1075" s="171" t="s">
        <v>828</v>
      </c>
      <c r="O1075" s="171" t="s">
        <v>829</v>
      </c>
      <c r="P1075" s="171" t="s">
        <v>830</v>
      </c>
    </row>
    <row r="1076" spans="11:16">
      <c r="K1076" s="339">
        <v>46762</v>
      </c>
      <c r="L1076" s="171" t="s">
        <v>833</v>
      </c>
      <c r="N1076" s="171" t="s">
        <v>772</v>
      </c>
      <c r="O1076" s="171" t="s">
        <v>828</v>
      </c>
      <c r="P1076" s="171" t="s">
        <v>771</v>
      </c>
    </row>
    <row r="1077" spans="11:16">
      <c r="K1077" s="339">
        <v>46763</v>
      </c>
      <c r="L1077" s="171" t="s">
        <v>835</v>
      </c>
      <c r="N1077" s="171" t="s">
        <v>772</v>
      </c>
      <c r="O1077" s="171" t="s">
        <v>828</v>
      </c>
      <c r="P1077" s="171" t="s">
        <v>771</v>
      </c>
    </row>
    <row r="1078" spans="11:16">
      <c r="K1078" s="339">
        <v>46764</v>
      </c>
      <c r="L1078" s="171" t="s">
        <v>836</v>
      </c>
      <c r="N1078" s="171" t="s">
        <v>772</v>
      </c>
      <c r="O1078" s="171" t="s">
        <v>828</v>
      </c>
      <c r="P1078" s="171" t="s">
        <v>771</v>
      </c>
    </row>
    <row r="1079" spans="11:16">
      <c r="K1079" s="339">
        <v>46765</v>
      </c>
      <c r="L1079" s="171" t="s">
        <v>837</v>
      </c>
      <c r="N1079" s="171" t="s">
        <v>834</v>
      </c>
      <c r="O1079" s="171" t="s">
        <v>828</v>
      </c>
      <c r="P1079" s="171" t="s">
        <v>829</v>
      </c>
    </row>
    <row r="1080" spans="11:16">
      <c r="K1080" s="339">
        <v>46766</v>
      </c>
      <c r="L1080" s="171" t="s">
        <v>838</v>
      </c>
      <c r="N1080" s="171" t="s">
        <v>830</v>
      </c>
      <c r="O1080" s="171" t="s">
        <v>828</v>
      </c>
      <c r="P1080" s="171" t="s">
        <v>771</v>
      </c>
    </row>
    <row r="1081" spans="11:16">
      <c r="K1081" s="339">
        <v>46767</v>
      </c>
      <c r="L1081" s="171" t="s">
        <v>839</v>
      </c>
      <c r="N1081" s="171" t="s">
        <v>830</v>
      </c>
      <c r="O1081" s="171" t="s">
        <v>770</v>
      </c>
      <c r="P1081" s="171" t="s">
        <v>771</v>
      </c>
    </row>
    <row r="1082" spans="11:16">
      <c r="K1082" s="339">
        <v>46768</v>
      </c>
      <c r="L1082" s="171" t="s">
        <v>840</v>
      </c>
      <c r="N1082" s="171" t="s">
        <v>830</v>
      </c>
      <c r="O1082" s="171" t="s">
        <v>828</v>
      </c>
      <c r="P1082" s="171" t="s">
        <v>771</v>
      </c>
    </row>
    <row r="1083" spans="11:16">
      <c r="K1083" s="339">
        <v>46769</v>
      </c>
      <c r="L1083" s="171" t="s">
        <v>833</v>
      </c>
      <c r="N1083" s="171" t="s">
        <v>771</v>
      </c>
      <c r="O1083" s="171" t="s">
        <v>830</v>
      </c>
      <c r="P1083" s="171" t="s">
        <v>828</v>
      </c>
    </row>
    <row r="1084" spans="11:16">
      <c r="K1084" s="339">
        <v>46770</v>
      </c>
      <c r="L1084" s="171" t="s">
        <v>835</v>
      </c>
      <c r="N1084" s="171" t="s">
        <v>771</v>
      </c>
      <c r="O1084" s="171" t="s">
        <v>772</v>
      </c>
      <c r="P1084" s="171" t="s">
        <v>828</v>
      </c>
    </row>
    <row r="1085" spans="11:16">
      <c r="K1085" s="339">
        <v>46771</v>
      </c>
      <c r="L1085" s="171" t="s">
        <v>836</v>
      </c>
      <c r="N1085" s="171" t="s">
        <v>829</v>
      </c>
      <c r="O1085" s="171" t="s">
        <v>830</v>
      </c>
      <c r="P1085" s="171" t="s">
        <v>770</v>
      </c>
    </row>
    <row r="1086" spans="11:16">
      <c r="K1086" s="339">
        <v>46772</v>
      </c>
      <c r="L1086" s="171" t="s">
        <v>837</v>
      </c>
      <c r="N1086" s="171" t="s">
        <v>771</v>
      </c>
      <c r="O1086" s="171" t="s">
        <v>772</v>
      </c>
      <c r="P1086" s="171" t="s">
        <v>828</v>
      </c>
    </row>
    <row r="1087" spans="11:16">
      <c r="K1087" s="339">
        <v>46773</v>
      </c>
      <c r="L1087" s="171" t="s">
        <v>838</v>
      </c>
      <c r="N1087" s="171" t="s">
        <v>829</v>
      </c>
      <c r="O1087" s="171" t="s">
        <v>772</v>
      </c>
      <c r="P1087" s="171" t="s">
        <v>828</v>
      </c>
    </row>
    <row r="1088" spans="11:16">
      <c r="K1088" s="339">
        <v>46774</v>
      </c>
      <c r="L1088" s="171" t="s">
        <v>839</v>
      </c>
      <c r="N1088" s="171" t="s">
        <v>829</v>
      </c>
      <c r="O1088" s="171" t="s">
        <v>830</v>
      </c>
      <c r="P1088" s="171" t="s">
        <v>770</v>
      </c>
    </row>
    <row r="1089" spans="11:16">
      <c r="K1089" s="339">
        <v>46775</v>
      </c>
      <c r="L1089" s="171" t="s">
        <v>840</v>
      </c>
      <c r="N1089" s="171" t="s">
        <v>771</v>
      </c>
      <c r="O1089" s="171" t="s">
        <v>830</v>
      </c>
      <c r="P1089" s="171" t="s">
        <v>828</v>
      </c>
    </row>
    <row r="1090" spans="11:16">
      <c r="K1090" s="339">
        <v>46776</v>
      </c>
      <c r="L1090" s="171" t="s">
        <v>833</v>
      </c>
      <c r="N1090" s="171" t="s">
        <v>828</v>
      </c>
      <c r="O1090" s="171" t="s">
        <v>829</v>
      </c>
      <c r="P1090" s="171" t="s">
        <v>772</v>
      </c>
    </row>
    <row r="1091" spans="11:16">
      <c r="K1091" s="339">
        <v>46777</v>
      </c>
      <c r="L1091" s="171" t="s">
        <v>835</v>
      </c>
      <c r="N1091" s="171" t="s">
        <v>770</v>
      </c>
      <c r="O1091" s="171" t="s">
        <v>771</v>
      </c>
      <c r="P1091" s="171" t="s">
        <v>830</v>
      </c>
    </row>
    <row r="1092" spans="11:16">
      <c r="K1092" s="339">
        <v>46778</v>
      </c>
      <c r="L1092" s="171" t="s">
        <v>836</v>
      </c>
      <c r="N1092" s="171" t="s">
        <v>828</v>
      </c>
      <c r="O1092" s="171" t="s">
        <v>829</v>
      </c>
      <c r="P1092" s="171" t="s">
        <v>772</v>
      </c>
    </row>
    <row r="1093" spans="11:16">
      <c r="K1093" s="339">
        <v>46779</v>
      </c>
      <c r="L1093" s="171" t="s">
        <v>837</v>
      </c>
      <c r="N1093" s="171" t="s">
        <v>828</v>
      </c>
      <c r="O1093" s="171" t="s">
        <v>771</v>
      </c>
      <c r="P1093" s="171" t="s">
        <v>772</v>
      </c>
    </row>
    <row r="1094" spans="11:16">
      <c r="K1094" s="339">
        <v>46780</v>
      </c>
      <c r="L1094" s="171" t="s">
        <v>838</v>
      </c>
      <c r="N1094" s="171" t="s">
        <v>828</v>
      </c>
      <c r="O1094" s="171" t="s">
        <v>829</v>
      </c>
      <c r="P1094" s="171" t="s">
        <v>772</v>
      </c>
    </row>
    <row r="1095" spans="11:16">
      <c r="K1095" s="339">
        <v>46781</v>
      </c>
      <c r="L1095" s="171" t="s">
        <v>839</v>
      </c>
      <c r="N1095" s="171" t="s">
        <v>828</v>
      </c>
      <c r="O1095" s="171" t="s">
        <v>831</v>
      </c>
      <c r="P1095" s="171" t="s">
        <v>772</v>
      </c>
    </row>
    <row r="1096" spans="11:16">
      <c r="K1096" s="339">
        <v>46782</v>
      </c>
      <c r="L1096" s="171" t="s">
        <v>840</v>
      </c>
      <c r="N1096" s="171" t="s">
        <v>828</v>
      </c>
      <c r="O1096" s="171" t="s">
        <v>829</v>
      </c>
      <c r="P1096" s="171" t="s">
        <v>830</v>
      </c>
    </row>
    <row r="1097" spans="11:16">
      <c r="K1097" s="339">
        <v>46783</v>
      </c>
      <c r="L1097" s="171" t="s">
        <v>833</v>
      </c>
      <c r="N1097" s="171" t="s">
        <v>830</v>
      </c>
      <c r="O1097" s="171" t="s">
        <v>828</v>
      </c>
      <c r="P1097" s="171" t="s">
        <v>831</v>
      </c>
    </row>
    <row r="1098" spans="11:16">
      <c r="K1098" s="339">
        <v>46784</v>
      </c>
      <c r="L1098" s="171" t="s">
        <v>835</v>
      </c>
      <c r="N1098" s="171" t="s">
        <v>830</v>
      </c>
      <c r="O1098" s="171" t="s">
        <v>828</v>
      </c>
      <c r="P1098" s="171" t="s">
        <v>829</v>
      </c>
    </row>
    <row r="1099" spans="11:16">
      <c r="K1099" s="339">
        <v>46785</v>
      </c>
      <c r="L1099" s="171" t="s">
        <v>836</v>
      </c>
      <c r="N1099" s="171" t="s">
        <v>772</v>
      </c>
      <c r="O1099" s="171" t="s">
        <v>828</v>
      </c>
      <c r="P1099" s="171" t="s">
        <v>771</v>
      </c>
    </row>
    <row r="1100" spans="11:16">
      <c r="K1100" s="339">
        <v>46786</v>
      </c>
      <c r="L1100" s="171" t="s">
        <v>837</v>
      </c>
      <c r="N1100" s="171" t="s">
        <v>830</v>
      </c>
      <c r="O1100" s="171" t="s">
        <v>770</v>
      </c>
      <c r="P1100" s="171" t="s">
        <v>829</v>
      </c>
    </row>
    <row r="1101" spans="11:16">
      <c r="K1101" s="339">
        <v>46787</v>
      </c>
      <c r="L1101" s="171" t="s">
        <v>838</v>
      </c>
      <c r="N1101" s="171" t="s">
        <v>830</v>
      </c>
      <c r="O1101" s="171" t="s">
        <v>828</v>
      </c>
      <c r="P1101" s="171" t="s">
        <v>829</v>
      </c>
    </row>
    <row r="1102" spans="11:16">
      <c r="K1102" s="339">
        <v>46788</v>
      </c>
      <c r="L1102" s="171" t="s">
        <v>839</v>
      </c>
      <c r="N1102" s="171" t="s">
        <v>830</v>
      </c>
      <c r="O1102" s="171" t="s">
        <v>770</v>
      </c>
      <c r="P1102" s="171" t="s">
        <v>829</v>
      </c>
    </row>
    <row r="1103" spans="11:16">
      <c r="K1103" s="339">
        <v>46789</v>
      </c>
      <c r="L1103" s="171" t="s">
        <v>840</v>
      </c>
      <c r="N1103" s="171" t="s">
        <v>834</v>
      </c>
      <c r="O1103" s="171" t="s">
        <v>832</v>
      </c>
      <c r="P1103" s="171" t="s">
        <v>771</v>
      </c>
    </row>
    <row r="1104" spans="11:16">
      <c r="K1104" s="339">
        <v>46790</v>
      </c>
      <c r="L1104" s="171" t="s">
        <v>833</v>
      </c>
      <c r="N1104" s="171" t="s">
        <v>829</v>
      </c>
      <c r="O1104" s="171" t="s">
        <v>830</v>
      </c>
      <c r="P1104" s="171" t="s">
        <v>828</v>
      </c>
    </row>
    <row r="1105" spans="11:16">
      <c r="K1105" s="339">
        <v>46791</v>
      </c>
      <c r="L1105" s="171" t="s">
        <v>835</v>
      </c>
      <c r="N1105" s="171" t="s">
        <v>829</v>
      </c>
      <c r="O1105" s="171" t="s">
        <v>830</v>
      </c>
      <c r="P1105" s="171" t="s">
        <v>832</v>
      </c>
    </row>
    <row r="1106" spans="11:16">
      <c r="K1106" s="339">
        <v>46792</v>
      </c>
      <c r="L1106" s="171" t="s">
        <v>836</v>
      </c>
      <c r="N1106" s="171" t="s">
        <v>771</v>
      </c>
      <c r="O1106" s="171" t="s">
        <v>830</v>
      </c>
      <c r="P1106" s="171" t="s">
        <v>828</v>
      </c>
    </row>
    <row r="1107" spans="11:16">
      <c r="K1107" s="339">
        <v>46793</v>
      </c>
      <c r="L1107" s="171" t="s">
        <v>837</v>
      </c>
      <c r="N1107" s="171" t="s">
        <v>829</v>
      </c>
      <c r="O1107" s="171" t="s">
        <v>772</v>
      </c>
      <c r="P1107" s="171" t="s">
        <v>832</v>
      </c>
    </row>
    <row r="1108" spans="11:16">
      <c r="K1108" s="339">
        <v>46794</v>
      </c>
      <c r="L1108" s="171" t="s">
        <v>838</v>
      </c>
      <c r="N1108" s="171" t="s">
        <v>829</v>
      </c>
      <c r="O1108" s="171" t="s">
        <v>772</v>
      </c>
      <c r="P1108" s="171" t="s">
        <v>828</v>
      </c>
    </row>
    <row r="1109" spans="11:16">
      <c r="K1109" s="339">
        <v>46795</v>
      </c>
      <c r="L1109" s="171" t="s">
        <v>839</v>
      </c>
      <c r="N1109" s="171" t="s">
        <v>771</v>
      </c>
      <c r="O1109" s="171" t="s">
        <v>830</v>
      </c>
      <c r="P1109" s="171" t="s">
        <v>770</v>
      </c>
    </row>
    <row r="1110" spans="11:16">
      <c r="K1110" s="339">
        <v>46796</v>
      </c>
      <c r="L1110" s="171" t="s">
        <v>840</v>
      </c>
      <c r="N1110" s="171" t="s">
        <v>829</v>
      </c>
      <c r="O1110" s="171" t="s">
        <v>830</v>
      </c>
      <c r="P1110" s="171" t="s">
        <v>832</v>
      </c>
    </row>
    <row r="1111" spans="11:16">
      <c r="K1111" s="339">
        <v>46797</v>
      </c>
      <c r="L1111" s="171" t="s">
        <v>833</v>
      </c>
      <c r="N1111" s="171" t="s">
        <v>828</v>
      </c>
      <c r="O1111" s="171" t="s">
        <v>771</v>
      </c>
      <c r="P1111" s="171" t="s">
        <v>772</v>
      </c>
    </row>
    <row r="1112" spans="11:16">
      <c r="K1112" s="339">
        <v>46798</v>
      </c>
      <c r="L1112" s="171" t="s">
        <v>835</v>
      </c>
      <c r="N1112" s="171" t="s">
        <v>770</v>
      </c>
      <c r="O1112" s="171" t="s">
        <v>771</v>
      </c>
      <c r="P1112" s="171" t="s">
        <v>772</v>
      </c>
    </row>
    <row r="1113" spans="11:16">
      <c r="K1113" s="339">
        <v>46799</v>
      </c>
      <c r="L1113" s="171" t="s">
        <v>836</v>
      </c>
      <c r="N1113" s="171" t="s">
        <v>828</v>
      </c>
      <c r="O1113" s="171" t="s">
        <v>771</v>
      </c>
      <c r="P1113" s="171" t="s">
        <v>830</v>
      </c>
    </row>
    <row r="1114" spans="11:16">
      <c r="K1114" s="339">
        <v>46800</v>
      </c>
      <c r="L1114" s="171" t="s">
        <v>837</v>
      </c>
      <c r="N1114" s="171" t="s">
        <v>770</v>
      </c>
      <c r="O1114" s="171" t="s">
        <v>829</v>
      </c>
      <c r="P1114" s="171" t="s">
        <v>830</v>
      </c>
    </row>
    <row r="1115" spans="11:16">
      <c r="K1115" s="339">
        <v>46801</v>
      </c>
      <c r="L1115" s="171" t="s">
        <v>838</v>
      </c>
      <c r="N1115" s="171" t="s">
        <v>832</v>
      </c>
      <c r="O1115" s="171" t="s">
        <v>829</v>
      </c>
      <c r="P1115" s="171" t="s">
        <v>772</v>
      </c>
    </row>
    <row r="1116" spans="11:16">
      <c r="K1116" s="339">
        <v>46802</v>
      </c>
      <c r="L1116" s="171" t="s">
        <v>839</v>
      </c>
      <c r="N1116" s="171" t="s">
        <v>770</v>
      </c>
      <c r="O1116" s="171" t="s">
        <v>771</v>
      </c>
      <c r="P1116" s="171" t="s">
        <v>772</v>
      </c>
    </row>
    <row r="1117" spans="11:16">
      <c r="K1117" s="339">
        <v>46803</v>
      </c>
      <c r="L1117" s="171" t="s">
        <v>840</v>
      </c>
      <c r="N1117" s="171" t="s">
        <v>828</v>
      </c>
      <c r="O1117" s="171" t="s">
        <v>829</v>
      </c>
      <c r="P1117" s="171" t="s">
        <v>830</v>
      </c>
    </row>
    <row r="1118" spans="11:16">
      <c r="K1118" s="339">
        <v>46804</v>
      </c>
      <c r="L1118" s="171" t="s">
        <v>833</v>
      </c>
      <c r="N1118" s="171" t="s">
        <v>830</v>
      </c>
      <c r="O1118" s="171" t="s">
        <v>770</v>
      </c>
      <c r="P1118" s="171" t="s">
        <v>829</v>
      </c>
    </row>
    <row r="1119" spans="11:16">
      <c r="K1119" s="339">
        <v>46805</v>
      </c>
      <c r="L1119" s="171" t="s">
        <v>835</v>
      </c>
      <c r="N1119" s="171" t="s">
        <v>830</v>
      </c>
      <c r="O1119" s="171" t="s">
        <v>828</v>
      </c>
      <c r="P1119" s="171" t="s">
        <v>831</v>
      </c>
    </row>
    <row r="1120" spans="11:16">
      <c r="K1120" s="339">
        <v>46806</v>
      </c>
      <c r="L1120" s="171" t="s">
        <v>836</v>
      </c>
      <c r="N1120" s="171" t="s">
        <v>830</v>
      </c>
      <c r="O1120" s="171" t="s">
        <v>832</v>
      </c>
      <c r="P1120" s="171" t="s">
        <v>829</v>
      </c>
    </row>
    <row r="1121" spans="11:16">
      <c r="K1121" s="339">
        <v>46807</v>
      </c>
      <c r="L1121" s="171" t="s">
        <v>837</v>
      </c>
      <c r="N1121" s="171" t="s">
        <v>830</v>
      </c>
      <c r="O1121" s="171" t="s">
        <v>828</v>
      </c>
      <c r="P1121" s="171" t="s">
        <v>829</v>
      </c>
    </row>
    <row r="1122" spans="11:16">
      <c r="K1122" s="339">
        <v>46808</v>
      </c>
      <c r="L1122" s="171" t="s">
        <v>838</v>
      </c>
      <c r="N1122" s="171" t="s">
        <v>834</v>
      </c>
      <c r="O1122" s="171" t="s">
        <v>828</v>
      </c>
      <c r="P1122" s="171" t="s">
        <v>829</v>
      </c>
    </row>
    <row r="1123" spans="11:16">
      <c r="K1123" s="339">
        <v>46809</v>
      </c>
      <c r="L1123" s="171" t="s">
        <v>839</v>
      </c>
      <c r="N1123" s="171" t="s">
        <v>830</v>
      </c>
      <c r="O1123" s="171" t="s">
        <v>770</v>
      </c>
      <c r="P1123" s="171" t="s">
        <v>829</v>
      </c>
    </row>
    <row r="1124" spans="11:16">
      <c r="K1124" s="339">
        <v>46810</v>
      </c>
      <c r="L1124" s="171" t="s">
        <v>840</v>
      </c>
      <c r="N1124" s="171" t="s">
        <v>772</v>
      </c>
      <c r="O1124" s="171" t="s">
        <v>832</v>
      </c>
      <c r="P1124" s="171" t="s">
        <v>771</v>
      </c>
    </row>
    <row r="1125" spans="11:16">
      <c r="K1125" s="339">
        <v>46811</v>
      </c>
      <c r="L1125" s="171" t="s">
        <v>833</v>
      </c>
      <c r="N1125" s="171" t="s">
        <v>829</v>
      </c>
      <c r="O1125" s="171" t="s">
        <v>772</v>
      </c>
      <c r="P1125" s="171" t="s">
        <v>770</v>
      </c>
    </row>
    <row r="1126" spans="11:16">
      <c r="K1126" s="339">
        <v>46812</v>
      </c>
      <c r="L1126" s="171" t="s">
        <v>835</v>
      </c>
      <c r="N1126" s="171" t="s">
        <v>771</v>
      </c>
      <c r="O1126" s="171" t="s">
        <v>772</v>
      </c>
      <c r="P1126" s="171" t="s">
        <v>770</v>
      </c>
    </row>
    <row r="1127" spans="11:16">
      <c r="K1127" s="339">
        <v>46813</v>
      </c>
      <c r="L1127" s="171" t="s">
        <v>836</v>
      </c>
      <c r="N1127" s="171" t="s">
        <v>771</v>
      </c>
      <c r="O1127" s="171" t="s">
        <v>772</v>
      </c>
      <c r="P1127" s="171" t="s">
        <v>770</v>
      </c>
    </row>
    <row r="1128" spans="11:16">
      <c r="K1128" s="339">
        <v>46814</v>
      </c>
      <c r="L1128" s="171" t="s">
        <v>837</v>
      </c>
      <c r="N1128" s="171" t="s">
        <v>771</v>
      </c>
      <c r="O1128" s="171" t="s">
        <v>772</v>
      </c>
      <c r="P1128" s="171" t="s">
        <v>770</v>
      </c>
    </row>
    <row r="1129" spans="11:16">
      <c r="K1129" s="339">
        <v>46815</v>
      </c>
      <c r="L1129" s="171" t="s">
        <v>838</v>
      </c>
      <c r="N1129" s="171" t="s">
        <v>771</v>
      </c>
      <c r="O1129" s="171" t="s">
        <v>772</v>
      </c>
      <c r="P1129" s="171" t="s">
        <v>770</v>
      </c>
    </row>
    <row r="1130" spans="11:16">
      <c r="K1130" s="339">
        <v>46816</v>
      </c>
      <c r="L1130" s="171" t="s">
        <v>839</v>
      </c>
      <c r="N1130" s="171" t="s">
        <v>771</v>
      </c>
      <c r="O1130" s="171" t="s">
        <v>772</v>
      </c>
      <c r="P1130" s="171" t="s">
        <v>770</v>
      </c>
    </row>
    <row r="1131" spans="11:16">
      <c r="K1131" s="339">
        <v>46817</v>
      </c>
      <c r="L1131" s="171" t="s">
        <v>840</v>
      </c>
      <c r="N1131" s="171" t="s">
        <v>771</v>
      </c>
      <c r="O1131" s="171" t="s">
        <v>772</v>
      </c>
      <c r="P1131" s="171" t="s">
        <v>770</v>
      </c>
    </row>
    <row r="1132" spans="11:16">
      <c r="K1132" s="339">
        <v>46818</v>
      </c>
      <c r="L1132" s="171" t="s">
        <v>833</v>
      </c>
      <c r="N1132" s="171" t="s">
        <v>770</v>
      </c>
      <c r="O1132" s="171" t="s">
        <v>771</v>
      </c>
      <c r="P1132" s="171" t="s">
        <v>772</v>
      </c>
    </row>
    <row r="1133" spans="11:16">
      <c r="K1133" s="339">
        <v>46819</v>
      </c>
      <c r="L1133" s="171" t="s">
        <v>835</v>
      </c>
      <c r="N1133" s="171" t="s">
        <v>770</v>
      </c>
      <c r="O1133" s="171" t="s">
        <v>771</v>
      </c>
      <c r="P1133" s="171" t="s">
        <v>772</v>
      </c>
    </row>
    <row r="1134" spans="11:16">
      <c r="K1134" s="339">
        <v>46820</v>
      </c>
      <c r="L1134" s="171" t="s">
        <v>836</v>
      </c>
      <c r="N1134" s="171" t="s">
        <v>770</v>
      </c>
      <c r="O1134" s="171" t="s">
        <v>771</v>
      </c>
      <c r="P1134" s="171" t="s">
        <v>772</v>
      </c>
    </row>
    <row r="1135" spans="11:16">
      <c r="K1135" s="339">
        <v>46821</v>
      </c>
      <c r="L1135" s="171" t="s">
        <v>837</v>
      </c>
      <c r="N1135" s="171" t="s">
        <v>770</v>
      </c>
      <c r="O1135" s="171" t="s">
        <v>771</v>
      </c>
      <c r="P1135" s="171" t="s">
        <v>772</v>
      </c>
    </row>
    <row r="1136" spans="11:16">
      <c r="K1136" s="339">
        <v>46822</v>
      </c>
      <c r="L1136" s="171" t="s">
        <v>838</v>
      </c>
      <c r="N1136" s="171" t="s">
        <v>770</v>
      </c>
      <c r="O1136" s="171" t="s">
        <v>771</v>
      </c>
      <c r="P1136" s="171" t="s">
        <v>772</v>
      </c>
    </row>
    <row r="1137" spans="11:16">
      <c r="K1137" s="339">
        <v>46823</v>
      </c>
      <c r="L1137" s="171" t="s">
        <v>839</v>
      </c>
      <c r="N1137" s="171" t="s">
        <v>770</v>
      </c>
      <c r="O1137" s="171" t="s">
        <v>771</v>
      </c>
      <c r="P1137" s="171" t="s">
        <v>772</v>
      </c>
    </row>
    <row r="1138" spans="11:16">
      <c r="K1138" s="339">
        <v>46824</v>
      </c>
      <c r="L1138" s="171" t="s">
        <v>840</v>
      </c>
      <c r="N1138" s="171" t="s">
        <v>770</v>
      </c>
      <c r="O1138" s="171" t="s">
        <v>771</v>
      </c>
      <c r="P1138" s="171" t="s">
        <v>772</v>
      </c>
    </row>
    <row r="1139" spans="11:16">
      <c r="K1139" s="339">
        <v>46825</v>
      </c>
      <c r="L1139" s="171" t="s">
        <v>833</v>
      </c>
      <c r="N1139" s="171" t="s">
        <v>772</v>
      </c>
      <c r="O1139" s="171" t="s">
        <v>770</v>
      </c>
      <c r="P1139" s="171" t="s">
        <v>771</v>
      </c>
    </row>
    <row r="1140" spans="11:16">
      <c r="K1140" s="339">
        <v>46826</v>
      </c>
      <c r="L1140" s="171" t="s">
        <v>835</v>
      </c>
      <c r="N1140" s="171" t="s">
        <v>772</v>
      </c>
      <c r="O1140" s="171" t="s">
        <v>770</v>
      </c>
      <c r="P1140" s="171" t="s">
        <v>771</v>
      </c>
    </row>
    <row r="1141" spans="11:16">
      <c r="K1141" s="339">
        <v>46827</v>
      </c>
      <c r="L1141" s="171" t="s">
        <v>836</v>
      </c>
      <c r="N1141" s="171" t="s">
        <v>772</v>
      </c>
      <c r="O1141" s="171" t="s">
        <v>770</v>
      </c>
      <c r="P1141" s="171" t="s">
        <v>771</v>
      </c>
    </row>
    <row r="1142" spans="11:16">
      <c r="K1142" s="339">
        <v>46828</v>
      </c>
      <c r="L1142" s="171" t="s">
        <v>837</v>
      </c>
      <c r="N1142" s="171" t="s">
        <v>772</v>
      </c>
      <c r="O1142" s="171" t="s">
        <v>770</v>
      </c>
      <c r="P1142" s="171" t="s">
        <v>771</v>
      </c>
    </row>
    <row r="1143" spans="11:16">
      <c r="K1143" s="339">
        <v>46829</v>
      </c>
      <c r="L1143" s="171" t="s">
        <v>838</v>
      </c>
      <c r="N1143" s="171" t="s">
        <v>772</v>
      </c>
      <c r="O1143" s="171" t="s">
        <v>770</v>
      </c>
      <c r="P1143" s="171" t="s">
        <v>771</v>
      </c>
    </row>
    <row r="1144" spans="11:16">
      <c r="K1144" s="339">
        <v>46830</v>
      </c>
      <c r="L1144" s="171" t="s">
        <v>839</v>
      </c>
      <c r="N1144" s="171" t="s">
        <v>772</v>
      </c>
      <c r="O1144" s="171" t="s">
        <v>770</v>
      </c>
      <c r="P1144" s="171" t="s">
        <v>771</v>
      </c>
    </row>
    <row r="1145" spans="11:16">
      <c r="K1145" s="339">
        <v>46831</v>
      </c>
      <c r="L1145" s="171" t="s">
        <v>840</v>
      </c>
      <c r="N1145" s="171" t="s">
        <v>772</v>
      </c>
      <c r="O1145" s="171" t="s">
        <v>770</v>
      </c>
      <c r="P1145" s="171" t="s">
        <v>771</v>
      </c>
    </row>
    <row r="1146" spans="11:16">
      <c r="K1146" s="339">
        <v>46832</v>
      </c>
      <c r="L1146" s="171" t="s">
        <v>833</v>
      </c>
      <c r="N1146" s="171" t="s">
        <v>771</v>
      </c>
      <c r="O1146" s="171" t="s">
        <v>772</v>
      </c>
      <c r="P1146" s="171" t="s">
        <v>770</v>
      </c>
    </row>
    <row r="1147" spans="11:16">
      <c r="K1147" s="339">
        <v>46833</v>
      </c>
      <c r="L1147" s="171" t="s">
        <v>835</v>
      </c>
      <c r="N1147" s="171" t="s">
        <v>771</v>
      </c>
      <c r="O1147" s="171" t="s">
        <v>772</v>
      </c>
      <c r="P1147" s="171" t="s">
        <v>770</v>
      </c>
    </row>
    <row r="1148" spans="11:16">
      <c r="K1148" s="339">
        <v>46834</v>
      </c>
      <c r="L1148" s="171" t="s">
        <v>836</v>
      </c>
      <c r="N1148" s="171" t="s">
        <v>771</v>
      </c>
      <c r="O1148" s="171" t="s">
        <v>772</v>
      </c>
      <c r="P1148" s="171" t="s">
        <v>770</v>
      </c>
    </row>
    <row r="1149" spans="11:16">
      <c r="K1149" s="339">
        <v>46835</v>
      </c>
      <c r="L1149" s="171" t="s">
        <v>837</v>
      </c>
      <c r="N1149" s="171" t="s">
        <v>771</v>
      </c>
      <c r="O1149" s="171" t="s">
        <v>772</v>
      </c>
      <c r="P1149" s="171" t="s">
        <v>770</v>
      </c>
    </row>
    <row r="1150" spans="11:16">
      <c r="K1150" s="339">
        <v>46836</v>
      </c>
      <c r="L1150" s="171" t="s">
        <v>838</v>
      </c>
      <c r="N1150" s="171" t="s">
        <v>771</v>
      </c>
      <c r="O1150" s="171" t="s">
        <v>772</v>
      </c>
      <c r="P1150" s="171" t="s">
        <v>770</v>
      </c>
    </row>
    <row r="1151" spans="11:16">
      <c r="K1151" s="339">
        <v>46837</v>
      </c>
      <c r="L1151" s="171" t="s">
        <v>839</v>
      </c>
      <c r="N1151" s="171" t="s">
        <v>771</v>
      </c>
      <c r="O1151" s="171" t="s">
        <v>772</v>
      </c>
      <c r="P1151" s="171" t="s">
        <v>770</v>
      </c>
    </row>
    <row r="1152" spans="11:16">
      <c r="K1152" s="339">
        <v>46838</v>
      </c>
      <c r="L1152" s="171" t="s">
        <v>840</v>
      </c>
      <c r="N1152" s="171" t="s">
        <v>771</v>
      </c>
      <c r="O1152" s="171" t="s">
        <v>772</v>
      </c>
      <c r="P1152" s="171" t="s">
        <v>770</v>
      </c>
    </row>
    <row r="1153" spans="11:16">
      <c r="K1153" s="339">
        <v>46839</v>
      </c>
      <c r="L1153" s="171" t="s">
        <v>833</v>
      </c>
      <c r="N1153" s="171" t="s">
        <v>770</v>
      </c>
      <c r="O1153" s="171" t="s">
        <v>771</v>
      </c>
      <c r="P1153" s="171" t="s">
        <v>772</v>
      </c>
    </row>
    <row r="1154" spans="11:16">
      <c r="K1154" s="339">
        <v>46840</v>
      </c>
      <c r="L1154" s="171" t="s">
        <v>835</v>
      </c>
      <c r="N1154" s="171" t="s">
        <v>770</v>
      </c>
      <c r="O1154" s="171" t="s">
        <v>771</v>
      </c>
      <c r="P1154" s="171" t="s">
        <v>772</v>
      </c>
    </row>
    <row r="1155" spans="11:16">
      <c r="K1155" s="339">
        <v>46841</v>
      </c>
      <c r="L1155" s="171" t="s">
        <v>836</v>
      </c>
      <c r="N1155" s="171" t="s">
        <v>770</v>
      </c>
      <c r="O1155" s="171" t="s">
        <v>771</v>
      </c>
      <c r="P1155" s="171" t="s">
        <v>772</v>
      </c>
    </row>
    <row r="1156" spans="11:16">
      <c r="K1156" s="339">
        <v>46842</v>
      </c>
      <c r="L1156" s="171" t="s">
        <v>837</v>
      </c>
      <c r="N1156" s="171" t="s">
        <v>770</v>
      </c>
      <c r="O1156" s="171" t="s">
        <v>771</v>
      </c>
      <c r="P1156" s="171" t="s">
        <v>772</v>
      </c>
    </row>
    <row r="1157" spans="11:16">
      <c r="K1157" s="339">
        <v>46843</v>
      </c>
      <c r="L1157" s="171" t="s">
        <v>838</v>
      </c>
      <c r="N1157" s="171" t="s">
        <v>770</v>
      </c>
      <c r="O1157" s="171" t="s">
        <v>771</v>
      </c>
      <c r="P1157" s="171" t="s">
        <v>772</v>
      </c>
    </row>
    <row r="1158" spans="11:16">
      <c r="K1158" s="339">
        <v>46844</v>
      </c>
      <c r="L1158" s="171" t="s">
        <v>839</v>
      </c>
      <c r="N1158" s="171" t="s">
        <v>770</v>
      </c>
      <c r="O1158" s="171" t="s">
        <v>771</v>
      </c>
      <c r="P1158" s="171" t="s">
        <v>772</v>
      </c>
    </row>
    <row r="1159" spans="11:16">
      <c r="K1159" s="339">
        <v>46845</v>
      </c>
      <c r="L1159" s="171" t="s">
        <v>840</v>
      </c>
      <c r="N1159" s="171" t="s">
        <v>770</v>
      </c>
      <c r="O1159" s="171" t="s">
        <v>771</v>
      </c>
      <c r="P1159" s="171" t="s">
        <v>772</v>
      </c>
    </row>
    <row r="1160" spans="11:16">
      <c r="K1160" s="339">
        <v>46846</v>
      </c>
      <c r="L1160" s="171" t="s">
        <v>833</v>
      </c>
      <c r="N1160" s="171" t="s">
        <v>772</v>
      </c>
      <c r="O1160" s="171" t="s">
        <v>770</v>
      </c>
      <c r="P1160" s="171" t="s">
        <v>771</v>
      </c>
    </row>
    <row r="1161" spans="11:16">
      <c r="K1161" s="339">
        <v>46847</v>
      </c>
      <c r="L1161" s="171" t="s">
        <v>835</v>
      </c>
      <c r="N1161" s="171" t="s">
        <v>772</v>
      </c>
      <c r="O1161" s="171" t="s">
        <v>770</v>
      </c>
      <c r="P1161" s="171" t="s">
        <v>771</v>
      </c>
    </row>
    <row r="1162" spans="11:16">
      <c r="K1162" s="339">
        <v>46848</v>
      </c>
      <c r="L1162" s="171" t="s">
        <v>836</v>
      </c>
      <c r="N1162" s="171" t="s">
        <v>772</v>
      </c>
      <c r="O1162" s="171" t="s">
        <v>770</v>
      </c>
      <c r="P1162" s="171" t="s">
        <v>771</v>
      </c>
    </row>
    <row r="1163" spans="11:16">
      <c r="K1163" s="339">
        <v>46849</v>
      </c>
      <c r="L1163" s="171" t="s">
        <v>837</v>
      </c>
      <c r="N1163" s="171" t="s">
        <v>772</v>
      </c>
      <c r="O1163" s="171" t="s">
        <v>770</v>
      </c>
      <c r="P1163" s="171" t="s">
        <v>771</v>
      </c>
    </row>
    <row r="1164" spans="11:16">
      <c r="K1164" s="339">
        <v>46850</v>
      </c>
      <c r="L1164" s="171" t="s">
        <v>838</v>
      </c>
      <c r="N1164" s="171" t="s">
        <v>772</v>
      </c>
      <c r="O1164" s="171" t="s">
        <v>770</v>
      </c>
      <c r="P1164" s="171" t="s">
        <v>771</v>
      </c>
    </row>
    <row r="1165" spans="11:16">
      <c r="K1165" s="339">
        <v>46851</v>
      </c>
      <c r="L1165" s="171" t="s">
        <v>839</v>
      </c>
      <c r="N1165" s="171" t="s">
        <v>772</v>
      </c>
      <c r="O1165" s="171" t="s">
        <v>770</v>
      </c>
      <c r="P1165" s="171" t="s">
        <v>771</v>
      </c>
    </row>
    <row r="1166" spans="11:16">
      <c r="K1166" s="339">
        <v>46852</v>
      </c>
      <c r="L1166" s="171" t="s">
        <v>840</v>
      </c>
      <c r="N1166" s="171" t="s">
        <v>772</v>
      </c>
      <c r="O1166" s="171" t="s">
        <v>770</v>
      </c>
      <c r="P1166" s="171" t="s">
        <v>771</v>
      </c>
    </row>
    <row r="1167" spans="11:16">
      <c r="K1167" s="339">
        <v>46853</v>
      </c>
      <c r="L1167" s="171" t="s">
        <v>833</v>
      </c>
      <c r="N1167" s="171" t="s">
        <v>771</v>
      </c>
      <c r="O1167" s="171" t="s">
        <v>772</v>
      </c>
      <c r="P1167" s="171" t="s">
        <v>770</v>
      </c>
    </row>
    <row r="1168" spans="11:16">
      <c r="K1168" s="339">
        <v>46854</v>
      </c>
      <c r="L1168" s="171" t="s">
        <v>835</v>
      </c>
      <c r="N1168" s="171" t="s">
        <v>771</v>
      </c>
      <c r="O1168" s="171" t="s">
        <v>772</v>
      </c>
      <c r="P1168" s="171" t="s">
        <v>770</v>
      </c>
    </row>
    <row r="1169" spans="11:16">
      <c r="K1169" s="339">
        <v>46855</v>
      </c>
      <c r="L1169" s="171" t="s">
        <v>836</v>
      </c>
      <c r="N1169" s="171" t="s">
        <v>771</v>
      </c>
      <c r="O1169" s="171" t="s">
        <v>772</v>
      </c>
      <c r="P1169" s="171" t="s">
        <v>770</v>
      </c>
    </row>
    <row r="1170" spans="11:16">
      <c r="K1170" s="339">
        <v>46856</v>
      </c>
      <c r="L1170" s="171" t="s">
        <v>837</v>
      </c>
      <c r="N1170" s="171" t="s">
        <v>771</v>
      </c>
      <c r="O1170" s="171" t="s">
        <v>772</v>
      </c>
      <c r="P1170" s="171" t="s">
        <v>770</v>
      </c>
    </row>
    <row r="1171" spans="11:16">
      <c r="K1171" s="339">
        <v>46857</v>
      </c>
      <c r="L1171" s="171" t="s">
        <v>838</v>
      </c>
      <c r="N1171" s="171" t="s">
        <v>771</v>
      </c>
      <c r="O1171" s="171" t="s">
        <v>772</v>
      </c>
      <c r="P1171" s="171" t="s">
        <v>770</v>
      </c>
    </row>
    <row r="1172" spans="11:16">
      <c r="K1172" s="339">
        <v>46858</v>
      </c>
      <c r="L1172" s="171" t="s">
        <v>839</v>
      </c>
      <c r="N1172" s="171" t="s">
        <v>771</v>
      </c>
      <c r="O1172" s="171" t="s">
        <v>772</v>
      </c>
      <c r="P1172" s="171" t="s">
        <v>770</v>
      </c>
    </row>
    <row r="1173" spans="11:16">
      <c r="K1173" s="339">
        <v>46859</v>
      </c>
      <c r="L1173" s="171" t="s">
        <v>840</v>
      </c>
      <c r="N1173" s="171" t="s">
        <v>771</v>
      </c>
      <c r="O1173" s="171" t="s">
        <v>772</v>
      </c>
      <c r="P1173" s="171" t="s">
        <v>770</v>
      </c>
    </row>
    <row r="1174" spans="11:16">
      <c r="K1174" s="339">
        <v>46860</v>
      </c>
      <c r="L1174" s="171" t="s">
        <v>833</v>
      </c>
      <c r="N1174" s="171" t="s">
        <v>770</v>
      </c>
      <c r="O1174" s="171" t="s">
        <v>771</v>
      </c>
      <c r="P1174" s="171" t="s">
        <v>772</v>
      </c>
    </row>
    <row r="1175" spans="11:16">
      <c r="K1175" s="339">
        <v>46861</v>
      </c>
      <c r="L1175" s="171" t="s">
        <v>835</v>
      </c>
      <c r="N1175" s="171" t="s">
        <v>770</v>
      </c>
      <c r="O1175" s="171" t="s">
        <v>771</v>
      </c>
      <c r="P1175" s="171" t="s">
        <v>772</v>
      </c>
    </row>
    <row r="1176" spans="11:16">
      <c r="K1176" s="339">
        <v>46862</v>
      </c>
      <c r="L1176" s="171" t="s">
        <v>836</v>
      </c>
      <c r="N1176" s="171" t="s">
        <v>770</v>
      </c>
      <c r="O1176" s="171" t="s">
        <v>771</v>
      </c>
      <c r="P1176" s="171" t="s">
        <v>772</v>
      </c>
    </row>
    <row r="1177" spans="11:16">
      <c r="K1177" s="339">
        <v>46863</v>
      </c>
      <c r="L1177" s="171" t="s">
        <v>837</v>
      </c>
      <c r="N1177" s="171" t="s">
        <v>770</v>
      </c>
      <c r="O1177" s="171" t="s">
        <v>771</v>
      </c>
      <c r="P1177" s="171" t="s">
        <v>772</v>
      </c>
    </row>
    <row r="1178" spans="11:16">
      <c r="K1178" s="339">
        <v>46864</v>
      </c>
      <c r="L1178" s="171" t="s">
        <v>838</v>
      </c>
      <c r="N1178" s="171" t="s">
        <v>770</v>
      </c>
      <c r="O1178" s="171" t="s">
        <v>771</v>
      </c>
      <c r="P1178" s="171" t="s">
        <v>772</v>
      </c>
    </row>
    <row r="1179" spans="11:16">
      <c r="K1179" s="339">
        <v>46865</v>
      </c>
      <c r="L1179" s="171" t="s">
        <v>839</v>
      </c>
      <c r="N1179" s="171" t="s">
        <v>770</v>
      </c>
      <c r="O1179" s="171" t="s">
        <v>771</v>
      </c>
      <c r="P1179" s="171" t="s">
        <v>772</v>
      </c>
    </row>
    <row r="1180" spans="11:16">
      <c r="K1180" s="339">
        <v>46866</v>
      </c>
      <c r="L1180" s="171" t="s">
        <v>840</v>
      </c>
      <c r="N1180" s="171" t="s">
        <v>770</v>
      </c>
      <c r="O1180" s="171" t="s">
        <v>771</v>
      </c>
      <c r="P1180" s="171" t="s">
        <v>772</v>
      </c>
    </row>
    <row r="1181" spans="11:16">
      <c r="K1181" s="339">
        <v>46867</v>
      </c>
      <c r="L1181" s="171" t="s">
        <v>833</v>
      </c>
      <c r="N1181" s="171" t="s">
        <v>772</v>
      </c>
      <c r="O1181" s="171" t="s">
        <v>770</v>
      </c>
      <c r="P1181" s="171" t="s">
        <v>771</v>
      </c>
    </row>
    <row r="1182" spans="11:16">
      <c r="K1182" s="339">
        <v>46868</v>
      </c>
      <c r="L1182" s="171" t="s">
        <v>835</v>
      </c>
      <c r="N1182" s="171" t="s">
        <v>772</v>
      </c>
      <c r="O1182" s="171" t="s">
        <v>770</v>
      </c>
      <c r="P1182" s="171" t="s">
        <v>771</v>
      </c>
    </row>
    <row r="1183" spans="11:16">
      <c r="K1183" s="339">
        <v>46869</v>
      </c>
      <c r="L1183" s="171" t="s">
        <v>836</v>
      </c>
      <c r="N1183" s="171" t="s">
        <v>772</v>
      </c>
      <c r="O1183" s="171" t="s">
        <v>770</v>
      </c>
      <c r="P1183" s="171" t="s">
        <v>771</v>
      </c>
    </row>
    <row r="1184" spans="11:16">
      <c r="K1184" s="339">
        <v>46870</v>
      </c>
      <c r="L1184" s="171" t="s">
        <v>837</v>
      </c>
      <c r="N1184" s="171" t="s">
        <v>772</v>
      </c>
      <c r="O1184" s="171" t="s">
        <v>770</v>
      </c>
      <c r="P1184" s="171" t="s">
        <v>771</v>
      </c>
    </row>
    <row r="1185" spans="11:16">
      <c r="K1185" s="339">
        <v>46871</v>
      </c>
      <c r="L1185" s="171" t="s">
        <v>838</v>
      </c>
      <c r="N1185" s="171" t="s">
        <v>772</v>
      </c>
      <c r="O1185" s="171" t="s">
        <v>770</v>
      </c>
      <c r="P1185" s="171" t="s">
        <v>771</v>
      </c>
    </row>
    <row r="1186" spans="11:16">
      <c r="K1186" s="339">
        <v>46872</v>
      </c>
      <c r="L1186" s="171" t="s">
        <v>839</v>
      </c>
      <c r="N1186" s="171" t="s">
        <v>772</v>
      </c>
      <c r="O1186" s="171" t="s">
        <v>770</v>
      </c>
      <c r="P1186" s="171" t="s">
        <v>771</v>
      </c>
    </row>
    <row r="1187" spans="11:16">
      <c r="K1187" s="339">
        <v>46873</v>
      </c>
      <c r="L1187" s="171" t="s">
        <v>840</v>
      </c>
      <c r="N1187" s="171" t="s">
        <v>772</v>
      </c>
      <c r="O1187" s="171" t="s">
        <v>770</v>
      </c>
      <c r="P1187" s="171" t="s">
        <v>771</v>
      </c>
    </row>
    <row r="1188" spans="11:16">
      <c r="K1188" s="339">
        <v>46874</v>
      </c>
      <c r="L1188" s="171" t="s">
        <v>833</v>
      </c>
      <c r="N1188" s="171" t="s">
        <v>771</v>
      </c>
      <c r="O1188" s="171" t="s">
        <v>772</v>
      </c>
      <c r="P1188" s="171" t="s">
        <v>770</v>
      </c>
    </row>
    <row r="1189" spans="11:16">
      <c r="K1189" s="339">
        <v>46875</v>
      </c>
      <c r="L1189" s="171" t="s">
        <v>835</v>
      </c>
      <c r="N1189" s="171" t="s">
        <v>771</v>
      </c>
      <c r="O1189" s="171" t="s">
        <v>772</v>
      </c>
      <c r="P1189" s="171" t="s">
        <v>770</v>
      </c>
    </row>
    <row r="1190" spans="11:16">
      <c r="K1190" s="339">
        <v>46876</v>
      </c>
      <c r="L1190" s="171" t="s">
        <v>836</v>
      </c>
      <c r="N1190" s="171" t="s">
        <v>771</v>
      </c>
      <c r="O1190" s="171" t="s">
        <v>772</v>
      </c>
      <c r="P1190" s="171" t="s">
        <v>770</v>
      </c>
    </row>
    <row r="1191" spans="11:16">
      <c r="K1191" s="339">
        <v>46877</v>
      </c>
      <c r="L1191" s="171" t="s">
        <v>837</v>
      </c>
      <c r="N1191" s="171" t="s">
        <v>771</v>
      </c>
      <c r="O1191" s="171" t="s">
        <v>772</v>
      </c>
      <c r="P1191" s="171" t="s">
        <v>770</v>
      </c>
    </row>
    <row r="1192" spans="11:16">
      <c r="K1192" s="339">
        <v>46878</v>
      </c>
      <c r="L1192" s="171" t="s">
        <v>838</v>
      </c>
      <c r="N1192" s="171" t="s">
        <v>771</v>
      </c>
      <c r="O1192" s="171" t="s">
        <v>772</v>
      </c>
      <c r="P1192" s="171" t="s">
        <v>770</v>
      </c>
    </row>
    <row r="1193" spans="11:16">
      <c r="K1193" s="339">
        <v>46879</v>
      </c>
      <c r="L1193" s="171" t="s">
        <v>839</v>
      </c>
      <c r="N1193" s="171" t="s">
        <v>771</v>
      </c>
      <c r="O1193" s="171" t="s">
        <v>772</v>
      </c>
      <c r="P1193" s="171" t="s">
        <v>770</v>
      </c>
    </row>
    <row r="1194" spans="11:16">
      <c r="K1194" s="339">
        <v>46880</v>
      </c>
      <c r="L1194" s="171" t="s">
        <v>840</v>
      </c>
      <c r="N1194" s="171" t="s">
        <v>771</v>
      </c>
      <c r="O1194" s="171" t="s">
        <v>772</v>
      </c>
      <c r="P1194" s="171" t="s">
        <v>770</v>
      </c>
    </row>
    <row r="1195" spans="11:16">
      <c r="K1195" s="339">
        <v>46881</v>
      </c>
      <c r="L1195" s="171" t="s">
        <v>833</v>
      </c>
      <c r="N1195" s="171" t="s">
        <v>770</v>
      </c>
      <c r="O1195" s="171" t="s">
        <v>771</v>
      </c>
      <c r="P1195" s="171" t="s">
        <v>772</v>
      </c>
    </row>
    <row r="1196" spans="11:16">
      <c r="K1196" s="339">
        <v>46882</v>
      </c>
      <c r="L1196" s="171" t="s">
        <v>835</v>
      </c>
      <c r="N1196" s="171" t="s">
        <v>770</v>
      </c>
      <c r="O1196" s="171" t="s">
        <v>771</v>
      </c>
      <c r="P1196" s="171" t="s">
        <v>772</v>
      </c>
    </row>
    <row r="1197" spans="11:16">
      <c r="K1197" s="339">
        <v>46883</v>
      </c>
      <c r="L1197" s="171" t="s">
        <v>836</v>
      </c>
      <c r="N1197" s="171" t="s">
        <v>770</v>
      </c>
      <c r="O1197" s="171" t="s">
        <v>771</v>
      </c>
      <c r="P1197" s="171" t="s">
        <v>772</v>
      </c>
    </row>
    <row r="1198" spans="11:16">
      <c r="K1198" s="339">
        <v>46884</v>
      </c>
      <c r="L1198" s="171" t="s">
        <v>837</v>
      </c>
      <c r="N1198" s="171" t="s">
        <v>770</v>
      </c>
      <c r="O1198" s="171" t="s">
        <v>771</v>
      </c>
      <c r="P1198" s="171" t="s">
        <v>772</v>
      </c>
    </row>
    <row r="1199" spans="11:16">
      <c r="K1199" s="339">
        <v>46885</v>
      </c>
      <c r="L1199" s="171" t="s">
        <v>838</v>
      </c>
      <c r="N1199" s="171" t="s">
        <v>770</v>
      </c>
      <c r="O1199" s="171" t="s">
        <v>771</v>
      </c>
      <c r="P1199" s="171" t="s">
        <v>772</v>
      </c>
    </row>
    <row r="1200" spans="11:16">
      <c r="K1200" s="339">
        <v>46886</v>
      </c>
      <c r="L1200" s="171" t="s">
        <v>839</v>
      </c>
      <c r="N1200" s="171" t="s">
        <v>770</v>
      </c>
      <c r="O1200" s="171" t="s">
        <v>771</v>
      </c>
      <c r="P1200" s="171" t="s">
        <v>772</v>
      </c>
    </row>
    <row r="1201" spans="11:16">
      <c r="K1201" s="339">
        <v>46887</v>
      </c>
      <c r="L1201" s="171" t="s">
        <v>840</v>
      </c>
      <c r="N1201" s="171" t="s">
        <v>770</v>
      </c>
      <c r="O1201" s="171" t="s">
        <v>771</v>
      </c>
      <c r="P1201" s="171" t="s">
        <v>772</v>
      </c>
    </row>
    <row r="1202" spans="11:16">
      <c r="K1202" s="339">
        <v>46888</v>
      </c>
      <c r="L1202" s="171" t="s">
        <v>833</v>
      </c>
      <c r="N1202" s="171" t="s">
        <v>772</v>
      </c>
      <c r="O1202" s="171" t="s">
        <v>770</v>
      </c>
      <c r="P1202" s="171" t="s">
        <v>771</v>
      </c>
    </row>
    <row r="1203" spans="11:16">
      <c r="K1203" s="339">
        <v>46889</v>
      </c>
      <c r="L1203" s="171" t="s">
        <v>835</v>
      </c>
      <c r="N1203" s="171" t="s">
        <v>772</v>
      </c>
      <c r="O1203" s="171" t="s">
        <v>770</v>
      </c>
      <c r="P1203" s="171" t="s">
        <v>771</v>
      </c>
    </row>
    <row r="1204" spans="11:16">
      <c r="K1204" s="339">
        <v>46890</v>
      </c>
      <c r="L1204" s="171" t="s">
        <v>836</v>
      </c>
      <c r="N1204" s="171" t="s">
        <v>772</v>
      </c>
      <c r="O1204" s="171" t="s">
        <v>770</v>
      </c>
      <c r="P1204" s="171" t="s">
        <v>771</v>
      </c>
    </row>
    <row r="1205" spans="11:16">
      <c r="K1205" s="339">
        <v>46891</v>
      </c>
      <c r="L1205" s="171" t="s">
        <v>837</v>
      </c>
      <c r="N1205" s="171" t="s">
        <v>772</v>
      </c>
      <c r="O1205" s="171" t="s">
        <v>770</v>
      </c>
      <c r="P1205" s="171" t="s">
        <v>771</v>
      </c>
    </row>
    <row r="1206" spans="11:16">
      <c r="K1206" s="339">
        <v>46892</v>
      </c>
      <c r="L1206" s="171" t="s">
        <v>838</v>
      </c>
      <c r="N1206" s="171" t="s">
        <v>772</v>
      </c>
      <c r="O1206" s="171" t="s">
        <v>770</v>
      </c>
      <c r="P1206" s="171" t="s">
        <v>771</v>
      </c>
    </row>
    <row r="1207" spans="11:16">
      <c r="K1207" s="339">
        <v>46893</v>
      </c>
      <c r="L1207" s="171" t="s">
        <v>839</v>
      </c>
      <c r="N1207" s="171" t="s">
        <v>772</v>
      </c>
      <c r="O1207" s="171" t="s">
        <v>770</v>
      </c>
      <c r="P1207" s="171" t="s">
        <v>771</v>
      </c>
    </row>
    <row r="1208" spans="11:16">
      <c r="K1208" s="339">
        <v>46894</v>
      </c>
      <c r="L1208" s="171" t="s">
        <v>840</v>
      </c>
      <c r="N1208" s="171" t="s">
        <v>772</v>
      </c>
      <c r="O1208" s="171" t="s">
        <v>841</v>
      </c>
      <c r="P1208" s="171" t="s">
        <v>842</v>
      </c>
    </row>
    <row r="1209" spans="11:16">
      <c r="K1209" s="339">
        <v>46895</v>
      </c>
      <c r="L1209" s="171" t="s">
        <v>833</v>
      </c>
      <c r="N1209" s="171" t="s">
        <v>842</v>
      </c>
      <c r="O1209" s="171" t="s">
        <v>843</v>
      </c>
      <c r="P1209" s="171" t="s">
        <v>841</v>
      </c>
    </row>
    <row r="1210" spans="11:16">
      <c r="K1210" s="339">
        <v>46896</v>
      </c>
      <c r="L1210" s="171" t="s">
        <v>835</v>
      </c>
      <c r="N1210" s="171" t="s">
        <v>842</v>
      </c>
      <c r="O1210" s="171" t="s">
        <v>843</v>
      </c>
      <c r="P1210" s="171" t="s">
        <v>841</v>
      </c>
    </row>
    <row r="1211" spans="11:16">
      <c r="K1211" s="339">
        <v>46897</v>
      </c>
      <c r="L1211" s="171" t="s">
        <v>836</v>
      </c>
      <c r="N1211" s="171" t="s">
        <v>842</v>
      </c>
      <c r="O1211" s="171" t="s">
        <v>843</v>
      </c>
      <c r="P1211" s="171" t="s">
        <v>841</v>
      </c>
    </row>
    <row r="1212" spans="11:16">
      <c r="K1212" s="339">
        <v>46898</v>
      </c>
      <c r="L1212" s="171" t="s">
        <v>837</v>
      </c>
      <c r="N1212" s="171" t="s">
        <v>842</v>
      </c>
      <c r="O1212" s="171" t="s">
        <v>843</v>
      </c>
      <c r="P1212" s="171" t="s">
        <v>841</v>
      </c>
    </row>
    <row r="1213" spans="11:16">
      <c r="K1213" s="339">
        <v>46899</v>
      </c>
      <c r="L1213" s="171" t="s">
        <v>838</v>
      </c>
      <c r="N1213" s="171" t="s">
        <v>842</v>
      </c>
      <c r="O1213" s="171" t="s">
        <v>843</v>
      </c>
      <c r="P1213" s="171" t="s">
        <v>841</v>
      </c>
    </row>
    <row r="1214" spans="11:16">
      <c r="K1214" s="339">
        <v>46900</v>
      </c>
      <c r="L1214" s="171" t="s">
        <v>839</v>
      </c>
      <c r="N1214" s="171" t="s">
        <v>842</v>
      </c>
      <c r="O1214" s="171" t="s">
        <v>843</v>
      </c>
      <c r="P1214" s="171" t="s">
        <v>841</v>
      </c>
    </row>
    <row r="1215" spans="11:16">
      <c r="K1215" s="339">
        <v>46901</v>
      </c>
      <c r="L1215" s="171" t="s">
        <v>840</v>
      </c>
      <c r="N1215" s="171" t="s">
        <v>842</v>
      </c>
      <c r="O1215" s="171" t="s">
        <v>843</v>
      </c>
      <c r="P1215" s="171" t="s">
        <v>841</v>
      </c>
    </row>
    <row r="1216" spans="11:16">
      <c r="K1216" s="339">
        <v>46902</v>
      </c>
      <c r="L1216" s="171" t="s">
        <v>833</v>
      </c>
      <c r="N1216" s="171" t="s">
        <v>841</v>
      </c>
      <c r="O1216" s="171" t="s">
        <v>842</v>
      </c>
      <c r="P1216" s="171" t="s">
        <v>843</v>
      </c>
    </row>
    <row r="1217" spans="11:16">
      <c r="K1217" s="339">
        <v>46903</v>
      </c>
      <c r="L1217" s="171" t="s">
        <v>835</v>
      </c>
      <c r="N1217" s="171" t="s">
        <v>841</v>
      </c>
      <c r="O1217" s="171" t="s">
        <v>842</v>
      </c>
      <c r="P1217" s="171" t="s">
        <v>843</v>
      </c>
    </row>
    <row r="1218" spans="11:16">
      <c r="K1218" s="339">
        <v>46904</v>
      </c>
      <c r="L1218" s="171" t="s">
        <v>836</v>
      </c>
      <c r="N1218" s="171" t="s">
        <v>841</v>
      </c>
      <c r="O1218" s="171" t="s">
        <v>842</v>
      </c>
      <c r="P1218" s="171" t="s">
        <v>843</v>
      </c>
    </row>
    <row r="1219" spans="11:16">
      <c r="K1219" s="339">
        <v>46905</v>
      </c>
      <c r="L1219" s="171" t="s">
        <v>837</v>
      </c>
      <c r="N1219" s="171" t="s">
        <v>841</v>
      </c>
      <c r="O1219" s="171" t="s">
        <v>842</v>
      </c>
      <c r="P1219" s="171" t="s">
        <v>843</v>
      </c>
    </row>
    <row r="1220" spans="11:16">
      <c r="K1220" s="339">
        <v>46906</v>
      </c>
      <c r="L1220" s="171" t="s">
        <v>838</v>
      </c>
      <c r="N1220" s="171" t="s">
        <v>841</v>
      </c>
      <c r="O1220" s="171" t="s">
        <v>842</v>
      </c>
      <c r="P1220" s="171" t="s">
        <v>843</v>
      </c>
    </row>
    <row r="1221" spans="11:16">
      <c r="K1221" s="339">
        <v>46907</v>
      </c>
      <c r="L1221" s="171" t="s">
        <v>839</v>
      </c>
      <c r="N1221" s="171" t="s">
        <v>841</v>
      </c>
      <c r="O1221" s="171" t="s">
        <v>842</v>
      </c>
      <c r="P1221" s="171" t="s">
        <v>843</v>
      </c>
    </row>
    <row r="1222" spans="11:16">
      <c r="K1222" s="339">
        <v>46908</v>
      </c>
      <c r="L1222" s="171" t="s">
        <v>840</v>
      </c>
      <c r="N1222" s="171" t="s">
        <v>841</v>
      </c>
      <c r="O1222" s="171" t="s">
        <v>771</v>
      </c>
      <c r="P1222" s="171" t="s">
        <v>843</v>
      </c>
    </row>
    <row r="1223" spans="11:16">
      <c r="K1223" s="339">
        <v>46909</v>
      </c>
      <c r="L1223" s="171" t="s">
        <v>833</v>
      </c>
      <c r="N1223" s="171" t="s">
        <v>843</v>
      </c>
      <c r="O1223" s="171" t="s">
        <v>841</v>
      </c>
      <c r="P1223" s="171" t="s">
        <v>842</v>
      </c>
    </row>
    <row r="1224" spans="11:16">
      <c r="K1224" s="339">
        <v>46910</v>
      </c>
      <c r="L1224" s="171" t="s">
        <v>835</v>
      </c>
      <c r="N1224" s="171" t="s">
        <v>843</v>
      </c>
      <c r="O1224" s="171" t="s">
        <v>841</v>
      </c>
      <c r="P1224" s="171" t="s">
        <v>842</v>
      </c>
    </row>
    <row r="1225" spans="11:16">
      <c r="K1225" s="339">
        <v>46911</v>
      </c>
      <c r="L1225" s="171" t="s">
        <v>836</v>
      </c>
      <c r="N1225" s="171" t="s">
        <v>843</v>
      </c>
      <c r="O1225" s="171" t="s">
        <v>841</v>
      </c>
      <c r="P1225" s="171" t="s">
        <v>842</v>
      </c>
    </row>
    <row r="1226" spans="11:16">
      <c r="K1226" s="339">
        <v>46912</v>
      </c>
      <c r="L1226" s="171" t="s">
        <v>837</v>
      </c>
      <c r="N1226" s="171" t="s">
        <v>843</v>
      </c>
      <c r="O1226" s="171" t="s">
        <v>841</v>
      </c>
      <c r="P1226" s="171" t="s">
        <v>842</v>
      </c>
    </row>
    <row r="1227" spans="11:16">
      <c r="K1227" s="339">
        <v>46913</v>
      </c>
      <c r="L1227" s="171" t="s">
        <v>838</v>
      </c>
      <c r="N1227" s="171" t="s">
        <v>843</v>
      </c>
      <c r="O1227" s="171" t="s">
        <v>841</v>
      </c>
      <c r="P1227" s="171" t="s">
        <v>842</v>
      </c>
    </row>
    <row r="1228" spans="11:16">
      <c r="K1228" s="339">
        <v>46914</v>
      </c>
      <c r="L1228" s="171" t="s">
        <v>839</v>
      </c>
      <c r="N1228" s="171" t="s">
        <v>843</v>
      </c>
      <c r="O1228" s="171" t="s">
        <v>770</v>
      </c>
      <c r="P1228" s="171" t="s">
        <v>842</v>
      </c>
    </row>
    <row r="1229" spans="11:16">
      <c r="K1229" s="339">
        <v>46915</v>
      </c>
      <c r="L1229" s="171" t="s">
        <v>840</v>
      </c>
      <c r="N1229" s="171" t="s">
        <v>843</v>
      </c>
      <c r="O1229" s="171" t="s">
        <v>841</v>
      </c>
      <c r="P1229" s="171" t="s">
        <v>842</v>
      </c>
    </row>
    <row r="1230" spans="11:16">
      <c r="K1230" s="339">
        <v>46916</v>
      </c>
      <c r="L1230" s="171" t="s">
        <v>833</v>
      </c>
      <c r="N1230" s="171" t="s">
        <v>844</v>
      </c>
      <c r="O1230" s="171" t="s">
        <v>843</v>
      </c>
      <c r="P1230" s="171" t="s">
        <v>841</v>
      </c>
    </row>
    <row r="1231" spans="11:16">
      <c r="K1231" s="339">
        <v>46917</v>
      </c>
      <c r="L1231" s="171" t="s">
        <v>835</v>
      </c>
      <c r="N1231" s="171" t="s">
        <v>771</v>
      </c>
      <c r="O1231" s="171" t="s">
        <v>772</v>
      </c>
      <c r="P1231" s="171" t="s">
        <v>841</v>
      </c>
    </row>
    <row r="1232" spans="11:16">
      <c r="K1232" s="339">
        <v>46918</v>
      </c>
      <c r="L1232" s="171" t="s">
        <v>836</v>
      </c>
      <c r="N1232" s="171" t="s">
        <v>842</v>
      </c>
      <c r="O1232" s="171" t="s">
        <v>843</v>
      </c>
      <c r="P1232" s="171" t="s">
        <v>841</v>
      </c>
    </row>
    <row r="1233" spans="11:16">
      <c r="K1233" s="339">
        <v>46919</v>
      </c>
      <c r="L1233" s="171" t="s">
        <v>837</v>
      </c>
      <c r="N1233" s="171" t="s">
        <v>842</v>
      </c>
      <c r="O1233" s="171" t="s">
        <v>845</v>
      </c>
      <c r="P1233" s="171" t="s">
        <v>770</v>
      </c>
    </row>
    <row r="1234" spans="11:16">
      <c r="K1234" s="339">
        <v>46920</v>
      </c>
      <c r="L1234" s="171" t="s">
        <v>838</v>
      </c>
      <c r="N1234" s="171" t="s">
        <v>842</v>
      </c>
      <c r="O1234" s="171" t="s">
        <v>843</v>
      </c>
      <c r="P1234" s="171" t="s">
        <v>841</v>
      </c>
    </row>
    <row r="1235" spans="11:16">
      <c r="K1235" s="339">
        <v>46921</v>
      </c>
      <c r="L1235" s="171" t="s">
        <v>839</v>
      </c>
      <c r="N1235" s="171" t="s">
        <v>842</v>
      </c>
      <c r="O1235" s="171" t="s">
        <v>843</v>
      </c>
      <c r="P1235" s="171" t="s">
        <v>841</v>
      </c>
    </row>
    <row r="1236" spans="11:16">
      <c r="K1236" s="339">
        <v>46922</v>
      </c>
      <c r="L1236" s="171" t="s">
        <v>840</v>
      </c>
      <c r="N1236" s="171" t="s">
        <v>842</v>
      </c>
      <c r="O1236" s="171" t="s">
        <v>843</v>
      </c>
      <c r="P1236" s="171" t="s">
        <v>770</v>
      </c>
    </row>
    <row r="1237" spans="11:16">
      <c r="K1237" s="339">
        <v>46923</v>
      </c>
      <c r="L1237" s="171" t="s">
        <v>833</v>
      </c>
      <c r="N1237" s="171" t="s">
        <v>841</v>
      </c>
      <c r="O1237" s="171" t="s">
        <v>842</v>
      </c>
      <c r="P1237" s="171" t="s">
        <v>843</v>
      </c>
    </row>
    <row r="1238" spans="11:16">
      <c r="K1238" s="339">
        <v>46924</v>
      </c>
      <c r="L1238" s="171" t="s">
        <v>835</v>
      </c>
      <c r="N1238" s="171" t="s">
        <v>841</v>
      </c>
      <c r="O1238" s="171" t="s">
        <v>842</v>
      </c>
      <c r="P1238" s="171" t="s">
        <v>843</v>
      </c>
    </row>
    <row r="1239" spans="11:16">
      <c r="K1239" s="339">
        <v>46925</v>
      </c>
      <c r="L1239" s="171" t="s">
        <v>836</v>
      </c>
      <c r="N1239" s="171" t="s">
        <v>841</v>
      </c>
      <c r="O1239" s="171" t="s">
        <v>842</v>
      </c>
      <c r="P1239" s="171" t="s">
        <v>843</v>
      </c>
    </row>
    <row r="1240" spans="11:16">
      <c r="K1240" s="339">
        <v>46926</v>
      </c>
      <c r="L1240" s="171" t="s">
        <v>837</v>
      </c>
      <c r="N1240" s="171" t="s">
        <v>841</v>
      </c>
      <c r="O1240" s="171" t="s">
        <v>771</v>
      </c>
      <c r="P1240" s="171" t="s">
        <v>843</v>
      </c>
    </row>
    <row r="1241" spans="11:16">
      <c r="K1241" s="339">
        <v>46927</v>
      </c>
      <c r="L1241" s="171" t="s">
        <v>838</v>
      </c>
      <c r="N1241" s="171" t="s">
        <v>841</v>
      </c>
      <c r="O1241" s="171" t="s">
        <v>842</v>
      </c>
      <c r="P1241" s="171" t="s">
        <v>843</v>
      </c>
    </row>
    <row r="1242" spans="11:16">
      <c r="K1242" s="339">
        <v>46928</v>
      </c>
      <c r="L1242" s="171" t="s">
        <v>839</v>
      </c>
      <c r="N1242" s="171" t="s">
        <v>841</v>
      </c>
      <c r="O1242" s="171" t="s">
        <v>844</v>
      </c>
      <c r="P1242" s="171" t="s">
        <v>843</v>
      </c>
    </row>
    <row r="1243" spans="11:16">
      <c r="K1243" s="339">
        <v>46929</v>
      </c>
      <c r="L1243" s="171" t="s">
        <v>840</v>
      </c>
      <c r="N1243" s="171" t="s">
        <v>841</v>
      </c>
      <c r="O1243" s="171" t="s">
        <v>842</v>
      </c>
      <c r="P1243" s="171" t="s">
        <v>843</v>
      </c>
    </row>
    <row r="1244" spans="11:16">
      <c r="K1244" s="339">
        <v>46930</v>
      </c>
      <c r="L1244" s="171" t="s">
        <v>833</v>
      </c>
      <c r="N1244" s="171" t="s">
        <v>843</v>
      </c>
      <c r="O1244" s="171" t="s">
        <v>841</v>
      </c>
      <c r="P1244" s="171" t="s">
        <v>842</v>
      </c>
    </row>
    <row r="1245" spans="11:16">
      <c r="K1245" s="339">
        <v>46931</v>
      </c>
      <c r="L1245" s="171" t="s">
        <v>835</v>
      </c>
      <c r="N1245" s="171" t="s">
        <v>843</v>
      </c>
      <c r="O1245" s="171" t="s">
        <v>841</v>
      </c>
      <c r="P1245" s="171" t="s">
        <v>842</v>
      </c>
    </row>
    <row r="1246" spans="11:16">
      <c r="K1246" s="339">
        <v>46932</v>
      </c>
      <c r="L1246" s="171" t="s">
        <v>836</v>
      </c>
      <c r="N1246" s="171" t="s">
        <v>843</v>
      </c>
      <c r="O1246" s="171" t="s">
        <v>841</v>
      </c>
      <c r="P1246" s="171" t="s">
        <v>842</v>
      </c>
    </row>
    <row r="1247" spans="11:16">
      <c r="K1247" s="339">
        <v>46933</v>
      </c>
      <c r="L1247" s="171" t="s">
        <v>837</v>
      </c>
      <c r="N1247" s="171" t="s">
        <v>843</v>
      </c>
      <c r="O1247" s="171" t="s">
        <v>841</v>
      </c>
      <c r="P1247" s="171" t="s">
        <v>842</v>
      </c>
    </row>
    <row r="1248" spans="11:16">
      <c r="K1248" s="339">
        <v>46934</v>
      </c>
      <c r="L1248" s="171" t="s">
        <v>838</v>
      </c>
      <c r="N1248" s="171" t="s">
        <v>843</v>
      </c>
      <c r="O1248" s="171" t="s">
        <v>841</v>
      </c>
      <c r="P1248" s="171" t="s">
        <v>842</v>
      </c>
    </row>
    <row r="1249" spans="11:16">
      <c r="K1249" s="339">
        <v>46935</v>
      </c>
      <c r="L1249" s="171" t="s">
        <v>839</v>
      </c>
      <c r="N1249" s="171" t="s">
        <v>843</v>
      </c>
      <c r="O1249" s="171" t="s">
        <v>841</v>
      </c>
      <c r="P1249" s="171" t="s">
        <v>842</v>
      </c>
    </row>
    <row r="1250" spans="11:16">
      <c r="K1250" s="339">
        <v>46936</v>
      </c>
      <c r="L1250" s="171" t="s">
        <v>840</v>
      </c>
      <c r="N1250" s="171" t="s">
        <v>843</v>
      </c>
      <c r="O1250" s="171" t="s">
        <v>770</v>
      </c>
      <c r="P1250" s="171" t="s">
        <v>842</v>
      </c>
    </row>
    <row r="1251" spans="11:16">
      <c r="K1251" s="339">
        <v>46937</v>
      </c>
      <c r="L1251" s="171" t="s">
        <v>833</v>
      </c>
      <c r="N1251" s="171" t="s">
        <v>842</v>
      </c>
      <c r="O1251" s="171" t="s">
        <v>843</v>
      </c>
      <c r="P1251" s="171" t="s">
        <v>841</v>
      </c>
    </row>
    <row r="1252" spans="11:16">
      <c r="K1252" s="339">
        <v>46938</v>
      </c>
      <c r="L1252" s="171" t="s">
        <v>835</v>
      </c>
      <c r="N1252" s="171" t="s">
        <v>842</v>
      </c>
      <c r="O1252" s="171" t="s">
        <v>843</v>
      </c>
      <c r="P1252" s="171" t="s">
        <v>770</v>
      </c>
    </row>
    <row r="1253" spans="11:16">
      <c r="K1253" s="339">
        <v>46939</v>
      </c>
      <c r="L1253" s="171" t="s">
        <v>836</v>
      </c>
      <c r="N1253" s="171" t="s">
        <v>842</v>
      </c>
      <c r="O1253" s="171" t="s">
        <v>843</v>
      </c>
      <c r="P1253" s="171" t="s">
        <v>841</v>
      </c>
    </row>
    <row r="1254" spans="11:16">
      <c r="K1254" s="339">
        <v>46940</v>
      </c>
      <c r="L1254" s="171" t="s">
        <v>837</v>
      </c>
      <c r="N1254" s="171" t="s">
        <v>842</v>
      </c>
      <c r="O1254" s="171" t="s">
        <v>843</v>
      </c>
      <c r="P1254" s="171" t="s">
        <v>841</v>
      </c>
    </row>
    <row r="1255" spans="11:16">
      <c r="K1255" s="339">
        <v>46941</v>
      </c>
      <c r="L1255" s="171" t="s">
        <v>838</v>
      </c>
      <c r="N1255" s="171" t="s">
        <v>842</v>
      </c>
      <c r="O1255" s="171" t="s">
        <v>843</v>
      </c>
      <c r="P1255" s="171" t="s">
        <v>841</v>
      </c>
    </row>
    <row r="1256" spans="11:16">
      <c r="K1256" s="339">
        <v>46942</v>
      </c>
      <c r="L1256" s="171" t="s">
        <v>839</v>
      </c>
      <c r="N1256" s="171" t="s">
        <v>842</v>
      </c>
      <c r="O1256" s="171" t="s">
        <v>843</v>
      </c>
      <c r="P1256" s="171" t="s">
        <v>841</v>
      </c>
    </row>
    <row r="1257" spans="11:16">
      <c r="K1257" s="339">
        <v>46943</v>
      </c>
      <c r="L1257" s="171" t="s">
        <v>840</v>
      </c>
      <c r="N1257" s="171" t="s">
        <v>842</v>
      </c>
      <c r="O1257" s="171" t="s">
        <v>772</v>
      </c>
      <c r="P1257" s="171" t="s">
        <v>770</v>
      </c>
    </row>
    <row r="1258" spans="11:16">
      <c r="K1258" s="339">
        <v>46944</v>
      </c>
      <c r="L1258" s="171" t="s">
        <v>833</v>
      </c>
      <c r="N1258" s="171" t="s">
        <v>841</v>
      </c>
      <c r="O1258" s="171" t="s">
        <v>842</v>
      </c>
      <c r="P1258" s="171" t="s">
        <v>843</v>
      </c>
    </row>
    <row r="1259" spans="11:16">
      <c r="K1259" s="339">
        <v>46945</v>
      </c>
      <c r="L1259" s="171" t="s">
        <v>835</v>
      </c>
      <c r="N1259" s="171" t="s">
        <v>846</v>
      </c>
      <c r="O1259" s="171" t="s">
        <v>842</v>
      </c>
      <c r="P1259" s="171" t="s">
        <v>843</v>
      </c>
    </row>
    <row r="1260" spans="11:16">
      <c r="K1260" s="339">
        <v>46946</v>
      </c>
      <c r="L1260" s="171" t="s">
        <v>836</v>
      </c>
      <c r="N1260" s="171" t="s">
        <v>841</v>
      </c>
      <c r="O1260" s="171" t="s">
        <v>842</v>
      </c>
      <c r="P1260" s="171" t="s">
        <v>843</v>
      </c>
    </row>
    <row r="1261" spans="11:16">
      <c r="K1261" s="339">
        <v>46947</v>
      </c>
      <c r="L1261" s="171" t="s">
        <v>837</v>
      </c>
      <c r="N1261" s="171" t="s">
        <v>770</v>
      </c>
      <c r="O1261" s="171" t="s">
        <v>842</v>
      </c>
      <c r="P1261" s="171" t="s">
        <v>843</v>
      </c>
    </row>
    <row r="1262" spans="11:16">
      <c r="K1262" s="339">
        <v>46948</v>
      </c>
      <c r="L1262" s="171" t="s">
        <v>838</v>
      </c>
      <c r="N1262" s="171" t="s">
        <v>841</v>
      </c>
      <c r="O1262" s="171" t="s">
        <v>842</v>
      </c>
      <c r="P1262" s="171" t="s">
        <v>772</v>
      </c>
    </row>
    <row r="1263" spans="11:16">
      <c r="K1263" s="339">
        <v>46949</v>
      </c>
      <c r="L1263" s="171" t="s">
        <v>839</v>
      </c>
      <c r="N1263" s="171" t="s">
        <v>841</v>
      </c>
      <c r="O1263" s="171" t="s">
        <v>842</v>
      </c>
      <c r="P1263" s="171" t="s">
        <v>843</v>
      </c>
    </row>
    <row r="1264" spans="11:16">
      <c r="K1264" s="339">
        <v>46950</v>
      </c>
      <c r="L1264" s="171" t="s">
        <v>840</v>
      </c>
      <c r="N1264" s="171" t="s">
        <v>841</v>
      </c>
      <c r="O1264" s="171" t="s">
        <v>842</v>
      </c>
      <c r="P1264" s="171" t="s">
        <v>843</v>
      </c>
    </row>
    <row r="1265" spans="11:16">
      <c r="K1265" s="339">
        <v>46951</v>
      </c>
      <c r="L1265" s="171" t="s">
        <v>833</v>
      </c>
      <c r="N1265" s="171" t="s">
        <v>843</v>
      </c>
      <c r="O1265" s="171" t="s">
        <v>841</v>
      </c>
      <c r="P1265" s="171" t="s">
        <v>842</v>
      </c>
    </row>
    <row r="1266" spans="11:16">
      <c r="K1266" s="339">
        <v>46952</v>
      </c>
      <c r="L1266" s="171" t="s">
        <v>835</v>
      </c>
      <c r="N1266" s="171" t="s">
        <v>843</v>
      </c>
      <c r="O1266" s="171" t="s">
        <v>841</v>
      </c>
      <c r="P1266" s="171" t="s">
        <v>842</v>
      </c>
    </row>
    <row r="1267" spans="11:16">
      <c r="K1267" s="339">
        <v>46953</v>
      </c>
      <c r="L1267" s="171" t="s">
        <v>836</v>
      </c>
      <c r="N1267" s="171" t="s">
        <v>843</v>
      </c>
      <c r="O1267" s="171" t="s">
        <v>841</v>
      </c>
      <c r="P1267" s="171" t="s">
        <v>842</v>
      </c>
    </row>
    <row r="1268" spans="11:16">
      <c r="K1268" s="339">
        <v>46954</v>
      </c>
      <c r="L1268" s="171" t="s">
        <v>837</v>
      </c>
      <c r="N1268" s="171" t="s">
        <v>843</v>
      </c>
      <c r="O1268" s="171" t="s">
        <v>841</v>
      </c>
      <c r="P1268" s="171" t="s">
        <v>842</v>
      </c>
    </row>
    <row r="1269" spans="11:16">
      <c r="K1269" s="339">
        <v>46955</v>
      </c>
      <c r="L1269" s="171" t="s">
        <v>838</v>
      </c>
      <c r="N1269" s="171" t="s">
        <v>843</v>
      </c>
      <c r="O1269" s="171" t="s">
        <v>841</v>
      </c>
      <c r="P1269" s="171" t="s">
        <v>842</v>
      </c>
    </row>
    <row r="1270" spans="11:16">
      <c r="K1270" s="339">
        <v>46956</v>
      </c>
      <c r="L1270" s="171" t="s">
        <v>839</v>
      </c>
      <c r="N1270" s="171" t="s">
        <v>843</v>
      </c>
      <c r="O1270" s="171" t="s">
        <v>846</v>
      </c>
      <c r="P1270" s="171" t="s">
        <v>842</v>
      </c>
    </row>
    <row r="1271" spans="11:16">
      <c r="K1271" s="339">
        <v>46957</v>
      </c>
      <c r="L1271" s="171" t="s">
        <v>840</v>
      </c>
      <c r="N1271" s="171" t="s">
        <v>843</v>
      </c>
      <c r="O1271" s="171" t="s">
        <v>841</v>
      </c>
      <c r="P1271" s="171" t="s">
        <v>842</v>
      </c>
    </row>
    <row r="1272" spans="11:16">
      <c r="K1272" s="339">
        <v>46958</v>
      </c>
      <c r="L1272" s="171" t="s">
        <v>833</v>
      </c>
      <c r="N1272" s="171" t="s">
        <v>771</v>
      </c>
      <c r="O1272" s="171" t="s">
        <v>843</v>
      </c>
      <c r="P1272" s="171" t="s">
        <v>841</v>
      </c>
    </row>
    <row r="1273" spans="11:16">
      <c r="K1273" s="339">
        <v>46959</v>
      </c>
      <c r="L1273" s="171" t="s">
        <v>835</v>
      </c>
      <c r="N1273" s="171" t="s">
        <v>842</v>
      </c>
      <c r="O1273" s="171" t="s">
        <v>843</v>
      </c>
      <c r="P1273" s="171" t="s">
        <v>846</v>
      </c>
    </row>
    <row r="1274" spans="11:16">
      <c r="K1274" s="339">
        <v>46960</v>
      </c>
      <c r="L1274" s="171" t="s">
        <v>836</v>
      </c>
      <c r="N1274" s="171" t="s">
        <v>842</v>
      </c>
      <c r="O1274" s="171" t="s">
        <v>843</v>
      </c>
      <c r="P1274" s="171" t="s">
        <v>841</v>
      </c>
    </row>
    <row r="1275" spans="11:16">
      <c r="K1275" s="339">
        <v>46961</v>
      </c>
      <c r="L1275" s="171" t="s">
        <v>837</v>
      </c>
      <c r="N1275" s="171" t="s">
        <v>842</v>
      </c>
      <c r="O1275" s="171" t="s">
        <v>772</v>
      </c>
      <c r="P1275" s="171" t="s">
        <v>841</v>
      </c>
    </row>
    <row r="1276" spans="11:16">
      <c r="K1276" s="339">
        <v>46962</v>
      </c>
      <c r="L1276" s="171" t="s">
        <v>838</v>
      </c>
      <c r="N1276" s="171" t="s">
        <v>842</v>
      </c>
      <c r="O1276" s="171" t="s">
        <v>772</v>
      </c>
      <c r="P1276" s="171" t="s">
        <v>841</v>
      </c>
    </row>
    <row r="1277" spans="11:16">
      <c r="K1277" s="339">
        <v>46963</v>
      </c>
      <c r="L1277" s="171" t="s">
        <v>839</v>
      </c>
      <c r="N1277" s="171" t="s">
        <v>842</v>
      </c>
      <c r="O1277" s="171" t="s">
        <v>843</v>
      </c>
      <c r="P1277" s="171" t="s">
        <v>841</v>
      </c>
    </row>
    <row r="1278" spans="11:16">
      <c r="K1278" s="339">
        <v>46964</v>
      </c>
      <c r="L1278" s="171" t="s">
        <v>840</v>
      </c>
      <c r="N1278" s="171" t="s">
        <v>771</v>
      </c>
      <c r="O1278" s="171" t="s">
        <v>772</v>
      </c>
      <c r="P1278" s="171" t="s">
        <v>841</v>
      </c>
    </row>
    <row r="1279" spans="11:16">
      <c r="K1279" s="339">
        <v>46965</v>
      </c>
      <c r="L1279" s="171" t="s">
        <v>833</v>
      </c>
      <c r="N1279" s="171" t="s">
        <v>770</v>
      </c>
      <c r="O1279" s="171" t="s">
        <v>844</v>
      </c>
      <c r="P1279" s="171" t="s">
        <v>843</v>
      </c>
    </row>
    <row r="1280" spans="11:16">
      <c r="K1280" s="339">
        <v>46966</v>
      </c>
      <c r="L1280" s="171" t="s">
        <v>835</v>
      </c>
      <c r="N1280" s="171" t="s">
        <v>841</v>
      </c>
      <c r="O1280" s="171" t="s">
        <v>842</v>
      </c>
      <c r="P1280" s="171" t="s">
        <v>843</v>
      </c>
    </row>
    <row r="1281" spans="11:16">
      <c r="K1281" s="339">
        <v>46967</v>
      </c>
      <c r="L1281" s="171" t="s">
        <v>836</v>
      </c>
      <c r="N1281" s="171" t="s">
        <v>841</v>
      </c>
      <c r="O1281" s="171" t="s">
        <v>771</v>
      </c>
      <c r="P1281" s="171" t="s">
        <v>843</v>
      </c>
    </row>
    <row r="1282" spans="11:16">
      <c r="K1282" s="339">
        <v>46968</v>
      </c>
      <c r="L1282" s="171" t="s">
        <v>837</v>
      </c>
      <c r="N1282" s="171" t="s">
        <v>841</v>
      </c>
      <c r="O1282" s="171" t="s">
        <v>842</v>
      </c>
      <c r="P1282" s="171" t="s">
        <v>843</v>
      </c>
    </row>
    <row r="1283" spans="11:16">
      <c r="K1283" s="339">
        <v>46969</v>
      </c>
      <c r="L1283" s="171" t="s">
        <v>838</v>
      </c>
      <c r="N1283" s="171" t="s">
        <v>841</v>
      </c>
      <c r="O1283" s="171" t="s">
        <v>842</v>
      </c>
      <c r="P1283" s="171" t="s">
        <v>843</v>
      </c>
    </row>
    <row r="1284" spans="11:16">
      <c r="K1284" s="339">
        <v>46970</v>
      </c>
      <c r="L1284" s="171" t="s">
        <v>839</v>
      </c>
      <c r="N1284" s="171" t="s">
        <v>846</v>
      </c>
      <c r="O1284" s="171" t="s">
        <v>842</v>
      </c>
      <c r="P1284" s="171" t="s">
        <v>843</v>
      </c>
    </row>
    <row r="1285" spans="11:16">
      <c r="K1285" s="339">
        <v>46971</v>
      </c>
      <c r="L1285" s="171" t="s">
        <v>840</v>
      </c>
      <c r="N1285" s="171" t="s">
        <v>841</v>
      </c>
      <c r="O1285" s="171" t="s">
        <v>842</v>
      </c>
      <c r="P1285" s="171" t="s">
        <v>843</v>
      </c>
    </row>
    <row r="1286" spans="11:16">
      <c r="K1286" s="339">
        <v>46972</v>
      </c>
      <c r="L1286" s="171" t="s">
        <v>833</v>
      </c>
      <c r="N1286" s="171" t="s">
        <v>843</v>
      </c>
      <c r="O1286" s="171" t="s">
        <v>841</v>
      </c>
      <c r="P1286" s="171" t="s">
        <v>842</v>
      </c>
    </row>
    <row r="1287" spans="11:16">
      <c r="K1287" s="339">
        <v>46973</v>
      </c>
      <c r="L1287" s="171" t="s">
        <v>835</v>
      </c>
      <c r="N1287" s="171" t="s">
        <v>843</v>
      </c>
      <c r="O1287" s="171" t="s">
        <v>841</v>
      </c>
      <c r="P1287" s="171" t="s">
        <v>842</v>
      </c>
    </row>
    <row r="1288" spans="11:16">
      <c r="K1288" s="339">
        <v>46974</v>
      </c>
      <c r="L1288" s="171" t="s">
        <v>836</v>
      </c>
      <c r="N1288" s="171" t="s">
        <v>843</v>
      </c>
      <c r="O1288" s="171" t="s">
        <v>841</v>
      </c>
      <c r="P1288" s="171" t="s">
        <v>842</v>
      </c>
    </row>
    <row r="1289" spans="11:16">
      <c r="K1289" s="339">
        <v>46975</v>
      </c>
      <c r="L1289" s="171" t="s">
        <v>837</v>
      </c>
      <c r="N1289" s="171" t="s">
        <v>843</v>
      </c>
      <c r="O1289" s="171" t="s">
        <v>841</v>
      </c>
      <c r="P1289" s="171" t="s">
        <v>842</v>
      </c>
    </row>
    <row r="1290" spans="11:16">
      <c r="K1290" s="339">
        <v>46976</v>
      </c>
      <c r="L1290" s="171" t="s">
        <v>838</v>
      </c>
      <c r="N1290" s="171" t="s">
        <v>843</v>
      </c>
      <c r="O1290" s="171" t="s">
        <v>841</v>
      </c>
      <c r="P1290" s="171" t="s">
        <v>842</v>
      </c>
    </row>
    <row r="1291" spans="11:16">
      <c r="K1291" s="339">
        <v>46977</v>
      </c>
      <c r="L1291" s="171" t="s">
        <v>839</v>
      </c>
      <c r="N1291" s="171" t="s">
        <v>843</v>
      </c>
      <c r="O1291" s="171" t="s">
        <v>841</v>
      </c>
      <c r="P1291" s="171" t="s">
        <v>842</v>
      </c>
    </row>
    <row r="1292" spans="11:16">
      <c r="K1292" s="339">
        <v>46978</v>
      </c>
      <c r="L1292" s="171" t="s">
        <v>840</v>
      </c>
      <c r="N1292" s="171" t="s">
        <v>772</v>
      </c>
      <c r="O1292" s="171" t="s">
        <v>841</v>
      </c>
      <c r="P1292" s="171" t="s">
        <v>842</v>
      </c>
    </row>
    <row r="1293" spans="11:16">
      <c r="K1293" s="339">
        <v>46979</v>
      </c>
      <c r="L1293" s="171" t="s">
        <v>833</v>
      </c>
      <c r="N1293" s="171" t="s">
        <v>842</v>
      </c>
      <c r="O1293" s="171" t="s">
        <v>843</v>
      </c>
      <c r="P1293" s="171" t="s">
        <v>841</v>
      </c>
    </row>
    <row r="1294" spans="11:16">
      <c r="K1294" s="339">
        <v>46980</v>
      </c>
      <c r="L1294" s="171" t="s">
        <v>835</v>
      </c>
      <c r="N1294" s="171" t="s">
        <v>842</v>
      </c>
      <c r="O1294" s="171" t="s">
        <v>772</v>
      </c>
      <c r="P1294" s="171" t="s">
        <v>841</v>
      </c>
    </row>
    <row r="1295" spans="11:16">
      <c r="K1295" s="339">
        <v>46981</v>
      </c>
      <c r="L1295" s="171" t="s">
        <v>836</v>
      </c>
      <c r="N1295" s="171" t="s">
        <v>842</v>
      </c>
      <c r="O1295" s="171" t="s">
        <v>843</v>
      </c>
      <c r="P1295" s="171" t="s">
        <v>841</v>
      </c>
    </row>
    <row r="1296" spans="11:16">
      <c r="K1296" s="339">
        <v>46982</v>
      </c>
      <c r="L1296" s="171" t="s">
        <v>837</v>
      </c>
      <c r="N1296" s="171" t="s">
        <v>842</v>
      </c>
      <c r="O1296" s="171" t="s">
        <v>843</v>
      </c>
      <c r="P1296" s="171" t="s">
        <v>770</v>
      </c>
    </row>
    <row r="1297" spans="11:16">
      <c r="K1297" s="339">
        <v>46983</v>
      </c>
      <c r="L1297" s="171" t="s">
        <v>838</v>
      </c>
      <c r="N1297" s="171" t="s">
        <v>844</v>
      </c>
      <c r="O1297" s="171" t="s">
        <v>843</v>
      </c>
      <c r="P1297" s="171" t="s">
        <v>841</v>
      </c>
    </row>
    <row r="1298" spans="11:16">
      <c r="K1298" s="339">
        <v>46984</v>
      </c>
      <c r="L1298" s="171" t="s">
        <v>839</v>
      </c>
      <c r="N1298" s="171" t="s">
        <v>842</v>
      </c>
      <c r="O1298" s="171" t="s">
        <v>843</v>
      </c>
      <c r="P1298" s="171" t="s">
        <v>770</v>
      </c>
    </row>
    <row r="1299" spans="11:16">
      <c r="K1299" s="339">
        <v>46985</v>
      </c>
      <c r="L1299" s="171" t="s">
        <v>840</v>
      </c>
      <c r="N1299" s="171" t="s">
        <v>842</v>
      </c>
      <c r="O1299" s="171" t="s">
        <v>843</v>
      </c>
      <c r="P1299" s="171" t="s">
        <v>841</v>
      </c>
    </row>
    <row r="1300" spans="11:16">
      <c r="K1300" s="339">
        <v>46986</v>
      </c>
      <c r="L1300" s="171" t="s">
        <v>833</v>
      </c>
      <c r="N1300" s="171" t="s">
        <v>841</v>
      </c>
      <c r="O1300" s="171" t="s">
        <v>842</v>
      </c>
      <c r="P1300" s="171" t="s">
        <v>772</v>
      </c>
    </row>
    <row r="1301" spans="11:16">
      <c r="K1301" s="339">
        <v>46987</v>
      </c>
      <c r="L1301" s="171" t="s">
        <v>835</v>
      </c>
      <c r="N1301" s="171" t="s">
        <v>841</v>
      </c>
      <c r="O1301" s="171" t="s">
        <v>771</v>
      </c>
      <c r="P1301" s="171" t="s">
        <v>843</v>
      </c>
    </row>
    <row r="1302" spans="11:16">
      <c r="K1302" s="339">
        <v>46988</v>
      </c>
      <c r="L1302" s="171" t="s">
        <v>836</v>
      </c>
      <c r="N1302" s="171" t="s">
        <v>841</v>
      </c>
      <c r="O1302" s="171" t="s">
        <v>842</v>
      </c>
      <c r="P1302" s="171" t="s">
        <v>843</v>
      </c>
    </row>
    <row r="1303" spans="11:16">
      <c r="K1303" s="339">
        <v>46989</v>
      </c>
      <c r="L1303" s="171" t="s">
        <v>837</v>
      </c>
      <c r="N1303" s="171" t="s">
        <v>846</v>
      </c>
      <c r="O1303" s="171" t="s">
        <v>842</v>
      </c>
      <c r="P1303" s="171" t="s">
        <v>843</v>
      </c>
    </row>
    <row r="1304" spans="11:16">
      <c r="K1304" s="339">
        <v>46990</v>
      </c>
      <c r="L1304" s="171" t="s">
        <v>838</v>
      </c>
      <c r="N1304" s="171" t="s">
        <v>841</v>
      </c>
      <c r="O1304" s="171" t="s">
        <v>842</v>
      </c>
      <c r="P1304" s="171" t="s">
        <v>772</v>
      </c>
    </row>
    <row r="1305" spans="11:16">
      <c r="K1305" s="339">
        <v>46991</v>
      </c>
      <c r="L1305" s="171" t="s">
        <v>839</v>
      </c>
      <c r="N1305" s="171" t="s">
        <v>841</v>
      </c>
      <c r="O1305" s="171" t="s">
        <v>842</v>
      </c>
      <c r="P1305" s="171" t="s">
        <v>843</v>
      </c>
    </row>
    <row r="1306" spans="11:16">
      <c r="K1306" s="339">
        <v>46992</v>
      </c>
      <c r="L1306" s="171" t="s">
        <v>840</v>
      </c>
      <c r="N1306" s="171" t="s">
        <v>841</v>
      </c>
      <c r="O1306" s="171" t="s">
        <v>842</v>
      </c>
      <c r="P1306" s="171" t="s">
        <v>843</v>
      </c>
    </row>
    <row r="1307" spans="11:16">
      <c r="K1307" s="339">
        <v>46993</v>
      </c>
      <c r="L1307" s="171" t="s">
        <v>833</v>
      </c>
      <c r="N1307" s="171" t="s">
        <v>845</v>
      </c>
      <c r="O1307" s="171" t="s">
        <v>841</v>
      </c>
      <c r="P1307" s="171" t="s">
        <v>771</v>
      </c>
    </row>
    <row r="1308" spans="11:16">
      <c r="K1308" s="339">
        <v>46994</v>
      </c>
      <c r="L1308" s="171" t="s">
        <v>835</v>
      </c>
      <c r="N1308" s="171" t="s">
        <v>843</v>
      </c>
      <c r="O1308" s="171" t="s">
        <v>841</v>
      </c>
      <c r="P1308" s="171" t="s">
        <v>842</v>
      </c>
    </row>
    <row r="1309" spans="11:16">
      <c r="K1309" s="339">
        <v>46995</v>
      </c>
      <c r="L1309" s="171" t="s">
        <v>836</v>
      </c>
      <c r="N1309" s="171" t="s">
        <v>843</v>
      </c>
      <c r="O1309" s="171" t="s">
        <v>841</v>
      </c>
      <c r="P1309" s="171" t="s">
        <v>842</v>
      </c>
    </row>
    <row r="1310" spans="11:16">
      <c r="K1310" s="339">
        <v>46996</v>
      </c>
      <c r="L1310" s="171" t="s">
        <v>837</v>
      </c>
      <c r="N1310" s="171" t="s">
        <v>843</v>
      </c>
      <c r="O1310" s="171" t="s">
        <v>841</v>
      </c>
      <c r="P1310" s="171" t="s">
        <v>842</v>
      </c>
    </row>
    <row r="1311" spans="11:16">
      <c r="K1311" s="339">
        <v>46997</v>
      </c>
      <c r="L1311" s="171" t="s">
        <v>838</v>
      </c>
      <c r="N1311" s="171" t="s">
        <v>843</v>
      </c>
      <c r="O1311" s="171" t="s">
        <v>841</v>
      </c>
      <c r="P1311" s="171" t="s">
        <v>844</v>
      </c>
    </row>
    <row r="1312" spans="11:16">
      <c r="K1312" s="339">
        <v>46998</v>
      </c>
      <c r="L1312" s="171" t="s">
        <v>839</v>
      </c>
      <c r="N1312" s="171" t="s">
        <v>843</v>
      </c>
      <c r="O1312" s="171" t="s">
        <v>841</v>
      </c>
      <c r="P1312" s="171" t="s">
        <v>771</v>
      </c>
    </row>
    <row r="1313" spans="11:16">
      <c r="K1313" s="339">
        <v>46999</v>
      </c>
      <c r="L1313" s="171" t="s">
        <v>840</v>
      </c>
      <c r="N1313" s="171" t="s">
        <v>843</v>
      </c>
      <c r="O1313" s="171" t="s">
        <v>841</v>
      </c>
      <c r="P1313" s="171" t="s">
        <v>842</v>
      </c>
    </row>
    <row r="1314" spans="11:16">
      <c r="K1314" s="339">
        <v>47000</v>
      </c>
      <c r="L1314" s="171" t="s">
        <v>833</v>
      </c>
      <c r="N1314" s="171" t="s">
        <v>842</v>
      </c>
      <c r="O1314" s="171" t="s">
        <v>843</v>
      </c>
      <c r="P1314" s="171" t="s">
        <v>841</v>
      </c>
    </row>
    <row r="1315" spans="11:16">
      <c r="K1315" s="339">
        <v>47001</v>
      </c>
      <c r="L1315" s="171" t="s">
        <v>835</v>
      </c>
      <c r="N1315" s="171" t="s">
        <v>771</v>
      </c>
      <c r="O1315" s="171" t="s">
        <v>843</v>
      </c>
      <c r="P1315" s="171" t="s">
        <v>841</v>
      </c>
    </row>
    <row r="1316" spans="11:16">
      <c r="K1316" s="339">
        <v>47002</v>
      </c>
      <c r="L1316" s="171" t="s">
        <v>836</v>
      </c>
      <c r="N1316" s="171" t="s">
        <v>842</v>
      </c>
      <c r="O1316" s="171" t="s">
        <v>843</v>
      </c>
      <c r="P1316" s="171" t="s">
        <v>841</v>
      </c>
    </row>
    <row r="1317" spans="11:16">
      <c r="K1317" s="339">
        <v>47003</v>
      </c>
      <c r="L1317" s="171" t="s">
        <v>837</v>
      </c>
      <c r="N1317" s="171" t="s">
        <v>842</v>
      </c>
      <c r="O1317" s="171" t="s">
        <v>843</v>
      </c>
      <c r="P1317" s="171" t="s">
        <v>770</v>
      </c>
    </row>
    <row r="1318" spans="11:16">
      <c r="K1318" s="339">
        <v>47004</v>
      </c>
      <c r="L1318" s="171" t="s">
        <v>838</v>
      </c>
      <c r="N1318" s="171" t="s">
        <v>771</v>
      </c>
      <c r="O1318" s="171" t="s">
        <v>843</v>
      </c>
      <c r="P1318" s="171" t="s">
        <v>841</v>
      </c>
    </row>
    <row r="1319" spans="11:16">
      <c r="K1319" s="339">
        <v>47005</v>
      </c>
      <c r="L1319" s="171" t="s">
        <v>839</v>
      </c>
      <c r="N1319" s="171" t="s">
        <v>842</v>
      </c>
      <c r="O1319" s="171" t="s">
        <v>843</v>
      </c>
      <c r="P1319" s="171" t="s">
        <v>841</v>
      </c>
    </row>
    <row r="1320" spans="11:16">
      <c r="K1320" s="339">
        <v>47006</v>
      </c>
      <c r="L1320" s="171" t="s">
        <v>840</v>
      </c>
      <c r="N1320" s="171" t="s">
        <v>844</v>
      </c>
      <c r="O1320" s="171" t="s">
        <v>772</v>
      </c>
      <c r="P1320" s="171" t="s">
        <v>841</v>
      </c>
    </row>
    <row r="1321" spans="11:16">
      <c r="K1321" s="339">
        <v>47007</v>
      </c>
      <c r="L1321" s="171" t="s">
        <v>833</v>
      </c>
      <c r="N1321" s="171" t="s">
        <v>841</v>
      </c>
      <c r="O1321" s="171" t="s">
        <v>842</v>
      </c>
      <c r="P1321" s="171" t="s">
        <v>843</v>
      </c>
    </row>
    <row r="1322" spans="11:16">
      <c r="K1322" s="339">
        <v>47008</v>
      </c>
      <c r="L1322" s="171" t="s">
        <v>835</v>
      </c>
      <c r="N1322" s="171" t="s">
        <v>841</v>
      </c>
      <c r="O1322" s="171" t="s">
        <v>842</v>
      </c>
      <c r="P1322" s="171" t="s">
        <v>843</v>
      </c>
    </row>
    <row r="1323" spans="11:16">
      <c r="K1323" s="339">
        <v>47009</v>
      </c>
      <c r="L1323" s="171" t="s">
        <v>836</v>
      </c>
      <c r="N1323" s="171" t="s">
        <v>841</v>
      </c>
      <c r="O1323" s="171" t="s">
        <v>771</v>
      </c>
      <c r="P1323" s="171" t="s">
        <v>843</v>
      </c>
    </row>
    <row r="1324" spans="11:16">
      <c r="K1324" s="339">
        <v>47010</v>
      </c>
      <c r="L1324" s="171" t="s">
        <v>837</v>
      </c>
      <c r="N1324" s="171" t="s">
        <v>841</v>
      </c>
      <c r="O1324" s="171" t="s">
        <v>842</v>
      </c>
      <c r="P1324" s="171" t="s">
        <v>843</v>
      </c>
    </row>
    <row r="1325" spans="11:16">
      <c r="K1325" s="339">
        <v>47011</v>
      </c>
      <c r="L1325" s="171" t="s">
        <v>838</v>
      </c>
      <c r="N1325" s="171" t="s">
        <v>841</v>
      </c>
      <c r="O1325" s="171" t="s">
        <v>842</v>
      </c>
      <c r="P1325" s="171" t="s">
        <v>843</v>
      </c>
    </row>
    <row r="1326" spans="11:16">
      <c r="K1326" s="339">
        <v>47012</v>
      </c>
      <c r="L1326" s="171" t="s">
        <v>839</v>
      </c>
      <c r="N1326" s="171" t="s">
        <v>841</v>
      </c>
      <c r="O1326" s="171" t="s">
        <v>842</v>
      </c>
      <c r="P1326" s="171" t="s">
        <v>843</v>
      </c>
    </row>
    <row r="1327" spans="11:16">
      <c r="K1327" s="339">
        <v>47013</v>
      </c>
      <c r="L1327" s="171" t="s">
        <v>840</v>
      </c>
      <c r="N1327" s="171" t="s">
        <v>770</v>
      </c>
      <c r="O1327" s="171" t="s">
        <v>842</v>
      </c>
      <c r="P1327" s="171" t="s">
        <v>843</v>
      </c>
    </row>
    <row r="1328" spans="11:16">
      <c r="K1328" s="339">
        <v>47014</v>
      </c>
      <c r="L1328" s="171" t="s">
        <v>833</v>
      </c>
      <c r="N1328" s="171" t="s">
        <v>843</v>
      </c>
      <c r="O1328" s="171" t="s">
        <v>841</v>
      </c>
      <c r="P1328" s="171" t="s">
        <v>842</v>
      </c>
    </row>
    <row r="1329" spans="11:16">
      <c r="K1329" s="339">
        <v>47015</v>
      </c>
      <c r="L1329" s="171" t="s">
        <v>835</v>
      </c>
      <c r="N1329" s="171" t="s">
        <v>845</v>
      </c>
      <c r="O1329" s="171" t="s">
        <v>841</v>
      </c>
      <c r="P1329" s="171" t="s">
        <v>842</v>
      </c>
    </row>
    <row r="1330" spans="11:16">
      <c r="K1330" s="339">
        <v>47016</v>
      </c>
      <c r="L1330" s="171" t="s">
        <v>836</v>
      </c>
      <c r="N1330" s="171" t="s">
        <v>843</v>
      </c>
      <c r="O1330" s="171" t="s">
        <v>841</v>
      </c>
      <c r="P1330" s="171" t="s">
        <v>842</v>
      </c>
    </row>
    <row r="1331" spans="11:16">
      <c r="K1331" s="339">
        <v>47017</v>
      </c>
      <c r="L1331" s="171" t="s">
        <v>837</v>
      </c>
      <c r="N1331" s="171" t="s">
        <v>843</v>
      </c>
      <c r="O1331" s="171" t="s">
        <v>841</v>
      </c>
      <c r="P1331" s="171" t="s">
        <v>842</v>
      </c>
    </row>
    <row r="1332" spans="11:16">
      <c r="K1332" s="339">
        <v>47018</v>
      </c>
      <c r="L1332" s="171" t="s">
        <v>838</v>
      </c>
      <c r="N1332" s="171" t="s">
        <v>843</v>
      </c>
      <c r="O1332" s="171" t="s">
        <v>841</v>
      </c>
      <c r="P1332" s="171" t="s">
        <v>842</v>
      </c>
    </row>
    <row r="1333" spans="11:16">
      <c r="K1333" s="339">
        <v>47019</v>
      </c>
      <c r="L1333" s="171" t="s">
        <v>839</v>
      </c>
      <c r="N1333" s="171" t="s">
        <v>843</v>
      </c>
      <c r="O1333" s="171" t="s">
        <v>841</v>
      </c>
      <c r="P1333" s="171" t="s">
        <v>842</v>
      </c>
    </row>
    <row r="1334" spans="11:16">
      <c r="K1334" s="339">
        <v>47020</v>
      </c>
      <c r="L1334" s="171" t="s">
        <v>840</v>
      </c>
      <c r="N1334" s="171" t="s">
        <v>843</v>
      </c>
      <c r="O1334" s="171" t="s">
        <v>841</v>
      </c>
      <c r="P1334" s="171" t="s">
        <v>842</v>
      </c>
    </row>
    <row r="1335" spans="11:16">
      <c r="K1335" s="339">
        <v>47021</v>
      </c>
      <c r="L1335" s="171" t="s">
        <v>833</v>
      </c>
      <c r="N1335" s="171" t="s">
        <v>842</v>
      </c>
      <c r="O1335" s="171" t="s">
        <v>843</v>
      </c>
      <c r="P1335" s="171" t="s">
        <v>841</v>
      </c>
    </row>
    <row r="1336" spans="11:16">
      <c r="K1336" s="339">
        <v>47022</v>
      </c>
      <c r="L1336" s="171" t="s">
        <v>835</v>
      </c>
      <c r="N1336" s="171" t="s">
        <v>842</v>
      </c>
      <c r="O1336" s="171" t="s">
        <v>843</v>
      </c>
      <c r="P1336" s="171" t="s">
        <v>841</v>
      </c>
    </row>
    <row r="1337" spans="11:16">
      <c r="K1337" s="339">
        <v>47023</v>
      </c>
      <c r="L1337" s="171" t="s">
        <v>836</v>
      </c>
      <c r="N1337" s="171" t="s">
        <v>771</v>
      </c>
      <c r="O1337" s="171" t="s">
        <v>843</v>
      </c>
      <c r="P1337" s="171" t="s">
        <v>841</v>
      </c>
    </row>
    <row r="1338" spans="11:16">
      <c r="K1338" s="339">
        <v>47024</v>
      </c>
      <c r="L1338" s="171" t="s">
        <v>837</v>
      </c>
      <c r="N1338" s="171" t="s">
        <v>842</v>
      </c>
      <c r="O1338" s="171" t="s">
        <v>843</v>
      </c>
      <c r="P1338" s="171" t="s">
        <v>841</v>
      </c>
    </row>
    <row r="1339" spans="11:16">
      <c r="K1339" s="339">
        <v>47025</v>
      </c>
      <c r="L1339" s="171" t="s">
        <v>838</v>
      </c>
      <c r="N1339" s="171" t="s">
        <v>842</v>
      </c>
      <c r="O1339" s="171" t="s">
        <v>772</v>
      </c>
      <c r="P1339" s="171" t="s">
        <v>841</v>
      </c>
    </row>
    <row r="1340" spans="11:16">
      <c r="K1340" s="339">
        <v>47026</v>
      </c>
      <c r="L1340" s="171" t="s">
        <v>839</v>
      </c>
      <c r="N1340" s="171" t="s">
        <v>842</v>
      </c>
      <c r="O1340" s="171" t="s">
        <v>843</v>
      </c>
      <c r="P1340" s="171" t="s">
        <v>841</v>
      </c>
    </row>
    <row r="1341" spans="11:16">
      <c r="K1341" s="339">
        <v>47027</v>
      </c>
      <c r="L1341" s="171" t="s">
        <v>840</v>
      </c>
      <c r="N1341" s="171" t="s">
        <v>842</v>
      </c>
      <c r="O1341" s="171" t="s">
        <v>845</v>
      </c>
      <c r="P1341" s="171" t="s">
        <v>841</v>
      </c>
    </row>
    <row r="1342" spans="11:16">
      <c r="K1342" s="339">
        <v>47028</v>
      </c>
      <c r="L1342" s="171" t="s">
        <v>833</v>
      </c>
      <c r="N1342" s="171" t="s">
        <v>841</v>
      </c>
      <c r="O1342" s="171" t="s">
        <v>842</v>
      </c>
      <c r="P1342" s="171" t="s">
        <v>843</v>
      </c>
    </row>
    <row r="1343" spans="11:16">
      <c r="K1343" s="339">
        <v>47029</v>
      </c>
      <c r="L1343" s="171" t="s">
        <v>835</v>
      </c>
      <c r="N1343" s="171" t="s">
        <v>841</v>
      </c>
      <c r="O1343" s="171" t="s">
        <v>771</v>
      </c>
      <c r="P1343" s="171" t="s">
        <v>843</v>
      </c>
    </row>
    <row r="1344" spans="11:16">
      <c r="K1344" s="339">
        <v>47030</v>
      </c>
      <c r="L1344" s="171" t="s">
        <v>836</v>
      </c>
      <c r="N1344" s="171" t="s">
        <v>841</v>
      </c>
      <c r="O1344" s="171" t="s">
        <v>842</v>
      </c>
      <c r="P1344" s="171" t="s">
        <v>843</v>
      </c>
    </row>
    <row r="1345" spans="11:16">
      <c r="K1345" s="339">
        <v>47031</v>
      </c>
      <c r="L1345" s="171" t="s">
        <v>837</v>
      </c>
      <c r="N1345" s="171" t="s">
        <v>770</v>
      </c>
      <c r="O1345" s="171" t="s">
        <v>842</v>
      </c>
      <c r="P1345" s="171" t="s">
        <v>843</v>
      </c>
    </row>
    <row r="1346" spans="11:16">
      <c r="K1346" s="339">
        <v>47032</v>
      </c>
      <c r="L1346" s="171" t="s">
        <v>838</v>
      </c>
      <c r="N1346" s="171" t="s">
        <v>841</v>
      </c>
      <c r="O1346" s="171" t="s">
        <v>842</v>
      </c>
      <c r="P1346" s="171" t="s">
        <v>843</v>
      </c>
    </row>
    <row r="1347" spans="11:16">
      <c r="K1347" s="339">
        <v>47033</v>
      </c>
      <c r="L1347" s="171" t="s">
        <v>839</v>
      </c>
      <c r="N1347" s="171" t="s">
        <v>841</v>
      </c>
      <c r="O1347" s="171" t="s">
        <v>842</v>
      </c>
      <c r="P1347" s="171" t="s">
        <v>843</v>
      </c>
    </row>
    <row r="1348" spans="11:16">
      <c r="K1348" s="339">
        <v>47034</v>
      </c>
      <c r="L1348" s="171" t="s">
        <v>840</v>
      </c>
      <c r="N1348" s="171" t="s">
        <v>841</v>
      </c>
      <c r="O1348" s="171" t="s">
        <v>842</v>
      </c>
      <c r="P1348" s="171" t="s">
        <v>843</v>
      </c>
    </row>
    <row r="1349" spans="11:16">
      <c r="K1349" s="339">
        <v>47035</v>
      </c>
      <c r="L1349" s="171" t="s">
        <v>833</v>
      </c>
      <c r="N1349" s="171" t="s">
        <v>843</v>
      </c>
      <c r="O1349" s="171" t="s">
        <v>841</v>
      </c>
      <c r="P1349" s="171" t="s">
        <v>842</v>
      </c>
    </row>
    <row r="1350" spans="11:16">
      <c r="K1350" s="339">
        <v>47036</v>
      </c>
      <c r="L1350" s="171" t="s">
        <v>835</v>
      </c>
      <c r="N1350" s="171" t="s">
        <v>843</v>
      </c>
      <c r="O1350" s="171" t="s">
        <v>841</v>
      </c>
      <c r="P1350" s="171" t="s">
        <v>842</v>
      </c>
    </row>
    <row r="1351" spans="11:16">
      <c r="K1351" s="339">
        <v>47037</v>
      </c>
      <c r="L1351" s="171" t="s">
        <v>836</v>
      </c>
      <c r="N1351" s="171" t="s">
        <v>843</v>
      </c>
      <c r="O1351" s="171" t="s">
        <v>841</v>
      </c>
      <c r="P1351" s="171" t="s">
        <v>842</v>
      </c>
    </row>
    <row r="1352" spans="11:16">
      <c r="K1352" s="339">
        <v>47038</v>
      </c>
      <c r="L1352" s="171" t="s">
        <v>837</v>
      </c>
      <c r="N1352" s="171" t="s">
        <v>843</v>
      </c>
      <c r="O1352" s="171" t="s">
        <v>841</v>
      </c>
      <c r="P1352" s="171" t="s">
        <v>844</v>
      </c>
    </row>
    <row r="1353" spans="11:16">
      <c r="K1353" s="339">
        <v>47039</v>
      </c>
      <c r="L1353" s="171" t="s">
        <v>838</v>
      </c>
      <c r="N1353" s="171" t="s">
        <v>843</v>
      </c>
      <c r="O1353" s="171" t="s">
        <v>841</v>
      </c>
      <c r="P1353" s="171" t="s">
        <v>842</v>
      </c>
    </row>
    <row r="1354" spans="11:16">
      <c r="K1354" s="339">
        <v>47040</v>
      </c>
      <c r="L1354" s="171" t="s">
        <v>839</v>
      </c>
      <c r="N1354" s="171" t="s">
        <v>843</v>
      </c>
      <c r="O1354" s="171" t="s">
        <v>770</v>
      </c>
      <c r="P1354" s="171" t="s">
        <v>842</v>
      </c>
    </row>
    <row r="1355" spans="11:16">
      <c r="K1355" s="339">
        <v>47041</v>
      </c>
      <c r="L1355" s="171" t="s">
        <v>840</v>
      </c>
      <c r="N1355" s="171" t="s">
        <v>843</v>
      </c>
      <c r="O1355" s="171" t="s">
        <v>841</v>
      </c>
      <c r="P1355" s="171" t="s">
        <v>842</v>
      </c>
    </row>
    <row r="1356" spans="11:16">
      <c r="K1356" s="339">
        <v>47042</v>
      </c>
      <c r="L1356" s="171" t="s">
        <v>833</v>
      </c>
      <c r="N1356" s="171" t="s">
        <v>844</v>
      </c>
      <c r="O1356" s="171" t="s">
        <v>843</v>
      </c>
      <c r="P1356" s="171" t="s">
        <v>841</v>
      </c>
    </row>
    <row r="1357" spans="11:16">
      <c r="K1357" s="339">
        <v>47043</v>
      </c>
      <c r="L1357" s="171" t="s">
        <v>835</v>
      </c>
      <c r="N1357" s="171" t="s">
        <v>842</v>
      </c>
      <c r="O1357" s="171" t="s">
        <v>843</v>
      </c>
      <c r="P1357" s="171" t="s">
        <v>770</v>
      </c>
    </row>
    <row r="1358" spans="11:16">
      <c r="K1358" s="339">
        <v>47044</v>
      </c>
      <c r="L1358" s="171" t="s">
        <v>836</v>
      </c>
      <c r="N1358" s="171" t="s">
        <v>842</v>
      </c>
      <c r="O1358" s="171" t="s">
        <v>843</v>
      </c>
      <c r="P1358" s="171" t="s">
        <v>770</v>
      </c>
    </row>
    <row r="1359" spans="11:16">
      <c r="K1359" s="339">
        <v>47045</v>
      </c>
      <c r="L1359" s="171" t="s">
        <v>837</v>
      </c>
      <c r="N1359" s="171" t="s">
        <v>842</v>
      </c>
      <c r="O1359" s="171" t="s">
        <v>843</v>
      </c>
      <c r="P1359" s="171" t="s">
        <v>841</v>
      </c>
    </row>
    <row r="1360" spans="11:16">
      <c r="K1360" s="339">
        <v>47046</v>
      </c>
      <c r="L1360" s="171" t="s">
        <v>838</v>
      </c>
      <c r="N1360" s="171" t="s">
        <v>842</v>
      </c>
      <c r="O1360" s="171" t="s">
        <v>772</v>
      </c>
      <c r="P1360" s="171" t="s">
        <v>770</v>
      </c>
    </row>
    <row r="1361" spans="11:16">
      <c r="K1361" s="339">
        <v>47047</v>
      </c>
      <c r="L1361" s="171" t="s">
        <v>839</v>
      </c>
      <c r="N1361" s="171" t="s">
        <v>842</v>
      </c>
      <c r="O1361" s="171" t="s">
        <v>772</v>
      </c>
      <c r="P1361" s="171" t="s">
        <v>846</v>
      </c>
    </row>
    <row r="1362" spans="11:16">
      <c r="K1362" s="339">
        <v>47048</v>
      </c>
      <c r="L1362" s="171" t="s">
        <v>840</v>
      </c>
      <c r="N1362" s="171" t="s">
        <v>842</v>
      </c>
      <c r="O1362" s="171" t="s">
        <v>843</v>
      </c>
      <c r="P1362" s="171" t="s">
        <v>841</v>
      </c>
    </row>
    <row r="1363" spans="11:16">
      <c r="K1363" s="339">
        <v>47049</v>
      </c>
      <c r="L1363" s="171" t="s">
        <v>833</v>
      </c>
      <c r="N1363" s="171" t="s">
        <v>841</v>
      </c>
      <c r="O1363" s="171" t="s">
        <v>842</v>
      </c>
      <c r="P1363" s="171" t="s">
        <v>772</v>
      </c>
    </row>
    <row r="1364" spans="11:16">
      <c r="K1364" s="339">
        <v>47050</v>
      </c>
      <c r="L1364" s="171" t="s">
        <v>835</v>
      </c>
      <c r="N1364" s="171" t="s">
        <v>841</v>
      </c>
      <c r="O1364" s="171" t="s">
        <v>842</v>
      </c>
      <c r="P1364" s="171" t="s">
        <v>843</v>
      </c>
    </row>
    <row r="1365" spans="11:16">
      <c r="K1365" s="339">
        <v>47051</v>
      </c>
      <c r="L1365" s="171" t="s">
        <v>836</v>
      </c>
      <c r="N1365" s="171" t="s">
        <v>841</v>
      </c>
      <c r="O1365" s="171" t="s">
        <v>842</v>
      </c>
      <c r="P1365" s="171" t="s">
        <v>772</v>
      </c>
    </row>
    <row r="1366" spans="11:16">
      <c r="K1366" s="339">
        <v>47052</v>
      </c>
      <c r="L1366" s="171" t="s">
        <v>837</v>
      </c>
      <c r="N1366" s="171" t="s">
        <v>841</v>
      </c>
      <c r="O1366" s="171" t="s">
        <v>842</v>
      </c>
      <c r="P1366" s="171" t="s">
        <v>843</v>
      </c>
    </row>
    <row r="1367" spans="11:16">
      <c r="K1367" s="339">
        <v>47053</v>
      </c>
      <c r="L1367" s="171" t="s">
        <v>838</v>
      </c>
      <c r="N1367" s="171" t="s">
        <v>841</v>
      </c>
      <c r="O1367" s="171" t="s">
        <v>842</v>
      </c>
      <c r="P1367" s="171" t="s">
        <v>843</v>
      </c>
    </row>
    <row r="1368" spans="11:16">
      <c r="K1368" s="339">
        <v>47054</v>
      </c>
      <c r="L1368" s="171" t="s">
        <v>839</v>
      </c>
      <c r="N1368" s="171" t="s">
        <v>841</v>
      </c>
      <c r="O1368" s="171" t="s">
        <v>842</v>
      </c>
      <c r="P1368" s="171" t="s">
        <v>843</v>
      </c>
    </row>
    <row r="1369" spans="11:16">
      <c r="K1369" s="339">
        <v>47055</v>
      </c>
      <c r="L1369" s="171" t="s">
        <v>840</v>
      </c>
      <c r="N1369" s="171" t="s">
        <v>841</v>
      </c>
      <c r="O1369" s="171" t="s">
        <v>842</v>
      </c>
      <c r="P1369" s="171" t="s">
        <v>843</v>
      </c>
    </row>
    <row r="1370" spans="11:16">
      <c r="K1370" s="339">
        <v>47056</v>
      </c>
      <c r="L1370" s="171" t="s">
        <v>833</v>
      </c>
      <c r="N1370" s="171" t="s">
        <v>843</v>
      </c>
      <c r="O1370" s="171" t="s">
        <v>841</v>
      </c>
      <c r="P1370" s="171" t="s">
        <v>771</v>
      </c>
    </row>
    <row r="1371" spans="11:16">
      <c r="K1371" s="339">
        <v>47057</v>
      </c>
      <c r="L1371" s="171" t="s">
        <v>835</v>
      </c>
      <c r="N1371" s="171" t="s">
        <v>843</v>
      </c>
      <c r="O1371" s="171" t="s">
        <v>841</v>
      </c>
      <c r="P1371" s="171" t="s">
        <v>842</v>
      </c>
    </row>
    <row r="1372" spans="11:16">
      <c r="K1372" s="339">
        <v>47058</v>
      </c>
      <c r="L1372" s="171" t="s">
        <v>836</v>
      </c>
      <c r="N1372" s="171" t="s">
        <v>843</v>
      </c>
      <c r="O1372" s="171" t="s">
        <v>841</v>
      </c>
      <c r="P1372" s="171" t="s">
        <v>842</v>
      </c>
    </row>
    <row r="1373" spans="11:16">
      <c r="K1373" s="339">
        <v>47059</v>
      </c>
      <c r="L1373" s="171" t="s">
        <v>837</v>
      </c>
      <c r="N1373" s="171" t="s">
        <v>843</v>
      </c>
      <c r="O1373" s="171" t="s">
        <v>841</v>
      </c>
      <c r="P1373" s="171" t="s">
        <v>771</v>
      </c>
    </row>
    <row r="1374" spans="11:16">
      <c r="K1374" s="339">
        <v>47060</v>
      </c>
      <c r="L1374" s="171" t="s">
        <v>838</v>
      </c>
      <c r="N1374" s="171" t="s">
        <v>843</v>
      </c>
      <c r="O1374" s="171" t="s">
        <v>841</v>
      </c>
      <c r="P1374" s="171" t="s">
        <v>842</v>
      </c>
    </row>
    <row r="1375" spans="11:16">
      <c r="K1375" s="339">
        <v>47061</v>
      </c>
      <c r="L1375" s="171" t="s">
        <v>839</v>
      </c>
      <c r="N1375" s="171" t="s">
        <v>843</v>
      </c>
      <c r="O1375" s="171" t="s">
        <v>841</v>
      </c>
      <c r="P1375" s="171" t="s">
        <v>842</v>
      </c>
    </row>
    <row r="1376" spans="11:16">
      <c r="K1376" s="339">
        <v>47062</v>
      </c>
      <c r="L1376" s="171" t="s">
        <v>840</v>
      </c>
      <c r="N1376" s="171" t="s">
        <v>843</v>
      </c>
      <c r="O1376" s="171" t="s">
        <v>841</v>
      </c>
      <c r="P1376" s="171" t="s">
        <v>842</v>
      </c>
    </row>
    <row r="1377" spans="11:16">
      <c r="K1377" s="339">
        <v>47063</v>
      </c>
      <c r="L1377" s="171" t="s">
        <v>833</v>
      </c>
      <c r="N1377" s="171" t="s">
        <v>844</v>
      </c>
      <c r="O1377" s="171" t="s">
        <v>843</v>
      </c>
      <c r="P1377" s="171" t="s">
        <v>841</v>
      </c>
    </row>
    <row r="1378" spans="11:16">
      <c r="K1378" s="339">
        <v>47064</v>
      </c>
      <c r="L1378" s="171" t="s">
        <v>835</v>
      </c>
      <c r="N1378" s="171" t="s">
        <v>771</v>
      </c>
      <c r="O1378" s="171" t="s">
        <v>843</v>
      </c>
      <c r="P1378" s="171" t="s">
        <v>841</v>
      </c>
    </row>
    <row r="1379" spans="11:16">
      <c r="K1379" s="339">
        <v>47065</v>
      </c>
      <c r="L1379" s="171" t="s">
        <v>836</v>
      </c>
      <c r="N1379" s="171" t="s">
        <v>842</v>
      </c>
      <c r="O1379" s="171" t="s">
        <v>843</v>
      </c>
      <c r="P1379" s="171" t="s">
        <v>841</v>
      </c>
    </row>
    <row r="1380" spans="11:16">
      <c r="K1380" s="339">
        <v>47066</v>
      </c>
      <c r="L1380" s="171" t="s">
        <v>837</v>
      </c>
      <c r="N1380" s="171" t="s">
        <v>842</v>
      </c>
      <c r="O1380" s="171" t="s">
        <v>772</v>
      </c>
      <c r="P1380" s="171" t="s">
        <v>841</v>
      </c>
    </row>
    <row r="1381" spans="11:16">
      <c r="K1381" s="339">
        <v>47067</v>
      </c>
      <c r="L1381" s="171" t="s">
        <v>838</v>
      </c>
      <c r="N1381" s="171" t="s">
        <v>842</v>
      </c>
      <c r="O1381" s="171" t="s">
        <v>843</v>
      </c>
      <c r="P1381" s="171" t="s">
        <v>841</v>
      </c>
    </row>
    <row r="1382" spans="11:16">
      <c r="K1382" s="339">
        <v>47068</v>
      </c>
      <c r="L1382" s="171" t="s">
        <v>839</v>
      </c>
      <c r="N1382" s="171" t="s">
        <v>842</v>
      </c>
      <c r="O1382" s="171" t="s">
        <v>843</v>
      </c>
      <c r="P1382" s="171" t="s">
        <v>841</v>
      </c>
    </row>
    <row r="1383" spans="11:16">
      <c r="K1383" s="339">
        <v>47069</v>
      </c>
      <c r="L1383" s="171" t="s">
        <v>840</v>
      </c>
      <c r="N1383" s="171" t="s">
        <v>771</v>
      </c>
      <c r="O1383" s="171" t="s">
        <v>772</v>
      </c>
      <c r="P1383" s="171" t="s">
        <v>841</v>
      </c>
    </row>
    <row r="1384" spans="11:16">
      <c r="K1384" s="339">
        <v>47070</v>
      </c>
      <c r="L1384" s="171" t="s">
        <v>833</v>
      </c>
      <c r="N1384" s="171" t="s">
        <v>841</v>
      </c>
      <c r="O1384" s="171" t="s">
        <v>842</v>
      </c>
      <c r="P1384" s="171" t="s">
        <v>843</v>
      </c>
    </row>
    <row r="1385" spans="11:16">
      <c r="K1385" s="339">
        <v>47071</v>
      </c>
      <c r="L1385" s="171" t="s">
        <v>835</v>
      </c>
      <c r="N1385" s="171" t="s">
        <v>841</v>
      </c>
      <c r="O1385" s="171" t="s">
        <v>844</v>
      </c>
      <c r="P1385" s="171" t="s">
        <v>772</v>
      </c>
    </row>
    <row r="1386" spans="11:16">
      <c r="K1386" s="339">
        <v>47072</v>
      </c>
      <c r="L1386" s="171" t="s">
        <v>836</v>
      </c>
      <c r="N1386" s="171" t="s">
        <v>841</v>
      </c>
      <c r="O1386" s="171" t="s">
        <v>842</v>
      </c>
      <c r="P1386" s="171" t="s">
        <v>843</v>
      </c>
    </row>
    <row r="1387" spans="11:16">
      <c r="K1387" s="339">
        <v>47073</v>
      </c>
      <c r="L1387" s="171" t="s">
        <v>837</v>
      </c>
      <c r="N1387" s="171" t="s">
        <v>841</v>
      </c>
      <c r="O1387" s="171" t="s">
        <v>842</v>
      </c>
      <c r="P1387" s="171" t="s">
        <v>843</v>
      </c>
    </row>
    <row r="1388" spans="11:16">
      <c r="K1388" s="339">
        <v>47074</v>
      </c>
      <c r="L1388" s="171" t="s">
        <v>838</v>
      </c>
      <c r="N1388" s="171" t="s">
        <v>841</v>
      </c>
      <c r="O1388" s="171" t="s">
        <v>842</v>
      </c>
      <c r="P1388" s="171" t="s">
        <v>772</v>
      </c>
    </row>
    <row r="1389" spans="11:16">
      <c r="K1389" s="339">
        <v>47075</v>
      </c>
      <c r="L1389" s="171" t="s">
        <v>839</v>
      </c>
      <c r="N1389" s="171" t="s">
        <v>841</v>
      </c>
      <c r="O1389" s="171" t="s">
        <v>842</v>
      </c>
      <c r="P1389" s="171" t="s">
        <v>843</v>
      </c>
    </row>
    <row r="1390" spans="11:16">
      <c r="K1390" s="339">
        <v>47076</v>
      </c>
      <c r="L1390" s="171" t="s">
        <v>840</v>
      </c>
      <c r="N1390" s="171" t="s">
        <v>841</v>
      </c>
      <c r="O1390" s="171" t="s">
        <v>842</v>
      </c>
      <c r="P1390" s="171" t="s">
        <v>843</v>
      </c>
    </row>
    <row r="1391" spans="11:16">
      <c r="K1391" s="339">
        <v>47077</v>
      </c>
      <c r="L1391" s="171" t="s">
        <v>833</v>
      </c>
      <c r="N1391" s="171" t="s">
        <v>843</v>
      </c>
      <c r="O1391" s="171" t="s">
        <v>841</v>
      </c>
      <c r="P1391" s="171" t="s">
        <v>842</v>
      </c>
    </row>
    <row r="1392" spans="11:16">
      <c r="K1392" s="339">
        <v>47078</v>
      </c>
      <c r="L1392" s="171" t="s">
        <v>835</v>
      </c>
      <c r="N1392" s="171" t="s">
        <v>843</v>
      </c>
      <c r="O1392" s="171" t="s">
        <v>770</v>
      </c>
      <c r="P1392" s="171" t="s">
        <v>842</v>
      </c>
    </row>
    <row r="1393" spans="11:16">
      <c r="K1393" s="339">
        <v>47079</v>
      </c>
      <c r="L1393" s="171" t="s">
        <v>836</v>
      </c>
      <c r="N1393" s="171" t="s">
        <v>843</v>
      </c>
      <c r="O1393" s="171" t="s">
        <v>841</v>
      </c>
      <c r="P1393" s="171" t="s">
        <v>842</v>
      </c>
    </row>
    <row r="1394" spans="11:16">
      <c r="K1394" s="339">
        <v>47080</v>
      </c>
      <c r="L1394" s="171" t="s">
        <v>837</v>
      </c>
      <c r="N1394" s="171" t="s">
        <v>843</v>
      </c>
      <c r="O1394" s="171" t="s">
        <v>846</v>
      </c>
      <c r="P1394" s="171" t="s">
        <v>842</v>
      </c>
    </row>
    <row r="1395" spans="11:16">
      <c r="K1395" s="339">
        <v>47081</v>
      </c>
      <c r="L1395" s="171" t="s">
        <v>838</v>
      </c>
      <c r="N1395" s="171" t="s">
        <v>843</v>
      </c>
      <c r="O1395" s="171" t="s">
        <v>841</v>
      </c>
      <c r="P1395" s="171" t="s">
        <v>842</v>
      </c>
    </row>
    <row r="1396" spans="11:16">
      <c r="K1396" s="339">
        <v>47082</v>
      </c>
      <c r="L1396" s="171" t="s">
        <v>839</v>
      </c>
      <c r="N1396" s="171" t="s">
        <v>843</v>
      </c>
      <c r="O1396" s="171" t="s">
        <v>841</v>
      </c>
      <c r="P1396" s="171" t="s">
        <v>842</v>
      </c>
    </row>
    <row r="1397" spans="11:16">
      <c r="K1397" s="339">
        <v>47083</v>
      </c>
      <c r="L1397" s="171" t="s">
        <v>840</v>
      </c>
      <c r="N1397" s="171" t="s">
        <v>843</v>
      </c>
      <c r="O1397" s="171" t="s">
        <v>841</v>
      </c>
      <c r="P1397" s="171" t="s">
        <v>842</v>
      </c>
    </row>
    <row r="1398" spans="11:16">
      <c r="K1398" s="339">
        <v>47084</v>
      </c>
      <c r="L1398" s="171" t="s">
        <v>833</v>
      </c>
      <c r="N1398" s="171" t="s">
        <v>842</v>
      </c>
      <c r="O1398" s="171" t="s">
        <v>843</v>
      </c>
      <c r="P1398" s="171" t="s">
        <v>841</v>
      </c>
    </row>
    <row r="1399" spans="11:16">
      <c r="K1399" s="339">
        <v>47085</v>
      </c>
      <c r="L1399" s="171" t="s">
        <v>835</v>
      </c>
      <c r="N1399" s="171" t="s">
        <v>771</v>
      </c>
      <c r="O1399" s="171" t="s">
        <v>843</v>
      </c>
      <c r="P1399" s="171" t="s">
        <v>841</v>
      </c>
    </row>
    <row r="1400" spans="11:16">
      <c r="K1400" s="339">
        <v>47086</v>
      </c>
      <c r="L1400" s="171" t="s">
        <v>836</v>
      </c>
      <c r="N1400" s="171" t="s">
        <v>842</v>
      </c>
      <c r="O1400" s="171" t="s">
        <v>843</v>
      </c>
      <c r="P1400" s="171" t="s">
        <v>841</v>
      </c>
    </row>
    <row r="1401" spans="11:16">
      <c r="K1401" s="339">
        <v>47087</v>
      </c>
      <c r="L1401" s="171" t="s">
        <v>837</v>
      </c>
      <c r="N1401" s="171" t="s">
        <v>842</v>
      </c>
      <c r="O1401" s="171" t="s">
        <v>772</v>
      </c>
      <c r="P1401" s="171" t="s">
        <v>846</v>
      </c>
    </row>
    <row r="1402" spans="11:16">
      <c r="K1402" s="339">
        <v>47088</v>
      </c>
      <c r="L1402" s="171" t="s">
        <v>838</v>
      </c>
      <c r="N1402" s="171" t="s">
        <v>842</v>
      </c>
      <c r="O1402" s="171" t="s">
        <v>843</v>
      </c>
      <c r="P1402" s="171" t="s">
        <v>841</v>
      </c>
    </row>
    <row r="1403" spans="11:16">
      <c r="K1403" s="339">
        <v>47089</v>
      </c>
      <c r="L1403" s="171" t="s">
        <v>839</v>
      </c>
      <c r="N1403" s="171" t="s">
        <v>842</v>
      </c>
      <c r="O1403" s="171" t="s">
        <v>772</v>
      </c>
      <c r="P1403" s="171" t="s">
        <v>841</v>
      </c>
    </row>
    <row r="1404" spans="11:16">
      <c r="K1404" s="339">
        <v>47090</v>
      </c>
      <c r="L1404" s="171" t="s">
        <v>840</v>
      </c>
      <c r="N1404" s="171" t="s">
        <v>842</v>
      </c>
      <c r="O1404" s="171" t="s">
        <v>843</v>
      </c>
      <c r="P1404" s="171" t="s">
        <v>841</v>
      </c>
    </row>
    <row r="1405" spans="11:16">
      <c r="K1405" s="339">
        <v>47091</v>
      </c>
      <c r="L1405" s="171" t="s">
        <v>833</v>
      </c>
      <c r="N1405" s="171" t="s">
        <v>841</v>
      </c>
      <c r="O1405" s="171" t="s">
        <v>771</v>
      </c>
      <c r="P1405" s="171" t="s">
        <v>843</v>
      </c>
    </row>
    <row r="1406" spans="11:16">
      <c r="K1406" s="339">
        <v>47092</v>
      </c>
      <c r="L1406" s="171" t="s">
        <v>835</v>
      </c>
      <c r="N1406" s="171" t="s">
        <v>770</v>
      </c>
      <c r="O1406" s="171" t="s">
        <v>842</v>
      </c>
      <c r="P1406" s="171" t="s">
        <v>843</v>
      </c>
    </row>
    <row r="1407" spans="11:16">
      <c r="K1407" s="339">
        <v>47093</v>
      </c>
      <c r="L1407" s="171" t="s">
        <v>836</v>
      </c>
      <c r="N1407" s="171" t="s">
        <v>841</v>
      </c>
      <c r="O1407" s="171" t="s">
        <v>842</v>
      </c>
      <c r="P1407" s="171" t="s">
        <v>845</v>
      </c>
    </row>
    <row r="1408" spans="11:16">
      <c r="K1408" s="339">
        <v>47094</v>
      </c>
      <c r="L1408" s="171" t="s">
        <v>837</v>
      </c>
      <c r="N1408" s="171" t="s">
        <v>841</v>
      </c>
      <c r="O1408" s="171" t="s">
        <v>842</v>
      </c>
      <c r="P1408" s="171" t="s">
        <v>843</v>
      </c>
    </row>
    <row r="1409" spans="11:16">
      <c r="K1409" s="339">
        <v>47095</v>
      </c>
      <c r="L1409" s="171" t="s">
        <v>838</v>
      </c>
      <c r="N1409" s="171" t="s">
        <v>841</v>
      </c>
      <c r="O1409" s="171" t="s">
        <v>771</v>
      </c>
      <c r="P1409" s="171" t="s">
        <v>843</v>
      </c>
    </row>
    <row r="1410" spans="11:16">
      <c r="K1410" s="339">
        <v>47096</v>
      </c>
      <c r="L1410" s="171" t="s">
        <v>839</v>
      </c>
      <c r="N1410" s="171" t="s">
        <v>841</v>
      </c>
      <c r="O1410" s="171" t="s">
        <v>842</v>
      </c>
      <c r="P1410" s="171" t="s">
        <v>843</v>
      </c>
    </row>
    <row r="1411" spans="11:16">
      <c r="K1411" s="339">
        <v>47097</v>
      </c>
      <c r="L1411" s="171" t="s">
        <v>840</v>
      </c>
      <c r="N1411" s="171" t="s">
        <v>841</v>
      </c>
      <c r="O1411" s="171" t="s">
        <v>842</v>
      </c>
      <c r="P1411" s="171" t="s">
        <v>845</v>
      </c>
    </row>
    <row r="1412" spans="11:16">
      <c r="K1412" s="339">
        <v>47098</v>
      </c>
      <c r="L1412" s="171" t="s">
        <v>833</v>
      </c>
      <c r="N1412" s="171" t="s">
        <v>843</v>
      </c>
      <c r="O1412" s="171" t="s">
        <v>770</v>
      </c>
      <c r="P1412" s="171" t="s">
        <v>842</v>
      </c>
    </row>
    <row r="1413" spans="11:16">
      <c r="K1413" s="339">
        <v>47099</v>
      </c>
      <c r="L1413" s="171" t="s">
        <v>835</v>
      </c>
      <c r="N1413" s="171" t="s">
        <v>843</v>
      </c>
      <c r="O1413" s="171" t="s">
        <v>841</v>
      </c>
      <c r="P1413" s="171" t="s">
        <v>842</v>
      </c>
    </row>
    <row r="1414" spans="11:16">
      <c r="K1414" s="339">
        <v>47100</v>
      </c>
      <c r="L1414" s="171" t="s">
        <v>836</v>
      </c>
      <c r="N1414" s="171" t="s">
        <v>843</v>
      </c>
      <c r="O1414" s="171" t="s">
        <v>841</v>
      </c>
      <c r="P1414" s="171" t="s">
        <v>842</v>
      </c>
    </row>
    <row r="1415" spans="11:16">
      <c r="K1415" s="339">
        <v>47101</v>
      </c>
      <c r="L1415" s="171" t="s">
        <v>837</v>
      </c>
      <c r="N1415" s="171" t="s">
        <v>843</v>
      </c>
      <c r="O1415" s="171" t="s">
        <v>841</v>
      </c>
      <c r="P1415" s="171" t="s">
        <v>842</v>
      </c>
    </row>
    <row r="1416" spans="11:16">
      <c r="K1416" s="339">
        <v>47102</v>
      </c>
      <c r="L1416" s="171" t="s">
        <v>838</v>
      </c>
      <c r="N1416" s="171" t="s">
        <v>843</v>
      </c>
      <c r="O1416" s="171" t="s">
        <v>841</v>
      </c>
      <c r="P1416" s="171" t="s">
        <v>842</v>
      </c>
    </row>
    <row r="1417" spans="11:16">
      <c r="K1417" s="339">
        <v>47103</v>
      </c>
      <c r="L1417" s="171" t="s">
        <v>839</v>
      </c>
      <c r="N1417" s="171" t="s">
        <v>843</v>
      </c>
      <c r="O1417" s="171" t="s">
        <v>841</v>
      </c>
      <c r="P1417" s="171" t="s">
        <v>842</v>
      </c>
    </row>
    <row r="1418" spans="11:16">
      <c r="K1418" s="339">
        <v>47104</v>
      </c>
      <c r="L1418" s="171" t="s">
        <v>840</v>
      </c>
      <c r="N1418" s="171" t="s">
        <v>843</v>
      </c>
      <c r="O1418" s="171" t="s">
        <v>841</v>
      </c>
      <c r="P1418" s="171" t="s">
        <v>842</v>
      </c>
    </row>
    <row r="1419" spans="11:16">
      <c r="K1419" s="339">
        <v>47105</v>
      </c>
      <c r="L1419" s="171" t="s">
        <v>833</v>
      </c>
      <c r="N1419" s="171" t="s">
        <v>842</v>
      </c>
      <c r="O1419" s="171" t="s">
        <v>843</v>
      </c>
      <c r="P1419" s="171" t="s">
        <v>841</v>
      </c>
    </row>
    <row r="1420" spans="11:16">
      <c r="K1420" s="339">
        <v>47106</v>
      </c>
      <c r="L1420" s="171" t="s">
        <v>835</v>
      </c>
      <c r="N1420" s="171" t="s">
        <v>842</v>
      </c>
      <c r="O1420" s="171" t="s">
        <v>843</v>
      </c>
      <c r="P1420" s="171" t="s">
        <v>841</v>
      </c>
    </row>
    <row r="1421" spans="11:16">
      <c r="K1421" s="339">
        <v>47107</v>
      </c>
      <c r="L1421" s="171" t="s">
        <v>836</v>
      </c>
      <c r="N1421" s="171" t="s">
        <v>844</v>
      </c>
      <c r="O1421" s="171" t="s">
        <v>772</v>
      </c>
      <c r="P1421" s="171" t="s">
        <v>841</v>
      </c>
    </row>
    <row r="1422" spans="11:16">
      <c r="K1422" s="339">
        <v>47108</v>
      </c>
      <c r="L1422" s="171" t="s">
        <v>837</v>
      </c>
      <c r="N1422" s="171" t="s">
        <v>842</v>
      </c>
      <c r="O1422" s="171" t="s">
        <v>843</v>
      </c>
      <c r="P1422" s="171" t="s">
        <v>841</v>
      </c>
    </row>
    <row r="1423" spans="11:16">
      <c r="K1423" s="339">
        <v>47109</v>
      </c>
      <c r="L1423" s="171" t="s">
        <v>838</v>
      </c>
      <c r="N1423" s="171" t="s">
        <v>842</v>
      </c>
      <c r="O1423" s="171" t="s">
        <v>843</v>
      </c>
      <c r="P1423" s="171" t="s">
        <v>841</v>
      </c>
    </row>
    <row r="1424" spans="11:16">
      <c r="K1424" s="339">
        <v>47110</v>
      </c>
      <c r="L1424" s="171" t="s">
        <v>839</v>
      </c>
      <c r="N1424" s="171" t="s">
        <v>842</v>
      </c>
      <c r="O1424" s="171" t="s">
        <v>772</v>
      </c>
      <c r="P1424" s="171" t="s">
        <v>770</v>
      </c>
    </row>
    <row r="1425" spans="11:16">
      <c r="K1425" s="339">
        <v>47111</v>
      </c>
      <c r="L1425" s="171" t="s">
        <v>840</v>
      </c>
      <c r="N1425" s="171" t="s">
        <v>842</v>
      </c>
      <c r="O1425" s="171" t="s">
        <v>843</v>
      </c>
      <c r="P1425" s="171" t="s">
        <v>841</v>
      </c>
    </row>
    <row r="1426" spans="11:16">
      <c r="K1426" s="339">
        <v>47112</v>
      </c>
      <c r="L1426" s="171" t="s">
        <v>833</v>
      </c>
      <c r="N1426" s="171" t="s">
        <v>841</v>
      </c>
      <c r="O1426" s="171" t="s">
        <v>771</v>
      </c>
      <c r="P1426" s="171" t="s">
        <v>843</v>
      </c>
    </row>
    <row r="1427" spans="11:16">
      <c r="K1427" s="339">
        <v>47113</v>
      </c>
      <c r="L1427" s="171" t="s">
        <v>835</v>
      </c>
      <c r="N1427" s="171" t="s">
        <v>841</v>
      </c>
      <c r="O1427" s="171" t="s">
        <v>842</v>
      </c>
      <c r="P1427" s="171" t="s">
        <v>843</v>
      </c>
    </row>
    <row r="1428" spans="11:16">
      <c r="K1428" s="339">
        <v>47114</v>
      </c>
      <c r="L1428" s="171" t="s">
        <v>836</v>
      </c>
      <c r="N1428" s="171" t="s">
        <v>841</v>
      </c>
      <c r="O1428" s="171" t="s">
        <v>842</v>
      </c>
      <c r="P1428" s="171" t="s">
        <v>772</v>
      </c>
    </row>
    <row r="1429" spans="11:16">
      <c r="K1429" s="339">
        <v>47115</v>
      </c>
      <c r="L1429" s="171" t="s">
        <v>837</v>
      </c>
      <c r="N1429" s="171" t="s">
        <v>841</v>
      </c>
      <c r="O1429" s="171" t="s">
        <v>842</v>
      </c>
      <c r="P1429" s="171" t="s">
        <v>843</v>
      </c>
    </row>
    <row r="1430" spans="11:16">
      <c r="K1430" s="339">
        <v>47116</v>
      </c>
      <c r="L1430" s="171" t="s">
        <v>838</v>
      </c>
      <c r="N1430" s="171" t="s">
        <v>841</v>
      </c>
      <c r="O1430" s="171" t="s">
        <v>842</v>
      </c>
      <c r="P1430" s="171" t="s">
        <v>843</v>
      </c>
    </row>
    <row r="1431" spans="11:16">
      <c r="K1431" s="339">
        <v>47117</v>
      </c>
      <c r="L1431" s="171" t="s">
        <v>839</v>
      </c>
      <c r="N1431" s="171" t="s">
        <v>770</v>
      </c>
      <c r="O1431" s="171" t="s">
        <v>844</v>
      </c>
      <c r="P1431" s="171" t="s">
        <v>843</v>
      </c>
    </row>
    <row r="1432" spans="11:16">
      <c r="K1432" s="339">
        <v>47118</v>
      </c>
      <c r="L1432" s="171" t="s">
        <v>840</v>
      </c>
      <c r="N1432" s="171" t="s">
        <v>841</v>
      </c>
      <c r="O1432" s="171" t="s">
        <v>842</v>
      </c>
      <c r="P1432" s="171" t="s">
        <v>843</v>
      </c>
    </row>
    <row r="1433" spans="11:16">
      <c r="K1433" s="339">
        <v>47119</v>
      </c>
      <c r="L1433" s="171" t="s">
        <v>833</v>
      </c>
      <c r="N1433" s="171" t="s">
        <v>772</v>
      </c>
      <c r="O1433" s="171" t="s">
        <v>841</v>
      </c>
      <c r="P1433" s="171" t="s">
        <v>842</v>
      </c>
    </row>
    <row r="1434" spans="11:16">
      <c r="K1434" s="339">
        <v>47120</v>
      </c>
      <c r="L1434" s="171" t="s">
        <v>835</v>
      </c>
      <c r="N1434" s="171" t="s">
        <v>843</v>
      </c>
      <c r="O1434" s="171" t="s">
        <v>841</v>
      </c>
      <c r="P1434" s="171" t="s">
        <v>842</v>
      </c>
    </row>
    <row r="1435" spans="11:16">
      <c r="K1435" s="339">
        <v>47121</v>
      </c>
      <c r="L1435" s="171" t="s">
        <v>836</v>
      </c>
      <c r="N1435" s="171" t="s">
        <v>772</v>
      </c>
      <c r="O1435" s="171" t="s">
        <v>841</v>
      </c>
      <c r="P1435" s="171" t="s">
        <v>771</v>
      </c>
    </row>
    <row r="1436" spans="11:16">
      <c r="K1436" s="339">
        <v>47122</v>
      </c>
      <c r="L1436" s="171" t="s">
        <v>837</v>
      </c>
      <c r="N1436" s="171" t="s">
        <v>843</v>
      </c>
      <c r="O1436" s="171" t="s">
        <v>841</v>
      </c>
      <c r="P1436" s="171" t="s">
        <v>842</v>
      </c>
    </row>
    <row r="1437" spans="11:16">
      <c r="K1437" s="339">
        <v>47123</v>
      </c>
      <c r="L1437" s="171" t="s">
        <v>838</v>
      </c>
      <c r="N1437" s="171" t="s">
        <v>843</v>
      </c>
      <c r="O1437" s="171" t="s">
        <v>846</v>
      </c>
      <c r="P1437" s="171" t="s">
        <v>842</v>
      </c>
    </row>
    <row r="1438" spans="11:16">
      <c r="K1438" s="339">
        <v>47124</v>
      </c>
      <c r="L1438" s="171" t="s">
        <v>839</v>
      </c>
      <c r="N1438" s="171" t="s">
        <v>843</v>
      </c>
      <c r="O1438" s="171" t="s">
        <v>841</v>
      </c>
      <c r="P1438" s="171" t="s">
        <v>842</v>
      </c>
    </row>
    <row r="1439" spans="11:16">
      <c r="K1439" s="339">
        <v>47125</v>
      </c>
      <c r="L1439" s="171" t="s">
        <v>840</v>
      </c>
      <c r="N1439" s="171" t="s">
        <v>772</v>
      </c>
      <c r="O1439" s="171" t="s">
        <v>841</v>
      </c>
      <c r="P1439" s="171" t="s">
        <v>842</v>
      </c>
    </row>
    <row r="1440" spans="11:16">
      <c r="K1440" s="339">
        <v>47126</v>
      </c>
      <c r="L1440" s="171" t="s">
        <v>833</v>
      </c>
      <c r="N1440" s="171" t="s">
        <v>842</v>
      </c>
      <c r="O1440" s="171" t="s">
        <v>843</v>
      </c>
      <c r="P1440" s="171" t="s">
        <v>841</v>
      </c>
    </row>
    <row r="1441" spans="11:16">
      <c r="K1441" s="339">
        <v>47127</v>
      </c>
      <c r="L1441" s="171" t="s">
        <v>835</v>
      </c>
      <c r="N1441" s="171" t="s">
        <v>842</v>
      </c>
      <c r="O1441" s="171" t="s">
        <v>845</v>
      </c>
      <c r="P1441" s="171" t="s">
        <v>841</v>
      </c>
    </row>
    <row r="1442" spans="11:16">
      <c r="K1442" s="339">
        <v>47128</v>
      </c>
      <c r="L1442" s="171" t="s">
        <v>836</v>
      </c>
      <c r="N1442" s="171" t="s">
        <v>771</v>
      </c>
      <c r="O1442" s="171" t="s">
        <v>843</v>
      </c>
      <c r="P1442" s="171" t="s">
        <v>841</v>
      </c>
    </row>
    <row r="1443" spans="11:16">
      <c r="K1443" s="339">
        <v>47129</v>
      </c>
      <c r="L1443" s="171" t="s">
        <v>837</v>
      </c>
      <c r="N1443" s="171" t="s">
        <v>842</v>
      </c>
      <c r="O1443" s="171" t="s">
        <v>843</v>
      </c>
      <c r="P1443" s="171" t="s">
        <v>841</v>
      </c>
    </row>
    <row r="1444" spans="11:16">
      <c r="K1444" s="339">
        <v>47130</v>
      </c>
      <c r="L1444" s="171" t="s">
        <v>838</v>
      </c>
      <c r="N1444" s="171" t="s">
        <v>842</v>
      </c>
      <c r="O1444" s="171" t="s">
        <v>843</v>
      </c>
      <c r="P1444" s="171" t="s">
        <v>841</v>
      </c>
    </row>
    <row r="1445" spans="11:16">
      <c r="K1445" s="339">
        <v>47131</v>
      </c>
      <c r="L1445" s="171" t="s">
        <v>839</v>
      </c>
      <c r="N1445" s="171" t="s">
        <v>842</v>
      </c>
      <c r="O1445" s="171" t="s">
        <v>843</v>
      </c>
      <c r="P1445" s="171" t="s">
        <v>841</v>
      </c>
    </row>
    <row r="1446" spans="11:16">
      <c r="K1446" s="339">
        <v>47132</v>
      </c>
      <c r="L1446" s="171" t="s">
        <v>840</v>
      </c>
      <c r="N1446" s="171" t="s">
        <v>842</v>
      </c>
      <c r="O1446" s="171" t="s">
        <v>843</v>
      </c>
      <c r="P1446" s="171" t="s">
        <v>841</v>
      </c>
    </row>
    <row r="1447" spans="11:16">
      <c r="K1447" s="339">
        <v>47133</v>
      </c>
      <c r="L1447" s="171" t="s">
        <v>833</v>
      </c>
      <c r="N1447" s="171" t="s">
        <v>841</v>
      </c>
      <c r="O1447" s="171" t="s">
        <v>842</v>
      </c>
      <c r="P1447" s="171" t="s">
        <v>843</v>
      </c>
    </row>
    <row r="1448" spans="11:16">
      <c r="K1448" s="339">
        <v>47134</v>
      </c>
      <c r="L1448" s="171" t="s">
        <v>835</v>
      </c>
      <c r="N1448" s="171" t="s">
        <v>841</v>
      </c>
      <c r="O1448" s="171" t="s">
        <v>842</v>
      </c>
      <c r="P1448" s="171" t="s">
        <v>843</v>
      </c>
    </row>
    <row r="1449" spans="11:16">
      <c r="K1449" s="339">
        <v>47135</v>
      </c>
      <c r="L1449" s="171" t="s">
        <v>836</v>
      </c>
      <c r="N1449" s="171" t="s">
        <v>841</v>
      </c>
      <c r="O1449" s="171" t="s">
        <v>842</v>
      </c>
      <c r="P1449" s="171" t="s">
        <v>843</v>
      </c>
    </row>
    <row r="1450" spans="11:16">
      <c r="K1450" s="339">
        <v>47136</v>
      </c>
      <c r="L1450" s="171" t="s">
        <v>837</v>
      </c>
      <c r="N1450" s="171" t="s">
        <v>841</v>
      </c>
      <c r="O1450" s="171" t="s">
        <v>842</v>
      </c>
      <c r="P1450" s="171" t="s">
        <v>845</v>
      </c>
    </row>
    <row r="1451" spans="11:16">
      <c r="K1451" s="339">
        <v>47137</v>
      </c>
      <c r="L1451" s="171" t="s">
        <v>838</v>
      </c>
      <c r="N1451" s="171" t="s">
        <v>770</v>
      </c>
      <c r="O1451" s="171" t="s">
        <v>842</v>
      </c>
      <c r="P1451" s="171" t="s">
        <v>843</v>
      </c>
    </row>
    <row r="1452" spans="11:16">
      <c r="K1452" s="339">
        <v>47138</v>
      </c>
      <c r="L1452" s="171" t="s">
        <v>839</v>
      </c>
      <c r="N1452" s="171" t="s">
        <v>841</v>
      </c>
      <c r="O1452" s="171" t="s">
        <v>842</v>
      </c>
      <c r="P1452" s="171" t="s">
        <v>843</v>
      </c>
    </row>
    <row r="1453" spans="11:16">
      <c r="K1453" s="339">
        <v>47139</v>
      </c>
      <c r="L1453" s="171" t="s">
        <v>840</v>
      </c>
      <c r="N1453" s="171" t="s">
        <v>841</v>
      </c>
      <c r="O1453" s="171" t="s">
        <v>842</v>
      </c>
      <c r="P1453" s="171" t="s">
        <v>843</v>
      </c>
    </row>
    <row r="1454" spans="11:16">
      <c r="K1454" s="339">
        <v>47140</v>
      </c>
      <c r="L1454" s="171" t="s">
        <v>833</v>
      </c>
      <c r="N1454" s="171" t="s">
        <v>843</v>
      </c>
      <c r="O1454" s="171" t="s">
        <v>841</v>
      </c>
      <c r="P1454" s="171" t="s">
        <v>842</v>
      </c>
    </row>
    <row r="1455" spans="11:16">
      <c r="K1455" s="339">
        <v>47141</v>
      </c>
      <c r="L1455" s="171" t="s">
        <v>835</v>
      </c>
      <c r="N1455" s="171" t="s">
        <v>843</v>
      </c>
      <c r="O1455" s="171" t="s">
        <v>841</v>
      </c>
      <c r="P1455" s="171" t="s">
        <v>771</v>
      </c>
    </row>
    <row r="1456" spans="11:16">
      <c r="K1456" s="339">
        <v>47142</v>
      </c>
      <c r="L1456" s="171" t="s">
        <v>836</v>
      </c>
      <c r="N1456" s="171" t="s">
        <v>772</v>
      </c>
      <c r="O1456" s="171" t="s">
        <v>841</v>
      </c>
      <c r="P1456" s="171" t="s">
        <v>842</v>
      </c>
    </row>
    <row r="1457" spans="11:16">
      <c r="K1457" s="339">
        <v>47143</v>
      </c>
      <c r="L1457" s="171" t="s">
        <v>837</v>
      </c>
      <c r="N1457" s="171" t="s">
        <v>843</v>
      </c>
      <c r="O1457" s="171" t="s">
        <v>846</v>
      </c>
      <c r="P1457" s="171" t="s">
        <v>842</v>
      </c>
    </row>
    <row r="1458" spans="11:16">
      <c r="K1458" s="339">
        <v>47144</v>
      </c>
      <c r="L1458" s="171" t="s">
        <v>838</v>
      </c>
      <c r="N1458" s="171" t="s">
        <v>843</v>
      </c>
      <c r="O1458" s="171" t="s">
        <v>841</v>
      </c>
      <c r="P1458" s="171" t="s">
        <v>842</v>
      </c>
    </row>
    <row r="1459" spans="11:16">
      <c r="K1459" s="339">
        <v>47145</v>
      </c>
      <c r="L1459" s="171" t="s">
        <v>839</v>
      </c>
      <c r="N1459" s="171" t="s">
        <v>843</v>
      </c>
      <c r="O1459" s="171" t="s">
        <v>770</v>
      </c>
      <c r="P1459" s="171" t="s">
        <v>842</v>
      </c>
    </row>
    <row r="1460" spans="11:16">
      <c r="K1460" s="339">
        <v>47146</v>
      </c>
      <c r="L1460" s="171" t="s">
        <v>840</v>
      </c>
      <c r="N1460" s="171" t="s">
        <v>843</v>
      </c>
      <c r="O1460" s="171" t="s">
        <v>841</v>
      </c>
      <c r="P1460" s="171" t="s">
        <v>842</v>
      </c>
    </row>
    <row r="1461" spans="11:16">
      <c r="K1461" s="339">
        <v>47147</v>
      </c>
      <c r="L1461" s="171" t="s">
        <v>833</v>
      </c>
      <c r="N1461" s="171" t="s">
        <v>771</v>
      </c>
      <c r="O1461" s="171" t="s">
        <v>843</v>
      </c>
      <c r="P1461" s="171" t="s">
        <v>841</v>
      </c>
    </row>
    <row r="1462" spans="11:16">
      <c r="K1462" s="339">
        <v>47148</v>
      </c>
      <c r="L1462" s="171" t="s">
        <v>835</v>
      </c>
      <c r="N1462" s="171" t="s">
        <v>842</v>
      </c>
      <c r="O1462" s="171" t="s">
        <v>843</v>
      </c>
      <c r="P1462" s="171" t="s">
        <v>841</v>
      </c>
    </row>
    <row r="1463" spans="11:16">
      <c r="K1463" s="339">
        <v>47149</v>
      </c>
      <c r="L1463" s="171" t="s">
        <v>836</v>
      </c>
      <c r="N1463" s="171" t="s">
        <v>842</v>
      </c>
      <c r="O1463" s="171" t="s">
        <v>843</v>
      </c>
      <c r="P1463" s="171" t="s">
        <v>841</v>
      </c>
    </row>
    <row r="1464" spans="11:16">
      <c r="K1464" s="339">
        <v>47150</v>
      </c>
      <c r="L1464" s="171" t="s">
        <v>837</v>
      </c>
      <c r="N1464" s="171" t="s">
        <v>842</v>
      </c>
      <c r="O1464" s="171" t="s">
        <v>843</v>
      </c>
      <c r="P1464" s="171" t="s">
        <v>841</v>
      </c>
    </row>
    <row r="1465" spans="11:16">
      <c r="K1465" s="339">
        <v>47151</v>
      </c>
      <c r="L1465" s="171" t="s">
        <v>838</v>
      </c>
      <c r="N1465" s="171" t="s">
        <v>842</v>
      </c>
      <c r="O1465" s="171" t="s">
        <v>843</v>
      </c>
      <c r="P1465" s="171" t="s">
        <v>841</v>
      </c>
    </row>
    <row r="1466" spans="11:16">
      <c r="K1466" s="339">
        <v>47152</v>
      </c>
      <c r="L1466" s="171" t="s">
        <v>839</v>
      </c>
      <c r="N1466" s="171" t="s">
        <v>842</v>
      </c>
      <c r="O1466" s="171" t="s">
        <v>843</v>
      </c>
      <c r="P1466" s="171" t="s">
        <v>841</v>
      </c>
    </row>
    <row r="1467" spans="11:16">
      <c r="K1467" s="339">
        <v>47153</v>
      </c>
      <c r="L1467" s="171" t="s">
        <v>840</v>
      </c>
      <c r="N1467" s="171" t="s">
        <v>842</v>
      </c>
      <c r="O1467" s="171" t="s">
        <v>843</v>
      </c>
      <c r="P1467" s="171" t="s">
        <v>841</v>
      </c>
    </row>
    <row r="1468" spans="11:16">
      <c r="K1468" s="339">
        <v>47154</v>
      </c>
      <c r="L1468" s="171" t="s">
        <v>833</v>
      </c>
      <c r="N1468" s="171" t="s">
        <v>841</v>
      </c>
      <c r="O1468" s="171" t="s">
        <v>842</v>
      </c>
      <c r="P1468" s="171" t="s">
        <v>845</v>
      </c>
    </row>
    <row r="1469" spans="11:16">
      <c r="K1469" s="339">
        <v>47155</v>
      </c>
      <c r="L1469" s="171" t="s">
        <v>835</v>
      </c>
      <c r="N1469" s="171" t="s">
        <v>841</v>
      </c>
      <c r="O1469" s="171" t="s">
        <v>842</v>
      </c>
      <c r="P1469" s="171" t="s">
        <v>843</v>
      </c>
    </row>
    <row r="1470" spans="11:16">
      <c r="K1470" s="339">
        <v>47156</v>
      </c>
      <c r="L1470" s="171" t="s">
        <v>836</v>
      </c>
      <c r="N1470" s="171" t="s">
        <v>841</v>
      </c>
      <c r="O1470" s="171" t="s">
        <v>771</v>
      </c>
      <c r="P1470" s="171" t="s">
        <v>843</v>
      </c>
    </row>
    <row r="1471" spans="11:16">
      <c r="K1471" s="339">
        <v>47157</v>
      </c>
      <c r="L1471" s="171" t="s">
        <v>837</v>
      </c>
      <c r="N1471" s="171" t="s">
        <v>841</v>
      </c>
      <c r="O1471" s="171" t="s">
        <v>842</v>
      </c>
      <c r="P1471" s="171" t="s">
        <v>843</v>
      </c>
    </row>
    <row r="1472" spans="11:16">
      <c r="K1472" s="339">
        <v>47158</v>
      </c>
      <c r="L1472" s="171" t="s">
        <v>838</v>
      </c>
      <c r="N1472" s="171" t="s">
        <v>846</v>
      </c>
      <c r="O1472" s="171" t="s">
        <v>842</v>
      </c>
      <c r="P1472" s="171" t="s">
        <v>843</v>
      </c>
    </row>
    <row r="1473" spans="11:16">
      <c r="K1473" s="339">
        <v>47159</v>
      </c>
      <c r="L1473" s="171" t="s">
        <v>839</v>
      </c>
      <c r="N1473" s="171" t="s">
        <v>841</v>
      </c>
      <c r="O1473" s="171" t="s">
        <v>842</v>
      </c>
      <c r="P1473" s="171" t="s">
        <v>772</v>
      </c>
    </row>
    <row r="1474" spans="11:16">
      <c r="K1474" s="339">
        <v>47160</v>
      </c>
      <c r="L1474" s="171" t="s">
        <v>840</v>
      </c>
      <c r="N1474" s="171" t="s">
        <v>841</v>
      </c>
      <c r="O1474" s="171" t="s">
        <v>842</v>
      </c>
      <c r="P1474" s="171" t="s">
        <v>772</v>
      </c>
    </row>
    <row r="1475" spans="11:16">
      <c r="K1475" s="339">
        <v>47161</v>
      </c>
      <c r="L1475" s="171" t="s">
        <v>833</v>
      </c>
      <c r="N1475" s="171" t="s">
        <v>843</v>
      </c>
      <c r="O1475" s="171" t="s">
        <v>841</v>
      </c>
      <c r="P1475" s="171" t="s">
        <v>842</v>
      </c>
    </row>
    <row r="1476" spans="11:16">
      <c r="K1476" s="339">
        <v>47162</v>
      </c>
      <c r="L1476" s="171" t="s">
        <v>835</v>
      </c>
      <c r="N1476" s="171" t="s">
        <v>843</v>
      </c>
      <c r="O1476" s="171" t="s">
        <v>770</v>
      </c>
      <c r="P1476" s="171" t="s">
        <v>771</v>
      </c>
    </row>
    <row r="1477" spans="11:16">
      <c r="K1477" s="339">
        <v>47163</v>
      </c>
      <c r="L1477" s="171" t="s">
        <v>836</v>
      </c>
      <c r="N1477" s="171" t="s">
        <v>843</v>
      </c>
      <c r="O1477" s="171" t="s">
        <v>770</v>
      </c>
      <c r="P1477" s="171" t="s">
        <v>844</v>
      </c>
    </row>
    <row r="1478" spans="11:16">
      <c r="K1478" s="339">
        <v>47164</v>
      </c>
      <c r="L1478" s="171" t="s">
        <v>837</v>
      </c>
      <c r="N1478" s="171" t="s">
        <v>843</v>
      </c>
      <c r="O1478" s="171" t="s">
        <v>841</v>
      </c>
      <c r="P1478" s="171" t="s">
        <v>842</v>
      </c>
    </row>
    <row r="1479" spans="11:16">
      <c r="K1479" s="339">
        <v>47165</v>
      </c>
      <c r="L1479" s="171" t="s">
        <v>838</v>
      </c>
      <c r="N1479" s="171" t="s">
        <v>843</v>
      </c>
      <c r="O1479" s="171" t="s">
        <v>841</v>
      </c>
      <c r="P1479" s="171" t="s">
        <v>771</v>
      </c>
    </row>
    <row r="1480" spans="11:16">
      <c r="K1480" s="339">
        <v>47166</v>
      </c>
      <c r="L1480" s="171" t="s">
        <v>839</v>
      </c>
      <c r="N1480" s="171" t="s">
        <v>843</v>
      </c>
      <c r="O1480" s="171" t="s">
        <v>841</v>
      </c>
      <c r="P1480" s="171" t="s">
        <v>842</v>
      </c>
    </row>
    <row r="1481" spans="11:16">
      <c r="K1481" s="339">
        <v>47167</v>
      </c>
      <c r="L1481" s="171" t="s">
        <v>840</v>
      </c>
      <c r="N1481" s="171" t="s">
        <v>843</v>
      </c>
      <c r="O1481" s="171" t="s">
        <v>841</v>
      </c>
      <c r="P1481" s="171" t="s">
        <v>771</v>
      </c>
    </row>
    <row r="1482" spans="11:16">
      <c r="K1482" s="339">
        <v>47168</v>
      </c>
      <c r="L1482" s="171" t="s">
        <v>833</v>
      </c>
      <c r="N1482" s="171" t="s">
        <v>842</v>
      </c>
      <c r="O1482" s="171" t="s">
        <v>843</v>
      </c>
      <c r="P1482" s="171" t="s">
        <v>841</v>
      </c>
    </row>
    <row r="1483" spans="11:16">
      <c r="K1483" s="339">
        <v>47169</v>
      </c>
      <c r="L1483" s="171" t="s">
        <v>835</v>
      </c>
      <c r="N1483" s="171" t="s">
        <v>842</v>
      </c>
      <c r="O1483" s="171" t="s">
        <v>843</v>
      </c>
      <c r="P1483" s="171" t="s">
        <v>841</v>
      </c>
    </row>
    <row r="1484" spans="11:16">
      <c r="K1484" s="339">
        <v>47170</v>
      </c>
      <c r="L1484" s="171" t="s">
        <v>836</v>
      </c>
      <c r="N1484" s="171" t="s">
        <v>842</v>
      </c>
      <c r="O1484" s="171" t="s">
        <v>843</v>
      </c>
      <c r="P1484" s="171" t="s">
        <v>841</v>
      </c>
    </row>
    <row r="1485" spans="11:16">
      <c r="K1485" s="339">
        <v>47171</v>
      </c>
      <c r="L1485" s="171" t="s">
        <v>837</v>
      </c>
      <c r="N1485" s="171" t="s">
        <v>842</v>
      </c>
      <c r="O1485" s="171" t="s">
        <v>843</v>
      </c>
      <c r="P1485" s="171" t="s">
        <v>841</v>
      </c>
    </row>
    <row r="1486" spans="11:16">
      <c r="K1486" s="339">
        <v>47172</v>
      </c>
      <c r="L1486" s="171" t="s">
        <v>838</v>
      </c>
      <c r="N1486" s="171" t="s">
        <v>842</v>
      </c>
      <c r="O1486" s="171" t="s">
        <v>843</v>
      </c>
      <c r="P1486" s="171" t="s">
        <v>841</v>
      </c>
    </row>
    <row r="1487" spans="11:16">
      <c r="K1487" s="339">
        <v>47173</v>
      </c>
      <c r="L1487" s="171" t="s">
        <v>839</v>
      </c>
      <c r="N1487" s="171" t="s">
        <v>842</v>
      </c>
      <c r="O1487" s="171" t="s">
        <v>843</v>
      </c>
      <c r="P1487" s="171" t="s">
        <v>841</v>
      </c>
    </row>
    <row r="1488" spans="11:16">
      <c r="K1488" s="339">
        <v>47174</v>
      </c>
      <c r="L1488" s="171" t="s">
        <v>840</v>
      </c>
      <c r="N1488" s="171" t="s">
        <v>842</v>
      </c>
      <c r="O1488" s="171" t="s">
        <v>843</v>
      </c>
      <c r="P1488" s="171" t="s">
        <v>841</v>
      </c>
    </row>
    <row r="1489" spans="11:16">
      <c r="K1489" s="339">
        <v>47175</v>
      </c>
      <c r="L1489" s="171" t="s">
        <v>833</v>
      </c>
      <c r="N1489" s="171" t="s">
        <v>841</v>
      </c>
      <c r="O1489" s="171" t="s">
        <v>842</v>
      </c>
      <c r="P1489" s="171" t="s">
        <v>845</v>
      </c>
    </row>
    <row r="1490" spans="11:16">
      <c r="K1490" s="339">
        <v>47176</v>
      </c>
      <c r="L1490" s="171" t="s">
        <v>835</v>
      </c>
      <c r="N1490" s="171" t="s">
        <v>770</v>
      </c>
      <c r="O1490" s="171" t="s">
        <v>842</v>
      </c>
      <c r="P1490" s="171" t="s">
        <v>843</v>
      </c>
    </row>
    <row r="1491" spans="11:16">
      <c r="K1491" s="339">
        <v>47177</v>
      </c>
      <c r="L1491" s="171" t="s">
        <v>836</v>
      </c>
      <c r="N1491" s="171" t="s">
        <v>841</v>
      </c>
      <c r="O1491" s="171" t="s">
        <v>842</v>
      </c>
      <c r="P1491" s="171" t="s">
        <v>843</v>
      </c>
    </row>
    <row r="1492" spans="11:16">
      <c r="K1492" s="339">
        <v>47178</v>
      </c>
      <c r="L1492" s="171" t="s">
        <v>837</v>
      </c>
      <c r="N1492" s="171" t="s">
        <v>841</v>
      </c>
      <c r="O1492" s="171" t="s">
        <v>842</v>
      </c>
      <c r="P1492" s="171" t="s">
        <v>843</v>
      </c>
    </row>
    <row r="1493" spans="11:16">
      <c r="K1493" s="339">
        <v>47179</v>
      </c>
      <c r="L1493" s="171" t="s">
        <v>838</v>
      </c>
      <c r="N1493" s="171" t="s">
        <v>770</v>
      </c>
      <c r="O1493" s="171" t="s">
        <v>771</v>
      </c>
      <c r="P1493" s="171" t="s">
        <v>843</v>
      </c>
    </row>
    <row r="1494" spans="11:16">
      <c r="K1494" s="339">
        <v>47180</v>
      </c>
      <c r="L1494" s="171" t="s">
        <v>839</v>
      </c>
      <c r="N1494" s="171" t="s">
        <v>841</v>
      </c>
      <c r="O1494" s="171" t="s">
        <v>842</v>
      </c>
      <c r="P1494" s="171" t="s">
        <v>845</v>
      </c>
    </row>
    <row r="1495" spans="11:16">
      <c r="K1495" s="339">
        <v>47181</v>
      </c>
      <c r="L1495" s="171" t="s">
        <v>840</v>
      </c>
      <c r="N1495" s="171" t="s">
        <v>841</v>
      </c>
      <c r="O1495" s="171" t="s">
        <v>842</v>
      </c>
      <c r="P1495" s="171" t="s">
        <v>843</v>
      </c>
    </row>
    <row r="1496" spans="11:16">
      <c r="K1496" s="339">
        <v>47182</v>
      </c>
      <c r="L1496" s="171" t="s">
        <v>833</v>
      </c>
      <c r="N1496" s="171" t="s">
        <v>843</v>
      </c>
      <c r="O1496" s="171" t="s">
        <v>841</v>
      </c>
      <c r="P1496" s="171" t="s">
        <v>771</v>
      </c>
    </row>
    <row r="1497" spans="11:16">
      <c r="K1497" s="339">
        <v>47183</v>
      </c>
      <c r="L1497" s="171" t="s">
        <v>835</v>
      </c>
      <c r="N1497" s="171" t="s">
        <v>843</v>
      </c>
      <c r="O1497" s="171" t="s">
        <v>841</v>
      </c>
      <c r="P1497" s="171" t="s">
        <v>842</v>
      </c>
    </row>
    <row r="1498" spans="11:16">
      <c r="K1498" s="339">
        <v>47184</v>
      </c>
      <c r="L1498" s="171" t="s">
        <v>836</v>
      </c>
      <c r="N1498" s="171" t="s">
        <v>843</v>
      </c>
      <c r="O1498" s="171" t="s">
        <v>770</v>
      </c>
      <c r="P1498" s="171" t="s">
        <v>842</v>
      </c>
    </row>
    <row r="1499" spans="11:16">
      <c r="K1499" s="339">
        <v>47185</v>
      </c>
      <c r="L1499" s="171" t="s">
        <v>837</v>
      </c>
      <c r="N1499" s="171" t="s">
        <v>843</v>
      </c>
      <c r="O1499" s="171" t="s">
        <v>841</v>
      </c>
      <c r="P1499" s="171" t="s">
        <v>842</v>
      </c>
    </row>
    <row r="1500" spans="11:16">
      <c r="K1500" s="339">
        <v>47186</v>
      </c>
      <c r="L1500" s="171" t="s">
        <v>838</v>
      </c>
      <c r="N1500" s="171" t="s">
        <v>843</v>
      </c>
      <c r="O1500" s="171" t="s">
        <v>841</v>
      </c>
      <c r="P1500" s="171" t="s">
        <v>842</v>
      </c>
    </row>
    <row r="1501" spans="11:16">
      <c r="K1501" s="339">
        <v>47187</v>
      </c>
      <c r="L1501" s="171" t="s">
        <v>839</v>
      </c>
      <c r="N1501" s="171" t="s">
        <v>843</v>
      </c>
      <c r="O1501" s="171" t="s">
        <v>841</v>
      </c>
      <c r="P1501" s="171" t="s">
        <v>842</v>
      </c>
    </row>
    <row r="1502" spans="11:16">
      <c r="K1502" s="339">
        <v>47188</v>
      </c>
      <c r="L1502" s="171" t="s">
        <v>840</v>
      </c>
      <c r="N1502" s="171" t="s">
        <v>843</v>
      </c>
      <c r="O1502" s="171" t="s">
        <v>841</v>
      </c>
      <c r="P1502" s="171" t="s">
        <v>842</v>
      </c>
    </row>
    <row r="1503" spans="11:16">
      <c r="K1503" s="339">
        <v>47189</v>
      </c>
      <c r="L1503" s="171" t="s">
        <v>833</v>
      </c>
      <c r="N1503" s="171" t="s">
        <v>842</v>
      </c>
      <c r="O1503" s="171" t="s">
        <v>843</v>
      </c>
      <c r="P1503" s="171" t="s">
        <v>841</v>
      </c>
    </row>
    <row r="1504" spans="11:16">
      <c r="K1504" s="339">
        <v>47190</v>
      </c>
      <c r="L1504" s="171" t="s">
        <v>835</v>
      </c>
      <c r="N1504" s="171" t="s">
        <v>842</v>
      </c>
      <c r="O1504" s="171" t="s">
        <v>843</v>
      </c>
      <c r="P1504" s="171" t="s">
        <v>841</v>
      </c>
    </row>
    <row r="1505" spans="11:16">
      <c r="K1505" s="339">
        <v>47191</v>
      </c>
      <c r="L1505" s="171" t="s">
        <v>836</v>
      </c>
      <c r="N1505" s="171" t="s">
        <v>842</v>
      </c>
      <c r="O1505" s="171" t="s">
        <v>843</v>
      </c>
      <c r="P1505" s="171" t="s">
        <v>841</v>
      </c>
    </row>
    <row r="1506" spans="11:16">
      <c r="K1506" s="339">
        <v>47192</v>
      </c>
      <c r="L1506" s="171" t="s">
        <v>837</v>
      </c>
      <c r="N1506" s="171" t="s">
        <v>844</v>
      </c>
      <c r="O1506" s="171" t="s">
        <v>843</v>
      </c>
      <c r="P1506" s="171" t="s">
        <v>841</v>
      </c>
    </row>
    <row r="1507" spans="11:16">
      <c r="K1507" s="339">
        <v>47193</v>
      </c>
      <c r="L1507" s="171" t="s">
        <v>838</v>
      </c>
      <c r="N1507" s="171" t="s">
        <v>842</v>
      </c>
      <c r="O1507" s="171" t="s">
        <v>843</v>
      </c>
      <c r="P1507" s="171" t="s">
        <v>770</v>
      </c>
    </row>
    <row r="1508" spans="11:16">
      <c r="K1508" s="339">
        <v>47194</v>
      </c>
      <c r="L1508" s="171" t="s">
        <v>839</v>
      </c>
      <c r="N1508" s="171" t="s">
        <v>842</v>
      </c>
      <c r="O1508" s="171" t="s">
        <v>843</v>
      </c>
      <c r="P1508" s="171" t="s">
        <v>841</v>
      </c>
    </row>
    <row r="1509" spans="11:16">
      <c r="K1509" s="339">
        <v>47195</v>
      </c>
      <c r="L1509" s="171" t="s">
        <v>840</v>
      </c>
      <c r="N1509" s="171" t="s">
        <v>842</v>
      </c>
      <c r="O1509" s="171" t="s">
        <v>845</v>
      </c>
      <c r="P1509" s="171" t="s">
        <v>841</v>
      </c>
    </row>
    <row r="1510" spans="11:16">
      <c r="K1510" s="339">
        <v>47196</v>
      </c>
      <c r="L1510" s="171" t="s">
        <v>833</v>
      </c>
      <c r="N1510" s="171" t="s">
        <v>841</v>
      </c>
      <c r="O1510" s="171" t="s">
        <v>842</v>
      </c>
      <c r="P1510" s="171" t="s">
        <v>843</v>
      </c>
    </row>
    <row r="1511" spans="11:16">
      <c r="K1511" s="339">
        <v>47197</v>
      </c>
      <c r="L1511" s="171" t="s">
        <v>835</v>
      </c>
      <c r="N1511" s="171" t="s">
        <v>841</v>
      </c>
      <c r="O1511" s="171" t="s">
        <v>842</v>
      </c>
      <c r="P1511" s="171" t="s">
        <v>843</v>
      </c>
    </row>
    <row r="1512" spans="11:16">
      <c r="K1512" s="339">
        <v>47198</v>
      </c>
      <c r="L1512" s="171" t="s">
        <v>836</v>
      </c>
      <c r="N1512" s="171" t="s">
        <v>841</v>
      </c>
      <c r="O1512" s="171" t="s">
        <v>842</v>
      </c>
      <c r="P1512" s="171" t="s">
        <v>843</v>
      </c>
    </row>
    <row r="1513" spans="11:16">
      <c r="K1513" s="339">
        <v>47199</v>
      </c>
      <c r="L1513" s="171" t="s">
        <v>837</v>
      </c>
      <c r="N1513" s="171" t="s">
        <v>770</v>
      </c>
      <c r="O1513" s="171" t="s">
        <v>771</v>
      </c>
      <c r="P1513" s="171" t="s">
        <v>772</v>
      </c>
    </row>
    <row r="1514" spans="11:16">
      <c r="K1514" s="339">
        <v>47200</v>
      </c>
      <c r="L1514" s="171" t="s">
        <v>838</v>
      </c>
      <c r="N1514" s="171" t="s">
        <v>770</v>
      </c>
      <c r="O1514" s="171" t="s">
        <v>771</v>
      </c>
      <c r="P1514" s="171" t="s">
        <v>772</v>
      </c>
    </row>
    <row r="1515" spans="11:16">
      <c r="K1515" s="339">
        <v>47201</v>
      </c>
      <c r="L1515" s="171" t="s">
        <v>839</v>
      </c>
      <c r="N1515" s="171" t="s">
        <v>770</v>
      </c>
      <c r="O1515" s="171" t="s">
        <v>771</v>
      </c>
      <c r="P1515" s="171" t="s">
        <v>772</v>
      </c>
    </row>
    <row r="1516" spans="11:16">
      <c r="K1516" s="339">
        <v>47202</v>
      </c>
      <c r="L1516" s="171" t="s">
        <v>840</v>
      </c>
      <c r="N1516" s="171" t="s">
        <v>770</v>
      </c>
      <c r="O1516" s="171" t="s">
        <v>771</v>
      </c>
      <c r="P1516" s="171" t="s">
        <v>772</v>
      </c>
    </row>
    <row r="1517" spans="11:16">
      <c r="K1517" s="339">
        <v>47203</v>
      </c>
      <c r="L1517" s="171" t="s">
        <v>833</v>
      </c>
      <c r="N1517" s="171" t="s">
        <v>772</v>
      </c>
      <c r="O1517" s="171" t="s">
        <v>770</v>
      </c>
      <c r="P1517" s="171" t="s">
        <v>771</v>
      </c>
    </row>
    <row r="1518" spans="11:16">
      <c r="K1518" s="339">
        <v>47204</v>
      </c>
      <c r="L1518" s="171" t="s">
        <v>835</v>
      </c>
      <c r="N1518" s="171" t="s">
        <v>772</v>
      </c>
      <c r="O1518" s="171" t="s">
        <v>770</v>
      </c>
      <c r="P1518" s="171" t="s">
        <v>771</v>
      </c>
    </row>
    <row r="1519" spans="11:16">
      <c r="K1519" s="339">
        <v>47205</v>
      </c>
      <c r="L1519" s="171" t="s">
        <v>836</v>
      </c>
      <c r="N1519" s="171" t="s">
        <v>772</v>
      </c>
      <c r="O1519" s="171" t="s">
        <v>770</v>
      </c>
      <c r="P1519" s="171" t="s">
        <v>771</v>
      </c>
    </row>
    <row r="1520" spans="11:16">
      <c r="K1520" s="339">
        <v>47206</v>
      </c>
      <c r="L1520" s="171" t="s">
        <v>837</v>
      </c>
      <c r="N1520" s="171" t="s">
        <v>772</v>
      </c>
      <c r="O1520" s="171" t="s">
        <v>770</v>
      </c>
      <c r="P1520" s="171" t="s">
        <v>771</v>
      </c>
    </row>
    <row r="1521" spans="11:16">
      <c r="K1521" s="339">
        <v>47207</v>
      </c>
      <c r="L1521" s="171" t="s">
        <v>838</v>
      </c>
      <c r="N1521" s="171" t="s">
        <v>772</v>
      </c>
      <c r="O1521" s="171" t="s">
        <v>770</v>
      </c>
      <c r="P1521" s="171" t="s">
        <v>771</v>
      </c>
    </row>
    <row r="1522" spans="11:16">
      <c r="K1522" s="339">
        <v>47208</v>
      </c>
      <c r="L1522" s="171" t="s">
        <v>839</v>
      </c>
      <c r="N1522" s="171" t="s">
        <v>772</v>
      </c>
      <c r="O1522" s="171" t="s">
        <v>770</v>
      </c>
      <c r="P1522" s="171" t="s">
        <v>771</v>
      </c>
    </row>
    <row r="1523" spans="11:16">
      <c r="K1523" s="339">
        <v>47209</v>
      </c>
      <c r="L1523" s="171" t="s">
        <v>840</v>
      </c>
      <c r="N1523" s="171" t="s">
        <v>772</v>
      </c>
      <c r="O1523" s="171" t="s">
        <v>770</v>
      </c>
      <c r="P1523" s="171" t="s">
        <v>771</v>
      </c>
    </row>
    <row r="1524" spans="11:16">
      <c r="K1524" s="339">
        <v>47210</v>
      </c>
      <c r="L1524" s="171" t="s">
        <v>833</v>
      </c>
      <c r="N1524" s="171" t="s">
        <v>771</v>
      </c>
      <c r="O1524" s="171" t="s">
        <v>772</v>
      </c>
      <c r="P1524" s="171" t="s">
        <v>770</v>
      </c>
    </row>
    <row r="1525" spans="11:16">
      <c r="K1525" s="339">
        <v>47211</v>
      </c>
      <c r="L1525" s="171" t="s">
        <v>835</v>
      </c>
      <c r="N1525" s="171" t="s">
        <v>771</v>
      </c>
      <c r="O1525" s="171" t="s">
        <v>772</v>
      </c>
      <c r="P1525" s="171" t="s">
        <v>770</v>
      </c>
    </row>
    <row r="1526" spans="11:16">
      <c r="K1526" s="339">
        <v>47212</v>
      </c>
      <c r="L1526" s="171" t="s">
        <v>836</v>
      </c>
      <c r="N1526" s="171" t="s">
        <v>771</v>
      </c>
      <c r="O1526" s="171" t="s">
        <v>772</v>
      </c>
      <c r="P1526" s="171" t="s">
        <v>770</v>
      </c>
    </row>
    <row r="1527" spans="11:16">
      <c r="K1527" s="339">
        <v>47213</v>
      </c>
      <c r="L1527" s="171" t="s">
        <v>837</v>
      </c>
      <c r="N1527" s="171" t="s">
        <v>771</v>
      </c>
      <c r="O1527" s="171" t="s">
        <v>772</v>
      </c>
      <c r="P1527" s="171" t="s">
        <v>770</v>
      </c>
    </row>
    <row r="1528" spans="11:16">
      <c r="K1528" s="339">
        <v>47214</v>
      </c>
      <c r="L1528" s="171" t="s">
        <v>838</v>
      </c>
      <c r="N1528" s="171" t="s">
        <v>771</v>
      </c>
      <c r="O1528" s="171" t="s">
        <v>772</v>
      </c>
      <c r="P1528" s="171" t="s">
        <v>770</v>
      </c>
    </row>
    <row r="1529" spans="11:16">
      <c r="K1529" s="339">
        <v>47215</v>
      </c>
      <c r="L1529" s="171" t="s">
        <v>839</v>
      </c>
      <c r="N1529" s="171" t="s">
        <v>771</v>
      </c>
      <c r="O1529" s="171" t="s">
        <v>772</v>
      </c>
      <c r="P1529" s="171" t="s">
        <v>770</v>
      </c>
    </row>
    <row r="1530" spans="11:16">
      <c r="K1530" s="339">
        <v>47216</v>
      </c>
      <c r="L1530" s="171" t="s">
        <v>840</v>
      </c>
      <c r="N1530" s="171" t="s">
        <v>771</v>
      </c>
      <c r="O1530" s="171" t="s">
        <v>772</v>
      </c>
      <c r="P1530" s="171" t="s">
        <v>770</v>
      </c>
    </row>
    <row r="1531" spans="11:16">
      <c r="K1531" s="339">
        <v>47217</v>
      </c>
      <c r="L1531" s="171" t="s">
        <v>833</v>
      </c>
      <c r="N1531" s="171" t="s">
        <v>770</v>
      </c>
      <c r="O1531" s="171" t="s">
        <v>771</v>
      </c>
      <c r="P1531" s="171" t="s">
        <v>772</v>
      </c>
    </row>
    <row r="1532" spans="11:16">
      <c r="K1532" s="339">
        <v>47218</v>
      </c>
      <c r="L1532" s="171" t="s">
        <v>835</v>
      </c>
      <c r="N1532" s="171" t="s">
        <v>770</v>
      </c>
      <c r="O1532" s="171" t="s">
        <v>771</v>
      </c>
      <c r="P1532" s="171" t="s">
        <v>772</v>
      </c>
    </row>
    <row r="1533" spans="11:16">
      <c r="K1533" s="339">
        <v>47219</v>
      </c>
      <c r="L1533" s="171" t="s">
        <v>836</v>
      </c>
      <c r="N1533" s="171" t="s">
        <v>770</v>
      </c>
      <c r="O1533" s="171" t="s">
        <v>771</v>
      </c>
      <c r="P1533" s="171" t="s">
        <v>772</v>
      </c>
    </row>
    <row r="1534" spans="11:16">
      <c r="K1534" s="339">
        <v>47220</v>
      </c>
      <c r="L1534" s="171" t="s">
        <v>837</v>
      </c>
      <c r="N1534" s="171" t="s">
        <v>770</v>
      </c>
      <c r="O1534" s="171" t="s">
        <v>771</v>
      </c>
      <c r="P1534" s="171" t="s">
        <v>772</v>
      </c>
    </row>
    <row r="1535" spans="11:16">
      <c r="K1535" s="339">
        <v>47221</v>
      </c>
      <c r="L1535" s="171" t="s">
        <v>838</v>
      </c>
      <c r="N1535" s="171" t="s">
        <v>770</v>
      </c>
      <c r="O1535" s="171" t="s">
        <v>771</v>
      </c>
      <c r="P1535" s="171" t="s">
        <v>772</v>
      </c>
    </row>
    <row r="1536" spans="11:16">
      <c r="K1536" s="339">
        <v>47222</v>
      </c>
      <c r="L1536" s="171" t="s">
        <v>839</v>
      </c>
      <c r="N1536" s="171" t="s">
        <v>770</v>
      </c>
      <c r="O1536" s="171" t="s">
        <v>771</v>
      </c>
      <c r="P1536" s="171" t="s">
        <v>772</v>
      </c>
    </row>
    <row r="1537" spans="11:16">
      <c r="K1537" s="339">
        <v>47223</v>
      </c>
      <c r="L1537" s="171" t="s">
        <v>840</v>
      </c>
      <c r="N1537" s="171" t="s">
        <v>770</v>
      </c>
      <c r="O1537" s="171" t="s">
        <v>771</v>
      </c>
      <c r="P1537" s="171" t="s">
        <v>772</v>
      </c>
    </row>
    <row r="1538" spans="11:16">
      <c r="K1538" s="339">
        <v>47224</v>
      </c>
      <c r="L1538" s="171" t="s">
        <v>833</v>
      </c>
      <c r="N1538" s="171" t="s">
        <v>772</v>
      </c>
      <c r="O1538" s="171" t="s">
        <v>770</v>
      </c>
      <c r="P1538" s="171" t="s">
        <v>771</v>
      </c>
    </row>
    <row r="1539" spans="11:16">
      <c r="K1539" s="339">
        <v>47225</v>
      </c>
      <c r="L1539" s="171" t="s">
        <v>835</v>
      </c>
      <c r="N1539" s="171" t="s">
        <v>772</v>
      </c>
      <c r="O1539" s="171" t="s">
        <v>770</v>
      </c>
      <c r="P1539" s="171" t="s">
        <v>771</v>
      </c>
    </row>
    <row r="1540" spans="11:16">
      <c r="K1540" s="339">
        <v>47226</v>
      </c>
      <c r="L1540" s="171" t="s">
        <v>836</v>
      </c>
      <c r="N1540" s="171" t="s">
        <v>772</v>
      </c>
      <c r="O1540" s="171" t="s">
        <v>770</v>
      </c>
      <c r="P1540" s="171" t="s">
        <v>771</v>
      </c>
    </row>
    <row r="1541" spans="11:16">
      <c r="K1541" s="339">
        <v>47227</v>
      </c>
      <c r="L1541" s="171" t="s">
        <v>837</v>
      </c>
      <c r="N1541" s="171" t="s">
        <v>772</v>
      </c>
      <c r="O1541" s="171" t="s">
        <v>770</v>
      </c>
      <c r="P1541" s="171" t="s">
        <v>771</v>
      </c>
    </row>
    <row r="1542" spans="11:16">
      <c r="K1542" s="339">
        <v>47228</v>
      </c>
      <c r="L1542" s="171" t="s">
        <v>838</v>
      </c>
      <c r="N1542" s="171" t="s">
        <v>772</v>
      </c>
      <c r="O1542" s="171" t="s">
        <v>770</v>
      </c>
      <c r="P1542" s="171" t="s">
        <v>771</v>
      </c>
    </row>
    <row r="1543" spans="11:16">
      <c r="K1543" s="339">
        <v>47229</v>
      </c>
      <c r="L1543" s="171" t="s">
        <v>839</v>
      </c>
      <c r="N1543" s="171" t="s">
        <v>772</v>
      </c>
      <c r="O1543" s="171" t="s">
        <v>770</v>
      </c>
      <c r="P1543" s="171" t="s">
        <v>771</v>
      </c>
    </row>
    <row r="1544" spans="11:16">
      <c r="K1544" s="339">
        <v>47230</v>
      </c>
      <c r="L1544" s="171" t="s">
        <v>840</v>
      </c>
      <c r="N1544" s="171" t="s">
        <v>772</v>
      </c>
      <c r="O1544" s="171" t="s">
        <v>770</v>
      </c>
      <c r="P1544" s="171" t="s">
        <v>771</v>
      </c>
    </row>
    <row r="1545" spans="11:16">
      <c r="K1545" s="339">
        <v>47231</v>
      </c>
      <c r="L1545" s="171" t="s">
        <v>833</v>
      </c>
      <c r="N1545" s="171" t="s">
        <v>771</v>
      </c>
      <c r="O1545" s="171" t="s">
        <v>772</v>
      </c>
      <c r="P1545" s="171" t="s">
        <v>770</v>
      </c>
    </row>
    <row r="1546" spans="11:16">
      <c r="K1546" s="339">
        <v>47232</v>
      </c>
      <c r="L1546" s="171" t="s">
        <v>835</v>
      </c>
      <c r="N1546" s="171" t="s">
        <v>771</v>
      </c>
      <c r="O1546" s="171" t="s">
        <v>772</v>
      </c>
      <c r="P1546" s="171" t="s">
        <v>770</v>
      </c>
    </row>
    <row r="1547" spans="11:16">
      <c r="K1547" s="339">
        <v>47233</v>
      </c>
      <c r="L1547" s="171" t="s">
        <v>836</v>
      </c>
      <c r="N1547" s="171" t="s">
        <v>771</v>
      </c>
      <c r="O1547" s="171" t="s">
        <v>772</v>
      </c>
      <c r="P1547" s="171" t="s">
        <v>770</v>
      </c>
    </row>
    <row r="1548" spans="11:16">
      <c r="K1548" s="339">
        <v>47234</v>
      </c>
      <c r="L1548" s="171" t="s">
        <v>837</v>
      </c>
      <c r="N1548" s="171" t="s">
        <v>771</v>
      </c>
      <c r="O1548" s="171" t="s">
        <v>772</v>
      </c>
      <c r="P1548" s="171" t="s">
        <v>770</v>
      </c>
    </row>
    <row r="1549" spans="11:16">
      <c r="K1549" s="339">
        <v>47235</v>
      </c>
      <c r="L1549" s="171" t="s">
        <v>838</v>
      </c>
      <c r="N1549" s="171" t="s">
        <v>771</v>
      </c>
      <c r="O1549" s="171" t="s">
        <v>772</v>
      </c>
      <c r="P1549" s="171" t="s">
        <v>770</v>
      </c>
    </row>
    <row r="1550" spans="11:16">
      <c r="K1550" s="339">
        <v>47236</v>
      </c>
      <c r="L1550" s="171" t="s">
        <v>839</v>
      </c>
      <c r="N1550" s="171" t="s">
        <v>771</v>
      </c>
      <c r="O1550" s="171" t="s">
        <v>772</v>
      </c>
      <c r="P1550" s="171" t="s">
        <v>770</v>
      </c>
    </row>
    <row r="1551" spans="11:16">
      <c r="K1551" s="339">
        <v>47237</v>
      </c>
      <c r="L1551" s="171" t="s">
        <v>840</v>
      </c>
      <c r="N1551" s="171" t="s">
        <v>771</v>
      </c>
      <c r="O1551" s="171" t="s">
        <v>772</v>
      </c>
      <c r="P1551" s="171" t="s">
        <v>770</v>
      </c>
    </row>
    <row r="1552" spans="11:16">
      <c r="K1552" s="339">
        <v>47238</v>
      </c>
      <c r="L1552" s="171" t="s">
        <v>833</v>
      </c>
      <c r="N1552" s="171" t="s">
        <v>770</v>
      </c>
      <c r="O1552" s="171" t="s">
        <v>771</v>
      </c>
      <c r="P1552" s="171" t="s">
        <v>772</v>
      </c>
    </row>
    <row r="1553" spans="11:16">
      <c r="K1553" s="339">
        <v>47239</v>
      </c>
      <c r="L1553" s="171" t="s">
        <v>835</v>
      </c>
      <c r="N1553" s="171" t="s">
        <v>770</v>
      </c>
      <c r="O1553" s="171" t="s">
        <v>771</v>
      </c>
      <c r="P1553" s="171" t="s">
        <v>772</v>
      </c>
    </row>
    <row r="1554" spans="11:16">
      <c r="K1554" s="339">
        <v>47240</v>
      </c>
      <c r="L1554" s="171" t="s">
        <v>836</v>
      </c>
      <c r="N1554" s="171" t="s">
        <v>770</v>
      </c>
      <c r="O1554" s="171" t="s">
        <v>771</v>
      </c>
      <c r="P1554" s="171" t="s">
        <v>772</v>
      </c>
    </row>
    <row r="1555" spans="11:16">
      <c r="K1555" s="339">
        <v>47241</v>
      </c>
      <c r="L1555" s="171" t="s">
        <v>837</v>
      </c>
      <c r="N1555" s="171" t="s">
        <v>770</v>
      </c>
      <c r="O1555" s="171" t="s">
        <v>771</v>
      </c>
      <c r="P1555" s="171" t="s">
        <v>772</v>
      </c>
    </row>
    <row r="1556" spans="11:16">
      <c r="K1556" s="339">
        <v>47242</v>
      </c>
      <c r="L1556" s="171" t="s">
        <v>838</v>
      </c>
      <c r="N1556" s="171" t="s">
        <v>770</v>
      </c>
      <c r="O1556" s="171" t="s">
        <v>771</v>
      </c>
      <c r="P1556" s="171" t="s">
        <v>772</v>
      </c>
    </row>
    <row r="1557" spans="11:16">
      <c r="K1557" s="339">
        <v>47243</v>
      </c>
      <c r="L1557" s="171" t="s">
        <v>839</v>
      </c>
      <c r="N1557" s="171" t="s">
        <v>770</v>
      </c>
      <c r="O1557" s="171" t="s">
        <v>771</v>
      </c>
      <c r="P1557" s="171" t="s">
        <v>772</v>
      </c>
    </row>
    <row r="1558" spans="11:16">
      <c r="K1558" s="339">
        <v>47244</v>
      </c>
      <c r="L1558" s="171" t="s">
        <v>840</v>
      </c>
      <c r="N1558" s="171" t="s">
        <v>770</v>
      </c>
      <c r="O1558" s="171" t="s">
        <v>771</v>
      </c>
      <c r="P1558" s="171" t="s">
        <v>772</v>
      </c>
    </row>
    <row r="1559" spans="11:16">
      <c r="K1559" s="339">
        <v>47245</v>
      </c>
      <c r="L1559" s="171" t="s">
        <v>833</v>
      </c>
      <c r="N1559" s="171" t="s">
        <v>772</v>
      </c>
      <c r="O1559" s="171" t="s">
        <v>770</v>
      </c>
      <c r="P1559" s="171" t="s">
        <v>771</v>
      </c>
    </row>
    <row r="1560" spans="11:16">
      <c r="K1560" s="339">
        <v>47246</v>
      </c>
      <c r="L1560" s="171" t="s">
        <v>835</v>
      </c>
      <c r="N1560" s="171" t="s">
        <v>772</v>
      </c>
      <c r="O1560" s="171" t="s">
        <v>770</v>
      </c>
      <c r="P1560" s="171" t="s">
        <v>771</v>
      </c>
    </row>
    <row r="1561" spans="11:16">
      <c r="K1561" s="339">
        <v>47247</v>
      </c>
      <c r="L1561" s="171" t="s">
        <v>836</v>
      </c>
      <c r="N1561" s="171" t="s">
        <v>772</v>
      </c>
      <c r="O1561" s="171" t="s">
        <v>770</v>
      </c>
      <c r="P1561" s="171" t="s">
        <v>771</v>
      </c>
    </row>
    <row r="1562" spans="11:16">
      <c r="K1562" s="339">
        <v>47248</v>
      </c>
      <c r="L1562" s="171" t="s">
        <v>837</v>
      </c>
      <c r="N1562" s="171" t="s">
        <v>772</v>
      </c>
      <c r="O1562" s="171" t="s">
        <v>770</v>
      </c>
      <c r="P1562" s="171" t="s">
        <v>771</v>
      </c>
    </row>
    <row r="1563" spans="11:16">
      <c r="K1563" s="339">
        <v>47249</v>
      </c>
      <c r="L1563" s="171" t="s">
        <v>838</v>
      </c>
      <c r="N1563" s="171" t="s">
        <v>772</v>
      </c>
      <c r="O1563" s="171" t="s">
        <v>770</v>
      </c>
      <c r="P1563" s="171" t="s">
        <v>771</v>
      </c>
    </row>
    <row r="1564" spans="11:16">
      <c r="K1564" s="339">
        <v>47250</v>
      </c>
      <c r="L1564" s="171" t="s">
        <v>839</v>
      </c>
      <c r="N1564" s="171" t="s">
        <v>772</v>
      </c>
      <c r="O1564" s="171" t="s">
        <v>770</v>
      </c>
      <c r="P1564" s="171" t="s">
        <v>771</v>
      </c>
    </row>
    <row r="1565" spans="11:16">
      <c r="K1565" s="339">
        <v>47251</v>
      </c>
      <c r="L1565" s="171" t="s">
        <v>840</v>
      </c>
      <c r="N1565" s="171" t="s">
        <v>772</v>
      </c>
      <c r="O1565" s="171" t="s">
        <v>770</v>
      </c>
      <c r="P1565" s="171" t="s">
        <v>771</v>
      </c>
    </row>
    <row r="1566" spans="11:16">
      <c r="K1566" s="339">
        <v>47252</v>
      </c>
      <c r="L1566" s="171" t="s">
        <v>833</v>
      </c>
      <c r="N1566" s="171" t="s">
        <v>771</v>
      </c>
      <c r="O1566" s="171" t="s">
        <v>772</v>
      </c>
      <c r="P1566" s="171" t="s">
        <v>770</v>
      </c>
    </row>
    <row r="1567" spans="11:16">
      <c r="K1567" s="339">
        <v>47253</v>
      </c>
      <c r="L1567" s="171" t="s">
        <v>835</v>
      </c>
      <c r="N1567" s="171" t="s">
        <v>771</v>
      </c>
      <c r="O1567" s="171" t="s">
        <v>772</v>
      </c>
      <c r="P1567" s="171" t="s">
        <v>770</v>
      </c>
    </row>
    <row r="1568" spans="11:16">
      <c r="K1568" s="339">
        <v>47254</v>
      </c>
      <c r="L1568" s="171" t="s">
        <v>836</v>
      </c>
      <c r="N1568" s="171" t="s">
        <v>771</v>
      </c>
      <c r="O1568" s="171" t="s">
        <v>772</v>
      </c>
      <c r="P1568" s="171" t="s">
        <v>770</v>
      </c>
    </row>
    <row r="1569" spans="11:16">
      <c r="K1569" s="339">
        <v>47255</v>
      </c>
      <c r="L1569" s="171" t="s">
        <v>837</v>
      </c>
      <c r="N1569" s="171" t="s">
        <v>771</v>
      </c>
      <c r="O1569" s="171" t="s">
        <v>772</v>
      </c>
      <c r="P1569" s="171" t="s">
        <v>770</v>
      </c>
    </row>
    <row r="1570" spans="11:16">
      <c r="K1570" s="339">
        <v>47256</v>
      </c>
      <c r="L1570" s="171" t="s">
        <v>838</v>
      </c>
      <c r="N1570" s="171" t="s">
        <v>771</v>
      </c>
      <c r="O1570" s="171" t="s">
        <v>772</v>
      </c>
      <c r="P1570" s="171" t="s">
        <v>770</v>
      </c>
    </row>
    <row r="1571" spans="11:16">
      <c r="K1571" s="339">
        <v>47257</v>
      </c>
      <c r="L1571" s="171" t="s">
        <v>839</v>
      </c>
      <c r="N1571" s="171" t="s">
        <v>771</v>
      </c>
      <c r="O1571" s="171" t="s">
        <v>772</v>
      </c>
      <c r="P1571" s="171" t="s">
        <v>770</v>
      </c>
    </row>
    <row r="1572" spans="11:16">
      <c r="K1572" s="339">
        <v>47258</v>
      </c>
      <c r="L1572" s="171" t="s">
        <v>840</v>
      </c>
      <c r="N1572" s="171" t="s">
        <v>771</v>
      </c>
      <c r="O1572" s="171" t="s">
        <v>772</v>
      </c>
      <c r="P1572" s="171" t="s">
        <v>770</v>
      </c>
    </row>
    <row r="1573" spans="11:16">
      <c r="K1573" s="339">
        <v>47259</v>
      </c>
      <c r="L1573" s="171" t="s">
        <v>833</v>
      </c>
      <c r="N1573" s="171" t="s">
        <v>770</v>
      </c>
      <c r="O1573" s="171" t="s">
        <v>771</v>
      </c>
      <c r="P1573" s="171" t="s">
        <v>772</v>
      </c>
    </row>
    <row r="1574" spans="11:16">
      <c r="K1574" s="339">
        <v>47260</v>
      </c>
      <c r="L1574" s="171" t="s">
        <v>835</v>
      </c>
      <c r="N1574" s="171" t="s">
        <v>770</v>
      </c>
      <c r="O1574" s="171" t="s">
        <v>771</v>
      </c>
      <c r="P1574" s="171" t="s">
        <v>772</v>
      </c>
    </row>
    <row r="1575" spans="11:16">
      <c r="K1575" s="339">
        <v>47261</v>
      </c>
      <c r="L1575" s="171" t="s">
        <v>836</v>
      </c>
      <c r="N1575" s="171" t="s">
        <v>770</v>
      </c>
      <c r="O1575" s="171" t="s">
        <v>771</v>
      </c>
      <c r="P1575" s="171" t="s">
        <v>772</v>
      </c>
    </row>
    <row r="1576" spans="11:16">
      <c r="K1576" s="339">
        <v>47262</v>
      </c>
      <c r="L1576" s="171" t="s">
        <v>837</v>
      </c>
      <c r="N1576" s="171" t="s">
        <v>770</v>
      </c>
      <c r="O1576" s="171" t="s">
        <v>771</v>
      </c>
      <c r="P1576" s="171" t="s">
        <v>772</v>
      </c>
    </row>
    <row r="1577" spans="11:16">
      <c r="K1577" s="339">
        <v>47263</v>
      </c>
      <c r="L1577" s="171" t="s">
        <v>838</v>
      </c>
      <c r="N1577" s="171" t="s">
        <v>770</v>
      </c>
      <c r="O1577" s="171" t="s">
        <v>771</v>
      </c>
      <c r="P1577" s="171" t="s">
        <v>772</v>
      </c>
    </row>
    <row r="1578" spans="11:16">
      <c r="K1578" s="339">
        <v>47264</v>
      </c>
      <c r="L1578" s="171" t="s">
        <v>839</v>
      </c>
      <c r="N1578" s="171" t="s">
        <v>770</v>
      </c>
      <c r="O1578" s="171" t="s">
        <v>771</v>
      </c>
      <c r="P1578" s="171" t="s">
        <v>772</v>
      </c>
    </row>
    <row r="1579" spans="11:16">
      <c r="K1579" s="339">
        <v>47265</v>
      </c>
      <c r="L1579" s="171" t="s">
        <v>840</v>
      </c>
      <c r="N1579" s="171" t="s">
        <v>770</v>
      </c>
      <c r="O1579" s="171" t="s">
        <v>771</v>
      </c>
      <c r="P1579" s="171" t="s">
        <v>772</v>
      </c>
    </row>
    <row r="1580" spans="11:16">
      <c r="K1580" s="339">
        <v>47266</v>
      </c>
      <c r="L1580" s="171" t="s">
        <v>833</v>
      </c>
      <c r="N1580" s="171" t="s">
        <v>772</v>
      </c>
      <c r="O1580" s="171" t="s">
        <v>770</v>
      </c>
      <c r="P1580" s="171" t="s">
        <v>771</v>
      </c>
    </row>
    <row r="1581" spans="11:16">
      <c r="K1581" s="339">
        <v>47267</v>
      </c>
      <c r="L1581" s="171" t="s">
        <v>835</v>
      </c>
      <c r="N1581" s="171" t="s">
        <v>772</v>
      </c>
      <c r="O1581" s="171" t="s">
        <v>770</v>
      </c>
      <c r="P1581" s="171" t="s">
        <v>771</v>
      </c>
    </row>
    <row r="1582" spans="11:16">
      <c r="K1582" s="339">
        <v>47268</v>
      </c>
      <c r="L1582" s="171" t="s">
        <v>836</v>
      </c>
      <c r="N1582" s="171" t="s">
        <v>772</v>
      </c>
      <c r="O1582" s="171" t="s">
        <v>770</v>
      </c>
      <c r="P1582" s="171" t="s">
        <v>771</v>
      </c>
    </row>
    <row r="1583" spans="11:16">
      <c r="K1583" s="339">
        <v>47269</v>
      </c>
      <c r="L1583" s="171" t="s">
        <v>837</v>
      </c>
      <c r="N1583" s="171" t="s">
        <v>772</v>
      </c>
      <c r="O1583" s="171" t="s">
        <v>770</v>
      </c>
      <c r="P1583" s="171" t="s">
        <v>771</v>
      </c>
    </row>
    <row r="1584" spans="11:16">
      <c r="K1584" s="339">
        <v>47270</v>
      </c>
      <c r="L1584" s="171" t="s">
        <v>838</v>
      </c>
      <c r="N1584" s="171" t="s">
        <v>772</v>
      </c>
      <c r="O1584" s="171" t="s">
        <v>770</v>
      </c>
      <c r="P1584" s="171" t="s">
        <v>771</v>
      </c>
    </row>
    <row r="1585" spans="11:16">
      <c r="K1585" s="339">
        <v>47271</v>
      </c>
      <c r="L1585" s="171" t="s">
        <v>839</v>
      </c>
      <c r="N1585" s="171" t="s">
        <v>772</v>
      </c>
      <c r="O1585" s="171" t="s">
        <v>770</v>
      </c>
      <c r="P1585" s="171" t="s">
        <v>771</v>
      </c>
    </row>
    <row r="1586" spans="11:16">
      <c r="K1586" s="339">
        <v>47272</v>
      </c>
      <c r="L1586" s="171" t="s">
        <v>840</v>
      </c>
      <c r="N1586" s="171" t="s">
        <v>772</v>
      </c>
      <c r="O1586" s="171" t="s">
        <v>770</v>
      </c>
      <c r="P1586" s="171" t="s">
        <v>771</v>
      </c>
    </row>
    <row r="1587" spans="11:16">
      <c r="K1587" s="339">
        <v>47273</v>
      </c>
      <c r="L1587" s="171" t="s">
        <v>833</v>
      </c>
      <c r="N1587" s="171" t="s">
        <v>771</v>
      </c>
      <c r="O1587" s="171" t="s">
        <v>772</v>
      </c>
      <c r="P1587" s="171" t="s">
        <v>770</v>
      </c>
    </row>
    <row r="1588" spans="11:16">
      <c r="K1588" s="339">
        <v>47274</v>
      </c>
      <c r="L1588" s="171" t="s">
        <v>835</v>
      </c>
      <c r="N1588" s="171" t="s">
        <v>771</v>
      </c>
      <c r="O1588" s="171" t="s">
        <v>772</v>
      </c>
      <c r="P1588" s="171" t="s">
        <v>770</v>
      </c>
    </row>
    <row r="1589" spans="11:16">
      <c r="K1589" s="339">
        <v>47275</v>
      </c>
      <c r="L1589" s="171" t="s">
        <v>836</v>
      </c>
      <c r="N1589" s="171" t="s">
        <v>771</v>
      </c>
      <c r="O1589" s="171" t="s">
        <v>772</v>
      </c>
      <c r="P1589" s="171" t="s">
        <v>770</v>
      </c>
    </row>
    <row r="1590" spans="11:16">
      <c r="K1590" s="339">
        <v>47276</v>
      </c>
      <c r="L1590" s="171" t="s">
        <v>837</v>
      </c>
      <c r="N1590" s="171" t="s">
        <v>771</v>
      </c>
      <c r="O1590" s="171" t="s">
        <v>772</v>
      </c>
      <c r="P1590" s="171" t="s">
        <v>770</v>
      </c>
    </row>
    <row r="1591" spans="11:16">
      <c r="K1591" s="339">
        <v>47277</v>
      </c>
      <c r="L1591" s="171" t="s">
        <v>838</v>
      </c>
      <c r="N1591" s="171" t="s">
        <v>771</v>
      </c>
      <c r="O1591" s="171" t="s">
        <v>772</v>
      </c>
      <c r="P1591" s="171" t="s">
        <v>770</v>
      </c>
    </row>
    <row r="1592" spans="11:16">
      <c r="K1592" s="339">
        <v>47278</v>
      </c>
      <c r="L1592" s="171" t="s">
        <v>839</v>
      </c>
      <c r="N1592" s="171" t="s">
        <v>771</v>
      </c>
      <c r="O1592" s="171" t="s">
        <v>772</v>
      </c>
      <c r="P1592" s="171" t="s">
        <v>770</v>
      </c>
    </row>
    <row r="1593" spans="11:16">
      <c r="K1593" s="339">
        <v>47279</v>
      </c>
      <c r="L1593" s="171" t="s">
        <v>840</v>
      </c>
      <c r="N1593" s="171" t="s">
        <v>771</v>
      </c>
      <c r="O1593" s="171" t="s">
        <v>772</v>
      </c>
      <c r="P1593" s="171" t="s">
        <v>770</v>
      </c>
    </row>
    <row r="1594" spans="11:16">
      <c r="K1594" s="339">
        <v>47280</v>
      </c>
      <c r="L1594" s="171" t="s">
        <v>833</v>
      </c>
      <c r="N1594" s="171" t="s">
        <v>770</v>
      </c>
      <c r="O1594" s="171" t="s">
        <v>771</v>
      </c>
      <c r="P1594" s="171" t="s">
        <v>772</v>
      </c>
    </row>
    <row r="1595" spans="11:16">
      <c r="K1595" s="339">
        <v>47281</v>
      </c>
      <c r="L1595" s="171" t="s">
        <v>835</v>
      </c>
      <c r="N1595" s="171" t="s">
        <v>770</v>
      </c>
      <c r="O1595" s="171" t="s">
        <v>771</v>
      </c>
      <c r="P1595" s="171" t="s">
        <v>772</v>
      </c>
    </row>
    <row r="1596" spans="11:16">
      <c r="K1596" s="339">
        <v>47282</v>
      </c>
      <c r="L1596" s="171" t="s">
        <v>836</v>
      </c>
      <c r="N1596" s="171" t="s">
        <v>770</v>
      </c>
      <c r="O1596" s="171" t="s">
        <v>771</v>
      </c>
      <c r="P1596" s="171" t="s">
        <v>772</v>
      </c>
    </row>
    <row r="1597" spans="11:16">
      <c r="K1597" s="339">
        <v>47283</v>
      </c>
      <c r="L1597" s="171" t="s">
        <v>837</v>
      </c>
      <c r="N1597" s="171" t="s">
        <v>770</v>
      </c>
      <c r="O1597" s="171" t="s">
        <v>771</v>
      </c>
      <c r="P1597" s="171" t="s">
        <v>772</v>
      </c>
    </row>
    <row r="1598" spans="11:16">
      <c r="K1598" s="339">
        <v>47284</v>
      </c>
      <c r="L1598" s="171" t="s">
        <v>838</v>
      </c>
      <c r="N1598" s="171" t="s">
        <v>770</v>
      </c>
      <c r="O1598" s="171" t="s">
        <v>771</v>
      </c>
      <c r="P1598" s="171" t="s">
        <v>772</v>
      </c>
    </row>
    <row r="1599" spans="11:16">
      <c r="K1599" s="339">
        <v>47285</v>
      </c>
      <c r="L1599" s="171" t="s">
        <v>839</v>
      </c>
      <c r="N1599" s="171" t="s">
        <v>770</v>
      </c>
      <c r="O1599" s="171" t="s">
        <v>771</v>
      </c>
      <c r="P1599" s="171" t="s">
        <v>772</v>
      </c>
    </row>
    <row r="1600" spans="11:16">
      <c r="K1600" s="339">
        <v>47286</v>
      </c>
      <c r="L1600" s="171" t="s">
        <v>840</v>
      </c>
      <c r="N1600" s="171" t="s">
        <v>770</v>
      </c>
      <c r="O1600" s="171" t="s">
        <v>771</v>
      </c>
      <c r="P1600" s="171" t="s">
        <v>772</v>
      </c>
    </row>
    <row r="1601" spans="11:16">
      <c r="K1601" s="339">
        <v>47287</v>
      </c>
      <c r="L1601" s="171" t="s">
        <v>833</v>
      </c>
      <c r="N1601" s="171" t="s">
        <v>772</v>
      </c>
      <c r="O1601" s="171" t="s">
        <v>770</v>
      </c>
      <c r="P1601" s="171" t="s">
        <v>771</v>
      </c>
    </row>
    <row r="1602" spans="11:16">
      <c r="K1602" s="339">
        <v>47288</v>
      </c>
      <c r="L1602" s="171" t="s">
        <v>835</v>
      </c>
      <c r="N1602" s="171" t="s">
        <v>772</v>
      </c>
      <c r="O1602" s="171" t="s">
        <v>770</v>
      </c>
      <c r="P1602" s="171" t="s">
        <v>771</v>
      </c>
    </row>
    <row r="1603" spans="11:16">
      <c r="K1603" s="339">
        <v>47289</v>
      </c>
      <c r="L1603" s="171" t="s">
        <v>836</v>
      </c>
      <c r="N1603" s="171" t="s">
        <v>772</v>
      </c>
      <c r="O1603" s="171" t="s">
        <v>770</v>
      </c>
      <c r="P1603" s="171" t="s">
        <v>771</v>
      </c>
    </row>
    <row r="1604" spans="11:16">
      <c r="K1604" s="339">
        <v>47290</v>
      </c>
      <c r="L1604" s="171" t="s">
        <v>837</v>
      </c>
      <c r="N1604" s="171" t="s">
        <v>772</v>
      </c>
      <c r="O1604" s="171" t="s">
        <v>770</v>
      </c>
      <c r="P1604" s="171" t="s">
        <v>771</v>
      </c>
    </row>
    <row r="1605" spans="11:16">
      <c r="K1605" s="339">
        <v>47291</v>
      </c>
      <c r="L1605" s="171" t="s">
        <v>838</v>
      </c>
      <c r="N1605" s="171" t="s">
        <v>772</v>
      </c>
      <c r="O1605" s="171" t="s">
        <v>770</v>
      </c>
      <c r="P1605" s="171" t="s">
        <v>771</v>
      </c>
    </row>
    <row r="1606" spans="11:16">
      <c r="K1606" s="339">
        <v>47292</v>
      </c>
      <c r="L1606" s="171" t="s">
        <v>839</v>
      </c>
      <c r="N1606" s="171" t="s">
        <v>772</v>
      </c>
      <c r="O1606" s="171" t="s">
        <v>770</v>
      </c>
      <c r="P1606" s="171" t="s">
        <v>771</v>
      </c>
    </row>
    <row r="1607" spans="11:16">
      <c r="K1607" s="339">
        <v>47293</v>
      </c>
      <c r="L1607" s="171" t="s">
        <v>840</v>
      </c>
      <c r="N1607" s="171" t="s">
        <v>772</v>
      </c>
      <c r="O1607" s="171" t="s">
        <v>770</v>
      </c>
      <c r="P1607" s="171" t="s">
        <v>771</v>
      </c>
    </row>
    <row r="1608" spans="11:16">
      <c r="K1608" s="339">
        <v>47294</v>
      </c>
      <c r="L1608" s="171" t="s">
        <v>833</v>
      </c>
      <c r="N1608" s="171" t="s">
        <v>771</v>
      </c>
      <c r="O1608" s="171" t="s">
        <v>772</v>
      </c>
      <c r="P1608" s="171" t="s">
        <v>770</v>
      </c>
    </row>
    <row r="1609" spans="11:16">
      <c r="K1609" s="339">
        <v>47295</v>
      </c>
      <c r="L1609" s="171" t="s">
        <v>835</v>
      </c>
      <c r="N1609" s="171" t="s">
        <v>771</v>
      </c>
      <c r="O1609" s="171" t="s">
        <v>772</v>
      </c>
      <c r="P1609" s="171" t="s">
        <v>770</v>
      </c>
    </row>
    <row r="1610" spans="11:16">
      <c r="K1610" s="339">
        <v>47296</v>
      </c>
      <c r="L1610" s="171" t="s">
        <v>836</v>
      </c>
      <c r="N1610" s="171" t="s">
        <v>771</v>
      </c>
      <c r="O1610" s="171" t="s">
        <v>772</v>
      </c>
      <c r="P1610" s="171" t="s">
        <v>770</v>
      </c>
    </row>
    <row r="1611" spans="11:16">
      <c r="K1611" s="339">
        <v>47297</v>
      </c>
      <c r="L1611" s="171" t="s">
        <v>837</v>
      </c>
      <c r="N1611" s="171" t="s">
        <v>771</v>
      </c>
      <c r="O1611" s="171" t="s">
        <v>772</v>
      </c>
      <c r="P1611" s="171" t="s">
        <v>770</v>
      </c>
    </row>
    <row r="1612" spans="11:16">
      <c r="K1612" s="339">
        <v>47298</v>
      </c>
      <c r="L1612" s="171" t="s">
        <v>838</v>
      </c>
      <c r="N1612" s="171" t="s">
        <v>771</v>
      </c>
      <c r="O1612" s="171" t="s">
        <v>772</v>
      </c>
      <c r="P1612" s="171" t="s">
        <v>770</v>
      </c>
    </row>
    <row r="1613" spans="11:16">
      <c r="K1613" s="339">
        <v>47299</v>
      </c>
      <c r="L1613" s="171" t="s">
        <v>839</v>
      </c>
      <c r="N1613" s="171" t="s">
        <v>771</v>
      </c>
      <c r="O1613" s="171" t="s">
        <v>772</v>
      </c>
      <c r="P1613" s="171" t="s">
        <v>770</v>
      </c>
    </row>
    <row r="1614" spans="11:16">
      <c r="K1614" s="339">
        <v>47300</v>
      </c>
      <c r="L1614" s="171" t="s">
        <v>840</v>
      </c>
      <c r="N1614" s="171" t="s">
        <v>771</v>
      </c>
      <c r="O1614" s="171" t="s">
        <v>772</v>
      </c>
      <c r="P1614" s="171" t="s">
        <v>770</v>
      </c>
    </row>
    <row r="1615" spans="11:16">
      <c r="K1615" s="339">
        <v>47301</v>
      </c>
      <c r="L1615" s="171" t="s">
        <v>833</v>
      </c>
      <c r="N1615" s="171" t="s">
        <v>770</v>
      </c>
      <c r="O1615" s="171" t="s">
        <v>771</v>
      </c>
      <c r="P1615" s="171" t="s">
        <v>772</v>
      </c>
    </row>
    <row r="1616" spans="11:16">
      <c r="K1616" s="339">
        <v>47302</v>
      </c>
      <c r="L1616" s="171" t="s">
        <v>835</v>
      </c>
      <c r="N1616" s="171" t="s">
        <v>770</v>
      </c>
      <c r="O1616" s="171" t="s">
        <v>771</v>
      </c>
      <c r="P1616" s="171" t="s">
        <v>772</v>
      </c>
    </row>
    <row r="1617" spans="11:16">
      <c r="K1617" s="339">
        <v>47303</v>
      </c>
      <c r="L1617" s="171" t="s">
        <v>836</v>
      </c>
      <c r="N1617" s="171" t="s">
        <v>770</v>
      </c>
      <c r="O1617" s="171" t="s">
        <v>771</v>
      </c>
      <c r="P1617" s="171" t="s">
        <v>772</v>
      </c>
    </row>
    <row r="1618" spans="11:16">
      <c r="K1618" s="339">
        <v>47304</v>
      </c>
      <c r="L1618" s="171" t="s">
        <v>837</v>
      </c>
      <c r="N1618" s="171" t="s">
        <v>770</v>
      </c>
      <c r="O1618" s="171" t="s">
        <v>771</v>
      </c>
      <c r="P1618" s="171" t="s">
        <v>772</v>
      </c>
    </row>
    <row r="1619" spans="11:16">
      <c r="K1619" s="339">
        <v>47305</v>
      </c>
      <c r="L1619" s="171" t="s">
        <v>838</v>
      </c>
      <c r="N1619" s="171" t="s">
        <v>770</v>
      </c>
      <c r="O1619" s="171" t="s">
        <v>771</v>
      </c>
      <c r="P1619" s="171" t="s">
        <v>772</v>
      </c>
    </row>
    <row r="1620" spans="11:16">
      <c r="K1620" s="339">
        <v>47306</v>
      </c>
      <c r="L1620" s="171" t="s">
        <v>839</v>
      </c>
      <c r="N1620" s="171" t="s">
        <v>770</v>
      </c>
      <c r="O1620" s="171" t="s">
        <v>771</v>
      </c>
      <c r="P1620" s="171" t="s">
        <v>772</v>
      </c>
    </row>
    <row r="1621" spans="11:16">
      <c r="K1621" s="339">
        <v>47307</v>
      </c>
      <c r="L1621" s="171" t="s">
        <v>840</v>
      </c>
      <c r="N1621" s="171" t="s">
        <v>770</v>
      </c>
      <c r="O1621" s="171" t="s">
        <v>771</v>
      </c>
      <c r="P1621" s="171" t="s">
        <v>772</v>
      </c>
    </row>
    <row r="1622" spans="11:16">
      <c r="K1622" s="339">
        <v>47308</v>
      </c>
      <c r="L1622" s="171" t="s">
        <v>833</v>
      </c>
      <c r="N1622" s="171" t="s">
        <v>772</v>
      </c>
      <c r="O1622" s="171" t="s">
        <v>770</v>
      </c>
      <c r="P1622" s="171" t="s">
        <v>771</v>
      </c>
    </row>
    <row r="1623" spans="11:16">
      <c r="K1623" s="339">
        <v>47309</v>
      </c>
      <c r="L1623" s="171" t="s">
        <v>835</v>
      </c>
      <c r="N1623" s="171" t="s">
        <v>772</v>
      </c>
      <c r="O1623" s="171" t="s">
        <v>770</v>
      </c>
      <c r="P1623" s="171" t="s">
        <v>771</v>
      </c>
    </row>
    <row r="1624" spans="11:16">
      <c r="K1624" s="339">
        <v>47310</v>
      </c>
      <c r="L1624" s="171" t="s">
        <v>836</v>
      </c>
      <c r="N1624" s="171" t="s">
        <v>772</v>
      </c>
      <c r="O1624" s="171" t="s">
        <v>770</v>
      </c>
      <c r="P1624" s="171" t="s">
        <v>771</v>
      </c>
    </row>
    <row r="1625" spans="11:16">
      <c r="K1625" s="339">
        <v>47311</v>
      </c>
      <c r="L1625" s="171" t="s">
        <v>837</v>
      </c>
      <c r="N1625" s="171" t="s">
        <v>772</v>
      </c>
      <c r="O1625" s="171" t="s">
        <v>770</v>
      </c>
      <c r="P1625" s="171" t="s">
        <v>771</v>
      </c>
    </row>
    <row r="1626" spans="11:16">
      <c r="K1626" s="339">
        <v>47312</v>
      </c>
      <c r="L1626" s="171" t="s">
        <v>838</v>
      </c>
      <c r="N1626" s="171" t="s">
        <v>772</v>
      </c>
      <c r="O1626" s="171" t="s">
        <v>770</v>
      </c>
      <c r="P1626" s="171" t="s">
        <v>771</v>
      </c>
    </row>
    <row r="1627" spans="11:16">
      <c r="K1627" s="339">
        <v>47313</v>
      </c>
      <c r="L1627" s="171" t="s">
        <v>839</v>
      </c>
      <c r="N1627" s="171" t="s">
        <v>772</v>
      </c>
      <c r="O1627" s="171" t="s">
        <v>770</v>
      </c>
      <c r="P1627" s="171" t="s">
        <v>771</v>
      </c>
    </row>
    <row r="1628" spans="11:16">
      <c r="K1628" s="339">
        <v>47314</v>
      </c>
      <c r="L1628" s="171" t="s">
        <v>840</v>
      </c>
      <c r="N1628" s="171" t="s">
        <v>772</v>
      </c>
      <c r="O1628" s="171" t="s">
        <v>770</v>
      </c>
      <c r="P1628" s="171" t="s">
        <v>771</v>
      </c>
    </row>
    <row r="1629" spans="11:16">
      <c r="K1629" s="339">
        <v>47315</v>
      </c>
      <c r="L1629" s="171" t="s">
        <v>833</v>
      </c>
      <c r="N1629" s="171" t="s">
        <v>771</v>
      </c>
      <c r="O1629" s="171" t="s">
        <v>772</v>
      </c>
      <c r="P1629" s="171" t="s">
        <v>770</v>
      </c>
    </row>
    <row r="1630" spans="11:16">
      <c r="K1630" s="339">
        <v>47316</v>
      </c>
      <c r="L1630" s="171" t="s">
        <v>835</v>
      </c>
      <c r="N1630" s="171" t="s">
        <v>771</v>
      </c>
      <c r="O1630" s="171" t="s">
        <v>772</v>
      </c>
      <c r="P1630" s="171" t="s">
        <v>770</v>
      </c>
    </row>
    <row r="1631" spans="11:16">
      <c r="K1631" s="339">
        <v>47317</v>
      </c>
      <c r="L1631" s="171" t="s">
        <v>836</v>
      </c>
      <c r="N1631" s="171" t="s">
        <v>771</v>
      </c>
      <c r="O1631" s="171" t="s">
        <v>772</v>
      </c>
      <c r="P1631" s="171" t="s">
        <v>770</v>
      </c>
    </row>
    <row r="1632" spans="11:16">
      <c r="K1632" s="339">
        <v>47318</v>
      </c>
      <c r="L1632" s="171" t="s">
        <v>837</v>
      </c>
      <c r="N1632" s="171" t="s">
        <v>771</v>
      </c>
      <c r="O1632" s="171" t="s">
        <v>772</v>
      </c>
      <c r="P1632" s="171" t="s">
        <v>770</v>
      </c>
    </row>
    <row r="1633" spans="11:16">
      <c r="K1633" s="339">
        <v>47319</v>
      </c>
      <c r="L1633" s="171" t="s">
        <v>838</v>
      </c>
      <c r="N1633" s="171" t="s">
        <v>771</v>
      </c>
      <c r="O1633" s="171" t="s">
        <v>772</v>
      </c>
      <c r="P1633" s="171" t="s">
        <v>770</v>
      </c>
    </row>
    <row r="1634" spans="11:16">
      <c r="K1634" s="339">
        <v>47320</v>
      </c>
      <c r="L1634" s="171" t="s">
        <v>839</v>
      </c>
      <c r="N1634" s="171" t="s">
        <v>771</v>
      </c>
      <c r="O1634" s="171" t="s">
        <v>772</v>
      </c>
      <c r="P1634" s="171" t="s">
        <v>770</v>
      </c>
    </row>
    <row r="1635" spans="11:16">
      <c r="K1635" s="339">
        <v>47321</v>
      </c>
      <c r="L1635" s="171" t="s">
        <v>840</v>
      </c>
      <c r="N1635" s="171" t="s">
        <v>771</v>
      </c>
      <c r="O1635" s="171" t="s">
        <v>772</v>
      </c>
      <c r="P1635" s="171" t="s">
        <v>770</v>
      </c>
    </row>
    <row r="1636" spans="11:16">
      <c r="K1636" s="339">
        <v>47322</v>
      </c>
      <c r="L1636" s="171" t="s">
        <v>833</v>
      </c>
      <c r="N1636" s="171" t="s">
        <v>770</v>
      </c>
      <c r="O1636" s="171" t="s">
        <v>771</v>
      </c>
      <c r="P1636" s="171" t="s">
        <v>772</v>
      </c>
    </row>
    <row r="1637" spans="11:16">
      <c r="K1637" s="339">
        <v>47323</v>
      </c>
      <c r="L1637" s="171" t="s">
        <v>835</v>
      </c>
      <c r="N1637" s="171" t="s">
        <v>770</v>
      </c>
      <c r="O1637" s="171" t="s">
        <v>771</v>
      </c>
      <c r="P1637" s="171" t="s">
        <v>772</v>
      </c>
    </row>
    <row r="1638" spans="11:16">
      <c r="K1638" s="339">
        <v>47324</v>
      </c>
      <c r="L1638" s="171" t="s">
        <v>836</v>
      </c>
      <c r="N1638" s="171" t="s">
        <v>770</v>
      </c>
      <c r="O1638" s="171" t="s">
        <v>771</v>
      </c>
      <c r="P1638" s="171" t="s">
        <v>772</v>
      </c>
    </row>
    <row r="1639" spans="11:16">
      <c r="K1639" s="339">
        <v>47325</v>
      </c>
      <c r="L1639" s="171" t="s">
        <v>837</v>
      </c>
      <c r="N1639" s="171" t="s">
        <v>770</v>
      </c>
      <c r="O1639" s="171" t="s">
        <v>771</v>
      </c>
      <c r="P1639" s="171" t="s">
        <v>772</v>
      </c>
    </row>
    <row r="1640" spans="11:16">
      <c r="K1640" s="339">
        <v>47326</v>
      </c>
      <c r="L1640" s="171" t="s">
        <v>838</v>
      </c>
      <c r="N1640" s="171" t="s">
        <v>770</v>
      </c>
      <c r="O1640" s="171" t="s">
        <v>771</v>
      </c>
      <c r="P1640" s="171" t="s">
        <v>772</v>
      </c>
    </row>
    <row r="1641" spans="11:16">
      <c r="K1641" s="339">
        <v>47327</v>
      </c>
      <c r="L1641" s="171" t="s">
        <v>839</v>
      </c>
      <c r="N1641" s="171" t="s">
        <v>770</v>
      </c>
      <c r="O1641" s="171" t="s">
        <v>771</v>
      </c>
      <c r="P1641" s="171" t="s">
        <v>772</v>
      </c>
    </row>
    <row r="1642" spans="11:16">
      <c r="K1642" s="339">
        <v>47328</v>
      </c>
      <c r="L1642" s="171" t="s">
        <v>840</v>
      </c>
      <c r="N1642" s="171" t="s">
        <v>770</v>
      </c>
      <c r="O1642" s="171" t="s">
        <v>771</v>
      </c>
      <c r="P1642" s="171" t="s">
        <v>772</v>
      </c>
    </row>
    <row r="1643" spans="11:16">
      <c r="K1643" s="339">
        <v>47329</v>
      </c>
      <c r="L1643" s="171" t="s">
        <v>833</v>
      </c>
      <c r="N1643" s="171" t="s">
        <v>772</v>
      </c>
      <c r="O1643" s="171" t="s">
        <v>770</v>
      </c>
      <c r="P1643" s="171" t="s">
        <v>771</v>
      </c>
    </row>
    <row r="1644" spans="11:16">
      <c r="K1644" s="339">
        <v>47330</v>
      </c>
      <c r="L1644" s="171" t="s">
        <v>835</v>
      </c>
      <c r="N1644" s="171" t="s">
        <v>772</v>
      </c>
      <c r="O1644" s="171" t="s">
        <v>770</v>
      </c>
      <c r="P1644" s="171" t="s">
        <v>771</v>
      </c>
    </row>
    <row r="1645" spans="11:16">
      <c r="K1645" s="339">
        <v>47331</v>
      </c>
      <c r="L1645" s="171" t="s">
        <v>836</v>
      </c>
      <c r="N1645" s="171" t="s">
        <v>772</v>
      </c>
      <c r="O1645" s="171" t="s">
        <v>770</v>
      </c>
      <c r="P1645" s="171" t="s">
        <v>771</v>
      </c>
    </row>
    <row r="1646" spans="11:16">
      <c r="K1646" s="339">
        <v>47332</v>
      </c>
      <c r="L1646" s="171" t="s">
        <v>837</v>
      </c>
      <c r="N1646" s="171" t="s">
        <v>772</v>
      </c>
      <c r="O1646" s="171" t="s">
        <v>770</v>
      </c>
      <c r="P1646" s="171" t="s">
        <v>771</v>
      </c>
    </row>
    <row r="1647" spans="11:16">
      <c r="K1647" s="339">
        <v>47333</v>
      </c>
      <c r="L1647" s="171" t="s">
        <v>838</v>
      </c>
      <c r="N1647" s="171" t="s">
        <v>772</v>
      </c>
      <c r="O1647" s="171" t="s">
        <v>770</v>
      </c>
      <c r="P1647" s="171" t="s">
        <v>771</v>
      </c>
    </row>
    <row r="1648" spans="11:16">
      <c r="K1648" s="339">
        <v>47334</v>
      </c>
      <c r="L1648" s="171" t="s">
        <v>839</v>
      </c>
      <c r="N1648" s="171" t="s">
        <v>772</v>
      </c>
      <c r="O1648" s="171" t="s">
        <v>770</v>
      </c>
      <c r="P1648" s="171" t="s">
        <v>771</v>
      </c>
    </row>
    <row r="1649" spans="11:16">
      <c r="K1649" s="339">
        <v>47335</v>
      </c>
      <c r="L1649" s="171" t="s">
        <v>840</v>
      </c>
      <c r="N1649" s="171" t="s">
        <v>772</v>
      </c>
      <c r="O1649" s="171" t="s">
        <v>770</v>
      </c>
      <c r="P1649" s="171" t="s">
        <v>771</v>
      </c>
    </row>
    <row r="1650" spans="11:16">
      <c r="K1650" s="339">
        <v>47336</v>
      </c>
      <c r="L1650" s="171" t="s">
        <v>833</v>
      </c>
      <c r="N1650" s="171" t="s">
        <v>771</v>
      </c>
      <c r="O1650" s="171" t="s">
        <v>772</v>
      </c>
      <c r="P1650" s="171" t="s">
        <v>770</v>
      </c>
    </row>
    <row r="1651" spans="11:16">
      <c r="K1651" s="339">
        <v>47337</v>
      </c>
      <c r="L1651" s="171" t="s">
        <v>835</v>
      </c>
      <c r="N1651" s="171" t="s">
        <v>771</v>
      </c>
      <c r="O1651" s="171" t="s">
        <v>772</v>
      </c>
      <c r="P1651" s="171" t="s">
        <v>770</v>
      </c>
    </row>
    <row r="1652" spans="11:16">
      <c r="K1652" s="339">
        <v>47338</v>
      </c>
      <c r="L1652" s="171" t="s">
        <v>836</v>
      </c>
      <c r="N1652" s="171" t="s">
        <v>771</v>
      </c>
      <c r="O1652" s="171" t="s">
        <v>772</v>
      </c>
      <c r="P1652" s="171" t="s">
        <v>770</v>
      </c>
    </row>
    <row r="1653" spans="11:16">
      <c r="K1653" s="339">
        <v>47339</v>
      </c>
      <c r="L1653" s="171" t="s">
        <v>837</v>
      </c>
      <c r="N1653" s="171" t="s">
        <v>771</v>
      </c>
      <c r="O1653" s="171" t="s">
        <v>772</v>
      </c>
      <c r="P1653" s="171" t="s">
        <v>770</v>
      </c>
    </row>
    <row r="1654" spans="11:16">
      <c r="K1654" s="339">
        <v>47340</v>
      </c>
      <c r="L1654" s="171" t="s">
        <v>838</v>
      </c>
      <c r="N1654" s="171" t="s">
        <v>771</v>
      </c>
      <c r="O1654" s="171" t="s">
        <v>772</v>
      </c>
      <c r="P1654" s="171" t="s">
        <v>770</v>
      </c>
    </row>
    <row r="1655" spans="11:16">
      <c r="K1655" s="339">
        <v>47341</v>
      </c>
      <c r="L1655" s="171" t="s">
        <v>839</v>
      </c>
      <c r="N1655" s="171" t="s">
        <v>842</v>
      </c>
      <c r="O1655" s="171" t="s">
        <v>843</v>
      </c>
      <c r="P1655" s="171" t="s">
        <v>841</v>
      </c>
    </row>
    <row r="1656" spans="11:16">
      <c r="K1656" s="339">
        <v>47342</v>
      </c>
      <c r="L1656" s="171" t="s">
        <v>840</v>
      </c>
      <c r="N1656" s="171" t="s">
        <v>842</v>
      </c>
      <c r="O1656" s="171" t="s">
        <v>843</v>
      </c>
      <c r="P1656" s="171" t="s">
        <v>841</v>
      </c>
    </row>
    <row r="1657" spans="11:16">
      <c r="K1657" s="339">
        <v>47343</v>
      </c>
      <c r="L1657" s="171" t="s">
        <v>833</v>
      </c>
      <c r="N1657" s="171" t="s">
        <v>841</v>
      </c>
      <c r="O1657" s="171" t="s">
        <v>842</v>
      </c>
      <c r="P1657" s="171" t="s">
        <v>843</v>
      </c>
    </row>
    <row r="1658" spans="11:16">
      <c r="K1658" s="339">
        <v>47344</v>
      </c>
      <c r="L1658" s="171" t="s">
        <v>835</v>
      </c>
      <c r="N1658" s="171" t="s">
        <v>841</v>
      </c>
      <c r="O1658" s="171" t="s">
        <v>771</v>
      </c>
      <c r="P1658" s="171" t="s">
        <v>843</v>
      </c>
    </row>
    <row r="1659" spans="11:16">
      <c r="K1659" s="339">
        <v>47345</v>
      </c>
      <c r="L1659" s="171" t="s">
        <v>836</v>
      </c>
      <c r="N1659" s="171" t="s">
        <v>841</v>
      </c>
      <c r="O1659" s="171" t="s">
        <v>842</v>
      </c>
      <c r="P1659" s="171" t="s">
        <v>843</v>
      </c>
    </row>
    <row r="1660" spans="11:16">
      <c r="K1660" s="339">
        <v>47346</v>
      </c>
      <c r="L1660" s="171" t="s">
        <v>837</v>
      </c>
      <c r="N1660" s="171" t="s">
        <v>841</v>
      </c>
      <c r="O1660" s="171" t="s">
        <v>842</v>
      </c>
      <c r="P1660" s="171" t="s">
        <v>843</v>
      </c>
    </row>
    <row r="1661" spans="11:16">
      <c r="K1661" s="339">
        <v>47347</v>
      </c>
      <c r="L1661" s="171" t="s">
        <v>838</v>
      </c>
      <c r="N1661" s="171" t="s">
        <v>841</v>
      </c>
      <c r="O1661" s="171" t="s">
        <v>842</v>
      </c>
      <c r="P1661" s="171" t="s">
        <v>843</v>
      </c>
    </row>
    <row r="1662" spans="11:16">
      <c r="K1662" s="339">
        <v>47348</v>
      </c>
      <c r="L1662" s="171" t="s">
        <v>839</v>
      </c>
      <c r="N1662" s="171" t="s">
        <v>841</v>
      </c>
      <c r="O1662" s="171" t="s">
        <v>842</v>
      </c>
      <c r="P1662" s="171" t="s">
        <v>843</v>
      </c>
    </row>
    <row r="1663" spans="11:16">
      <c r="K1663" s="339">
        <v>47349</v>
      </c>
      <c r="L1663" s="171" t="s">
        <v>840</v>
      </c>
      <c r="N1663" s="171" t="s">
        <v>841</v>
      </c>
      <c r="O1663" s="171" t="s">
        <v>771</v>
      </c>
      <c r="P1663" s="171" t="s">
        <v>843</v>
      </c>
    </row>
    <row r="1664" spans="11:16">
      <c r="K1664" s="339">
        <v>47350</v>
      </c>
      <c r="L1664" s="171" t="s">
        <v>833</v>
      </c>
      <c r="N1664" s="171" t="s">
        <v>843</v>
      </c>
      <c r="O1664" s="171" t="s">
        <v>841</v>
      </c>
      <c r="P1664" s="171" t="s">
        <v>842</v>
      </c>
    </row>
    <row r="1665" spans="11:16">
      <c r="K1665" s="339">
        <v>47351</v>
      </c>
      <c r="L1665" s="171" t="s">
        <v>835</v>
      </c>
      <c r="N1665" s="171" t="s">
        <v>843</v>
      </c>
      <c r="O1665" s="171" t="s">
        <v>841</v>
      </c>
      <c r="P1665" s="171" t="s">
        <v>842</v>
      </c>
    </row>
    <row r="1666" spans="11:16">
      <c r="K1666" s="339">
        <v>47352</v>
      </c>
      <c r="L1666" s="171" t="s">
        <v>836</v>
      </c>
      <c r="N1666" s="171" t="s">
        <v>843</v>
      </c>
      <c r="O1666" s="171" t="s">
        <v>841</v>
      </c>
      <c r="P1666" s="171" t="s">
        <v>771</v>
      </c>
    </row>
    <row r="1667" spans="11:16">
      <c r="K1667" s="339">
        <v>47353</v>
      </c>
      <c r="L1667" s="171" t="s">
        <v>837</v>
      </c>
      <c r="N1667" s="171" t="s">
        <v>843</v>
      </c>
      <c r="O1667" s="171" t="s">
        <v>841</v>
      </c>
      <c r="P1667" s="171" t="s">
        <v>842</v>
      </c>
    </row>
    <row r="1668" spans="11:16">
      <c r="K1668" s="339">
        <v>47354</v>
      </c>
      <c r="L1668" s="171" t="s">
        <v>838</v>
      </c>
      <c r="N1668" s="171" t="s">
        <v>772</v>
      </c>
      <c r="O1668" s="171" t="s">
        <v>841</v>
      </c>
      <c r="P1668" s="171" t="s">
        <v>842</v>
      </c>
    </row>
    <row r="1669" spans="11:16">
      <c r="K1669" s="339">
        <v>47355</v>
      </c>
      <c r="L1669" s="171" t="s">
        <v>839</v>
      </c>
      <c r="N1669" s="171" t="s">
        <v>843</v>
      </c>
      <c r="O1669" s="171" t="s">
        <v>841</v>
      </c>
      <c r="P1669" s="171" t="s">
        <v>842</v>
      </c>
    </row>
    <row r="1670" spans="11:16">
      <c r="K1670" s="339">
        <v>47356</v>
      </c>
      <c r="L1670" s="171" t="s">
        <v>840</v>
      </c>
      <c r="N1670" s="171" t="s">
        <v>843</v>
      </c>
      <c r="O1670" s="171" t="s">
        <v>841</v>
      </c>
      <c r="P1670" s="171" t="s">
        <v>842</v>
      </c>
    </row>
    <row r="1671" spans="11:16">
      <c r="K1671" s="339">
        <v>47357</v>
      </c>
      <c r="L1671" s="171" t="s">
        <v>833</v>
      </c>
      <c r="N1671" s="171" t="s">
        <v>842</v>
      </c>
      <c r="O1671" s="171" t="s">
        <v>843</v>
      </c>
      <c r="P1671" s="171" t="s">
        <v>841</v>
      </c>
    </row>
    <row r="1672" spans="11:16">
      <c r="K1672" s="339">
        <v>47358</v>
      </c>
      <c r="L1672" s="171" t="s">
        <v>835</v>
      </c>
      <c r="N1672" s="171" t="s">
        <v>842</v>
      </c>
      <c r="O1672" s="171" t="s">
        <v>843</v>
      </c>
      <c r="P1672" s="171" t="s">
        <v>841</v>
      </c>
    </row>
    <row r="1673" spans="11:16">
      <c r="K1673" s="339">
        <v>47359</v>
      </c>
      <c r="L1673" s="171" t="s">
        <v>836</v>
      </c>
      <c r="N1673" s="171" t="s">
        <v>842</v>
      </c>
      <c r="O1673" s="171" t="s">
        <v>843</v>
      </c>
      <c r="P1673" s="171" t="s">
        <v>841</v>
      </c>
    </row>
    <row r="1674" spans="11:16">
      <c r="K1674" s="339">
        <v>47360</v>
      </c>
      <c r="L1674" s="171" t="s">
        <v>837</v>
      </c>
      <c r="N1674" s="171" t="s">
        <v>842</v>
      </c>
      <c r="O1674" s="171" t="s">
        <v>843</v>
      </c>
      <c r="P1674" s="171" t="s">
        <v>847</v>
      </c>
    </row>
    <row r="1675" spans="11:16">
      <c r="K1675" s="339">
        <v>47361</v>
      </c>
      <c r="L1675" s="171" t="s">
        <v>838</v>
      </c>
      <c r="N1675" s="171" t="s">
        <v>842</v>
      </c>
      <c r="O1675" s="171" t="s">
        <v>843</v>
      </c>
      <c r="P1675" s="171" t="s">
        <v>841</v>
      </c>
    </row>
    <row r="1676" spans="11:16">
      <c r="K1676" s="339">
        <v>47362</v>
      </c>
      <c r="L1676" s="171" t="s">
        <v>839</v>
      </c>
      <c r="N1676" s="171" t="s">
        <v>842</v>
      </c>
      <c r="O1676" s="171" t="s">
        <v>843</v>
      </c>
      <c r="P1676" s="171" t="s">
        <v>841</v>
      </c>
    </row>
    <row r="1677" spans="11:16">
      <c r="K1677" s="339">
        <v>47363</v>
      </c>
      <c r="L1677" s="171" t="s">
        <v>840</v>
      </c>
      <c r="N1677" s="171" t="s">
        <v>842</v>
      </c>
      <c r="O1677" s="171" t="s">
        <v>843</v>
      </c>
      <c r="P1677" s="171" t="s">
        <v>841</v>
      </c>
    </row>
    <row r="1678" spans="11:16">
      <c r="K1678" s="339">
        <v>47364</v>
      </c>
      <c r="L1678" s="171" t="s">
        <v>833</v>
      </c>
      <c r="N1678" s="171" t="s">
        <v>841</v>
      </c>
      <c r="O1678" s="171" t="s">
        <v>842</v>
      </c>
      <c r="P1678" s="171" t="s">
        <v>843</v>
      </c>
    </row>
    <row r="1679" spans="11:16">
      <c r="K1679" s="339">
        <v>47365</v>
      </c>
      <c r="L1679" s="171" t="s">
        <v>835</v>
      </c>
      <c r="N1679" s="171" t="s">
        <v>841</v>
      </c>
      <c r="O1679" s="171" t="s">
        <v>842</v>
      </c>
      <c r="P1679" s="171" t="s">
        <v>843</v>
      </c>
    </row>
    <row r="1680" spans="11:16">
      <c r="K1680" s="339">
        <v>47366</v>
      </c>
      <c r="L1680" s="171" t="s">
        <v>836</v>
      </c>
      <c r="N1680" s="171" t="s">
        <v>841</v>
      </c>
      <c r="O1680" s="171" t="s">
        <v>842</v>
      </c>
      <c r="P1680" s="171" t="s">
        <v>843</v>
      </c>
    </row>
    <row r="1681" spans="11:16">
      <c r="K1681" s="339">
        <v>47367</v>
      </c>
      <c r="L1681" s="171" t="s">
        <v>837</v>
      </c>
      <c r="N1681" s="171" t="s">
        <v>841</v>
      </c>
      <c r="O1681" s="171" t="s">
        <v>842</v>
      </c>
      <c r="P1681" s="171" t="s">
        <v>843</v>
      </c>
    </row>
    <row r="1682" spans="11:16">
      <c r="K1682" s="339">
        <v>47368</v>
      </c>
      <c r="L1682" s="171" t="s">
        <v>838</v>
      </c>
      <c r="N1682" s="171" t="s">
        <v>841</v>
      </c>
      <c r="O1682" s="171" t="s">
        <v>842</v>
      </c>
      <c r="P1682" s="171" t="s">
        <v>843</v>
      </c>
    </row>
    <row r="1683" spans="11:16">
      <c r="K1683" s="339">
        <v>47369</v>
      </c>
      <c r="L1683" s="171" t="s">
        <v>839</v>
      </c>
      <c r="N1683" s="171" t="s">
        <v>841</v>
      </c>
      <c r="O1683" s="171" t="s">
        <v>842</v>
      </c>
      <c r="P1683" s="171" t="s">
        <v>843</v>
      </c>
    </row>
    <row r="1684" spans="11:16">
      <c r="K1684" s="339">
        <v>47370</v>
      </c>
      <c r="L1684" s="171" t="s">
        <v>840</v>
      </c>
      <c r="N1684" s="171" t="s">
        <v>841</v>
      </c>
      <c r="O1684" s="171" t="s">
        <v>842</v>
      </c>
      <c r="P1684" s="171" t="s">
        <v>843</v>
      </c>
    </row>
    <row r="1685" spans="11:16">
      <c r="K1685" s="339">
        <v>47371</v>
      </c>
      <c r="L1685" s="171" t="s">
        <v>833</v>
      </c>
      <c r="N1685" s="171" t="s">
        <v>843</v>
      </c>
      <c r="O1685" s="171" t="s">
        <v>841</v>
      </c>
      <c r="P1685" s="171" t="s">
        <v>842</v>
      </c>
    </row>
    <row r="1686" spans="11:16">
      <c r="K1686" s="339">
        <v>47372</v>
      </c>
      <c r="L1686" s="171" t="s">
        <v>835</v>
      </c>
      <c r="N1686" s="171" t="s">
        <v>843</v>
      </c>
      <c r="O1686" s="171" t="s">
        <v>841</v>
      </c>
      <c r="P1686" s="171" t="s">
        <v>842</v>
      </c>
    </row>
    <row r="1687" spans="11:16">
      <c r="K1687" s="339">
        <v>47373</v>
      </c>
      <c r="L1687" s="171" t="s">
        <v>836</v>
      </c>
      <c r="N1687" s="171" t="s">
        <v>843</v>
      </c>
      <c r="O1687" s="171" t="s">
        <v>770</v>
      </c>
      <c r="P1687" s="171" t="s">
        <v>842</v>
      </c>
    </row>
    <row r="1688" spans="11:16">
      <c r="K1688" s="339">
        <v>47374</v>
      </c>
      <c r="L1688" s="171" t="s">
        <v>837</v>
      </c>
      <c r="N1688" s="171" t="s">
        <v>843</v>
      </c>
      <c r="O1688" s="171" t="s">
        <v>841</v>
      </c>
      <c r="P1688" s="171" t="s">
        <v>842</v>
      </c>
    </row>
    <row r="1689" spans="11:16">
      <c r="K1689" s="339">
        <v>47375</v>
      </c>
      <c r="L1689" s="171" t="s">
        <v>838</v>
      </c>
      <c r="N1689" s="171" t="s">
        <v>843</v>
      </c>
      <c r="O1689" s="171" t="s">
        <v>841</v>
      </c>
      <c r="P1689" s="171" t="s">
        <v>842</v>
      </c>
    </row>
    <row r="1690" spans="11:16">
      <c r="K1690" s="339">
        <v>47376</v>
      </c>
      <c r="L1690" s="171" t="s">
        <v>839</v>
      </c>
      <c r="N1690" s="171" t="s">
        <v>843</v>
      </c>
      <c r="O1690" s="171" t="s">
        <v>770</v>
      </c>
      <c r="P1690" s="171" t="s">
        <v>842</v>
      </c>
    </row>
    <row r="1691" spans="11:16">
      <c r="K1691" s="339">
        <v>47377</v>
      </c>
      <c r="L1691" s="171" t="s">
        <v>840</v>
      </c>
      <c r="N1691" s="171" t="s">
        <v>843</v>
      </c>
      <c r="O1691" s="171" t="s">
        <v>841</v>
      </c>
      <c r="P1691" s="171" t="s">
        <v>842</v>
      </c>
    </row>
    <row r="1692" spans="11:16">
      <c r="K1692" s="339">
        <v>47378</v>
      </c>
      <c r="L1692" s="171" t="s">
        <v>833</v>
      </c>
      <c r="N1692" s="171" t="s">
        <v>848</v>
      </c>
      <c r="O1692" s="171" t="s">
        <v>772</v>
      </c>
      <c r="P1692" s="171" t="s">
        <v>841</v>
      </c>
    </row>
    <row r="1693" spans="11:16">
      <c r="K1693" s="339">
        <v>47379</v>
      </c>
      <c r="L1693" s="171" t="s">
        <v>835</v>
      </c>
      <c r="N1693" s="171" t="s">
        <v>771</v>
      </c>
      <c r="O1693" s="171" t="s">
        <v>843</v>
      </c>
      <c r="P1693" s="171" t="s">
        <v>841</v>
      </c>
    </row>
    <row r="1694" spans="11:16">
      <c r="K1694" s="339">
        <v>47380</v>
      </c>
      <c r="L1694" s="171" t="s">
        <v>836</v>
      </c>
      <c r="N1694" s="171" t="s">
        <v>842</v>
      </c>
      <c r="O1694" s="171" t="s">
        <v>843</v>
      </c>
      <c r="P1694" s="171" t="s">
        <v>841</v>
      </c>
    </row>
    <row r="1695" spans="11:16">
      <c r="K1695" s="339">
        <v>47381</v>
      </c>
      <c r="L1695" s="171" t="s">
        <v>837</v>
      </c>
      <c r="N1695" s="171" t="s">
        <v>842</v>
      </c>
      <c r="O1695" s="171" t="s">
        <v>843</v>
      </c>
      <c r="P1695" s="171" t="s">
        <v>841</v>
      </c>
    </row>
    <row r="1696" spans="11:16">
      <c r="K1696" s="339">
        <v>47382</v>
      </c>
      <c r="L1696" s="171" t="s">
        <v>838</v>
      </c>
      <c r="N1696" s="171" t="s">
        <v>771</v>
      </c>
      <c r="O1696" s="171" t="s">
        <v>843</v>
      </c>
      <c r="P1696" s="171" t="s">
        <v>841</v>
      </c>
    </row>
    <row r="1697" spans="11:16">
      <c r="K1697" s="339">
        <v>47383</v>
      </c>
      <c r="L1697" s="171" t="s">
        <v>839</v>
      </c>
      <c r="N1697" s="171" t="s">
        <v>842</v>
      </c>
      <c r="O1697" s="171" t="s">
        <v>843</v>
      </c>
      <c r="P1697" s="171" t="s">
        <v>841</v>
      </c>
    </row>
    <row r="1698" spans="11:16">
      <c r="K1698" s="339">
        <v>47384</v>
      </c>
      <c r="L1698" s="171" t="s">
        <v>840</v>
      </c>
      <c r="N1698" s="171" t="s">
        <v>771</v>
      </c>
      <c r="O1698" s="171" t="s">
        <v>843</v>
      </c>
      <c r="P1698" s="171" t="s">
        <v>847</v>
      </c>
    </row>
    <row r="1699" spans="11:16">
      <c r="K1699" s="339">
        <v>47385</v>
      </c>
      <c r="L1699" s="171" t="s">
        <v>833</v>
      </c>
      <c r="N1699" s="171" t="s">
        <v>841</v>
      </c>
      <c r="O1699" s="171" t="s">
        <v>842</v>
      </c>
      <c r="P1699" s="171" t="s">
        <v>843</v>
      </c>
    </row>
    <row r="1700" spans="11:16">
      <c r="K1700" s="339">
        <v>47386</v>
      </c>
      <c r="L1700" s="171" t="s">
        <v>835</v>
      </c>
      <c r="N1700" s="171" t="s">
        <v>841</v>
      </c>
      <c r="O1700" s="171" t="s">
        <v>842</v>
      </c>
      <c r="P1700" s="171" t="s">
        <v>843</v>
      </c>
    </row>
    <row r="1701" spans="11:16">
      <c r="K1701" s="339">
        <v>47387</v>
      </c>
      <c r="L1701" s="171" t="s">
        <v>836</v>
      </c>
      <c r="N1701" s="171" t="s">
        <v>841</v>
      </c>
      <c r="O1701" s="171" t="s">
        <v>842</v>
      </c>
      <c r="P1701" s="171" t="s">
        <v>843</v>
      </c>
    </row>
    <row r="1702" spans="11:16">
      <c r="K1702" s="339">
        <v>47388</v>
      </c>
      <c r="L1702" s="171" t="s">
        <v>837</v>
      </c>
      <c r="N1702" s="171" t="s">
        <v>841</v>
      </c>
      <c r="O1702" s="171" t="s">
        <v>842</v>
      </c>
      <c r="P1702" s="171" t="s">
        <v>843</v>
      </c>
    </row>
    <row r="1703" spans="11:16">
      <c r="K1703" s="339">
        <v>47389</v>
      </c>
      <c r="L1703" s="171" t="s">
        <v>838</v>
      </c>
      <c r="N1703" s="171" t="s">
        <v>841</v>
      </c>
      <c r="O1703" s="171" t="s">
        <v>842</v>
      </c>
      <c r="P1703" s="171" t="s">
        <v>843</v>
      </c>
    </row>
    <row r="1704" spans="11:16">
      <c r="K1704" s="339">
        <v>47390</v>
      </c>
      <c r="L1704" s="171" t="s">
        <v>839</v>
      </c>
      <c r="N1704" s="171" t="s">
        <v>841</v>
      </c>
      <c r="O1704" s="171" t="s">
        <v>842</v>
      </c>
      <c r="P1704" s="171" t="s">
        <v>843</v>
      </c>
    </row>
    <row r="1705" spans="11:16">
      <c r="K1705" s="339">
        <v>47391</v>
      </c>
      <c r="L1705" s="171" t="s">
        <v>840</v>
      </c>
      <c r="N1705" s="171" t="s">
        <v>841</v>
      </c>
      <c r="O1705" s="171" t="s">
        <v>842</v>
      </c>
      <c r="P1705" s="171" t="s">
        <v>772</v>
      </c>
    </row>
    <row r="1706" spans="11:16">
      <c r="K1706" s="339">
        <v>47392</v>
      </c>
      <c r="L1706" s="171" t="s">
        <v>833</v>
      </c>
      <c r="N1706" s="171" t="s">
        <v>843</v>
      </c>
      <c r="O1706" s="171" t="s">
        <v>841</v>
      </c>
      <c r="P1706" s="171" t="s">
        <v>842</v>
      </c>
    </row>
    <row r="1707" spans="11:16">
      <c r="K1707" s="339">
        <v>47393</v>
      </c>
      <c r="L1707" s="171" t="s">
        <v>835</v>
      </c>
      <c r="N1707" s="171" t="s">
        <v>843</v>
      </c>
      <c r="O1707" s="171" t="s">
        <v>841</v>
      </c>
      <c r="P1707" s="171" t="s">
        <v>842</v>
      </c>
    </row>
    <row r="1708" spans="11:16">
      <c r="K1708" s="339">
        <v>47394</v>
      </c>
      <c r="L1708" s="171" t="s">
        <v>836</v>
      </c>
      <c r="N1708" s="171" t="s">
        <v>843</v>
      </c>
      <c r="O1708" s="171" t="s">
        <v>770</v>
      </c>
      <c r="P1708" s="171" t="s">
        <v>842</v>
      </c>
    </row>
    <row r="1709" spans="11:16">
      <c r="K1709" s="339">
        <v>47395</v>
      </c>
      <c r="L1709" s="171" t="s">
        <v>837</v>
      </c>
      <c r="N1709" s="171" t="s">
        <v>772</v>
      </c>
      <c r="O1709" s="171" t="s">
        <v>841</v>
      </c>
      <c r="P1709" s="171" t="s">
        <v>842</v>
      </c>
    </row>
    <row r="1710" spans="11:16">
      <c r="K1710" s="339">
        <v>47396</v>
      </c>
      <c r="L1710" s="171" t="s">
        <v>838</v>
      </c>
      <c r="N1710" s="171" t="s">
        <v>843</v>
      </c>
      <c r="O1710" s="171" t="s">
        <v>841</v>
      </c>
      <c r="P1710" s="171" t="s">
        <v>842</v>
      </c>
    </row>
    <row r="1711" spans="11:16">
      <c r="K1711" s="339">
        <v>47397</v>
      </c>
      <c r="L1711" s="171" t="s">
        <v>839</v>
      </c>
      <c r="N1711" s="171" t="s">
        <v>772</v>
      </c>
      <c r="O1711" s="171" t="s">
        <v>841</v>
      </c>
      <c r="P1711" s="171" t="s">
        <v>842</v>
      </c>
    </row>
    <row r="1712" spans="11:16">
      <c r="K1712" s="339">
        <v>47398</v>
      </c>
      <c r="L1712" s="171" t="s">
        <v>840</v>
      </c>
      <c r="N1712" s="171" t="s">
        <v>843</v>
      </c>
      <c r="O1712" s="171" t="s">
        <v>841</v>
      </c>
      <c r="P1712" s="171" t="s">
        <v>842</v>
      </c>
    </row>
    <row r="1713" spans="11:16">
      <c r="K1713" s="339">
        <v>47399</v>
      </c>
      <c r="L1713" s="171" t="s">
        <v>833</v>
      </c>
      <c r="N1713" s="171" t="s">
        <v>842</v>
      </c>
      <c r="O1713" s="171" t="s">
        <v>843</v>
      </c>
      <c r="P1713" s="171" t="s">
        <v>841</v>
      </c>
    </row>
    <row r="1714" spans="11:16">
      <c r="K1714" s="339">
        <v>47400</v>
      </c>
      <c r="L1714" s="171" t="s">
        <v>835</v>
      </c>
      <c r="N1714" s="171" t="s">
        <v>842</v>
      </c>
      <c r="O1714" s="171" t="s">
        <v>843</v>
      </c>
      <c r="P1714" s="171" t="s">
        <v>841</v>
      </c>
    </row>
    <row r="1715" spans="11:16">
      <c r="K1715" s="339">
        <v>47401</v>
      </c>
      <c r="L1715" s="171" t="s">
        <v>836</v>
      </c>
      <c r="N1715" s="171" t="s">
        <v>842</v>
      </c>
      <c r="O1715" s="171" t="s">
        <v>843</v>
      </c>
      <c r="P1715" s="171" t="s">
        <v>841</v>
      </c>
    </row>
    <row r="1716" spans="11:16">
      <c r="K1716" s="339">
        <v>47402</v>
      </c>
      <c r="L1716" s="171" t="s">
        <v>837</v>
      </c>
      <c r="N1716" s="171" t="s">
        <v>842</v>
      </c>
      <c r="O1716" s="171" t="s">
        <v>843</v>
      </c>
      <c r="P1716" s="171" t="s">
        <v>841</v>
      </c>
    </row>
    <row r="1717" spans="11:16">
      <c r="K1717" s="339">
        <v>47403</v>
      </c>
      <c r="L1717" s="171" t="s">
        <v>838</v>
      </c>
      <c r="N1717" s="171" t="s">
        <v>842</v>
      </c>
      <c r="O1717" s="171" t="s">
        <v>843</v>
      </c>
      <c r="P1717" s="171" t="s">
        <v>841</v>
      </c>
    </row>
    <row r="1718" spans="11:16">
      <c r="K1718" s="339">
        <v>47404</v>
      </c>
      <c r="L1718" s="171" t="s">
        <v>839</v>
      </c>
      <c r="N1718" s="171" t="s">
        <v>842</v>
      </c>
      <c r="O1718" s="171" t="s">
        <v>843</v>
      </c>
      <c r="P1718" s="171" t="s">
        <v>841</v>
      </c>
    </row>
    <row r="1719" spans="11:16">
      <c r="K1719" s="339">
        <v>47405</v>
      </c>
      <c r="L1719" s="171" t="s">
        <v>840</v>
      </c>
      <c r="N1719" s="171" t="s">
        <v>842</v>
      </c>
      <c r="O1719" s="171" t="s">
        <v>772</v>
      </c>
      <c r="P1719" s="171" t="s">
        <v>841</v>
      </c>
    </row>
    <row r="1720" spans="11:16">
      <c r="K1720" s="339">
        <v>47406</v>
      </c>
      <c r="L1720" s="171" t="s">
        <v>833</v>
      </c>
      <c r="N1720" s="171" t="s">
        <v>841</v>
      </c>
      <c r="O1720" s="171" t="s">
        <v>842</v>
      </c>
      <c r="P1720" s="171" t="s">
        <v>843</v>
      </c>
    </row>
    <row r="1721" spans="11:16">
      <c r="K1721" s="339">
        <v>47407</v>
      </c>
      <c r="L1721" s="171" t="s">
        <v>835</v>
      </c>
      <c r="N1721" s="171" t="s">
        <v>841</v>
      </c>
      <c r="O1721" s="171" t="s">
        <v>842</v>
      </c>
      <c r="P1721" s="171" t="s">
        <v>843</v>
      </c>
    </row>
    <row r="1722" spans="11:16">
      <c r="K1722" s="339">
        <v>47408</v>
      </c>
      <c r="L1722" s="171" t="s">
        <v>836</v>
      </c>
      <c r="N1722" s="171" t="s">
        <v>841</v>
      </c>
      <c r="O1722" s="171" t="s">
        <v>771</v>
      </c>
      <c r="P1722" s="171" t="s">
        <v>843</v>
      </c>
    </row>
    <row r="1723" spans="11:16">
      <c r="K1723" s="339">
        <v>47409</v>
      </c>
      <c r="L1723" s="171" t="s">
        <v>837</v>
      </c>
      <c r="N1723" s="171" t="s">
        <v>841</v>
      </c>
      <c r="O1723" s="171" t="s">
        <v>842</v>
      </c>
      <c r="P1723" s="171" t="s">
        <v>843</v>
      </c>
    </row>
    <row r="1724" spans="11:16">
      <c r="K1724" s="339">
        <v>47410</v>
      </c>
      <c r="L1724" s="171" t="s">
        <v>838</v>
      </c>
      <c r="N1724" s="171" t="s">
        <v>847</v>
      </c>
      <c r="O1724" s="171" t="s">
        <v>771</v>
      </c>
      <c r="P1724" s="171" t="s">
        <v>843</v>
      </c>
    </row>
    <row r="1725" spans="11:16">
      <c r="K1725" s="339">
        <v>47411</v>
      </c>
      <c r="L1725" s="171" t="s">
        <v>839</v>
      </c>
      <c r="N1725" s="171" t="s">
        <v>770</v>
      </c>
      <c r="O1725" s="171" t="s">
        <v>842</v>
      </c>
      <c r="P1725" s="171" t="s">
        <v>843</v>
      </c>
    </row>
    <row r="1726" spans="11:16">
      <c r="K1726" s="339">
        <v>47412</v>
      </c>
      <c r="L1726" s="171" t="s">
        <v>840</v>
      </c>
      <c r="N1726" s="171" t="s">
        <v>841</v>
      </c>
      <c r="O1726" s="171" t="s">
        <v>842</v>
      </c>
      <c r="P1726" s="171" t="s">
        <v>843</v>
      </c>
    </row>
    <row r="1727" spans="11:16">
      <c r="K1727" s="339">
        <v>47413</v>
      </c>
      <c r="L1727" s="171" t="s">
        <v>833</v>
      </c>
      <c r="N1727" s="171" t="s">
        <v>843</v>
      </c>
      <c r="O1727" s="171" t="s">
        <v>841</v>
      </c>
      <c r="P1727" s="171" t="s">
        <v>842</v>
      </c>
    </row>
    <row r="1728" spans="11:16">
      <c r="K1728" s="339">
        <v>47414</v>
      </c>
      <c r="L1728" s="171" t="s">
        <v>835</v>
      </c>
      <c r="N1728" s="171" t="s">
        <v>772</v>
      </c>
      <c r="O1728" s="171" t="s">
        <v>841</v>
      </c>
      <c r="P1728" s="171" t="s">
        <v>842</v>
      </c>
    </row>
    <row r="1729" spans="11:16">
      <c r="K1729" s="339">
        <v>47415</v>
      </c>
      <c r="L1729" s="171" t="s">
        <v>836</v>
      </c>
      <c r="N1729" s="171" t="s">
        <v>843</v>
      </c>
      <c r="O1729" s="171" t="s">
        <v>841</v>
      </c>
      <c r="P1729" s="171" t="s">
        <v>842</v>
      </c>
    </row>
    <row r="1730" spans="11:16">
      <c r="K1730" s="339">
        <v>47416</v>
      </c>
      <c r="L1730" s="171" t="s">
        <v>837</v>
      </c>
      <c r="N1730" s="171" t="s">
        <v>772</v>
      </c>
      <c r="O1730" s="171" t="s">
        <v>841</v>
      </c>
      <c r="P1730" s="171" t="s">
        <v>848</v>
      </c>
    </row>
    <row r="1731" spans="11:16">
      <c r="K1731" s="339">
        <v>47417</v>
      </c>
      <c r="L1731" s="171" t="s">
        <v>838</v>
      </c>
      <c r="N1731" s="171" t="s">
        <v>843</v>
      </c>
      <c r="O1731" s="171" t="s">
        <v>841</v>
      </c>
      <c r="P1731" s="171" t="s">
        <v>842</v>
      </c>
    </row>
    <row r="1732" spans="11:16">
      <c r="K1732" s="339">
        <v>47418</v>
      </c>
      <c r="L1732" s="171" t="s">
        <v>839</v>
      </c>
      <c r="N1732" s="171" t="s">
        <v>843</v>
      </c>
      <c r="O1732" s="171" t="s">
        <v>841</v>
      </c>
      <c r="P1732" s="171" t="s">
        <v>842</v>
      </c>
    </row>
    <row r="1733" spans="11:16">
      <c r="K1733" s="339">
        <v>47419</v>
      </c>
      <c r="L1733" s="171" t="s">
        <v>840</v>
      </c>
      <c r="N1733" s="171" t="s">
        <v>843</v>
      </c>
      <c r="O1733" s="171" t="s">
        <v>841</v>
      </c>
      <c r="P1733" s="171" t="s">
        <v>842</v>
      </c>
    </row>
    <row r="1734" spans="11:16">
      <c r="K1734" s="339">
        <v>47420</v>
      </c>
      <c r="L1734" s="171" t="s">
        <v>833</v>
      </c>
      <c r="N1734" s="171" t="s">
        <v>842</v>
      </c>
      <c r="O1734" s="171" t="s">
        <v>843</v>
      </c>
      <c r="P1734" s="171" t="s">
        <v>841</v>
      </c>
    </row>
    <row r="1735" spans="11:16">
      <c r="K1735" s="339">
        <v>47421</v>
      </c>
      <c r="L1735" s="171" t="s">
        <v>835</v>
      </c>
      <c r="N1735" s="171" t="s">
        <v>842</v>
      </c>
      <c r="O1735" s="171" t="s">
        <v>843</v>
      </c>
      <c r="P1735" s="171" t="s">
        <v>841</v>
      </c>
    </row>
    <row r="1736" spans="11:16">
      <c r="K1736" s="339">
        <v>47422</v>
      </c>
      <c r="L1736" s="171" t="s">
        <v>836</v>
      </c>
      <c r="N1736" s="171" t="s">
        <v>842</v>
      </c>
      <c r="O1736" s="171" t="s">
        <v>843</v>
      </c>
      <c r="P1736" s="171" t="s">
        <v>841</v>
      </c>
    </row>
    <row r="1737" spans="11:16">
      <c r="K1737" s="339">
        <v>47423</v>
      </c>
      <c r="L1737" s="171" t="s">
        <v>837</v>
      </c>
      <c r="N1737" s="171" t="s">
        <v>842</v>
      </c>
      <c r="O1737" s="171" t="s">
        <v>843</v>
      </c>
      <c r="P1737" s="171" t="s">
        <v>770</v>
      </c>
    </row>
    <row r="1738" spans="11:16">
      <c r="K1738" s="339">
        <v>47424</v>
      </c>
      <c r="L1738" s="171" t="s">
        <v>838</v>
      </c>
      <c r="N1738" s="171" t="s">
        <v>842</v>
      </c>
      <c r="O1738" s="171" t="s">
        <v>843</v>
      </c>
      <c r="P1738" s="171" t="s">
        <v>841</v>
      </c>
    </row>
    <row r="1739" spans="11:16">
      <c r="K1739" s="339">
        <v>47425</v>
      </c>
      <c r="L1739" s="171" t="s">
        <v>839</v>
      </c>
      <c r="N1739" s="171" t="s">
        <v>842</v>
      </c>
      <c r="O1739" s="171" t="s">
        <v>843</v>
      </c>
      <c r="P1739" s="171" t="s">
        <v>841</v>
      </c>
    </row>
    <row r="1740" spans="11:16">
      <c r="K1740" s="339">
        <v>47426</v>
      </c>
      <c r="L1740" s="171" t="s">
        <v>840</v>
      </c>
      <c r="N1740" s="171" t="s">
        <v>842</v>
      </c>
      <c r="O1740" s="171" t="s">
        <v>843</v>
      </c>
      <c r="P1740" s="171" t="s">
        <v>841</v>
      </c>
    </row>
    <row r="1741" spans="11:16">
      <c r="K1741" s="339">
        <v>47427</v>
      </c>
      <c r="L1741" s="171" t="s">
        <v>833</v>
      </c>
      <c r="N1741" s="171" t="s">
        <v>841</v>
      </c>
      <c r="O1741" s="171" t="s">
        <v>842</v>
      </c>
      <c r="P1741" s="171" t="s">
        <v>843</v>
      </c>
    </row>
    <row r="1742" spans="11:16">
      <c r="K1742" s="339">
        <v>47428</v>
      </c>
      <c r="L1742" s="171" t="s">
        <v>835</v>
      </c>
      <c r="N1742" s="171" t="s">
        <v>841</v>
      </c>
      <c r="O1742" s="171" t="s">
        <v>842</v>
      </c>
      <c r="P1742" s="171" t="s">
        <v>843</v>
      </c>
    </row>
    <row r="1743" spans="11:16">
      <c r="K1743" s="339">
        <v>47429</v>
      </c>
      <c r="L1743" s="171" t="s">
        <v>836</v>
      </c>
      <c r="N1743" s="171" t="s">
        <v>770</v>
      </c>
      <c r="O1743" s="171" t="s">
        <v>842</v>
      </c>
      <c r="P1743" s="171" t="s">
        <v>843</v>
      </c>
    </row>
    <row r="1744" spans="11:16">
      <c r="K1744" s="339">
        <v>47430</v>
      </c>
      <c r="L1744" s="171" t="s">
        <v>837</v>
      </c>
      <c r="N1744" s="171" t="s">
        <v>841</v>
      </c>
      <c r="O1744" s="171" t="s">
        <v>842</v>
      </c>
      <c r="P1744" s="171" t="s">
        <v>843</v>
      </c>
    </row>
    <row r="1745" spans="11:16">
      <c r="K1745" s="339">
        <v>47431</v>
      </c>
      <c r="L1745" s="171" t="s">
        <v>838</v>
      </c>
      <c r="N1745" s="171" t="s">
        <v>841</v>
      </c>
      <c r="O1745" s="171" t="s">
        <v>842</v>
      </c>
      <c r="P1745" s="171" t="s">
        <v>843</v>
      </c>
    </row>
    <row r="1746" spans="11:16">
      <c r="K1746" s="339">
        <v>47432</v>
      </c>
      <c r="L1746" s="171" t="s">
        <v>839</v>
      </c>
      <c r="N1746" s="171" t="s">
        <v>841</v>
      </c>
      <c r="O1746" s="171" t="s">
        <v>771</v>
      </c>
      <c r="P1746" s="171" t="s">
        <v>843</v>
      </c>
    </row>
    <row r="1747" spans="11:16">
      <c r="K1747" s="339">
        <v>47433</v>
      </c>
      <c r="L1747" s="171" t="s">
        <v>840</v>
      </c>
      <c r="N1747" s="171" t="s">
        <v>841</v>
      </c>
      <c r="O1747" s="171" t="s">
        <v>842</v>
      </c>
      <c r="P1747" s="171" t="s">
        <v>772</v>
      </c>
    </row>
    <row r="1748" spans="11:16">
      <c r="K1748" s="339">
        <v>47434</v>
      </c>
      <c r="L1748" s="171" t="s">
        <v>833</v>
      </c>
      <c r="N1748" s="171" t="s">
        <v>843</v>
      </c>
      <c r="O1748" s="171" t="s">
        <v>841</v>
      </c>
      <c r="P1748" s="171" t="s">
        <v>842</v>
      </c>
    </row>
    <row r="1749" spans="11:16">
      <c r="K1749" s="339">
        <v>47435</v>
      </c>
      <c r="L1749" s="171" t="s">
        <v>835</v>
      </c>
      <c r="N1749" s="171" t="s">
        <v>843</v>
      </c>
      <c r="O1749" s="171" t="s">
        <v>841</v>
      </c>
      <c r="P1749" s="171" t="s">
        <v>842</v>
      </c>
    </row>
    <row r="1750" spans="11:16">
      <c r="K1750" s="339">
        <v>47436</v>
      </c>
      <c r="L1750" s="171" t="s">
        <v>836</v>
      </c>
      <c r="N1750" s="171" t="s">
        <v>843</v>
      </c>
      <c r="O1750" s="171" t="s">
        <v>841</v>
      </c>
      <c r="P1750" s="171" t="s">
        <v>842</v>
      </c>
    </row>
    <row r="1751" spans="11:16">
      <c r="K1751" s="339">
        <v>47437</v>
      </c>
      <c r="L1751" s="171" t="s">
        <v>837</v>
      </c>
      <c r="N1751" s="171" t="s">
        <v>843</v>
      </c>
      <c r="O1751" s="171" t="s">
        <v>841</v>
      </c>
      <c r="P1751" s="171" t="s">
        <v>842</v>
      </c>
    </row>
    <row r="1752" spans="11:16">
      <c r="K1752" s="339">
        <v>47438</v>
      </c>
      <c r="L1752" s="171" t="s">
        <v>838</v>
      </c>
      <c r="N1752" s="171" t="s">
        <v>843</v>
      </c>
      <c r="O1752" s="171" t="s">
        <v>841</v>
      </c>
      <c r="P1752" s="171" t="s">
        <v>842</v>
      </c>
    </row>
    <row r="1753" spans="11:16">
      <c r="K1753" s="339">
        <v>47439</v>
      </c>
      <c r="L1753" s="171" t="s">
        <v>839</v>
      </c>
      <c r="N1753" s="171" t="s">
        <v>843</v>
      </c>
      <c r="O1753" s="171" t="s">
        <v>841</v>
      </c>
      <c r="P1753" s="171" t="s">
        <v>842</v>
      </c>
    </row>
    <row r="1754" spans="11:16">
      <c r="K1754" s="339">
        <v>47440</v>
      </c>
      <c r="L1754" s="171" t="s">
        <v>840</v>
      </c>
      <c r="N1754" s="171" t="s">
        <v>843</v>
      </c>
      <c r="O1754" s="171" t="s">
        <v>847</v>
      </c>
      <c r="P1754" s="171" t="s">
        <v>842</v>
      </c>
    </row>
    <row r="1755" spans="11:16">
      <c r="K1755" s="339">
        <v>47441</v>
      </c>
      <c r="L1755" s="171" t="s">
        <v>833</v>
      </c>
      <c r="N1755" s="171" t="s">
        <v>842</v>
      </c>
      <c r="O1755" s="171" t="s">
        <v>843</v>
      </c>
      <c r="P1755" s="171" t="s">
        <v>841</v>
      </c>
    </row>
    <row r="1756" spans="11:16">
      <c r="K1756" s="339">
        <v>47442</v>
      </c>
      <c r="L1756" s="171" t="s">
        <v>835</v>
      </c>
      <c r="N1756" s="171" t="s">
        <v>842</v>
      </c>
      <c r="O1756" s="171" t="s">
        <v>843</v>
      </c>
      <c r="P1756" s="171" t="s">
        <v>841</v>
      </c>
    </row>
    <row r="1757" spans="11:16">
      <c r="K1757" s="339">
        <v>47443</v>
      </c>
      <c r="L1757" s="171" t="s">
        <v>836</v>
      </c>
      <c r="N1757" s="171" t="s">
        <v>842</v>
      </c>
      <c r="O1757" s="171" t="s">
        <v>843</v>
      </c>
      <c r="P1757" s="171" t="s">
        <v>841</v>
      </c>
    </row>
    <row r="1758" spans="11:16">
      <c r="K1758" s="339">
        <v>47444</v>
      </c>
      <c r="L1758" s="171" t="s">
        <v>837</v>
      </c>
      <c r="N1758" s="171" t="s">
        <v>842</v>
      </c>
      <c r="O1758" s="171" t="s">
        <v>843</v>
      </c>
      <c r="P1758" s="171" t="s">
        <v>841</v>
      </c>
    </row>
    <row r="1759" spans="11:16">
      <c r="K1759" s="339">
        <v>47445</v>
      </c>
      <c r="L1759" s="171" t="s">
        <v>838</v>
      </c>
      <c r="N1759" s="171" t="s">
        <v>842</v>
      </c>
      <c r="O1759" s="171" t="s">
        <v>843</v>
      </c>
      <c r="P1759" s="171" t="s">
        <v>841</v>
      </c>
    </row>
    <row r="1760" spans="11:16">
      <c r="K1760" s="339">
        <v>47446</v>
      </c>
      <c r="L1760" s="171" t="s">
        <v>839</v>
      </c>
      <c r="N1760" s="171" t="s">
        <v>842</v>
      </c>
      <c r="O1760" s="171" t="s">
        <v>843</v>
      </c>
      <c r="P1760" s="171" t="s">
        <v>841</v>
      </c>
    </row>
    <row r="1761" spans="11:16">
      <c r="K1761" s="339">
        <v>47447</v>
      </c>
      <c r="L1761" s="171" t="s">
        <v>840</v>
      </c>
      <c r="N1761" s="171" t="s">
        <v>842</v>
      </c>
      <c r="O1761" s="171" t="s">
        <v>772</v>
      </c>
      <c r="P1761" s="171" t="s">
        <v>841</v>
      </c>
    </row>
    <row r="1762" spans="11:16">
      <c r="K1762" s="339">
        <v>47448</v>
      </c>
      <c r="L1762" s="171" t="s">
        <v>833</v>
      </c>
      <c r="N1762" s="171" t="s">
        <v>841</v>
      </c>
      <c r="O1762" s="171" t="s">
        <v>842</v>
      </c>
      <c r="P1762" s="171" t="s">
        <v>843</v>
      </c>
    </row>
    <row r="1763" spans="11:16">
      <c r="K1763" s="339">
        <v>47449</v>
      </c>
      <c r="L1763" s="171" t="s">
        <v>835</v>
      </c>
      <c r="N1763" s="171" t="s">
        <v>841</v>
      </c>
      <c r="O1763" s="171" t="s">
        <v>842</v>
      </c>
      <c r="P1763" s="171" t="s">
        <v>843</v>
      </c>
    </row>
    <row r="1764" spans="11:16">
      <c r="K1764" s="339">
        <v>47450</v>
      </c>
      <c r="L1764" s="171" t="s">
        <v>836</v>
      </c>
      <c r="N1764" s="171" t="s">
        <v>841</v>
      </c>
      <c r="O1764" s="171" t="s">
        <v>842</v>
      </c>
      <c r="P1764" s="171" t="s">
        <v>843</v>
      </c>
    </row>
    <row r="1765" spans="11:16">
      <c r="K1765" s="339">
        <v>47451</v>
      </c>
      <c r="L1765" s="171" t="s">
        <v>837</v>
      </c>
      <c r="N1765" s="171" t="s">
        <v>841</v>
      </c>
      <c r="O1765" s="171" t="s">
        <v>842</v>
      </c>
      <c r="P1765" s="171" t="s">
        <v>843</v>
      </c>
    </row>
    <row r="1766" spans="11:16">
      <c r="K1766" s="339">
        <v>47452</v>
      </c>
      <c r="L1766" s="171" t="s">
        <v>838</v>
      </c>
      <c r="N1766" s="171" t="s">
        <v>841</v>
      </c>
      <c r="O1766" s="171" t="s">
        <v>842</v>
      </c>
      <c r="P1766" s="171" t="s">
        <v>843</v>
      </c>
    </row>
    <row r="1767" spans="11:16">
      <c r="K1767" s="339">
        <v>47453</v>
      </c>
      <c r="L1767" s="171" t="s">
        <v>839</v>
      </c>
      <c r="N1767" s="171" t="s">
        <v>841</v>
      </c>
      <c r="O1767" s="171" t="s">
        <v>842</v>
      </c>
      <c r="P1767" s="171" t="s">
        <v>843</v>
      </c>
    </row>
    <row r="1768" spans="11:16">
      <c r="K1768" s="339">
        <v>47454</v>
      </c>
      <c r="L1768" s="171" t="s">
        <v>840</v>
      </c>
      <c r="N1768" s="171" t="s">
        <v>841</v>
      </c>
      <c r="O1768" s="171" t="s">
        <v>771</v>
      </c>
      <c r="P1768" s="171" t="s">
        <v>843</v>
      </c>
    </row>
    <row r="1769" spans="11:16">
      <c r="K1769" s="339">
        <v>47455</v>
      </c>
      <c r="L1769" s="171" t="s">
        <v>833</v>
      </c>
      <c r="N1769" s="171" t="s">
        <v>843</v>
      </c>
      <c r="O1769" s="171" t="s">
        <v>841</v>
      </c>
      <c r="P1769" s="171" t="s">
        <v>842</v>
      </c>
    </row>
    <row r="1770" spans="11:16">
      <c r="K1770" s="339">
        <v>47456</v>
      </c>
      <c r="L1770" s="171" t="s">
        <v>835</v>
      </c>
      <c r="N1770" s="171" t="s">
        <v>843</v>
      </c>
      <c r="O1770" s="171" t="s">
        <v>841</v>
      </c>
      <c r="P1770" s="171" t="s">
        <v>842</v>
      </c>
    </row>
    <row r="1771" spans="11:16">
      <c r="K1771" s="339">
        <v>47457</v>
      </c>
      <c r="L1771" s="171" t="s">
        <v>836</v>
      </c>
      <c r="N1771" s="171" t="s">
        <v>843</v>
      </c>
      <c r="O1771" s="171" t="s">
        <v>841</v>
      </c>
      <c r="P1771" s="171" t="s">
        <v>842</v>
      </c>
    </row>
    <row r="1772" spans="11:16">
      <c r="K1772" s="339">
        <v>47458</v>
      </c>
      <c r="L1772" s="171" t="s">
        <v>837</v>
      </c>
      <c r="N1772" s="171" t="s">
        <v>843</v>
      </c>
      <c r="O1772" s="171" t="s">
        <v>841</v>
      </c>
      <c r="P1772" s="171" t="s">
        <v>842</v>
      </c>
    </row>
    <row r="1773" spans="11:16">
      <c r="K1773" s="339">
        <v>47459</v>
      </c>
      <c r="L1773" s="171" t="s">
        <v>838</v>
      </c>
      <c r="N1773" s="171" t="s">
        <v>843</v>
      </c>
      <c r="O1773" s="171" t="s">
        <v>841</v>
      </c>
      <c r="P1773" s="171" t="s">
        <v>842</v>
      </c>
    </row>
    <row r="1774" spans="11:16">
      <c r="K1774" s="339">
        <v>47460</v>
      </c>
      <c r="L1774" s="171" t="s">
        <v>839</v>
      </c>
      <c r="N1774" s="171" t="s">
        <v>849</v>
      </c>
      <c r="O1774" s="171" t="s">
        <v>841</v>
      </c>
      <c r="P1774" s="171" t="s">
        <v>842</v>
      </c>
    </row>
    <row r="1775" spans="11:16">
      <c r="K1775" s="339">
        <v>47461</v>
      </c>
      <c r="L1775" s="171" t="s">
        <v>840</v>
      </c>
      <c r="N1775" s="171" t="s">
        <v>843</v>
      </c>
      <c r="O1775" s="171" t="s">
        <v>841</v>
      </c>
      <c r="P1775" s="171" t="s">
        <v>842</v>
      </c>
    </row>
    <row r="1776" spans="11:16">
      <c r="K1776" s="339">
        <v>47462</v>
      </c>
      <c r="L1776" s="171" t="s">
        <v>833</v>
      </c>
      <c r="N1776" s="171" t="s">
        <v>771</v>
      </c>
      <c r="O1776" s="171" t="s">
        <v>843</v>
      </c>
      <c r="P1776" s="171" t="s">
        <v>841</v>
      </c>
    </row>
    <row r="1777" spans="11:16">
      <c r="K1777" s="339">
        <v>47463</v>
      </c>
      <c r="L1777" s="171" t="s">
        <v>835</v>
      </c>
      <c r="N1777" s="171" t="s">
        <v>842</v>
      </c>
      <c r="O1777" s="171" t="s">
        <v>843</v>
      </c>
      <c r="P1777" s="171" t="s">
        <v>841</v>
      </c>
    </row>
    <row r="1778" spans="11:16">
      <c r="K1778" s="339">
        <v>47464</v>
      </c>
      <c r="L1778" s="171" t="s">
        <v>836</v>
      </c>
      <c r="N1778" s="171" t="s">
        <v>842</v>
      </c>
      <c r="O1778" s="171" t="s">
        <v>843</v>
      </c>
      <c r="P1778" s="171" t="s">
        <v>841</v>
      </c>
    </row>
    <row r="1779" spans="11:16">
      <c r="K1779" s="339">
        <v>47465</v>
      </c>
      <c r="L1779" s="171" t="s">
        <v>837</v>
      </c>
      <c r="N1779" s="171" t="s">
        <v>842</v>
      </c>
      <c r="O1779" s="171" t="s">
        <v>843</v>
      </c>
      <c r="P1779" s="171" t="s">
        <v>841</v>
      </c>
    </row>
    <row r="1780" spans="11:16">
      <c r="K1780" s="339">
        <v>47466</v>
      </c>
      <c r="L1780" s="171" t="s">
        <v>838</v>
      </c>
      <c r="N1780" s="171" t="s">
        <v>842</v>
      </c>
      <c r="O1780" s="171" t="s">
        <v>843</v>
      </c>
      <c r="P1780" s="171" t="s">
        <v>841</v>
      </c>
    </row>
    <row r="1781" spans="11:16">
      <c r="K1781" s="339">
        <v>47467</v>
      </c>
      <c r="L1781" s="171" t="s">
        <v>839</v>
      </c>
      <c r="N1781" s="171" t="s">
        <v>842</v>
      </c>
      <c r="O1781" s="171" t="s">
        <v>843</v>
      </c>
      <c r="P1781" s="171" t="s">
        <v>841</v>
      </c>
    </row>
    <row r="1782" spans="11:16">
      <c r="K1782" s="339">
        <v>47468</v>
      </c>
      <c r="L1782" s="171" t="s">
        <v>840</v>
      </c>
      <c r="N1782" s="171" t="s">
        <v>842</v>
      </c>
      <c r="O1782" s="171" t="s">
        <v>843</v>
      </c>
      <c r="P1782" s="171" t="s">
        <v>841</v>
      </c>
    </row>
    <row r="1783" spans="11:16">
      <c r="K1783" s="339">
        <v>47469</v>
      </c>
      <c r="L1783" s="171" t="s">
        <v>833</v>
      </c>
      <c r="N1783" s="171" t="s">
        <v>841</v>
      </c>
      <c r="O1783" s="171" t="s">
        <v>842</v>
      </c>
      <c r="P1783" s="171" t="s">
        <v>843</v>
      </c>
    </row>
    <row r="1784" spans="11:16">
      <c r="K1784" s="339">
        <v>47470</v>
      </c>
      <c r="L1784" s="171" t="s">
        <v>835</v>
      </c>
      <c r="N1784" s="171" t="s">
        <v>841</v>
      </c>
      <c r="O1784" s="171" t="s">
        <v>771</v>
      </c>
      <c r="P1784" s="171" t="s">
        <v>843</v>
      </c>
    </row>
    <row r="1785" spans="11:16">
      <c r="K1785" s="339">
        <v>47471</v>
      </c>
      <c r="L1785" s="171" t="s">
        <v>836</v>
      </c>
      <c r="N1785" s="171" t="s">
        <v>841</v>
      </c>
      <c r="O1785" s="171" t="s">
        <v>842</v>
      </c>
      <c r="P1785" s="171" t="s">
        <v>843</v>
      </c>
    </row>
    <row r="1786" spans="11:16">
      <c r="K1786" s="339">
        <v>47472</v>
      </c>
      <c r="L1786" s="171" t="s">
        <v>837</v>
      </c>
      <c r="N1786" s="171" t="s">
        <v>841</v>
      </c>
      <c r="O1786" s="171" t="s">
        <v>842</v>
      </c>
      <c r="P1786" s="171" t="s">
        <v>843</v>
      </c>
    </row>
    <row r="1787" spans="11:16">
      <c r="K1787" s="339">
        <v>47473</v>
      </c>
      <c r="L1787" s="171" t="s">
        <v>838</v>
      </c>
      <c r="N1787" s="171" t="s">
        <v>841</v>
      </c>
      <c r="O1787" s="171" t="s">
        <v>771</v>
      </c>
      <c r="P1787" s="171" t="s">
        <v>843</v>
      </c>
    </row>
    <row r="1788" spans="11:16">
      <c r="K1788" s="339">
        <v>47474</v>
      </c>
      <c r="L1788" s="171" t="s">
        <v>839</v>
      </c>
      <c r="N1788" s="171" t="s">
        <v>841</v>
      </c>
      <c r="O1788" s="171" t="s">
        <v>842</v>
      </c>
      <c r="P1788" s="171" t="s">
        <v>843</v>
      </c>
    </row>
    <row r="1789" spans="11:16">
      <c r="K1789" s="339">
        <v>47475</v>
      </c>
      <c r="L1789" s="171" t="s">
        <v>840</v>
      </c>
      <c r="N1789" s="171" t="s">
        <v>847</v>
      </c>
      <c r="O1789" s="171" t="s">
        <v>771</v>
      </c>
      <c r="P1789" s="171" t="s">
        <v>843</v>
      </c>
    </row>
    <row r="1790" spans="11:16">
      <c r="K1790" s="339">
        <v>47476</v>
      </c>
      <c r="L1790" s="171" t="s">
        <v>833</v>
      </c>
      <c r="N1790" s="171" t="s">
        <v>772</v>
      </c>
      <c r="O1790" s="171" t="s">
        <v>841</v>
      </c>
      <c r="P1790" s="171" t="s">
        <v>842</v>
      </c>
    </row>
    <row r="1791" spans="11:16">
      <c r="K1791" s="339">
        <v>47477</v>
      </c>
      <c r="L1791" s="171" t="s">
        <v>835</v>
      </c>
      <c r="N1791" s="171" t="s">
        <v>843</v>
      </c>
      <c r="O1791" s="171" t="s">
        <v>841</v>
      </c>
      <c r="P1791" s="171" t="s">
        <v>842</v>
      </c>
    </row>
    <row r="1792" spans="11:16">
      <c r="K1792" s="339">
        <v>47478</v>
      </c>
      <c r="L1792" s="171" t="s">
        <v>836</v>
      </c>
      <c r="N1792" s="171" t="s">
        <v>843</v>
      </c>
      <c r="O1792" s="171" t="s">
        <v>841</v>
      </c>
      <c r="P1792" s="171" t="s">
        <v>842</v>
      </c>
    </row>
    <row r="1793" spans="11:16">
      <c r="K1793" s="339">
        <v>47479</v>
      </c>
      <c r="L1793" s="171" t="s">
        <v>837</v>
      </c>
      <c r="N1793" s="171" t="s">
        <v>772</v>
      </c>
      <c r="O1793" s="171" t="s">
        <v>841</v>
      </c>
      <c r="P1793" s="171" t="s">
        <v>842</v>
      </c>
    </row>
    <row r="1794" spans="11:16">
      <c r="K1794" s="339">
        <v>47480</v>
      </c>
      <c r="L1794" s="171" t="s">
        <v>838</v>
      </c>
      <c r="N1794" s="171" t="s">
        <v>843</v>
      </c>
      <c r="O1794" s="171" t="s">
        <v>841</v>
      </c>
      <c r="P1794" s="171" t="s">
        <v>842</v>
      </c>
    </row>
    <row r="1795" spans="11:16">
      <c r="K1795" s="339">
        <v>47481</v>
      </c>
      <c r="L1795" s="171" t="s">
        <v>839</v>
      </c>
      <c r="N1795" s="171" t="s">
        <v>772</v>
      </c>
      <c r="O1795" s="171" t="s">
        <v>841</v>
      </c>
      <c r="P1795" s="171" t="s">
        <v>771</v>
      </c>
    </row>
    <row r="1796" spans="11:16">
      <c r="K1796" s="339">
        <v>47482</v>
      </c>
      <c r="L1796" s="171" t="s">
        <v>840</v>
      </c>
      <c r="N1796" s="171" t="s">
        <v>843</v>
      </c>
      <c r="O1796" s="171" t="s">
        <v>841</v>
      </c>
      <c r="P1796" s="171" t="s">
        <v>842</v>
      </c>
    </row>
    <row r="1797" spans="11:16">
      <c r="K1797" s="339">
        <v>47483</v>
      </c>
      <c r="L1797" s="171" t="s">
        <v>833</v>
      </c>
      <c r="N1797" s="171" t="s">
        <v>842</v>
      </c>
      <c r="O1797" s="171" t="s">
        <v>843</v>
      </c>
      <c r="P1797" s="171" t="s">
        <v>841</v>
      </c>
    </row>
    <row r="1798" spans="11:16">
      <c r="K1798" s="339">
        <v>47484</v>
      </c>
      <c r="L1798" s="171" t="s">
        <v>835</v>
      </c>
      <c r="N1798" s="171" t="s">
        <v>842</v>
      </c>
      <c r="O1798" s="171" t="s">
        <v>843</v>
      </c>
      <c r="P1798" s="171" t="s">
        <v>770</v>
      </c>
    </row>
    <row r="1799" spans="11:16">
      <c r="K1799" s="339">
        <v>47485</v>
      </c>
      <c r="L1799" s="171" t="s">
        <v>836</v>
      </c>
      <c r="N1799" s="171" t="s">
        <v>842</v>
      </c>
      <c r="O1799" s="171" t="s">
        <v>843</v>
      </c>
      <c r="P1799" s="171" t="s">
        <v>841</v>
      </c>
    </row>
    <row r="1800" spans="11:16">
      <c r="K1800" s="339">
        <v>47486</v>
      </c>
      <c r="L1800" s="171" t="s">
        <v>837</v>
      </c>
      <c r="N1800" s="171" t="s">
        <v>842</v>
      </c>
      <c r="O1800" s="171" t="s">
        <v>843</v>
      </c>
      <c r="P1800" s="171" t="s">
        <v>770</v>
      </c>
    </row>
    <row r="1801" spans="11:16">
      <c r="K1801" s="339">
        <v>47487</v>
      </c>
      <c r="L1801" s="171" t="s">
        <v>838</v>
      </c>
      <c r="N1801" s="171" t="s">
        <v>842</v>
      </c>
      <c r="O1801" s="171" t="s">
        <v>849</v>
      </c>
      <c r="P1801" s="171" t="s">
        <v>841</v>
      </c>
    </row>
    <row r="1802" spans="11:16">
      <c r="K1802" s="339">
        <v>47488</v>
      </c>
      <c r="L1802" s="171" t="s">
        <v>839</v>
      </c>
      <c r="N1802" s="171" t="s">
        <v>842</v>
      </c>
      <c r="O1802" s="171" t="s">
        <v>843</v>
      </c>
      <c r="P1802" s="171" t="s">
        <v>841</v>
      </c>
    </row>
    <row r="1803" spans="11:16">
      <c r="K1803" s="339">
        <v>47489</v>
      </c>
      <c r="L1803" s="171" t="s">
        <v>840</v>
      </c>
      <c r="N1803" s="171" t="s">
        <v>842</v>
      </c>
      <c r="O1803" s="171" t="s">
        <v>843</v>
      </c>
      <c r="P1803" s="171" t="s">
        <v>841</v>
      </c>
    </row>
    <row r="1804" spans="11:16">
      <c r="K1804" s="339">
        <v>47490</v>
      </c>
      <c r="L1804" s="171" t="s">
        <v>833</v>
      </c>
      <c r="N1804" s="171" t="s">
        <v>841</v>
      </c>
      <c r="O1804" s="171" t="s">
        <v>842</v>
      </c>
      <c r="P1804" s="171" t="s">
        <v>843</v>
      </c>
    </row>
    <row r="1805" spans="11:16">
      <c r="K1805" s="339">
        <v>47491</v>
      </c>
      <c r="L1805" s="171" t="s">
        <v>835</v>
      </c>
      <c r="N1805" s="171" t="s">
        <v>841</v>
      </c>
      <c r="O1805" s="171" t="s">
        <v>842</v>
      </c>
      <c r="P1805" s="171" t="s">
        <v>843</v>
      </c>
    </row>
    <row r="1806" spans="11:16">
      <c r="K1806" s="339">
        <v>47492</v>
      </c>
      <c r="L1806" s="171" t="s">
        <v>836</v>
      </c>
      <c r="N1806" s="171" t="s">
        <v>841</v>
      </c>
      <c r="O1806" s="171" t="s">
        <v>842</v>
      </c>
      <c r="P1806" s="171" t="s">
        <v>843</v>
      </c>
    </row>
    <row r="1807" spans="11:16">
      <c r="K1807" s="339">
        <v>47493</v>
      </c>
      <c r="L1807" s="171" t="s">
        <v>837</v>
      </c>
      <c r="N1807" s="171" t="s">
        <v>841</v>
      </c>
      <c r="O1807" s="171" t="s">
        <v>842</v>
      </c>
      <c r="P1807" s="171" t="s">
        <v>843</v>
      </c>
    </row>
    <row r="1808" spans="11:16">
      <c r="K1808" s="339">
        <v>47494</v>
      </c>
      <c r="L1808" s="171" t="s">
        <v>838</v>
      </c>
      <c r="N1808" s="171" t="s">
        <v>841</v>
      </c>
      <c r="O1808" s="171" t="s">
        <v>771</v>
      </c>
      <c r="P1808" s="171" t="s">
        <v>843</v>
      </c>
    </row>
    <row r="1809" spans="11:16">
      <c r="K1809" s="339">
        <v>47495</v>
      </c>
      <c r="L1809" s="171" t="s">
        <v>839</v>
      </c>
      <c r="N1809" s="171" t="s">
        <v>841</v>
      </c>
      <c r="O1809" s="171" t="s">
        <v>842</v>
      </c>
      <c r="P1809" s="171" t="s">
        <v>843</v>
      </c>
    </row>
    <row r="1810" spans="11:16">
      <c r="K1810" s="339">
        <v>47496</v>
      </c>
      <c r="L1810" s="171" t="s">
        <v>840</v>
      </c>
      <c r="N1810" s="171" t="s">
        <v>841</v>
      </c>
      <c r="O1810" s="171" t="s">
        <v>842</v>
      </c>
      <c r="P1810" s="171" t="s">
        <v>843</v>
      </c>
    </row>
    <row r="1811" spans="11:16">
      <c r="K1811" s="339">
        <v>47497</v>
      </c>
      <c r="L1811" s="171" t="s">
        <v>833</v>
      </c>
      <c r="N1811" s="171" t="s">
        <v>772</v>
      </c>
      <c r="O1811" s="171" t="s">
        <v>841</v>
      </c>
      <c r="P1811" s="171" t="s">
        <v>771</v>
      </c>
    </row>
    <row r="1812" spans="11:16">
      <c r="K1812" s="339">
        <v>47498</v>
      </c>
      <c r="L1812" s="171" t="s">
        <v>835</v>
      </c>
      <c r="N1812" s="171" t="s">
        <v>843</v>
      </c>
      <c r="O1812" s="171" t="s">
        <v>841</v>
      </c>
      <c r="P1812" s="171" t="s">
        <v>842</v>
      </c>
    </row>
    <row r="1813" spans="11:16">
      <c r="K1813" s="339">
        <v>47499</v>
      </c>
      <c r="L1813" s="171" t="s">
        <v>836</v>
      </c>
      <c r="N1813" s="171" t="s">
        <v>843</v>
      </c>
      <c r="O1813" s="171" t="s">
        <v>841</v>
      </c>
      <c r="P1813" s="171" t="s">
        <v>842</v>
      </c>
    </row>
    <row r="1814" spans="11:16">
      <c r="K1814" s="339">
        <v>47500</v>
      </c>
      <c r="L1814" s="171" t="s">
        <v>837</v>
      </c>
      <c r="N1814" s="171" t="s">
        <v>843</v>
      </c>
      <c r="O1814" s="171" t="s">
        <v>841</v>
      </c>
      <c r="P1814" s="171" t="s">
        <v>842</v>
      </c>
    </row>
    <row r="1815" spans="11:16">
      <c r="K1815" s="339">
        <v>47501</v>
      </c>
      <c r="L1815" s="171" t="s">
        <v>838</v>
      </c>
      <c r="N1815" s="171" t="s">
        <v>843</v>
      </c>
      <c r="O1815" s="171" t="s">
        <v>847</v>
      </c>
      <c r="P1815" s="171" t="s">
        <v>842</v>
      </c>
    </row>
    <row r="1816" spans="11:16">
      <c r="K1816" s="339">
        <v>47502</v>
      </c>
      <c r="L1816" s="171" t="s">
        <v>839</v>
      </c>
      <c r="N1816" s="171" t="s">
        <v>843</v>
      </c>
      <c r="O1816" s="171" t="s">
        <v>841</v>
      </c>
      <c r="P1816" s="171" t="s">
        <v>842</v>
      </c>
    </row>
    <row r="1817" spans="11:16">
      <c r="K1817" s="339">
        <v>47503</v>
      </c>
      <c r="L1817" s="171" t="s">
        <v>840</v>
      </c>
      <c r="N1817" s="171" t="s">
        <v>843</v>
      </c>
      <c r="O1817" s="171" t="s">
        <v>770</v>
      </c>
      <c r="P1817" s="171" t="s">
        <v>842</v>
      </c>
    </row>
    <row r="1818" spans="11:16">
      <c r="K1818" s="339">
        <v>47504</v>
      </c>
      <c r="L1818" s="171" t="s">
        <v>833</v>
      </c>
      <c r="N1818" s="171" t="s">
        <v>842</v>
      </c>
      <c r="O1818" s="171" t="s">
        <v>843</v>
      </c>
      <c r="P1818" s="171" t="s">
        <v>841</v>
      </c>
    </row>
    <row r="1819" spans="11:16">
      <c r="K1819" s="339">
        <v>47505</v>
      </c>
      <c r="L1819" s="171" t="s">
        <v>835</v>
      </c>
      <c r="N1819" s="171" t="s">
        <v>842</v>
      </c>
      <c r="O1819" s="171" t="s">
        <v>843</v>
      </c>
      <c r="P1819" s="171" t="s">
        <v>847</v>
      </c>
    </row>
    <row r="1820" spans="11:16">
      <c r="K1820" s="339">
        <v>47506</v>
      </c>
      <c r="L1820" s="171" t="s">
        <v>836</v>
      </c>
      <c r="N1820" s="171" t="s">
        <v>842</v>
      </c>
      <c r="O1820" s="171" t="s">
        <v>843</v>
      </c>
      <c r="P1820" s="171" t="s">
        <v>770</v>
      </c>
    </row>
    <row r="1821" spans="11:16">
      <c r="K1821" s="339">
        <v>47507</v>
      </c>
      <c r="L1821" s="171" t="s">
        <v>837</v>
      </c>
      <c r="N1821" s="171" t="s">
        <v>842</v>
      </c>
      <c r="O1821" s="171" t="s">
        <v>843</v>
      </c>
      <c r="P1821" s="171" t="s">
        <v>770</v>
      </c>
    </row>
    <row r="1822" spans="11:16">
      <c r="K1822" s="339">
        <v>47508</v>
      </c>
      <c r="L1822" s="171" t="s">
        <v>838</v>
      </c>
      <c r="N1822" s="171" t="s">
        <v>842</v>
      </c>
      <c r="O1822" s="171" t="s">
        <v>843</v>
      </c>
      <c r="P1822" s="171" t="s">
        <v>841</v>
      </c>
    </row>
    <row r="1823" spans="11:16">
      <c r="K1823" s="339">
        <v>47509</v>
      </c>
      <c r="L1823" s="171" t="s">
        <v>839</v>
      </c>
      <c r="N1823" s="171" t="s">
        <v>842</v>
      </c>
      <c r="O1823" s="171" t="s">
        <v>843</v>
      </c>
      <c r="P1823" s="171" t="s">
        <v>841</v>
      </c>
    </row>
    <row r="1824" spans="11:16">
      <c r="K1824" s="339">
        <v>47510</v>
      </c>
      <c r="L1824" s="171" t="s">
        <v>840</v>
      </c>
      <c r="N1824" s="171" t="s">
        <v>842</v>
      </c>
      <c r="O1824" s="171" t="s">
        <v>843</v>
      </c>
      <c r="P1824" s="171" t="s">
        <v>841</v>
      </c>
    </row>
    <row r="1825" spans="11:16">
      <c r="K1825" s="339">
        <v>47511</v>
      </c>
      <c r="L1825" s="171" t="s">
        <v>833</v>
      </c>
      <c r="N1825" s="171" t="s">
        <v>841</v>
      </c>
      <c r="O1825" s="171" t="s">
        <v>842</v>
      </c>
      <c r="P1825" s="171" t="s">
        <v>843</v>
      </c>
    </row>
    <row r="1826" spans="11:16">
      <c r="K1826" s="339">
        <v>47512</v>
      </c>
      <c r="L1826" s="171" t="s">
        <v>835</v>
      </c>
      <c r="N1826" s="171" t="s">
        <v>841</v>
      </c>
      <c r="O1826" s="171" t="s">
        <v>842</v>
      </c>
      <c r="P1826" s="171" t="s">
        <v>843</v>
      </c>
    </row>
    <row r="1827" spans="11:16">
      <c r="K1827" s="339">
        <v>47513</v>
      </c>
      <c r="L1827" s="171" t="s">
        <v>836</v>
      </c>
      <c r="N1827" s="171" t="s">
        <v>841</v>
      </c>
      <c r="O1827" s="171" t="s">
        <v>842</v>
      </c>
      <c r="P1827" s="171" t="s">
        <v>843</v>
      </c>
    </row>
    <row r="1828" spans="11:16">
      <c r="K1828" s="339">
        <v>47514</v>
      </c>
      <c r="L1828" s="171" t="s">
        <v>837</v>
      </c>
      <c r="N1828" s="171" t="s">
        <v>841</v>
      </c>
      <c r="O1828" s="171" t="s">
        <v>842</v>
      </c>
      <c r="P1828" s="171" t="s">
        <v>849</v>
      </c>
    </row>
    <row r="1829" spans="11:16">
      <c r="K1829" s="339">
        <v>47515</v>
      </c>
      <c r="L1829" s="171" t="s">
        <v>838</v>
      </c>
      <c r="N1829" s="171" t="s">
        <v>841</v>
      </c>
      <c r="O1829" s="171" t="s">
        <v>842</v>
      </c>
      <c r="P1829" s="171" t="s">
        <v>843</v>
      </c>
    </row>
    <row r="1830" spans="11:16">
      <c r="K1830" s="339">
        <v>47516</v>
      </c>
      <c r="L1830" s="171" t="s">
        <v>839</v>
      </c>
      <c r="N1830" s="171" t="s">
        <v>841</v>
      </c>
      <c r="O1830" s="171" t="s">
        <v>842</v>
      </c>
      <c r="P1830" s="171" t="s">
        <v>843</v>
      </c>
    </row>
    <row r="1831" spans="11:16">
      <c r="K1831" s="339">
        <v>47517</v>
      </c>
      <c r="L1831" s="171" t="s">
        <v>840</v>
      </c>
      <c r="N1831" s="171" t="s">
        <v>841</v>
      </c>
      <c r="O1831" s="171" t="s">
        <v>842</v>
      </c>
      <c r="P1831" s="171" t="s">
        <v>843</v>
      </c>
    </row>
    <row r="1832" spans="11:16">
      <c r="K1832" s="339">
        <v>47518</v>
      </c>
      <c r="L1832" s="171" t="s">
        <v>833</v>
      </c>
      <c r="N1832" s="171" t="s">
        <v>843</v>
      </c>
      <c r="O1832" s="171" t="s">
        <v>841</v>
      </c>
      <c r="P1832" s="171" t="s">
        <v>842</v>
      </c>
    </row>
    <row r="1833" spans="11:16">
      <c r="K1833" s="339">
        <v>47519</v>
      </c>
      <c r="L1833" s="171" t="s">
        <v>835</v>
      </c>
      <c r="N1833" s="171" t="s">
        <v>843</v>
      </c>
      <c r="O1833" s="171" t="s">
        <v>841</v>
      </c>
      <c r="P1833" s="171" t="s">
        <v>842</v>
      </c>
    </row>
    <row r="1834" spans="11:16">
      <c r="K1834" s="339">
        <v>47520</v>
      </c>
      <c r="L1834" s="171" t="s">
        <v>836</v>
      </c>
      <c r="N1834" s="171" t="s">
        <v>843</v>
      </c>
      <c r="O1834" s="171" t="s">
        <v>841</v>
      </c>
      <c r="P1834" s="171" t="s">
        <v>842</v>
      </c>
    </row>
    <row r="1835" spans="11:16">
      <c r="K1835" s="339">
        <v>47521</v>
      </c>
      <c r="L1835" s="171" t="s">
        <v>837</v>
      </c>
      <c r="N1835" s="171" t="s">
        <v>843</v>
      </c>
      <c r="O1835" s="171" t="s">
        <v>841</v>
      </c>
      <c r="P1835" s="171" t="s">
        <v>771</v>
      </c>
    </row>
    <row r="1836" spans="11:16">
      <c r="K1836" s="339">
        <v>47522</v>
      </c>
      <c r="L1836" s="171" t="s">
        <v>838</v>
      </c>
      <c r="N1836" s="171" t="s">
        <v>843</v>
      </c>
      <c r="O1836" s="171" t="s">
        <v>841</v>
      </c>
      <c r="P1836" s="171" t="s">
        <v>842</v>
      </c>
    </row>
    <row r="1837" spans="11:16">
      <c r="K1837" s="339">
        <v>47523</v>
      </c>
      <c r="L1837" s="171" t="s">
        <v>839</v>
      </c>
      <c r="N1837" s="171" t="s">
        <v>843</v>
      </c>
      <c r="O1837" s="171" t="s">
        <v>841</v>
      </c>
      <c r="P1837" s="171" t="s">
        <v>842</v>
      </c>
    </row>
    <row r="1838" spans="11:16">
      <c r="K1838" s="339">
        <v>47524</v>
      </c>
      <c r="L1838" s="171" t="s">
        <v>840</v>
      </c>
      <c r="N1838" s="171" t="s">
        <v>843</v>
      </c>
      <c r="O1838" s="171" t="s">
        <v>841</v>
      </c>
      <c r="P1838" s="171" t="s">
        <v>842</v>
      </c>
    </row>
    <row r="1839" spans="11:16">
      <c r="K1839" s="339">
        <v>47525</v>
      </c>
      <c r="L1839" s="171" t="s">
        <v>833</v>
      </c>
      <c r="N1839" s="171" t="s">
        <v>842</v>
      </c>
      <c r="O1839" s="171" t="s">
        <v>843</v>
      </c>
      <c r="P1839" s="171" t="s">
        <v>841</v>
      </c>
    </row>
    <row r="1840" spans="11:16">
      <c r="K1840" s="339">
        <v>47526</v>
      </c>
      <c r="L1840" s="171" t="s">
        <v>835</v>
      </c>
      <c r="N1840" s="171" t="s">
        <v>842</v>
      </c>
      <c r="O1840" s="171" t="s">
        <v>843</v>
      </c>
      <c r="P1840" s="171" t="s">
        <v>841</v>
      </c>
    </row>
    <row r="1841" spans="11:16">
      <c r="K1841" s="339">
        <v>47527</v>
      </c>
      <c r="L1841" s="171" t="s">
        <v>836</v>
      </c>
      <c r="N1841" s="171" t="s">
        <v>842</v>
      </c>
      <c r="O1841" s="171" t="s">
        <v>843</v>
      </c>
      <c r="P1841" s="171" t="s">
        <v>841</v>
      </c>
    </row>
    <row r="1842" spans="11:16">
      <c r="K1842" s="339">
        <v>47528</v>
      </c>
      <c r="L1842" s="171" t="s">
        <v>837</v>
      </c>
      <c r="N1842" s="171" t="s">
        <v>842</v>
      </c>
      <c r="O1842" s="171" t="s">
        <v>843</v>
      </c>
      <c r="P1842" s="171" t="s">
        <v>841</v>
      </c>
    </row>
    <row r="1843" spans="11:16">
      <c r="K1843" s="339">
        <v>47529</v>
      </c>
      <c r="L1843" s="171" t="s">
        <v>838</v>
      </c>
      <c r="N1843" s="171" t="s">
        <v>842</v>
      </c>
      <c r="O1843" s="171" t="s">
        <v>843</v>
      </c>
      <c r="P1843" s="171" t="s">
        <v>841</v>
      </c>
    </row>
    <row r="1844" spans="11:16">
      <c r="K1844" s="339">
        <v>47530</v>
      </c>
      <c r="L1844" s="171" t="s">
        <v>839</v>
      </c>
      <c r="N1844" s="171" t="s">
        <v>771</v>
      </c>
      <c r="O1844" s="171" t="s">
        <v>843</v>
      </c>
      <c r="P1844" s="171" t="s">
        <v>841</v>
      </c>
    </row>
    <row r="1845" spans="11:16">
      <c r="K1845" s="339">
        <v>47531</v>
      </c>
      <c r="L1845" s="171" t="s">
        <v>840</v>
      </c>
      <c r="N1845" s="171" t="s">
        <v>842</v>
      </c>
      <c r="O1845" s="171" t="s">
        <v>843</v>
      </c>
      <c r="P1845" s="171" t="s">
        <v>841</v>
      </c>
    </row>
    <row r="1846" spans="11:16">
      <c r="K1846" s="339">
        <v>47532</v>
      </c>
      <c r="L1846" s="171" t="s">
        <v>833</v>
      </c>
      <c r="N1846" s="171" t="s">
        <v>841</v>
      </c>
      <c r="O1846" s="171" t="s">
        <v>771</v>
      </c>
      <c r="P1846" s="171" t="s">
        <v>843</v>
      </c>
    </row>
    <row r="1847" spans="11:16">
      <c r="K1847" s="339">
        <v>47533</v>
      </c>
      <c r="L1847" s="171" t="s">
        <v>835</v>
      </c>
      <c r="N1847" s="171" t="s">
        <v>841</v>
      </c>
      <c r="O1847" s="171" t="s">
        <v>842</v>
      </c>
      <c r="P1847" s="171" t="s">
        <v>843</v>
      </c>
    </row>
    <row r="1848" spans="11:16">
      <c r="K1848" s="339">
        <v>47534</v>
      </c>
      <c r="L1848" s="171" t="s">
        <v>836</v>
      </c>
      <c r="N1848" s="171" t="s">
        <v>841</v>
      </c>
      <c r="O1848" s="171" t="s">
        <v>842</v>
      </c>
      <c r="P1848" s="171" t="s">
        <v>843</v>
      </c>
    </row>
    <row r="1849" spans="11:16">
      <c r="K1849" s="339">
        <v>47535</v>
      </c>
      <c r="L1849" s="171" t="s">
        <v>837</v>
      </c>
      <c r="N1849" s="171" t="s">
        <v>841</v>
      </c>
      <c r="O1849" s="171" t="s">
        <v>842</v>
      </c>
      <c r="P1849" s="171" t="s">
        <v>843</v>
      </c>
    </row>
    <row r="1850" spans="11:16">
      <c r="K1850" s="339">
        <v>47536</v>
      </c>
      <c r="L1850" s="171" t="s">
        <v>838</v>
      </c>
      <c r="N1850" s="171" t="s">
        <v>841</v>
      </c>
      <c r="O1850" s="171" t="s">
        <v>842</v>
      </c>
      <c r="P1850" s="171" t="s">
        <v>843</v>
      </c>
    </row>
    <row r="1851" spans="11:16">
      <c r="K1851" s="339">
        <v>47537</v>
      </c>
      <c r="L1851" s="171" t="s">
        <v>839</v>
      </c>
      <c r="N1851" s="171" t="s">
        <v>841</v>
      </c>
      <c r="O1851" s="171" t="s">
        <v>842</v>
      </c>
      <c r="P1851" s="171" t="s">
        <v>843</v>
      </c>
    </row>
    <row r="1852" spans="11:16">
      <c r="K1852" s="339">
        <v>47538</v>
      </c>
      <c r="L1852" s="171" t="s">
        <v>840</v>
      </c>
      <c r="N1852" s="171" t="s">
        <v>847</v>
      </c>
      <c r="O1852" s="171" t="s">
        <v>842</v>
      </c>
      <c r="P1852" s="171" t="s">
        <v>843</v>
      </c>
    </row>
    <row r="1853" spans="11:16">
      <c r="K1853" s="339">
        <v>47539</v>
      </c>
      <c r="L1853" s="171" t="s">
        <v>833</v>
      </c>
      <c r="N1853" s="171" t="s">
        <v>843</v>
      </c>
      <c r="O1853" s="171" t="s">
        <v>841</v>
      </c>
      <c r="P1853" s="171" t="s">
        <v>842</v>
      </c>
    </row>
    <row r="1854" spans="11:16">
      <c r="K1854" s="339">
        <v>47540</v>
      </c>
      <c r="L1854" s="171" t="s">
        <v>835</v>
      </c>
      <c r="N1854" s="171" t="s">
        <v>843</v>
      </c>
      <c r="O1854" s="171" t="s">
        <v>841</v>
      </c>
      <c r="P1854" s="171" t="s">
        <v>842</v>
      </c>
    </row>
    <row r="1855" spans="11:16">
      <c r="K1855" s="339">
        <v>47541</v>
      </c>
      <c r="L1855" s="171" t="s">
        <v>836</v>
      </c>
      <c r="N1855" s="171" t="s">
        <v>843</v>
      </c>
      <c r="O1855" s="171" t="s">
        <v>841</v>
      </c>
      <c r="P1855" s="171" t="s">
        <v>771</v>
      </c>
    </row>
    <row r="1856" spans="11:16">
      <c r="K1856" s="339">
        <v>47542</v>
      </c>
      <c r="L1856" s="171" t="s">
        <v>837</v>
      </c>
      <c r="N1856" s="171" t="s">
        <v>843</v>
      </c>
      <c r="O1856" s="171" t="s">
        <v>841</v>
      </c>
      <c r="P1856" s="171" t="s">
        <v>842</v>
      </c>
    </row>
    <row r="1857" spans="11:16">
      <c r="K1857" s="339">
        <v>47543</v>
      </c>
      <c r="L1857" s="171" t="s">
        <v>838</v>
      </c>
      <c r="N1857" s="171" t="s">
        <v>843</v>
      </c>
      <c r="O1857" s="171" t="s">
        <v>841</v>
      </c>
      <c r="P1857" s="171" t="s">
        <v>842</v>
      </c>
    </row>
    <row r="1858" spans="11:16">
      <c r="K1858" s="339">
        <v>47544</v>
      </c>
      <c r="L1858" s="171" t="s">
        <v>839</v>
      </c>
      <c r="N1858" s="171" t="s">
        <v>843</v>
      </c>
      <c r="O1858" s="171" t="s">
        <v>841</v>
      </c>
      <c r="P1858" s="171" t="s">
        <v>842</v>
      </c>
    </row>
    <row r="1859" spans="11:16">
      <c r="K1859" s="339">
        <v>47545</v>
      </c>
      <c r="L1859" s="171" t="s">
        <v>840</v>
      </c>
      <c r="N1859" s="171" t="s">
        <v>843</v>
      </c>
      <c r="O1859" s="171" t="s">
        <v>841</v>
      </c>
      <c r="P1859" s="171" t="s">
        <v>842</v>
      </c>
    </row>
    <row r="1860" spans="11:16">
      <c r="K1860" s="339">
        <v>47546</v>
      </c>
      <c r="L1860" s="171" t="s">
        <v>833</v>
      </c>
      <c r="N1860" s="171" t="s">
        <v>842</v>
      </c>
      <c r="O1860" s="171" t="s">
        <v>843</v>
      </c>
      <c r="P1860" s="171" t="s">
        <v>770</v>
      </c>
    </row>
    <row r="1861" spans="11:16">
      <c r="K1861" s="339">
        <v>47547</v>
      </c>
      <c r="L1861" s="171" t="s">
        <v>835</v>
      </c>
      <c r="N1861" s="171" t="s">
        <v>842</v>
      </c>
      <c r="O1861" s="171" t="s">
        <v>843</v>
      </c>
      <c r="P1861" s="171" t="s">
        <v>841</v>
      </c>
    </row>
    <row r="1862" spans="11:16">
      <c r="K1862" s="339">
        <v>47548</v>
      </c>
      <c r="L1862" s="171" t="s">
        <v>836</v>
      </c>
      <c r="N1862" s="171" t="s">
        <v>842</v>
      </c>
      <c r="O1862" s="171" t="s">
        <v>843</v>
      </c>
      <c r="P1862" s="171" t="s">
        <v>841</v>
      </c>
    </row>
    <row r="1863" spans="11:16">
      <c r="K1863" s="339">
        <v>47549</v>
      </c>
      <c r="L1863" s="171" t="s">
        <v>837</v>
      </c>
      <c r="N1863" s="171" t="s">
        <v>842</v>
      </c>
      <c r="O1863" s="171" t="s">
        <v>843</v>
      </c>
      <c r="P1863" s="171" t="s">
        <v>841</v>
      </c>
    </row>
    <row r="1864" spans="11:16">
      <c r="K1864" s="339">
        <v>47550</v>
      </c>
      <c r="L1864" s="171" t="s">
        <v>838</v>
      </c>
      <c r="N1864" s="171" t="s">
        <v>771</v>
      </c>
      <c r="O1864" s="171" t="s">
        <v>843</v>
      </c>
      <c r="P1864" s="171" t="s">
        <v>841</v>
      </c>
    </row>
    <row r="1865" spans="11:16">
      <c r="K1865" s="339">
        <v>47551</v>
      </c>
      <c r="L1865" s="171" t="s">
        <v>839</v>
      </c>
      <c r="N1865" s="171" t="s">
        <v>842</v>
      </c>
      <c r="O1865" s="171" t="s">
        <v>772</v>
      </c>
      <c r="P1865" s="171" t="s">
        <v>841</v>
      </c>
    </row>
    <row r="1866" spans="11:16">
      <c r="K1866" s="339">
        <v>47552</v>
      </c>
      <c r="L1866" s="171" t="s">
        <v>840</v>
      </c>
      <c r="N1866" s="171" t="s">
        <v>842</v>
      </c>
      <c r="O1866" s="171" t="s">
        <v>843</v>
      </c>
      <c r="P1866" s="171" t="s">
        <v>841</v>
      </c>
    </row>
    <row r="1867" spans="11:16">
      <c r="K1867" s="339">
        <v>47553</v>
      </c>
      <c r="L1867" s="171" t="s">
        <v>833</v>
      </c>
      <c r="N1867" s="171" t="s">
        <v>841</v>
      </c>
      <c r="O1867" s="171" t="s">
        <v>842</v>
      </c>
      <c r="P1867" s="171" t="s">
        <v>843</v>
      </c>
    </row>
    <row r="1868" spans="11:16">
      <c r="K1868" s="339">
        <v>47554</v>
      </c>
      <c r="L1868" s="171" t="s">
        <v>835</v>
      </c>
      <c r="N1868" s="171" t="s">
        <v>841</v>
      </c>
      <c r="O1868" s="171" t="s">
        <v>842</v>
      </c>
      <c r="P1868" s="171" t="s">
        <v>843</v>
      </c>
    </row>
    <row r="1869" spans="11:16">
      <c r="K1869" s="339">
        <v>47555</v>
      </c>
      <c r="L1869" s="171" t="s">
        <v>836</v>
      </c>
      <c r="N1869" s="171" t="s">
        <v>841</v>
      </c>
      <c r="O1869" s="171" t="s">
        <v>842</v>
      </c>
      <c r="P1869" s="171" t="s">
        <v>843</v>
      </c>
    </row>
    <row r="1870" spans="11:16">
      <c r="K1870" s="339">
        <v>47556</v>
      </c>
      <c r="L1870" s="171" t="s">
        <v>837</v>
      </c>
      <c r="N1870" s="171" t="s">
        <v>841</v>
      </c>
      <c r="O1870" s="171" t="s">
        <v>842</v>
      </c>
      <c r="P1870" s="171" t="s">
        <v>843</v>
      </c>
    </row>
    <row r="1871" spans="11:16">
      <c r="K1871" s="339">
        <v>47557</v>
      </c>
      <c r="L1871" s="171" t="s">
        <v>838</v>
      </c>
      <c r="N1871" s="171" t="s">
        <v>841</v>
      </c>
      <c r="O1871" s="171" t="s">
        <v>842</v>
      </c>
      <c r="P1871" s="171" t="s">
        <v>843</v>
      </c>
    </row>
    <row r="1872" spans="11:16">
      <c r="K1872" s="339">
        <v>47558</v>
      </c>
      <c r="L1872" s="171" t="s">
        <v>839</v>
      </c>
      <c r="N1872" s="171" t="s">
        <v>847</v>
      </c>
      <c r="O1872" s="171" t="s">
        <v>842</v>
      </c>
      <c r="P1872" s="171" t="s">
        <v>843</v>
      </c>
    </row>
    <row r="1873" spans="11:16">
      <c r="K1873" s="339">
        <v>47559</v>
      </c>
      <c r="L1873" s="171" t="s">
        <v>840</v>
      </c>
      <c r="N1873" s="171" t="s">
        <v>841</v>
      </c>
      <c r="O1873" s="171" t="s">
        <v>842</v>
      </c>
      <c r="P1873" s="171" t="s">
        <v>843</v>
      </c>
    </row>
    <row r="1874" spans="11:16">
      <c r="K1874" s="339">
        <v>47560</v>
      </c>
      <c r="L1874" s="171" t="s">
        <v>833</v>
      </c>
      <c r="N1874" s="171" t="s">
        <v>843</v>
      </c>
      <c r="O1874" s="171" t="s">
        <v>841</v>
      </c>
      <c r="P1874" s="171" t="s">
        <v>842</v>
      </c>
    </row>
    <row r="1875" spans="11:16">
      <c r="K1875" s="339">
        <v>47561</v>
      </c>
      <c r="L1875" s="171" t="s">
        <v>835</v>
      </c>
      <c r="N1875" s="171" t="s">
        <v>843</v>
      </c>
      <c r="O1875" s="171" t="s">
        <v>841</v>
      </c>
      <c r="P1875" s="171" t="s">
        <v>842</v>
      </c>
    </row>
    <row r="1876" spans="11:16">
      <c r="K1876" s="339">
        <v>47562</v>
      </c>
      <c r="L1876" s="171" t="s">
        <v>836</v>
      </c>
      <c r="N1876" s="171" t="s">
        <v>843</v>
      </c>
      <c r="O1876" s="171" t="s">
        <v>841</v>
      </c>
      <c r="P1876" s="171" t="s">
        <v>842</v>
      </c>
    </row>
    <row r="1877" spans="11:16">
      <c r="K1877" s="339">
        <v>47563</v>
      </c>
      <c r="L1877" s="171" t="s">
        <v>837</v>
      </c>
      <c r="N1877" s="171" t="s">
        <v>843</v>
      </c>
      <c r="O1877" s="171" t="s">
        <v>841</v>
      </c>
      <c r="P1877" s="171" t="s">
        <v>842</v>
      </c>
    </row>
    <row r="1878" spans="11:16">
      <c r="K1878" s="339">
        <v>47564</v>
      </c>
      <c r="L1878" s="171" t="s">
        <v>838</v>
      </c>
      <c r="N1878" s="171" t="s">
        <v>843</v>
      </c>
      <c r="O1878" s="171" t="s">
        <v>841</v>
      </c>
      <c r="P1878" s="171" t="s">
        <v>842</v>
      </c>
    </row>
    <row r="1879" spans="11:16">
      <c r="K1879" s="339">
        <v>47565</v>
      </c>
      <c r="L1879" s="171" t="s">
        <v>839</v>
      </c>
      <c r="N1879" s="171" t="s">
        <v>772</v>
      </c>
      <c r="O1879" s="171" t="s">
        <v>841</v>
      </c>
      <c r="P1879" s="171" t="s">
        <v>842</v>
      </c>
    </row>
    <row r="1880" spans="11:16">
      <c r="K1880" s="339">
        <v>47566</v>
      </c>
      <c r="L1880" s="171" t="s">
        <v>840</v>
      </c>
      <c r="N1880" s="171" t="s">
        <v>843</v>
      </c>
      <c r="O1880" s="171" t="s">
        <v>841</v>
      </c>
      <c r="P1880" s="171" t="s">
        <v>842</v>
      </c>
    </row>
    <row r="1881" spans="11:16">
      <c r="K1881" s="339">
        <v>47567</v>
      </c>
      <c r="L1881" s="171" t="s">
        <v>833</v>
      </c>
      <c r="N1881" s="171" t="s">
        <v>842</v>
      </c>
      <c r="O1881" s="171" t="s">
        <v>843</v>
      </c>
      <c r="P1881" s="171" t="s">
        <v>841</v>
      </c>
    </row>
    <row r="1882" spans="11:16">
      <c r="K1882" s="339">
        <v>47568</v>
      </c>
      <c r="L1882" s="171" t="s">
        <v>835</v>
      </c>
      <c r="N1882" s="171" t="s">
        <v>842</v>
      </c>
      <c r="O1882" s="171" t="s">
        <v>843</v>
      </c>
      <c r="P1882" s="171" t="s">
        <v>841</v>
      </c>
    </row>
    <row r="1883" spans="11:16">
      <c r="K1883" s="339">
        <v>47569</v>
      </c>
      <c r="L1883" s="171" t="s">
        <v>836</v>
      </c>
      <c r="N1883" s="171" t="s">
        <v>842</v>
      </c>
      <c r="O1883" s="171" t="s">
        <v>843</v>
      </c>
      <c r="P1883" s="171" t="s">
        <v>841</v>
      </c>
    </row>
    <row r="1884" spans="11:16">
      <c r="K1884" s="339">
        <v>47570</v>
      </c>
      <c r="L1884" s="171" t="s">
        <v>837</v>
      </c>
      <c r="N1884" s="171" t="s">
        <v>842</v>
      </c>
      <c r="O1884" s="171" t="s">
        <v>843</v>
      </c>
      <c r="P1884" s="171" t="s">
        <v>841</v>
      </c>
    </row>
    <row r="1885" spans="11:16">
      <c r="K1885" s="339">
        <v>47571</v>
      </c>
      <c r="L1885" s="171" t="s">
        <v>838</v>
      </c>
      <c r="N1885" s="171" t="s">
        <v>842</v>
      </c>
      <c r="O1885" s="171" t="s">
        <v>843</v>
      </c>
      <c r="P1885" s="171" t="s">
        <v>841</v>
      </c>
    </row>
    <row r="1886" spans="11:16">
      <c r="K1886" s="339">
        <v>47572</v>
      </c>
      <c r="L1886" s="171" t="s">
        <v>839</v>
      </c>
      <c r="N1886" s="171" t="s">
        <v>842</v>
      </c>
      <c r="O1886" s="171" t="s">
        <v>843</v>
      </c>
      <c r="P1886" s="171" t="s">
        <v>841</v>
      </c>
    </row>
    <row r="1887" spans="11:16">
      <c r="K1887" s="339">
        <v>47573</v>
      </c>
      <c r="L1887" s="171" t="s">
        <v>840</v>
      </c>
      <c r="N1887" s="171" t="s">
        <v>848</v>
      </c>
      <c r="O1887" s="171" t="s">
        <v>843</v>
      </c>
      <c r="P1887" s="171" t="s">
        <v>841</v>
      </c>
    </row>
    <row r="1888" spans="11:16">
      <c r="K1888" s="339">
        <v>47574</v>
      </c>
      <c r="L1888" s="171" t="s">
        <v>833</v>
      </c>
      <c r="N1888" s="171" t="s">
        <v>841</v>
      </c>
      <c r="O1888" s="171" t="s">
        <v>842</v>
      </c>
      <c r="P1888" s="171" t="s">
        <v>843</v>
      </c>
    </row>
    <row r="1889" spans="11:16">
      <c r="K1889" s="339">
        <v>47575</v>
      </c>
      <c r="L1889" s="171" t="s">
        <v>835</v>
      </c>
      <c r="N1889" s="171" t="s">
        <v>841</v>
      </c>
      <c r="O1889" s="171" t="s">
        <v>842</v>
      </c>
      <c r="P1889" s="171" t="s">
        <v>843</v>
      </c>
    </row>
    <row r="1890" spans="11:16">
      <c r="K1890" s="339">
        <v>47576</v>
      </c>
      <c r="L1890" s="171" t="s">
        <v>836</v>
      </c>
      <c r="N1890" s="171" t="s">
        <v>841</v>
      </c>
      <c r="O1890" s="171" t="s">
        <v>842</v>
      </c>
      <c r="P1890" s="171" t="s">
        <v>843</v>
      </c>
    </row>
    <row r="1891" spans="11:16">
      <c r="K1891" s="339">
        <v>47577</v>
      </c>
      <c r="L1891" s="171" t="s">
        <v>837</v>
      </c>
      <c r="N1891" s="171" t="s">
        <v>841</v>
      </c>
      <c r="O1891" s="171" t="s">
        <v>842</v>
      </c>
      <c r="P1891" s="171" t="s">
        <v>843</v>
      </c>
    </row>
    <row r="1892" spans="11:16">
      <c r="K1892" s="339">
        <v>47578</v>
      </c>
      <c r="L1892" s="171" t="s">
        <v>838</v>
      </c>
      <c r="N1892" s="171" t="s">
        <v>841</v>
      </c>
      <c r="O1892" s="171" t="s">
        <v>842</v>
      </c>
      <c r="P1892" s="171" t="s">
        <v>843</v>
      </c>
    </row>
    <row r="1893" spans="11:16">
      <c r="K1893" s="339">
        <v>47579</v>
      </c>
      <c r="L1893" s="171" t="s">
        <v>839</v>
      </c>
      <c r="N1893" s="171" t="s">
        <v>841</v>
      </c>
      <c r="O1893" s="171" t="s">
        <v>842</v>
      </c>
      <c r="P1893" s="171" t="s">
        <v>843</v>
      </c>
    </row>
    <row r="1894" spans="11:16">
      <c r="K1894" s="339">
        <v>47580</v>
      </c>
      <c r="L1894" s="171" t="s">
        <v>840</v>
      </c>
      <c r="N1894" s="171" t="s">
        <v>770</v>
      </c>
      <c r="O1894" s="171" t="s">
        <v>842</v>
      </c>
      <c r="P1894" s="171" t="s">
        <v>843</v>
      </c>
    </row>
    <row r="1895" spans="11:16">
      <c r="K1895" s="339">
        <v>47581</v>
      </c>
      <c r="L1895" s="171" t="s">
        <v>833</v>
      </c>
      <c r="N1895" s="171" t="s">
        <v>843</v>
      </c>
      <c r="O1895" s="171" t="s">
        <v>841</v>
      </c>
      <c r="P1895" s="171" t="s">
        <v>842</v>
      </c>
    </row>
    <row r="1896" spans="11:16">
      <c r="K1896" s="339">
        <v>47582</v>
      </c>
      <c r="L1896" s="171" t="s">
        <v>835</v>
      </c>
      <c r="N1896" s="171" t="s">
        <v>843</v>
      </c>
      <c r="O1896" s="171" t="s">
        <v>841</v>
      </c>
      <c r="P1896" s="171" t="s">
        <v>842</v>
      </c>
    </row>
    <row r="1897" spans="11:16">
      <c r="K1897" s="339">
        <v>47583</v>
      </c>
      <c r="L1897" s="171" t="s">
        <v>836</v>
      </c>
      <c r="N1897" s="171" t="s">
        <v>843</v>
      </c>
      <c r="O1897" s="171" t="s">
        <v>841</v>
      </c>
      <c r="P1897" s="171" t="s">
        <v>842</v>
      </c>
    </row>
    <row r="1898" spans="11:16">
      <c r="K1898" s="339">
        <v>47584</v>
      </c>
      <c r="L1898" s="171" t="s">
        <v>837</v>
      </c>
      <c r="N1898" s="171" t="s">
        <v>843</v>
      </c>
      <c r="O1898" s="171" t="s">
        <v>841</v>
      </c>
      <c r="P1898" s="171" t="s">
        <v>842</v>
      </c>
    </row>
    <row r="1899" spans="11:16">
      <c r="K1899" s="339">
        <v>47585</v>
      </c>
      <c r="L1899" s="171" t="s">
        <v>838</v>
      </c>
      <c r="N1899" s="171" t="s">
        <v>843</v>
      </c>
      <c r="O1899" s="171" t="s">
        <v>841</v>
      </c>
      <c r="P1899" s="171" t="s">
        <v>842</v>
      </c>
    </row>
    <row r="1900" spans="11:16">
      <c r="K1900" s="339">
        <v>47586</v>
      </c>
      <c r="L1900" s="171" t="s">
        <v>839</v>
      </c>
      <c r="N1900" s="171" t="s">
        <v>843</v>
      </c>
      <c r="O1900" s="171" t="s">
        <v>841</v>
      </c>
      <c r="P1900" s="171" t="s">
        <v>842</v>
      </c>
    </row>
    <row r="1901" spans="11:16">
      <c r="K1901" s="339">
        <v>47587</v>
      </c>
      <c r="L1901" s="171" t="s">
        <v>840</v>
      </c>
      <c r="N1901" s="171" t="s">
        <v>843</v>
      </c>
      <c r="O1901" s="171" t="s">
        <v>841</v>
      </c>
      <c r="P1901" s="171" t="s">
        <v>842</v>
      </c>
    </row>
    <row r="1902" spans="11:16">
      <c r="K1902" s="339">
        <v>47588</v>
      </c>
      <c r="L1902" s="171" t="s">
        <v>833</v>
      </c>
      <c r="N1902" s="171" t="s">
        <v>842</v>
      </c>
      <c r="O1902" s="171" t="s">
        <v>772</v>
      </c>
      <c r="P1902" s="171" t="s">
        <v>841</v>
      </c>
    </row>
    <row r="1903" spans="11:16">
      <c r="K1903" s="339">
        <v>47589</v>
      </c>
      <c r="L1903" s="171" t="s">
        <v>835</v>
      </c>
      <c r="N1903" s="171" t="s">
        <v>842</v>
      </c>
      <c r="O1903" s="171" t="s">
        <v>843</v>
      </c>
      <c r="P1903" s="171" t="s">
        <v>841</v>
      </c>
    </row>
    <row r="1904" spans="11:16">
      <c r="K1904" s="339">
        <v>47590</v>
      </c>
      <c r="L1904" s="171" t="s">
        <v>836</v>
      </c>
      <c r="N1904" s="171" t="s">
        <v>842</v>
      </c>
      <c r="O1904" s="171" t="s">
        <v>843</v>
      </c>
      <c r="P1904" s="171" t="s">
        <v>770</v>
      </c>
    </row>
    <row r="1905" spans="11:16">
      <c r="K1905" s="339">
        <v>47591</v>
      </c>
      <c r="L1905" s="171" t="s">
        <v>837</v>
      </c>
      <c r="N1905" s="171" t="s">
        <v>842</v>
      </c>
      <c r="O1905" s="171" t="s">
        <v>843</v>
      </c>
      <c r="P1905" s="171" t="s">
        <v>841</v>
      </c>
    </row>
    <row r="1906" spans="11:16">
      <c r="K1906" s="339">
        <v>47592</v>
      </c>
      <c r="L1906" s="171" t="s">
        <v>838</v>
      </c>
      <c r="N1906" s="171" t="s">
        <v>842</v>
      </c>
      <c r="O1906" s="171" t="s">
        <v>843</v>
      </c>
      <c r="P1906" s="171" t="s">
        <v>841</v>
      </c>
    </row>
    <row r="1907" spans="11:16">
      <c r="K1907" s="339">
        <v>47593</v>
      </c>
      <c r="L1907" s="171" t="s">
        <v>839</v>
      </c>
      <c r="N1907" s="171" t="s">
        <v>842</v>
      </c>
      <c r="O1907" s="171" t="s">
        <v>843</v>
      </c>
      <c r="P1907" s="171" t="s">
        <v>841</v>
      </c>
    </row>
    <row r="1908" spans="11:16">
      <c r="K1908" s="339">
        <v>47594</v>
      </c>
      <c r="L1908" s="171" t="s">
        <v>840</v>
      </c>
      <c r="N1908" s="171" t="s">
        <v>842</v>
      </c>
      <c r="O1908" s="171" t="s">
        <v>843</v>
      </c>
      <c r="P1908" s="171" t="s">
        <v>841</v>
      </c>
    </row>
    <row r="1909" spans="11:16">
      <c r="K1909" s="339">
        <v>47595</v>
      </c>
      <c r="L1909" s="171" t="s">
        <v>833</v>
      </c>
      <c r="N1909" s="171" t="s">
        <v>841</v>
      </c>
      <c r="O1909" s="171" t="s">
        <v>842</v>
      </c>
      <c r="P1909" s="171" t="s">
        <v>843</v>
      </c>
    </row>
    <row r="1910" spans="11:16">
      <c r="K1910" s="339">
        <v>47596</v>
      </c>
      <c r="L1910" s="171" t="s">
        <v>835</v>
      </c>
      <c r="N1910" s="171" t="s">
        <v>841</v>
      </c>
      <c r="O1910" s="171" t="s">
        <v>842</v>
      </c>
      <c r="P1910" s="171" t="s">
        <v>772</v>
      </c>
    </row>
    <row r="1911" spans="11:16">
      <c r="K1911" s="339">
        <v>47597</v>
      </c>
      <c r="L1911" s="171" t="s">
        <v>836</v>
      </c>
      <c r="N1911" s="171" t="s">
        <v>841</v>
      </c>
      <c r="O1911" s="171" t="s">
        <v>842</v>
      </c>
      <c r="P1911" s="171" t="s">
        <v>843</v>
      </c>
    </row>
    <row r="1912" spans="11:16">
      <c r="K1912" s="339">
        <v>47598</v>
      </c>
      <c r="L1912" s="171" t="s">
        <v>837</v>
      </c>
      <c r="N1912" s="171" t="s">
        <v>841</v>
      </c>
      <c r="O1912" s="171" t="s">
        <v>842</v>
      </c>
      <c r="P1912" s="171" t="s">
        <v>843</v>
      </c>
    </row>
    <row r="1913" spans="11:16">
      <c r="K1913" s="339">
        <v>47599</v>
      </c>
      <c r="L1913" s="171" t="s">
        <v>838</v>
      </c>
      <c r="N1913" s="171" t="s">
        <v>841</v>
      </c>
      <c r="O1913" s="171" t="s">
        <v>842</v>
      </c>
      <c r="P1913" s="171" t="s">
        <v>843</v>
      </c>
    </row>
    <row r="1914" spans="11:16">
      <c r="K1914" s="339">
        <v>47600</v>
      </c>
      <c r="L1914" s="171" t="s">
        <v>839</v>
      </c>
      <c r="N1914" s="171" t="s">
        <v>770</v>
      </c>
      <c r="O1914" s="171" t="s">
        <v>842</v>
      </c>
      <c r="P1914" s="171" t="s">
        <v>843</v>
      </c>
    </row>
    <row r="1915" spans="11:16">
      <c r="K1915" s="339">
        <v>47601</v>
      </c>
      <c r="L1915" s="171" t="s">
        <v>840</v>
      </c>
      <c r="N1915" s="171" t="s">
        <v>841</v>
      </c>
      <c r="O1915" s="171" t="s">
        <v>771</v>
      </c>
      <c r="P1915" s="171" t="s">
        <v>843</v>
      </c>
    </row>
    <row r="1916" spans="11:16">
      <c r="K1916" s="339">
        <v>47602</v>
      </c>
      <c r="L1916" s="171" t="s">
        <v>833</v>
      </c>
      <c r="N1916" s="171" t="s">
        <v>843</v>
      </c>
      <c r="O1916" s="171" t="s">
        <v>841</v>
      </c>
      <c r="P1916" s="171" t="s">
        <v>842</v>
      </c>
    </row>
    <row r="1917" spans="11:16">
      <c r="K1917" s="339">
        <v>47603</v>
      </c>
      <c r="L1917" s="171" t="s">
        <v>835</v>
      </c>
      <c r="N1917" s="171" t="s">
        <v>843</v>
      </c>
      <c r="O1917" s="171" t="s">
        <v>841</v>
      </c>
      <c r="P1917" s="171" t="s">
        <v>842</v>
      </c>
    </row>
    <row r="1918" spans="11:16">
      <c r="K1918" s="339">
        <v>47604</v>
      </c>
      <c r="L1918" s="171" t="s">
        <v>836</v>
      </c>
      <c r="N1918" s="171" t="s">
        <v>843</v>
      </c>
      <c r="O1918" s="171" t="s">
        <v>841</v>
      </c>
      <c r="P1918" s="171" t="s">
        <v>842</v>
      </c>
    </row>
    <row r="1919" spans="11:16">
      <c r="K1919" s="339">
        <v>47605</v>
      </c>
      <c r="L1919" s="171" t="s">
        <v>837</v>
      </c>
      <c r="N1919" s="171" t="s">
        <v>843</v>
      </c>
      <c r="O1919" s="171" t="s">
        <v>841</v>
      </c>
      <c r="P1919" s="171" t="s">
        <v>842</v>
      </c>
    </row>
    <row r="1920" spans="11:16">
      <c r="K1920" s="339">
        <v>47606</v>
      </c>
      <c r="L1920" s="171" t="s">
        <v>838</v>
      </c>
      <c r="N1920" s="171" t="s">
        <v>843</v>
      </c>
      <c r="O1920" s="171" t="s">
        <v>841</v>
      </c>
      <c r="P1920" s="171" t="s">
        <v>842</v>
      </c>
    </row>
    <row r="1921" spans="11:16">
      <c r="K1921" s="339">
        <v>47607</v>
      </c>
      <c r="L1921" s="171" t="s">
        <v>839</v>
      </c>
      <c r="N1921" s="171" t="s">
        <v>843</v>
      </c>
      <c r="O1921" s="171" t="s">
        <v>841</v>
      </c>
      <c r="P1921" s="171" t="s">
        <v>842</v>
      </c>
    </row>
    <row r="1922" spans="11:16">
      <c r="K1922" s="339">
        <v>47608</v>
      </c>
      <c r="L1922" s="171" t="s">
        <v>840</v>
      </c>
      <c r="N1922" s="171" t="s">
        <v>849</v>
      </c>
      <c r="O1922" s="171" t="s">
        <v>841</v>
      </c>
      <c r="P1922" s="171" t="s">
        <v>842</v>
      </c>
    </row>
    <row r="1923" spans="11:16">
      <c r="K1923" s="339">
        <v>47609</v>
      </c>
      <c r="L1923" s="171" t="s">
        <v>833</v>
      </c>
      <c r="N1923" s="171" t="s">
        <v>842</v>
      </c>
      <c r="O1923" s="171" t="s">
        <v>843</v>
      </c>
      <c r="P1923" s="171" t="s">
        <v>841</v>
      </c>
    </row>
    <row r="1924" spans="11:16">
      <c r="K1924" s="339">
        <v>47610</v>
      </c>
      <c r="L1924" s="171" t="s">
        <v>835</v>
      </c>
      <c r="N1924" s="171" t="s">
        <v>842</v>
      </c>
      <c r="O1924" s="171" t="s">
        <v>843</v>
      </c>
      <c r="P1924" s="171" t="s">
        <v>841</v>
      </c>
    </row>
    <row r="1925" spans="11:16">
      <c r="K1925" s="339">
        <v>47611</v>
      </c>
      <c r="L1925" s="171" t="s">
        <v>836</v>
      </c>
      <c r="N1925" s="171" t="s">
        <v>842</v>
      </c>
      <c r="O1925" s="171" t="s">
        <v>843</v>
      </c>
      <c r="P1925" s="171" t="s">
        <v>841</v>
      </c>
    </row>
    <row r="1926" spans="11:16">
      <c r="K1926" s="339">
        <v>47612</v>
      </c>
      <c r="L1926" s="171" t="s">
        <v>837</v>
      </c>
      <c r="N1926" s="171" t="s">
        <v>842</v>
      </c>
      <c r="O1926" s="171" t="s">
        <v>843</v>
      </c>
      <c r="P1926" s="171" t="s">
        <v>841</v>
      </c>
    </row>
    <row r="1927" spans="11:16">
      <c r="K1927" s="339">
        <v>47613</v>
      </c>
      <c r="L1927" s="171" t="s">
        <v>838</v>
      </c>
      <c r="N1927" s="171" t="s">
        <v>842</v>
      </c>
      <c r="O1927" s="171" t="s">
        <v>843</v>
      </c>
      <c r="P1927" s="171" t="s">
        <v>841</v>
      </c>
    </row>
    <row r="1928" spans="11:16">
      <c r="K1928" s="339">
        <v>47614</v>
      </c>
      <c r="L1928" s="171" t="s">
        <v>839</v>
      </c>
      <c r="N1928" s="171" t="s">
        <v>842</v>
      </c>
      <c r="O1928" s="171" t="s">
        <v>843</v>
      </c>
      <c r="P1928" s="171" t="s">
        <v>841</v>
      </c>
    </row>
    <row r="1929" spans="11:16">
      <c r="K1929" s="339">
        <v>47615</v>
      </c>
      <c r="L1929" s="171" t="s">
        <v>840</v>
      </c>
      <c r="N1929" s="171" t="s">
        <v>771</v>
      </c>
      <c r="O1929" s="171" t="s">
        <v>843</v>
      </c>
      <c r="P1929" s="171" t="s">
        <v>841</v>
      </c>
    </row>
    <row r="1930" spans="11:16">
      <c r="K1930" s="339">
        <v>47616</v>
      </c>
      <c r="L1930" s="171" t="s">
        <v>833</v>
      </c>
      <c r="N1930" s="171" t="s">
        <v>841</v>
      </c>
      <c r="O1930" s="171" t="s">
        <v>842</v>
      </c>
      <c r="P1930" s="171" t="s">
        <v>843</v>
      </c>
    </row>
    <row r="1931" spans="11:16">
      <c r="K1931" s="339">
        <v>47617</v>
      </c>
      <c r="L1931" s="171" t="s">
        <v>835</v>
      </c>
      <c r="N1931" s="171" t="s">
        <v>841</v>
      </c>
      <c r="O1931" s="171" t="s">
        <v>842</v>
      </c>
      <c r="P1931" s="171" t="s">
        <v>843</v>
      </c>
    </row>
    <row r="1932" spans="11:16">
      <c r="K1932" s="339">
        <v>47618</v>
      </c>
      <c r="L1932" s="171" t="s">
        <v>836</v>
      </c>
      <c r="N1932" s="171" t="s">
        <v>841</v>
      </c>
      <c r="O1932" s="171" t="s">
        <v>842</v>
      </c>
      <c r="P1932" s="171" t="s">
        <v>843</v>
      </c>
    </row>
    <row r="1933" spans="11:16">
      <c r="K1933" s="339">
        <v>47619</v>
      </c>
      <c r="L1933" s="171" t="s">
        <v>837</v>
      </c>
      <c r="N1933" s="171" t="s">
        <v>841</v>
      </c>
      <c r="O1933" s="171" t="s">
        <v>842</v>
      </c>
      <c r="P1933" s="171" t="s">
        <v>843</v>
      </c>
    </row>
    <row r="1934" spans="11:16">
      <c r="K1934" s="339">
        <v>47620</v>
      </c>
      <c r="L1934" s="171" t="s">
        <v>838</v>
      </c>
      <c r="N1934" s="171" t="s">
        <v>841</v>
      </c>
      <c r="O1934" s="171" t="s">
        <v>842</v>
      </c>
      <c r="P1934" s="171" t="s">
        <v>843</v>
      </c>
    </row>
    <row r="1935" spans="11:16">
      <c r="K1935" s="339">
        <v>47621</v>
      </c>
      <c r="L1935" s="171" t="s">
        <v>839</v>
      </c>
      <c r="N1935" s="171" t="s">
        <v>841</v>
      </c>
      <c r="O1935" s="171" t="s">
        <v>842</v>
      </c>
      <c r="P1935" s="171" t="s">
        <v>843</v>
      </c>
    </row>
    <row r="1936" spans="11:16">
      <c r="K1936" s="339">
        <v>47622</v>
      </c>
      <c r="L1936" s="171" t="s">
        <v>840</v>
      </c>
      <c r="N1936" s="171" t="s">
        <v>841</v>
      </c>
      <c r="O1936" s="171" t="s">
        <v>842</v>
      </c>
      <c r="P1936" s="171" t="s">
        <v>843</v>
      </c>
    </row>
    <row r="1937" spans="11:16">
      <c r="K1937" s="339">
        <v>47623</v>
      </c>
      <c r="L1937" s="171" t="s">
        <v>833</v>
      </c>
      <c r="N1937" s="171" t="s">
        <v>843</v>
      </c>
      <c r="O1937" s="171" t="s">
        <v>770</v>
      </c>
      <c r="P1937" s="171" t="s">
        <v>842</v>
      </c>
    </row>
    <row r="1938" spans="11:16">
      <c r="K1938" s="339">
        <v>47624</v>
      </c>
      <c r="L1938" s="171" t="s">
        <v>835</v>
      </c>
      <c r="N1938" s="171" t="s">
        <v>772</v>
      </c>
      <c r="O1938" s="171" t="s">
        <v>841</v>
      </c>
      <c r="P1938" s="171" t="s">
        <v>842</v>
      </c>
    </row>
    <row r="1939" spans="11:16">
      <c r="K1939" s="339">
        <v>47625</v>
      </c>
      <c r="L1939" s="171" t="s">
        <v>836</v>
      </c>
      <c r="N1939" s="171" t="s">
        <v>843</v>
      </c>
      <c r="O1939" s="171" t="s">
        <v>841</v>
      </c>
      <c r="P1939" s="171" t="s">
        <v>842</v>
      </c>
    </row>
    <row r="1940" spans="11:16">
      <c r="K1940" s="339">
        <v>47626</v>
      </c>
      <c r="L1940" s="171" t="s">
        <v>837</v>
      </c>
      <c r="N1940" s="171" t="s">
        <v>843</v>
      </c>
      <c r="O1940" s="171" t="s">
        <v>841</v>
      </c>
      <c r="P1940" s="171" t="s">
        <v>842</v>
      </c>
    </row>
    <row r="1941" spans="11:16">
      <c r="K1941" s="339">
        <v>47627</v>
      </c>
      <c r="L1941" s="171" t="s">
        <v>838</v>
      </c>
      <c r="N1941" s="171" t="s">
        <v>843</v>
      </c>
      <c r="O1941" s="171" t="s">
        <v>841</v>
      </c>
      <c r="P1941" s="171" t="s">
        <v>842</v>
      </c>
    </row>
    <row r="1942" spans="11:16">
      <c r="K1942" s="339">
        <v>47628</v>
      </c>
      <c r="L1942" s="171" t="s">
        <v>839</v>
      </c>
      <c r="N1942" s="171" t="s">
        <v>843</v>
      </c>
      <c r="O1942" s="171" t="s">
        <v>841</v>
      </c>
      <c r="P1942" s="171" t="s">
        <v>842</v>
      </c>
    </row>
    <row r="1943" spans="11:16">
      <c r="K1943" s="339">
        <v>47629</v>
      </c>
      <c r="L1943" s="171" t="s">
        <v>840</v>
      </c>
      <c r="N1943" s="171" t="s">
        <v>772</v>
      </c>
      <c r="O1943" s="171" t="s">
        <v>841</v>
      </c>
      <c r="P1943" s="171" t="s">
        <v>842</v>
      </c>
    </row>
    <row r="1944" spans="11:16">
      <c r="K1944" s="339">
        <v>47630</v>
      </c>
      <c r="L1944" s="171" t="s">
        <v>833</v>
      </c>
      <c r="N1944" s="171" t="s">
        <v>842</v>
      </c>
      <c r="O1944" s="171" t="s">
        <v>843</v>
      </c>
      <c r="P1944" s="171" t="s">
        <v>841</v>
      </c>
    </row>
    <row r="1945" spans="11:16">
      <c r="K1945" s="339">
        <v>47631</v>
      </c>
      <c r="L1945" s="171" t="s">
        <v>835</v>
      </c>
      <c r="N1945" s="171" t="s">
        <v>842</v>
      </c>
      <c r="O1945" s="171" t="s">
        <v>843</v>
      </c>
      <c r="P1945" s="171" t="s">
        <v>841</v>
      </c>
    </row>
    <row r="1946" spans="11:16">
      <c r="K1946" s="339">
        <v>47632</v>
      </c>
      <c r="L1946" s="171" t="s">
        <v>836</v>
      </c>
      <c r="N1946" s="171" t="s">
        <v>842</v>
      </c>
      <c r="O1946" s="171" t="s">
        <v>772</v>
      </c>
      <c r="P1946" s="171" t="s">
        <v>841</v>
      </c>
    </row>
    <row r="1947" spans="11:16">
      <c r="K1947" s="339">
        <v>47633</v>
      </c>
      <c r="L1947" s="171" t="s">
        <v>837</v>
      </c>
      <c r="N1947" s="171" t="s">
        <v>842</v>
      </c>
      <c r="O1947" s="171" t="s">
        <v>843</v>
      </c>
      <c r="P1947" s="171" t="s">
        <v>770</v>
      </c>
    </row>
    <row r="1948" spans="11:16">
      <c r="K1948" s="339">
        <v>47634</v>
      </c>
      <c r="L1948" s="171" t="s">
        <v>838</v>
      </c>
      <c r="N1948" s="171" t="s">
        <v>842</v>
      </c>
      <c r="O1948" s="171" t="s">
        <v>843</v>
      </c>
      <c r="P1948" s="171" t="s">
        <v>841</v>
      </c>
    </row>
    <row r="1949" spans="11:16">
      <c r="K1949" s="339">
        <v>47635</v>
      </c>
      <c r="L1949" s="171" t="s">
        <v>839</v>
      </c>
      <c r="N1949" s="171" t="s">
        <v>842</v>
      </c>
      <c r="O1949" s="171" t="s">
        <v>843</v>
      </c>
      <c r="P1949" s="171" t="s">
        <v>841</v>
      </c>
    </row>
    <row r="1950" spans="11:16">
      <c r="K1950" s="339">
        <v>47636</v>
      </c>
      <c r="L1950" s="171" t="s">
        <v>840</v>
      </c>
      <c r="N1950" s="171" t="s">
        <v>842</v>
      </c>
      <c r="O1950" s="171" t="s">
        <v>843</v>
      </c>
      <c r="P1950" s="171" t="s">
        <v>841</v>
      </c>
    </row>
    <row r="1951" spans="11:16">
      <c r="K1951" s="339">
        <v>47637</v>
      </c>
      <c r="L1951" s="171" t="s">
        <v>833</v>
      </c>
      <c r="N1951" s="171" t="s">
        <v>841</v>
      </c>
      <c r="O1951" s="171" t="s">
        <v>842</v>
      </c>
      <c r="P1951" s="171" t="s">
        <v>843</v>
      </c>
    </row>
    <row r="1952" spans="11:16">
      <c r="K1952" s="339">
        <v>47638</v>
      </c>
      <c r="L1952" s="171" t="s">
        <v>835</v>
      </c>
      <c r="N1952" s="171" t="s">
        <v>841</v>
      </c>
      <c r="O1952" s="171" t="s">
        <v>842</v>
      </c>
      <c r="P1952" s="171" t="s">
        <v>843</v>
      </c>
    </row>
    <row r="1953" spans="11:16">
      <c r="K1953" s="339">
        <v>47639</v>
      </c>
      <c r="L1953" s="171" t="s">
        <v>836</v>
      </c>
      <c r="N1953" s="171" t="s">
        <v>841</v>
      </c>
      <c r="O1953" s="171" t="s">
        <v>842</v>
      </c>
      <c r="P1953" s="171" t="s">
        <v>843</v>
      </c>
    </row>
    <row r="1954" spans="11:16">
      <c r="K1954" s="339">
        <v>47640</v>
      </c>
      <c r="L1954" s="171" t="s">
        <v>837</v>
      </c>
      <c r="N1954" s="171" t="s">
        <v>841</v>
      </c>
      <c r="O1954" s="171" t="s">
        <v>848</v>
      </c>
      <c r="P1954" s="171" t="s">
        <v>843</v>
      </c>
    </row>
    <row r="1955" spans="11:16">
      <c r="K1955" s="339">
        <v>47641</v>
      </c>
      <c r="L1955" s="171" t="s">
        <v>838</v>
      </c>
      <c r="N1955" s="171" t="s">
        <v>841</v>
      </c>
      <c r="O1955" s="171" t="s">
        <v>842</v>
      </c>
      <c r="P1955" s="171" t="s">
        <v>843</v>
      </c>
    </row>
    <row r="1956" spans="11:16">
      <c r="K1956" s="339">
        <v>47642</v>
      </c>
      <c r="L1956" s="171" t="s">
        <v>839</v>
      </c>
      <c r="N1956" s="171" t="s">
        <v>841</v>
      </c>
      <c r="O1956" s="171" t="s">
        <v>842</v>
      </c>
      <c r="P1956" s="171" t="s">
        <v>843</v>
      </c>
    </row>
    <row r="1957" spans="11:16">
      <c r="K1957" s="339">
        <v>47643</v>
      </c>
      <c r="L1957" s="171" t="s">
        <v>840</v>
      </c>
      <c r="N1957" s="171" t="s">
        <v>841</v>
      </c>
      <c r="O1957" s="171" t="s">
        <v>842</v>
      </c>
      <c r="P1957" s="171" t="s">
        <v>843</v>
      </c>
    </row>
    <row r="1958" spans="11:16">
      <c r="K1958" s="339">
        <v>47644</v>
      </c>
      <c r="L1958" s="171" t="s">
        <v>833</v>
      </c>
      <c r="N1958" s="171" t="s">
        <v>843</v>
      </c>
      <c r="O1958" s="171" t="s">
        <v>841</v>
      </c>
      <c r="P1958" s="171" t="s">
        <v>842</v>
      </c>
    </row>
    <row r="1959" spans="11:16">
      <c r="K1959" s="339">
        <v>47645</v>
      </c>
      <c r="L1959" s="171" t="s">
        <v>835</v>
      </c>
      <c r="N1959" s="171" t="s">
        <v>843</v>
      </c>
      <c r="O1959" s="171" t="s">
        <v>841</v>
      </c>
      <c r="P1959" s="171" t="s">
        <v>842</v>
      </c>
    </row>
    <row r="1960" spans="11:16">
      <c r="K1960" s="339">
        <v>47646</v>
      </c>
      <c r="L1960" s="171" t="s">
        <v>836</v>
      </c>
      <c r="N1960" s="171" t="s">
        <v>843</v>
      </c>
      <c r="O1960" s="171" t="s">
        <v>841</v>
      </c>
      <c r="P1960" s="171" t="s">
        <v>842</v>
      </c>
    </row>
    <row r="1961" spans="11:16">
      <c r="K1961" s="339">
        <v>47647</v>
      </c>
      <c r="L1961" s="171" t="s">
        <v>837</v>
      </c>
      <c r="N1961" s="171" t="s">
        <v>843</v>
      </c>
      <c r="O1961" s="171" t="s">
        <v>770</v>
      </c>
      <c r="P1961" s="171" t="s">
        <v>842</v>
      </c>
    </row>
    <row r="1962" spans="11:16">
      <c r="K1962" s="339">
        <v>47648</v>
      </c>
      <c r="L1962" s="171" t="s">
        <v>838</v>
      </c>
      <c r="N1962" s="171" t="s">
        <v>843</v>
      </c>
      <c r="O1962" s="171" t="s">
        <v>841</v>
      </c>
      <c r="P1962" s="171" t="s">
        <v>842</v>
      </c>
    </row>
    <row r="1963" spans="11:16">
      <c r="K1963" s="339">
        <v>47649</v>
      </c>
      <c r="L1963" s="171" t="s">
        <v>839</v>
      </c>
      <c r="N1963" s="171" t="s">
        <v>843</v>
      </c>
      <c r="O1963" s="171" t="s">
        <v>841</v>
      </c>
      <c r="P1963" s="171" t="s">
        <v>842</v>
      </c>
    </row>
    <row r="1964" spans="11:16">
      <c r="K1964" s="339">
        <v>47650</v>
      </c>
      <c r="L1964" s="171" t="s">
        <v>840</v>
      </c>
      <c r="N1964" s="171" t="s">
        <v>843</v>
      </c>
      <c r="O1964" s="171" t="s">
        <v>841</v>
      </c>
      <c r="P1964" s="171" t="s">
        <v>842</v>
      </c>
    </row>
    <row r="1965" spans="11:16">
      <c r="K1965" s="339">
        <v>47651</v>
      </c>
      <c r="L1965" s="171" t="s">
        <v>833</v>
      </c>
      <c r="N1965" s="171" t="s">
        <v>842</v>
      </c>
      <c r="O1965" s="171" t="s">
        <v>843</v>
      </c>
      <c r="P1965" s="171" t="s">
        <v>841</v>
      </c>
    </row>
    <row r="1966" spans="11:16">
      <c r="K1966" s="339">
        <v>47652</v>
      </c>
      <c r="L1966" s="171" t="s">
        <v>835</v>
      </c>
      <c r="N1966" s="171" t="s">
        <v>842</v>
      </c>
      <c r="O1966" s="171" t="s">
        <v>843</v>
      </c>
      <c r="P1966" s="171" t="s">
        <v>841</v>
      </c>
    </row>
    <row r="1967" spans="11:16">
      <c r="K1967" s="339">
        <v>47653</v>
      </c>
      <c r="L1967" s="171" t="s">
        <v>836</v>
      </c>
      <c r="N1967" s="171" t="s">
        <v>842</v>
      </c>
      <c r="O1967" s="171" t="s">
        <v>843</v>
      </c>
      <c r="P1967" s="171" t="s">
        <v>841</v>
      </c>
    </row>
    <row r="1968" spans="11:16">
      <c r="K1968" s="339">
        <v>47654</v>
      </c>
      <c r="L1968" s="171" t="s">
        <v>837</v>
      </c>
      <c r="N1968" s="171" t="s">
        <v>842</v>
      </c>
      <c r="O1968" s="171" t="s">
        <v>843</v>
      </c>
      <c r="P1968" s="171" t="s">
        <v>841</v>
      </c>
    </row>
    <row r="1969" spans="11:16">
      <c r="K1969" s="339">
        <v>47655</v>
      </c>
      <c r="L1969" s="171" t="s">
        <v>838</v>
      </c>
      <c r="N1969" s="171" t="s">
        <v>842</v>
      </c>
      <c r="O1969" s="171" t="s">
        <v>843</v>
      </c>
      <c r="P1969" s="171" t="s">
        <v>847</v>
      </c>
    </row>
    <row r="1970" spans="11:16">
      <c r="K1970" s="339">
        <v>47656</v>
      </c>
      <c r="L1970" s="171" t="s">
        <v>839</v>
      </c>
      <c r="N1970" s="171" t="s">
        <v>842</v>
      </c>
      <c r="O1970" s="171" t="s">
        <v>843</v>
      </c>
      <c r="P1970" s="171" t="s">
        <v>841</v>
      </c>
    </row>
    <row r="1971" spans="11:16">
      <c r="K1971" s="339">
        <v>47657</v>
      </c>
      <c r="L1971" s="171" t="s">
        <v>840</v>
      </c>
      <c r="N1971" s="171" t="s">
        <v>842</v>
      </c>
      <c r="O1971" s="171" t="s">
        <v>843</v>
      </c>
      <c r="P1971" s="171" t="s">
        <v>770</v>
      </c>
    </row>
    <row r="1972" spans="11:16">
      <c r="K1972" s="339">
        <v>47658</v>
      </c>
      <c r="L1972" s="171" t="s">
        <v>833</v>
      </c>
      <c r="N1972" s="171" t="s">
        <v>841</v>
      </c>
      <c r="O1972" s="171" t="s">
        <v>842</v>
      </c>
      <c r="P1972" s="171" t="s">
        <v>843</v>
      </c>
    </row>
    <row r="1973" spans="11:16">
      <c r="K1973" s="339">
        <v>47659</v>
      </c>
      <c r="L1973" s="171" t="s">
        <v>835</v>
      </c>
      <c r="N1973" s="171" t="s">
        <v>841</v>
      </c>
      <c r="O1973" s="171" t="s">
        <v>842</v>
      </c>
      <c r="P1973" s="171" t="s">
        <v>843</v>
      </c>
    </row>
    <row r="1974" spans="11:16">
      <c r="K1974" s="339">
        <v>47660</v>
      </c>
      <c r="L1974" s="171" t="s">
        <v>836</v>
      </c>
      <c r="N1974" s="171" t="s">
        <v>841</v>
      </c>
      <c r="O1974" s="171" t="s">
        <v>842</v>
      </c>
      <c r="P1974" s="171" t="s">
        <v>843</v>
      </c>
    </row>
    <row r="1975" spans="11:16">
      <c r="K1975" s="339">
        <v>47661</v>
      </c>
      <c r="L1975" s="171" t="s">
        <v>837</v>
      </c>
      <c r="N1975" s="171" t="s">
        <v>841</v>
      </c>
      <c r="O1975" s="171" t="s">
        <v>842</v>
      </c>
      <c r="P1975" s="171" t="s">
        <v>843</v>
      </c>
    </row>
    <row r="1976" spans="11:16">
      <c r="K1976" s="339">
        <v>47662</v>
      </c>
      <c r="L1976" s="171" t="s">
        <v>838</v>
      </c>
      <c r="N1976" s="171" t="s">
        <v>841</v>
      </c>
      <c r="O1976" s="171" t="s">
        <v>842</v>
      </c>
      <c r="P1976" s="171" t="s">
        <v>843</v>
      </c>
    </row>
    <row r="1977" spans="11:16">
      <c r="K1977" s="339">
        <v>47663</v>
      </c>
      <c r="L1977" s="171" t="s">
        <v>839</v>
      </c>
      <c r="N1977" s="171" t="s">
        <v>841</v>
      </c>
      <c r="O1977" s="171" t="s">
        <v>842</v>
      </c>
      <c r="P1977" s="171" t="s">
        <v>843</v>
      </c>
    </row>
    <row r="1978" spans="11:16">
      <c r="K1978" s="339">
        <v>47664</v>
      </c>
      <c r="L1978" s="171" t="s">
        <v>840</v>
      </c>
      <c r="N1978" s="171" t="s">
        <v>841</v>
      </c>
      <c r="O1978" s="171" t="s">
        <v>842</v>
      </c>
      <c r="P1978" s="171" t="s">
        <v>843</v>
      </c>
    </row>
    <row r="1979" spans="11:16">
      <c r="K1979" s="339">
        <v>47665</v>
      </c>
      <c r="L1979" s="171" t="s">
        <v>833</v>
      </c>
      <c r="N1979" s="171" t="s">
        <v>843</v>
      </c>
      <c r="O1979" s="171" t="s">
        <v>841</v>
      </c>
      <c r="P1979" s="171" t="s">
        <v>842</v>
      </c>
    </row>
    <row r="1980" spans="11:16">
      <c r="K1980" s="339">
        <v>47666</v>
      </c>
      <c r="L1980" s="171" t="s">
        <v>835</v>
      </c>
      <c r="N1980" s="171" t="s">
        <v>772</v>
      </c>
      <c r="O1980" s="171" t="s">
        <v>841</v>
      </c>
      <c r="P1980" s="171" t="s">
        <v>842</v>
      </c>
    </row>
    <row r="1981" spans="11:16">
      <c r="K1981" s="339">
        <v>47667</v>
      </c>
      <c r="L1981" s="171" t="s">
        <v>836</v>
      </c>
      <c r="N1981" s="171" t="s">
        <v>843</v>
      </c>
      <c r="O1981" s="171" t="s">
        <v>841</v>
      </c>
      <c r="P1981" s="171" t="s">
        <v>842</v>
      </c>
    </row>
    <row r="1982" spans="11:16">
      <c r="K1982" s="339">
        <v>47668</v>
      </c>
      <c r="L1982" s="171" t="s">
        <v>837</v>
      </c>
      <c r="N1982" s="171" t="s">
        <v>843</v>
      </c>
      <c r="O1982" s="171" t="s">
        <v>841</v>
      </c>
      <c r="P1982" s="171" t="s">
        <v>842</v>
      </c>
    </row>
    <row r="1983" spans="11:16">
      <c r="K1983" s="339">
        <v>47669</v>
      </c>
      <c r="L1983" s="171" t="s">
        <v>838</v>
      </c>
      <c r="N1983" s="171" t="s">
        <v>772</v>
      </c>
      <c r="O1983" s="171" t="s">
        <v>841</v>
      </c>
      <c r="P1983" s="171" t="s">
        <v>842</v>
      </c>
    </row>
    <row r="1984" spans="11:16">
      <c r="K1984" s="339">
        <v>47670</v>
      </c>
      <c r="L1984" s="171" t="s">
        <v>839</v>
      </c>
      <c r="N1984" s="171" t="s">
        <v>843</v>
      </c>
      <c r="O1984" s="171" t="s">
        <v>841</v>
      </c>
      <c r="P1984" s="171" t="s">
        <v>848</v>
      </c>
    </row>
    <row r="1985" spans="11:16">
      <c r="K1985" s="339">
        <v>47671</v>
      </c>
      <c r="L1985" s="171" t="s">
        <v>840</v>
      </c>
      <c r="N1985" s="171" t="s">
        <v>772</v>
      </c>
      <c r="O1985" s="171" t="s">
        <v>841</v>
      </c>
      <c r="P1985" s="171" t="s">
        <v>771</v>
      </c>
    </row>
    <row r="1986" spans="11:16">
      <c r="K1986" s="339">
        <v>47672</v>
      </c>
      <c r="L1986" s="171" t="s">
        <v>833</v>
      </c>
      <c r="N1986" s="171" t="s">
        <v>842</v>
      </c>
      <c r="O1986" s="171" t="s">
        <v>843</v>
      </c>
      <c r="P1986" s="171" t="s">
        <v>841</v>
      </c>
    </row>
    <row r="1987" spans="11:16">
      <c r="K1987" s="339">
        <v>47673</v>
      </c>
      <c r="L1987" s="171" t="s">
        <v>835</v>
      </c>
      <c r="N1987" s="171" t="s">
        <v>842</v>
      </c>
      <c r="O1987" s="171" t="s">
        <v>843</v>
      </c>
      <c r="P1987" s="171" t="s">
        <v>841</v>
      </c>
    </row>
    <row r="1988" spans="11:16">
      <c r="K1988" s="339">
        <v>47674</v>
      </c>
      <c r="L1988" s="171" t="s">
        <v>836</v>
      </c>
      <c r="N1988" s="171" t="s">
        <v>842</v>
      </c>
      <c r="O1988" s="171" t="s">
        <v>843</v>
      </c>
      <c r="P1988" s="171" t="s">
        <v>770</v>
      </c>
    </row>
    <row r="1989" spans="11:16">
      <c r="K1989" s="339">
        <v>47675</v>
      </c>
      <c r="L1989" s="171" t="s">
        <v>837</v>
      </c>
      <c r="N1989" s="171" t="s">
        <v>842</v>
      </c>
      <c r="O1989" s="171" t="s">
        <v>843</v>
      </c>
      <c r="P1989" s="171" t="s">
        <v>841</v>
      </c>
    </row>
    <row r="1990" spans="11:16">
      <c r="K1990" s="339">
        <v>47676</v>
      </c>
      <c r="L1990" s="171" t="s">
        <v>838</v>
      </c>
      <c r="N1990" s="171" t="s">
        <v>842</v>
      </c>
      <c r="O1990" s="171" t="s">
        <v>843</v>
      </c>
      <c r="P1990" s="171" t="s">
        <v>770</v>
      </c>
    </row>
    <row r="1991" spans="11:16">
      <c r="K1991" s="339">
        <v>47677</v>
      </c>
      <c r="L1991" s="171" t="s">
        <v>839</v>
      </c>
      <c r="N1991" s="171" t="s">
        <v>842</v>
      </c>
      <c r="O1991" s="171" t="s">
        <v>849</v>
      </c>
      <c r="P1991" s="171" t="s">
        <v>841</v>
      </c>
    </row>
    <row r="1992" spans="11:16">
      <c r="K1992" s="339">
        <v>47678</v>
      </c>
      <c r="L1992" s="171" t="s">
        <v>840</v>
      </c>
      <c r="N1992" s="171" t="s">
        <v>842</v>
      </c>
      <c r="O1992" s="171" t="s">
        <v>843</v>
      </c>
      <c r="P1992" s="171" t="s">
        <v>841</v>
      </c>
    </row>
    <row r="1993" spans="11:16">
      <c r="K1993" s="339">
        <v>47679</v>
      </c>
      <c r="L1993" s="171" t="s">
        <v>833</v>
      </c>
      <c r="N1993" s="171" t="s">
        <v>841</v>
      </c>
      <c r="O1993" s="171" t="s">
        <v>842</v>
      </c>
      <c r="P1993" s="171" t="s">
        <v>843</v>
      </c>
    </row>
    <row r="1994" spans="11:16">
      <c r="K1994" s="339">
        <v>47680</v>
      </c>
      <c r="L1994" s="171" t="s">
        <v>835</v>
      </c>
      <c r="N1994" s="171" t="s">
        <v>841</v>
      </c>
      <c r="O1994" s="171" t="s">
        <v>842</v>
      </c>
      <c r="P1994" s="171" t="s">
        <v>843</v>
      </c>
    </row>
    <row r="1995" spans="11:16">
      <c r="K1995" s="339">
        <v>47681</v>
      </c>
      <c r="L1995" s="171" t="s">
        <v>836</v>
      </c>
      <c r="N1995" s="171" t="s">
        <v>841</v>
      </c>
      <c r="O1995" s="171" t="s">
        <v>771</v>
      </c>
      <c r="P1995" s="171" t="s">
        <v>843</v>
      </c>
    </row>
    <row r="1996" spans="11:16">
      <c r="K1996" s="339">
        <v>47682</v>
      </c>
      <c r="L1996" s="171" t="s">
        <v>837</v>
      </c>
      <c r="N1996" s="171" t="s">
        <v>841</v>
      </c>
      <c r="O1996" s="171" t="s">
        <v>842</v>
      </c>
      <c r="P1996" s="171" t="s">
        <v>843</v>
      </c>
    </row>
    <row r="1997" spans="11:16">
      <c r="K1997" s="339">
        <v>47683</v>
      </c>
      <c r="L1997" s="171" t="s">
        <v>838</v>
      </c>
      <c r="N1997" s="171" t="s">
        <v>841</v>
      </c>
      <c r="O1997" s="171" t="s">
        <v>842</v>
      </c>
      <c r="P1997" s="171" t="s">
        <v>843</v>
      </c>
    </row>
    <row r="1998" spans="11:16">
      <c r="K1998" s="339">
        <v>47684</v>
      </c>
      <c r="L1998" s="171" t="s">
        <v>839</v>
      </c>
      <c r="N1998" s="171" t="s">
        <v>770</v>
      </c>
      <c r="O1998" s="171" t="s">
        <v>842</v>
      </c>
      <c r="P1998" s="171" t="s">
        <v>772</v>
      </c>
    </row>
    <row r="1999" spans="11:16">
      <c r="K1999" s="339">
        <v>47685</v>
      </c>
      <c r="L1999" s="171" t="s">
        <v>840</v>
      </c>
      <c r="N1999" s="171" t="s">
        <v>841</v>
      </c>
      <c r="O1999" s="171" t="s">
        <v>842</v>
      </c>
      <c r="P1999" s="171" t="s">
        <v>843</v>
      </c>
    </row>
    <row r="2000" spans="11:16">
      <c r="K2000" s="339">
        <v>47686</v>
      </c>
      <c r="L2000" s="171" t="s">
        <v>833</v>
      </c>
      <c r="N2000" s="171" t="s">
        <v>843</v>
      </c>
      <c r="O2000" s="171" t="s">
        <v>841</v>
      </c>
      <c r="P2000" s="171" t="s">
        <v>842</v>
      </c>
    </row>
    <row r="2001" spans="11:16">
      <c r="K2001" s="339">
        <v>47687</v>
      </c>
      <c r="L2001" s="171" t="s">
        <v>835</v>
      </c>
      <c r="N2001" s="171" t="s">
        <v>843</v>
      </c>
      <c r="O2001" s="171" t="s">
        <v>841</v>
      </c>
      <c r="P2001" s="171" t="s">
        <v>842</v>
      </c>
    </row>
    <row r="2002" spans="11:16">
      <c r="K2002" s="339">
        <v>47688</v>
      </c>
      <c r="L2002" s="171" t="s">
        <v>836</v>
      </c>
      <c r="N2002" s="171" t="s">
        <v>843</v>
      </c>
      <c r="O2002" s="171" t="s">
        <v>847</v>
      </c>
      <c r="P2002" s="171" t="s">
        <v>842</v>
      </c>
    </row>
    <row r="2003" spans="11:16">
      <c r="K2003" s="339">
        <v>47689</v>
      </c>
      <c r="L2003" s="171" t="s">
        <v>837</v>
      </c>
      <c r="N2003" s="171" t="s">
        <v>843</v>
      </c>
      <c r="O2003" s="171" t="s">
        <v>841</v>
      </c>
      <c r="P2003" s="171" t="s">
        <v>842</v>
      </c>
    </row>
    <row r="2004" spans="11:16">
      <c r="K2004" s="339">
        <v>47690</v>
      </c>
      <c r="L2004" s="171" t="s">
        <v>838</v>
      </c>
      <c r="N2004" s="171" t="s">
        <v>843</v>
      </c>
      <c r="O2004" s="171" t="s">
        <v>770</v>
      </c>
      <c r="P2004" s="171" t="s">
        <v>842</v>
      </c>
    </row>
    <row r="2005" spans="11:16">
      <c r="K2005" s="339">
        <v>47691</v>
      </c>
      <c r="L2005" s="171" t="s">
        <v>839</v>
      </c>
      <c r="N2005" s="171" t="s">
        <v>843</v>
      </c>
      <c r="O2005" s="171" t="s">
        <v>841</v>
      </c>
      <c r="P2005" s="171" t="s">
        <v>842</v>
      </c>
    </row>
    <row r="2006" spans="11:16">
      <c r="K2006" s="339">
        <v>47692</v>
      </c>
      <c r="L2006" s="171" t="s">
        <v>840</v>
      </c>
      <c r="N2006" s="171" t="s">
        <v>843</v>
      </c>
      <c r="O2006" s="171" t="s">
        <v>841</v>
      </c>
      <c r="P2006" s="171" t="s">
        <v>848</v>
      </c>
    </row>
    <row r="2007" spans="11:16">
      <c r="K2007" s="339">
        <v>47693</v>
      </c>
      <c r="L2007" s="171" t="s">
        <v>833</v>
      </c>
      <c r="N2007" s="171" t="s">
        <v>842</v>
      </c>
      <c r="O2007" s="171" t="s">
        <v>843</v>
      </c>
      <c r="P2007" s="171" t="s">
        <v>770</v>
      </c>
    </row>
    <row r="2008" spans="11:16">
      <c r="K2008" s="339">
        <v>47694</v>
      </c>
      <c r="L2008" s="171" t="s">
        <v>835</v>
      </c>
      <c r="N2008" s="171" t="s">
        <v>842</v>
      </c>
      <c r="O2008" s="171" t="s">
        <v>843</v>
      </c>
      <c r="P2008" s="171" t="s">
        <v>770</v>
      </c>
    </row>
    <row r="2009" spans="11:16">
      <c r="K2009" s="339">
        <v>47695</v>
      </c>
      <c r="L2009" s="171" t="s">
        <v>836</v>
      </c>
      <c r="N2009" s="171" t="s">
        <v>842</v>
      </c>
      <c r="O2009" s="171" t="s">
        <v>843</v>
      </c>
      <c r="P2009" s="171" t="s">
        <v>841</v>
      </c>
    </row>
    <row r="2010" spans="11:16">
      <c r="K2010" s="339">
        <v>47696</v>
      </c>
      <c r="L2010" s="171" t="s">
        <v>837</v>
      </c>
      <c r="N2010" s="171" t="s">
        <v>842</v>
      </c>
      <c r="O2010" s="171" t="s">
        <v>843</v>
      </c>
      <c r="P2010" s="171" t="s">
        <v>841</v>
      </c>
    </row>
    <row r="2011" spans="11:16">
      <c r="K2011" s="339">
        <v>47697</v>
      </c>
      <c r="L2011" s="171" t="s">
        <v>838</v>
      </c>
      <c r="N2011" s="171" t="s">
        <v>842</v>
      </c>
      <c r="O2011" s="171" t="s">
        <v>843</v>
      </c>
      <c r="P2011" s="171" t="s">
        <v>841</v>
      </c>
    </row>
    <row r="2012" spans="11:16">
      <c r="K2012" s="339">
        <v>47698</v>
      </c>
      <c r="L2012" s="171" t="s">
        <v>839</v>
      </c>
      <c r="N2012" s="171" t="s">
        <v>842</v>
      </c>
      <c r="O2012" s="171" t="s">
        <v>772</v>
      </c>
      <c r="P2012" s="171" t="s">
        <v>841</v>
      </c>
    </row>
    <row r="2013" spans="11:16">
      <c r="K2013" s="339">
        <v>47699</v>
      </c>
      <c r="L2013" s="171" t="s">
        <v>840</v>
      </c>
      <c r="N2013" s="171" t="s">
        <v>842</v>
      </c>
      <c r="O2013" s="171" t="s">
        <v>843</v>
      </c>
      <c r="P2013" s="171" t="s">
        <v>841</v>
      </c>
    </row>
    <row r="2014" spans="11:16">
      <c r="K2014" s="339">
        <v>47700</v>
      </c>
      <c r="L2014" s="171" t="s">
        <v>833</v>
      </c>
      <c r="N2014" s="171" t="s">
        <v>841</v>
      </c>
      <c r="O2014" s="171" t="s">
        <v>842</v>
      </c>
      <c r="P2014" s="171" t="s">
        <v>843</v>
      </c>
    </row>
    <row r="2015" spans="11:16">
      <c r="K2015" s="339">
        <v>47701</v>
      </c>
      <c r="L2015" s="171" t="s">
        <v>835</v>
      </c>
      <c r="N2015" s="171" t="s">
        <v>841</v>
      </c>
      <c r="O2015" s="171" t="s">
        <v>842</v>
      </c>
      <c r="P2015" s="171" t="s">
        <v>843</v>
      </c>
    </row>
    <row r="2016" spans="11:16">
      <c r="K2016" s="339">
        <v>47702</v>
      </c>
      <c r="L2016" s="171" t="s">
        <v>836</v>
      </c>
      <c r="N2016" s="171" t="s">
        <v>841</v>
      </c>
      <c r="O2016" s="171" t="s">
        <v>842</v>
      </c>
      <c r="P2016" s="171" t="s">
        <v>843</v>
      </c>
    </row>
    <row r="2017" spans="11:16">
      <c r="K2017" s="339">
        <v>47703</v>
      </c>
      <c r="L2017" s="171" t="s">
        <v>837</v>
      </c>
      <c r="N2017" s="171" t="s">
        <v>841</v>
      </c>
      <c r="O2017" s="171" t="s">
        <v>771</v>
      </c>
      <c r="P2017" s="171" t="s">
        <v>843</v>
      </c>
    </row>
    <row r="2018" spans="11:16">
      <c r="K2018" s="339">
        <v>47704</v>
      </c>
      <c r="L2018" s="171" t="s">
        <v>838</v>
      </c>
      <c r="N2018" s="171" t="s">
        <v>841</v>
      </c>
      <c r="O2018" s="171" t="s">
        <v>842</v>
      </c>
      <c r="P2018" s="171" t="s">
        <v>843</v>
      </c>
    </row>
    <row r="2019" spans="11:16">
      <c r="K2019" s="339">
        <v>47705</v>
      </c>
      <c r="L2019" s="171" t="s">
        <v>839</v>
      </c>
      <c r="N2019" s="171" t="s">
        <v>841</v>
      </c>
      <c r="O2019" s="171" t="s">
        <v>842</v>
      </c>
      <c r="P2019" s="171" t="s">
        <v>843</v>
      </c>
    </row>
    <row r="2020" spans="11:16">
      <c r="K2020" s="339">
        <v>47706</v>
      </c>
      <c r="L2020" s="171" t="s">
        <v>840</v>
      </c>
      <c r="N2020" s="171" t="s">
        <v>841</v>
      </c>
      <c r="O2020" s="171" t="s">
        <v>842</v>
      </c>
      <c r="P2020" s="171" t="s">
        <v>772</v>
      </c>
    </row>
    <row r="2021" spans="11:16">
      <c r="K2021" s="339">
        <v>47707</v>
      </c>
      <c r="L2021" s="171" t="s">
        <v>833</v>
      </c>
      <c r="N2021" s="171" t="s">
        <v>843</v>
      </c>
      <c r="O2021" s="171" t="s">
        <v>841</v>
      </c>
      <c r="P2021" s="171" t="s">
        <v>842</v>
      </c>
    </row>
    <row r="2022" spans="11:16">
      <c r="K2022" s="339">
        <v>47708</v>
      </c>
      <c r="L2022" s="171" t="s">
        <v>835</v>
      </c>
      <c r="N2022" s="171" t="s">
        <v>772</v>
      </c>
      <c r="O2022" s="171" t="s">
        <v>841</v>
      </c>
      <c r="P2022" s="171" t="s">
        <v>842</v>
      </c>
    </row>
    <row r="2023" spans="11:16">
      <c r="K2023" s="339">
        <v>47709</v>
      </c>
      <c r="L2023" s="171" t="s">
        <v>836</v>
      </c>
      <c r="N2023" s="171" t="s">
        <v>843</v>
      </c>
      <c r="O2023" s="171" t="s">
        <v>841</v>
      </c>
      <c r="P2023" s="171" t="s">
        <v>842</v>
      </c>
    </row>
    <row r="2024" spans="11:16">
      <c r="K2024" s="339">
        <v>47710</v>
      </c>
      <c r="L2024" s="171" t="s">
        <v>837</v>
      </c>
      <c r="N2024" s="171" t="s">
        <v>843</v>
      </c>
      <c r="O2024" s="171" t="s">
        <v>841</v>
      </c>
      <c r="P2024" s="171" t="s">
        <v>842</v>
      </c>
    </row>
    <row r="2025" spans="11:16">
      <c r="K2025" s="339">
        <v>47711</v>
      </c>
      <c r="L2025" s="171" t="s">
        <v>838</v>
      </c>
      <c r="N2025" s="171" t="s">
        <v>843</v>
      </c>
      <c r="O2025" s="171" t="s">
        <v>841</v>
      </c>
      <c r="P2025" s="171" t="s">
        <v>842</v>
      </c>
    </row>
    <row r="2026" spans="11:16">
      <c r="K2026" s="339">
        <v>47712</v>
      </c>
      <c r="L2026" s="171" t="s">
        <v>839</v>
      </c>
      <c r="N2026" s="171" t="s">
        <v>843</v>
      </c>
      <c r="O2026" s="171" t="s">
        <v>841</v>
      </c>
      <c r="P2026" s="171" t="s">
        <v>842</v>
      </c>
    </row>
    <row r="2027" spans="11:16">
      <c r="K2027" s="339">
        <v>47713</v>
      </c>
      <c r="L2027" s="171" t="s">
        <v>840</v>
      </c>
      <c r="N2027" s="171" t="s">
        <v>843</v>
      </c>
      <c r="O2027" s="171" t="s">
        <v>841</v>
      </c>
      <c r="P2027" s="171" t="s">
        <v>842</v>
      </c>
    </row>
    <row r="2028" spans="11:16">
      <c r="K2028" s="339">
        <v>47714</v>
      </c>
      <c r="L2028" s="171" t="s">
        <v>833</v>
      </c>
      <c r="N2028" s="171" t="s">
        <v>842</v>
      </c>
      <c r="O2028" s="171" t="s">
        <v>843</v>
      </c>
      <c r="P2028" s="171" t="s">
        <v>841</v>
      </c>
    </row>
    <row r="2029" spans="11:16">
      <c r="K2029" s="339">
        <v>47715</v>
      </c>
      <c r="L2029" s="171" t="s">
        <v>835</v>
      </c>
      <c r="N2029" s="171" t="s">
        <v>771</v>
      </c>
      <c r="O2029" s="171" t="s">
        <v>843</v>
      </c>
      <c r="P2029" s="171" t="s">
        <v>841</v>
      </c>
    </row>
    <row r="2030" spans="11:16">
      <c r="K2030" s="339">
        <v>47716</v>
      </c>
      <c r="L2030" s="171" t="s">
        <v>836</v>
      </c>
      <c r="N2030" s="171" t="s">
        <v>842</v>
      </c>
      <c r="O2030" s="171" t="s">
        <v>843</v>
      </c>
      <c r="P2030" s="171" t="s">
        <v>841</v>
      </c>
    </row>
    <row r="2031" spans="11:16">
      <c r="K2031" s="339">
        <v>47717</v>
      </c>
      <c r="L2031" s="171" t="s">
        <v>837</v>
      </c>
      <c r="N2031" s="171" t="s">
        <v>842</v>
      </c>
      <c r="O2031" s="171" t="s">
        <v>843</v>
      </c>
      <c r="P2031" s="171" t="s">
        <v>841</v>
      </c>
    </row>
    <row r="2032" spans="11:16">
      <c r="K2032" s="339">
        <v>47718</v>
      </c>
      <c r="L2032" s="171" t="s">
        <v>838</v>
      </c>
      <c r="N2032" s="171" t="s">
        <v>771</v>
      </c>
      <c r="O2032" s="171" t="s">
        <v>843</v>
      </c>
      <c r="P2032" s="171" t="s">
        <v>841</v>
      </c>
    </row>
    <row r="2033" spans="11:16">
      <c r="K2033" s="339">
        <v>47719</v>
      </c>
      <c r="L2033" s="171" t="s">
        <v>839</v>
      </c>
      <c r="N2033" s="171" t="s">
        <v>842</v>
      </c>
      <c r="O2033" s="171" t="s">
        <v>843</v>
      </c>
      <c r="P2033" s="171" t="s">
        <v>847</v>
      </c>
    </row>
    <row r="2034" spans="11:16">
      <c r="K2034" s="339">
        <v>47720</v>
      </c>
      <c r="L2034" s="171" t="s">
        <v>840</v>
      </c>
      <c r="N2034" s="171" t="s">
        <v>771</v>
      </c>
      <c r="O2034" s="171" t="s">
        <v>843</v>
      </c>
      <c r="P2034" s="171" t="s">
        <v>770</v>
      </c>
    </row>
    <row r="2035" spans="11:16">
      <c r="K2035" s="339">
        <v>47721</v>
      </c>
      <c r="L2035" s="171" t="s">
        <v>833</v>
      </c>
      <c r="N2035" s="171" t="s">
        <v>841</v>
      </c>
      <c r="O2035" s="171" t="s">
        <v>842</v>
      </c>
      <c r="P2035" s="171" t="s">
        <v>843</v>
      </c>
    </row>
    <row r="2036" spans="11:16">
      <c r="K2036" s="339">
        <v>47722</v>
      </c>
      <c r="L2036" s="171" t="s">
        <v>835</v>
      </c>
      <c r="N2036" s="171" t="s">
        <v>841</v>
      </c>
      <c r="O2036" s="171" t="s">
        <v>842</v>
      </c>
      <c r="P2036" s="171" t="s">
        <v>843</v>
      </c>
    </row>
    <row r="2037" spans="11:16">
      <c r="K2037" s="339">
        <v>47723</v>
      </c>
      <c r="L2037" s="171" t="s">
        <v>836</v>
      </c>
      <c r="N2037" s="171" t="s">
        <v>841</v>
      </c>
      <c r="O2037" s="171" t="s">
        <v>842</v>
      </c>
      <c r="P2037" s="171" t="s">
        <v>772</v>
      </c>
    </row>
    <row r="2038" spans="11:16">
      <c r="K2038" s="339">
        <v>47724</v>
      </c>
      <c r="L2038" s="171" t="s">
        <v>837</v>
      </c>
      <c r="N2038" s="171" t="s">
        <v>841</v>
      </c>
      <c r="O2038" s="171" t="s">
        <v>842</v>
      </c>
      <c r="P2038" s="171" t="s">
        <v>843</v>
      </c>
    </row>
    <row r="2039" spans="11:16">
      <c r="K2039" s="339">
        <v>47725</v>
      </c>
      <c r="L2039" s="171" t="s">
        <v>838</v>
      </c>
      <c r="N2039" s="171" t="s">
        <v>841</v>
      </c>
      <c r="O2039" s="171" t="s">
        <v>842</v>
      </c>
      <c r="P2039" s="171" t="s">
        <v>772</v>
      </c>
    </row>
    <row r="2040" spans="11:16">
      <c r="K2040" s="339">
        <v>47726</v>
      </c>
      <c r="L2040" s="171" t="s">
        <v>839</v>
      </c>
      <c r="N2040" s="171" t="s">
        <v>841</v>
      </c>
      <c r="O2040" s="171" t="s">
        <v>848</v>
      </c>
      <c r="P2040" s="171" t="s">
        <v>843</v>
      </c>
    </row>
    <row r="2041" spans="11:16">
      <c r="K2041" s="339">
        <v>47727</v>
      </c>
      <c r="L2041" s="171" t="s">
        <v>840</v>
      </c>
      <c r="N2041" s="171" t="s">
        <v>841</v>
      </c>
      <c r="O2041" s="171" t="s">
        <v>842</v>
      </c>
      <c r="P2041" s="171" t="s">
        <v>843</v>
      </c>
    </row>
    <row r="2042" spans="11:16">
      <c r="K2042" s="339">
        <v>47728</v>
      </c>
      <c r="L2042" s="171" t="s">
        <v>833</v>
      </c>
      <c r="N2042" s="171" t="s">
        <v>843</v>
      </c>
      <c r="O2042" s="171" t="s">
        <v>841</v>
      </c>
      <c r="P2042" s="171" t="s">
        <v>842</v>
      </c>
    </row>
    <row r="2043" spans="11:16">
      <c r="K2043" s="339">
        <v>47729</v>
      </c>
      <c r="L2043" s="171" t="s">
        <v>835</v>
      </c>
      <c r="N2043" s="171" t="s">
        <v>843</v>
      </c>
      <c r="O2043" s="171" t="s">
        <v>841</v>
      </c>
      <c r="P2043" s="171" t="s">
        <v>842</v>
      </c>
    </row>
    <row r="2044" spans="11:16">
      <c r="K2044" s="339">
        <v>47730</v>
      </c>
      <c r="L2044" s="171" t="s">
        <v>836</v>
      </c>
      <c r="N2044" s="171" t="s">
        <v>843</v>
      </c>
      <c r="O2044" s="171" t="s">
        <v>841</v>
      </c>
      <c r="P2044" s="171" t="s">
        <v>842</v>
      </c>
    </row>
    <row r="2045" spans="11:16">
      <c r="K2045" s="339">
        <v>47731</v>
      </c>
      <c r="L2045" s="171" t="s">
        <v>837</v>
      </c>
      <c r="N2045" s="171" t="s">
        <v>843</v>
      </c>
      <c r="O2045" s="171" t="s">
        <v>841</v>
      </c>
      <c r="P2045" s="171" t="s">
        <v>842</v>
      </c>
    </row>
    <row r="2046" spans="11:16">
      <c r="K2046" s="339">
        <v>47732</v>
      </c>
      <c r="L2046" s="171" t="s">
        <v>838</v>
      </c>
      <c r="N2046" s="171" t="s">
        <v>843</v>
      </c>
      <c r="O2046" s="171" t="s">
        <v>841</v>
      </c>
      <c r="P2046" s="171" t="s">
        <v>842</v>
      </c>
    </row>
    <row r="2047" spans="11:16">
      <c r="K2047" s="339">
        <v>47733</v>
      </c>
      <c r="L2047" s="171" t="s">
        <v>839</v>
      </c>
      <c r="N2047" s="171" t="s">
        <v>843</v>
      </c>
      <c r="O2047" s="171" t="s">
        <v>770</v>
      </c>
      <c r="P2047" s="171" t="s">
        <v>842</v>
      </c>
    </row>
    <row r="2048" spans="11:16">
      <c r="K2048" s="339">
        <v>47734</v>
      </c>
      <c r="L2048" s="171" t="s">
        <v>840</v>
      </c>
      <c r="N2048" s="171" t="s">
        <v>843</v>
      </c>
      <c r="O2048" s="171" t="s">
        <v>841</v>
      </c>
      <c r="P2048" s="171" t="s">
        <v>842</v>
      </c>
    </row>
    <row r="2049" spans="11:16">
      <c r="K2049" s="339">
        <v>47735</v>
      </c>
      <c r="L2049" s="171" t="s">
        <v>833</v>
      </c>
      <c r="N2049" s="171" t="s">
        <v>842</v>
      </c>
      <c r="O2049" s="171" t="s">
        <v>843</v>
      </c>
      <c r="P2049" s="171" t="s">
        <v>841</v>
      </c>
    </row>
    <row r="2050" spans="11:16">
      <c r="K2050" s="339">
        <v>47736</v>
      </c>
      <c r="L2050" s="171" t="s">
        <v>835</v>
      </c>
      <c r="N2050" s="171" t="s">
        <v>771</v>
      </c>
      <c r="O2050" s="171" t="s">
        <v>843</v>
      </c>
      <c r="P2050" s="171" t="s">
        <v>770</v>
      </c>
    </row>
    <row r="2051" spans="11:16">
      <c r="K2051" s="339">
        <v>47737</v>
      </c>
      <c r="L2051" s="171" t="s">
        <v>836</v>
      </c>
      <c r="N2051" s="171" t="s">
        <v>842</v>
      </c>
      <c r="O2051" s="171" t="s">
        <v>843</v>
      </c>
      <c r="P2051" s="171" t="s">
        <v>841</v>
      </c>
    </row>
    <row r="2052" spans="11:16">
      <c r="K2052" s="339">
        <v>47738</v>
      </c>
      <c r="L2052" s="171" t="s">
        <v>837</v>
      </c>
      <c r="N2052" s="171" t="s">
        <v>842</v>
      </c>
      <c r="O2052" s="171" t="s">
        <v>849</v>
      </c>
      <c r="P2052" s="171" t="s">
        <v>841</v>
      </c>
    </row>
    <row r="2053" spans="11:16">
      <c r="K2053" s="339">
        <v>47739</v>
      </c>
      <c r="L2053" s="171" t="s">
        <v>838</v>
      </c>
      <c r="N2053" s="171" t="s">
        <v>842</v>
      </c>
      <c r="O2053" s="171" t="s">
        <v>843</v>
      </c>
      <c r="P2053" s="171" t="s">
        <v>841</v>
      </c>
    </row>
    <row r="2054" spans="11:16">
      <c r="K2054" s="339">
        <v>47740</v>
      </c>
      <c r="L2054" s="171" t="s">
        <v>839</v>
      </c>
      <c r="N2054" s="171" t="s">
        <v>842</v>
      </c>
      <c r="O2054" s="171" t="s">
        <v>772</v>
      </c>
      <c r="P2054" s="171" t="s">
        <v>841</v>
      </c>
    </row>
    <row r="2055" spans="11:16">
      <c r="K2055" s="339">
        <v>47741</v>
      </c>
      <c r="L2055" s="171" t="s">
        <v>840</v>
      </c>
      <c r="N2055" s="171" t="s">
        <v>842</v>
      </c>
      <c r="O2055" s="171" t="s">
        <v>843</v>
      </c>
      <c r="P2055" s="171" t="s">
        <v>841</v>
      </c>
    </row>
    <row r="2056" spans="11:16">
      <c r="K2056" s="339">
        <v>47742</v>
      </c>
      <c r="L2056" s="171" t="s">
        <v>833</v>
      </c>
      <c r="N2056" s="171" t="s">
        <v>841</v>
      </c>
      <c r="O2056" s="171" t="s">
        <v>842</v>
      </c>
      <c r="P2056" s="171" t="s">
        <v>843</v>
      </c>
    </row>
    <row r="2057" spans="11:16">
      <c r="K2057" s="339">
        <v>47743</v>
      </c>
      <c r="L2057" s="171" t="s">
        <v>835</v>
      </c>
      <c r="N2057" s="171" t="s">
        <v>841</v>
      </c>
      <c r="O2057" s="171" t="s">
        <v>842</v>
      </c>
      <c r="P2057" s="171" t="s">
        <v>843</v>
      </c>
    </row>
    <row r="2058" spans="11:16">
      <c r="K2058" s="339">
        <v>47744</v>
      </c>
      <c r="L2058" s="171" t="s">
        <v>836</v>
      </c>
      <c r="N2058" s="171" t="s">
        <v>841</v>
      </c>
      <c r="O2058" s="171" t="s">
        <v>842</v>
      </c>
      <c r="P2058" s="171" t="s">
        <v>843</v>
      </c>
    </row>
    <row r="2059" spans="11:16">
      <c r="K2059" s="339">
        <v>47745</v>
      </c>
      <c r="L2059" s="171" t="s">
        <v>837</v>
      </c>
      <c r="N2059" s="171" t="s">
        <v>841</v>
      </c>
      <c r="O2059" s="171" t="s">
        <v>842</v>
      </c>
      <c r="P2059" s="171" t="s">
        <v>843</v>
      </c>
    </row>
    <row r="2060" spans="11:16">
      <c r="K2060" s="339">
        <v>47746</v>
      </c>
      <c r="L2060" s="171" t="s">
        <v>838</v>
      </c>
      <c r="N2060" s="171" t="s">
        <v>841</v>
      </c>
      <c r="O2060" s="171" t="s">
        <v>842</v>
      </c>
      <c r="P2060" s="171" t="s">
        <v>843</v>
      </c>
    </row>
    <row r="2061" spans="11:16">
      <c r="K2061" s="339">
        <v>47747</v>
      </c>
      <c r="L2061" s="171" t="s">
        <v>839</v>
      </c>
      <c r="N2061" s="171" t="s">
        <v>841</v>
      </c>
      <c r="O2061" s="171" t="s">
        <v>842</v>
      </c>
      <c r="P2061" s="171" t="s">
        <v>843</v>
      </c>
    </row>
    <row r="2062" spans="11:16">
      <c r="K2062" s="339">
        <v>47748</v>
      </c>
      <c r="L2062" s="171" t="s">
        <v>840</v>
      </c>
      <c r="N2062" s="171" t="s">
        <v>841</v>
      </c>
      <c r="O2062" s="171" t="s">
        <v>842</v>
      </c>
      <c r="P2062" s="171" t="s">
        <v>772</v>
      </c>
    </row>
    <row r="2063" spans="11:16">
      <c r="K2063" s="339">
        <v>47749</v>
      </c>
      <c r="L2063" s="171" t="s">
        <v>833</v>
      </c>
      <c r="N2063" s="171" t="s">
        <v>843</v>
      </c>
      <c r="O2063" s="171" t="s">
        <v>841</v>
      </c>
      <c r="P2063" s="171" t="s">
        <v>842</v>
      </c>
    </row>
    <row r="2064" spans="11:16">
      <c r="K2064" s="339">
        <v>47750</v>
      </c>
      <c r="L2064" s="171" t="s">
        <v>835</v>
      </c>
      <c r="N2064" s="171" t="s">
        <v>843</v>
      </c>
      <c r="O2064" s="171" t="s">
        <v>841</v>
      </c>
      <c r="P2064" s="171" t="s">
        <v>842</v>
      </c>
    </row>
    <row r="2065" spans="11:16">
      <c r="K2065" s="339">
        <v>47751</v>
      </c>
      <c r="L2065" s="171" t="s">
        <v>836</v>
      </c>
      <c r="N2065" s="171" t="s">
        <v>843</v>
      </c>
      <c r="O2065" s="171" t="s">
        <v>841</v>
      </c>
      <c r="P2065" s="171" t="s">
        <v>771</v>
      </c>
    </row>
    <row r="2066" spans="11:16">
      <c r="K2066" s="339">
        <v>47752</v>
      </c>
      <c r="L2066" s="171" t="s">
        <v>837</v>
      </c>
      <c r="N2066" s="171" t="s">
        <v>843</v>
      </c>
      <c r="O2066" s="171" t="s">
        <v>841</v>
      </c>
      <c r="P2066" s="171" t="s">
        <v>842</v>
      </c>
    </row>
    <row r="2067" spans="11:16">
      <c r="K2067" s="339">
        <v>47753</v>
      </c>
      <c r="L2067" s="171" t="s">
        <v>838</v>
      </c>
      <c r="N2067" s="171" t="s">
        <v>843</v>
      </c>
      <c r="O2067" s="171" t="s">
        <v>847</v>
      </c>
      <c r="P2067" s="171" t="s">
        <v>771</v>
      </c>
    </row>
    <row r="2068" spans="11:16">
      <c r="K2068" s="339">
        <v>47754</v>
      </c>
      <c r="L2068" s="171" t="s">
        <v>839</v>
      </c>
      <c r="N2068" s="171" t="s">
        <v>843</v>
      </c>
      <c r="O2068" s="171" t="s">
        <v>770</v>
      </c>
      <c r="P2068" s="171" t="s">
        <v>842</v>
      </c>
    </row>
    <row r="2069" spans="11:16">
      <c r="K2069" s="339">
        <v>47755</v>
      </c>
      <c r="L2069" s="171" t="s">
        <v>840</v>
      </c>
      <c r="N2069" s="171" t="s">
        <v>843</v>
      </c>
      <c r="O2069" s="171" t="s">
        <v>841</v>
      </c>
      <c r="P2069" s="171" t="s">
        <v>842</v>
      </c>
    </row>
    <row r="2070" spans="11:16">
      <c r="K2070" s="339">
        <v>47756</v>
      </c>
      <c r="L2070" s="171" t="s">
        <v>833</v>
      </c>
      <c r="N2070" s="171" t="s">
        <v>842</v>
      </c>
      <c r="O2070" s="171" t="s">
        <v>843</v>
      </c>
      <c r="P2070" s="171" t="s">
        <v>841</v>
      </c>
    </row>
    <row r="2071" spans="11:16">
      <c r="K2071" s="339">
        <v>47757</v>
      </c>
      <c r="L2071" s="171" t="s">
        <v>835</v>
      </c>
      <c r="N2071" s="171" t="s">
        <v>842</v>
      </c>
      <c r="O2071" s="171" t="s">
        <v>772</v>
      </c>
      <c r="P2071" s="171" t="s">
        <v>841</v>
      </c>
    </row>
    <row r="2072" spans="11:16">
      <c r="K2072" s="339">
        <v>47758</v>
      </c>
      <c r="L2072" s="171" t="s">
        <v>836</v>
      </c>
      <c r="N2072" s="171" t="s">
        <v>842</v>
      </c>
      <c r="O2072" s="171" t="s">
        <v>843</v>
      </c>
      <c r="P2072" s="171" t="s">
        <v>841</v>
      </c>
    </row>
    <row r="2073" spans="11:16">
      <c r="K2073" s="339">
        <v>47759</v>
      </c>
      <c r="L2073" s="171" t="s">
        <v>837</v>
      </c>
      <c r="N2073" s="171" t="s">
        <v>842</v>
      </c>
      <c r="O2073" s="171" t="s">
        <v>772</v>
      </c>
      <c r="P2073" s="171" t="s">
        <v>841</v>
      </c>
    </row>
    <row r="2074" spans="11:16">
      <c r="K2074" s="339">
        <v>47760</v>
      </c>
      <c r="L2074" s="171" t="s">
        <v>838</v>
      </c>
      <c r="N2074" s="171" t="s">
        <v>848</v>
      </c>
      <c r="O2074" s="171" t="s">
        <v>843</v>
      </c>
      <c r="P2074" s="171" t="s">
        <v>841</v>
      </c>
    </row>
    <row r="2075" spans="11:16">
      <c r="K2075" s="339">
        <v>47761</v>
      </c>
      <c r="L2075" s="171" t="s">
        <v>839</v>
      </c>
      <c r="N2075" s="171" t="s">
        <v>842</v>
      </c>
      <c r="O2075" s="171" t="s">
        <v>843</v>
      </c>
      <c r="P2075" s="171" t="s">
        <v>841</v>
      </c>
    </row>
    <row r="2076" spans="11:16">
      <c r="K2076" s="339">
        <v>47762</v>
      </c>
      <c r="L2076" s="171" t="s">
        <v>840</v>
      </c>
      <c r="N2076" s="171" t="s">
        <v>842</v>
      </c>
      <c r="O2076" s="171" t="s">
        <v>843</v>
      </c>
      <c r="P2076" s="171" t="s">
        <v>841</v>
      </c>
    </row>
    <row r="2077" spans="11:16">
      <c r="K2077" s="339">
        <v>47763</v>
      </c>
      <c r="L2077" s="171" t="s">
        <v>833</v>
      </c>
      <c r="N2077" s="171" t="s">
        <v>841</v>
      </c>
      <c r="O2077" s="171" t="s">
        <v>842</v>
      </c>
      <c r="P2077" s="171" t="s">
        <v>843</v>
      </c>
    </row>
    <row r="2078" spans="11:16">
      <c r="K2078" s="339">
        <v>47764</v>
      </c>
      <c r="L2078" s="171" t="s">
        <v>835</v>
      </c>
      <c r="N2078" s="171" t="s">
        <v>841</v>
      </c>
      <c r="O2078" s="171" t="s">
        <v>842</v>
      </c>
      <c r="P2078" s="171" t="s">
        <v>843</v>
      </c>
    </row>
    <row r="2079" spans="11:16">
      <c r="K2079" s="339">
        <v>47765</v>
      </c>
      <c r="L2079" s="171" t="s">
        <v>836</v>
      </c>
      <c r="N2079" s="171" t="s">
        <v>841</v>
      </c>
      <c r="O2079" s="171" t="s">
        <v>842</v>
      </c>
      <c r="P2079" s="171" t="s">
        <v>843</v>
      </c>
    </row>
    <row r="2080" spans="11:16">
      <c r="K2080" s="339">
        <v>47766</v>
      </c>
      <c r="L2080" s="171" t="s">
        <v>837</v>
      </c>
      <c r="N2080" s="171" t="s">
        <v>841</v>
      </c>
      <c r="O2080" s="171" t="s">
        <v>842</v>
      </c>
      <c r="P2080" s="171" t="s">
        <v>843</v>
      </c>
    </row>
    <row r="2081" spans="11:16">
      <c r="K2081" s="339">
        <v>47767</v>
      </c>
      <c r="L2081" s="171" t="s">
        <v>838</v>
      </c>
      <c r="N2081" s="171" t="s">
        <v>841</v>
      </c>
      <c r="O2081" s="171" t="s">
        <v>842</v>
      </c>
      <c r="P2081" s="171" t="s">
        <v>772</v>
      </c>
    </row>
    <row r="2082" spans="11:16">
      <c r="K2082" s="339">
        <v>47768</v>
      </c>
      <c r="L2082" s="171" t="s">
        <v>839</v>
      </c>
      <c r="N2082" s="171" t="s">
        <v>841</v>
      </c>
      <c r="O2082" s="171" t="s">
        <v>842</v>
      </c>
      <c r="P2082" s="171" t="s">
        <v>843</v>
      </c>
    </row>
    <row r="2083" spans="11:16">
      <c r="K2083" s="339">
        <v>47769</v>
      </c>
      <c r="L2083" s="171" t="s">
        <v>840</v>
      </c>
      <c r="N2083" s="171" t="s">
        <v>841</v>
      </c>
      <c r="O2083" s="171" t="s">
        <v>842</v>
      </c>
      <c r="P2083" s="171" t="s">
        <v>843</v>
      </c>
    </row>
    <row r="2084" spans="11:16">
      <c r="K2084" s="339">
        <v>47770</v>
      </c>
      <c r="L2084" s="171" t="s">
        <v>833</v>
      </c>
      <c r="N2084" s="171" t="s">
        <v>843</v>
      </c>
      <c r="O2084" s="171" t="s">
        <v>841</v>
      </c>
      <c r="P2084" s="171" t="s">
        <v>842</v>
      </c>
    </row>
    <row r="2085" spans="11:16">
      <c r="K2085" s="339">
        <v>47771</v>
      </c>
      <c r="L2085" s="171" t="s">
        <v>835</v>
      </c>
      <c r="N2085" s="171" t="s">
        <v>843</v>
      </c>
      <c r="O2085" s="171" t="s">
        <v>841</v>
      </c>
      <c r="P2085" s="171" t="s">
        <v>842</v>
      </c>
    </row>
    <row r="2086" spans="11:16">
      <c r="K2086" s="339">
        <v>47772</v>
      </c>
      <c r="L2086" s="171" t="s">
        <v>836</v>
      </c>
      <c r="N2086" s="171" t="s">
        <v>843</v>
      </c>
      <c r="O2086" s="171" t="s">
        <v>841</v>
      </c>
      <c r="P2086" s="171" t="s">
        <v>771</v>
      </c>
    </row>
    <row r="2087" spans="11:16">
      <c r="K2087" s="339">
        <v>47773</v>
      </c>
      <c r="L2087" s="171" t="s">
        <v>837</v>
      </c>
      <c r="N2087" s="171" t="s">
        <v>843</v>
      </c>
      <c r="O2087" s="171" t="s">
        <v>841</v>
      </c>
      <c r="P2087" s="171" t="s">
        <v>842</v>
      </c>
    </row>
    <row r="2088" spans="11:16">
      <c r="K2088" s="339">
        <v>47774</v>
      </c>
      <c r="L2088" s="171" t="s">
        <v>838</v>
      </c>
      <c r="N2088" s="171" t="s">
        <v>843</v>
      </c>
      <c r="O2088" s="171" t="s">
        <v>841</v>
      </c>
      <c r="P2088" s="171" t="s">
        <v>842</v>
      </c>
    </row>
    <row r="2089" spans="11:16">
      <c r="K2089" s="339">
        <v>47775</v>
      </c>
      <c r="L2089" s="171" t="s">
        <v>839</v>
      </c>
      <c r="N2089" s="171" t="s">
        <v>843</v>
      </c>
      <c r="O2089" s="171" t="s">
        <v>841</v>
      </c>
      <c r="P2089" s="171" t="s">
        <v>842</v>
      </c>
    </row>
    <row r="2090" spans="11:16">
      <c r="K2090" s="339">
        <v>47776</v>
      </c>
      <c r="L2090" s="171" t="s">
        <v>840</v>
      </c>
      <c r="N2090" s="171" t="s">
        <v>772</v>
      </c>
      <c r="O2090" s="171" t="s">
        <v>841</v>
      </c>
      <c r="P2090" s="171" t="s">
        <v>842</v>
      </c>
    </row>
    <row r="2091" spans="11:16">
      <c r="K2091" s="339">
        <v>47777</v>
      </c>
      <c r="L2091" s="171" t="s">
        <v>833</v>
      </c>
      <c r="N2091" s="171" t="s">
        <v>842</v>
      </c>
      <c r="O2091" s="171" t="s">
        <v>772</v>
      </c>
      <c r="P2091" s="171" t="s">
        <v>841</v>
      </c>
    </row>
    <row r="2092" spans="11:16">
      <c r="K2092" s="339">
        <v>47778</v>
      </c>
      <c r="L2092" s="171" t="s">
        <v>835</v>
      </c>
      <c r="N2092" s="171" t="s">
        <v>842</v>
      </c>
      <c r="O2092" s="171" t="s">
        <v>843</v>
      </c>
      <c r="P2092" s="171" t="s">
        <v>841</v>
      </c>
    </row>
    <row r="2093" spans="11:16">
      <c r="K2093" s="339">
        <v>47779</v>
      </c>
      <c r="L2093" s="171" t="s">
        <v>836</v>
      </c>
      <c r="N2093" s="171" t="s">
        <v>842</v>
      </c>
      <c r="O2093" s="171" t="s">
        <v>843</v>
      </c>
      <c r="P2093" s="171" t="s">
        <v>841</v>
      </c>
    </row>
    <row r="2094" spans="11:16">
      <c r="K2094" s="339">
        <v>47780</v>
      </c>
      <c r="L2094" s="171" t="s">
        <v>837</v>
      </c>
      <c r="N2094" s="171" t="s">
        <v>842</v>
      </c>
      <c r="O2094" s="171" t="s">
        <v>843</v>
      </c>
      <c r="P2094" s="171" t="s">
        <v>841</v>
      </c>
    </row>
    <row r="2095" spans="11:16">
      <c r="K2095" s="339">
        <v>47781</v>
      </c>
      <c r="L2095" s="171" t="s">
        <v>838</v>
      </c>
      <c r="N2095" s="171" t="s">
        <v>842</v>
      </c>
      <c r="O2095" s="171" t="s">
        <v>843</v>
      </c>
      <c r="P2095" s="171" t="s">
        <v>841</v>
      </c>
    </row>
    <row r="2096" spans="11:16">
      <c r="K2096" s="339">
        <v>47782</v>
      </c>
      <c r="L2096" s="171" t="s">
        <v>839</v>
      </c>
      <c r="N2096" s="171" t="s">
        <v>842</v>
      </c>
      <c r="O2096" s="171" t="s">
        <v>843</v>
      </c>
      <c r="P2096" s="171" t="s">
        <v>841</v>
      </c>
    </row>
    <row r="2097" spans="11:16">
      <c r="K2097" s="339">
        <v>47783</v>
      </c>
      <c r="L2097" s="171" t="s">
        <v>840</v>
      </c>
      <c r="N2097" s="171" t="s">
        <v>842</v>
      </c>
      <c r="O2097" s="171" t="s">
        <v>843</v>
      </c>
      <c r="P2097" s="171" t="s">
        <v>841</v>
      </c>
    </row>
    <row r="2098" spans="11:16">
      <c r="K2098" s="339">
        <v>47784</v>
      </c>
      <c r="L2098" s="171" t="s">
        <v>833</v>
      </c>
      <c r="N2098" s="171" t="s">
        <v>847</v>
      </c>
      <c r="O2098" s="171" t="s">
        <v>842</v>
      </c>
      <c r="P2098" s="171" t="s">
        <v>843</v>
      </c>
    </row>
    <row r="2099" spans="11:16">
      <c r="K2099" s="339">
        <v>47785</v>
      </c>
      <c r="L2099" s="171" t="s">
        <v>835</v>
      </c>
      <c r="N2099" s="171" t="s">
        <v>841</v>
      </c>
      <c r="O2099" s="171" t="s">
        <v>842</v>
      </c>
      <c r="P2099" s="171" t="s">
        <v>843</v>
      </c>
    </row>
    <row r="2100" spans="11:16">
      <c r="K2100" s="339">
        <v>47786</v>
      </c>
      <c r="L2100" s="171" t="s">
        <v>836</v>
      </c>
      <c r="N2100" s="171" t="s">
        <v>841</v>
      </c>
      <c r="O2100" s="171" t="s">
        <v>842</v>
      </c>
      <c r="P2100" s="171" t="s">
        <v>843</v>
      </c>
    </row>
    <row r="2101" spans="11:16">
      <c r="K2101" s="339">
        <v>47787</v>
      </c>
      <c r="L2101" s="171" t="s">
        <v>837</v>
      </c>
      <c r="N2101" s="171" t="s">
        <v>841</v>
      </c>
      <c r="O2101" s="171" t="s">
        <v>842</v>
      </c>
      <c r="P2101" s="171" t="s">
        <v>843</v>
      </c>
    </row>
    <row r="2102" spans="11:16">
      <c r="K2102" s="339">
        <v>47788</v>
      </c>
      <c r="L2102" s="171" t="s">
        <v>838</v>
      </c>
      <c r="N2102" s="171" t="s">
        <v>841</v>
      </c>
      <c r="O2102" s="171" t="s">
        <v>842</v>
      </c>
      <c r="P2102" s="171" t="s">
        <v>843</v>
      </c>
    </row>
    <row r="2103" spans="11:16">
      <c r="K2103" s="339">
        <v>47789</v>
      </c>
      <c r="L2103" s="171" t="s">
        <v>839</v>
      </c>
      <c r="N2103" s="171" t="s">
        <v>841</v>
      </c>
      <c r="O2103" s="171" t="s">
        <v>842</v>
      </c>
      <c r="P2103" s="171" t="s">
        <v>843</v>
      </c>
    </row>
    <row r="2104" spans="11:16">
      <c r="K2104" s="339">
        <v>47790</v>
      </c>
      <c r="L2104" s="171" t="s">
        <v>840</v>
      </c>
      <c r="N2104" s="171" t="s">
        <v>841</v>
      </c>
      <c r="O2104" s="171" t="s">
        <v>842</v>
      </c>
      <c r="P2104" s="171" t="s">
        <v>843</v>
      </c>
    </row>
    <row r="2105" spans="11:16">
      <c r="K2105" s="339">
        <v>47791</v>
      </c>
      <c r="L2105" s="171" t="s">
        <v>833</v>
      </c>
      <c r="N2105" s="171" t="s">
        <v>772</v>
      </c>
      <c r="O2105" s="171" t="s">
        <v>841</v>
      </c>
      <c r="P2105" s="171" t="s">
        <v>842</v>
      </c>
    </row>
    <row r="2106" spans="11:16">
      <c r="K2106" s="339">
        <v>47792</v>
      </c>
      <c r="L2106" s="171" t="s">
        <v>835</v>
      </c>
      <c r="N2106" s="171" t="s">
        <v>843</v>
      </c>
      <c r="O2106" s="171" t="s">
        <v>841</v>
      </c>
      <c r="P2106" s="171" t="s">
        <v>842</v>
      </c>
    </row>
    <row r="2107" spans="11:16">
      <c r="K2107" s="339">
        <v>47793</v>
      </c>
      <c r="L2107" s="171" t="s">
        <v>836</v>
      </c>
      <c r="N2107" s="171" t="s">
        <v>843</v>
      </c>
      <c r="O2107" s="171" t="s">
        <v>841</v>
      </c>
      <c r="P2107" s="171" t="s">
        <v>842</v>
      </c>
    </row>
    <row r="2108" spans="11:16">
      <c r="K2108" s="339">
        <v>47794</v>
      </c>
      <c r="L2108" s="171" t="s">
        <v>837</v>
      </c>
      <c r="N2108" s="171" t="s">
        <v>843</v>
      </c>
      <c r="O2108" s="171" t="s">
        <v>841</v>
      </c>
      <c r="P2108" s="171" t="s">
        <v>842</v>
      </c>
    </row>
    <row r="2109" spans="11:16">
      <c r="K2109" s="339">
        <v>47795</v>
      </c>
      <c r="L2109" s="171" t="s">
        <v>838</v>
      </c>
      <c r="N2109" s="171" t="s">
        <v>843</v>
      </c>
      <c r="O2109" s="171" t="s">
        <v>841</v>
      </c>
      <c r="P2109" s="171" t="s">
        <v>842</v>
      </c>
    </row>
    <row r="2110" spans="11:16">
      <c r="K2110" s="339">
        <v>47796</v>
      </c>
      <c r="L2110" s="171" t="s">
        <v>839</v>
      </c>
      <c r="N2110" s="171" t="s">
        <v>843</v>
      </c>
      <c r="O2110" s="171" t="s">
        <v>841</v>
      </c>
      <c r="P2110" s="171" t="s">
        <v>842</v>
      </c>
    </row>
    <row r="2111" spans="11:16">
      <c r="K2111" s="339">
        <v>47797</v>
      </c>
      <c r="L2111" s="171" t="s">
        <v>840</v>
      </c>
      <c r="N2111" s="171" t="s">
        <v>843</v>
      </c>
      <c r="O2111" s="171" t="s">
        <v>841</v>
      </c>
      <c r="P2111" s="171" t="s">
        <v>771</v>
      </c>
    </row>
    <row r="2112" spans="11:16">
      <c r="K2112" s="339">
        <v>47798</v>
      </c>
      <c r="L2112" s="171" t="s">
        <v>833</v>
      </c>
      <c r="N2112" s="171" t="s">
        <v>842</v>
      </c>
      <c r="O2112" s="171" t="s">
        <v>843</v>
      </c>
      <c r="P2112" s="171" t="s">
        <v>841</v>
      </c>
    </row>
    <row r="2113" spans="11:16">
      <c r="K2113" s="339">
        <v>47799</v>
      </c>
      <c r="L2113" s="171" t="s">
        <v>835</v>
      </c>
      <c r="N2113" s="171" t="s">
        <v>842</v>
      </c>
      <c r="O2113" s="171" t="s">
        <v>843</v>
      </c>
      <c r="P2113" s="171" t="s">
        <v>841</v>
      </c>
    </row>
    <row r="2114" spans="11:16">
      <c r="K2114" s="339">
        <v>47800</v>
      </c>
      <c r="L2114" s="171" t="s">
        <v>836</v>
      </c>
      <c r="N2114" s="171" t="s">
        <v>771</v>
      </c>
      <c r="O2114" s="171" t="s">
        <v>843</v>
      </c>
      <c r="P2114" s="171" t="s">
        <v>841</v>
      </c>
    </row>
    <row r="2115" spans="11:16">
      <c r="K2115" s="339">
        <v>47801</v>
      </c>
      <c r="L2115" s="171" t="s">
        <v>837</v>
      </c>
      <c r="N2115" s="171" t="s">
        <v>842</v>
      </c>
      <c r="O2115" s="171" t="s">
        <v>843</v>
      </c>
      <c r="P2115" s="171" t="s">
        <v>841</v>
      </c>
    </row>
    <row r="2116" spans="11:16">
      <c r="K2116" s="339">
        <v>47802</v>
      </c>
      <c r="L2116" s="171" t="s">
        <v>838</v>
      </c>
      <c r="N2116" s="171" t="s">
        <v>842</v>
      </c>
      <c r="O2116" s="171" t="s">
        <v>843</v>
      </c>
      <c r="P2116" s="171" t="s">
        <v>841</v>
      </c>
    </row>
    <row r="2117" spans="11:16">
      <c r="K2117" s="339">
        <v>47803</v>
      </c>
      <c r="L2117" s="171" t="s">
        <v>839</v>
      </c>
      <c r="N2117" s="171" t="s">
        <v>842</v>
      </c>
      <c r="O2117" s="171" t="s">
        <v>843</v>
      </c>
      <c r="P2117" s="171" t="s">
        <v>841</v>
      </c>
    </row>
    <row r="2118" spans="11:16">
      <c r="K2118" s="339">
        <v>47804</v>
      </c>
      <c r="L2118" s="171" t="s">
        <v>840</v>
      </c>
      <c r="N2118" s="171" t="s">
        <v>842</v>
      </c>
      <c r="O2118" s="171" t="s">
        <v>843</v>
      </c>
      <c r="P2118" s="171" t="s">
        <v>841</v>
      </c>
    </row>
    <row r="2119" spans="11:16">
      <c r="K2119" s="339">
        <v>47805</v>
      </c>
      <c r="L2119" s="171" t="s">
        <v>833</v>
      </c>
      <c r="N2119" s="171" t="s">
        <v>841</v>
      </c>
      <c r="O2119" s="171" t="s">
        <v>842</v>
      </c>
      <c r="P2119" s="171" t="s">
        <v>849</v>
      </c>
    </row>
    <row r="2120" spans="11:16">
      <c r="K2120" s="339">
        <v>47806</v>
      </c>
      <c r="L2120" s="171" t="s">
        <v>835</v>
      </c>
      <c r="N2120" s="171" t="s">
        <v>841</v>
      </c>
      <c r="O2120" s="171" t="s">
        <v>842</v>
      </c>
      <c r="P2120" s="171" t="s">
        <v>843</v>
      </c>
    </row>
    <row r="2121" spans="11:16">
      <c r="K2121" s="339">
        <v>47807</v>
      </c>
      <c r="L2121" s="171" t="s">
        <v>836</v>
      </c>
      <c r="N2121" s="171" t="s">
        <v>841</v>
      </c>
      <c r="O2121" s="171" t="s">
        <v>842</v>
      </c>
      <c r="P2121" s="171" t="s">
        <v>772</v>
      </c>
    </row>
    <row r="2122" spans="11:16">
      <c r="K2122" s="339">
        <v>47808</v>
      </c>
      <c r="L2122" s="171" t="s">
        <v>837</v>
      </c>
      <c r="N2122" s="171" t="s">
        <v>841</v>
      </c>
      <c r="O2122" s="171" t="s">
        <v>842</v>
      </c>
      <c r="P2122" s="171" t="s">
        <v>843</v>
      </c>
    </row>
    <row r="2123" spans="11:16">
      <c r="K2123" s="339">
        <v>47809</v>
      </c>
      <c r="L2123" s="171" t="s">
        <v>838</v>
      </c>
      <c r="N2123" s="171" t="s">
        <v>841</v>
      </c>
      <c r="O2123" s="171" t="s">
        <v>842</v>
      </c>
      <c r="P2123" s="171" t="s">
        <v>843</v>
      </c>
    </row>
    <row r="2124" spans="11:16">
      <c r="K2124" s="339">
        <v>47810</v>
      </c>
      <c r="L2124" s="171" t="s">
        <v>839</v>
      </c>
      <c r="N2124" s="171" t="s">
        <v>841</v>
      </c>
      <c r="O2124" s="171" t="s">
        <v>842</v>
      </c>
      <c r="P2124" s="171" t="s">
        <v>843</v>
      </c>
    </row>
    <row r="2125" spans="11:16">
      <c r="K2125" s="339">
        <v>47811</v>
      </c>
      <c r="L2125" s="171" t="s">
        <v>840</v>
      </c>
      <c r="N2125" s="171" t="s">
        <v>841</v>
      </c>
      <c r="O2125" s="171" t="s">
        <v>842</v>
      </c>
      <c r="P2125" s="171" t="s">
        <v>843</v>
      </c>
    </row>
    <row r="2126" spans="11:16">
      <c r="K2126" s="339">
        <v>47812</v>
      </c>
      <c r="L2126" s="171" t="s">
        <v>833</v>
      </c>
      <c r="N2126" s="171" t="s">
        <v>843</v>
      </c>
      <c r="O2126" s="171" t="s">
        <v>841</v>
      </c>
      <c r="P2126" s="171" t="s">
        <v>842</v>
      </c>
    </row>
    <row r="2127" spans="11:16">
      <c r="K2127" s="339">
        <v>47813</v>
      </c>
      <c r="L2127" s="171" t="s">
        <v>835</v>
      </c>
      <c r="N2127" s="171" t="s">
        <v>843</v>
      </c>
      <c r="O2127" s="171" t="s">
        <v>841</v>
      </c>
      <c r="P2127" s="171" t="s">
        <v>842</v>
      </c>
    </row>
    <row r="2128" spans="11:16">
      <c r="K2128" s="339">
        <v>47814</v>
      </c>
      <c r="L2128" s="171" t="s">
        <v>836</v>
      </c>
      <c r="N2128" s="171" t="s">
        <v>843</v>
      </c>
      <c r="O2128" s="171" t="s">
        <v>841</v>
      </c>
      <c r="P2128" s="171" t="s">
        <v>842</v>
      </c>
    </row>
    <row r="2129" spans="11:16">
      <c r="K2129" s="339">
        <v>47815</v>
      </c>
      <c r="L2129" s="171" t="s">
        <v>837</v>
      </c>
      <c r="N2129" s="171" t="s">
        <v>843</v>
      </c>
      <c r="O2129" s="171" t="s">
        <v>841</v>
      </c>
      <c r="P2129" s="171" t="s">
        <v>842</v>
      </c>
    </row>
    <row r="2130" spans="11:16">
      <c r="K2130" s="339">
        <v>47816</v>
      </c>
      <c r="L2130" s="171" t="s">
        <v>838</v>
      </c>
      <c r="N2130" s="171" t="s">
        <v>772</v>
      </c>
      <c r="O2130" s="171" t="s">
        <v>841</v>
      </c>
      <c r="P2130" s="171" t="s">
        <v>842</v>
      </c>
    </row>
    <row r="2131" spans="11:16">
      <c r="K2131" s="339">
        <v>47817</v>
      </c>
      <c r="L2131" s="171" t="s">
        <v>839</v>
      </c>
      <c r="N2131" s="171" t="s">
        <v>843</v>
      </c>
      <c r="O2131" s="171" t="s">
        <v>841</v>
      </c>
      <c r="P2131" s="171" t="s">
        <v>842</v>
      </c>
    </row>
    <row r="2132" spans="11:16">
      <c r="K2132" s="339">
        <v>47818</v>
      </c>
      <c r="L2132" s="171" t="s">
        <v>840</v>
      </c>
      <c r="N2132" s="171" t="s">
        <v>843</v>
      </c>
      <c r="O2132" s="171" t="s">
        <v>841</v>
      </c>
      <c r="P2132" s="171" t="s">
        <v>842</v>
      </c>
    </row>
    <row r="2133" spans="11:16">
      <c r="K2133" s="339">
        <v>47819</v>
      </c>
      <c r="L2133" s="171" t="s">
        <v>833</v>
      </c>
      <c r="N2133" s="171" t="s">
        <v>771</v>
      </c>
      <c r="O2133" s="171" t="s">
        <v>843</v>
      </c>
      <c r="P2133" s="171" t="s">
        <v>841</v>
      </c>
    </row>
    <row r="2134" spans="11:16">
      <c r="K2134" s="339">
        <v>47820</v>
      </c>
      <c r="L2134" s="171" t="s">
        <v>835</v>
      </c>
      <c r="N2134" s="171" t="s">
        <v>842</v>
      </c>
      <c r="O2134" s="171" t="s">
        <v>843</v>
      </c>
      <c r="P2134" s="171" t="s">
        <v>847</v>
      </c>
    </row>
    <row r="2135" spans="11:16">
      <c r="K2135" s="339">
        <v>47821</v>
      </c>
      <c r="L2135" s="171" t="s">
        <v>836</v>
      </c>
      <c r="N2135" s="171" t="s">
        <v>771</v>
      </c>
      <c r="O2135" s="171" t="s">
        <v>843</v>
      </c>
      <c r="P2135" s="171" t="s">
        <v>770</v>
      </c>
    </row>
    <row r="2136" spans="11:16">
      <c r="K2136" s="339">
        <v>47822</v>
      </c>
      <c r="L2136" s="171" t="s">
        <v>837</v>
      </c>
      <c r="N2136" s="171" t="s">
        <v>842</v>
      </c>
      <c r="O2136" s="171" t="s">
        <v>843</v>
      </c>
      <c r="P2136" s="171" t="s">
        <v>841</v>
      </c>
    </row>
    <row r="2137" spans="11:16">
      <c r="K2137" s="339">
        <v>47823</v>
      </c>
      <c r="L2137" s="171" t="s">
        <v>838</v>
      </c>
      <c r="N2137" s="171" t="s">
        <v>842</v>
      </c>
      <c r="O2137" s="171" t="s">
        <v>843</v>
      </c>
      <c r="P2137" s="171" t="s">
        <v>841</v>
      </c>
    </row>
    <row r="2138" spans="11:16">
      <c r="K2138" s="339">
        <v>47824</v>
      </c>
      <c r="L2138" s="171" t="s">
        <v>839</v>
      </c>
      <c r="N2138" s="171" t="s">
        <v>842</v>
      </c>
      <c r="O2138" s="171" t="s">
        <v>843</v>
      </c>
      <c r="P2138" s="171" t="s">
        <v>841</v>
      </c>
    </row>
    <row r="2139" spans="11:16">
      <c r="K2139" s="339">
        <v>47825</v>
      </c>
      <c r="L2139" s="171" t="s">
        <v>840</v>
      </c>
      <c r="N2139" s="171" t="s">
        <v>842</v>
      </c>
      <c r="O2139" s="171" t="s">
        <v>843</v>
      </c>
      <c r="P2139" s="171" t="s">
        <v>841</v>
      </c>
    </row>
    <row r="2140" spans="11:16">
      <c r="K2140" s="339">
        <v>47826</v>
      </c>
      <c r="L2140" s="171" t="s">
        <v>833</v>
      </c>
      <c r="N2140" s="171" t="s">
        <v>841</v>
      </c>
      <c r="O2140" s="171" t="s">
        <v>842</v>
      </c>
      <c r="P2140" s="171" t="s">
        <v>843</v>
      </c>
    </row>
    <row r="2141" spans="11:16">
      <c r="K2141" s="339">
        <v>47827</v>
      </c>
      <c r="L2141" s="171" t="s">
        <v>835</v>
      </c>
      <c r="N2141" s="171" t="s">
        <v>841</v>
      </c>
      <c r="O2141" s="171" t="s">
        <v>842</v>
      </c>
      <c r="P2141" s="171" t="s">
        <v>843</v>
      </c>
    </row>
    <row r="2142" spans="11:16">
      <c r="K2142" s="339">
        <v>47828</v>
      </c>
      <c r="L2142" s="171" t="s">
        <v>836</v>
      </c>
      <c r="N2142" s="171" t="s">
        <v>841</v>
      </c>
      <c r="O2142" s="171" t="s">
        <v>771</v>
      </c>
      <c r="P2142" s="171" t="s">
        <v>843</v>
      </c>
    </row>
    <row r="2143" spans="11:16">
      <c r="K2143" s="339">
        <v>47829</v>
      </c>
      <c r="L2143" s="171" t="s">
        <v>837</v>
      </c>
      <c r="N2143" s="171" t="s">
        <v>841</v>
      </c>
      <c r="O2143" s="171" t="s">
        <v>842</v>
      </c>
      <c r="P2143" s="171" t="s">
        <v>843</v>
      </c>
    </row>
    <row r="2144" spans="11:16">
      <c r="K2144" s="339">
        <v>47830</v>
      </c>
      <c r="L2144" s="171" t="s">
        <v>838</v>
      </c>
      <c r="N2144" s="171" t="s">
        <v>841</v>
      </c>
      <c r="O2144" s="171" t="s">
        <v>842</v>
      </c>
      <c r="P2144" s="171" t="s">
        <v>843</v>
      </c>
    </row>
    <row r="2145" spans="11:16">
      <c r="K2145" s="339">
        <v>47831</v>
      </c>
      <c r="L2145" s="171" t="s">
        <v>839</v>
      </c>
      <c r="N2145" s="171" t="s">
        <v>841</v>
      </c>
      <c r="O2145" s="171" t="s">
        <v>842</v>
      </c>
      <c r="P2145" s="171" t="s">
        <v>843</v>
      </c>
    </row>
    <row r="2146" spans="11:16">
      <c r="K2146" s="339">
        <v>47832</v>
      </c>
      <c r="L2146" s="171" t="s">
        <v>840</v>
      </c>
      <c r="N2146" s="171" t="s">
        <v>841</v>
      </c>
      <c r="O2146" s="171" t="s">
        <v>842</v>
      </c>
      <c r="P2146" s="171" t="s">
        <v>843</v>
      </c>
    </row>
    <row r="2147" spans="11:16">
      <c r="K2147" s="339">
        <v>47833</v>
      </c>
      <c r="L2147" s="171" t="s">
        <v>833</v>
      </c>
      <c r="N2147" s="171" t="s">
        <v>843</v>
      </c>
      <c r="O2147" s="171" t="s">
        <v>841</v>
      </c>
      <c r="P2147" s="171" t="s">
        <v>842</v>
      </c>
    </row>
    <row r="2148" spans="11:16">
      <c r="K2148" s="339">
        <v>47834</v>
      </c>
      <c r="L2148" s="171" t="s">
        <v>835</v>
      </c>
      <c r="N2148" s="171" t="s">
        <v>843</v>
      </c>
      <c r="O2148" s="171" t="s">
        <v>841</v>
      </c>
      <c r="P2148" s="171" t="s">
        <v>842</v>
      </c>
    </row>
    <row r="2149" spans="11:16">
      <c r="K2149" s="339">
        <v>47835</v>
      </c>
      <c r="L2149" s="171" t="s">
        <v>836</v>
      </c>
      <c r="N2149" s="171" t="s">
        <v>843</v>
      </c>
      <c r="O2149" s="171" t="s">
        <v>841</v>
      </c>
      <c r="P2149" s="171" t="s">
        <v>842</v>
      </c>
    </row>
    <row r="2150" spans="11:16">
      <c r="K2150" s="339">
        <v>47836</v>
      </c>
      <c r="L2150" s="171" t="s">
        <v>837</v>
      </c>
      <c r="N2150" s="171" t="s">
        <v>843</v>
      </c>
      <c r="O2150" s="171" t="s">
        <v>841</v>
      </c>
      <c r="P2150" s="171" t="s">
        <v>771</v>
      </c>
    </row>
    <row r="2151" spans="11:16">
      <c r="K2151" s="339">
        <v>47837</v>
      </c>
      <c r="L2151" s="171" t="s">
        <v>838</v>
      </c>
      <c r="N2151" s="171" t="s">
        <v>843</v>
      </c>
      <c r="O2151" s="171" t="s">
        <v>841</v>
      </c>
      <c r="P2151" s="171" t="s">
        <v>842</v>
      </c>
    </row>
    <row r="2152" spans="11:16">
      <c r="K2152" s="339">
        <v>47838</v>
      </c>
      <c r="L2152" s="171" t="s">
        <v>839</v>
      </c>
      <c r="N2152" s="171" t="s">
        <v>843</v>
      </c>
      <c r="O2152" s="171" t="s">
        <v>841</v>
      </c>
      <c r="P2152" s="171" t="s">
        <v>842</v>
      </c>
    </row>
    <row r="2153" spans="11:16">
      <c r="K2153" s="339">
        <v>47839</v>
      </c>
      <c r="L2153" s="171" t="s">
        <v>840</v>
      </c>
      <c r="N2153" s="171" t="s">
        <v>772</v>
      </c>
      <c r="O2153" s="171" t="s">
        <v>841</v>
      </c>
      <c r="P2153" s="171" t="s">
        <v>842</v>
      </c>
    </row>
    <row r="2154" spans="11:16">
      <c r="K2154" s="339">
        <v>47840</v>
      </c>
      <c r="L2154" s="171" t="s">
        <v>833</v>
      </c>
      <c r="N2154" s="171" t="s">
        <v>842</v>
      </c>
      <c r="O2154" s="171" t="s">
        <v>843</v>
      </c>
      <c r="P2154" s="171" t="s">
        <v>841</v>
      </c>
    </row>
    <row r="2155" spans="11:16">
      <c r="K2155" s="339">
        <v>47841</v>
      </c>
      <c r="L2155" s="171" t="s">
        <v>835</v>
      </c>
      <c r="N2155" s="171" t="s">
        <v>842</v>
      </c>
      <c r="O2155" s="171" t="s">
        <v>843</v>
      </c>
      <c r="P2155" s="171" t="s">
        <v>841</v>
      </c>
    </row>
    <row r="2156" spans="11:16">
      <c r="K2156" s="339">
        <v>47842</v>
      </c>
      <c r="L2156" s="171" t="s">
        <v>836</v>
      </c>
      <c r="N2156" s="171" t="s">
        <v>842</v>
      </c>
      <c r="O2156" s="171" t="s">
        <v>843</v>
      </c>
      <c r="P2156" s="171" t="s">
        <v>841</v>
      </c>
    </row>
    <row r="2157" spans="11:16">
      <c r="K2157" s="339">
        <v>47843</v>
      </c>
      <c r="L2157" s="171" t="s">
        <v>837</v>
      </c>
      <c r="N2157" s="171" t="s">
        <v>842</v>
      </c>
      <c r="O2157" s="171" t="s">
        <v>843</v>
      </c>
      <c r="P2157" s="171" t="s">
        <v>841</v>
      </c>
    </row>
    <row r="2158" spans="11:16">
      <c r="K2158" s="339">
        <v>47844</v>
      </c>
      <c r="L2158" s="171" t="s">
        <v>838</v>
      </c>
      <c r="N2158" s="171" t="s">
        <v>842</v>
      </c>
      <c r="O2158" s="171" t="s">
        <v>843</v>
      </c>
      <c r="P2158" s="171" t="s">
        <v>847</v>
      </c>
    </row>
    <row r="2159" spans="11:16">
      <c r="K2159" s="339">
        <v>47845</v>
      </c>
      <c r="L2159" s="171" t="s">
        <v>839</v>
      </c>
      <c r="N2159" s="171" t="s">
        <v>842</v>
      </c>
      <c r="O2159" s="171" t="s">
        <v>843</v>
      </c>
      <c r="P2159" s="171" t="s">
        <v>841</v>
      </c>
    </row>
    <row r="2160" spans="11:16">
      <c r="K2160" s="339">
        <v>47846</v>
      </c>
      <c r="L2160" s="171" t="s">
        <v>840</v>
      </c>
      <c r="N2160" s="171" t="s">
        <v>842</v>
      </c>
      <c r="O2160" s="171" t="s">
        <v>843</v>
      </c>
      <c r="P2160" s="171" t="s">
        <v>770</v>
      </c>
    </row>
    <row r="2161" spans="11:16">
      <c r="K2161" s="339">
        <v>47847</v>
      </c>
      <c r="L2161" s="171" t="s">
        <v>833</v>
      </c>
      <c r="N2161" s="171" t="s">
        <v>841</v>
      </c>
      <c r="O2161" s="171" t="s">
        <v>842</v>
      </c>
      <c r="P2161" s="171" t="s">
        <v>843</v>
      </c>
    </row>
    <row r="2162" spans="11:16">
      <c r="K2162" s="339">
        <v>47848</v>
      </c>
      <c r="L2162" s="171" t="s">
        <v>835</v>
      </c>
      <c r="N2162" s="171" t="s">
        <v>841</v>
      </c>
      <c r="O2162" s="171" t="s">
        <v>842</v>
      </c>
      <c r="P2162" s="171" t="s">
        <v>843</v>
      </c>
    </row>
    <row r="2163" spans="11:16">
      <c r="K2163" s="339">
        <v>47849</v>
      </c>
      <c r="L2163" s="171" t="s">
        <v>836</v>
      </c>
      <c r="N2163" s="171" t="s">
        <v>841</v>
      </c>
      <c r="O2163" s="171" t="s">
        <v>842</v>
      </c>
      <c r="P2163" s="171" t="s">
        <v>843</v>
      </c>
    </row>
    <row r="2164" spans="11:16">
      <c r="K2164" s="339">
        <v>47850</v>
      </c>
      <c r="L2164" s="171" t="s">
        <v>837</v>
      </c>
      <c r="N2164" s="171" t="s">
        <v>841</v>
      </c>
      <c r="O2164" s="171" t="s">
        <v>842</v>
      </c>
      <c r="P2164" s="171" t="s">
        <v>843</v>
      </c>
    </row>
    <row r="2165" spans="11:16">
      <c r="K2165" s="339">
        <v>47851</v>
      </c>
      <c r="L2165" s="171" t="s">
        <v>838</v>
      </c>
      <c r="N2165" s="171" t="s">
        <v>841</v>
      </c>
      <c r="O2165" s="171" t="s">
        <v>842</v>
      </c>
      <c r="P2165" s="171" t="s">
        <v>843</v>
      </c>
    </row>
    <row r="2166" spans="11:16">
      <c r="K2166" s="339">
        <v>47852</v>
      </c>
      <c r="L2166" s="171" t="s">
        <v>839</v>
      </c>
      <c r="N2166" s="171" t="s">
        <v>841</v>
      </c>
      <c r="O2166" s="171" t="s">
        <v>842</v>
      </c>
      <c r="P2166" s="171" t="s">
        <v>772</v>
      </c>
    </row>
    <row r="2167" spans="11:16">
      <c r="K2167" s="339">
        <v>47853</v>
      </c>
      <c r="L2167" s="171" t="s">
        <v>840</v>
      </c>
      <c r="N2167" s="171" t="s">
        <v>841</v>
      </c>
      <c r="O2167" s="171" t="s">
        <v>842</v>
      </c>
      <c r="P2167" s="171" t="s">
        <v>843</v>
      </c>
    </row>
    <row r="2168" spans="11:16">
      <c r="K2168" s="339">
        <v>47854</v>
      </c>
      <c r="L2168" s="171" t="s">
        <v>833</v>
      </c>
      <c r="N2168" s="171" t="s">
        <v>843</v>
      </c>
      <c r="O2168" s="171" t="s">
        <v>841</v>
      </c>
      <c r="P2168" s="171" t="s">
        <v>842</v>
      </c>
    </row>
    <row r="2169" spans="11:16">
      <c r="K2169" s="339">
        <v>47855</v>
      </c>
      <c r="L2169" s="171" t="s">
        <v>835</v>
      </c>
      <c r="N2169" s="171" t="s">
        <v>843</v>
      </c>
      <c r="O2169" s="171" t="s">
        <v>841</v>
      </c>
      <c r="P2169" s="171" t="s">
        <v>842</v>
      </c>
    </row>
    <row r="2170" spans="11:16">
      <c r="K2170" s="339">
        <v>47856</v>
      </c>
      <c r="L2170" s="171" t="s">
        <v>836</v>
      </c>
      <c r="N2170" s="171" t="s">
        <v>772</v>
      </c>
      <c r="O2170" s="171" t="s">
        <v>841</v>
      </c>
      <c r="P2170" s="171" t="s">
        <v>842</v>
      </c>
    </row>
    <row r="2171" spans="11:16">
      <c r="K2171" s="339">
        <v>47857</v>
      </c>
      <c r="L2171" s="171" t="s">
        <v>837</v>
      </c>
      <c r="N2171" s="171" t="s">
        <v>843</v>
      </c>
      <c r="O2171" s="171" t="s">
        <v>770</v>
      </c>
      <c r="P2171" s="171" t="s">
        <v>842</v>
      </c>
    </row>
    <row r="2172" spans="11:16">
      <c r="K2172" s="339">
        <v>47858</v>
      </c>
      <c r="L2172" s="171" t="s">
        <v>838</v>
      </c>
      <c r="N2172" s="171" t="s">
        <v>843</v>
      </c>
      <c r="O2172" s="171" t="s">
        <v>841</v>
      </c>
      <c r="P2172" s="171" t="s">
        <v>842</v>
      </c>
    </row>
    <row r="2173" spans="11:16">
      <c r="K2173" s="339">
        <v>47859</v>
      </c>
      <c r="L2173" s="171" t="s">
        <v>839</v>
      </c>
      <c r="N2173" s="171" t="s">
        <v>843</v>
      </c>
      <c r="O2173" s="171" t="s">
        <v>841</v>
      </c>
      <c r="P2173" s="171" t="s">
        <v>842</v>
      </c>
    </row>
    <row r="2174" spans="11:16">
      <c r="K2174" s="339">
        <v>47860</v>
      </c>
      <c r="L2174" s="171" t="s">
        <v>840</v>
      </c>
      <c r="N2174" s="171" t="s">
        <v>843</v>
      </c>
      <c r="O2174" s="171" t="s">
        <v>841</v>
      </c>
      <c r="P2174" s="171" t="s">
        <v>842</v>
      </c>
    </row>
    <row r="2175" spans="11:16">
      <c r="K2175" s="339">
        <v>47861</v>
      </c>
      <c r="L2175" s="171" t="s">
        <v>833</v>
      </c>
      <c r="N2175" s="171" t="s">
        <v>842</v>
      </c>
      <c r="O2175" s="171" t="s">
        <v>843</v>
      </c>
      <c r="P2175" s="171" t="s">
        <v>841</v>
      </c>
    </row>
    <row r="2176" spans="11:16">
      <c r="K2176" s="339">
        <v>47862</v>
      </c>
      <c r="L2176" s="171" t="s">
        <v>835</v>
      </c>
      <c r="N2176" s="171" t="s">
        <v>842</v>
      </c>
      <c r="O2176" s="171" t="s">
        <v>843</v>
      </c>
      <c r="P2176" s="171" t="s">
        <v>841</v>
      </c>
    </row>
    <row r="2177" spans="11:16">
      <c r="K2177" s="339">
        <v>47863</v>
      </c>
      <c r="L2177" s="171" t="s">
        <v>836</v>
      </c>
      <c r="N2177" s="171" t="s">
        <v>842</v>
      </c>
      <c r="O2177" s="171" t="s">
        <v>843</v>
      </c>
      <c r="P2177" s="171" t="s">
        <v>841</v>
      </c>
    </row>
    <row r="2178" spans="11:16">
      <c r="K2178" s="339">
        <v>47864</v>
      </c>
      <c r="L2178" s="171" t="s">
        <v>837</v>
      </c>
      <c r="N2178" s="171" t="s">
        <v>848</v>
      </c>
      <c r="O2178" s="171" t="s">
        <v>843</v>
      </c>
      <c r="P2178" s="171" t="s">
        <v>841</v>
      </c>
    </row>
    <row r="2179" spans="11:16">
      <c r="K2179" s="339">
        <v>47865</v>
      </c>
      <c r="L2179" s="171" t="s">
        <v>838</v>
      </c>
      <c r="N2179" s="171" t="s">
        <v>842</v>
      </c>
      <c r="O2179" s="171" t="s">
        <v>843</v>
      </c>
      <c r="P2179" s="171" t="s">
        <v>841</v>
      </c>
    </row>
    <row r="2180" spans="11:16">
      <c r="K2180" s="339">
        <v>47866</v>
      </c>
      <c r="L2180" s="171" t="s">
        <v>839</v>
      </c>
      <c r="N2180" s="171" t="s">
        <v>842</v>
      </c>
      <c r="O2180" s="171" t="s">
        <v>843</v>
      </c>
      <c r="P2180" s="171" t="s">
        <v>841</v>
      </c>
    </row>
    <row r="2181" spans="11:16">
      <c r="K2181" s="339">
        <v>47867</v>
      </c>
      <c r="L2181" s="171" t="s">
        <v>840</v>
      </c>
      <c r="N2181" s="171" t="s">
        <v>842</v>
      </c>
      <c r="O2181" s="171" t="s">
        <v>843</v>
      </c>
      <c r="P2181" s="171" t="s">
        <v>841</v>
      </c>
    </row>
    <row r="2182" spans="11:16">
      <c r="K2182" s="339">
        <v>47868</v>
      </c>
      <c r="L2182" s="171" t="s">
        <v>833</v>
      </c>
      <c r="N2182" s="171" t="s">
        <v>841</v>
      </c>
      <c r="O2182" s="171" t="s">
        <v>842</v>
      </c>
      <c r="P2182" s="171" t="s">
        <v>843</v>
      </c>
    </row>
    <row r="2183" spans="11:16">
      <c r="K2183" s="339">
        <v>47869</v>
      </c>
      <c r="L2183" s="171" t="s">
        <v>835</v>
      </c>
      <c r="N2183" s="171" t="s">
        <v>841</v>
      </c>
      <c r="O2183" s="171" t="s">
        <v>842</v>
      </c>
      <c r="P2183" s="171" t="s">
        <v>843</v>
      </c>
    </row>
    <row r="2184" spans="11:16">
      <c r="K2184" s="339">
        <v>47870</v>
      </c>
      <c r="L2184" s="171" t="s">
        <v>836</v>
      </c>
      <c r="N2184" s="171" t="s">
        <v>841</v>
      </c>
      <c r="O2184" s="171" t="s">
        <v>842</v>
      </c>
      <c r="P2184" s="171" t="s">
        <v>843</v>
      </c>
    </row>
    <row r="2185" spans="11:16">
      <c r="K2185" s="339">
        <v>47871</v>
      </c>
      <c r="L2185" s="171" t="s">
        <v>837</v>
      </c>
      <c r="N2185" s="171" t="s">
        <v>770</v>
      </c>
      <c r="O2185" s="171" t="s">
        <v>842</v>
      </c>
      <c r="P2185" s="171" t="s">
        <v>843</v>
      </c>
    </row>
    <row r="2186" spans="11:16">
      <c r="K2186" s="339">
        <v>47872</v>
      </c>
      <c r="L2186" s="171" t="s">
        <v>838</v>
      </c>
      <c r="N2186" s="171" t="s">
        <v>841</v>
      </c>
      <c r="O2186" s="171" t="s">
        <v>842</v>
      </c>
      <c r="P2186" s="171" t="s">
        <v>843</v>
      </c>
    </row>
    <row r="2187" spans="11:16">
      <c r="K2187" s="339">
        <v>47873</v>
      </c>
      <c r="L2187" s="171" t="s">
        <v>839</v>
      </c>
      <c r="N2187" s="171" t="s">
        <v>841</v>
      </c>
      <c r="O2187" s="171" t="s">
        <v>842</v>
      </c>
      <c r="P2187" s="171" t="s">
        <v>843</v>
      </c>
    </row>
    <row r="2188" spans="11:16">
      <c r="K2188" s="339">
        <v>47874</v>
      </c>
      <c r="L2188" s="171" t="s">
        <v>840</v>
      </c>
      <c r="N2188" s="171" t="s">
        <v>841</v>
      </c>
      <c r="O2188" s="171" t="s">
        <v>842</v>
      </c>
      <c r="P2188" s="171" t="s">
        <v>843</v>
      </c>
    </row>
    <row r="2189" spans="11:16">
      <c r="K2189" s="339">
        <v>47875</v>
      </c>
      <c r="L2189" s="171" t="s">
        <v>833</v>
      </c>
      <c r="N2189" s="171" t="s">
        <v>843</v>
      </c>
      <c r="O2189" s="171" t="s">
        <v>841</v>
      </c>
      <c r="P2189" s="171" t="s">
        <v>842</v>
      </c>
    </row>
    <row r="2190" spans="11:16">
      <c r="K2190" s="339">
        <v>47876</v>
      </c>
      <c r="L2190" s="171" t="s">
        <v>835</v>
      </c>
      <c r="N2190" s="171" t="s">
        <v>843</v>
      </c>
      <c r="O2190" s="171" t="s">
        <v>841</v>
      </c>
      <c r="P2190" s="171" t="s">
        <v>842</v>
      </c>
    </row>
    <row r="2191" spans="11:16">
      <c r="K2191" s="339">
        <v>47877</v>
      </c>
      <c r="L2191" s="171" t="s">
        <v>836</v>
      </c>
      <c r="N2191" s="171" t="s">
        <v>843</v>
      </c>
      <c r="O2191" s="171" t="s">
        <v>841</v>
      </c>
      <c r="P2191" s="171" t="s">
        <v>842</v>
      </c>
    </row>
    <row r="2192" spans="11:16">
      <c r="K2192" s="339">
        <v>47878</v>
      </c>
      <c r="L2192" s="171" t="s">
        <v>837</v>
      </c>
      <c r="N2192" s="171" t="s">
        <v>843</v>
      </c>
      <c r="O2192" s="171" t="s">
        <v>841</v>
      </c>
      <c r="P2192" s="171" t="s">
        <v>842</v>
      </c>
    </row>
    <row r="2193" spans="11:16">
      <c r="K2193" s="339">
        <v>47879</v>
      </c>
      <c r="L2193" s="171" t="s">
        <v>838</v>
      </c>
      <c r="N2193" s="171" t="s">
        <v>843</v>
      </c>
      <c r="O2193" s="171" t="s">
        <v>770</v>
      </c>
      <c r="P2193" s="171" t="s">
        <v>842</v>
      </c>
    </row>
    <row r="2194" spans="11:16">
      <c r="K2194" s="339">
        <v>47880</v>
      </c>
      <c r="L2194" s="171" t="s">
        <v>839</v>
      </c>
      <c r="N2194" s="171" t="s">
        <v>843</v>
      </c>
      <c r="O2194" s="171" t="s">
        <v>847</v>
      </c>
      <c r="P2194" s="171" t="s">
        <v>842</v>
      </c>
    </row>
    <row r="2195" spans="11:16">
      <c r="K2195" s="339">
        <v>47881</v>
      </c>
      <c r="L2195" s="171" t="s">
        <v>840</v>
      </c>
      <c r="N2195" s="171" t="s">
        <v>843</v>
      </c>
      <c r="O2195" s="171" t="s">
        <v>841</v>
      </c>
      <c r="P2195" s="171" t="s">
        <v>842</v>
      </c>
    </row>
    <row r="2196" spans="11:16">
      <c r="K2196" s="339">
        <v>47882</v>
      </c>
      <c r="L2196" s="171" t="s">
        <v>833</v>
      </c>
      <c r="N2196" s="171" t="s">
        <v>842</v>
      </c>
      <c r="O2196" s="171" t="s">
        <v>772</v>
      </c>
      <c r="P2196" s="171" t="s">
        <v>841</v>
      </c>
    </row>
    <row r="2197" spans="11:16">
      <c r="K2197" s="339">
        <v>47883</v>
      </c>
      <c r="L2197" s="171" t="s">
        <v>835</v>
      </c>
      <c r="N2197" s="171" t="s">
        <v>842</v>
      </c>
      <c r="O2197" s="171" t="s">
        <v>843</v>
      </c>
      <c r="P2197" s="171" t="s">
        <v>841</v>
      </c>
    </row>
    <row r="2198" spans="11:16">
      <c r="K2198" s="339">
        <v>47884</v>
      </c>
      <c r="L2198" s="171" t="s">
        <v>836</v>
      </c>
      <c r="N2198" s="171" t="s">
        <v>842</v>
      </c>
      <c r="O2198" s="171" t="s">
        <v>843</v>
      </c>
      <c r="P2198" s="171" t="s">
        <v>841</v>
      </c>
    </row>
    <row r="2199" spans="11:16">
      <c r="K2199" s="339">
        <v>47885</v>
      </c>
      <c r="L2199" s="171" t="s">
        <v>837</v>
      </c>
      <c r="N2199" s="171" t="s">
        <v>842</v>
      </c>
      <c r="O2199" s="171" t="s">
        <v>843</v>
      </c>
      <c r="P2199" s="171" t="s">
        <v>841</v>
      </c>
    </row>
    <row r="2200" spans="11:16">
      <c r="K2200" s="339">
        <v>47886</v>
      </c>
      <c r="L2200" s="171" t="s">
        <v>838</v>
      </c>
      <c r="N2200" s="171" t="s">
        <v>842</v>
      </c>
      <c r="O2200" s="171" t="s">
        <v>843</v>
      </c>
      <c r="P2200" s="171" t="s">
        <v>841</v>
      </c>
    </row>
    <row r="2201" spans="11:16">
      <c r="K2201" s="339">
        <v>47887</v>
      </c>
      <c r="L2201" s="171" t="s">
        <v>839</v>
      </c>
      <c r="N2201" s="171" t="s">
        <v>842</v>
      </c>
      <c r="O2201" s="171" t="s">
        <v>843</v>
      </c>
      <c r="P2201" s="171" t="s">
        <v>841</v>
      </c>
    </row>
    <row r="2202" spans="11:16">
      <c r="K2202" s="339">
        <v>47888</v>
      </c>
      <c r="L2202" s="171" t="s">
        <v>840</v>
      </c>
      <c r="N2202" s="171" t="s">
        <v>842</v>
      </c>
      <c r="O2202" s="171" t="s">
        <v>843</v>
      </c>
      <c r="P2202" s="171" t="s">
        <v>841</v>
      </c>
    </row>
    <row r="2203" spans="11:16">
      <c r="K2203" s="339">
        <v>47889</v>
      </c>
      <c r="L2203" s="171" t="s">
        <v>833</v>
      </c>
      <c r="N2203" s="171" t="s">
        <v>841</v>
      </c>
      <c r="O2203" s="171" t="s">
        <v>842</v>
      </c>
      <c r="P2203" s="171" t="s">
        <v>843</v>
      </c>
    </row>
    <row r="2204" spans="11:16">
      <c r="K2204" s="339">
        <v>47890</v>
      </c>
      <c r="L2204" s="171" t="s">
        <v>835</v>
      </c>
      <c r="N2204" s="171" t="s">
        <v>841</v>
      </c>
      <c r="O2204" s="171" t="s">
        <v>842</v>
      </c>
      <c r="P2204" s="171" t="s">
        <v>772</v>
      </c>
    </row>
    <row r="2205" spans="11:16">
      <c r="K2205" s="339">
        <v>47891</v>
      </c>
      <c r="L2205" s="171" t="s">
        <v>836</v>
      </c>
      <c r="N2205" s="171" t="s">
        <v>841</v>
      </c>
      <c r="O2205" s="171" t="s">
        <v>842</v>
      </c>
      <c r="P2205" s="171" t="s">
        <v>843</v>
      </c>
    </row>
    <row r="2206" spans="11:16">
      <c r="K2206" s="339">
        <v>47892</v>
      </c>
      <c r="L2206" s="171" t="s">
        <v>837</v>
      </c>
      <c r="N2206" s="171" t="s">
        <v>841</v>
      </c>
      <c r="O2206" s="171" t="s">
        <v>842</v>
      </c>
      <c r="P2206" s="171" t="s">
        <v>843</v>
      </c>
    </row>
    <row r="2207" spans="11:16">
      <c r="K2207" s="339">
        <v>47893</v>
      </c>
      <c r="L2207" s="171" t="s">
        <v>838</v>
      </c>
      <c r="N2207" s="171" t="s">
        <v>841</v>
      </c>
      <c r="O2207" s="171" t="s">
        <v>842</v>
      </c>
      <c r="P2207" s="171" t="s">
        <v>772</v>
      </c>
    </row>
    <row r="2208" spans="11:16">
      <c r="K2208" s="339">
        <v>47894</v>
      </c>
      <c r="L2208" s="171" t="s">
        <v>839</v>
      </c>
      <c r="N2208" s="171" t="s">
        <v>841</v>
      </c>
      <c r="O2208" s="171" t="s">
        <v>842</v>
      </c>
      <c r="P2208" s="171" t="s">
        <v>843</v>
      </c>
    </row>
    <row r="2209" spans="11:16">
      <c r="K2209" s="339">
        <v>47895</v>
      </c>
      <c r="L2209" s="171" t="s">
        <v>840</v>
      </c>
      <c r="N2209" s="171" t="s">
        <v>841</v>
      </c>
      <c r="O2209" s="171" t="s">
        <v>848</v>
      </c>
      <c r="P2209" s="171" t="s">
        <v>772</v>
      </c>
    </row>
    <row r="2210" spans="11:16">
      <c r="K2210" s="339">
        <v>47896</v>
      </c>
      <c r="L2210" s="171" t="s">
        <v>833</v>
      </c>
      <c r="N2210" s="171" t="s">
        <v>843</v>
      </c>
      <c r="O2210" s="171" t="s">
        <v>770</v>
      </c>
      <c r="P2210" s="171" t="s">
        <v>842</v>
      </c>
    </row>
    <row r="2211" spans="11:16">
      <c r="K2211" s="339">
        <v>47897</v>
      </c>
      <c r="L2211" s="171" t="s">
        <v>835</v>
      </c>
      <c r="N2211" s="171" t="s">
        <v>843</v>
      </c>
      <c r="O2211" s="171" t="s">
        <v>841</v>
      </c>
      <c r="P2211" s="171" t="s">
        <v>842</v>
      </c>
    </row>
    <row r="2212" spans="11:16">
      <c r="K2212" s="339">
        <v>47898</v>
      </c>
      <c r="L2212" s="171" t="s">
        <v>836</v>
      </c>
      <c r="N2212" s="171" t="s">
        <v>843</v>
      </c>
      <c r="O2212" s="171" t="s">
        <v>841</v>
      </c>
      <c r="P2212" s="171" t="s">
        <v>842</v>
      </c>
    </row>
    <row r="2213" spans="11:16">
      <c r="K2213" s="339">
        <v>47899</v>
      </c>
      <c r="L2213" s="171" t="s">
        <v>837</v>
      </c>
      <c r="N2213" s="171" t="s">
        <v>843</v>
      </c>
      <c r="O2213" s="171" t="s">
        <v>770</v>
      </c>
      <c r="P2213" s="171" t="s">
        <v>842</v>
      </c>
    </row>
    <row r="2214" spans="11:16">
      <c r="K2214" s="339">
        <v>47900</v>
      </c>
      <c r="L2214" s="171" t="s">
        <v>838</v>
      </c>
      <c r="N2214" s="171" t="s">
        <v>843</v>
      </c>
      <c r="O2214" s="171" t="s">
        <v>841</v>
      </c>
      <c r="P2214" s="171" t="s">
        <v>842</v>
      </c>
    </row>
    <row r="2215" spans="11:16">
      <c r="K2215" s="339">
        <v>47901</v>
      </c>
      <c r="L2215" s="171" t="s">
        <v>839</v>
      </c>
      <c r="N2215" s="171" t="s">
        <v>843</v>
      </c>
      <c r="O2215" s="171" t="s">
        <v>770</v>
      </c>
      <c r="P2215" s="171" t="s">
        <v>842</v>
      </c>
    </row>
    <row r="2216" spans="11:16">
      <c r="K2216" s="339">
        <v>47902</v>
      </c>
      <c r="L2216" s="171" t="s">
        <v>840</v>
      </c>
      <c r="N2216" s="171" t="s">
        <v>849</v>
      </c>
      <c r="O2216" s="171" t="s">
        <v>841</v>
      </c>
      <c r="P2216" s="171" t="s">
        <v>842</v>
      </c>
    </row>
    <row r="2217" spans="11:16">
      <c r="K2217" s="339">
        <v>47903</v>
      </c>
      <c r="L2217" s="171" t="s">
        <v>833</v>
      </c>
      <c r="N2217" s="171" t="s">
        <v>842</v>
      </c>
      <c r="O2217" s="171" t="s">
        <v>843</v>
      </c>
      <c r="P2217" s="171" t="s">
        <v>841</v>
      </c>
    </row>
    <row r="2218" spans="11:16">
      <c r="K2218" s="339">
        <v>47904</v>
      </c>
      <c r="L2218" s="171" t="s">
        <v>835</v>
      </c>
      <c r="N2218" s="171" t="s">
        <v>842</v>
      </c>
      <c r="O2218" s="171" t="s">
        <v>843</v>
      </c>
      <c r="P2218" s="171" t="s">
        <v>841</v>
      </c>
    </row>
    <row r="2219" spans="11:16">
      <c r="K2219" s="339">
        <v>47905</v>
      </c>
      <c r="L2219" s="171" t="s">
        <v>836</v>
      </c>
      <c r="N2219" s="171" t="s">
        <v>842</v>
      </c>
      <c r="O2219" s="171" t="s">
        <v>843</v>
      </c>
      <c r="P2219" s="171" t="s">
        <v>841</v>
      </c>
    </row>
    <row r="2220" spans="11:16">
      <c r="K2220" s="339">
        <v>47906</v>
      </c>
      <c r="L2220" s="171" t="s">
        <v>837</v>
      </c>
      <c r="N2220" s="171" t="s">
        <v>842</v>
      </c>
      <c r="O2220" s="171" t="s">
        <v>843</v>
      </c>
      <c r="P2220" s="171" t="s">
        <v>841</v>
      </c>
    </row>
    <row r="2221" spans="11:16">
      <c r="K2221" s="339">
        <v>47907</v>
      </c>
      <c r="L2221" s="171" t="s">
        <v>838</v>
      </c>
      <c r="N2221" s="171" t="s">
        <v>842</v>
      </c>
      <c r="O2221" s="171" t="s">
        <v>843</v>
      </c>
      <c r="P2221" s="171" t="s">
        <v>841</v>
      </c>
    </row>
    <row r="2222" spans="11:16">
      <c r="K2222" s="339">
        <v>47908</v>
      </c>
      <c r="L2222" s="171" t="s">
        <v>839</v>
      </c>
      <c r="N2222" s="171" t="s">
        <v>842</v>
      </c>
      <c r="O2222" s="171" t="s">
        <v>843</v>
      </c>
      <c r="P2222" s="171" t="s">
        <v>841</v>
      </c>
    </row>
    <row r="2223" spans="11:16">
      <c r="K2223" s="339">
        <v>47909</v>
      </c>
      <c r="L2223" s="171" t="s">
        <v>840</v>
      </c>
      <c r="N2223" s="171" t="s">
        <v>842</v>
      </c>
      <c r="O2223" s="171" t="s">
        <v>843</v>
      </c>
      <c r="P2223" s="171" t="s">
        <v>841</v>
      </c>
    </row>
    <row r="2224" spans="11:16">
      <c r="K2224" s="339">
        <v>47910</v>
      </c>
      <c r="L2224" s="171" t="s">
        <v>833</v>
      </c>
      <c r="N2224" s="171" t="s">
        <v>841</v>
      </c>
      <c r="O2224" s="171" t="s">
        <v>842</v>
      </c>
      <c r="P2224" s="171" t="s">
        <v>843</v>
      </c>
    </row>
    <row r="2225" spans="11:16">
      <c r="K2225" s="339">
        <v>47911</v>
      </c>
      <c r="L2225" s="171" t="s">
        <v>835</v>
      </c>
      <c r="N2225" s="171" t="s">
        <v>841</v>
      </c>
      <c r="O2225" s="171" t="s">
        <v>842</v>
      </c>
      <c r="P2225" s="171" t="s">
        <v>843</v>
      </c>
    </row>
    <row r="2226" spans="11:16">
      <c r="K2226" s="339">
        <v>47912</v>
      </c>
      <c r="L2226" s="171" t="s">
        <v>836</v>
      </c>
      <c r="N2226" s="171" t="s">
        <v>770</v>
      </c>
      <c r="O2226" s="171" t="s">
        <v>842</v>
      </c>
      <c r="P2226" s="171" t="s">
        <v>843</v>
      </c>
    </row>
    <row r="2227" spans="11:16">
      <c r="K2227" s="339">
        <v>47913</v>
      </c>
      <c r="L2227" s="171" t="s">
        <v>837</v>
      </c>
      <c r="N2227" s="171" t="s">
        <v>841</v>
      </c>
      <c r="O2227" s="171" t="s">
        <v>842</v>
      </c>
      <c r="P2227" s="171" t="s">
        <v>843</v>
      </c>
    </row>
    <row r="2228" spans="11:16">
      <c r="K2228" s="339">
        <v>47914</v>
      </c>
      <c r="L2228" s="171" t="s">
        <v>838</v>
      </c>
      <c r="N2228" s="171" t="s">
        <v>841</v>
      </c>
      <c r="O2228" s="171" t="s">
        <v>771</v>
      </c>
      <c r="P2228" s="171" t="s">
        <v>843</v>
      </c>
    </row>
    <row r="2229" spans="11:16">
      <c r="K2229" s="339">
        <v>47915</v>
      </c>
      <c r="L2229" s="171" t="s">
        <v>839</v>
      </c>
      <c r="N2229" s="171" t="s">
        <v>841</v>
      </c>
      <c r="O2229" s="171" t="s">
        <v>842</v>
      </c>
      <c r="P2229" s="171" t="s">
        <v>843</v>
      </c>
    </row>
    <row r="2230" spans="11:16">
      <c r="K2230" s="339">
        <v>47916</v>
      </c>
      <c r="L2230" s="171" t="s">
        <v>840</v>
      </c>
      <c r="N2230" s="171" t="s">
        <v>841</v>
      </c>
      <c r="O2230" s="171" t="s">
        <v>842</v>
      </c>
      <c r="P2230" s="171" t="s">
        <v>843</v>
      </c>
    </row>
    <row r="2231" spans="11:16">
      <c r="K2231" s="339">
        <v>47917</v>
      </c>
      <c r="L2231" s="171" t="s">
        <v>833</v>
      </c>
      <c r="N2231" s="171" t="s">
        <v>843</v>
      </c>
      <c r="O2231" s="171" t="s">
        <v>841</v>
      </c>
      <c r="P2231" s="171" t="s">
        <v>842</v>
      </c>
    </row>
    <row r="2232" spans="11:16">
      <c r="K2232" s="339">
        <v>47918</v>
      </c>
      <c r="L2232" s="171" t="s">
        <v>835</v>
      </c>
      <c r="N2232" s="171" t="s">
        <v>843</v>
      </c>
      <c r="O2232" s="171" t="s">
        <v>841</v>
      </c>
      <c r="P2232" s="171" t="s">
        <v>842</v>
      </c>
    </row>
    <row r="2233" spans="11:16">
      <c r="K2233" s="339">
        <v>47919</v>
      </c>
      <c r="L2233" s="171" t="s">
        <v>836</v>
      </c>
      <c r="N2233" s="171" t="s">
        <v>843</v>
      </c>
      <c r="O2233" s="171" t="s">
        <v>841</v>
      </c>
      <c r="P2233" s="171" t="s">
        <v>842</v>
      </c>
    </row>
    <row r="2234" spans="11:16">
      <c r="K2234" s="339">
        <v>47920</v>
      </c>
      <c r="L2234" s="171" t="s">
        <v>837</v>
      </c>
      <c r="N2234" s="171" t="s">
        <v>849</v>
      </c>
      <c r="O2234" s="171" t="s">
        <v>841</v>
      </c>
      <c r="P2234" s="171" t="s">
        <v>842</v>
      </c>
    </row>
    <row r="2235" spans="11:16">
      <c r="K2235" s="339">
        <v>47921</v>
      </c>
      <c r="L2235" s="171" t="s">
        <v>838</v>
      </c>
      <c r="N2235" s="171" t="s">
        <v>843</v>
      </c>
      <c r="O2235" s="171" t="s">
        <v>841</v>
      </c>
      <c r="P2235" s="171" t="s">
        <v>842</v>
      </c>
    </row>
    <row r="2236" spans="11:16">
      <c r="K2236" s="339">
        <v>47922</v>
      </c>
      <c r="L2236" s="171" t="s">
        <v>839</v>
      </c>
      <c r="N2236" s="171" t="s">
        <v>772</v>
      </c>
      <c r="O2236" s="171" t="s">
        <v>841</v>
      </c>
      <c r="P2236" s="171" t="s">
        <v>842</v>
      </c>
    </row>
    <row r="2237" spans="11:16">
      <c r="K2237" s="339">
        <v>47923</v>
      </c>
      <c r="L2237" s="171" t="s">
        <v>840</v>
      </c>
      <c r="N2237" s="171" t="s">
        <v>843</v>
      </c>
      <c r="O2237" s="171" t="s">
        <v>841</v>
      </c>
      <c r="P2237" s="171" t="s">
        <v>842</v>
      </c>
    </row>
    <row r="2238" spans="11:16">
      <c r="K2238" s="339">
        <v>47924</v>
      </c>
      <c r="L2238" s="171" t="s">
        <v>833</v>
      </c>
      <c r="N2238" s="171" t="s">
        <v>842</v>
      </c>
      <c r="O2238" s="171" t="s">
        <v>843</v>
      </c>
      <c r="P2238" s="171" t="s">
        <v>841</v>
      </c>
    </row>
    <row r="2239" spans="11:16">
      <c r="K2239" s="339">
        <v>47925</v>
      </c>
      <c r="L2239" s="171" t="s">
        <v>835</v>
      </c>
      <c r="N2239" s="171" t="s">
        <v>842</v>
      </c>
      <c r="O2239" s="171" t="s">
        <v>843</v>
      </c>
      <c r="P2239" s="171" t="s">
        <v>841</v>
      </c>
    </row>
    <row r="2240" spans="11:16">
      <c r="K2240" s="339">
        <v>47926</v>
      </c>
      <c r="L2240" s="171" t="s">
        <v>836</v>
      </c>
      <c r="N2240" s="171" t="s">
        <v>842</v>
      </c>
      <c r="O2240" s="171" t="s">
        <v>843</v>
      </c>
      <c r="P2240" s="171" t="s">
        <v>841</v>
      </c>
    </row>
    <row r="2241" spans="11:16">
      <c r="K2241" s="339">
        <v>47927</v>
      </c>
      <c r="L2241" s="171" t="s">
        <v>837</v>
      </c>
      <c r="N2241" s="171" t="s">
        <v>842</v>
      </c>
      <c r="O2241" s="171" t="s">
        <v>843</v>
      </c>
      <c r="P2241" s="171" t="s">
        <v>841</v>
      </c>
    </row>
    <row r="2242" spans="11:16">
      <c r="K2242" s="339">
        <v>47928</v>
      </c>
      <c r="L2242" s="171" t="s">
        <v>838</v>
      </c>
      <c r="N2242" s="171" t="s">
        <v>842</v>
      </c>
      <c r="O2242" s="171" t="s">
        <v>843</v>
      </c>
      <c r="P2242" s="171" t="s">
        <v>841</v>
      </c>
    </row>
    <row r="2243" spans="11:16">
      <c r="K2243" s="339">
        <v>47929</v>
      </c>
      <c r="L2243" s="171" t="s">
        <v>839</v>
      </c>
      <c r="N2243" s="171" t="s">
        <v>842</v>
      </c>
      <c r="O2243" s="171" t="s">
        <v>843</v>
      </c>
      <c r="P2243" s="171" t="s">
        <v>841</v>
      </c>
    </row>
    <row r="2244" spans="11:16">
      <c r="K2244" s="339">
        <v>47930</v>
      </c>
      <c r="L2244" s="171" t="s">
        <v>840</v>
      </c>
      <c r="N2244" s="171" t="s">
        <v>842</v>
      </c>
      <c r="O2244" s="171" t="s">
        <v>772</v>
      </c>
      <c r="P2244" s="171" t="s">
        <v>841</v>
      </c>
    </row>
    <row r="2245" spans="11:16">
      <c r="K2245" s="339">
        <v>47931</v>
      </c>
      <c r="L2245" s="171" t="s">
        <v>833</v>
      </c>
      <c r="N2245" s="171" t="s">
        <v>841</v>
      </c>
      <c r="O2245" s="171" t="s">
        <v>842</v>
      </c>
      <c r="P2245" s="171" t="s">
        <v>843</v>
      </c>
    </row>
    <row r="2246" spans="11:16">
      <c r="K2246" s="339">
        <v>47932</v>
      </c>
      <c r="L2246" s="171" t="s">
        <v>835</v>
      </c>
      <c r="N2246" s="171" t="s">
        <v>841</v>
      </c>
      <c r="O2246" s="171" t="s">
        <v>842</v>
      </c>
      <c r="P2246" s="171" t="s">
        <v>843</v>
      </c>
    </row>
    <row r="2247" spans="11:16">
      <c r="K2247" s="339">
        <v>47933</v>
      </c>
      <c r="L2247" s="171" t="s">
        <v>836</v>
      </c>
      <c r="N2247" s="171" t="s">
        <v>841</v>
      </c>
      <c r="O2247" s="171" t="s">
        <v>771</v>
      </c>
      <c r="P2247" s="171" t="s">
        <v>843</v>
      </c>
    </row>
    <row r="2248" spans="11:16">
      <c r="K2248" s="339">
        <v>47934</v>
      </c>
      <c r="L2248" s="171" t="s">
        <v>837</v>
      </c>
      <c r="N2248" s="171" t="s">
        <v>841</v>
      </c>
      <c r="O2248" s="171" t="s">
        <v>842</v>
      </c>
      <c r="P2248" s="171" t="s">
        <v>843</v>
      </c>
    </row>
    <row r="2249" spans="11:16">
      <c r="K2249" s="339">
        <v>47935</v>
      </c>
      <c r="L2249" s="171" t="s">
        <v>838</v>
      </c>
      <c r="N2249" s="171" t="s">
        <v>847</v>
      </c>
      <c r="O2249" s="171" t="s">
        <v>771</v>
      </c>
      <c r="P2249" s="171" t="s">
        <v>843</v>
      </c>
    </row>
    <row r="2250" spans="11:16">
      <c r="K2250" s="339">
        <v>47936</v>
      </c>
      <c r="L2250" s="171" t="s">
        <v>839</v>
      </c>
      <c r="N2250" s="171" t="s">
        <v>770</v>
      </c>
      <c r="O2250" s="171" t="s">
        <v>842</v>
      </c>
      <c r="P2250" s="171" t="s">
        <v>843</v>
      </c>
    </row>
    <row r="2251" spans="11:16">
      <c r="K2251" s="339">
        <v>47937</v>
      </c>
      <c r="L2251" s="171" t="s">
        <v>840</v>
      </c>
      <c r="N2251" s="171" t="s">
        <v>841</v>
      </c>
      <c r="O2251" s="171" t="s">
        <v>842</v>
      </c>
      <c r="P2251" s="171" t="s">
        <v>843</v>
      </c>
    </row>
    <row r="2252" spans="11:16">
      <c r="K2252" s="339">
        <v>47938</v>
      </c>
      <c r="L2252" s="171" t="s">
        <v>833</v>
      </c>
      <c r="N2252" s="171" t="s">
        <v>843</v>
      </c>
      <c r="O2252" s="171" t="s">
        <v>841</v>
      </c>
      <c r="P2252" s="171" t="s">
        <v>842</v>
      </c>
    </row>
    <row r="2253" spans="11:16">
      <c r="K2253" s="339">
        <v>47939</v>
      </c>
      <c r="L2253" s="171" t="s">
        <v>835</v>
      </c>
      <c r="N2253" s="171" t="s">
        <v>849</v>
      </c>
      <c r="O2253" s="171" t="s">
        <v>841</v>
      </c>
      <c r="P2253" s="171" t="s">
        <v>842</v>
      </c>
    </row>
    <row r="2254" spans="11:16">
      <c r="K2254" s="339">
        <v>47940</v>
      </c>
      <c r="L2254" s="171" t="s">
        <v>836</v>
      </c>
      <c r="N2254" s="171" t="s">
        <v>843</v>
      </c>
      <c r="O2254" s="171" t="s">
        <v>841</v>
      </c>
      <c r="P2254" s="171" t="s">
        <v>842</v>
      </c>
    </row>
    <row r="2255" spans="11:16">
      <c r="K2255" s="339">
        <v>47941</v>
      </c>
      <c r="L2255" s="171" t="s">
        <v>837</v>
      </c>
      <c r="N2255" s="171" t="s">
        <v>772</v>
      </c>
      <c r="O2255" s="171" t="s">
        <v>841</v>
      </c>
      <c r="P2255" s="171" t="s">
        <v>842</v>
      </c>
    </row>
    <row r="2256" spans="11:16">
      <c r="K2256" s="339">
        <v>47942</v>
      </c>
      <c r="L2256" s="171" t="s">
        <v>838</v>
      </c>
      <c r="N2256" s="171" t="s">
        <v>843</v>
      </c>
      <c r="O2256" s="171" t="s">
        <v>841</v>
      </c>
      <c r="P2256" s="171" t="s">
        <v>842</v>
      </c>
    </row>
    <row r="2257" spans="11:16">
      <c r="K2257" s="339">
        <v>47943</v>
      </c>
      <c r="L2257" s="171" t="s">
        <v>839</v>
      </c>
      <c r="N2257" s="171" t="s">
        <v>843</v>
      </c>
      <c r="O2257" s="171" t="s">
        <v>841</v>
      </c>
      <c r="P2257" s="171" t="s">
        <v>842</v>
      </c>
    </row>
    <row r="2258" spans="11:16">
      <c r="K2258" s="339">
        <v>47944</v>
      </c>
      <c r="L2258" s="171" t="s">
        <v>840</v>
      </c>
      <c r="N2258" s="171" t="s">
        <v>843</v>
      </c>
      <c r="O2258" s="171" t="s">
        <v>841</v>
      </c>
      <c r="P2258" s="171" t="s">
        <v>842</v>
      </c>
    </row>
    <row r="2259" spans="11:16">
      <c r="K2259" s="339">
        <v>47945</v>
      </c>
      <c r="L2259" s="171" t="s">
        <v>833</v>
      </c>
      <c r="N2259" s="171" t="s">
        <v>842</v>
      </c>
      <c r="O2259" s="171" t="s">
        <v>843</v>
      </c>
      <c r="P2259" s="171" t="s">
        <v>841</v>
      </c>
    </row>
    <row r="2260" spans="11:16">
      <c r="K2260" s="339">
        <v>47946</v>
      </c>
      <c r="L2260" s="171" t="s">
        <v>835</v>
      </c>
      <c r="N2260" s="171" t="s">
        <v>842</v>
      </c>
      <c r="O2260" s="171" t="s">
        <v>843</v>
      </c>
      <c r="P2260" s="171" t="s">
        <v>841</v>
      </c>
    </row>
    <row r="2261" spans="11:16">
      <c r="K2261" s="339">
        <v>47947</v>
      </c>
      <c r="L2261" s="171" t="s">
        <v>836</v>
      </c>
      <c r="N2261" s="171" t="s">
        <v>842</v>
      </c>
      <c r="O2261" s="171" t="s">
        <v>843</v>
      </c>
      <c r="P2261" s="171" t="s">
        <v>841</v>
      </c>
    </row>
    <row r="2262" spans="11:16">
      <c r="K2262" s="339">
        <v>47948</v>
      </c>
      <c r="L2262" s="171" t="s">
        <v>837</v>
      </c>
      <c r="N2262" s="171" t="s">
        <v>842</v>
      </c>
      <c r="O2262" s="171" t="s">
        <v>843</v>
      </c>
      <c r="P2262" s="171" t="s">
        <v>841</v>
      </c>
    </row>
    <row r="2263" spans="11:16">
      <c r="K2263" s="339">
        <v>47949</v>
      </c>
      <c r="L2263" s="171" t="s">
        <v>838</v>
      </c>
      <c r="N2263" s="171" t="s">
        <v>842</v>
      </c>
      <c r="O2263" s="171" t="s">
        <v>772</v>
      </c>
      <c r="P2263" s="171" t="s">
        <v>841</v>
      </c>
    </row>
    <row r="2264" spans="11:16">
      <c r="K2264" s="339">
        <v>47950</v>
      </c>
      <c r="L2264" s="171" t="s">
        <v>839</v>
      </c>
      <c r="N2264" s="171" t="s">
        <v>842</v>
      </c>
      <c r="O2264" s="171" t="s">
        <v>843</v>
      </c>
      <c r="P2264" s="171" t="s">
        <v>841</v>
      </c>
    </row>
    <row r="2265" spans="11:16">
      <c r="K2265" s="339">
        <v>47951</v>
      </c>
      <c r="L2265" s="171" t="s">
        <v>840</v>
      </c>
      <c r="N2265" s="171" t="s">
        <v>842</v>
      </c>
      <c r="O2265" s="171" t="s">
        <v>843</v>
      </c>
      <c r="P2265" s="171" t="s">
        <v>841</v>
      </c>
    </row>
    <row r="2266" spans="11:16">
      <c r="K2266" s="339">
        <v>47952</v>
      </c>
      <c r="L2266" s="171" t="s">
        <v>833</v>
      </c>
      <c r="N2266" s="171" t="s">
        <v>841</v>
      </c>
      <c r="O2266" s="171" t="s">
        <v>771</v>
      </c>
      <c r="P2266" s="171" t="s">
        <v>843</v>
      </c>
    </row>
    <row r="2267" spans="11:16">
      <c r="K2267" s="339">
        <v>47953</v>
      </c>
      <c r="L2267" s="171" t="s">
        <v>835</v>
      </c>
      <c r="N2267" s="171" t="s">
        <v>841</v>
      </c>
      <c r="O2267" s="171" t="s">
        <v>842</v>
      </c>
      <c r="P2267" s="171" t="s">
        <v>843</v>
      </c>
    </row>
    <row r="2268" spans="11:16">
      <c r="K2268" s="339">
        <v>47954</v>
      </c>
      <c r="L2268" s="171" t="s">
        <v>836</v>
      </c>
      <c r="N2268" s="171" t="s">
        <v>847</v>
      </c>
      <c r="O2268" s="171" t="s">
        <v>771</v>
      </c>
      <c r="P2268" s="171" t="s">
        <v>843</v>
      </c>
    </row>
    <row r="2269" spans="11:16">
      <c r="K2269" s="339">
        <v>47955</v>
      </c>
      <c r="L2269" s="171" t="s">
        <v>837</v>
      </c>
      <c r="N2269" s="171" t="s">
        <v>770</v>
      </c>
      <c r="O2269" s="171" t="s">
        <v>842</v>
      </c>
      <c r="P2269" s="171" t="s">
        <v>843</v>
      </c>
    </row>
    <row r="2270" spans="11:16">
      <c r="K2270" s="339">
        <v>47956</v>
      </c>
      <c r="L2270" s="171" t="s">
        <v>838</v>
      </c>
      <c r="N2270" s="171" t="s">
        <v>841</v>
      </c>
      <c r="O2270" s="171" t="s">
        <v>842</v>
      </c>
      <c r="P2270" s="171" t="s">
        <v>843</v>
      </c>
    </row>
    <row r="2271" spans="11:16">
      <c r="K2271" s="339">
        <v>47957</v>
      </c>
      <c r="L2271" s="171" t="s">
        <v>839</v>
      </c>
      <c r="N2271" s="171" t="s">
        <v>841</v>
      </c>
      <c r="O2271" s="171" t="s">
        <v>842</v>
      </c>
      <c r="P2271" s="171" t="s">
        <v>843</v>
      </c>
    </row>
    <row r="2272" spans="11:16">
      <c r="K2272" s="339">
        <v>47958</v>
      </c>
      <c r="L2272" s="171" t="s">
        <v>840</v>
      </c>
      <c r="N2272" s="171" t="s">
        <v>770</v>
      </c>
      <c r="O2272" s="171" t="s">
        <v>842</v>
      </c>
      <c r="P2272" s="171" t="s">
        <v>843</v>
      </c>
    </row>
    <row r="2273" spans="11:16">
      <c r="K2273" s="339">
        <v>47959</v>
      </c>
      <c r="L2273" s="171" t="s">
        <v>833</v>
      </c>
      <c r="N2273" s="171" t="s">
        <v>843</v>
      </c>
      <c r="O2273" s="171" t="s">
        <v>841</v>
      </c>
      <c r="P2273" s="171" t="s">
        <v>842</v>
      </c>
    </row>
    <row r="2274" spans="11:16">
      <c r="K2274" s="339">
        <v>47960</v>
      </c>
      <c r="L2274" s="171" t="s">
        <v>835</v>
      </c>
      <c r="N2274" s="171" t="s">
        <v>772</v>
      </c>
      <c r="O2274" s="171" t="s">
        <v>841</v>
      </c>
      <c r="P2274" s="171" t="s">
        <v>848</v>
      </c>
    </row>
    <row r="2275" spans="11:16">
      <c r="K2275" s="339">
        <v>47961</v>
      </c>
      <c r="L2275" s="171" t="s">
        <v>836</v>
      </c>
      <c r="N2275" s="171" t="s">
        <v>843</v>
      </c>
      <c r="O2275" s="171" t="s">
        <v>841</v>
      </c>
      <c r="P2275" s="171" t="s">
        <v>842</v>
      </c>
    </row>
    <row r="2276" spans="11:16">
      <c r="K2276" s="339">
        <v>47962</v>
      </c>
      <c r="L2276" s="171" t="s">
        <v>837</v>
      </c>
      <c r="N2276" s="171" t="s">
        <v>843</v>
      </c>
      <c r="O2276" s="171" t="s">
        <v>841</v>
      </c>
      <c r="P2276" s="171" t="s">
        <v>842</v>
      </c>
    </row>
    <row r="2277" spans="11:16">
      <c r="K2277" s="339">
        <v>47963</v>
      </c>
      <c r="L2277" s="171" t="s">
        <v>838</v>
      </c>
      <c r="N2277" s="171" t="s">
        <v>843</v>
      </c>
      <c r="O2277" s="171" t="s">
        <v>841</v>
      </c>
      <c r="P2277" s="171" t="s">
        <v>842</v>
      </c>
    </row>
    <row r="2278" spans="11:16">
      <c r="K2278" s="339">
        <v>47964</v>
      </c>
      <c r="L2278" s="171" t="s">
        <v>839</v>
      </c>
      <c r="N2278" s="171" t="s">
        <v>843</v>
      </c>
      <c r="O2278" s="171" t="s">
        <v>841</v>
      </c>
      <c r="P2278" s="171" t="s">
        <v>842</v>
      </c>
    </row>
    <row r="2279" spans="11:16">
      <c r="K2279" s="339">
        <v>47965</v>
      </c>
      <c r="L2279" s="171" t="s">
        <v>840</v>
      </c>
      <c r="N2279" s="171" t="s">
        <v>843</v>
      </c>
      <c r="O2279" s="171" t="s">
        <v>841</v>
      </c>
      <c r="P2279" s="171" t="s">
        <v>771</v>
      </c>
    </row>
    <row r="2280" spans="11:16">
      <c r="K2280" s="339">
        <v>47966</v>
      </c>
      <c r="L2280" s="171" t="s">
        <v>833</v>
      </c>
      <c r="N2280" s="171" t="s">
        <v>842</v>
      </c>
      <c r="O2280" s="171" t="s">
        <v>843</v>
      </c>
      <c r="P2280" s="171" t="s">
        <v>841</v>
      </c>
    </row>
    <row r="2281" spans="11:16">
      <c r="K2281" s="339">
        <v>47967</v>
      </c>
      <c r="L2281" s="171" t="s">
        <v>835</v>
      </c>
      <c r="N2281" s="171" t="s">
        <v>842</v>
      </c>
      <c r="O2281" s="171" t="s">
        <v>843</v>
      </c>
      <c r="P2281" s="171" t="s">
        <v>841</v>
      </c>
    </row>
    <row r="2282" spans="11:16">
      <c r="K2282" s="339">
        <v>47968</v>
      </c>
      <c r="L2282" s="171" t="s">
        <v>836</v>
      </c>
      <c r="N2282" s="171" t="s">
        <v>842</v>
      </c>
      <c r="O2282" s="171" t="s">
        <v>843</v>
      </c>
      <c r="P2282" s="171" t="s">
        <v>841</v>
      </c>
    </row>
    <row r="2283" spans="11:16">
      <c r="K2283" s="339">
        <v>47969</v>
      </c>
      <c r="L2283" s="171" t="s">
        <v>837</v>
      </c>
      <c r="N2283" s="171" t="s">
        <v>771</v>
      </c>
      <c r="O2283" s="171" t="s">
        <v>843</v>
      </c>
      <c r="P2283" s="171" t="s">
        <v>841</v>
      </c>
    </row>
    <row r="2284" spans="11:16">
      <c r="K2284" s="339">
        <v>47970</v>
      </c>
      <c r="L2284" s="171" t="s">
        <v>838</v>
      </c>
      <c r="N2284" s="171" t="s">
        <v>842</v>
      </c>
      <c r="O2284" s="171" t="s">
        <v>772</v>
      </c>
      <c r="P2284" s="171" t="s">
        <v>841</v>
      </c>
    </row>
    <row r="2285" spans="11:16">
      <c r="K2285" s="339">
        <v>47971</v>
      </c>
      <c r="L2285" s="171" t="s">
        <v>839</v>
      </c>
      <c r="N2285" s="171" t="s">
        <v>842</v>
      </c>
      <c r="O2285" s="171" t="s">
        <v>843</v>
      </c>
      <c r="P2285" s="171" t="s">
        <v>841</v>
      </c>
    </row>
    <row r="2286" spans="11:16">
      <c r="K2286" s="339">
        <v>47972</v>
      </c>
      <c r="L2286" s="171" t="s">
        <v>840</v>
      </c>
      <c r="N2286" s="171" t="s">
        <v>842</v>
      </c>
      <c r="O2286" s="171" t="s">
        <v>843</v>
      </c>
      <c r="P2286" s="171" t="s">
        <v>841</v>
      </c>
    </row>
    <row r="2287" spans="11:16">
      <c r="K2287" s="339">
        <v>47973</v>
      </c>
      <c r="L2287" s="171" t="s">
        <v>833</v>
      </c>
      <c r="N2287" s="171" t="s">
        <v>841</v>
      </c>
      <c r="O2287" s="171" t="s">
        <v>842</v>
      </c>
      <c r="P2287" s="171" t="s">
        <v>843</v>
      </c>
    </row>
    <row r="2288" spans="11:16">
      <c r="K2288" s="339">
        <v>47974</v>
      </c>
      <c r="L2288" s="171" t="s">
        <v>835</v>
      </c>
      <c r="N2288" s="171" t="s">
        <v>841</v>
      </c>
      <c r="O2288" s="171" t="s">
        <v>842</v>
      </c>
      <c r="P2288" s="171" t="s">
        <v>843</v>
      </c>
    </row>
    <row r="2289" spans="11:16">
      <c r="K2289" s="339">
        <v>47975</v>
      </c>
      <c r="L2289" s="171" t="s">
        <v>836</v>
      </c>
      <c r="N2289" s="171" t="s">
        <v>841</v>
      </c>
      <c r="O2289" s="171" t="s">
        <v>842</v>
      </c>
      <c r="P2289" s="171" t="s">
        <v>843</v>
      </c>
    </row>
    <row r="2290" spans="11:16">
      <c r="K2290" s="339">
        <v>47976</v>
      </c>
      <c r="L2290" s="171" t="s">
        <v>837</v>
      </c>
      <c r="N2290" s="171" t="s">
        <v>841</v>
      </c>
      <c r="O2290" s="171" t="s">
        <v>842</v>
      </c>
      <c r="P2290" s="171" t="s">
        <v>843</v>
      </c>
    </row>
    <row r="2291" spans="11:16">
      <c r="K2291" s="339">
        <v>47977</v>
      </c>
      <c r="L2291" s="171" t="s">
        <v>838</v>
      </c>
      <c r="N2291" s="171" t="s">
        <v>847</v>
      </c>
      <c r="O2291" s="171" t="s">
        <v>842</v>
      </c>
      <c r="P2291" s="171" t="s">
        <v>843</v>
      </c>
    </row>
    <row r="2292" spans="11:16">
      <c r="K2292" s="339">
        <v>47978</v>
      </c>
      <c r="L2292" s="171" t="s">
        <v>839</v>
      </c>
      <c r="N2292" s="171" t="s">
        <v>841</v>
      </c>
      <c r="O2292" s="171" t="s">
        <v>842</v>
      </c>
      <c r="P2292" s="171" t="s">
        <v>843</v>
      </c>
    </row>
    <row r="2293" spans="11:16">
      <c r="K2293" s="339">
        <v>47979</v>
      </c>
      <c r="L2293" s="171" t="s">
        <v>840</v>
      </c>
      <c r="N2293" s="171" t="s">
        <v>841</v>
      </c>
      <c r="O2293" s="171" t="s">
        <v>842</v>
      </c>
      <c r="P2293" s="171" t="s">
        <v>843</v>
      </c>
    </row>
    <row r="2294" spans="11:16">
      <c r="K2294" s="339">
        <v>47980</v>
      </c>
      <c r="L2294" s="171" t="s">
        <v>833</v>
      </c>
      <c r="N2294" s="171" t="s">
        <v>843</v>
      </c>
      <c r="O2294" s="171" t="s">
        <v>841</v>
      </c>
      <c r="P2294" s="171" t="s">
        <v>842</v>
      </c>
    </row>
    <row r="2295" spans="11:16">
      <c r="K2295" s="339">
        <v>47981</v>
      </c>
      <c r="L2295" s="171" t="s">
        <v>835</v>
      </c>
      <c r="N2295" s="171" t="s">
        <v>843</v>
      </c>
      <c r="O2295" s="171" t="s">
        <v>841</v>
      </c>
      <c r="P2295" s="171" t="s">
        <v>842</v>
      </c>
    </row>
    <row r="2296" spans="11:16">
      <c r="K2296" s="339">
        <v>47982</v>
      </c>
      <c r="L2296" s="171" t="s">
        <v>836</v>
      </c>
      <c r="N2296" s="171" t="s">
        <v>843</v>
      </c>
      <c r="O2296" s="171" t="s">
        <v>841</v>
      </c>
      <c r="P2296" s="171" t="s">
        <v>842</v>
      </c>
    </row>
    <row r="2297" spans="11:16">
      <c r="K2297" s="339">
        <v>47983</v>
      </c>
      <c r="L2297" s="171" t="s">
        <v>837</v>
      </c>
      <c r="N2297" s="171" t="s">
        <v>843</v>
      </c>
      <c r="O2297" s="171" t="s">
        <v>841</v>
      </c>
      <c r="P2297" s="171" t="s">
        <v>842</v>
      </c>
    </row>
    <row r="2298" spans="11:16">
      <c r="K2298" s="339">
        <v>47984</v>
      </c>
      <c r="L2298" s="171" t="s">
        <v>838</v>
      </c>
      <c r="N2298" s="171" t="s">
        <v>772</v>
      </c>
      <c r="O2298" s="171" t="s">
        <v>841</v>
      </c>
      <c r="P2298" s="171" t="s">
        <v>842</v>
      </c>
    </row>
    <row r="2299" spans="11:16">
      <c r="K2299" s="339">
        <v>47985</v>
      </c>
      <c r="L2299" s="171" t="s">
        <v>839</v>
      </c>
      <c r="N2299" s="171" t="s">
        <v>843</v>
      </c>
      <c r="O2299" s="171" t="s">
        <v>841</v>
      </c>
      <c r="P2299" s="171" t="s">
        <v>842</v>
      </c>
    </row>
    <row r="2300" spans="11:16">
      <c r="K2300" s="339">
        <v>47986</v>
      </c>
      <c r="L2300" s="171" t="s">
        <v>840</v>
      </c>
      <c r="N2300" s="171" t="s">
        <v>843</v>
      </c>
      <c r="O2300" s="171" t="s">
        <v>841</v>
      </c>
      <c r="P2300" s="171" t="s">
        <v>842</v>
      </c>
    </row>
    <row r="2301" spans="11:16">
      <c r="K2301" s="339">
        <v>47987</v>
      </c>
      <c r="L2301" s="171" t="s">
        <v>833</v>
      </c>
      <c r="N2301" s="171" t="s">
        <v>842</v>
      </c>
      <c r="O2301" s="171" t="s">
        <v>843</v>
      </c>
      <c r="P2301" s="171" t="s">
        <v>841</v>
      </c>
    </row>
    <row r="2302" spans="11:16">
      <c r="K2302" s="339">
        <v>47988</v>
      </c>
      <c r="L2302" s="171" t="s">
        <v>835</v>
      </c>
      <c r="N2302" s="171" t="s">
        <v>842</v>
      </c>
      <c r="O2302" s="171" t="s">
        <v>843</v>
      </c>
      <c r="P2302" s="171" t="s">
        <v>841</v>
      </c>
    </row>
    <row r="2303" spans="11:16">
      <c r="K2303" s="339">
        <v>47989</v>
      </c>
      <c r="L2303" s="171" t="s">
        <v>836</v>
      </c>
      <c r="N2303" s="171" t="s">
        <v>842</v>
      </c>
      <c r="O2303" s="171" t="s">
        <v>843</v>
      </c>
      <c r="P2303" s="171" t="s">
        <v>841</v>
      </c>
    </row>
    <row r="2304" spans="11:16">
      <c r="K2304" s="339">
        <v>47990</v>
      </c>
      <c r="L2304" s="171" t="s">
        <v>837</v>
      </c>
      <c r="N2304" s="171" t="s">
        <v>842</v>
      </c>
      <c r="O2304" s="171" t="s">
        <v>843</v>
      </c>
      <c r="P2304" s="171" t="s">
        <v>841</v>
      </c>
    </row>
    <row r="2305" spans="11:16">
      <c r="K2305" s="339">
        <v>47991</v>
      </c>
      <c r="L2305" s="171" t="s">
        <v>838</v>
      </c>
      <c r="N2305" s="171" t="s">
        <v>842</v>
      </c>
      <c r="O2305" s="171" t="s">
        <v>843</v>
      </c>
      <c r="P2305" s="171" t="s">
        <v>841</v>
      </c>
    </row>
    <row r="2306" spans="11:16">
      <c r="K2306" s="339">
        <v>47992</v>
      </c>
      <c r="L2306" s="171" t="s">
        <v>839</v>
      </c>
      <c r="N2306" s="171" t="s">
        <v>842</v>
      </c>
      <c r="O2306" s="171" t="s">
        <v>772</v>
      </c>
      <c r="P2306" s="171" t="s">
        <v>841</v>
      </c>
    </row>
    <row r="2307" spans="11:16">
      <c r="K2307" s="339">
        <v>47993</v>
      </c>
      <c r="L2307" s="171" t="s">
        <v>840</v>
      </c>
      <c r="N2307" s="171" t="s">
        <v>842</v>
      </c>
      <c r="O2307" s="171" t="s">
        <v>772</v>
      </c>
      <c r="P2307" s="171" t="s">
        <v>841</v>
      </c>
    </row>
    <row r="2308" spans="11:16">
      <c r="K2308" s="339">
        <v>47994</v>
      </c>
      <c r="L2308" s="171" t="s">
        <v>833</v>
      </c>
      <c r="N2308" s="171" t="s">
        <v>841</v>
      </c>
      <c r="O2308" s="171" t="s">
        <v>842</v>
      </c>
      <c r="P2308" s="171" t="s">
        <v>843</v>
      </c>
    </row>
    <row r="2309" spans="11:16">
      <c r="K2309" s="339">
        <v>47995</v>
      </c>
      <c r="L2309" s="171" t="s">
        <v>835</v>
      </c>
      <c r="N2309" s="171" t="s">
        <v>841</v>
      </c>
      <c r="O2309" s="171" t="s">
        <v>771</v>
      </c>
      <c r="P2309" s="171" t="s">
        <v>843</v>
      </c>
    </row>
    <row r="2310" spans="11:16">
      <c r="K2310" s="339">
        <v>47996</v>
      </c>
      <c r="L2310" s="171" t="s">
        <v>836</v>
      </c>
      <c r="N2310" s="171" t="s">
        <v>847</v>
      </c>
      <c r="O2310" s="171" t="s">
        <v>842</v>
      </c>
      <c r="P2310" s="171" t="s">
        <v>843</v>
      </c>
    </row>
    <row r="2311" spans="11:16">
      <c r="K2311" s="339">
        <v>47997</v>
      </c>
      <c r="L2311" s="171" t="s">
        <v>837</v>
      </c>
      <c r="N2311" s="171" t="s">
        <v>841</v>
      </c>
      <c r="O2311" s="171" t="s">
        <v>842</v>
      </c>
      <c r="P2311" s="171" t="s">
        <v>843</v>
      </c>
    </row>
    <row r="2312" spans="11:16">
      <c r="K2312" s="339">
        <v>47998</v>
      </c>
      <c r="L2312" s="171" t="s">
        <v>838</v>
      </c>
      <c r="N2312" s="171" t="s">
        <v>841</v>
      </c>
      <c r="O2312" s="171" t="s">
        <v>842</v>
      </c>
      <c r="P2312" s="171" t="s">
        <v>843</v>
      </c>
    </row>
    <row r="2313" spans="11:16">
      <c r="K2313" s="339">
        <v>47999</v>
      </c>
      <c r="L2313" s="171" t="s">
        <v>839</v>
      </c>
      <c r="N2313" s="171" t="s">
        <v>841</v>
      </c>
      <c r="O2313" s="171" t="s">
        <v>842</v>
      </c>
      <c r="P2313" s="171" t="s">
        <v>843</v>
      </c>
    </row>
    <row r="2314" spans="11:16">
      <c r="K2314" s="339">
        <v>48000</v>
      </c>
      <c r="L2314" s="171" t="s">
        <v>840</v>
      </c>
      <c r="N2314" s="171" t="s">
        <v>841</v>
      </c>
      <c r="O2314" s="171" t="s">
        <v>842</v>
      </c>
      <c r="P2314" s="171" t="s">
        <v>843</v>
      </c>
    </row>
    <row r="2315" spans="11:16">
      <c r="K2315" s="339">
        <v>48001</v>
      </c>
      <c r="L2315" s="171" t="s">
        <v>833</v>
      </c>
      <c r="N2315" s="171" t="s">
        <v>843</v>
      </c>
      <c r="O2315" s="171" t="s">
        <v>841</v>
      </c>
      <c r="P2315" s="171" t="s">
        <v>842</v>
      </c>
    </row>
    <row r="2316" spans="11:16">
      <c r="K2316" s="339">
        <v>48002</v>
      </c>
      <c r="L2316" s="171" t="s">
        <v>835</v>
      </c>
      <c r="N2316" s="171" t="s">
        <v>843</v>
      </c>
      <c r="O2316" s="171" t="s">
        <v>841</v>
      </c>
      <c r="P2316" s="171" t="s">
        <v>842</v>
      </c>
    </row>
    <row r="2317" spans="11:16">
      <c r="K2317" s="339">
        <v>48003</v>
      </c>
      <c r="L2317" s="171" t="s">
        <v>836</v>
      </c>
      <c r="N2317" s="171" t="s">
        <v>772</v>
      </c>
      <c r="O2317" s="171" t="s">
        <v>841</v>
      </c>
      <c r="P2317" s="171" t="s">
        <v>842</v>
      </c>
    </row>
    <row r="2318" spans="11:16">
      <c r="K2318" s="339">
        <v>48004</v>
      </c>
      <c r="L2318" s="171" t="s">
        <v>837</v>
      </c>
      <c r="N2318" s="171" t="s">
        <v>843</v>
      </c>
      <c r="O2318" s="171" t="s">
        <v>841</v>
      </c>
      <c r="P2318" s="171" t="s">
        <v>842</v>
      </c>
    </row>
    <row r="2319" spans="11:16">
      <c r="K2319" s="339">
        <v>48005</v>
      </c>
      <c r="L2319" s="171" t="s">
        <v>838</v>
      </c>
      <c r="N2319" s="171" t="s">
        <v>843</v>
      </c>
      <c r="O2319" s="171" t="s">
        <v>841</v>
      </c>
      <c r="P2319" s="171" t="s">
        <v>771</v>
      </c>
    </row>
    <row r="2320" spans="11:16">
      <c r="K2320" s="339">
        <v>48006</v>
      </c>
      <c r="L2320" s="171" t="s">
        <v>839</v>
      </c>
      <c r="N2320" s="171" t="s">
        <v>843</v>
      </c>
      <c r="O2320" s="171" t="s">
        <v>770</v>
      </c>
      <c r="P2320" s="171" t="s">
        <v>842</v>
      </c>
    </row>
    <row r="2321" spans="11:16">
      <c r="K2321" s="339">
        <v>48007</v>
      </c>
      <c r="L2321" s="171" t="s">
        <v>840</v>
      </c>
      <c r="N2321" s="171" t="s">
        <v>843</v>
      </c>
      <c r="O2321" s="171" t="s">
        <v>841</v>
      </c>
      <c r="P2321" s="171" t="s">
        <v>842</v>
      </c>
    </row>
    <row r="2322" spans="11:16">
      <c r="K2322" s="339">
        <v>48008</v>
      </c>
      <c r="L2322" s="171" t="s">
        <v>833</v>
      </c>
      <c r="N2322" s="171" t="s">
        <v>842</v>
      </c>
      <c r="O2322" s="171" t="s">
        <v>843</v>
      </c>
      <c r="P2322" s="171" t="s">
        <v>841</v>
      </c>
    </row>
    <row r="2323" spans="11:16">
      <c r="K2323" s="339">
        <v>48009</v>
      </c>
      <c r="L2323" s="171" t="s">
        <v>835</v>
      </c>
      <c r="N2323" s="171" t="s">
        <v>842</v>
      </c>
      <c r="O2323" s="171" t="s">
        <v>843</v>
      </c>
      <c r="P2323" s="171" t="s">
        <v>841</v>
      </c>
    </row>
    <row r="2324" spans="11:16">
      <c r="K2324" s="339">
        <v>48010</v>
      </c>
      <c r="L2324" s="171" t="s">
        <v>836</v>
      </c>
      <c r="N2324" s="171" t="s">
        <v>848</v>
      </c>
      <c r="O2324" s="171" t="s">
        <v>843</v>
      </c>
      <c r="P2324" s="171" t="s">
        <v>841</v>
      </c>
    </row>
    <row r="2325" spans="11:16">
      <c r="K2325" s="339">
        <v>48011</v>
      </c>
      <c r="L2325" s="171" t="s">
        <v>837</v>
      </c>
      <c r="N2325" s="171" t="s">
        <v>842</v>
      </c>
      <c r="O2325" s="171" t="s">
        <v>843</v>
      </c>
      <c r="P2325" s="171" t="s">
        <v>841</v>
      </c>
    </row>
    <row r="2326" spans="11:16">
      <c r="K2326" s="339">
        <v>48012</v>
      </c>
      <c r="L2326" s="171" t="s">
        <v>838</v>
      </c>
      <c r="N2326" s="171" t="s">
        <v>771</v>
      </c>
      <c r="O2326" s="171" t="s">
        <v>843</v>
      </c>
      <c r="P2326" s="171" t="s">
        <v>841</v>
      </c>
    </row>
    <row r="2327" spans="11:16">
      <c r="K2327" s="339">
        <v>48013</v>
      </c>
      <c r="L2327" s="171" t="s">
        <v>839</v>
      </c>
      <c r="N2327" s="171" t="s">
        <v>842</v>
      </c>
      <c r="O2327" s="171" t="s">
        <v>843</v>
      </c>
      <c r="P2327" s="171" t="s">
        <v>841</v>
      </c>
    </row>
    <row r="2328" spans="11:16">
      <c r="K2328" s="339">
        <v>48014</v>
      </c>
      <c r="L2328" s="171" t="s">
        <v>840</v>
      </c>
      <c r="N2328" s="171" t="s">
        <v>842</v>
      </c>
      <c r="O2328" s="171" t="s">
        <v>849</v>
      </c>
      <c r="P2328" s="171" t="s">
        <v>841</v>
      </c>
    </row>
    <row r="2329" spans="11:16">
      <c r="K2329" s="339">
        <v>48015</v>
      </c>
      <c r="L2329" s="171" t="s">
        <v>833</v>
      </c>
      <c r="N2329" s="171" t="s">
        <v>841</v>
      </c>
      <c r="O2329" s="171" t="s">
        <v>771</v>
      </c>
      <c r="P2329" s="171" t="s">
        <v>843</v>
      </c>
    </row>
    <row r="2330" spans="11:16">
      <c r="K2330" s="339">
        <v>48016</v>
      </c>
      <c r="L2330" s="171" t="s">
        <v>835</v>
      </c>
      <c r="N2330" s="171" t="s">
        <v>841</v>
      </c>
      <c r="O2330" s="171" t="s">
        <v>771</v>
      </c>
      <c r="P2330" s="171" t="s">
        <v>843</v>
      </c>
    </row>
    <row r="2331" spans="11:16">
      <c r="K2331" s="339">
        <v>48017</v>
      </c>
      <c r="L2331" s="171" t="s">
        <v>836</v>
      </c>
      <c r="N2331" s="171" t="s">
        <v>841</v>
      </c>
      <c r="O2331" s="171" t="s">
        <v>842</v>
      </c>
      <c r="P2331" s="171" t="s">
        <v>843</v>
      </c>
    </row>
    <row r="2332" spans="11:16">
      <c r="K2332" s="339">
        <v>48018</v>
      </c>
      <c r="L2332" s="171" t="s">
        <v>837</v>
      </c>
      <c r="N2332" s="171" t="s">
        <v>841</v>
      </c>
      <c r="O2332" s="171" t="s">
        <v>842</v>
      </c>
      <c r="P2332" s="171" t="s">
        <v>843</v>
      </c>
    </row>
    <row r="2333" spans="11:16">
      <c r="K2333" s="339">
        <v>48019</v>
      </c>
      <c r="L2333" s="171" t="s">
        <v>838</v>
      </c>
      <c r="N2333" s="171" t="s">
        <v>841</v>
      </c>
      <c r="O2333" s="171" t="s">
        <v>842</v>
      </c>
      <c r="P2333" s="171" t="s">
        <v>843</v>
      </c>
    </row>
    <row r="2334" spans="11:16">
      <c r="K2334" s="339">
        <v>48020</v>
      </c>
      <c r="L2334" s="171" t="s">
        <v>839</v>
      </c>
      <c r="N2334" s="171" t="s">
        <v>770</v>
      </c>
      <c r="O2334" s="171" t="s">
        <v>842</v>
      </c>
      <c r="P2334" s="171" t="s">
        <v>843</v>
      </c>
    </row>
    <row r="2335" spans="11:16">
      <c r="K2335" s="339">
        <v>48021</v>
      </c>
      <c r="L2335" s="171" t="s">
        <v>840</v>
      </c>
      <c r="N2335" s="171" t="s">
        <v>841</v>
      </c>
      <c r="O2335" s="171" t="s">
        <v>842</v>
      </c>
      <c r="P2335" s="171" t="s">
        <v>843</v>
      </c>
    </row>
    <row r="2336" spans="11:16">
      <c r="K2336" s="339">
        <v>48022</v>
      </c>
      <c r="L2336" s="171" t="s">
        <v>833</v>
      </c>
      <c r="N2336" s="171" t="s">
        <v>843</v>
      </c>
      <c r="O2336" s="171" t="s">
        <v>770</v>
      </c>
      <c r="P2336" s="171" t="s">
        <v>842</v>
      </c>
    </row>
    <row r="2337" spans="11:16">
      <c r="K2337" s="339">
        <v>48023</v>
      </c>
      <c r="L2337" s="171" t="s">
        <v>835</v>
      </c>
      <c r="N2337" s="171" t="s">
        <v>843</v>
      </c>
      <c r="O2337" s="171" t="s">
        <v>841</v>
      </c>
      <c r="P2337" s="171" t="s">
        <v>842</v>
      </c>
    </row>
    <row r="2338" spans="11:16">
      <c r="K2338" s="339">
        <v>48024</v>
      </c>
      <c r="L2338" s="171" t="s">
        <v>836</v>
      </c>
      <c r="N2338" s="171" t="s">
        <v>843</v>
      </c>
      <c r="O2338" s="171" t="s">
        <v>841</v>
      </c>
      <c r="P2338" s="171" t="s">
        <v>842</v>
      </c>
    </row>
    <row r="2339" spans="11:16">
      <c r="K2339" s="339">
        <v>48025</v>
      </c>
      <c r="L2339" s="171" t="s">
        <v>837</v>
      </c>
      <c r="N2339" s="171" t="s">
        <v>843</v>
      </c>
      <c r="O2339" s="171" t="s">
        <v>770</v>
      </c>
      <c r="P2339" s="171" t="s">
        <v>842</v>
      </c>
    </row>
    <row r="2340" spans="11:16">
      <c r="K2340" s="339">
        <v>48026</v>
      </c>
      <c r="L2340" s="171" t="s">
        <v>838</v>
      </c>
      <c r="N2340" s="171" t="s">
        <v>843</v>
      </c>
      <c r="O2340" s="171" t="s">
        <v>841</v>
      </c>
      <c r="P2340" s="171" t="s">
        <v>842</v>
      </c>
    </row>
    <row r="2341" spans="11:16">
      <c r="K2341" s="339">
        <v>48027</v>
      </c>
      <c r="L2341" s="171" t="s">
        <v>839</v>
      </c>
      <c r="N2341" s="171" t="s">
        <v>849</v>
      </c>
      <c r="O2341" s="171" t="s">
        <v>770</v>
      </c>
      <c r="P2341" s="171" t="s">
        <v>842</v>
      </c>
    </row>
    <row r="2342" spans="11:16">
      <c r="K2342" s="339">
        <v>48028</v>
      </c>
      <c r="L2342" s="171" t="s">
        <v>840</v>
      </c>
      <c r="N2342" s="171" t="s">
        <v>772</v>
      </c>
      <c r="O2342" s="171" t="s">
        <v>841</v>
      </c>
      <c r="P2342" s="171" t="s">
        <v>842</v>
      </c>
    </row>
    <row r="2343" spans="11:16">
      <c r="K2343" s="339">
        <v>48029</v>
      </c>
      <c r="L2343" s="171" t="s">
        <v>833</v>
      </c>
      <c r="N2343" s="171" t="s">
        <v>842</v>
      </c>
      <c r="O2343" s="171" t="s">
        <v>843</v>
      </c>
      <c r="P2343" s="171" t="s">
        <v>841</v>
      </c>
    </row>
    <row r="2344" spans="11:16">
      <c r="K2344" s="339">
        <v>48030</v>
      </c>
      <c r="L2344" s="171" t="s">
        <v>835</v>
      </c>
      <c r="N2344" s="171" t="s">
        <v>842</v>
      </c>
      <c r="O2344" s="171" t="s">
        <v>843</v>
      </c>
      <c r="P2344" s="171" t="s">
        <v>841</v>
      </c>
    </row>
    <row r="2345" spans="11:16">
      <c r="K2345" s="339">
        <v>48031</v>
      </c>
      <c r="L2345" s="171" t="s">
        <v>836</v>
      </c>
      <c r="N2345" s="171" t="s">
        <v>771</v>
      </c>
      <c r="O2345" s="171" t="s">
        <v>843</v>
      </c>
      <c r="P2345" s="171" t="s">
        <v>841</v>
      </c>
    </row>
    <row r="2346" spans="11:16">
      <c r="K2346" s="339">
        <v>48032</v>
      </c>
      <c r="L2346" s="171" t="s">
        <v>837</v>
      </c>
      <c r="N2346" s="171" t="s">
        <v>842</v>
      </c>
      <c r="O2346" s="171" t="s">
        <v>843</v>
      </c>
      <c r="P2346" s="171" t="s">
        <v>841</v>
      </c>
    </row>
    <row r="2347" spans="11:16">
      <c r="K2347" s="339">
        <v>48033</v>
      </c>
      <c r="L2347" s="171" t="s">
        <v>838</v>
      </c>
      <c r="N2347" s="171" t="s">
        <v>771</v>
      </c>
      <c r="O2347" s="171" t="s">
        <v>843</v>
      </c>
      <c r="P2347" s="171" t="s">
        <v>847</v>
      </c>
    </row>
    <row r="2348" spans="11:16">
      <c r="K2348" s="339">
        <v>48034</v>
      </c>
      <c r="L2348" s="171" t="s">
        <v>839</v>
      </c>
      <c r="N2348" s="171" t="s">
        <v>842</v>
      </c>
      <c r="O2348" s="171" t="s">
        <v>843</v>
      </c>
      <c r="P2348" s="171" t="s">
        <v>841</v>
      </c>
    </row>
    <row r="2349" spans="11:16">
      <c r="K2349" s="339">
        <v>48035</v>
      </c>
      <c r="L2349" s="171" t="s">
        <v>840</v>
      </c>
      <c r="N2349" s="171" t="s">
        <v>842</v>
      </c>
      <c r="O2349" s="171" t="s">
        <v>843</v>
      </c>
      <c r="P2349" s="171" t="s">
        <v>841</v>
      </c>
    </row>
    <row r="2350" spans="11:16">
      <c r="K2350" s="339">
        <v>48036</v>
      </c>
      <c r="L2350" s="171" t="s">
        <v>833</v>
      </c>
      <c r="N2350" s="171" t="s">
        <v>841</v>
      </c>
      <c r="O2350" s="171" t="s">
        <v>842</v>
      </c>
      <c r="P2350" s="171" t="s">
        <v>843</v>
      </c>
    </row>
    <row r="2351" spans="11:16">
      <c r="K2351" s="339">
        <v>48037</v>
      </c>
      <c r="L2351" s="171" t="s">
        <v>835</v>
      </c>
      <c r="N2351" s="171" t="s">
        <v>841</v>
      </c>
      <c r="O2351" s="171" t="s">
        <v>842</v>
      </c>
      <c r="P2351" s="171" t="s">
        <v>843</v>
      </c>
    </row>
    <row r="2352" spans="11:16">
      <c r="K2352" s="339">
        <v>48038</v>
      </c>
      <c r="L2352" s="171" t="s">
        <v>836</v>
      </c>
      <c r="N2352" s="171" t="s">
        <v>841</v>
      </c>
      <c r="O2352" s="171" t="s">
        <v>842</v>
      </c>
      <c r="P2352" s="171" t="s">
        <v>843</v>
      </c>
    </row>
    <row r="2353" spans="11:16">
      <c r="K2353" s="339">
        <v>48039</v>
      </c>
      <c r="L2353" s="171" t="s">
        <v>837</v>
      </c>
      <c r="N2353" s="171" t="s">
        <v>841</v>
      </c>
      <c r="O2353" s="171" t="s">
        <v>842</v>
      </c>
      <c r="P2353" s="171" t="s">
        <v>843</v>
      </c>
    </row>
    <row r="2354" spans="11:16">
      <c r="K2354" s="339">
        <v>48040</v>
      </c>
      <c r="L2354" s="171" t="s">
        <v>838</v>
      </c>
      <c r="N2354" s="171" t="s">
        <v>841</v>
      </c>
      <c r="O2354" s="171" t="s">
        <v>842</v>
      </c>
      <c r="P2354" s="171" t="s">
        <v>772</v>
      </c>
    </row>
    <row r="2355" spans="11:16">
      <c r="K2355" s="339">
        <v>48041</v>
      </c>
      <c r="L2355" s="171" t="s">
        <v>839</v>
      </c>
      <c r="N2355" s="171" t="s">
        <v>841</v>
      </c>
      <c r="O2355" s="171" t="s">
        <v>842</v>
      </c>
      <c r="P2355" s="171" t="s">
        <v>843</v>
      </c>
    </row>
    <row r="2356" spans="11:16">
      <c r="K2356" s="339">
        <v>48042</v>
      </c>
      <c r="L2356" s="171" t="s">
        <v>840</v>
      </c>
      <c r="N2356" s="171" t="s">
        <v>841</v>
      </c>
      <c r="O2356" s="171" t="s">
        <v>842</v>
      </c>
      <c r="P2356" s="171" t="s">
        <v>843</v>
      </c>
    </row>
    <row r="2357" spans="11:16">
      <c r="K2357" s="339">
        <v>48043</v>
      </c>
      <c r="L2357" s="171" t="s">
        <v>833</v>
      </c>
      <c r="N2357" s="171" t="s">
        <v>843</v>
      </c>
      <c r="O2357" s="171" t="s">
        <v>770</v>
      </c>
      <c r="P2357" s="171" t="s">
        <v>842</v>
      </c>
    </row>
    <row r="2358" spans="11:16">
      <c r="K2358" s="339">
        <v>48044</v>
      </c>
      <c r="L2358" s="171" t="s">
        <v>835</v>
      </c>
      <c r="N2358" s="171" t="s">
        <v>772</v>
      </c>
      <c r="O2358" s="171" t="s">
        <v>841</v>
      </c>
      <c r="P2358" s="171" t="s">
        <v>842</v>
      </c>
    </row>
    <row r="2359" spans="11:16">
      <c r="K2359" s="339">
        <v>48045</v>
      </c>
      <c r="L2359" s="171" t="s">
        <v>836</v>
      </c>
      <c r="N2359" s="171" t="s">
        <v>843</v>
      </c>
      <c r="O2359" s="171" t="s">
        <v>841</v>
      </c>
      <c r="P2359" s="171" t="s">
        <v>842</v>
      </c>
    </row>
    <row r="2360" spans="11:16">
      <c r="K2360" s="339">
        <v>48046</v>
      </c>
      <c r="L2360" s="171" t="s">
        <v>837</v>
      </c>
      <c r="N2360" s="171" t="s">
        <v>843</v>
      </c>
      <c r="O2360" s="171" t="s">
        <v>841</v>
      </c>
      <c r="P2360" s="171" t="s">
        <v>842</v>
      </c>
    </row>
    <row r="2361" spans="11:16">
      <c r="K2361" s="339">
        <v>48047</v>
      </c>
      <c r="L2361" s="171" t="s">
        <v>838</v>
      </c>
      <c r="N2361" s="171" t="s">
        <v>843</v>
      </c>
      <c r="O2361" s="171" t="s">
        <v>841</v>
      </c>
      <c r="P2361" s="171" t="s">
        <v>848</v>
      </c>
    </row>
    <row r="2362" spans="11:16">
      <c r="K2362" s="339">
        <v>48048</v>
      </c>
      <c r="L2362" s="171" t="s">
        <v>839</v>
      </c>
      <c r="N2362" s="171" t="s">
        <v>843</v>
      </c>
      <c r="O2362" s="171" t="s">
        <v>841</v>
      </c>
      <c r="P2362" s="171" t="s">
        <v>842</v>
      </c>
    </row>
    <row r="2363" spans="11:16">
      <c r="K2363" s="339">
        <v>48049</v>
      </c>
      <c r="L2363" s="171" t="s">
        <v>840</v>
      </c>
      <c r="N2363" s="171" t="s">
        <v>843</v>
      </c>
      <c r="O2363" s="171" t="s">
        <v>841</v>
      </c>
      <c r="P2363" s="171" t="s">
        <v>771</v>
      </c>
    </row>
    <row r="2364" spans="11:16">
      <c r="K2364" s="339">
        <v>48050</v>
      </c>
      <c r="L2364" s="171" t="s">
        <v>833</v>
      </c>
      <c r="N2364" s="171" t="s">
        <v>842</v>
      </c>
      <c r="O2364" s="171" t="s">
        <v>772</v>
      </c>
      <c r="P2364" s="171" t="s">
        <v>841</v>
      </c>
    </row>
    <row r="2365" spans="11:16">
      <c r="K2365" s="339">
        <v>48051</v>
      </c>
      <c r="L2365" s="171" t="s">
        <v>835</v>
      </c>
      <c r="N2365" s="171" t="s">
        <v>848</v>
      </c>
      <c r="O2365" s="171" t="s">
        <v>843</v>
      </c>
      <c r="P2365" s="171" t="s">
        <v>841</v>
      </c>
    </row>
    <row r="2366" spans="11:16">
      <c r="K2366" s="339">
        <v>48052</v>
      </c>
      <c r="L2366" s="171" t="s">
        <v>836</v>
      </c>
      <c r="N2366" s="171" t="s">
        <v>842</v>
      </c>
      <c r="O2366" s="171" t="s">
        <v>843</v>
      </c>
      <c r="P2366" s="171" t="s">
        <v>841</v>
      </c>
    </row>
    <row r="2367" spans="11:16">
      <c r="K2367" s="339">
        <v>48053</v>
      </c>
      <c r="L2367" s="171" t="s">
        <v>837</v>
      </c>
      <c r="N2367" s="171" t="s">
        <v>842</v>
      </c>
      <c r="O2367" s="171" t="s">
        <v>843</v>
      </c>
      <c r="P2367" s="171" t="s">
        <v>841</v>
      </c>
    </row>
    <row r="2368" spans="11:16">
      <c r="K2368" s="339">
        <v>48054</v>
      </c>
      <c r="L2368" s="171" t="s">
        <v>838</v>
      </c>
      <c r="N2368" s="171" t="s">
        <v>842</v>
      </c>
      <c r="O2368" s="171" t="s">
        <v>843</v>
      </c>
      <c r="P2368" s="171" t="s">
        <v>841</v>
      </c>
    </row>
    <row r="2369" spans="11:16">
      <c r="K2369" s="339">
        <v>48055</v>
      </c>
      <c r="L2369" s="171" t="s">
        <v>839</v>
      </c>
      <c r="N2369" s="171" t="s">
        <v>842</v>
      </c>
      <c r="O2369" s="171" t="s">
        <v>843</v>
      </c>
      <c r="P2369" s="171" t="s">
        <v>841</v>
      </c>
    </row>
    <row r="2370" spans="11:16">
      <c r="K2370" s="339">
        <v>48056</v>
      </c>
      <c r="L2370" s="171" t="s">
        <v>840</v>
      </c>
      <c r="N2370" s="171" t="s">
        <v>842</v>
      </c>
      <c r="O2370" s="171" t="s">
        <v>843</v>
      </c>
      <c r="P2370" s="171" t="s">
        <v>841</v>
      </c>
    </row>
    <row r="2371" spans="11:16">
      <c r="K2371" s="339">
        <v>48057</v>
      </c>
      <c r="L2371" s="171" t="s">
        <v>833</v>
      </c>
      <c r="N2371" s="171" t="s">
        <v>841</v>
      </c>
      <c r="O2371" s="171" t="s">
        <v>842</v>
      </c>
      <c r="P2371" s="171" t="s">
        <v>843</v>
      </c>
    </row>
    <row r="2372" spans="11:16">
      <c r="K2372" s="339">
        <v>48058</v>
      </c>
      <c r="L2372" s="171" t="s">
        <v>835</v>
      </c>
      <c r="N2372" s="171" t="s">
        <v>770</v>
      </c>
      <c r="O2372" s="171" t="s">
        <v>842</v>
      </c>
      <c r="P2372" s="171" t="s">
        <v>843</v>
      </c>
    </row>
    <row r="2373" spans="11:16">
      <c r="K2373" s="339">
        <v>48059</v>
      </c>
      <c r="L2373" s="171" t="s">
        <v>836</v>
      </c>
      <c r="N2373" s="171" t="s">
        <v>841</v>
      </c>
      <c r="O2373" s="171" t="s">
        <v>842</v>
      </c>
      <c r="P2373" s="171" t="s">
        <v>843</v>
      </c>
    </row>
    <row r="2374" spans="11:16">
      <c r="K2374" s="339">
        <v>48060</v>
      </c>
      <c r="L2374" s="171" t="s">
        <v>837</v>
      </c>
      <c r="N2374" s="171" t="s">
        <v>841</v>
      </c>
      <c r="O2374" s="171" t="s">
        <v>842</v>
      </c>
      <c r="P2374" s="171" t="s">
        <v>772</v>
      </c>
    </row>
    <row r="2375" spans="11:16">
      <c r="K2375" s="339">
        <v>48061</v>
      </c>
      <c r="L2375" s="171" t="s">
        <v>838</v>
      </c>
      <c r="N2375" s="171" t="s">
        <v>841</v>
      </c>
      <c r="O2375" s="171" t="s">
        <v>771</v>
      </c>
      <c r="P2375" s="171" t="s">
        <v>843</v>
      </c>
    </row>
    <row r="2376" spans="11:16">
      <c r="K2376" s="339">
        <v>48062</v>
      </c>
      <c r="L2376" s="171" t="s">
        <v>839</v>
      </c>
      <c r="N2376" s="171" t="s">
        <v>841</v>
      </c>
      <c r="O2376" s="171" t="s">
        <v>842</v>
      </c>
      <c r="P2376" s="171" t="s">
        <v>843</v>
      </c>
    </row>
    <row r="2377" spans="11:16">
      <c r="K2377" s="339">
        <v>48063</v>
      </c>
      <c r="L2377" s="171" t="s">
        <v>840</v>
      </c>
      <c r="N2377" s="171" t="s">
        <v>841</v>
      </c>
      <c r="O2377" s="171" t="s">
        <v>842</v>
      </c>
      <c r="P2377" s="171" t="s">
        <v>843</v>
      </c>
    </row>
    <row r="2378" spans="11:16">
      <c r="K2378" s="339">
        <v>48064</v>
      </c>
      <c r="L2378" s="171" t="s">
        <v>833</v>
      </c>
      <c r="N2378" s="171" t="s">
        <v>843</v>
      </c>
      <c r="O2378" s="171" t="s">
        <v>841</v>
      </c>
      <c r="P2378" s="171" t="s">
        <v>842</v>
      </c>
    </row>
    <row r="2379" spans="11:16">
      <c r="K2379" s="339">
        <v>48065</v>
      </c>
      <c r="L2379" s="171" t="s">
        <v>835</v>
      </c>
      <c r="N2379" s="171" t="s">
        <v>849</v>
      </c>
      <c r="O2379" s="171" t="s">
        <v>841</v>
      </c>
      <c r="P2379" s="171" t="s">
        <v>842</v>
      </c>
    </row>
    <row r="2380" spans="11:16">
      <c r="K2380" s="339">
        <v>48066</v>
      </c>
      <c r="L2380" s="171" t="s">
        <v>836</v>
      </c>
      <c r="N2380" s="171" t="s">
        <v>843</v>
      </c>
      <c r="O2380" s="171" t="s">
        <v>841</v>
      </c>
      <c r="P2380" s="171" t="s">
        <v>842</v>
      </c>
    </row>
    <row r="2381" spans="11:16">
      <c r="K2381" s="339">
        <v>48067</v>
      </c>
      <c r="L2381" s="171" t="s">
        <v>837</v>
      </c>
      <c r="N2381" s="171" t="s">
        <v>772</v>
      </c>
      <c r="O2381" s="171" t="s">
        <v>841</v>
      </c>
      <c r="P2381" s="171" t="s">
        <v>842</v>
      </c>
    </row>
    <row r="2382" spans="11:16">
      <c r="K2382" s="339">
        <v>48068</v>
      </c>
      <c r="L2382" s="171" t="s">
        <v>838</v>
      </c>
      <c r="N2382" s="171" t="s">
        <v>843</v>
      </c>
      <c r="O2382" s="171" t="s">
        <v>841</v>
      </c>
      <c r="P2382" s="171" t="s">
        <v>842</v>
      </c>
    </row>
    <row r="2383" spans="11:16">
      <c r="K2383" s="339">
        <v>48069</v>
      </c>
      <c r="L2383" s="171" t="s">
        <v>839</v>
      </c>
      <c r="N2383" s="171" t="s">
        <v>843</v>
      </c>
      <c r="O2383" s="171" t="s">
        <v>847</v>
      </c>
      <c r="P2383" s="171" t="s">
        <v>842</v>
      </c>
    </row>
    <row r="2384" spans="11:16">
      <c r="K2384" s="339">
        <v>48070</v>
      </c>
      <c r="L2384" s="171" t="s">
        <v>840</v>
      </c>
      <c r="N2384" s="171" t="s">
        <v>843</v>
      </c>
      <c r="O2384" s="171" t="s">
        <v>770</v>
      </c>
      <c r="P2384" s="171" t="s">
        <v>842</v>
      </c>
    </row>
    <row r="2385" spans="11:16">
      <c r="K2385" s="339">
        <v>48071</v>
      </c>
      <c r="L2385" s="171" t="s">
        <v>833</v>
      </c>
      <c r="N2385" s="171" t="s">
        <v>842</v>
      </c>
      <c r="O2385" s="171" t="s">
        <v>772</v>
      </c>
      <c r="P2385" s="171" t="s">
        <v>841</v>
      </c>
    </row>
    <row r="2386" spans="11:16">
      <c r="K2386" s="339">
        <v>48072</v>
      </c>
      <c r="L2386" s="171" t="s">
        <v>835</v>
      </c>
      <c r="N2386" s="171" t="s">
        <v>842</v>
      </c>
      <c r="O2386" s="171" t="s">
        <v>843</v>
      </c>
      <c r="P2386" s="171" t="s">
        <v>841</v>
      </c>
    </row>
    <row r="2387" spans="11:16">
      <c r="K2387" s="339">
        <v>48073</v>
      </c>
      <c r="L2387" s="171" t="s">
        <v>836</v>
      </c>
      <c r="N2387" s="171" t="s">
        <v>842</v>
      </c>
      <c r="O2387" s="171" t="s">
        <v>843</v>
      </c>
      <c r="P2387" s="171" t="s">
        <v>841</v>
      </c>
    </row>
    <row r="2388" spans="11:16">
      <c r="K2388" s="339">
        <v>48074</v>
      </c>
      <c r="L2388" s="171" t="s">
        <v>837</v>
      </c>
      <c r="N2388" s="171" t="s">
        <v>842</v>
      </c>
      <c r="O2388" s="171" t="s">
        <v>843</v>
      </c>
      <c r="P2388" s="171" t="s">
        <v>841</v>
      </c>
    </row>
    <row r="2389" spans="11:16">
      <c r="K2389" s="339">
        <v>48075</v>
      </c>
      <c r="L2389" s="171" t="s">
        <v>838</v>
      </c>
      <c r="N2389" s="171" t="s">
        <v>771</v>
      </c>
      <c r="O2389" s="171" t="s">
        <v>843</v>
      </c>
      <c r="P2389" s="171" t="s">
        <v>841</v>
      </c>
    </row>
    <row r="2390" spans="11:16">
      <c r="K2390" s="339">
        <v>48076</v>
      </c>
      <c r="L2390" s="171" t="s">
        <v>839</v>
      </c>
      <c r="N2390" s="171" t="s">
        <v>842</v>
      </c>
      <c r="O2390" s="171" t="s">
        <v>843</v>
      </c>
      <c r="P2390" s="171" t="s">
        <v>841</v>
      </c>
    </row>
    <row r="2391" spans="11:16">
      <c r="K2391" s="339">
        <v>48077</v>
      </c>
      <c r="L2391" s="171" t="s">
        <v>840</v>
      </c>
      <c r="N2391" s="171" t="s">
        <v>842</v>
      </c>
      <c r="O2391" s="171" t="s">
        <v>843</v>
      </c>
      <c r="P2391" s="171" t="s">
        <v>841</v>
      </c>
    </row>
    <row r="2392" spans="11:16">
      <c r="K2392" s="339">
        <v>48078</v>
      </c>
      <c r="L2392" s="171" t="s">
        <v>833</v>
      </c>
      <c r="N2392" s="171" t="s">
        <v>841</v>
      </c>
      <c r="O2392" s="171" t="s">
        <v>842</v>
      </c>
      <c r="P2392" s="171" t="s">
        <v>843</v>
      </c>
    </row>
    <row r="2393" spans="11:16">
      <c r="K2393" s="339">
        <v>48079</v>
      </c>
      <c r="L2393" s="171" t="s">
        <v>835</v>
      </c>
      <c r="N2393" s="171" t="s">
        <v>841</v>
      </c>
      <c r="O2393" s="171" t="s">
        <v>842</v>
      </c>
      <c r="P2393" s="171" t="s">
        <v>843</v>
      </c>
    </row>
    <row r="2394" spans="11:16">
      <c r="K2394" s="339">
        <v>48080</v>
      </c>
      <c r="L2394" s="171" t="s">
        <v>836</v>
      </c>
      <c r="N2394" s="171" t="s">
        <v>841</v>
      </c>
      <c r="O2394" s="171" t="s">
        <v>842</v>
      </c>
      <c r="P2394" s="171" t="s">
        <v>843</v>
      </c>
    </row>
    <row r="2395" spans="11:16">
      <c r="K2395" s="339">
        <v>48081</v>
      </c>
      <c r="L2395" s="171" t="s">
        <v>837</v>
      </c>
      <c r="N2395" s="171" t="s">
        <v>841</v>
      </c>
      <c r="O2395" s="171" t="s">
        <v>842</v>
      </c>
      <c r="P2395" s="171" t="s">
        <v>772</v>
      </c>
    </row>
    <row r="2396" spans="11:16">
      <c r="K2396" s="339">
        <v>48082</v>
      </c>
      <c r="L2396" s="171" t="s">
        <v>838</v>
      </c>
      <c r="N2396" s="171" t="s">
        <v>841</v>
      </c>
      <c r="O2396" s="171" t="s">
        <v>842</v>
      </c>
      <c r="P2396" s="171" t="s">
        <v>843</v>
      </c>
    </row>
    <row r="2397" spans="11:16">
      <c r="K2397" s="339">
        <v>48083</v>
      </c>
      <c r="L2397" s="171" t="s">
        <v>839</v>
      </c>
      <c r="N2397" s="171" t="s">
        <v>841</v>
      </c>
      <c r="O2397" s="171" t="s">
        <v>842</v>
      </c>
      <c r="P2397" s="171" t="s">
        <v>843</v>
      </c>
    </row>
    <row r="2398" spans="11:16">
      <c r="K2398" s="339">
        <v>48084</v>
      </c>
      <c r="L2398" s="171" t="s">
        <v>840</v>
      </c>
      <c r="N2398" s="171" t="s">
        <v>841</v>
      </c>
      <c r="O2398" s="171" t="s">
        <v>842</v>
      </c>
      <c r="P2398" s="171" t="s">
        <v>772</v>
      </c>
    </row>
    <row r="2399" spans="11:16">
      <c r="K2399" s="339">
        <v>48085</v>
      </c>
      <c r="L2399" s="171" t="s">
        <v>833</v>
      </c>
      <c r="N2399" s="171" t="s">
        <v>843</v>
      </c>
      <c r="O2399" s="171" t="s">
        <v>841</v>
      </c>
      <c r="P2399" s="171" t="s">
        <v>842</v>
      </c>
    </row>
    <row r="2400" spans="11:16">
      <c r="K2400" s="339">
        <v>48086</v>
      </c>
      <c r="L2400" s="171" t="s">
        <v>835</v>
      </c>
      <c r="N2400" s="171" t="s">
        <v>843</v>
      </c>
      <c r="O2400" s="171" t="s">
        <v>847</v>
      </c>
      <c r="P2400" s="171" t="s">
        <v>771</v>
      </c>
    </row>
    <row r="2401" spans="11:16">
      <c r="K2401" s="339">
        <v>48087</v>
      </c>
      <c r="L2401" s="171" t="s">
        <v>836</v>
      </c>
      <c r="N2401" s="171" t="s">
        <v>843</v>
      </c>
      <c r="O2401" s="171" t="s">
        <v>770</v>
      </c>
      <c r="P2401" s="171" t="s">
        <v>842</v>
      </c>
    </row>
    <row r="2402" spans="11:16">
      <c r="K2402" s="339">
        <v>48088</v>
      </c>
      <c r="L2402" s="171" t="s">
        <v>837</v>
      </c>
      <c r="N2402" s="171" t="s">
        <v>843</v>
      </c>
      <c r="O2402" s="171" t="s">
        <v>841</v>
      </c>
      <c r="P2402" s="171" t="s">
        <v>842</v>
      </c>
    </row>
    <row r="2403" spans="11:16">
      <c r="K2403" s="339">
        <v>48089</v>
      </c>
      <c r="L2403" s="171" t="s">
        <v>838</v>
      </c>
      <c r="N2403" s="171" t="s">
        <v>843</v>
      </c>
      <c r="O2403" s="171" t="s">
        <v>841</v>
      </c>
      <c r="P2403" s="171" t="s">
        <v>842</v>
      </c>
    </row>
    <row r="2404" spans="11:16">
      <c r="K2404" s="339">
        <v>48090</v>
      </c>
      <c r="L2404" s="171" t="s">
        <v>839</v>
      </c>
      <c r="N2404" s="171" t="s">
        <v>843</v>
      </c>
      <c r="O2404" s="171" t="s">
        <v>770</v>
      </c>
      <c r="P2404" s="171" t="s">
        <v>842</v>
      </c>
    </row>
    <row r="2405" spans="11:16">
      <c r="K2405" s="339">
        <v>48091</v>
      </c>
      <c r="L2405" s="171" t="s">
        <v>840</v>
      </c>
      <c r="N2405" s="171" t="s">
        <v>843</v>
      </c>
      <c r="O2405" s="171" t="s">
        <v>841</v>
      </c>
      <c r="P2405" s="171" t="s">
        <v>842</v>
      </c>
    </row>
    <row r="2406" spans="11:16">
      <c r="K2406" s="339">
        <v>48092</v>
      </c>
      <c r="L2406" s="171" t="s">
        <v>833</v>
      </c>
      <c r="N2406" s="171" t="s">
        <v>842</v>
      </c>
      <c r="O2406" s="171" t="s">
        <v>772</v>
      </c>
      <c r="P2406" s="171" t="s">
        <v>841</v>
      </c>
    </row>
    <row r="2407" spans="11:16">
      <c r="K2407" s="339">
        <v>48093</v>
      </c>
      <c r="L2407" s="171" t="s">
        <v>835</v>
      </c>
      <c r="N2407" s="171" t="s">
        <v>848</v>
      </c>
      <c r="O2407" s="171" t="s">
        <v>843</v>
      </c>
      <c r="P2407" s="171" t="s">
        <v>841</v>
      </c>
    </row>
    <row r="2408" spans="11:16">
      <c r="K2408" s="339">
        <v>48094</v>
      </c>
      <c r="L2408" s="171" t="s">
        <v>836</v>
      </c>
      <c r="N2408" s="171" t="s">
        <v>842</v>
      </c>
      <c r="O2408" s="171" t="s">
        <v>843</v>
      </c>
      <c r="P2408" s="171" t="s">
        <v>841</v>
      </c>
    </row>
    <row r="2409" spans="11:16">
      <c r="K2409" s="339">
        <v>48095</v>
      </c>
      <c r="L2409" s="171" t="s">
        <v>837</v>
      </c>
      <c r="N2409" s="171" t="s">
        <v>842</v>
      </c>
      <c r="O2409" s="171" t="s">
        <v>843</v>
      </c>
      <c r="P2409" s="171" t="s">
        <v>841</v>
      </c>
    </row>
    <row r="2410" spans="11:16">
      <c r="K2410" s="339">
        <v>48096</v>
      </c>
      <c r="L2410" s="171" t="s">
        <v>838</v>
      </c>
      <c r="N2410" s="171" t="s">
        <v>842</v>
      </c>
      <c r="O2410" s="171" t="s">
        <v>843</v>
      </c>
      <c r="P2410" s="171" t="s">
        <v>841</v>
      </c>
    </row>
    <row r="2411" spans="11:16">
      <c r="K2411" s="339">
        <v>48097</v>
      </c>
      <c r="L2411" s="171" t="s">
        <v>839</v>
      </c>
      <c r="N2411" s="171" t="s">
        <v>842</v>
      </c>
      <c r="O2411" s="171" t="s">
        <v>843</v>
      </c>
      <c r="P2411" s="171" t="s">
        <v>841</v>
      </c>
    </row>
    <row r="2412" spans="11:16">
      <c r="K2412" s="339">
        <v>48098</v>
      </c>
      <c r="L2412" s="171" t="s">
        <v>840</v>
      </c>
      <c r="N2412" s="171" t="s">
        <v>842</v>
      </c>
      <c r="O2412" s="171" t="s">
        <v>843</v>
      </c>
      <c r="P2412" s="171" t="s">
        <v>841</v>
      </c>
    </row>
    <row r="2413" spans="11:16">
      <c r="K2413" s="339">
        <v>48099</v>
      </c>
      <c r="L2413" s="171" t="s">
        <v>833</v>
      </c>
      <c r="N2413" s="171" t="s">
        <v>841</v>
      </c>
      <c r="O2413" s="171" t="s">
        <v>842</v>
      </c>
      <c r="P2413" s="171" t="s">
        <v>843</v>
      </c>
    </row>
    <row r="2414" spans="11:16">
      <c r="K2414" s="339">
        <v>48100</v>
      </c>
      <c r="L2414" s="171" t="s">
        <v>835</v>
      </c>
      <c r="N2414" s="171" t="s">
        <v>770</v>
      </c>
      <c r="O2414" s="171" t="s">
        <v>842</v>
      </c>
      <c r="P2414" s="171" t="s">
        <v>843</v>
      </c>
    </row>
    <row r="2415" spans="11:16">
      <c r="K2415" s="339">
        <v>48101</v>
      </c>
      <c r="L2415" s="171" t="s">
        <v>836</v>
      </c>
      <c r="N2415" s="171" t="s">
        <v>841</v>
      </c>
      <c r="O2415" s="171" t="s">
        <v>842</v>
      </c>
      <c r="P2415" s="171" t="s">
        <v>843</v>
      </c>
    </row>
    <row r="2416" spans="11:16">
      <c r="K2416" s="339">
        <v>48102</v>
      </c>
      <c r="L2416" s="171" t="s">
        <v>837</v>
      </c>
      <c r="N2416" s="171" t="s">
        <v>841</v>
      </c>
      <c r="O2416" s="171" t="s">
        <v>842</v>
      </c>
      <c r="P2416" s="171" t="s">
        <v>772</v>
      </c>
    </row>
    <row r="2417" spans="11:16">
      <c r="K2417" s="339">
        <v>48103</v>
      </c>
      <c r="L2417" s="171" t="s">
        <v>838</v>
      </c>
      <c r="N2417" s="171" t="s">
        <v>841</v>
      </c>
      <c r="O2417" s="171" t="s">
        <v>771</v>
      </c>
      <c r="P2417" s="171" t="s">
        <v>843</v>
      </c>
    </row>
    <row r="2418" spans="11:16">
      <c r="K2418" s="339">
        <v>48104</v>
      </c>
      <c r="L2418" s="171" t="s">
        <v>839</v>
      </c>
      <c r="N2418" s="171" t="s">
        <v>841</v>
      </c>
      <c r="O2418" s="171" t="s">
        <v>842</v>
      </c>
      <c r="P2418" s="171" t="s">
        <v>843</v>
      </c>
    </row>
    <row r="2419" spans="11:16">
      <c r="K2419" s="339">
        <v>48105</v>
      </c>
      <c r="L2419" s="171" t="s">
        <v>840</v>
      </c>
      <c r="N2419" s="171" t="s">
        <v>841</v>
      </c>
      <c r="O2419" s="171" t="s">
        <v>842</v>
      </c>
      <c r="P2419" s="171" t="s">
        <v>843</v>
      </c>
    </row>
    <row r="2420" spans="11:16">
      <c r="K2420" s="339">
        <v>48106</v>
      </c>
      <c r="L2420" s="171" t="s">
        <v>833</v>
      </c>
      <c r="N2420" s="171" t="s">
        <v>843</v>
      </c>
      <c r="O2420" s="171" t="s">
        <v>841</v>
      </c>
      <c r="P2420" s="171" t="s">
        <v>842</v>
      </c>
    </row>
    <row r="2421" spans="11:16">
      <c r="K2421" s="339">
        <v>48107</v>
      </c>
      <c r="L2421" s="171" t="s">
        <v>835</v>
      </c>
      <c r="N2421" s="171" t="s">
        <v>843</v>
      </c>
      <c r="O2421" s="171" t="s">
        <v>841</v>
      </c>
      <c r="P2421" s="171" t="s">
        <v>842</v>
      </c>
    </row>
    <row r="2422" spans="11:16">
      <c r="K2422" s="339">
        <v>48108</v>
      </c>
      <c r="L2422" s="171" t="s">
        <v>836</v>
      </c>
      <c r="N2422" s="171" t="s">
        <v>843</v>
      </c>
      <c r="O2422" s="171" t="s">
        <v>841</v>
      </c>
      <c r="P2422" s="171" t="s">
        <v>842</v>
      </c>
    </row>
    <row r="2423" spans="11:16">
      <c r="K2423" s="339">
        <v>48109</v>
      </c>
      <c r="L2423" s="171" t="s">
        <v>837</v>
      </c>
      <c r="N2423" s="171" t="s">
        <v>843</v>
      </c>
      <c r="O2423" s="171" t="s">
        <v>841</v>
      </c>
      <c r="P2423" s="171" t="s">
        <v>771</v>
      </c>
    </row>
    <row r="2424" spans="11:16">
      <c r="K2424" s="339">
        <v>48110</v>
      </c>
      <c r="L2424" s="171" t="s">
        <v>838</v>
      </c>
      <c r="N2424" s="171" t="s">
        <v>843</v>
      </c>
      <c r="O2424" s="171" t="s">
        <v>841</v>
      </c>
      <c r="P2424" s="171" t="s">
        <v>842</v>
      </c>
    </row>
    <row r="2425" spans="11:16">
      <c r="K2425" s="339">
        <v>48111</v>
      </c>
      <c r="L2425" s="171" t="s">
        <v>839</v>
      </c>
      <c r="N2425" s="171" t="s">
        <v>843</v>
      </c>
      <c r="O2425" s="171" t="s">
        <v>841</v>
      </c>
      <c r="P2425" s="171" t="s">
        <v>842</v>
      </c>
    </row>
    <row r="2426" spans="11:16">
      <c r="K2426" s="339">
        <v>48112</v>
      </c>
      <c r="L2426" s="171" t="s">
        <v>840</v>
      </c>
      <c r="N2426" s="171" t="s">
        <v>843</v>
      </c>
      <c r="O2426" s="171" t="s">
        <v>841</v>
      </c>
      <c r="P2426" s="171" t="s">
        <v>842</v>
      </c>
    </row>
    <row r="2427" spans="11:16">
      <c r="K2427" s="339">
        <v>48113</v>
      </c>
      <c r="L2427" s="171" t="s">
        <v>833</v>
      </c>
      <c r="N2427" s="171" t="s">
        <v>842</v>
      </c>
      <c r="O2427" s="171" t="s">
        <v>843</v>
      </c>
      <c r="P2427" s="171" t="s">
        <v>841</v>
      </c>
    </row>
    <row r="2428" spans="11:16">
      <c r="K2428" s="339">
        <v>48114</v>
      </c>
      <c r="L2428" s="171" t="s">
        <v>835</v>
      </c>
      <c r="N2428" s="171" t="s">
        <v>842</v>
      </c>
      <c r="O2428" s="171" t="s">
        <v>843</v>
      </c>
      <c r="P2428" s="171" t="s">
        <v>841</v>
      </c>
    </row>
    <row r="2429" spans="11:16">
      <c r="K2429" s="339">
        <v>48115</v>
      </c>
      <c r="L2429" s="171" t="s">
        <v>836</v>
      </c>
      <c r="N2429" s="171" t="s">
        <v>842</v>
      </c>
      <c r="O2429" s="171" t="s">
        <v>843</v>
      </c>
      <c r="P2429" s="171" t="s">
        <v>841</v>
      </c>
    </row>
    <row r="2430" spans="11:16">
      <c r="K2430" s="339">
        <v>48116</v>
      </c>
      <c r="L2430" s="171" t="s">
        <v>837</v>
      </c>
      <c r="N2430" s="171" t="s">
        <v>842</v>
      </c>
      <c r="O2430" s="171" t="s">
        <v>843</v>
      </c>
      <c r="P2430" s="171" t="s">
        <v>841</v>
      </c>
    </row>
    <row r="2431" spans="11:16">
      <c r="K2431" s="339">
        <v>48117</v>
      </c>
      <c r="L2431" s="171" t="s">
        <v>838</v>
      </c>
      <c r="N2431" s="171" t="s">
        <v>842</v>
      </c>
      <c r="O2431" s="171" t="s">
        <v>843</v>
      </c>
      <c r="P2431" s="171" t="s">
        <v>841</v>
      </c>
    </row>
    <row r="2432" spans="11:16">
      <c r="K2432" s="339">
        <v>48118</v>
      </c>
      <c r="L2432" s="171" t="s">
        <v>839</v>
      </c>
      <c r="N2432" s="171" t="s">
        <v>771</v>
      </c>
      <c r="O2432" s="171" t="s">
        <v>843</v>
      </c>
      <c r="P2432" s="171" t="s">
        <v>841</v>
      </c>
    </row>
    <row r="2433" spans="11:16">
      <c r="K2433" s="339">
        <v>48119</v>
      </c>
      <c r="L2433" s="171" t="s">
        <v>840</v>
      </c>
      <c r="N2433" s="171" t="s">
        <v>842</v>
      </c>
      <c r="O2433" s="171" t="s">
        <v>843</v>
      </c>
      <c r="P2433" s="171" t="s">
        <v>841</v>
      </c>
    </row>
    <row r="2434" spans="11:16">
      <c r="K2434" s="339">
        <v>48120</v>
      </c>
      <c r="L2434" s="171" t="s">
        <v>833</v>
      </c>
      <c r="N2434" s="171" t="s">
        <v>841</v>
      </c>
      <c r="O2434" s="171" t="s">
        <v>771</v>
      </c>
      <c r="P2434" s="171" t="s">
        <v>843</v>
      </c>
    </row>
    <row r="2435" spans="11:16">
      <c r="K2435" s="339">
        <v>48121</v>
      </c>
      <c r="L2435" s="171" t="s">
        <v>835</v>
      </c>
      <c r="N2435" s="171" t="s">
        <v>841</v>
      </c>
      <c r="O2435" s="171" t="s">
        <v>842</v>
      </c>
      <c r="P2435" s="171" t="s">
        <v>843</v>
      </c>
    </row>
    <row r="2436" spans="11:16">
      <c r="K2436" s="339">
        <v>48122</v>
      </c>
      <c r="L2436" s="171" t="s">
        <v>836</v>
      </c>
      <c r="N2436" s="171" t="s">
        <v>841</v>
      </c>
      <c r="O2436" s="171" t="s">
        <v>842</v>
      </c>
      <c r="P2436" s="171" t="s">
        <v>843</v>
      </c>
    </row>
    <row r="2437" spans="11:16">
      <c r="K2437" s="339">
        <v>48123</v>
      </c>
      <c r="L2437" s="171" t="s">
        <v>837</v>
      </c>
      <c r="N2437" s="171" t="s">
        <v>841</v>
      </c>
      <c r="O2437" s="171" t="s">
        <v>842</v>
      </c>
      <c r="P2437" s="171" t="s">
        <v>843</v>
      </c>
    </row>
    <row r="2438" spans="11:16">
      <c r="K2438" s="339">
        <v>48124</v>
      </c>
      <c r="L2438" s="171" t="s">
        <v>838</v>
      </c>
      <c r="N2438" s="171" t="s">
        <v>841</v>
      </c>
      <c r="O2438" s="171" t="s">
        <v>842</v>
      </c>
      <c r="P2438" s="171" t="s">
        <v>843</v>
      </c>
    </row>
    <row r="2439" spans="11:16">
      <c r="K2439" s="339">
        <v>48125</v>
      </c>
      <c r="L2439" s="171" t="s">
        <v>839</v>
      </c>
      <c r="N2439" s="171" t="s">
        <v>841</v>
      </c>
      <c r="O2439" s="171" t="s">
        <v>842</v>
      </c>
      <c r="P2439" s="171" t="s">
        <v>843</v>
      </c>
    </row>
    <row r="2440" spans="11:16">
      <c r="K2440" s="339">
        <v>48126</v>
      </c>
      <c r="L2440" s="171" t="s">
        <v>840</v>
      </c>
      <c r="N2440" s="171" t="s">
        <v>847</v>
      </c>
      <c r="O2440" s="171" t="s">
        <v>842</v>
      </c>
      <c r="P2440" s="171" t="s">
        <v>843</v>
      </c>
    </row>
    <row r="2441" spans="11:16">
      <c r="K2441" s="339">
        <v>48127</v>
      </c>
      <c r="L2441" s="171" t="s">
        <v>833</v>
      </c>
      <c r="N2441" s="171" t="s">
        <v>843</v>
      </c>
      <c r="O2441" s="171" t="s">
        <v>841</v>
      </c>
      <c r="P2441" s="171" t="s">
        <v>842</v>
      </c>
    </row>
    <row r="2442" spans="11:16">
      <c r="K2442" s="339">
        <v>48128</v>
      </c>
      <c r="L2442" s="171" t="s">
        <v>835</v>
      </c>
      <c r="N2442" s="171" t="s">
        <v>772</v>
      </c>
      <c r="O2442" s="171" t="s">
        <v>841</v>
      </c>
      <c r="P2442" s="171" t="s">
        <v>842</v>
      </c>
    </row>
    <row r="2443" spans="11:16">
      <c r="K2443" s="339">
        <v>48129</v>
      </c>
      <c r="L2443" s="171" t="s">
        <v>836</v>
      </c>
      <c r="N2443" s="171" t="s">
        <v>843</v>
      </c>
      <c r="O2443" s="171" t="s">
        <v>841</v>
      </c>
      <c r="P2443" s="171" t="s">
        <v>842</v>
      </c>
    </row>
    <row r="2444" spans="11:16">
      <c r="K2444" s="339">
        <v>48130</v>
      </c>
      <c r="L2444" s="171" t="s">
        <v>837</v>
      </c>
      <c r="N2444" s="171" t="s">
        <v>843</v>
      </c>
      <c r="O2444" s="171" t="s">
        <v>841</v>
      </c>
      <c r="P2444" s="171" t="s">
        <v>842</v>
      </c>
    </row>
    <row r="2445" spans="11:16">
      <c r="K2445" s="339">
        <v>48131</v>
      </c>
      <c r="L2445" s="171" t="s">
        <v>838</v>
      </c>
      <c r="N2445" s="171" t="s">
        <v>843</v>
      </c>
      <c r="O2445" s="171" t="s">
        <v>841</v>
      </c>
      <c r="P2445" s="171" t="s">
        <v>842</v>
      </c>
    </row>
    <row r="2446" spans="11:16">
      <c r="K2446" s="339">
        <v>48132</v>
      </c>
      <c r="L2446" s="171" t="s">
        <v>839</v>
      </c>
      <c r="N2446" s="171" t="s">
        <v>843</v>
      </c>
      <c r="O2446" s="171" t="s">
        <v>841</v>
      </c>
      <c r="P2446" s="171" t="s">
        <v>842</v>
      </c>
    </row>
    <row r="2447" spans="11:16">
      <c r="K2447" s="339">
        <v>48133</v>
      </c>
      <c r="L2447" s="171" t="s">
        <v>840</v>
      </c>
      <c r="N2447" s="171" t="s">
        <v>843</v>
      </c>
      <c r="O2447" s="171" t="s">
        <v>841</v>
      </c>
      <c r="P2447" s="171" t="s">
        <v>842</v>
      </c>
    </row>
    <row r="2448" spans="11:16">
      <c r="K2448" s="339">
        <v>48134</v>
      </c>
      <c r="L2448" s="171" t="s">
        <v>833</v>
      </c>
      <c r="N2448" s="171" t="s">
        <v>842</v>
      </c>
      <c r="O2448" s="171" t="s">
        <v>843</v>
      </c>
      <c r="P2448" s="171" t="s">
        <v>841</v>
      </c>
    </row>
    <row r="2449" spans="11:16">
      <c r="K2449" s="339">
        <v>48135</v>
      </c>
      <c r="L2449" s="171" t="s">
        <v>835</v>
      </c>
      <c r="N2449" s="171" t="s">
        <v>842</v>
      </c>
      <c r="O2449" s="171" t="s">
        <v>843</v>
      </c>
      <c r="P2449" s="171" t="s">
        <v>841</v>
      </c>
    </row>
    <row r="2450" spans="11:16">
      <c r="K2450" s="339">
        <v>48136</v>
      </c>
      <c r="L2450" s="171" t="s">
        <v>836</v>
      </c>
      <c r="N2450" s="171" t="s">
        <v>842</v>
      </c>
      <c r="O2450" s="171" t="s">
        <v>843</v>
      </c>
      <c r="P2450" s="171" t="s">
        <v>841</v>
      </c>
    </row>
    <row r="2451" spans="11:16">
      <c r="K2451" s="339">
        <v>48137</v>
      </c>
      <c r="L2451" s="171" t="s">
        <v>837</v>
      </c>
      <c r="N2451" s="171" t="s">
        <v>842</v>
      </c>
      <c r="O2451" s="171" t="s">
        <v>849</v>
      </c>
      <c r="P2451" s="171" t="s">
        <v>841</v>
      </c>
    </row>
    <row r="2452" spans="11:16">
      <c r="K2452" s="339">
        <v>48138</v>
      </c>
      <c r="L2452" s="171" t="s">
        <v>838</v>
      </c>
      <c r="N2452" s="171" t="s">
        <v>842</v>
      </c>
      <c r="O2452" s="171" t="s">
        <v>843</v>
      </c>
      <c r="P2452" s="171" t="s">
        <v>841</v>
      </c>
    </row>
    <row r="2453" spans="11:16">
      <c r="K2453" s="339">
        <v>48139</v>
      </c>
      <c r="L2453" s="171" t="s">
        <v>839</v>
      </c>
      <c r="N2453" s="171" t="s">
        <v>842</v>
      </c>
      <c r="O2453" s="171" t="s">
        <v>772</v>
      </c>
      <c r="P2453" s="171" t="s">
        <v>841</v>
      </c>
    </row>
    <row r="2454" spans="11:16">
      <c r="K2454" s="339">
        <v>48140</v>
      </c>
      <c r="L2454" s="171" t="s">
        <v>840</v>
      </c>
      <c r="N2454" s="171" t="s">
        <v>842</v>
      </c>
      <c r="O2454" s="171" t="s">
        <v>843</v>
      </c>
      <c r="P2454" s="171" t="s">
        <v>841</v>
      </c>
    </row>
    <row r="2455" spans="11:16">
      <c r="K2455" s="339">
        <v>48141</v>
      </c>
      <c r="L2455" s="171" t="s">
        <v>833</v>
      </c>
      <c r="N2455" s="171" t="s">
        <v>841</v>
      </c>
      <c r="O2455" s="171" t="s">
        <v>842</v>
      </c>
      <c r="P2455" s="171" t="s">
        <v>843</v>
      </c>
    </row>
    <row r="2456" spans="11:16">
      <c r="K2456" s="339">
        <v>48142</v>
      </c>
      <c r="L2456" s="171" t="s">
        <v>835</v>
      </c>
      <c r="N2456" s="171" t="s">
        <v>841</v>
      </c>
      <c r="O2456" s="171" t="s">
        <v>842</v>
      </c>
      <c r="P2456" s="171" t="s">
        <v>843</v>
      </c>
    </row>
    <row r="2457" spans="11:16">
      <c r="K2457" s="339">
        <v>48143</v>
      </c>
      <c r="L2457" s="171" t="s">
        <v>836</v>
      </c>
      <c r="N2457" s="171" t="s">
        <v>841</v>
      </c>
      <c r="O2457" s="171" t="s">
        <v>842</v>
      </c>
      <c r="P2457" s="171" t="s">
        <v>843</v>
      </c>
    </row>
    <row r="2458" spans="11:16">
      <c r="K2458" s="339">
        <v>48144</v>
      </c>
      <c r="L2458" s="171" t="s">
        <v>837</v>
      </c>
      <c r="N2458" s="171" t="s">
        <v>841</v>
      </c>
      <c r="O2458" s="171" t="s">
        <v>842</v>
      </c>
      <c r="P2458" s="171" t="s">
        <v>843</v>
      </c>
    </row>
    <row r="2459" spans="11:16">
      <c r="K2459" s="339">
        <v>48145</v>
      </c>
      <c r="L2459" s="171" t="s">
        <v>838</v>
      </c>
      <c r="N2459" s="171" t="s">
        <v>841</v>
      </c>
      <c r="O2459" s="171" t="s">
        <v>842</v>
      </c>
      <c r="P2459" s="171" t="s">
        <v>843</v>
      </c>
    </row>
    <row r="2460" spans="11:16">
      <c r="K2460" s="339">
        <v>48146</v>
      </c>
      <c r="L2460" s="171" t="s">
        <v>839</v>
      </c>
      <c r="N2460" s="171" t="s">
        <v>841</v>
      </c>
      <c r="O2460" s="171" t="s">
        <v>842</v>
      </c>
      <c r="P2460" s="171" t="s">
        <v>843</v>
      </c>
    </row>
    <row r="2461" spans="11:16">
      <c r="K2461" s="339">
        <v>48147</v>
      </c>
      <c r="L2461" s="171" t="s">
        <v>840</v>
      </c>
      <c r="N2461" s="171" t="s">
        <v>841</v>
      </c>
      <c r="O2461" s="171" t="s">
        <v>842</v>
      </c>
      <c r="P2461" s="171" t="s">
        <v>772</v>
      </c>
    </row>
    <row r="2462" spans="11:16">
      <c r="K2462" s="339">
        <v>48148</v>
      </c>
      <c r="L2462" s="171" t="s">
        <v>833</v>
      </c>
      <c r="N2462" s="171" t="s">
        <v>843</v>
      </c>
      <c r="O2462" s="171" t="s">
        <v>841</v>
      </c>
      <c r="P2462" s="171" t="s">
        <v>842</v>
      </c>
    </row>
    <row r="2463" spans="11:16">
      <c r="K2463" s="339">
        <v>48149</v>
      </c>
      <c r="L2463" s="171" t="s">
        <v>835</v>
      </c>
      <c r="N2463" s="171" t="s">
        <v>843</v>
      </c>
      <c r="O2463" s="171" t="s">
        <v>841</v>
      </c>
      <c r="P2463" s="171" t="s">
        <v>842</v>
      </c>
    </row>
    <row r="2464" spans="11:16">
      <c r="K2464" s="339">
        <v>48150</v>
      </c>
      <c r="L2464" s="171" t="s">
        <v>836</v>
      </c>
      <c r="N2464" s="171" t="s">
        <v>843</v>
      </c>
      <c r="O2464" s="171" t="s">
        <v>841</v>
      </c>
      <c r="P2464" s="171" t="s">
        <v>771</v>
      </c>
    </row>
    <row r="2465" spans="11:16">
      <c r="K2465" s="339">
        <v>48151</v>
      </c>
      <c r="L2465" s="171" t="s">
        <v>837</v>
      </c>
      <c r="N2465" s="171" t="s">
        <v>843</v>
      </c>
      <c r="O2465" s="171" t="s">
        <v>841</v>
      </c>
      <c r="P2465" s="171" t="s">
        <v>842</v>
      </c>
    </row>
    <row r="2466" spans="11:16">
      <c r="K2466" s="339">
        <v>48152</v>
      </c>
      <c r="L2466" s="171" t="s">
        <v>838</v>
      </c>
      <c r="N2466" s="171" t="s">
        <v>843</v>
      </c>
      <c r="O2466" s="171" t="s">
        <v>847</v>
      </c>
      <c r="P2466" s="171" t="s">
        <v>771</v>
      </c>
    </row>
    <row r="2467" spans="11:16">
      <c r="K2467" s="339">
        <v>48153</v>
      </c>
      <c r="L2467" s="171" t="s">
        <v>839</v>
      </c>
      <c r="N2467" s="171" t="s">
        <v>843</v>
      </c>
      <c r="O2467" s="171" t="s">
        <v>770</v>
      </c>
      <c r="P2467" s="171" t="s">
        <v>842</v>
      </c>
    </row>
    <row r="2468" spans="11:16">
      <c r="K2468" s="339">
        <v>48154</v>
      </c>
      <c r="L2468" s="171" t="s">
        <v>840</v>
      </c>
      <c r="N2468" s="171" t="s">
        <v>843</v>
      </c>
      <c r="O2468" s="171" t="s">
        <v>841</v>
      </c>
      <c r="P2468" s="171" t="s">
        <v>842</v>
      </c>
    </row>
    <row r="2469" spans="11:16">
      <c r="K2469" s="339">
        <v>48155</v>
      </c>
      <c r="L2469" s="171" t="s">
        <v>833</v>
      </c>
      <c r="N2469" s="171" t="s">
        <v>842</v>
      </c>
      <c r="O2469" s="171" t="s">
        <v>843</v>
      </c>
      <c r="P2469" s="171" t="s">
        <v>841</v>
      </c>
    </row>
    <row r="2470" spans="11:16">
      <c r="K2470" s="339">
        <v>48156</v>
      </c>
      <c r="L2470" s="171" t="s">
        <v>835</v>
      </c>
      <c r="N2470" s="171" t="s">
        <v>842</v>
      </c>
      <c r="O2470" s="171" t="s">
        <v>772</v>
      </c>
      <c r="P2470" s="171" t="s">
        <v>841</v>
      </c>
    </row>
    <row r="2471" spans="11:16">
      <c r="K2471" s="339">
        <v>48157</v>
      </c>
      <c r="L2471" s="171" t="s">
        <v>836</v>
      </c>
      <c r="N2471" s="171" t="s">
        <v>842</v>
      </c>
      <c r="O2471" s="171" t="s">
        <v>843</v>
      </c>
      <c r="P2471" s="171" t="s">
        <v>841</v>
      </c>
    </row>
    <row r="2472" spans="11:16">
      <c r="K2472" s="339">
        <v>48158</v>
      </c>
      <c r="L2472" s="171" t="s">
        <v>837</v>
      </c>
      <c r="N2472" s="171" t="s">
        <v>842</v>
      </c>
      <c r="O2472" s="171" t="s">
        <v>772</v>
      </c>
      <c r="P2472" s="171" t="s">
        <v>841</v>
      </c>
    </row>
    <row r="2473" spans="11:16">
      <c r="K2473" s="339">
        <v>48159</v>
      </c>
      <c r="L2473" s="171" t="s">
        <v>838</v>
      </c>
      <c r="N2473" s="171" t="s">
        <v>848</v>
      </c>
      <c r="O2473" s="171" t="s">
        <v>843</v>
      </c>
      <c r="P2473" s="171" t="s">
        <v>841</v>
      </c>
    </row>
    <row r="2474" spans="11:16">
      <c r="K2474" s="339">
        <v>48160</v>
      </c>
      <c r="L2474" s="171" t="s">
        <v>839</v>
      </c>
      <c r="N2474" s="171" t="s">
        <v>842</v>
      </c>
      <c r="O2474" s="171" t="s">
        <v>843</v>
      </c>
      <c r="P2474" s="171" t="s">
        <v>841</v>
      </c>
    </row>
    <row r="2475" spans="11:16">
      <c r="K2475" s="339">
        <v>48161</v>
      </c>
      <c r="L2475" s="171" t="s">
        <v>840</v>
      </c>
      <c r="N2475" s="171" t="s">
        <v>842</v>
      </c>
      <c r="O2475" s="171" t="s">
        <v>843</v>
      </c>
      <c r="P2475" s="171" t="s">
        <v>841</v>
      </c>
    </row>
    <row r="2476" spans="11:16">
      <c r="K2476" s="339">
        <v>48162</v>
      </c>
      <c r="L2476" s="171" t="s">
        <v>833</v>
      </c>
      <c r="N2476" s="171" t="s">
        <v>841</v>
      </c>
      <c r="O2476" s="171" t="s">
        <v>842</v>
      </c>
      <c r="P2476" s="171" t="s">
        <v>843</v>
      </c>
    </row>
    <row r="2477" spans="11:16">
      <c r="K2477" s="339">
        <v>48163</v>
      </c>
      <c r="L2477" s="171" t="s">
        <v>835</v>
      </c>
      <c r="N2477" s="171" t="s">
        <v>841</v>
      </c>
      <c r="O2477" s="171" t="s">
        <v>842</v>
      </c>
      <c r="P2477" s="171" t="s">
        <v>843</v>
      </c>
    </row>
    <row r="2478" spans="11:16">
      <c r="K2478" s="339">
        <v>48164</v>
      </c>
      <c r="L2478" s="171" t="s">
        <v>836</v>
      </c>
      <c r="N2478" s="171" t="s">
        <v>841</v>
      </c>
      <c r="O2478" s="171" t="s">
        <v>842</v>
      </c>
      <c r="P2478" s="171" t="s">
        <v>843</v>
      </c>
    </row>
    <row r="2479" spans="11:16">
      <c r="K2479" s="339">
        <v>48165</v>
      </c>
      <c r="L2479" s="171" t="s">
        <v>837</v>
      </c>
      <c r="N2479" s="171" t="s">
        <v>841</v>
      </c>
      <c r="O2479" s="171" t="s">
        <v>842</v>
      </c>
      <c r="P2479" s="171" t="s">
        <v>843</v>
      </c>
    </row>
    <row r="2480" spans="11:16">
      <c r="K2480" s="339">
        <v>48166</v>
      </c>
      <c r="L2480" s="171" t="s">
        <v>838</v>
      </c>
      <c r="N2480" s="171" t="s">
        <v>841</v>
      </c>
      <c r="O2480" s="171" t="s">
        <v>842</v>
      </c>
      <c r="P2480" s="171" t="s">
        <v>772</v>
      </c>
    </row>
    <row r="2481" spans="11:16">
      <c r="K2481" s="339">
        <v>48167</v>
      </c>
      <c r="L2481" s="171" t="s">
        <v>839</v>
      </c>
      <c r="N2481" s="171" t="s">
        <v>841</v>
      </c>
      <c r="O2481" s="171" t="s">
        <v>842</v>
      </c>
      <c r="P2481" s="171" t="s">
        <v>843</v>
      </c>
    </row>
    <row r="2482" spans="11:16">
      <c r="K2482" s="339">
        <v>48168</v>
      </c>
      <c r="L2482" s="171" t="s">
        <v>840</v>
      </c>
      <c r="N2482" s="171" t="s">
        <v>841</v>
      </c>
      <c r="O2482" s="171" t="s">
        <v>842</v>
      </c>
      <c r="P2482" s="171" t="s">
        <v>843</v>
      </c>
    </row>
    <row r="2483" spans="11:16">
      <c r="K2483" s="339">
        <v>48169</v>
      </c>
      <c r="L2483" s="171" t="s">
        <v>833</v>
      </c>
      <c r="N2483" s="171" t="s">
        <v>843</v>
      </c>
      <c r="O2483" s="171" t="s">
        <v>770</v>
      </c>
      <c r="P2483" s="171" t="s">
        <v>842</v>
      </c>
    </row>
    <row r="2484" spans="11:16">
      <c r="K2484" s="339">
        <v>48170</v>
      </c>
      <c r="L2484" s="171" t="s">
        <v>835</v>
      </c>
      <c r="N2484" s="171" t="s">
        <v>772</v>
      </c>
      <c r="O2484" s="171" t="s">
        <v>841</v>
      </c>
      <c r="P2484" s="171" t="s">
        <v>842</v>
      </c>
    </row>
    <row r="2485" spans="11:16">
      <c r="K2485" s="339">
        <v>48171</v>
      </c>
      <c r="L2485" s="171" t="s">
        <v>836</v>
      </c>
      <c r="N2485" s="171" t="s">
        <v>843</v>
      </c>
      <c r="O2485" s="171" t="s">
        <v>841</v>
      </c>
      <c r="P2485" s="171" t="s">
        <v>842</v>
      </c>
    </row>
    <row r="2486" spans="11:16">
      <c r="K2486" s="339">
        <v>48172</v>
      </c>
      <c r="L2486" s="171" t="s">
        <v>837</v>
      </c>
      <c r="N2486" s="171" t="s">
        <v>843</v>
      </c>
      <c r="O2486" s="171" t="s">
        <v>841</v>
      </c>
      <c r="P2486" s="171" t="s">
        <v>842</v>
      </c>
    </row>
    <row r="2487" spans="11:16">
      <c r="K2487" s="339">
        <v>48173</v>
      </c>
      <c r="L2487" s="171" t="s">
        <v>838</v>
      </c>
      <c r="N2487" s="171" t="s">
        <v>843</v>
      </c>
      <c r="O2487" s="171" t="s">
        <v>841</v>
      </c>
      <c r="P2487" s="171" t="s">
        <v>848</v>
      </c>
    </row>
    <row r="2488" spans="11:16">
      <c r="K2488" s="339">
        <v>48174</v>
      </c>
      <c r="L2488" s="171" t="s">
        <v>839</v>
      </c>
      <c r="N2488" s="171" t="s">
        <v>843</v>
      </c>
      <c r="O2488" s="171" t="s">
        <v>841</v>
      </c>
      <c r="P2488" s="171" t="s">
        <v>842</v>
      </c>
    </row>
    <row r="2489" spans="11:16">
      <c r="K2489" s="339">
        <v>48175</v>
      </c>
      <c r="L2489" s="171" t="s">
        <v>840</v>
      </c>
      <c r="N2489" s="171" t="s">
        <v>843</v>
      </c>
      <c r="O2489" s="171" t="s">
        <v>841</v>
      </c>
      <c r="P2489" s="171" t="s">
        <v>771</v>
      </c>
    </row>
    <row r="2490" spans="11:16">
      <c r="K2490" s="339">
        <v>48176</v>
      </c>
      <c r="L2490" s="171" t="s">
        <v>833</v>
      </c>
      <c r="N2490" s="171" t="s">
        <v>842</v>
      </c>
      <c r="O2490" s="171" t="s">
        <v>843</v>
      </c>
      <c r="P2490" s="171" t="s">
        <v>841</v>
      </c>
    </row>
    <row r="2491" spans="11:16">
      <c r="K2491" s="339">
        <v>48177</v>
      </c>
      <c r="L2491" s="171" t="s">
        <v>835</v>
      </c>
      <c r="N2491" s="171" t="s">
        <v>842</v>
      </c>
      <c r="O2491" s="171" t="s">
        <v>843</v>
      </c>
      <c r="P2491" s="171" t="s">
        <v>841</v>
      </c>
    </row>
    <row r="2492" spans="11:16">
      <c r="K2492" s="339">
        <v>48178</v>
      </c>
      <c r="L2492" s="171" t="s">
        <v>836</v>
      </c>
      <c r="N2492" s="171" t="s">
        <v>848</v>
      </c>
      <c r="O2492" s="171" t="s">
        <v>843</v>
      </c>
      <c r="P2492" s="171" t="s">
        <v>841</v>
      </c>
    </row>
    <row r="2493" spans="11:16">
      <c r="K2493" s="339">
        <v>48179</v>
      </c>
      <c r="L2493" s="171" t="s">
        <v>837</v>
      </c>
      <c r="N2493" s="171" t="s">
        <v>771</v>
      </c>
      <c r="O2493" s="171" t="s">
        <v>843</v>
      </c>
      <c r="P2493" s="171" t="s">
        <v>841</v>
      </c>
    </row>
    <row r="2494" spans="11:16">
      <c r="K2494" s="339">
        <v>48180</v>
      </c>
      <c r="L2494" s="171" t="s">
        <v>838</v>
      </c>
      <c r="N2494" s="171" t="s">
        <v>771</v>
      </c>
      <c r="O2494" s="171" t="s">
        <v>843</v>
      </c>
      <c r="P2494" s="171" t="s">
        <v>841</v>
      </c>
    </row>
    <row r="2495" spans="11:16">
      <c r="K2495" s="339">
        <v>48181</v>
      </c>
      <c r="L2495" s="171" t="s">
        <v>839</v>
      </c>
      <c r="N2495" s="171" t="s">
        <v>842</v>
      </c>
      <c r="O2495" s="171" t="s">
        <v>843</v>
      </c>
      <c r="P2495" s="171" t="s">
        <v>841</v>
      </c>
    </row>
    <row r="2496" spans="11:16">
      <c r="K2496" s="339">
        <v>48182</v>
      </c>
      <c r="L2496" s="171" t="s">
        <v>840</v>
      </c>
      <c r="N2496" s="171" t="s">
        <v>842</v>
      </c>
      <c r="O2496" s="171" t="s">
        <v>843</v>
      </c>
      <c r="P2496" s="171" t="s">
        <v>841</v>
      </c>
    </row>
    <row r="2497" spans="11:16">
      <c r="K2497" s="339">
        <v>48183</v>
      </c>
      <c r="L2497" s="171" t="s">
        <v>833</v>
      </c>
      <c r="N2497" s="171" t="s">
        <v>841</v>
      </c>
      <c r="O2497" s="171" t="s">
        <v>842</v>
      </c>
      <c r="P2497" s="171" t="s">
        <v>772</v>
      </c>
    </row>
    <row r="2498" spans="11:16">
      <c r="K2498" s="339">
        <v>48184</v>
      </c>
      <c r="L2498" s="171" t="s">
        <v>835</v>
      </c>
      <c r="N2498" s="171" t="s">
        <v>841</v>
      </c>
      <c r="O2498" s="171" t="s">
        <v>842</v>
      </c>
      <c r="P2498" s="171" t="s">
        <v>843</v>
      </c>
    </row>
    <row r="2499" spans="11:16">
      <c r="K2499" s="339">
        <v>48185</v>
      </c>
      <c r="L2499" s="171" t="s">
        <v>836</v>
      </c>
      <c r="N2499" s="171" t="s">
        <v>841</v>
      </c>
      <c r="O2499" s="171" t="s">
        <v>842</v>
      </c>
      <c r="P2499" s="171" t="s">
        <v>843</v>
      </c>
    </row>
    <row r="2500" spans="11:16">
      <c r="K2500" s="339">
        <v>48186</v>
      </c>
      <c r="L2500" s="171" t="s">
        <v>837</v>
      </c>
      <c r="N2500" s="171" t="s">
        <v>841</v>
      </c>
      <c r="O2500" s="171" t="s">
        <v>842</v>
      </c>
      <c r="P2500" s="171" t="s">
        <v>843</v>
      </c>
    </row>
    <row r="2501" spans="11:16">
      <c r="K2501" s="339">
        <v>48187</v>
      </c>
      <c r="L2501" s="171" t="s">
        <v>838</v>
      </c>
      <c r="N2501" s="171" t="s">
        <v>841</v>
      </c>
      <c r="O2501" s="171" t="s">
        <v>842</v>
      </c>
      <c r="P2501" s="171" t="s">
        <v>843</v>
      </c>
    </row>
    <row r="2502" spans="11:16">
      <c r="K2502" s="339">
        <v>48188</v>
      </c>
      <c r="L2502" s="171" t="s">
        <v>839</v>
      </c>
      <c r="N2502" s="171" t="s">
        <v>841</v>
      </c>
      <c r="O2502" s="171" t="s">
        <v>842</v>
      </c>
      <c r="P2502" s="171" t="s">
        <v>772</v>
      </c>
    </row>
    <row r="2503" spans="11:16">
      <c r="K2503" s="339">
        <v>48189</v>
      </c>
      <c r="L2503" s="171" t="s">
        <v>840</v>
      </c>
      <c r="N2503" s="171" t="s">
        <v>841</v>
      </c>
      <c r="O2503" s="171" t="s">
        <v>842</v>
      </c>
      <c r="P2503" s="171" t="s">
        <v>843</v>
      </c>
    </row>
    <row r="2504" spans="11:16">
      <c r="K2504" s="339">
        <v>48190</v>
      </c>
      <c r="L2504" s="171" t="s">
        <v>833</v>
      </c>
      <c r="N2504" s="171" t="s">
        <v>843</v>
      </c>
      <c r="O2504" s="171" t="s">
        <v>841</v>
      </c>
      <c r="P2504" s="171" t="s">
        <v>842</v>
      </c>
    </row>
    <row r="2505" spans="11:16">
      <c r="K2505" s="339">
        <v>48191</v>
      </c>
      <c r="L2505" s="171" t="s">
        <v>835</v>
      </c>
      <c r="N2505" s="171" t="s">
        <v>843</v>
      </c>
      <c r="O2505" s="171" t="s">
        <v>841</v>
      </c>
      <c r="P2505" s="171" t="s">
        <v>842</v>
      </c>
    </row>
    <row r="2506" spans="11:16">
      <c r="K2506" s="339">
        <v>48192</v>
      </c>
      <c r="L2506" s="171" t="s">
        <v>836</v>
      </c>
      <c r="N2506" s="171" t="s">
        <v>772</v>
      </c>
      <c r="O2506" s="171" t="s">
        <v>841</v>
      </c>
      <c r="P2506" s="171" t="s">
        <v>842</v>
      </c>
    </row>
    <row r="2507" spans="11:16">
      <c r="K2507" s="339">
        <v>48193</v>
      </c>
      <c r="L2507" s="171" t="s">
        <v>837</v>
      </c>
      <c r="N2507" s="171" t="s">
        <v>843</v>
      </c>
      <c r="O2507" s="171" t="s">
        <v>841</v>
      </c>
      <c r="P2507" s="171" t="s">
        <v>842</v>
      </c>
    </row>
    <row r="2508" spans="11:16">
      <c r="K2508" s="339">
        <v>48194</v>
      </c>
      <c r="L2508" s="171" t="s">
        <v>838</v>
      </c>
      <c r="N2508" s="171" t="s">
        <v>843</v>
      </c>
      <c r="O2508" s="171" t="s">
        <v>770</v>
      </c>
      <c r="P2508" s="171" t="s">
        <v>842</v>
      </c>
    </row>
    <row r="2509" spans="11:16">
      <c r="K2509" s="339">
        <v>48195</v>
      </c>
      <c r="L2509" s="171" t="s">
        <v>839</v>
      </c>
      <c r="N2509" s="171" t="s">
        <v>843</v>
      </c>
      <c r="O2509" s="171" t="s">
        <v>841</v>
      </c>
      <c r="P2509" s="171" t="s">
        <v>842</v>
      </c>
    </row>
    <row r="2510" spans="11:16">
      <c r="K2510" s="339">
        <v>48196</v>
      </c>
      <c r="L2510" s="171" t="s">
        <v>840</v>
      </c>
      <c r="N2510" s="171" t="s">
        <v>843</v>
      </c>
      <c r="O2510" s="171" t="s">
        <v>841</v>
      </c>
      <c r="P2510" s="171" t="s">
        <v>842</v>
      </c>
    </row>
    <row r="2511" spans="11:16">
      <c r="K2511" s="339">
        <v>48197</v>
      </c>
      <c r="L2511" s="171" t="s">
        <v>833</v>
      </c>
      <c r="N2511" s="171" t="s">
        <v>842</v>
      </c>
      <c r="O2511" s="171" t="s">
        <v>843</v>
      </c>
      <c r="P2511" s="171" t="s">
        <v>841</v>
      </c>
    </row>
    <row r="2512" spans="11:16">
      <c r="K2512" s="339">
        <v>48198</v>
      </c>
      <c r="L2512" s="171" t="s">
        <v>835</v>
      </c>
      <c r="N2512" s="171" t="s">
        <v>842</v>
      </c>
      <c r="O2512" s="171" t="s">
        <v>843</v>
      </c>
      <c r="P2512" s="171" t="s">
        <v>841</v>
      </c>
    </row>
    <row r="2513" spans="11:16">
      <c r="K2513" s="339">
        <v>48199</v>
      </c>
      <c r="L2513" s="171" t="s">
        <v>836</v>
      </c>
      <c r="N2513" s="171" t="s">
        <v>842</v>
      </c>
      <c r="O2513" s="171" t="s">
        <v>843</v>
      </c>
      <c r="P2513" s="171" t="s">
        <v>841</v>
      </c>
    </row>
    <row r="2514" spans="11:16">
      <c r="K2514" s="339">
        <v>48200</v>
      </c>
      <c r="L2514" s="171" t="s">
        <v>837</v>
      </c>
      <c r="N2514" s="171" t="s">
        <v>842</v>
      </c>
      <c r="O2514" s="171" t="s">
        <v>843</v>
      </c>
      <c r="P2514" s="171" t="s">
        <v>841</v>
      </c>
    </row>
    <row r="2515" spans="11:16">
      <c r="K2515" s="339">
        <v>48201</v>
      </c>
      <c r="L2515" s="171" t="s">
        <v>838</v>
      </c>
      <c r="N2515" s="171" t="s">
        <v>842</v>
      </c>
      <c r="O2515" s="171" t="s">
        <v>843</v>
      </c>
      <c r="P2515" s="171" t="s">
        <v>841</v>
      </c>
    </row>
    <row r="2516" spans="11:16">
      <c r="K2516" s="339">
        <v>48202</v>
      </c>
      <c r="L2516" s="171" t="s">
        <v>839</v>
      </c>
      <c r="N2516" s="171" t="s">
        <v>842</v>
      </c>
      <c r="O2516" s="171" t="s">
        <v>843</v>
      </c>
      <c r="P2516" s="171" t="s">
        <v>770</v>
      </c>
    </row>
    <row r="2517" spans="11:16">
      <c r="K2517" s="339">
        <v>48203</v>
      </c>
      <c r="L2517" s="171" t="s">
        <v>840</v>
      </c>
      <c r="N2517" s="171" t="s">
        <v>842</v>
      </c>
      <c r="O2517" s="171" t="s">
        <v>843</v>
      </c>
      <c r="P2517" s="171" t="s">
        <v>841</v>
      </c>
    </row>
    <row r="2518" spans="11:16">
      <c r="K2518" s="339">
        <v>48204</v>
      </c>
      <c r="L2518" s="171" t="s">
        <v>833</v>
      </c>
      <c r="N2518" s="171" t="s">
        <v>841</v>
      </c>
      <c r="O2518" s="171" t="s">
        <v>842</v>
      </c>
      <c r="P2518" s="171" t="s">
        <v>843</v>
      </c>
    </row>
    <row r="2519" spans="11:16">
      <c r="K2519" s="339">
        <v>48205</v>
      </c>
      <c r="L2519" s="171" t="s">
        <v>835</v>
      </c>
      <c r="N2519" s="171" t="s">
        <v>770</v>
      </c>
      <c r="O2519" s="171" t="s">
        <v>842</v>
      </c>
      <c r="P2519" s="171" t="s">
        <v>843</v>
      </c>
    </row>
    <row r="2520" spans="11:16">
      <c r="K2520" s="339">
        <v>48206</v>
      </c>
      <c r="L2520" s="171" t="s">
        <v>836</v>
      </c>
      <c r="N2520" s="171" t="s">
        <v>841</v>
      </c>
      <c r="O2520" s="171" t="s">
        <v>842</v>
      </c>
      <c r="P2520" s="171" t="s">
        <v>843</v>
      </c>
    </row>
    <row r="2521" spans="11:16">
      <c r="K2521" s="339">
        <v>48207</v>
      </c>
      <c r="L2521" s="171" t="s">
        <v>837</v>
      </c>
      <c r="N2521" s="171" t="s">
        <v>841</v>
      </c>
      <c r="O2521" s="171" t="s">
        <v>842</v>
      </c>
      <c r="P2521" s="171" t="s">
        <v>843</v>
      </c>
    </row>
    <row r="2522" spans="11:16">
      <c r="K2522" s="339">
        <v>48208</v>
      </c>
      <c r="L2522" s="171" t="s">
        <v>838</v>
      </c>
      <c r="N2522" s="171" t="s">
        <v>841</v>
      </c>
      <c r="O2522" s="171" t="s">
        <v>842</v>
      </c>
      <c r="P2522" s="171" t="s">
        <v>843</v>
      </c>
    </row>
    <row r="2523" spans="11:16">
      <c r="K2523" s="339">
        <v>48209</v>
      </c>
      <c r="L2523" s="171" t="s">
        <v>839</v>
      </c>
      <c r="N2523" s="171" t="s">
        <v>841</v>
      </c>
      <c r="O2523" s="171" t="s">
        <v>842</v>
      </c>
      <c r="P2523" s="171" t="s">
        <v>843</v>
      </c>
    </row>
    <row r="2524" spans="11:16">
      <c r="K2524" s="339">
        <v>48210</v>
      </c>
      <c r="L2524" s="171" t="s">
        <v>840</v>
      </c>
      <c r="N2524" s="171" t="s">
        <v>841</v>
      </c>
      <c r="O2524" s="171" t="s">
        <v>842</v>
      </c>
      <c r="P2524" s="171" t="s">
        <v>849</v>
      </c>
    </row>
    <row r="2525" spans="11:16">
      <c r="K2525" s="339">
        <v>48211</v>
      </c>
      <c r="L2525" s="171" t="s">
        <v>833</v>
      </c>
      <c r="N2525" s="171" t="s">
        <v>843</v>
      </c>
      <c r="O2525" s="171" t="s">
        <v>841</v>
      </c>
      <c r="P2525" s="171" t="s">
        <v>842</v>
      </c>
    </row>
    <row r="2526" spans="11:16">
      <c r="K2526" s="339">
        <v>48212</v>
      </c>
      <c r="L2526" s="171" t="s">
        <v>835</v>
      </c>
      <c r="N2526" s="171" t="s">
        <v>843</v>
      </c>
      <c r="O2526" s="171" t="s">
        <v>841</v>
      </c>
      <c r="P2526" s="171" t="s">
        <v>771</v>
      </c>
    </row>
    <row r="2527" spans="11:16">
      <c r="K2527" s="339">
        <v>48213</v>
      </c>
      <c r="L2527" s="171" t="s">
        <v>836</v>
      </c>
      <c r="N2527" s="171" t="s">
        <v>843</v>
      </c>
      <c r="O2527" s="171" t="s">
        <v>841</v>
      </c>
      <c r="P2527" s="171" t="s">
        <v>842</v>
      </c>
    </row>
    <row r="2528" spans="11:16">
      <c r="K2528" s="339">
        <v>48214</v>
      </c>
      <c r="L2528" s="171" t="s">
        <v>837</v>
      </c>
      <c r="N2528" s="171" t="s">
        <v>843</v>
      </c>
      <c r="O2528" s="171" t="s">
        <v>841</v>
      </c>
      <c r="P2528" s="171" t="s">
        <v>842</v>
      </c>
    </row>
    <row r="2529" spans="11:16">
      <c r="K2529" s="339">
        <v>48215</v>
      </c>
      <c r="L2529" s="171" t="s">
        <v>838</v>
      </c>
      <c r="N2529" s="171" t="s">
        <v>843</v>
      </c>
      <c r="O2529" s="171" t="s">
        <v>841</v>
      </c>
      <c r="P2529" s="171" t="s">
        <v>842</v>
      </c>
    </row>
    <row r="2530" spans="11:16">
      <c r="K2530" s="339">
        <v>48216</v>
      </c>
      <c r="L2530" s="171" t="s">
        <v>839</v>
      </c>
      <c r="N2530" s="171" t="s">
        <v>843</v>
      </c>
      <c r="O2530" s="171" t="s">
        <v>841</v>
      </c>
      <c r="P2530" s="171" t="s">
        <v>842</v>
      </c>
    </row>
    <row r="2531" spans="11:16">
      <c r="K2531" s="339">
        <v>48217</v>
      </c>
      <c r="L2531" s="171" t="s">
        <v>840</v>
      </c>
      <c r="N2531" s="171" t="s">
        <v>843</v>
      </c>
      <c r="O2531" s="171" t="s">
        <v>841</v>
      </c>
      <c r="P2531" s="171" t="s">
        <v>842</v>
      </c>
    </row>
    <row r="2532" spans="11:16">
      <c r="K2532" s="339">
        <v>48218</v>
      </c>
      <c r="L2532" s="171" t="s">
        <v>833</v>
      </c>
      <c r="N2532" s="171" t="s">
        <v>842</v>
      </c>
      <c r="O2532" s="171" t="s">
        <v>843</v>
      </c>
      <c r="P2532" s="171" t="s">
        <v>841</v>
      </c>
    </row>
    <row r="2533" spans="11:16">
      <c r="K2533" s="339">
        <v>48219</v>
      </c>
      <c r="L2533" s="171" t="s">
        <v>835</v>
      </c>
      <c r="N2533" s="171" t="s">
        <v>842</v>
      </c>
      <c r="O2533" s="171" t="s">
        <v>843</v>
      </c>
      <c r="P2533" s="171" t="s">
        <v>841</v>
      </c>
    </row>
    <row r="2534" spans="11:16">
      <c r="K2534" s="339">
        <v>48220</v>
      </c>
      <c r="L2534" s="171" t="s">
        <v>836</v>
      </c>
      <c r="N2534" s="171" t="s">
        <v>842</v>
      </c>
      <c r="O2534" s="171" t="s">
        <v>843</v>
      </c>
      <c r="P2534" s="171" t="s">
        <v>841</v>
      </c>
    </row>
    <row r="2535" spans="11:16">
      <c r="K2535" s="339">
        <v>48221</v>
      </c>
      <c r="L2535" s="171" t="s">
        <v>837</v>
      </c>
      <c r="N2535" s="171" t="s">
        <v>842</v>
      </c>
      <c r="O2535" s="171" t="s">
        <v>843</v>
      </c>
      <c r="P2535" s="171" t="s">
        <v>770</v>
      </c>
    </row>
    <row r="2536" spans="11:16">
      <c r="K2536" s="339">
        <v>48222</v>
      </c>
      <c r="L2536" s="171" t="s">
        <v>838</v>
      </c>
      <c r="N2536" s="171" t="s">
        <v>842</v>
      </c>
      <c r="O2536" s="171" t="s">
        <v>843</v>
      </c>
      <c r="P2536" s="171" t="s">
        <v>841</v>
      </c>
    </row>
    <row r="2537" spans="11:16">
      <c r="K2537" s="339">
        <v>48223</v>
      </c>
      <c r="L2537" s="171" t="s">
        <v>839</v>
      </c>
      <c r="N2537" s="171" t="s">
        <v>842</v>
      </c>
      <c r="O2537" s="171" t="s">
        <v>843</v>
      </c>
      <c r="P2537" s="171" t="s">
        <v>841</v>
      </c>
    </row>
    <row r="2538" spans="11:16">
      <c r="K2538" s="339">
        <v>48224</v>
      </c>
      <c r="L2538" s="171" t="s">
        <v>840</v>
      </c>
      <c r="N2538" s="171" t="s">
        <v>842</v>
      </c>
      <c r="O2538" s="171" t="s">
        <v>843</v>
      </c>
      <c r="P2538" s="171" t="s">
        <v>841</v>
      </c>
    </row>
    <row r="2539" spans="11:16">
      <c r="K2539" s="339">
        <v>48225</v>
      </c>
      <c r="L2539" s="171" t="s">
        <v>833</v>
      </c>
      <c r="N2539" s="171" t="s">
        <v>841</v>
      </c>
      <c r="O2539" s="171" t="s">
        <v>842</v>
      </c>
      <c r="P2539" s="171" t="s">
        <v>843</v>
      </c>
    </row>
    <row r="2540" spans="11:16">
      <c r="K2540" s="339">
        <v>48226</v>
      </c>
      <c r="L2540" s="171" t="s">
        <v>835</v>
      </c>
      <c r="N2540" s="171" t="s">
        <v>841</v>
      </c>
      <c r="O2540" s="171" t="s">
        <v>842</v>
      </c>
      <c r="P2540" s="171" t="s">
        <v>772</v>
      </c>
    </row>
    <row r="2541" spans="11:16">
      <c r="K2541" s="339">
        <v>48227</v>
      </c>
      <c r="L2541" s="171" t="s">
        <v>836</v>
      </c>
      <c r="N2541" s="171" t="s">
        <v>841</v>
      </c>
      <c r="O2541" s="171" t="s">
        <v>842</v>
      </c>
      <c r="P2541" s="171" t="s">
        <v>843</v>
      </c>
    </row>
    <row r="2542" spans="11:16">
      <c r="K2542" s="339">
        <v>48228</v>
      </c>
      <c r="L2542" s="171" t="s">
        <v>837</v>
      </c>
      <c r="N2542" s="171" t="s">
        <v>841</v>
      </c>
      <c r="O2542" s="171" t="s">
        <v>842</v>
      </c>
      <c r="P2542" s="171" t="s">
        <v>843</v>
      </c>
    </row>
    <row r="2543" spans="11:16">
      <c r="K2543" s="339">
        <v>48229</v>
      </c>
      <c r="L2543" s="171" t="s">
        <v>838</v>
      </c>
      <c r="N2543" s="171" t="s">
        <v>841</v>
      </c>
      <c r="O2543" s="171" t="s">
        <v>842</v>
      </c>
      <c r="P2543" s="171" t="s">
        <v>843</v>
      </c>
    </row>
    <row r="2544" spans="11:16">
      <c r="K2544" s="339">
        <v>48230</v>
      </c>
      <c r="L2544" s="171" t="s">
        <v>839</v>
      </c>
      <c r="N2544" s="171" t="s">
        <v>770</v>
      </c>
      <c r="O2544" s="171" t="s">
        <v>842</v>
      </c>
      <c r="P2544" s="171" t="s">
        <v>843</v>
      </c>
    </row>
    <row r="2545" spans="11:16">
      <c r="K2545" s="339">
        <v>48231</v>
      </c>
      <c r="L2545" s="171" t="s">
        <v>840</v>
      </c>
      <c r="N2545" s="171" t="s">
        <v>841</v>
      </c>
      <c r="O2545" s="171" t="s">
        <v>771</v>
      </c>
      <c r="P2545" s="171" t="s">
        <v>843</v>
      </c>
    </row>
    <row r="2546" spans="11:16">
      <c r="K2546" s="339">
        <v>48232</v>
      </c>
      <c r="L2546" s="171" t="s">
        <v>833</v>
      </c>
      <c r="N2546" s="171" t="s">
        <v>843</v>
      </c>
      <c r="O2546" s="171" t="s">
        <v>841</v>
      </c>
      <c r="P2546" s="171" t="s">
        <v>842</v>
      </c>
    </row>
    <row r="2547" spans="11:16">
      <c r="K2547" s="339">
        <v>48233</v>
      </c>
      <c r="L2547" s="171" t="s">
        <v>835</v>
      </c>
      <c r="N2547" s="171" t="s">
        <v>843</v>
      </c>
      <c r="O2547" s="171" t="s">
        <v>841</v>
      </c>
      <c r="P2547" s="171" t="s">
        <v>842</v>
      </c>
    </row>
    <row r="2548" spans="11:16">
      <c r="K2548" s="339">
        <v>48234</v>
      </c>
      <c r="L2548" s="171" t="s">
        <v>836</v>
      </c>
      <c r="N2548" s="171" t="s">
        <v>843</v>
      </c>
      <c r="O2548" s="171" t="s">
        <v>841</v>
      </c>
      <c r="P2548" s="171" t="s">
        <v>842</v>
      </c>
    </row>
    <row r="2549" spans="11:16">
      <c r="K2549" s="339">
        <v>48235</v>
      </c>
      <c r="L2549" s="171" t="s">
        <v>837</v>
      </c>
      <c r="N2549" s="171" t="s">
        <v>843</v>
      </c>
      <c r="O2549" s="171" t="s">
        <v>841</v>
      </c>
      <c r="P2549" s="171" t="s">
        <v>842</v>
      </c>
    </row>
    <row r="2550" spans="11:16">
      <c r="K2550" s="339">
        <v>48236</v>
      </c>
      <c r="L2550" s="171" t="s">
        <v>838</v>
      </c>
      <c r="N2550" s="171" t="s">
        <v>843</v>
      </c>
      <c r="O2550" s="171" t="s">
        <v>841</v>
      </c>
      <c r="P2550" s="171" t="s">
        <v>842</v>
      </c>
    </row>
    <row r="2551" spans="11:16">
      <c r="K2551" s="339">
        <v>48237</v>
      </c>
      <c r="L2551" s="171" t="s">
        <v>839</v>
      </c>
      <c r="N2551" s="171" t="s">
        <v>843</v>
      </c>
      <c r="O2551" s="171" t="s">
        <v>841</v>
      </c>
      <c r="P2551" s="171" t="s">
        <v>842</v>
      </c>
    </row>
    <row r="2552" spans="11:16">
      <c r="K2552" s="339">
        <v>48238</v>
      </c>
      <c r="L2552" s="171" t="s">
        <v>840</v>
      </c>
      <c r="N2552" s="171" t="s">
        <v>849</v>
      </c>
      <c r="O2552" s="171" t="s">
        <v>841</v>
      </c>
      <c r="P2552" s="171" t="s">
        <v>842</v>
      </c>
    </row>
    <row r="2553" spans="11:16">
      <c r="K2553" s="339">
        <v>48239</v>
      </c>
      <c r="L2553" s="171" t="s">
        <v>833</v>
      </c>
      <c r="N2553" s="171" t="s">
        <v>842</v>
      </c>
      <c r="O2553" s="171" t="s">
        <v>843</v>
      </c>
      <c r="P2553" s="171" t="s">
        <v>841</v>
      </c>
    </row>
    <row r="2554" spans="11:16">
      <c r="K2554" s="339">
        <v>48240</v>
      </c>
      <c r="L2554" s="171" t="s">
        <v>835</v>
      </c>
      <c r="N2554" s="171" t="s">
        <v>842</v>
      </c>
      <c r="O2554" s="171" t="s">
        <v>843</v>
      </c>
      <c r="P2554" s="171" t="s">
        <v>841</v>
      </c>
    </row>
    <row r="2555" spans="11:16">
      <c r="K2555" s="339">
        <v>48241</v>
      </c>
      <c r="L2555" s="171" t="s">
        <v>836</v>
      </c>
      <c r="N2555" s="171" t="s">
        <v>842</v>
      </c>
      <c r="O2555" s="171" t="s">
        <v>843</v>
      </c>
      <c r="P2555" s="171" t="s">
        <v>841</v>
      </c>
    </row>
    <row r="2556" spans="11:16">
      <c r="K2556" s="339">
        <v>48242</v>
      </c>
      <c r="L2556" s="171" t="s">
        <v>837</v>
      </c>
      <c r="N2556" s="171" t="s">
        <v>842</v>
      </c>
      <c r="O2556" s="171" t="s">
        <v>843</v>
      </c>
      <c r="P2556" s="171" t="s">
        <v>841</v>
      </c>
    </row>
    <row r="2557" spans="11:16">
      <c r="K2557" s="339">
        <v>48243</v>
      </c>
      <c r="L2557" s="171" t="s">
        <v>838</v>
      </c>
      <c r="N2557" s="171" t="s">
        <v>842</v>
      </c>
      <c r="O2557" s="171" t="s">
        <v>843</v>
      </c>
      <c r="P2557" s="171" t="s">
        <v>841</v>
      </c>
    </row>
    <row r="2558" spans="11:16">
      <c r="K2558" s="339">
        <v>48244</v>
      </c>
      <c r="L2558" s="171" t="s">
        <v>839</v>
      </c>
      <c r="N2558" s="171" t="s">
        <v>842</v>
      </c>
      <c r="O2558" s="171" t="s">
        <v>843</v>
      </c>
      <c r="P2558" s="171" t="s">
        <v>841</v>
      </c>
    </row>
    <row r="2559" spans="11:16">
      <c r="K2559" s="339">
        <v>48245</v>
      </c>
      <c r="L2559" s="171" t="s">
        <v>840</v>
      </c>
      <c r="N2559" s="171" t="s">
        <v>771</v>
      </c>
      <c r="O2559" s="171" t="s">
        <v>843</v>
      </c>
      <c r="P2559" s="171" t="s">
        <v>841</v>
      </c>
    </row>
    <row r="2560" spans="11:16">
      <c r="K2560" s="339">
        <v>48246</v>
      </c>
      <c r="L2560" s="171" t="s">
        <v>833</v>
      </c>
      <c r="N2560" s="171" t="s">
        <v>841</v>
      </c>
      <c r="O2560" s="171" t="s">
        <v>842</v>
      </c>
      <c r="P2560" s="171" t="s">
        <v>843</v>
      </c>
    </row>
    <row r="2561" spans="11:16">
      <c r="K2561" s="339">
        <v>48247</v>
      </c>
      <c r="L2561" s="171" t="s">
        <v>835</v>
      </c>
      <c r="N2561" s="171" t="s">
        <v>841</v>
      </c>
      <c r="O2561" s="171" t="s">
        <v>842</v>
      </c>
      <c r="P2561" s="171" t="s">
        <v>843</v>
      </c>
    </row>
    <row r="2562" spans="11:16">
      <c r="K2562" s="339">
        <v>48248</v>
      </c>
      <c r="L2562" s="171" t="s">
        <v>836</v>
      </c>
      <c r="N2562" s="171" t="s">
        <v>841</v>
      </c>
      <c r="O2562" s="171" t="s">
        <v>842</v>
      </c>
      <c r="P2562" s="171" t="s">
        <v>843</v>
      </c>
    </row>
    <row r="2563" spans="11:16">
      <c r="K2563" s="339">
        <v>48249</v>
      </c>
      <c r="L2563" s="171" t="s">
        <v>837</v>
      </c>
      <c r="N2563" s="171" t="s">
        <v>841</v>
      </c>
      <c r="O2563" s="171" t="s">
        <v>842</v>
      </c>
      <c r="P2563" s="171" t="s">
        <v>843</v>
      </c>
    </row>
    <row r="2564" spans="11:16">
      <c r="K2564" s="339">
        <v>48250</v>
      </c>
      <c r="L2564" s="171" t="s">
        <v>838</v>
      </c>
      <c r="N2564" s="171" t="s">
        <v>841</v>
      </c>
      <c r="O2564" s="171" t="s">
        <v>842</v>
      </c>
      <c r="P2564" s="171" t="s">
        <v>843</v>
      </c>
    </row>
    <row r="2565" spans="11:16">
      <c r="K2565" s="339">
        <v>48251</v>
      </c>
      <c r="L2565" s="171" t="s">
        <v>839</v>
      </c>
      <c r="N2565" s="171" t="s">
        <v>841</v>
      </c>
      <c r="O2565" s="171" t="s">
        <v>842</v>
      </c>
      <c r="P2565" s="171" t="s">
        <v>843</v>
      </c>
    </row>
    <row r="2566" spans="11:16">
      <c r="K2566" s="339">
        <v>48252</v>
      </c>
      <c r="L2566" s="171" t="s">
        <v>840</v>
      </c>
      <c r="N2566" s="171" t="s">
        <v>841</v>
      </c>
      <c r="O2566" s="171" t="s">
        <v>842</v>
      </c>
      <c r="P2566" s="171" t="s">
        <v>843</v>
      </c>
    </row>
    <row r="2567" spans="11:16">
      <c r="K2567" s="339">
        <v>48253</v>
      </c>
      <c r="L2567" s="171" t="s">
        <v>833</v>
      </c>
      <c r="N2567" s="171" t="s">
        <v>843</v>
      </c>
      <c r="O2567" s="171" t="s">
        <v>841</v>
      </c>
      <c r="P2567" s="171" t="s">
        <v>842</v>
      </c>
    </row>
    <row r="2568" spans="11:16">
      <c r="K2568" s="339">
        <v>48254</v>
      </c>
      <c r="L2568" s="171" t="s">
        <v>835</v>
      </c>
      <c r="N2568" s="171" t="s">
        <v>843</v>
      </c>
      <c r="O2568" s="171" t="s">
        <v>770</v>
      </c>
      <c r="P2568" s="171" t="s">
        <v>842</v>
      </c>
    </row>
    <row r="2569" spans="11:16">
      <c r="K2569" s="339">
        <v>48255</v>
      </c>
      <c r="L2569" s="171" t="s">
        <v>836</v>
      </c>
      <c r="N2569" s="171" t="s">
        <v>843</v>
      </c>
      <c r="O2569" s="171" t="s">
        <v>841</v>
      </c>
      <c r="P2569" s="171" t="s">
        <v>842</v>
      </c>
    </row>
    <row r="2570" spans="11:16">
      <c r="K2570" s="339">
        <v>48256</v>
      </c>
      <c r="L2570" s="171" t="s">
        <v>837</v>
      </c>
      <c r="N2570" s="171" t="s">
        <v>843</v>
      </c>
      <c r="O2570" s="171" t="s">
        <v>841</v>
      </c>
      <c r="P2570" s="171" t="s">
        <v>771</v>
      </c>
    </row>
    <row r="2571" spans="11:16">
      <c r="K2571" s="339">
        <v>48257</v>
      </c>
      <c r="L2571" s="171" t="s">
        <v>838</v>
      </c>
      <c r="N2571" s="171" t="s">
        <v>843</v>
      </c>
      <c r="O2571" s="171" t="s">
        <v>841</v>
      </c>
      <c r="P2571" s="171" t="s">
        <v>842</v>
      </c>
    </row>
    <row r="2572" spans="11:16">
      <c r="K2572" s="339">
        <v>48258</v>
      </c>
      <c r="L2572" s="171" t="s">
        <v>839</v>
      </c>
      <c r="N2572" s="171" t="s">
        <v>843</v>
      </c>
      <c r="O2572" s="171" t="s">
        <v>841</v>
      </c>
      <c r="P2572" s="171" t="s">
        <v>842</v>
      </c>
    </row>
    <row r="2573" spans="11:16">
      <c r="K2573" s="339">
        <v>48259</v>
      </c>
      <c r="L2573" s="171" t="s">
        <v>840</v>
      </c>
      <c r="N2573" s="171" t="s">
        <v>843</v>
      </c>
      <c r="O2573" s="171" t="s">
        <v>841</v>
      </c>
      <c r="P2573" s="171" t="s">
        <v>842</v>
      </c>
    </row>
    <row r="2574" spans="11:16">
      <c r="K2574" s="339">
        <v>48260</v>
      </c>
      <c r="L2574" s="171" t="s">
        <v>833</v>
      </c>
      <c r="N2574" s="171" t="s">
        <v>842</v>
      </c>
      <c r="O2574" s="171" t="s">
        <v>843</v>
      </c>
      <c r="P2574" s="171" t="s">
        <v>841</v>
      </c>
    </row>
    <row r="2575" spans="11:16">
      <c r="K2575" s="339">
        <v>48261</v>
      </c>
      <c r="L2575" s="171" t="s">
        <v>835</v>
      </c>
      <c r="N2575" s="171" t="s">
        <v>842</v>
      </c>
      <c r="O2575" s="171" t="s">
        <v>843</v>
      </c>
      <c r="P2575" s="171" t="s">
        <v>841</v>
      </c>
    </row>
    <row r="2576" spans="11:16">
      <c r="K2576" s="339">
        <v>48262</v>
      </c>
      <c r="L2576" s="171" t="s">
        <v>836</v>
      </c>
      <c r="N2576" s="171" t="s">
        <v>842</v>
      </c>
      <c r="O2576" s="171" t="s">
        <v>849</v>
      </c>
      <c r="P2576" s="171" t="s">
        <v>841</v>
      </c>
    </row>
    <row r="2577" spans="11:16">
      <c r="K2577" s="339">
        <v>48263</v>
      </c>
      <c r="L2577" s="171" t="s">
        <v>837</v>
      </c>
      <c r="N2577" s="171" t="s">
        <v>842</v>
      </c>
      <c r="O2577" s="171" t="s">
        <v>843</v>
      </c>
      <c r="P2577" s="171" t="s">
        <v>841</v>
      </c>
    </row>
    <row r="2578" spans="11:16">
      <c r="K2578" s="339">
        <v>48264</v>
      </c>
      <c r="L2578" s="171" t="s">
        <v>838</v>
      </c>
      <c r="N2578" s="171" t="s">
        <v>842</v>
      </c>
      <c r="O2578" s="171" t="s">
        <v>772</v>
      </c>
      <c r="P2578" s="171" t="s">
        <v>841</v>
      </c>
    </row>
    <row r="2579" spans="11:16">
      <c r="K2579" s="339">
        <v>48265</v>
      </c>
      <c r="L2579" s="171" t="s">
        <v>839</v>
      </c>
      <c r="N2579" s="171" t="s">
        <v>842</v>
      </c>
      <c r="O2579" s="171" t="s">
        <v>843</v>
      </c>
      <c r="P2579" s="171" t="s">
        <v>841</v>
      </c>
    </row>
    <row r="2580" spans="11:16">
      <c r="K2580" s="339">
        <v>48266</v>
      </c>
      <c r="L2580" s="171" t="s">
        <v>840</v>
      </c>
      <c r="N2580" s="171" t="s">
        <v>842</v>
      </c>
      <c r="O2580" s="171" t="s">
        <v>843</v>
      </c>
      <c r="P2580" s="171" t="s">
        <v>841</v>
      </c>
    </row>
    <row r="2581" spans="11:16">
      <c r="K2581" s="339">
        <v>48267</v>
      </c>
      <c r="L2581" s="171" t="s">
        <v>833</v>
      </c>
      <c r="N2581" s="171" t="s">
        <v>841</v>
      </c>
      <c r="O2581" s="171" t="s">
        <v>842</v>
      </c>
      <c r="P2581" s="171" t="s">
        <v>843</v>
      </c>
    </row>
    <row r="2582" spans="11:16">
      <c r="K2582" s="339">
        <v>48268</v>
      </c>
      <c r="L2582" s="171" t="s">
        <v>835</v>
      </c>
      <c r="N2582" s="171" t="s">
        <v>841</v>
      </c>
      <c r="O2582" s="171" t="s">
        <v>842</v>
      </c>
      <c r="P2582" s="171" t="s">
        <v>843</v>
      </c>
    </row>
    <row r="2583" spans="11:16">
      <c r="K2583" s="339">
        <v>48269</v>
      </c>
      <c r="L2583" s="171" t="s">
        <v>836</v>
      </c>
      <c r="N2583" s="171" t="s">
        <v>841</v>
      </c>
      <c r="O2583" s="171" t="s">
        <v>842</v>
      </c>
      <c r="P2583" s="171" t="s">
        <v>843</v>
      </c>
    </row>
    <row r="2584" spans="11:16">
      <c r="K2584" s="339">
        <v>48270</v>
      </c>
      <c r="L2584" s="171" t="s">
        <v>837</v>
      </c>
      <c r="N2584" s="171" t="s">
        <v>841</v>
      </c>
      <c r="O2584" s="171" t="s">
        <v>842</v>
      </c>
      <c r="P2584" s="171" t="s">
        <v>843</v>
      </c>
    </row>
    <row r="2585" spans="11:16">
      <c r="K2585" s="339">
        <v>48271</v>
      </c>
      <c r="L2585" s="171" t="s">
        <v>838</v>
      </c>
      <c r="N2585" s="171" t="s">
        <v>841</v>
      </c>
      <c r="O2585" s="171" t="s">
        <v>842</v>
      </c>
      <c r="P2585" s="171" t="s">
        <v>843</v>
      </c>
    </row>
    <row r="2586" spans="11:16">
      <c r="K2586" s="339">
        <v>48272</v>
      </c>
      <c r="L2586" s="171" t="s">
        <v>839</v>
      </c>
      <c r="N2586" s="171" t="s">
        <v>841</v>
      </c>
      <c r="O2586" s="171" t="s">
        <v>842</v>
      </c>
      <c r="P2586" s="171" t="s">
        <v>772</v>
      </c>
    </row>
    <row r="2587" spans="11:16">
      <c r="K2587" s="339">
        <v>48273</v>
      </c>
      <c r="L2587" s="171" t="s">
        <v>840</v>
      </c>
      <c r="N2587" s="171" t="s">
        <v>841</v>
      </c>
      <c r="O2587" s="171" t="s">
        <v>842</v>
      </c>
      <c r="P2587" s="171" t="s">
        <v>843</v>
      </c>
    </row>
    <row r="2588" spans="11:16">
      <c r="K2588" s="339">
        <v>48274</v>
      </c>
      <c r="L2588" s="171" t="s">
        <v>833</v>
      </c>
      <c r="N2588" s="171" t="s">
        <v>843</v>
      </c>
      <c r="O2588" s="171" t="s">
        <v>841</v>
      </c>
      <c r="P2588" s="171" t="s">
        <v>842</v>
      </c>
    </row>
    <row r="2589" spans="11:16">
      <c r="K2589" s="339">
        <v>48275</v>
      </c>
      <c r="L2589" s="171" t="s">
        <v>835</v>
      </c>
      <c r="N2589" s="171" t="s">
        <v>843</v>
      </c>
      <c r="O2589" s="171" t="s">
        <v>841</v>
      </c>
      <c r="P2589" s="171" t="s">
        <v>771</v>
      </c>
    </row>
    <row r="2590" spans="11:16">
      <c r="K2590" s="339">
        <v>48276</v>
      </c>
      <c r="L2590" s="171" t="s">
        <v>836</v>
      </c>
      <c r="N2590" s="171" t="s">
        <v>843</v>
      </c>
      <c r="O2590" s="171" t="s">
        <v>841</v>
      </c>
      <c r="P2590" s="171" t="s">
        <v>842</v>
      </c>
    </row>
    <row r="2591" spans="11:16">
      <c r="K2591" s="339">
        <v>48277</v>
      </c>
      <c r="L2591" s="171" t="s">
        <v>837</v>
      </c>
      <c r="N2591" s="171" t="s">
        <v>843</v>
      </c>
      <c r="O2591" s="171" t="s">
        <v>847</v>
      </c>
      <c r="P2591" s="171" t="s">
        <v>842</v>
      </c>
    </row>
    <row r="2592" spans="11:16">
      <c r="K2592" s="339">
        <v>48278</v>
      </c>
      <c r="L2592" s="171" t="s">
        <v>838</v>
      </c>
      <c r="N2592" s="171" t="s">
        <v>843</v>
      </c>
      <c r="O2592" s="171" t="s">
        <v>841</v>
      </c>
      <c r="P2592" s="171" t="s">
        <v>842</v>
      </c>
    </row>
    <row r="2593" spans="11:16">
      <c r="K2593" s="339">
        <v>48279</v>
      </c>
      <c r="L2593" s="171" t="s">
        <v>839</v>
      </c>
      <c r="N2593" s="171" t="s">
        <v>843</v>
      </c>
      <c r="O2593" s="171" t="s">
        <v>841</v>
      </c>
      <c r="P2593" s="171" t="s">
        <v>842</v>
      </c>
    </row>
    <row r="2594" spans="11:16">
      <c r="K2594" s="339">
        <v>48280</v>
      </c>
      <c r="L2594" s="171" t="s">
        <v>840</v>
      </c>
      <c r="N2594" s="171" t="s">
        <v>843</v>
      </c>
      <c r="O2594" s="171" t="s">
        <v>841</v>
      </c>
      <c r="P2594" s="171" t="s">
        <v>842</v>
      </c>
    </row>
    <row r="2595" spans="11:16">
      <c r="K2595" s="339">
        <v>48281</v>
      </c>
      <c r="L2595" s="171" t="s">
        <v>833</v>
      </c>
      <c r="N2595" s="171" t="s">
        <v>842</v>
      </c>
      <c r="O2595" s="171" t="s">
        <v>843</v>
      </c>
      <c r="P2595" s="171" t="s">
        <v>841</v>
      </c>
    </row>
    <row r="2596" spans="11:16">
      <c r="K2596" s="339">
        <v>48282</v>
      </c>
      <c r="L2596" s="171" t="s">
        <v>835</v>
      </c>
      <c r="N2596" s="171" t="s">
        <v>842</v>
      </c>
      <c r="O2596" s="171" t="s">
        <v>849</v>
      </c>
      <c r="P2596" s="171" t="s">
        <v>841</v>
      </c>
    </row>
    <row r="2597" spans="11:16">
      <c r="K2597" s="339">
        <v>48283</v>
      </c>
      <c r="L2597" s="171" t="s">
        <v>836</v>
      </c>
      <c r="N2597" s="171" t="s">
        <v>842</v>
      </c>
      <c r="O2597" s="171" t="s">
        <v>843</v>
      </c>
      <c r="P2597" s="171" t="s">
        <v>841</v>
      </c>
    </row>
    <row r="2598" spans="11:16">
      <c r="K2598" s="339">
        <v>48284</v>
      </c>
      <c r="L2598" s="171" t="s">
        <v>837</v>
      </c>
      <c r="N2598" s="171" t="s">
        <v>842</v>
      </c>
      <c r="O2598" s="171" t="s">
        <v>772</v>
      </c>
      <c r="P2598" s="171" t="s">
        <v>841</v>
      </c>
    </row>
    <row r="2599" spans="11:16">
      <c r="K2599" s="339">
        <v>48285</v>
      </c>
      <c r="L2599" s="171" t="s">
        <v>838</v>
      </c>
      <c r="N2599" s="171" t="s">
        <v>842</v>
      </c>
      <c r="O2599" s="171" t="s">
        <v>843</v>
      </c>
      <c r="P2599" s="171" t="s">
        <v>841</v>
      </c>
    </row>
    <row r="2600" spans="11:16">
      <c r="K2600" s="339">
        <v>48286</v>
      </c>
      <c r="L2600" s="171" t="s">
        <v>839</v>
      </c>
      <c r="N2600" s="171" t="s">
        <v>842</v>
      </c>
      <c r="O2600" s="171" t="s">
        <v>843</v>
      </c>
      <c r="P2600" s="171" t="s">
        <v>841</v>
      </c>
    </row>
    <row r="2601" spans="11:16">
      <c r="K2601" s="339">
        <v>48287</v>
      </c>
      <c r="L2601" s="171" t="s">
        <v>840</v>
      </c>
      <c r="N2601" s="171" t="s">
        <v>842</v>
      </c>
      <c r="O2601" s="171" t="s">
        <v>843</v>
      </c>
      <c r="P2601" s="171" t="s">
        <v>841</v>
      </c>
    </row>
    <row r="2602" spans="11:16">
      <c r="K2602" s="339">
        <v>48288</v>
      </c>
      <c r="L2602" s="171" t="s">
        <v>833</v>
      </c>
      <c r="N2602" s="171" t="s">
        <v>841</v>
      </c>
      <c r="O2602" s="171" t="s">
        <v>842</v>
      </c>
      <c r="P2602" s="171" t="s">
        <v>843</v>
      </c>
    </row>
    <row r="2603" spans="11:16">
      <c r="K2603" s="339">
        <v>48289</v>
      </c>
      <c r="L2603" s="171" t="s">
        <v>835</v>
      </c>
      <c r="N2603" s="171" t="s">
        <v>841</v>
      </c>
      <c r="O2603" s="171" t="s">
        <v>842</v>
      </c>
      <c r="P2603" s="171" t="s">
        <v>843</v>
      </c>
    </row>
    <row r="2604" spans="11:16">
      <c r="K2604" s="339">
        <v>48290</v>
      </c>
      <c r="L2604" s="171" t="s">
        <v>836</v>
      </c>
      <c r="N2604" s="171" t="s">
        <v>841</v>
      </c>
      <c r="O2604" s="171" t="s">
        <v>842</v>
      </c>
      <c r="P2604" s="171" t="s">
        <v>843</v>
      </c>
    </row>
    <row r="2605" spans="11:16">
      <c r="K2605" s="339">
        <v>48291</v>
      </c>
      <c r="L2605" s="171" t="s">
        <v>837</v>
      </c>
      <c r="N2605" s="171" t="s">
        <v>841</v>
      </c>
      <c r="O2605" s="171" t="s">
        <v>842</v>
      </c>
      <c r="P2605" s="171" t="s">
        <v>843</v>
      </c>
    </row>
    <row r="2606" spans="11:16">
      <c r="K2606" s="339">
        <v>48292</v>
      </c>
      <c r="L2606" s="171" t="s">
        <v>838</v>
      </c>
      <c r="N2606" s="171" t="s">
        <v>841</v>
      </c>
      <c r="O2606" s="171" t="s">
        <v>842</v>
      </c>
      <c r="P2606" s="171" t="s">
        <v>772</v>
      </c>
    </row>
    <row r="2607" spans="11:16">
      <c r="K2607" s="339">
        <v>48293</v>
      </c>
      <c r="L2607" s="171" t="s">
        <v>839</v>
      </c>
      <c r="N2607" s="171" t="s">
        <v>841</v>
      </c>
      <c r="O2607" s="171" t="s">
        <v>842</v>
      </c>
      <c r="P2607" s="171" t="s">
        <v>843</v>
      </c>
    </row>
    <row r="2608" spans="11:16">
      <c r="K2608" s="339">
        <v>48294</v>
      </c>
      <c r="L2608" s="171" t="s">
        <v>840</v>
      </c>
      <c r="N2608" s="171" t="s">
        <v>841</v>
      </c>
      <c r="O2608" s="171" t="s">
        <v>842</v>
      </c>
      <c r="P2608" s="171" t="s">
        <v>843</v>
      </c>
    </row>
    <row r="2609" spans="11:16">
      <c r="K2609" s="339">
        <v>48295</v>
      </c>
      <c r="L2609" s="171" t="s">
        <v>833</v>
      </c>
      <c r="N2609" s="171" t="s">
        <v>843</v>
      </c>
      <c r="O2609" s="171" t="s">
        <v>841</v>
      </c>
      <c r="P2609" s="171" t="s">
        <v>771</v>
      </c>
    </row>
    <row r="2610" spans="11:16">
      <c r="K2610" s="339">
        <v>48296</v>
      </c>
      <c r="L2610" s="171" t="s">
        <v>835</v>
      </c>
      <c r="N2610" s="171" t="s">
        <v>843</v>
      </c>
      <c r="O2610" s="171" t="s">
        <v>841</v>
      </c>
      <c r="P2610" s="171" t="s">
        <v>842</v>
      </c>
    </row>
    <row r="2611" spans="11:16">
      <c r="K2611" s="339">
        <v>48297</v>
      </c>
      <c r="L2611" s="171" t="s">
        <v>836</v>
      </c>
      <c r="N2611" s="171" t="s">
        <v>843</v>
      </c>
      <c r="O2611" s="171" t="s">
        <v>847</v>
      </c>
      <c r="P2611" s="171" t="s">
        <v>771</v>
      </c>
    </row>
    <row r="2612" spans="11:16">
      <c r="K2612" s="339">
        <v>48298</v>
      </c>
      <c r="L2612" s="171" t="s">
        <v>837</v>
      </c>
      <c r="N2612" s="171" t="s">
        <v>843</v>
      </c>
      <c r="O2612" s="171" t="s">
        <v>770</v>
      </c>
      <c r="P2612" s="171" t="s">
        <v>842</v>
      </c>
    </row>
    <row r="2613" spans="11:16">
      <c r="K2613" s="339">
        <v>48299</v>
      </c>
      <c r="L2613" s="171" t="s">
        <v>838</v>
      </c>
      <c r="N2613" s="171" t="s">
        <v>843</v>
      </c>
      <c r="O2613" s="171" t="s">
        <v>841</v>
      </c>
      <c r="P2613" s="171" t="s">
        <v>842</v>
      </c>
    </row>
    <row r="2614" spans="11:16">
      <c r="K2614" s="339">
        <v>48300</v>
      </c>
      <c r="L2614" s="171" t="s">
        <v>839</v>
      </c>
      <c r="N2614" s="171" t="s">
        <v>843</v>
      </c>
      <c r="O2614" s="171" t="s">
        <v>841</v>
      </c>
      <c r="P2614" s="171" t="s">
        <v>842</v>
      </c>
    </row>
    <row r="2615" spans="11:16">
      <c r="K2615" s="339">
        <v>48301</v>
      </c>
      <c r="L2615" s="171" t="s">
        <v>840</v>
      </c>
      <c r="N2615" s="171" t="s">
        <v>843</v>
      </c>
      <c r="O2615" s="171" t="s">
        <v>770</v>
      </c>
      <c r="P2615" s="171" t="s">
        <v>842</v>
      </c>
    </row>
    <row r="2616" spans="11:16">
      <c r="K2616" s="339">
        <v>48302</v>
      </c>
      <c r="L2616" s="171" t="s">
        <v>833</v>
      </c>
      <c r="N2616" s="171" t="s">
        <v>842</v>
      </c>
      <c r="O2616" s="171" t="s">
        <v>843</v>
      </c>
      <c r="P2616" s="171" t="s">
        <v>841</v>
      </c>
    </row>
    <row r="2617" spans="11:16">
      <c r="K2617" s="339">
        <v>48303</v>
      </c>
      <c r="L2617" s="171" t="s">
        <v>835</v>
      </c>
      <c r="N2617" s="171" t="s">
        <v>842</v>
      </c>
      <c r="O2617" s="171" t="s">
        <v>772</v>
      </c>
      <c r="P2617" s="171" t="s">
        <v>841</v>
      </c>
    </row>
    <row r="2618" spans="11:16">
      <c r="K2618" s="339">
        <v>48304</v>
      </c>
      <c r="L2618" s="171" t="s">
        <v>836</v>
      </c>
      <c r="N2618" s="171" t="s">
        <v>848</v>
      </c>
      <c r="O2618" s="171" t="s">
        <v>843</v>
      </c>
      <c r="P2618" s="171" t="s">
        <v>841</v>
      </c>
    </row>
    <row r="2619" spans="11:16">
      <c r="K2619" s="339">
        <v>48305</v>
      </c>
      <c r="L2619" s="171" t="s">
        <v>837</v>
      </c>
      <c r="N2619" s="171" t="s">
        <v>842</v>
      </c>
      <c r="O2619" s="171" t="s">
        <v>843</v>
      </c>
      <c r="P2619" s="171" t="s">
        <v>841</v>
      </c>
    </row>
    <row r="2620" spans="11:16">
      <c r="K2620" s="339">
        <v>48306</v>
      </c>
      <c r="L2620" s="171" t="s">
        <v>838</v>
      </c>
      <c r="N2620" s="171" t="s">
        <v>842</v>
      </c>
      <c r="O2620" s="171" t="s">
        <v>843</v>
      </c>
      <c r="P2620" s="171" t="s">
        <v>841</v>
      </c>
    </row>
    <row r="2621" spans="11:16">
      <c r="K2621" s="339">
        <v>48307</v>
      </c>
      <c r="L2621" s="171" t="s">
        <v>839</v>
      </c>
      <c r="N2621" s="171" t="s">
        <v>842</v>
      </c>
      <c r="O2621" s="171" t="s">
        <v>843</v>
      </c>
      <c r="P2621" s="171" t="s">
        <v>841</v>
      </c>
    </row>
    <row r="2622" spans="11:16">
      <c r="K2622" s="339">
        <v>48308</v>
      </c>
      <c r="L2622" s="171" t="s">
        <v>840</v>
      </c>
      <c r="N2622" s="171" t="s">
        <v>842</v>
      </c>
      <c r="O2622" s="171" t="s">
        <v>843</v>
      </c>
      <c r="P2622" s="171" t="s">
        <v>770</v>
      </c>
    </row>
    <row r="2623" spans="11:16">
      <c r="K2623" s="339">
        <v>48309</v>
      </c>
      <c r="L2623" s="171" t="s">
        <v>833</v>
      </c>
      <c r="N2623" s="171" t="s">
        <v>841</v>
      </c>
      <c r="O2623" s="171" t="s">
        <v>842</v>
      </c>
      <c r="P2623" s="171" t="s">
        <v>843</v>
      </c>
    </row>
    <row r="2624" spans="11:16">
      <c r="K2624" s="339">
        <v>48310</v>
      </c>
      <c r="L2624" s="171" t="s">
        <v>835</v>
      </c>
      <c r="N2624" s="171" t="s">
        <v>841</v>
      </c>
      <c r="O2624" s="171" t="s">
        <v>842</v>
      </c>
      <c r="P2624" s="171" t="s">
        <v>772</v>
      </c>
    </row>
    <row r="2625" spans="11:16">
      <c r="K2625" s="339">
        <v>48311</v>
      </c>
      <c r="L2625" s="171" t="s">
        <v>836</v>
      </c>
      <c r="N2625" s="171" t="s">
        <v>841</v>
      </c>
      <c r="O2625" s="171" t="s">
        <v>848</v>
      </c>
      <c r="P2625" s="171" t="s">
        <v>843</v>
      </c>
    </row>
    <row r="2626" spans="11:16">
      <c r="K2626" s="339">
        <v>48312</v>
      </c>
      <c r="L2626" s="171" t="s">
        <v>837</v>
      </c>
      <c r="N2626" s="171" t="s">
        <v>841</v>
      </c>
      <c r="O2626" s="171" t="s">
        <v>842</v>
      </c>
      <c r="P2626" s="171" t="s">
        <v>843</v>
      </c>
    </row>
    <row r="2627" spans="11:16">
      <c r="K2627" s="339">
        <v>48313</v>
      </c>
      <c r="L2627" s="171" t="s">
        <v>838</v>
      </c>
      <c r="N2627" s="171" t="s">
        <v>841</v>
      </c>
      <c r="O2627" s="171" t="s">
        <v>842</v>
      </c>
      <c r="P2627" s="171" t="s">
        <v>843</v>
      </c>
    </row>
    <row r="2628" spans="11:16">
      <c r="K2628" s="339">
        <v>48314</v>
      </c>
      <c r="L2628" s="171" t="s">
        <v>839</v>
      </c>
      <c r="N2628" s="171" t="s">
        <v>841</v>
      </c>
      <c r="O2628" s="171" t="s">
        <v>842</v>
      </c>
      <c r="P2628" s="171" t="s">
        <v>843</v>
      </c>
    </row>
    <row r="2629" spans="11:16">
      <c r="K2629" s="339">
        <v>48315</v>
      </c>
      <c r="L2629" s="171" t="s">
        <v>840</v>
      </c>
      <c r="N2629" s="171" t="s">
        <v>841</v>
      </c>
      <c r="O2629" s="171" t="s">
        <v>842</v>
      </c>
      <c r="P2629" s="171" t="s">
        <v>843</v>
      </c>
    </row>
    <row r="2630" spans="11:16">
      <c r="K2630" s="339">
        <v>48316</v>
      </c>
      <c r="L2630" s="171" t="s">
        <v>833</v>
      </c>
      <c r="N2630" s="171" t="s">
        <v>843</v>
      </c>
      <c r="O2630" s="171" t="s">
        <v>841</v>
      </c>
      <c r="P2630" s="171" t="s">
        <v>842</v>
      </c>
    </row>
    <row r="2631" spans="11:16">
      <c r="K2631" s="339">
        <v>48317</v>
      </c>
      <c r="L2631" s="171" t="s">
        <v>835</v>
      </c>
      <c r="N2631" s="171" t="s">
        <v>843</v>
      </c>
      <c r="O2631" s="171" t="s">
        <v>841</v>
      </c>
      <c r="P2631" s="171" t="s">
        <v>842</v>
      </c>
    </row>
    <row r="2632" spans="11:16">
      <c r="K2632" s="339">
        <v>48318</v>
      </c>
      <c r="L2632" s="171" t="s">
        <v>836</v>
      </c>
      <c r="N2632" s="171" t="s">
        <v>843</v>
      </c>
      <c r="O2632" s="171" t="s">
        <v>770</v>
      </c>
      <c r="P2632" s="171" t="s">
        <v>842</v>
      </c>
    </row>
    <row r="2633" spans="11:16">
      <c r="K2633" s="339">
        <v>48319</v>
      </c>
      <c r="L2633" s="171" t="s">
        <v>837</v>
      </c>
      <c r="N2633" s="171" t="s">
        <v>843</v>
      </c>
      <c r="O2633" s="171" t="s">
        <v>841</v>
      </c>
      <c r="P2633" s="171" t="s">
        <v>842</v>
      </c>
    </row>
    <row r="2634" spans="11:16">
      <c r="K2634" s="339">
        <v>48320</v>
      </c>
      <c r="L2634" s="171" t="s">
        <v>838</v>
      </c>
      <c r="N2634" s="171" t="s">
        <v>843</v>
      </c>
      <c r="O2634" s="171" t="s">
        <v>841</v>
      </c>
      <c r="P2634" s="171" t="s">
        <v>842</v>
      </c>
    </row>
    <row r="2635" spans="11:16">
      <c r="K2635" s="339">
        <v>48321</v>
      </c>
      <c r="L2635" s="171" t="s">
        <v>839</v>
      </c>
      <c r="N2635" s="171" t="s">
        <v>772</v>
      </c>
      <c r="O2635" s="171" t="s">
        <v>841</v>
      </c>
      <c r="P2635" s="171" t="s">
        <v>771</v>
      </c>
    </row>
    <row r="2636" spans="11:16">
      <c r="K2636" s="339">
        <v>48322</v>
      </c>
      <c r="L2636" s="171" t="s">
        <v>840</v>
      </c>
      <c r="N2636" s="171" t="s">
        <v>843</v>
      </c>
      <c r="O2636" s="171" t="s">
        <v>841</v>
      </c>
      <c r="P2636" s="171" t="s">
        <v>842</v>
      </c>
    </row>
    <row r="2637" spans="11:16">
      <c r="K2637" s="339">
        <v>48323</v>
      </c>
      <c r="L2637" s="171" t="s">
        <v>833</v>
      </c>
      <c r="N2637" s="171" t="s">
        <v>842</v>
      </c>
      <c r="O2637" s="171" t="s">
        <v>843</v>
      </c>
      <c r="P2637" s="171" t="s">
        <v>841</v>
      </c>
    </row>
    <row r="2638" spans="11:16">
      <c r="K2638" s="339">
        <v>48324</v>
      </c>
      <c r="L2638" s="171" t="s">
        <v>835</v>
      </c>
      <c r="N2638" s="171" t="s">
        <v>842</v>
      </c>
      <c r="O2638" s="171" t="s">
        <v>843</v>
      </c>
      <c r="P2638" s="171" t="s">
        <v>841</v>
      </c>
    </row>
    <row r="2639" spans="11:16">
      <c r="K2639" s="339">
        <v>48325</v>
      </c>
      <c r="L2639" s="171" t="s">
        <v>836</v>
      </c>
      <c r="N2639" s="171" t="s">
        <v>842</v>
      </c>
      <c r="O2639" s="171" t="s">
        <v>849</v>
      </c>
      <c r="P2639" s="171" t="s">
        <v>841</v>
      </c>
    </row>
    <row r="2640" spans="11:16">
      <c r="K2640" s="339">
        <v>48326</v>
      </c>
      <c r="L2640" s="171" t="s">
        <v>837</v>
      </c>
      <c r="N2640" s="171" t="s">
        <v>842</v>
      </c>
      <c r="O2640" s="171" t="s">
        <v>843</v>
      </c>
      <c r="P2640" s="171" t="s">
        <v>841</v>
      </c>
    </row>
    <row r="2641" spans="11:16">
      <c r="K2641" s="339">
        <v>48327</v>
      </c>
      <c r="L2641" s="171" t="s">
        <v>838</v>
      </c>
      <c r="N2641" s="171" t="s">
        <v>842</v>
      </c>
      <c r="O2641" s="171" t="s">
        <v>772</v>
      </c>
      <c r="P2641" s="171" t="s">
        <v>841</v>
      </c>
    </row>
    <row r="2642" spans="11:16">
      <c r="K2642" s="339">
        <v>48328</v>
      </c>
      <c r="L2642" s="171" t="s">
        <v>839</v>
      </c>
      <c r="N2642" s="171" t="s">
        <v>842</v>
      </c>
      <c r="O2642" s="171" t="s">
        <v>843</v>
      </c>
      <c r="P2642" s="171" t="s">
        <v>841</v>
      </c>
    </row>
    <row r="2643" spans="11:16">
      <c r="K2643" s="339">
        <v>48329</v>
      </c>
      <c r="L2643" s="171" t="s">
        <v>840</v>
      </c>
      <c r="N2643" s="171" t="s">
        <v>842</v>
      </c>
      <c r="O2643" s="171" t="s">
        <v>843</v>
      </c>
      <c r="P2643" s="171" t="s">
        <v>847</v>
      </c>
    </row>
    <row r="2644" spans="11:16">
      <c r="K2644" s="339">
        <v>48330</v>
      </c>
      <c r="L2644" s="171" t="s">
        <v>833</v>
      </c>
      <c r="N2644" s="171" t="s">
        <v>841</v>
      </c>
      <c r="O2644" s="171" t="s">
        <v>842</v>
      </c>
      <c r="P2644" s="171" t="s">
        <v>772</v>
      </c>
    </row>
    <row r="2645" spans="11:16">
      <c r="K2645" s="339">
        <v>48331</v>
      </c>
      <c r="L2645" s="171" t="s">
        <v>835</v>
      </c>
      <c r="N2645" s="171" t="s">
        <v>841</v>
      </c>
      <c r="O2645" s="171" t="s">
        <v>842</v>
      </c>
      <c r="P2645" s="171" t="s">
        <v>772</v>
      </c>
    </row>
    <row r="2646" spans="11:16">
      <c r="K2646" s="339">
        <v>48332</v>
      </c>
      <c r="L2646" s="171" t="s">
        <v>836</v>
      </c>
      <c r="N2646" s="171" t="s">
        <v>841</v>
      </c>
      <c r="O2646" s="171" t="s">
        <v>842</v>
      </c>
      <c r="P2646" s="171" t="s">
        <v>843</v>
      </c>
    </row>
    <row r="2647" spans="11:16">
      <c r="K2647" s="339">
        <v>48333</v>
      </c>
      <c r="L2647" s="171" t="s">
        <v>837</v>
      </c>
      <c r="N2647" s="171" t="s">
        <v>841</v>
      </c>
      <c r="O2647" s="171" t="s">
        <v>842</v>
      </c>
      <c r="P2647" s="171" t="s">
        <v>843</v>
      </c>
    </row>
    <row r="2648" spans="11:16">
      <c r="K2648" s="339">
        <v>48334</v>
      </c>
      <c r="L2648" s="171" t="s">
        <v>838</v>
      </c>
      <c r="N2648" s="171" t="s">
        <v>841</v>
      </c>
      <c r="O2648" s="171" t="s">
        <v>842</v>
      </c>
      <c r="P2648" s="171" t="s">
        <v>843</v>
      </c>
    </row>
    <row r="2649" spans="11:16">
      <c r="K2649" s="339">
        <v>48335</v>
      </c>
      <c r="L2649" s="171" t="s">
        <v>839</v>
      </c>
      <c r="N2649" s="171" t="s">
        <v>770</v>
      </c>
      <c r="O2649" s="171" t="s">
        <v>842</v>
      </c>
      <c r="P2649" s="171" t="s">
        <v>843</v>
      </c>
    </row>
    <row r="2650" spans="11:16">
      <c r="K2650" s="339">
        <v>48336</v>
      </c>
      <c r="L2650" s="171" t="s">
        <v>840</v>
      </c>
      <c r="N2650" s="171" t="s">
        <v>841</v>
      </c>
      <c r="O2650" s="171" t="s">
        <v>842</v>
      </c>
      <c r="P2650" s="171" t="s">
        <v>843</v>
      </c>
    </row>
    <row r="2651" spans="11:16">
      <c r="K2651" s="339">
        <v>48337</v>
      </c>
      <c r="L2651" s="171" t="s">
        <v>833</v>
      </c>
      <c r="N2651" s="171" t="s">
        <v>843</v>
      </c>
      <c r="O2651" s="171" t="s">
        <v>841</v>
      </c>
      <c r="P2651" s="171" t="s">
        <v>842</v>
      </c>
    </row>
    <row r="2652" spans="11:16">
      <c r="K2652" s="339">
        <v>48338</v>
      </c>
      <c r="L2652" s="171" t="s">
        <v>835</v>
      </c>
      <c r="N2652" s="171" t="s">
        <v>843</v>
      </c>
      <c r="O2652" s="171" t="s">
        <v>841</v>
      </c>
      <c r="P2652" s="171" t="s">
        <v>771</v>
      </c>
    </row>
    <row r="2653" spans="11:16">
      <c r="K2653" s="339">
        <v>48339</v>
      </c>
      <c r="L2653" s="171" t="s">
        <v>836</v>
      </c>
      <c r="N2653" s="171" t="s">
        <v>843</v>
      </c>
      <c r="O2653" s="171" t="s">
        <v>841</v>
      </c>
      <c r="P2653" s="171" t="s">
        <v>842</v>
      </c>
    </row>
    <row r="2654" spans="11:16">
      <c r="K2654" s="339">
        <v>48340</v>
      </c>
      <c r="L2654" s="171" t="s">
        <v>837</v>
      </c>
      <c r="N2654" s="171" t="s">
        <v>843</v>
      </c>
      <c r="O2654" s="171" t="s">
        <v>841</v>
      </c>
      <c r="P2654" s="171" t="s">
        <v>842</v>
      </c>
    </row>
    <row r="2655" spans="11:16">
      <c r="K2655" s="339">
        <v>48341</v>
      </c>
      <c r="L2655" s="171" t="s">
        <v>838</v>
      </c>
      <c r="N2655" s="171" t="s">
        <v>843</v>
      </c>
      <c r="O2655" s="171" t="s">
        <v>841</v>
      </c>
      <c r="P2655" s="171" t="s">
        <v>842</v>
      </c>
    </row>
    <row r="2656" spans="11:16">
      <c r="K2656" s="339">
        <v>48342</v>
      </c>
      <c r="L2656" s="171" t="s">
        <v>839</v>
      </c>
      <c r="N2656" s="171" t="s">
        <v>843</v>
      </c>
      <c r="O2656" s="171" t="s">
        <v>841</v>
      </c>
      <c r="P2656" s="171" t="s">
        <v>842</v>
      </c>
    </row>
    <row r="2657" spans="11:16">
      <c r="K2657" s="339">
        <v>48343</v>
      </c>
      <c r="L2657" s="171" t="s">
        <v>840</v>
      </c>
      <c r="N2657" s="171" t="s">
        <v>843</v>
      </c>
      <c r="O2657" s="171" t="s">
        <v>841</v>
      </c>
      <c r="P2657" s="171" t="s">
        <v>771</v>
      </c>
    </row>
    <row r="2658" spans="11:16">
      <c r="K2658" s="339">
        <v>48344</v>
      </c>
      <c r="L2658" s="171" t="s">
        <v>833</v>
      </c>
      <c r="N2658" s="171" t="s">
        <v>842</v>
      </c>
      <c r="O2658" s="171" t="s">
        <v>843</v>
      </c>
      <c r="P2658" s="171" t="s">
        <v>841</v>
      </c>
    </row>
    <row r="2659" spans="11:16">
      <c r="K2659" s="339">
        <v>48345</v>
      </c>
      <c r="L2659" s="171" t="s">
        <v>835</v>
      </c>
      <c r="N2659" s="171" t="s">
        <v>842</v>
      </c>
      <c r="O2659" s="171" t="s">
        <v>843</v>
      </c>
      <c r="P2659" s="171" t="s">
        <v>841</v>
      </c>
    </row>
    <row r="2660" spans="11:16">
      <c r="K2660" s="339">
        <v>48346</v>
      </c>
      <c r="L2660" s="171" t="s">
        <v>836</v>
      </c>
      <c r="N2660" s="171" t="s">
        <v>842</v>
      </c>
      <c r="O2660" s="171" t="s">
        <v>843</v>
      </c>
      <c r="P2660" s="171" t="s">
        <v>841</v>
      </c>
    </row>
    <row r="2661" spans="11:16">
      <c r="K2661" s="339">
        <v>48347</v>
      </c>
      <c r="L2661" s="171" t="s">
        <v>837</v>
      </c>
      <c r="N2661" s="171" t="s">
        <v>771</v>
      </c>
      <c r="O2661" s="171" t="s">
        <v>843</v>
      </c>
      <c r="P2661" s="171" t="s">
        <v>841</v>
      </c>
    </row>
    <row r="2662" spans="11:16">
      <c r="K2662" s="339">
        <v>48348</v>
      </c>
      <c r="L2662" s="171" t="s">
        <v>838</v>
      </c>
      <c r="N2662" s="171" t="s">
        <v>842</v>
      </c>
      <c r="O2662" s="171" t="s">
        <v>772</v>
      </c>
      <c r="P2662" s="171" t="s">
        <v>841</v>
      </c>
    </row>
    <row r="2663" spans="11:16">
      <c r="K2663" s="339">
        <v>48349</v>
      </c>
      <c r="L2663" s="171" t="s">
        <v>839</v>
      </c>
      <c r="N2663" s="171" t="s">
        <v>842</v>
      </c>
      <c r="O2663" s="171" t="s">
        <v>843</v>
      </c>
      <c r="P2663" s="171" t="s">
        <v>841</v>
      </c>
    </row>
    <row r="2664" spans="11:16">
      <c r="K2664" s="339">
        <v>48350</v>
      </c>
      <c r="L2664" s="171" t="s">
        <v>840</v>
      </c>
      <c r="N2664" s="171" t="s">
        <v>842</v>
      </c>
      <c r="O2664" s="171" t="s">
        <v>843</v>
      </c>
      <c r="P2664" s="171" t="s">
        <v>841</v>
      </c>
    </row>
    <row r="2665" spans="11:16">
      <c r="K2665" s="339">
        <v>48351</v>
      </c>
      <c r="L2665" s="171" t="s">
        <v>833</v>
      </c>
      <c r="N2665" s="171" t="s">
        <v>841</v>
      </c>
      <c r="O2665" s="171" t="s">
        <v>842</v>
      </c>
      <c r="P2665" s="171" t="s">
        <v>843</v>
      </c>
    </row>
    <row r="2666" spans="11:16">
      <c r="K2666" s="339">
        <v>48352</v>
      </c>
      <c r="L2666" s="171" t="s">
        <v>835</v>
      </c>
      <c r="N2666" s="171" t="s">
        <v>841</v>
      </c>
      <c r="O2666" s="171" t="s">
        <v>842</v>
      </c>
      <c r="P2666" s="171" t="s">
        <v>843</v>
      </c>
    </row>
    <row r="2667" spans="11:16">
      <c r="K2667" s="339">
        <v>48353</v>
      </c>
      <c r="L2667" s="171" t="s">
        <v>836</v>
      </c>
      <c r="N2667" s="171" t="s">
        <v>841</v>
      </c>
      <c r="O2667" s="171" t="s">
        <v>842</v>
      </c>
      <c r="P2667" s="171" t="s">
        <v>843</v>
      </c>
    </row>
    <row r="2668" spans="11:16">
      <c r="K2668" s="339">
        <v>48354</v>
      </c>
      <c r="L2668" s="171" t="s">
        <v>837</v>
      </c>
      <c r="N2668" s="171" t="s">
        <v>841</v>
      </c>
      <c r="O2668" s="171" t="s">
        <v>842</v>
      </c>
      <c r="P2668" s="171" t="s">
        <v>843</v>
      </c>
    </row>
    <row r="2669" spans="11:16">
      <c r="K2669" s="339">
        <v>48355</v>
      </c>
      <c r="L2669" s="171" t="s">
        <v>838</v>
      </c>
      <c r="N2669" s="171" t="s">
        <v>847</v>
      </c>
      <c r="O2669" s="171" t="s">
        <v>842</v>
      </c>
      <c r="P2669" s="171" t="s">
        <v>843</v>
      </c>
    </row>
    <row r="2670" spans="11:16">
      <c r="K2670" s="339">
        <v>48356</v>
      </c>
      <c r="L2670" s="171" t="s">
        <v>839</v>
      </c>
      <c r="N2670" s="171" t="s">
        <v>841</v>
      </c>
      <c r="O2670" s="171" t="s">
        <v>842</v>
      </c>
      <c r="P2670" s="171" t="s">
        <v>843</v>
      </c>
    </row>
    <row r="2671" spans="11:16">
      <c r="K2671" s="339">
        <v>48357</v>
      </c>
      <c r="L2671" s="171" t="s">
        <v>840</v>
      </c>
      <c r="N2671" s="171" t="s">
        <v>841</v>
      </c>
      <c r="O2671" s="171" t="s">
        <v>842</v>
      </c>
      <c r="P2671" s="171" t="s">
        <v>843</v>
      </c>
    </row>
    <row r="2672" spans="11:16">
      <c r="K2672" s="339">
        <v>48358</v>
      </c>
      <c r="L2672" s="171" t="s">
        <v>833</v>
      </c>
      <c r="N2672" s="171" t="s">
        <v>843</v>
      </c>
      <c r="O2672" s="171" t="s">
        <v>841</v>
      </c>
      <c r="P2672" s="171" t="s">
        <v>842</v>
      </c>
    </row>
    <row r="2673" spans="11:16">
      <c r="K2673" s="339">
        <v>48359</v>
      </c>
      <c r="L2673" s="171" t="s">
        <v>835</v>
      </c>
      <c r="N2673" s="171" t="s">
        <v>843</v>
      </c>
      <c r="O2673" s="171" t="s">
        <v>841</v>
      </c>
      <c r="P2673" s="171" t="s">
        <v>842</v>
      </c>
    </row>
    <row r="2674" spans="11:16">
      <c r="K2674" s="339">
        <v>48360</v>
      </c>
      <c r="L2674" s="171" t="s">
        <v>836</v>
      </c>
      <c r="N2674" s="171" t="s">
        <v>843</v>
      </c>
      <c r="O2674" s="171" t="s">
        <v>841</v>
      </c>
      <c r="P2674" s="171" t="s">
        <v>842</v>
      </c>
    </row>
    <row r="2675" spans="11:16">
      <c r="K2675" s="339">
        <v>48361</v>
      </c>
      <c r="L2675" s="171" t="s">
        <v>837</v>
      </c>
      <c r="N2675" s="171" t="s">
        <v>843</v>
      </c>
      <c r="O2675" s="171" t="s">
        <v>841</v>
      </c>
      <c r="P2675" s="171" t="s">
        <v>842</v>
      </c>
    </row>
    <row r="2676" spans="11:16">
      <c r="K2676" s="339">
        <v>48362</v>
      </c>
      <c r="L2676" s="171" t="s">
        <v>838</v>
      </c>
      <c r="N2676" s="171" t="s">
        <v>772</v>
      </c>
      <c r="O2676" s="171" t="s">
        <v>841</v>
      </c>
      <c r="P2676" s="171" t="s">
        <v>842</v>
      </c>
    </row>
    <row r="2677" spans="11:16">
      <c r="K2677" s="339">
        <v>48363</v>
      </c>
      <c r="L2677" s="171" t="s">
        <v>839</v>
      </c>
      <c r="N2677" s="171" t="s">
        <v>843</v>
      </c>
      <c r="O2677" s="171" t="s">
        <v>841</v>
      </c>
      <c r="P2677" s="171" t="s">
        <v>842</v>
      </c>
    </row>
    <row r="2678" spans="11:16">
      <c r="K2678" s="339">
        <v>48364</v>
      </c>
      <c r="L2678" s="171" t="s">
        <v>840</v>
      </c>
      <c r="N2678" s="171" t="s">
        <v>843</v>
      </c>
      <c r="O2678" s="171" t="s">
        <v>841</v>
      </c>
      <c r="P2678" s="171" t="s">
        <v>842</v>
      </c>
    </row>
    <row r="2679" spans="11:16">
      <c r="K2679" s="339">
        <v>48365</v>
      </c>
      <c r="L2679" s="171" t="s">
        <v>833</v>
      </c>
      <c r="N2679" s="171" t="s">
        <v>842</v>
      </c>
      <c r="O2679" s="171" t="s">
        <v>843</v>
      </c>
      <c r="P2679" s="171" t="s">
        <v>841</v>
      </c>
    </row>
    <row r="2680" spans="11:16">
      <c r="K2680" s="339">
        <v>48366</v>
      </c>
      <c r="L2680" s="171" t="s">
        <v>835</v>
      </c>
      <c r="N2680" s="171" t="s">
        <v>771</v>
      </c>
      <c r="O2680" s="171" t="s">
        <v>843</v>
      </c>
      <c r="P2680" s="171" t="s">
        <v>841</v>
      </c>
    </row>
    <row r="2681" spans="11:16">
      <c r="K2681" s="339">
        <v>48367</v>
      </c>
      <c r="L2681" s="171" t="s">
        <v>836</v>
      </c>
      <c r="N2681" s="171" t="s">
        <v>842</v>
      </c>
      <c r="O2681" s="171" t="s">
        <v>843</v>
      </c>
      <c r="P2681" s="171" t="s">
        <v>841</v>
      </c>
    </row>
    <row r="2682" spans="11:16">
      <c r="K2682" s="339">
        <v>48368</v>
      </c>
      <c r="L2682" s="171" t="s">
        <v>837</v>
      </c>
      <c r="N2682" s="171" t="s">
        <v>842</v>
      </c>
      <c r="O2682" s="171" t="s">
        <v>843</v>
      </c>
      <c r="P2682" s="171" t="s">
        <v>841</v>
      </c>
    </row>
    <row r="2683" spans="11:16">
      <c r="K2683" s="339">
        <v>48369</v>
      </c>
      <c r="L2683" s="171" t="s">
        <v>838</v>
      </c>
      <c r="N2683" s="171" t="s">
        <v>842</v>
      </c>
      <c r="O2683" s="171" t="s">
        <v>843</v>
      </c>
      <c r="P2683" s="171" t="s">
        <v>841</v>
      </c>
    </row>
    <row r="2684" spans="11:16">
      <c r="K2684" s="339">
        <v>48370</v>
      </c>
      <c r="L2684" s="171" t="s">
        <v>839</v>
      </c>
      <c r="N2684" s="171" t="s">
        <v>842</v>
      </c>
      <c r="O2684" s="171" t="s">
        <v>843</v>
      </c>
      <c r="P2684" s="171" t="s">
        <v>841</v>
      </c>
    </row>
    <row r="2685" spans="11:16">
      <c r="K2685" s="339">
        <v>48371</v>
      </c>
      <c r="L2685" s="171" t="s">
        <v>840</v>
      </c>
      <c r="N2685" s="171" t="s">
        <v>842</v>
      </c>
      <c r="O2685" s="171" t="s">
        <v>843</v>
      </c>
      <c r="P2685" s="171" t="s">
        <v>841</v>
      </c>
    </row>
    <row r="2686" spans="11:16">
      <c r="K2686" s="339">
        <v>48372</v>
      </c>
      <c r="L2686" s="171" t="s">
        <v>833</v>
      </c>
      <c r="N2686" s="171" t="s">
        <v>841</v>
      </c>
      <c r="O2686" s="171" t="s">
        <v>842</v>
      </c>
      <c r="P2686" s="171" t="s">
        <v>843</v>
      </c>
    </row>
    <row r="2687" spans="11:16">
      <c r="K2687" s="339">
        <v>48373</v>
      </c>
      <c r="L2687" s="171" t="s">
        <v>835</v>
      </c>
      <c r="N2687" s="171" t="s">
        <v>841</v>
      </c>
      <c r="O2687" s="171" t="s">
        <v>842</v>
      </c>
      <c r="P2687" s="171" t="s">
        <v>843</v>
      </c>
    </row>
    <row r="2688" spans="11:16">
      <c r="K2688" s="339">
        <v>48374</v>
      </c>
      <c r="L2688" s="171" t="s">
        <v>836</v>
      </c>
      <c r="N2688" s="171" t="s">
        <v>841</v>
      </c>
      <c r="O2688" s="171" t="s">
        <v>771</v>
      </c>
      <c r="P2688" s="171" t="s">
        <v>843</v>
      </c>
    </row>
    <row r="2689" spans="11:16">
      <c r="K2689" s="339">
        <v>48375</v>
      </c>
      <c r="L2689" s="171" t="s">
        <v>837</v>
      </c>
      <c r="N2689" s="171" t="s">
        <v>841</v>
      </c>
      <c r="O2689" s="171" t="s">
        <v>842</v>
      </c>
      <c r="P2689" s="171" t="s">
        <v>843</v>
      </c>
    </row>
    <row r="2690" spans="11:16">
      <c r="K2690" s="339">
        <v>48376</v>
      </c>
      <c r="L2690" s="171" t="s">
        <v>838</v>
      </c>
      <c r="N2690" s="171" t="s">
        <v>841</v>
      </c>
      <c r="O2690" s="171" t="s">
        <v>842</v>
      </c>
      <c r="P2690" s="171" t="s">
        <v>772</v>
      </c>
    </row>
    <row r="2691" spans="11:16">
      <c r="K2691" s="339">
        <v>48377</v>
      </c>
      <c r="L2691" s="171" t="s">
        <v>839</v>
      </c>
      <c r="N2691" s="171" t="s">
        <v>841</v>
      </c>
      <c r="O2691" s="171" t="s">
        <v>842</v>
      </c>
      <c r="P2691" s="171" t="s">
        <v>843</v>
      </c>
    </row>
    <row r="2692" spans="11:16">
      <c r="K2692" s="339">
        <v>48378</v>
      </c>
      <c r="L2692" s="171" t="s">
        <v>840</v>
      </c>
      <c r="N2692" s="171" t="s">
        <v>841</v>
      </c>
      <c r="O2692" s="171" t="s">
        <v>842</v>
      </c>
      <c r="P2692" s="171" t="s">
        <v>843</v>
      </c>
    </row>
    <row r="2693" spans="11:16">
      <c r="K2693" s="339">
        <v>48379</v>
      </c>
      <c r="L2693" s="171" t="s">
        <v>833</v>
      </c>
      <c r="N2693" s="171" t="s">
        <v>843</v>
      </c>
      <c r="O2693" s="171" t="s">
        <v>841</v>
      </c>
      <c r="P2693" s="171" t="s">
        <v>842</v>
      </c>
    </row>
    <row r="2694" spans="11:16">
      <c r="K2694" s="339">
        <v>48380</v>
      </c>
      <c r="L2694" s="171" t="s">
        <v>835</v>
      </c>
      <c r="N2694" s="171" t="s">
        <v>843</v>
      </c>
      <c r="O2694" s="171" t="s">
        <v>841</v>
      </c>
      <c r="P2694" s="171" t="s">
        <v>842</v>
      </c>
    </row>
    <row r="2695" spans="11:16">
      <c r="K2695" s="339">
        <v>48381</v>
      </c>
      <c r="L2695" s="171" t="s">
        <v>836</v>
      </c>
      <c r="N2695" s="171" t="s">
        <v>843</v>
      </c>
      <c r="O2695" s="171" t="s">
        <v>841</v>
      </c>
      <c r="P2695" s="171" t="s">
        <v>842</v>
      </c>
    </row>
    <row r="2696" spans="11:16">
      <c r="K2696" s="339">
        <v>48382</v>
      </c>
      <c r="L2696" s="171" t="s">
        <v>837</v>
      </c>
      <c r="N2696" s="171" t="s">
        <v>843</v>
      </c>
      <c r="O2696" s="171" t="s">
        <v>847</v>
      </c>
      <c r="P2696" s="171" t="s">
        <v>842</v>
      </c>
    </row>
    <row r="2697" spans="11:16">
      <c r="K2697" s="339">
        <v>48383</v>
      </c>
      <c r="L2697" s="171" t="s">
        <v>838</v>
      </c>
      <c r="N2697" s="171" t="s">
        <v>843</v>
      </c>
      <c r="O2697" s="171" t="s">
        <v>841</v>
      </c>
      <c r="P2697" s="171" t="s">
        <v>842</v>
      </c>
    </row>
    <row r="2698" spans="11:16">
      <c r="K2698" s="339">
        <v>48384</v>
      </c>
      <c r="L2698" s="171" t="s">
        <v>839</v>
      </c>
      <c r="N2698" s="171" t="s">
        <v>843</v>
      </c>
      <c r="O2698" s="171" t="s">
        <v>770</v>
      </c>
      <c r="P2698" s="171" t="s">
        <v>842</v>
      </c>
    </row>
    <row r="2699" spans="11:16">
      <c r="K2699" s="339">
        <v>48385</v>
      </c>
      <c r="L2699" s="171" t="s">
        <v>840</v>
      </c>
      <c r="N2699" s="171" t="s">
        <v>843</v>
      </c>
      <c r="O2699" s="171" t="s">
        <v>841</v>
      </c>
      <c r="P2699" s="171" t="s">
        <v>842</v>
      </c>
    </row>
    <row r="2700" spans="11:16">
      <c r="K2700" s="339">
        <v>48386</v>
      </c>
      <c r="L2700" s="171" t="s">
        <v>833</v>
      </c>
      <c r="N2700" s="171" t="s">
        <v>842</v>
      </c>
      <c r="O2700" s="171" t="s">
        <v>843</v>
      </c>
      <c r="P2700" s="171" t="s">
        <v>841</v>
      </c>
    </row>
    <row r="2701" spans="11:16">
      <c r="K2701" s="339">
        <v>48387</v>
      </c>
      <c r="L2701" s="171" t="s">
        <v>835</v>
      </c>
      <c r="N2701" s="171" t="s">
        <v>842</v>
      </c>
      <c r="O2701" s="171" t="s">
        <v>843</v>
      </c>
      <c r="P2701" s="171" t="s">
        <v>841</v>
      </c>
    </row>
    <row r="2702" spans="11:16">
      <c r="K2702" s="339">
        <v>48388</v>
      </c>
      <c r="L2702" s="171" t="s">
        <v>836</v>
      </c>
      <c r="N2702" s="171" t="s">
        <v>842</v>
      </c>
      <c r="O2702" s="171" t="s">
        <v>843</v>
      </c>
      <c r="P2702" s="171" t="s">
        <v>841</v>
      </c>
    </row>
    <row r="2703" spans="11:16">
      <c r="K2703" s="339">
        <v>48389</v>
      </c>
      <c r="L2703" s="171" t="s">
        <v>837</v>
      </c>
      <c r="N2703" s="171" t="s">
        <v>842</v>
      </c>
      <c r="O2703" s="171" t="s">
        <v>843</v>
      </c>
      <c r="P2703" s="171" t="s">
        <v>841</v>
      </c>
    </row>
    <row r="2704" spans="11:16">
      <c r="K2704" s="339">
        <v>48390</v>
      </c>
      <c r="L2704" s="171" t="s">
        <v>838</v>
      </c>
      <c r="N2704" s="171" t="s">
        <v>842</v>
      </c>
      <c r="O2704" s="171" t="s">
        <v>843</v>
      </c>
      <c r="P2704" s="171" t="s">
        <v>841</v>
      </c>
    </row>
    <row r="2705" spans="11:16">
      <c r="K2705" s="339">
        <v>48391</v>
      </c>
      <c r="L2705" s="171" t="s">
        <v>839</v>
      </c>
      <c r="N2705" s="171" t="s">
        <v>842</v>
      </c>
      <c r="O2705" s="171" t="s">
        <v>843</v>
      </c>
      <c r="P2705" s="171" t="s">
        <v>841</v>
      </c>
    </row>
    <row r="2706" spans="11:16">
      <c r="K2706" s="339">
        <v>48392</v>
      </c>
      <c r="L2706" s="171" t="s">
        <v>840</v>
      </c>
      <c r="N2706" s="171" t="s">
        <v>842</v>
      </c>
      <c r="O2706" s="171" t="s">
        <v>843</v>
      </c>
      <c r="P2706" s="171" t="s">
        <v>841</v>
      </c>
    </row>
    <row r="2707" spans="11:16">
      <c r="K2707" s="339">
        <v>48393</v>
      </c>
      <c r="L2707" s="171" t="s">
        <v>833</v>
      </c>
      <c r="N2707" s="171" t="s">
        <v>841</v>
      </c>
      <c r="O2707" s="171" t="s">
        <v>771</v>
      </c>
      <c r="P2707" s="171" t="s">
        <v>843</v>
      </c>
    </row>
    <row r="2708" spans="11:16">
      <c r="K2708" s="339">
        <v>48394</v>
      </c>
      <c r="L2708" s="171" t="s">
        <v>835</v>
      </c>
      <c r="N2708" s="171" t="s">
        <v>847</v>
      </c>
      <c r="O2708" s="171" t="s">
        <v>842</v>
      </c>
      <c r="P2708" s="171" t="s">
        <v>843</v>
      </c>
    </row>
    <row r="2709" spans="11:16">
      <c r="K2709" s="339">
        <v>48395</v>
      </c>
      <c r="L2709" s="171" t="s">
        <v>836</v>
      </c>
      <c r="N2709" s="171" t="s">
        <v>841</v>
      </c>
      <c r="O2709" s="171" t="s">
        <v>842</v>
      </c>
      <c r="P2709" s="171" t="s">
        <v>843</v>
      </c>
    </row>
    <row r="2710" spans="11:16">
      <c r="K2710" s="339">
        <v>48396</v>
      </c>
      <c r="L2710" s="171" t="s">
        <v>837</v>
      </c>
      <c r="N2710" s="171" t="s">
        <v>841</v>
      </c>
      <c r="O2710" s="171" t="s">
        <v>842</v>
      </c>
      <c r="P2710" s="171" t="s">
        <v>843</v>
      </c>
    </row>
    <row r="2711" spans="11:16">
      <c r="K2711" s="339">
        <v>48397</v>
      </c>
      <c r="L2711" s="171" t="s">
        <v>838</v>
      </c>
      <c r="N2711" s="171" t="s">
        <v>841</v>
      </c>
      <c r="O2711" s="171" t="s">
        <v>842</v>
      </c>
      <c r="P2711" s="171" t="s">
        <v>843</v>
      </c>
    </row>
    <row r="2712" spans="11:16">
      <c r="K2712" s="339">
        <v>48398</v>
      </c>
      <c r="L2712" s="171" t="s">
        <v>839</v>
      </c>
      <c r="N2712" s="171" t="s">
        <v>841</v>
      </c>
      <c r="O2712" s="171" t="s">
        <v>842</v>
      </c>
      <c r="P2712" s="171" t="s">
        <v>843</v>
      </c>
    </row>
    <row r="2713" spans="11:16">
      <c r="K2713" s="339">
        <v>48399</v>
      </c>
      <c r="L2713" s="171" t="s">
        <v>840</v>
      </c>
      <c r="N2713" s="171" t="s">
        <v>841</v>
      </c>
      <c r="O2713" s="171" t="s">
        <v>842</v>
      </c>
      <c r="P2713" s="171" t="s">
        <v>843</v>
      </c>
    </row>
    <row r="2714" spans="11:16">
      <c r="K2714" s="339">
        <v>48400</v>
      </c>
      <c r="L2714" s="171" t="s">
        <v>833</v>
      </c>
      <c r="N2714" s="171" t="s">
        <v>843</v>
      </c>
      <c r="O2714" s="171" t="s">
        <v>841</v>
      </c>
      <c r="P2714" s="171" t="s">
        <v>842</v>
      </c>
    </row>
    <row r="2715" spans="11:16">
      <c r="K2715" s="339">
        <v>48401</v>
      </c>
      <c r="L2715" s="171" t="s">
        <v>835</v>
      </c>
      <c r="N2715" s="171" t="s">
        <v>772</v>
      </c>
      <c r="O2715" s="171" t="s">
        <v>841</v>
      </c>
      <c r="P2715" s="171" t="s">
        <v>842</v>
      </c>
    </row>
    <row r="2716" spans="11:16">
      <c r="K2716" s="339">
        <v>48402</v>
      </c>
      <c r="L2716" s="171" t="s">
        <v>836</v>
      </c>
      <c r="N2716" s="171" t="s">
        <v>843</v>
      </c>
      <c r="O2716" s="171" t="s">
        <v>841</v>
      </c>
      <c r="P2716" s="171" t="s">
        <v>842</v>
      </c>
    </row>
    <row r="2717" spans="11:16">
      <c r="K2717" s="339">
        <v>48403</v>
      </c>
      <c r="L2717" s="171" t="s">
        <v>837</v>
      </c>
      <c r="N2717" s="171" t="s">
        <v>843</v>
      </c>
      <c r="O2717" s="171" t="s">
        <v>841</v>
      </c>
      <c r="P2717" s="171" t="s">
        <v>771</v>
      </c>
    </row>
    <row r="2718" spans="11:16">
      <c r="K2718" s="339">
        <v>48404</v>
      </c>
      <c r="L2718" s="171" t="s">
        <v>838</v>
      </c>
      <c r="N2718" s="171" t="s">
        <v>843</v>
      </c>
      <c r="O2718" s="171" t="s">
        <v>770</v>
      </c>
      <c r="P2718" s="171" t="s">
        <v>842</v>
      </c>
    </row>
    <row r="2719" spans="11:16">
      <c r="K2719" s="339">
        <v>48405</v>
      </c>
      <c r="L2719" s="171" t="s">
        <v>839</v>
      </c>
      <c r="N2719" s="171" t="s">
        <v>843</v>
      </c>
      <c r="O2719" s="171" t="s">
        <v>841</v>
      </c>
      <c r="P2719" s="171" t="s">
        <v>842</v>
      </c>
    </row>
    <row r="2720" spans="11:16">
      <c r="K2720" s="339">
        <v>48406</v>
      </c>
      <c r="L2720" s="171" t="s">
        <v>840</v>
      </c>
      <c r="N2720" s="171" t="s">
        <v>843</v>
      </c>
      <c r="O2720" s="171" t="s">
        <v>841</v>
      </c>
      <c r="P2720" s="171" t="s">
        <v>842</v>
      </c>
    </row>
    <row r="2721" spans="11:16">
      <c r="K2721" s="339">
        <v>48407</v>
      </c>
      <c r="L2721" s="171" t="s">
        <v>833</v>
      </c>
      <c r="N2721" s="171" t="s">
        <v>842</v>
      </c>
      <c r="O2721" s="171" t="s">
        <v>843</v>
      </c>
      <c r="P2721" s="171" t="s">
        <v>841</v>
      </c>
    </row>
    <row r="2722" spans="11:16">
      <c r="K2722" s="339">
        <v>48408</v>
      </c>
      <c r="L2722" s="171" t="s">
        <v>835</v>
      </c>
      <c r="N2722" s="171" t="s">
        <v>848</v>
      </c>
      <c r="O2722" s="171" t="s">
        <v>843</v>
      </c>
      <c r="P2722" s="171" t="s">
        <v>841</v>
      </c>
    </row>
    <row r="2723" spans="11:16">
      <c r="K2723" s="339">
        <v>48409</v>
      </c>
      <c r="L2723" s="171" t="s">
        <v>836</v>
      </c>
      <c r="N2723" s="171" t="s">
        <v>842</v>
      </c>
      <c r="O2723" s="171" t="s">
        <v>843</v>
      </c>
      <c r="P2723" s="171" t="s">
        <v>841</v>
      </c>
    </row>
    <row r="2724" spans="11:16">
      <c r="K2724" s="339">
        <v>48410</v>
      </c>
      <c r="L2724" s="171" t="s">
        <v>837</v>
      </c>
      <c r="N2724" s="171" t="s">
        <v>771</v>
      </c>
      <c r="O2724" s="171" t="s">
        <v>843</v>
      </c>
      <c r="P2724" s="171" t="s">
        <v>841</v>
      </c>
    </row>
    <row r="2725" spans="11:16">
      <c r="K2725" s="339">
        <v>48411</v>
      </c>
      <c r="L2725" s="171" t="s">
        <v>838</v>
      </c>
      <c r="N2725" s="171" t="s">
        <v>842</v>
      </c>
      <c r="O2725" s="171" t="s">
        <v>843</v>
      </c>
      <c r="P2725" s="171" t="s">
        <v>841</v>
      </c>
    </row>
    <row r="2726" spans="11:16">
      <c r="K2726" s="339">
        <v>48412</v>
      </c>
      <c r="L2726" s="171" t="s">
        <v>839</v>
      </c>
      <c r="N2726" s="171" t="s">
        <v>842</v>
      </c>
      <c r="O2726" s="171" t="s">
        <v>849</v>
      </c>
      <c r="P2726" s="171" t="s">
        <v>841</v>
      </c>
    </row>
    <row r="2727" spans="11:16">
      <c r="K2727" s="339">
        <v>48413</v>
      </c>
      <c r="L2727" s="171" t="s">
        <v>840</v>
      </c>
      <c r="N2727" s="171" t="s">
        <v>842</v>
      </c>
      <c r="O2727" s="171" t="s">
        <v>772</v>
      </c>
      <c r="P2727" s="171" t="s">
        <v>841</v>
      </c>
    </row>
    <row r="2728" spans="11:16">
      <c r="K2728" s="339">
        <v>48414</v>
      </c>
      <c r="L2728" s="171" t="s">
        <v>833</v>
      </c>
      <c r="N2728" s="171" t="s">
        <v>841</v>
      </c>
      <c r="O2728" s="171" t="s">
        <v>771</v>
      </c>
      <c r="P2728" s="171" t="s">
        <v>843</v>
      </c>
    </row>
    <row r="2729" spans="11:16">
      <c r="K2729" s="339">
        <v>48415</v>
      </c>
      <c r="L2729" s="171" t="s">
        <v>835</v>
      </c>
      <c r="N2729" s="171" t="s">
        <v>841</v>
      </c>
      <c r="O2729" s="171" t="s">
        <v>842</v>
      </c>
      <c r="P2729" s="171" t="s">
        <v>843</v>
      </c>
    </row>
    <row r="2730" spans="11:16">
      <c r="K2730" s="339">
        <v>48416</v>
      </c>
      <c r="L2730" s="171" t="s">
        <v>836</v>
      </c>
      <c r="N2730" s="171" t="s">
        <v>841</v>
      </c>
      <c r="O2730" s="171" t="s">
        <v>842</v>
      </c>
      <c r="P2730" s="171" t="s">
        <v>843</v>
      </c>
    </row>
    <row r="2731" spans="11:16">
      <c r="K2731" s="339">
        <v>48417</v>
      </c>
      <c r="L2731" s="171" t="s">
        <v>837</v>
      </c>
      <c r="N2731" s="171" t="s">
        <v>841</v>
      </c>
      <c r="O2731" s="171" t="s">
        <v>842</v>
      </c>
      <c r="P2731" s="171" t="s">
        <v>843</v>
      </c>
    </row>
    <row r="2732" spans="11:16">
      <c r="K2732" s="339">
        <v>48418</v>
      </c>
      <c r="L2732" s="171" t="s">
        <v>838</v>
      </c>
      <c r="N2732" s="171" t="s">
        <v>770</v>
      </c>
      <c r="O2732" s="171" t="s">
        <v>842</v>
      </c>
      <c r="P2732" s="171" t="s">
        <v>843</v>
      </c>
    </row>
    <row r="2733" spans="11:16">
      <c r="K2733" s="339">
        <v>48419</v>
      </c>
      <c r="L2733" s="171" t="s">
        <v>839</v>
      </c>
      <c r="N2733" s="171" t="s">
        <v>841</v>
      </c>
      <c r="O2733" s="171" t="s">
        <v>842</v>
      </c>
      <c r="P2733" s="171" t="s">
        <v>843</v>
      </c>
    </row>
    <row r="2734" spans="11:16">
      <c r="K2734" s="339">
        <v>48420</v>
      </c>
      <c r="L2734" s="171" t="s">
        <v>840</v>
      </c>
      <c r="N2734" s="171" t="s">
        <v>841</v>
      </c>
      <c r="O2734" s="171" t="s">
        <v>842</v>
      </c>
      <c r="P2734" s="171" t="s">
        <v>843</v>
      </c>
    </row>
    <row r="2735" spans="11:16">
      <c r="K2735" s="339">
        <v>48421</v>
      </c>
      <c r="L2735" s="171" t="s">
        <v>833</v>
      </c>
      <c r="N2735" s="171" t="s">
        <v>843</v>
      </c>
      <c r="O2735" s="171" t="s">
        <v>841</v>
      </c>
      <c r="P2735" s="171" t="s">
        <v>842</v>
      </c>
    </row>
    <row r="2736" spans="11:16">
      <c r="K2736" s="339">
        <v>48422</v>
      </c>
      <c r="L2736" s="171" t="s">
        <v>835</v>
      </c>
      <c r="N2736" s="171" t="s">
        <v>843</v>
      </c>
      <c r="O2736" s="171" t="s">
        <v>841</v>
      </c>
      <c r="P2736" s="171" t="s">
        <v>842</v>
      </c>
    </row>
    <row r="2737" spans="11:16">
      <c r="K2737" s="339">
        <v>48423</v>
      </c>
      <c r="L2737" s="171" t="s">
        <v>836</v>
      </c>
      <c r="N2737" s="171" t="s">
        <v>843</v>
      </c>
      <c r="O2737" s="171" t="s">
        <v>841</v>
      </c>
      <c r="P2737" s="171" t="s">
        <v>842</v>
      </c>
    </row>
    <row r="2738" spans="11:16">
      <c r="K2738" s="339">
        <v>48424</v>
      </c>
      <c r="L2738" s="171" t="s">
        <v>837</v>
      </c>
      <c r="N2738" s="171" t="s">
        <v>843</v>
      </c>
      <c r="O2738" s="171" t="s">
        <v>841</v>
      </c>
      <c r="P2738" s="171" t="s">
        <v>842</v>
      </c>
    </row>
    <row r="2739" spans="11:16">
      <c r="K2739" s="339">
        <v>48425</v>
      </c>
      <c r="L2739" s="171" t="s">
        <v>838</v>
      </c>
      <c r="N2739" s="171" t="s">
        <v>843</v>
      </c>
      <c r="O2739" s="171" t="s">
        <v>841</v>
      </c>
      <c r="P2739" s="171" t="s">
        <v>842</v>
      </c>
    </row>
    <row r="2740" spans="11:16">
      <c r="K2740" s="339">
        <v>48426</v>
      </c>
      <c r="L2740" s="171" t="s">
        <v>839</v>
      </c>
      <c r="N2740" s="171" t="s">
        <v>849</v>
      </c>
      <c r="O2740" s="171" t="s">
        <v>841</v>
      </c>
      <c r="P2740" s="171" t="s">
        <v>842</v>
      </c>
    </row>
    <row r="2741" spans="11:16">
      <c r="K2741" s="339">
        <v>48427</v>
      </c>
      <c r="L2741" s="171" t="s">
        <v>840</v>
      </c>
      <c r="N2741" s="171" t="s">
        <v>843</v>
      </c>
      <c r="O2741" s="171" t="s">
        <v>841</v>
      </c>
      <c r="P2741" s="171" t="s">
        <v>842</v>
      </c>
    </row>
    <row r="2742" spans="11:16">
      <c r="K2742" s="339">
        <v>48428</v>
      </c>
      <c r="L2742" s="171" t="s">
        <v>833</v>
      </c>
      <c r="N2742" s="171" t="s">
        <v>842</v>
      </c>
      <c r="O2742" s="171" t="s">
        <v>843</v>
      </c>
      <c r="P2742" s="171" t="s">
        <v>841</v>
      </c>
    </row>
    <row r="2743" spans="11:16">
      <c r="K2743" s="339">
        <v>48429</v>
      </c>
      <c r="L2743" s="171" t="s">
        <v>835</v>
      </c>
      <c r="N2743" s="171" t="s">
        <v>842</v>
      </c>
      <c r="O2743" s="171" t="s">
        <v>843</v>
      </c>
      <c r="P2743" s="171" t="s">
        <v>841</v>
      </c>
    </row>
    <row r="2744" spans="11:16">
      <c r="K2744" s="339">
        <v>48430</v>
      </c>
      <c r="L2744" s="171" t="s">
        <v>836</v>
      </c>
      <c r="N2744" s="171" t="s">
        <v>842</v>
      </c>
      <c r="O2744" s="171" t="s">
        <v>843</v>
      </c>
      <c r="P2744" s="171" t="s">
        <v>841</v>
      </c>
    </row>
    <row r="2745" spans="11:16">
      <c r="K2745" s="339">
        <v>48431</v>
      </c>
      <c r="L2745" s="171" t="s">
        <v>837</v>
      </c>
      <c r="N2745" s="171" t="s">
        <v>842</v>
      </c>
      <c r="O2745" s="171" t="s">
        <v>843</v>
      </c>
      <c r="P2745" s="171" t="s">
        <v>841</v>
      </c>
    </row>
    <row r="2746" spans="11:16">
      <c r="K2746" s="339">
        <v>48432</v>
      </c>
      <c r="L2746" s="171" t="s">
        <v>838</v>
      </c>
      <c r="N2746" s="171" t="s">
        <v>842</v>
      </c>
      <c r="O2746" s="171" t="s">
        <v>843</v>
      </c>
      <c r="P2746" s="171" t="s">
        <v>841</v>
      </c>
    </row>
    <row r="2747" spans="11:16">
      <c r="K2747" s="339">
        <v>48433</v>
      </c>
      <c r="L2747" s="171" t="s">
        <v>839</v>
      </c>
      <c r="N2747" s="171" t="s">
        <v>771</v>
      </c>
      <c r="O2747" s="171" t="s">
        <v>843</v>
      </c>
      <c r="P2747" s="171" t="s">
        <v>841</v>
      </c>
    </row>
    <row r="2748" spans="11:16">
      <c r="K2748" s="339">
        <v>48434</v>
      </c>
      <c r="L2748" s="171" t="s">
        <v>840</v>
      </c>
      <c r="N2748" s="171" t="s">
        <v>842</v>
      </c>
      <c r="O2748" s="171" t="s">
        <v>843</v>
      </c>
      <c r="P2748" s="171" t="s">
        <v>841</v>
      </c>
    </row>
    <row r="2749" spans="11:16">
      <c r="K2749" s="339">
        <v>48435</v>
      </c>
      <c r="L2749" s="171" t="s">
        <v>833</v>
      </c>
      <c r="N2749" s="171" t="s">
        <v>841</v>
      </c>
      <c r="O2749" s="171" t="s">
        <v>842</v>
      </c>
      <c r="P2749" s="171" t="s">
        <v>843</v>
      </c>
    </row>
    <row r="2750" spans="11:16">
      <c r="K2750" s="339">
        <v>48436</v>
      </c>
      <c r="L2750" s="171" t="s">
        <v>835</v>
      </c>
      <c r="N2750" s="171" t="s">
        <v>841</v>
      </c>
      <c r="O2750" s="171" t="s">
        <v>842</v>
      </c>
      <c r="P2750" s="171" t="s">
        <v>843</v>
      </c>
    </row>
    <row r="2751" spans="11:16">
      <c r="K2751" s="339">
        <v>48437</v>
      </c>
      <c r="L2751" s="171" t="s">
        <v>836</v>
      </c>
      <c r="N2751" s="171" t="s">
        <v>841</v>
      </c>
      <c r="O2751" s="171" t="s">
        <v>842</v>
      </c>
      <c r="P2751" s="171" t="s">
        <v>843</v>
      </c>
    </row>
    <row r="2752" spans="11:16">
      <c r="K2752" s="339">
        <v>48438</v>
      </c>
      <c r="L2752" s="171" t="s">
        <v>837</v>
      </c>
      <c r="N2752" s="171" t="s">
        <v>841</v>
      </c>
      <c r="O2752" s="171" t="s">
        <v>842</v>
      </c>
      <c r="P2752" s="171" t="s">
        <v>843</v>
      </c>
    </row>
    <row r="2753" spans="11:16">
      <c r="K2753" s="339">
        <v>48439</v>
      </c>
      <c r="L2753" s="171" t="s">
        <v>838</v>
      </c>
      <c r="N2753" s="171" t="s">
        <v>841</v>
      </c>
      <c r="O2753" s="171" t="s">
        <v>842</v>
      </c>
      <c r="P2753" s="171" t="s">
        <v>843</v>
      </c>
    </row>
    <row r="2754" spans="11:16">
      <c r="K2754" s="339">
        <v>48440</v>
      </c>
      <c r="L2754" s="171" t="s">
        <v>839</v>
      </c>
      <c r="N2754" s="171" t="s">
        <v>841</v>
      </c>
      <c r="O2754" s="171" t="s">
        <v>842</v>
      </c>
      <c r="P2754" s="171" t="s">
        <v>843</v>
      </c>
    </row>
    <row r="2755" spans="11:16">
      <c r="K2755" s="339">
        <v>48441</v>
      </c>
      <c r="L2755" s="171" t="s">
        <v>840</v>
      </c>
      <c r="N2755" s="171" t="s">
        <v>841</v>
      </c>
      <c r="O2755" s="171" t="s">
        <v>771</v>
      </c>
      <c r="P2755" s="171" t="s">
        <v>843</v>
      </c>
    </row>
    <row r="2756" spans="11:16">
      <c r="K2756" s="339">
        <v>48442</v>
      </c>
      <c r="L2756" s="171" t="s">
        <v>833</v>
      </c>
      <c r="N2756" s="171" t="s">
        <v>843</v>
      </c>
      <c r="O2756" s="171" t="s">
        <v>841</v>
      </c>
      <c r="P2756" s="171" t="s">
        <v>842</v>
      </c>
    </row>
    <row r="2757" spans="11:16">
      <c r="K2757" s="339">
        <v>48443</v>
      </c>
      <c r="L2757" s="171" t="s">
        <v>835</v>
      </c>
      <c r="N2757" s="171" t="s">
        <v>843</v>
      </c>
      <c r="O2757" s="171" t="s">
        <v>841</v>
      </c>
      <c r="P2757" s="171" t="s">
        <v>771</v>
      </c>
    </row>
    <row r="2758" spans="11:16">
      <c r="K2758" s="339">
        <v>48444</v>
      </c>
      <c r="L2758" s="171" t="s">
        <v>836</v>
      </c>
      <c r="N2758" s="171" t="s">
        <v>843</v>
      </c>
      <c r="O2758" s="171" t="s">
        <v>841</v>
      </c>
      <c r="P2758" s="171" t="s">
        <v>842</v>
      </c>
    </row>
    <row r="2759" spans="11:16">
      <c r="K2759" s="339">
        <v>48445</v>
      </c>
      <c r="L2759" s="171" t="s">
        <v>837</v>
      </c>
      <c r="N2759" s="171" t="s">
        <v>843</v>
      </c>
      <c r="O2759" s="171" t="s">
        <v>841</v>
      </c>
      <c r="P2759" s="171" t="s">
        <v>842</v>
      </c>
    </row>
    <row r="2760" spans="11:16">
      <c r="K2760" s="339">
        <v>48446</v>
      </c>
      <c r="L2760" s="171" t="s">
        <v>838</v>
      </c>
      <c r="N2760" s="171" t="s">
        <v>843</v>
      </c>
      <c r="O2760" s="171" t="s">
        <v>841</v>
      </c>
      <c r="P2760" s="171" t="s">
        <v>842</v>
      </c>
    </row>
    <row r="2761" spans="11:16">
      <c r="K2761" s="339">
        <v>48447</v>
      </c>
      <c r="L2761" s="171" t="s">
        <v>839</v>
      </c>
      <c r="N2761" s="171" t="s">
        <v>843</v>
      </c>
      <c r="O2761" s="171" t="s">
        <v>841</v>
      </c>
      <c r="P2761" s="171" t="s">
        <v>842</v>
      </c>
    </row>
    <row r="2762" spans="11:16">
      <c r="K2762" s="339">
        <v>48448</v>
      </c>
      <c r="L2762" s="171" t="s">
        <v>840</v>
      </c>
      <c r="N2762" s="171" t="s">
        <v>843</v>
      </c>
      <c r="O2762" s="171" t="s">
        <v>841</v>
      </c>
      <c r="P2762" s="171" t="s">
        <v>842</v>
      </c>
    </row>
    <row r="2763" spans="11:16">
      <c r="K2763" s="339">
        <v>48449</v>
      </c>
      <c r="L2763" s="171" t="s">
        <v>833</v>
      </c>
      <c r="N2763" s="171" t="s">
        <v>842</v>
      </c>
      <c r="O2763" s="171" t="s">
        <v>843</v>
      </c>
      <c r="P2763" s="171" t="s">
        <v>841</v>
      </c>
    </row>
    <row r="2764" spans="11:16">
      <c r="K2764" s="339">
        <v>48450</v>
      </c>
      <c r="L2764" s="171" t="s">
        <v>835</v>
      </c>
      <c r="N2764" s="171" t="s">
        <v>771</v>
      </c>
      <c r="O2764" s="171" t="s">
        <v>843</v>
      </c>
      <c r="P2764" s="171" t="s">
        <v>841</v>
      </c>
    </row>
    <row r="2765" spans="11:16">
      <c r="K2765" s="339">
        <v>48451</v>
      </c>
      <c r="L2765" s="171" t="s">
        <v>836</v>
      </c>
      <c r="N2765" s="171" t="s">
        <v>842</v>
      </c>
      <c r="O2765" s="171" t="s">
        <v>843</v>
      </c>
      <c r="P2765" s="171" t="s">
        <v>841</v>
      </c>
    </row>
    <row r="2766" spans="11:16">
      <c r="K2766" s="339">
        <v>48452</v>
      </c>
      <c r="L2766" s="171" t="s">
        <v>837</v>
      </c>
      <c r="N2766" s="171" t="s">
        <v>771</v>
      </c>
      <c r="O2766" s="171" t="s">
        <v>843</v>
      </c>
      <c r="P2766" s="171" t="s">
        <v>847</v>
      </c>
    </row>
    <row r="2767" spans="11:16">
      <c r="K2767" s="339">
        <v>48453</v>
      </c>
      <c r="L2767" s="171" t="s">
        <v>838</v>
      </c>
      <c r="N2767" s="171" t="s">
        <v>842</v>
      </c>
      <c r="O2767" s="171" t="s">
        <v>843</v>
      </c>
      <c r="P2767" s="171" t="s">
        <v>841</v>
      </c>
    </row>
    <row r="2768" spans="11:16">
      <c r="K2768" s="339">
        <v>48454</v>
      </c>
      <c r="L2768" s="171" t="s">
        <v>839</v>
      </c>
      <c r="N2768" s="171" t="s">
        <v>842</v>
      </c>
      <c r="O2768" s="171" t="s">
        <v>843</v>
      </c>
      <c r="P2768" s="171" t="s">
        <v>841</v>
      </c>
    </row>
    <row r="2769" spans="11:16">
      <c r="K2769" s="339">
        <v>48455</v>
      </c>
      <c r="L2769" s="171" t="s">
        <v>840</v>
      </c>
      <c r="N2769" s="171" t="s">
        <v>842</v>
      </c>
      <c r="O2769" s="171" t="s">
        <v>843</v>
      </c>
      <c r="P2769" s="171" t="s">
        <v>841</v>
      </c>
    </row>
    <row r="2770" spans="11:16">
      <c r="K2770" s="339">
        <v>48456</v>
      </c>
      <c r="L2770" s="171" t="s">
        <v>833</v>
      </c>
      <c r="N2770" s="171" t="s">
        <v>841</v>
      </c>
      <c r="O2770" s="171" t="s">
        <v>842</v>
      </c>
      <c r="P2770" s="171" t="s">
        <v>843</v>
      </c>
    </row>
    <row r="2771" spans="11:16">
      <c r="K2771" s="339">
        <v>48457</v>
      </c>
      <c r="L2771" s="171" t="s">
        <v>835</v>
      </c>
      <c r="N2771" s="171" t="s">
        <v>841</v>
      </c>
      <c r="O2771" s="171" t="s">
        <v>842</v>
      </c>
      <c r="P2771" s="171" t="s">
        <v>843</v>
      </c>
    </row>
    <row r="2772" spans="11:16">
      <c r="K2772" s="339">
        <v>48458</v>
      </c>
      <c r="L2772" s="171" t="s">
        <v>836</v>
      </c>
      <c r="N2772" s="171" t="s">
        <v>841</v>
      </c>
      <c r="O2772" s="171" t="s">
        <v>842</v>
      </c>
      <c r="P2772" s="171" t="s">
        <v>843</v>
      </c>
    </row>
    <row r="2773" spans="11:16">
      <c r="K2773" s="339">
        <v>48459</v>
      </c>
      <c r="L2773" s="171" t="s">
        <v>837</v>
      </c>
      <c r="N2773" s="171" t="s">
        <v>841</v>
      </c>
      <c r="O2773" s="171" t="s">
        <v>842</v>
      </c>
      <c r="P2773" s="171" t="s">
        <v>772</v>
      </c>
    </row>
    <row r="2774" spans="11:16">
      <c r="K2774" s="339">
        <v>48460</v>
      </c>
      <c r="L2774" s="171" t="s">
        <v>838</v>
      </c>
      <c r="N2774" s="171" t="s">
        <v>841</v>
      </c>
      <c r="O2774" s="171" t="s">
        <v>842</v>
      </c>
      <c r="P2774" s="171" t="s">
        <v>843</v>
      </c>
    </row>
    <row r="2775" spans="11:16">
      <c r="K2775" s="339">
        <v>48461</v>
      </c>
      <c r="L2775" s="171" t="s">
        <v>839</v>
      </c>
      <c r="N2775" s="171" t="s">
        <v>841</v>
      </c>
      <c r="O2775" s="171" t="s">
        <v>842</v>
      </c>
      <c r="P2775" s="171" t="s">
        <v>843</v>
      </c>
    </row>
    <row r="2776" spans="11:16">
      <c r="K2776" s="339">
        <v>48462</v>
      </c>
      <c r="L2776" s="171" t="s">
        <v>840</v>
      </c>
      <c r="N2776" s="171" t="s">
        <v>841</v>
      </c>
      <c r="O2776" s="171" t="s">
        <v>771</v>
      </c>
      <c r="P2776" s="171" t="s">
        <v>843</v>
      </c>
    </row>
    <row r="2777" spans="11:16">
      <c r="K2777" s="339">
        <v>48463</v>
      </c>
      <c r="L2777" s="171" t="s">
        <v>833</v>
      </c>
      <c r="N2777" s="171" t="s">
        <v>772</v>
      </c>
      <c r="O2777" s="171" t="s">
        <v>841</v>
      </c>
      <c r="P2777" s="171" t="s">
        <v>842</v>
      </c>
    </row>
    <row r="2778" spans="11:16">
      <c r="K2778" s="339">
        <v>48464</v>
      </c>
      <c r="L2778" s="171" t="s">
        <v>835</v>
      </c>
      <c r="N2778" s="171" t="s">
        <v>843</v>
      </c>
      <c r="O2778" s="171" t="s">
        <v>841</v>
      </c>
      <c r="P2778" s="171" t="s">
        <v>842</v>
      </c>
    </row>
    <row r="2779" spans="11:16">
      <c r="K2779" s="339">
        <v>48465</v>
      </c>
      <c r="L2779" s="171" t="s">
        <v>836</v>
      </c>
      <c r="N2779" s="171" t="s">
        <v>843</v>
      </c>
      <c r="O2779" s="171" t="s">
        <v>841</v>
      </c>
      <c r="P2779" s="171" t="s">
        <v>842</v>
      </c>
    </row>
    <row r="2780" spans="11:16">
      <c r="K2780" s="339">
        <v>48466</v>
      </c>
      <c r="L2780" s="171" t="s">
        <v>837</v>
      </c>
      <c r="N2780" s="171" t="s">
        <v>843</v>
      </c>
      <c r="O2780" s="171" t="s">
        <v>841</v>
      </c>
      <c r="P2780" s="171" t="s">
        <v>848</v>
      </c>
    </row>
    <row r="2781" spans="11:16">
      <c r="K2781" s="339">
        <v>48467</v>
      </c>
      <c r="L2781" s="171" t="s">
        <v>838</v>
      </c>
      <c r="N2781" s="171" t="s">
        <v>843</v>
      </c>
      <c r="O2781" s="171" t="s">
        <v>841</v>
      </c>
      <c r="P2781" s="171" t="s">
        <v>842</v>
      </c>
    </row>
    <row r="2782" spans="11:16">
      <c r="K2782" s="339">
        <v>48468</v>
      </c>
      <c r="L2782" s="171" t="s">
        <v>839</v>
      </c>
      <c r="N2782" s="171" t="s">
        <v>843</v>
      </c>
      <c r="O2782" s="171" t="s">
        <v>841</v>
      </c>
      <c r="P2782" s="171" t="s">
        <v>771</v>
      </c>
    </row>
    <row r="2783" spans="11:16">
      <c r="K2783" s="339">
        <v>48469</v>
      </c>
      <c r="L2783" s="171" t="s">
        <v>840</v>
      </c>
      <c r="N2783" s="171" t="s">
        <v>843</v>
      </c>
      <c r="O2783" s="171" t="s">
        <v>841</v>
      </c>
      <c r="P2783" s="171" t="s">
        <v>842</v>
      </c>
    </row>
    <row r="2784" spans="11:16">
      <c r="K2784" s="339">
        <v>48470</v>
      </c>
      <c r="L2784" s="171" t="s">
        <v>833</v>
      </c>
      <c r="N2784" s="171" t="s">
        <v>842</v>
      </c>
      <c r="O2784" s="171" t="s">
        <v>843</v>
      </c>
      <c r="P2784" s="171" t="s">
        <v>841</v>
      </c>
    </row>
    <row r="2785" spans="11:16">
      <c r="K2785" s="339">
        <v>48471</v>
      </c>
      <c r="L2785" s="171" t="s">
        <v>835</v>
      </c>
      <c r="N2785" s="171" t="s">
        <v>848</v>
      </c>
      <c r="O2785" s="171" t="s">
        <v>843</v>
      </c>
      <c r="P2785" s="171" t="s">
        <v>841</v>
      </c>
    </row>
    <row r="2786" spans="11:16">
      <c r="K2786" s="339">
        <v>48472</v>
      </c>
      <c r="L2786" s="171" t="s">
        <v>836</v>
      </c>
      <c r="N2786" s="171" t="s">
        <v>771</v>
      </c>
      <c r="O2786" s="171" t="s">
        <v>843</v>
      </c>
      <c r="P2786" s="171" t="s">
        <v>841</v>
      </c>
    </row>
    <row r="2787" spans="11:16">
      <c r="K2787" s="339">
        <v>48473</v>
      </c>
      <c r="L2787" s="171" t="s">
        <v>837</v>
      </c>
      <c r="N2787" s="171" t="s">
        <v>771</v>
      </c>
      <c r="O2787" s="171" t="s">
        <v>843</v>
      </c>
      <c r="P2787" s="171" t="s">
        <v>841</v>
      </c>
    </row>
    <row r="2788" spans="11:16">
      <c r="K2788" s="339">
        <v>48474</v>
      </c>
      <c r="L2788" s="171" t="s">
        <v>838</v>
      </c>
      <c r="N2788" s="171" t="s">
        <v>842</v>
      </c>
      <c r="O2788" s="171" t="s">
        <v>843</v>
      </c>
      <c r="P2788" s="171" t="s">
        <v>841</v>
      </c>
    </row>
    <row r="2789" spans="11:16">
      <c r="K2789" s="339">
        <v>48475</v>
      </c>
      <c r="L2789" s="171" t="s">
        <v>839</v>
      </c>
      <c r="N2789" s="171" t="s">
        <v>842</v>
      </c>
      <c r="O2789" s="171" t="s">
        <v>843</v>
      </c>
      <c r="P2789" s="171" t="s">
        <v>841</v>
      </c>
    </row>
    <row r="2790" spans="11:16">
      <c r="K2790" s="339">
        <v>48476</v>
      </c>
      <c r="L2790" s="171" t="s">
        <v>840</v>
      </c>
      <c r="N2790" s="171" t="s">
        <v>842</v>
      </c>
      <c r="O2790" s="171" t="s">
        <v>843</v>
      </c>
      <c r="P2790" s="171" t="s">
        <v>770</v>
      </c>
    </row>
    <row r="2791" spans="11:16">
      <c r="K2791" s="339">
        <v>48477</v>
      </c>
      <c r="L2791" s="171" t="s">
        <v>833</v>
      </c>
      <c r="N2791" s="171" t="s">
        <v>841</v>
      </c>
      <c r="O2791" s="171" t="s">
        <v>842</v>
      </c>
      <c r="P2791" s="171" t="s">
        <v>772</v>
      </c>
    </row>
    <row r="2792" spans="11:16">
      <c r="K2792" s="339">
        <v>48478</v>
      </c>
      <c r="L2792" s="171" t="s">
        <v>835</v>
      </c>
      <c r="N2792" s="171" t="s">
        <v>841</v>
      </c>
      <c r="O2792" s="171" t="s">
        <v>842</v>
      </c>
      <c r="P2792" s="171" t="s">
        <v>843</v>
      </c>
    </row>
    <row r="2793" spans="11:16">
      <c r="K2793" s="339">
        <v>48479</v>
      </c>
      <c r="L2793" s="171" t="s">
        <v>836</v>
      </c>
      <c r="N2793" s="171" t="s">
        <v>841</v>
      </c>
      <c r="O2793" s="171" t="s">
        <v>842</v>
      </c>
      <c r="P2793" s="171" t="s">
        <v>843</v>
      </c>
    </row>
    <row r="2794" spans="11:16">
      <c r="K2794" s="339">
        <v>48480</v>
      </c>
      <c r="L2794" s="171" t="s">
        <v>837</v>
      </c>
      <c r="N2794" s="171" t="s">
        <v>841</v>
      </c>
      <c r="O2794" s="171" t="s">
        <v>842</v>
      </c>
      <c r="P2794" s="171" t="s">
        <v>843</v>
      </c>
    </row>
    <row r="2795" spans="11:16">
      <c r="K2795" s="339">
        <v>48481</v>
      </c>
      <c r="L2795" s="171" t="s">
        <v>838</v>
      </c>
      <c r="N2795" s="171" t="s">
        <v>841</v>
      </c>
      <c r="O2795" s="171" t="s">
        <v>842</v>
      </c>
      <c r="P2795" s="171" t="s">
        <v>843</v>
      </c>
    </row>
    <row r="2796" spans="11:16">
      <c r="K2796" s="339">
        <v>48482</v>
      </c>
      <c r="L2796" s="171" t="s">
        <v>839</v>
      </c>
      <c r="N2796" s="171" t="s">
        <v>841</v>
      </c>
      <c r="O2796" s="171" t="s">
        <v>842</v>
      </c>
      <c r="P2796" s="171" t="s">
        <v>843</v>
      </c>
    </row>
    <row r="2797" spans="11:16">
      <c r="K2797" s="339">
        <v>48483</v>
      </c>
      <c r="L2797" s="171" t="s">
        <v>840</v>
      </c>
      <c r="N2797" s="171" t="s">
        <v>841</v>
      </c>
      <c r="O2797" s="171" t="s">
        <v>842</v>
      </c>
      <c r="P2797" s="171" t="s">
        <v>843</v>
      </c>
    </row>
    <row r="2798" spans="11:16">
      <c r="K2798" s="339">
        <v>48484</v>
      </c>
      <c r="L2798" s="171" t="s">
        <v>833</v>
      </c>
      <c r="N2798" s="171" t="s">
        <v>843</v>
      </c>
      <c r="O2798" s="171" t="s">
        <v>841</v>
      </c>
      <c r="P2798" s="171" t="s">
        <v>842</v>
      </c>
    </row>
    <row r="2799" spans="11:16">
      <c r="K2799" s="339">
        <v>48485</v>
      </c>
      <c r="L2799" s="171" t="s">
        <v>835</v>
      </c>
      <c r="N2799" s="171" t="s">
        <v>843</v>
      </c>
      <c r="O2799" s="171" t="s">
        <v>841</v>
      </c>
      <c r="P2799" s="171" t="s">
        <v>842</v>
      </c>
    </row>
    <row r="2800" spans="11:16">
      <c r="K2800" s="339">
        <v>48486</v>
      </c>
      <c r="L2800" s="171" t="s">
        <v>836</v>
      </c>
      <c r="N2800" s="171" t="s">
        <v>772</v>
      </c>
      <c r="O2800" s="171" t="s">
        <v>841</v>
      </c>
      <c r="P2800" s="171" t="s">
        <v>842</v>
      </c>
    </row>
    <row r="2801" spans="11:16">
      <c r="K2801" s="339">
        <v>48487</v>
      </c>
      <c r="L2801" s="171" t="s">
        <v>837</v>
      </c>
      <c r="N2801" s="171" t="s">
        <v>843</v>
      </c>
      <c r="O2801" s="171" t="s">
        <v>841</v>
      </c>
      <c r="P2801" s="171" t="s">
        <v>842</v>
      </c>
    </row>
    <row r="2802" spans="11:16">
      <c r="K2802" s="339">
        <v>48488</v>
      </c>
      <c r="L2802" s="171" t="s">
        <v>838</v>
      </c>
      <c r="N2802" s="171" t="s">
        <v>843</v>
      </c>
      <c r="O2802" s="171" t="s">
        <v>770</v>
      </c>
      <c r="P2802" s="171" t="s">
        <v>842</v>
      </c>
    </row>
    <row r="2803" spans="11:16">
      <c r="K2803" s="339">
        <v>48489</v>
      </c>
      <c r="L2803" s="171" t="s">
        <v>839</v>
      </c>
      <c r="N2803" s="171" t="s">
        <v>843</v>
      </c>
      <c r="O2803" s="171" t="s">
        <v>841</v>
      </c>
      <c r="P2803" s="171" t="s">
        <v>842</v>
      </c>
    </row>
    <row r="2804" spans="11:16">
      <c r="K2804" s="339">
        <v>48490</v>
      </c>
      <c r="L2804" s="171" t="s">
        <v>840</v>
      </c>
      <c r="N2804" s="171" t="s">
        <v>843</v>
      </c>
      <c r="O2804" s="171" t="s">
        <v>841</v>
      </c>
      <c r="P2804" s="171" t="s">
        <v>842</v>
      </c>
    </row>
    <row r="2805" spans="11:16">
      <c r="K2805" s="339">
        <v>48491</v>
      </c>
      <c r="L2805" s="171" t="s">
        <v>833</v>
      </c>
      <c r="N2805" s="171" t="s">
        <v>842</v>
      </c>
      <c r="O2805" s="171" t="s">
        <v>843</v>
      </c>
      <c r="P2805" s="171" t="s">
        <v>841</v>
      </c>
    </row>
    <row r="2806" spans="11:16">
      <c r="K2806" s="339">
        <v>48492</v>
      </c>
      <c r="L2806" s="171" t="s">
        <v>835</v>
      </c>
      <c r="N2806" s="171" t="s">
        <v>842</v>
      </c>
      <c r="O2806" s="171" t="s">
        <v>843</v>
      </c>
      <c r="P2806" s="171" t="s">
        <v>841</v>
      </c>
    </row>
    <row r="2807" spans="11:16">
      <c r="K2807" s="339">
        <v>48493</v>
      </c>
      <c r="L2807" s="171" t="s">
        <v>836</v>
      </c>
      <c r="N2807" s="171" t="s">
        <v>842</v>
      </c>
      <c r="O2807" s="171" t="s">
        <v>843</v>
      </c>
      <c r="P2807" s="171" t="s">
        <v>841</v>
      </c>
    </row>
    <row r="2808" spans="11:16">
      <c r="K2808" s="339">
        <v>48494</v>
      </c>
      <c r="L2808" s="171" t="s">
        <v>837</v>
      </c>
      <c r="N2808" s="171" t="s">
        <v>848</v>
      </c>
      <c r="O2808" s="171" t="s">
        <v>843</v>
      </c>
      <c r="P2808" s="171" t="s">
        <v>841</v>
      </c>
    </row>
    <row r="2809" spans="11:16">
      <c r="K2809" s="339">
        <v>48495</v>
      </c>
      <c r="L2809" s="171" t="s">
        <v>838</v>
      </c>
      <c r="N2809" s="171" t="s">
        <v>842</v>
      </c>
      <c r="O2809" s="171" t="s">
        <v>843</v>
      </c>
      <c r="P2809" s="171" t="s">
        <v>841</v>
      </c>
    </row>
    <row r="2810" spans="11:16">
      <c r="K2810" s="339">
        <v>48496</v>
      </c>
      <c r="L2810" s="171" t="s">
        <v>839</v>
      </c>
      <c r="N2810" s="171" t="s">
        <v>771</v>
      </c>
      <c r="O2810" s="171" t="s">
        <v>843</v>
      </c>
      <c r="P2810" s="171" t="s">
        <v>841</v>
      </c>
    </row>
    <row r="2811" spans="11:16">
      <c r="K2811" s="339">
        <v>48497</v>
      </c>
      <c r="L2811" s="171" t="s">
        <v>840</v>
      </c>
      <c r="N2811" s="171" t="s">
        <v>842</v>
      </c>
      <c r="O2811" s="171" t="s">
        <v>843</v>
      </c>
      <c r="P2811" s="171" t="s">
        <v>841</v>
      </c>
    </row>
    <row r="2812" spans="11:16">
      <c r="K2812" s="339">
        <v>48498</v>
      </c>
      <c r="L2812" s="171" t="s">
        <v>833</v>
      </c>
      <c r="N2812" s="171" t="s">
        <v>841</v>
      </c>
      <c r="O2812" s="171" t="s">
        <v>842</v>
      </c>
      <c r="P2812" s="171" t="s">
        <v>843</v>
      </c>
    </row>
    <row r="2813" spans="11:16">
      <c r="K2813" s="339">
        <v>48499</v>
      </c>
      <c r="L2813" s="171" t="s">
        <v>835</v>
      </c>
      <c r="N2813" s="171" t="s">
        <v>841</v>
      </c>
      <c r="O2813" s="171" t="s">
        <v>842</v>
      </c>
      <c r="P2813" s="171" t="s">
        <v>843</v>
      </c>
    </row>
    <row r="2814" spans="11:16">
      <c r="K2814" s="339">
        <v>48500</v>
      </c>
      <c r="L2814" s="171" t="s">
        <v>836</v>
      </c>
      <c r="N2814" s="171" t="s">
        <v>841</v>
      </c>
      <c r="O2814" s="171" t="s">
        <v>842</v>
      </c>
      <c r="P2814" s="171" t="s">
        <v>843</v>
      </c>
    </row>
    <row r="2815" spans="11:16">
      <c r="K2815" s="339">
        <v>48501</v>
      </c>
      <c r="L2815" s="171" t="s">
        <v>837</v>
      </c>
      <c r="N2815" s="171" t="s">
        <v>841</v>
      </c>
      <c r="O2815" s="171" t="s">
        <v>842</v>
      </c>
      <c r="P2815" s="171" t="s">
        <v>843</v>
      </c>
    </row>
    <row r="2816" spans="11:16">
      <c r="K2816" s="339">
        <v>48502</v>
      </c>
      <c r="L2816" s="171" t="s">
        <v>838</v>
      </c>
      <c r="N2816" s="171" t="s">
        <v>841</v>
      </c>
      <c r="O2816" s="171" t="s">
        <v>842</v>
      </c>
      <c r="P2816" s="171" t="s">
        <v>843</v>
      </c>
    </row>
    <row r="2817" spans="11:16">
      <c r="K2817" s="339">
        <v>48503</v>
      </c>
      <c r="L2817" s="171" t="s">
        <v>839</v>
      </c>
      <c r="N2817" s="171" t="s">
        <v>841</v>
      </c>
      <c r="O2817" s="171" t="s">
        <v>842</v>
      </c>
      <c r="P2817" s="171" t="s">
        <v>843</v>
      </c>
    </row>
    <row r="2818" spans="11:16">
      <c r="K2818" s="339">
        <v>48504</v>
      </c>
      <c r="L2818" s="171" t="s">
        <v>840</v>
      </c>
      <c r="N2818" s="171" t="s">
        <v>841</v>
      </c>
      <c r="O2818" s="171" t="s">
        <v>771</v>
      </c>
      <c r="P2818" s="171" t="s">
        <v>843</v>
      </c>
    </row>
    <row r="2819" spans="11:16">
      <c r="K2819" s="339">
        <v>48505</v>
      </c>
      <c r="L2819" s="171" t="s">
        <v>833</v>
      </c>
      <c r="N2819" s="171" t="s">
        <v>843</v>
      </c>
      <c r="O2819" s="171" t="s">
        <v>841</v>
      </c>
      <c r="P2819" s="171" t="s">
        <v>842</v>
      </c>
    </row>
    <row r="2820" spans="11:16">
      <c r="K2820" s="339">
        <v>48506</v>
      </c>
      <c r="L2820" s="171" t="s">
        <v>835</v>
      </c>
      <c r="N2820" s="171" t="s">
        <v>843</v>
      </c>
      <c r="O2820" s="171" t="s">
        <v>841</v>
      </c>
      <c r="P2820" s="171" t="s">
        <v>842</v>
      </c>
    </row>
    <row r="2821" spans="11:16">
      <c r="K2821" s="339">
        <v>48507</v>
      </c>
      <c r="L2821" s="171" t="s">
        <v>836</v>
      </c>
      <c r="N2821" s="171" t="s">
        <v>843</v>
      </c>
      <c r="O2821" s="171" t="s">
        <v>841</v>
      </c>
      <c r="P2821" s="171" t="s">
        <v>842</v>
      </c>
    </row>
    <row r="2822" spans="11:16">
      <c r="K2822" s="339">
        <v>48508</v>
      </c>
      <c r="L2822" s="171" t="s">
        <v>837</v>
      </c>
      <c r="N2822" s="171" t="s">
        <v>843</v>
      </c>
      <c r="O2822" s="171" t="s">
        <v>841</v>
      </c>
      <c r="P2822" s="171" t="s">
        <v>842</v>
      </c>
    </row>
    <row r="2823" spans="11:16">
      <c r="K2823" s="339">
        <v>48509</v>
      </c>
      <c r="L2823" s="171" t="s">
        <v>838</v>
      </c>
      <c r="N2823" s="171" t="s">
        <v>843</v>
      </c>
      <c r="O2823" s="171" t="s">
        <v>841</v>
      </c>
      <c r="P2823" s="171" t="s">
        <v>842</v>
      </c>
    </row>
    <row r="2824" spans="11:16">
      <c r="K2824" s="339">
        <v>48510</v>
      </c>
      <c r="L2824" s="171" t="s">
        <v>839</v>
      </c>
      <c r="N2824" s="171" t="s">
        <v>843</v>
      </c>
      <c r="O2824" s="171" t="s">
        <v>841</v>
      </c>
      <c r="P2824" s="171" t="s">
        <v>842</v>
      </c>
    </row>
    <row r="2825" spans="11:16">
      <c r="K2825" s="339">
        <v>48511</v>
      </c>
      <c r="L2825" s="171" t="s">
        <v>840</v>
      </c>
      <c r="N2825" s="171" t="s">
        <v>843</v>
      </c>
      <c r="O2825" s="171" t="s">
        <v>841</v>
      </c>
      <c r="P2825" s="171" t="s">
        <v>842</v>
      </c>
    </row>
    <row r="2826" spans="11:16">
      <c r="K2826" s="339">
        <v>48512</v>
      </c>
      <c r="L2826" s="171" t="s">
        <v>833</v>
      </c>
      <c r="N2826" s="171" t="s">
        <v>771</v>
      </c>
      <c r="O2826" s="171" t="s">
        <v>843</v>
      </c>
      <c r="P2826" s="171" t="s">
        <v>841</v>
      </c>
    </row>
    <row r="2827" spans="11:16">
      <c r="K2827" s="339">
        <v>48513</v>
      </c>
      <c r="L2827" s="171" t="s">
        <v>835</v>
      </c>
      <c r="N2827" s="171" t="s">
        <v>842</v>
      </c>
      <c r="O2827" s="171" t="s">
        <v>843</v>
      </c>
      <c r="P2827" s="171" t="s">
        <v>841</v>
      </c>
    </row>
    <row r="2828" spans="11:16">
      <c r="K2828" s="339">
        <v>48514</v>
      </c>
      <c r="L2828" s="171" t="s">
        <v>836</v>
      </c>
      <c r="N2828" s="171" t="s">
        <v>842</v>
      </c>
      <c r="O2828" s="171" t="s">
        <v>843</v>
      </c>
      <c r="P2828" s="171" t="s">
        <v>770</v>
      </c>
    </row>
    <row r="2829" spans="11:16">
      <c r="K2829" s="339">
        <v>48515</v>
      </c>
      <c r="L2829" s="171" t="s">
        <v>837</v>
      </c>
      <c r="N2829" s="171" t="s">
        <v>842</v>
      </c>
      <c r="O2829" s="171" t="s">
        <v>772</v>
      </c>
      <c r="P2829" s="171" t="s">
        <v>841</v>
      </c>
    </row>
    <row r="2830" spans="11:16">
      <c r="K2830" s="339">
        <v>48516</v>
      </c>
      <c r="L2830" s="171" t="s">
        <v>838</v>
      </c>
      <c r="N2830" s="171" t="s">
        <v>842</v>
      </c>
      <c r="O2830" s="171" t="s">
        <v>843</v>
      </c>
      <c r="P2830" s="171" t="s">
        <v>841</v>
      </c>
    </row>
    <row r="2831" spans="11:16">
      <c r="K2831" s="339">
        <v>48517</v>
      </c>
      <c r="L2831" s="171" t="s">
        <v>839</v>
      </c>
      <c r="N2831" s="171" t="s">
        <v>842</v>
      </c>
      <c r="O2831" s="171" t="s">
        <v>843</v>
      </c>
      <c r="P2831" s="171" t="s">
        <v>841</v>
      </c>
    </row>
    <row r="2832" spans="11:16">
      <c r="K2832" s="339">
        <v>48518</v>
      </c>
      <c r="L2832" s="171" t="s">
        <v>840</v>
      </c>
      <c r="N2832" s="171" t="s">
        <v>842</v>
      </c>
      <c r="O2832" s="171" t="s">
        <v>843</v>
      </c>
      <c r="P2832" s="171" t="s">
        <v>841</v>
      </c>
    </row>
    <row r="2833" spans="11:16">
      <c r="K2833" s="339">
        <v>48519</v>
      </c>
      <c r="L2833" s="171" t="s">
        <v>833</v>
      </c>
      <c r="N2833" s="171" t="s">
        <v>847</v>
      </c>
      <c r="O2833" s="171" t="s">
        <v>842</v>
      </c>
      <c r="P2833" s="171" t="s">
        <v>843</v>
      </c>
    </row>
    <row r="2834" spans="11:16">
      <c r="K2834" s="339">
        <v>48520</v>
      </c>
      <c r="L2834" s="171" t="s">
        <v>835</v>
      </c>
      <c r="N2834" s="171" t="s">
        <v>841</v>
      </c>
      <c r="O2834" s="171" t="s">
        <v>842</v>
      </c>
      <c r="P2834" s="171" t="s">
        <v>843</v>
      </c>
    </row>
    <row r="2835" spans="11:16">
      <c r="K2835" s="339">
        <v>48521</v>
      </c>
      <c r="L2835" s="171" t="s">
        <v>836</v>
      </c>
      <c r="N2835" s="171" t="s">
        <v>770</v>
      </c>
      <c r="O2835" s="171" t="s">
        <v>842</v>
      </c>
      <c r="P2835" s="171" t="s">
        <v>843</v>
      </c>
    </row>
    <row r="2836" spans="11:16">
      <c r="K2836" s="339">
        <v>48522</v>
      </c>
      <c r="L2836" s="171" t="s">
        <v>837</v>
      </c>
      <c r="N2836" s="171" t="s">
        <v>841</v>
      </c>
      <c r="O2836" s="171" t="s">
        <v>842</v>
      </c>
      <c r="P2836" s="171" t="s">
        <v>843</v>
      </c>
    </row>
    <row r="2837" spans="11:16">
      <c r="K2837" s="339">
        <v>48523</v>
      </c>
      <c r="L2837" s="171" t="s">
        <v>838</v>
      </c>
      <c r="N2837" s="171" t="s">
        <v>841</v>
      </c>
      <c r="O2837" s="171" t="s">
        <v>848</v>
      </c>
      <c r="P2837" s="171" t="s">
        <v>843</v>
      </c>
    </row>
    <row r="2838" spans="11:16">
      <c r="K2838" s="339">
        <v>48524</v>
      </c>
      <c r="L2838" s="171" t="s">
        <v>839</v>
      </c>
      <c r="N2838" s="171" t="s">
        <v>841</v>
      </c>
      <c r="O2838" s="171" t="s">
        <v>771</v>
      </c>
      <c r="P2838" s="171" t="s">
        <v>843</v>
      </c>
    </row>
    <row r="2839" spans="11:16">
      <c r="K2839" s="339">
        <v>48525</v>
      </c>
      <c r="L2839" s="171" t="s">
        <v>840</v>
      </c>
      <c r="N2839" s="171" t="s">
        <v>841</v>
      </c>
      <c r="O2839" s="171" t="s">
        <v>771</v>
      </c>
      <c r="P2839" s="171" t="s">
        <v>843</v>
      </c>
    </row>
    <row r="2840" spans="11:16">
      <c r="K2840" s="339">
        <v>48526</v>
      </c>
      <c r="L2840" s="171" t="s">
        <v>833</v>
      </c>
      <c r="N2840" s="171" t="s">
        <v>843</v>
      </c>
      <c r="O2840" s="171" t="s">
        <v>841</v>
      </c>
      <c r="P2840" s="171" t="s">
        <v>842</v>
      </c>
    </row>
    <row r="2841" spans="11:16">
      <c r="K2841" s="339">
        <v>48527</v>
      </c>
      <c r="L2841" s="171" t="s">
        <v>835</v>
      </c>
      <c r="N2841" s="171" t="s">
        <v>843</v>
      </c>
      <c r="O2841" s="171" t="s">
        <v>841</v>
      </c>
      <c r="P2841" s="171" t="s">
        <v>842</v>
      </c>
    </row>
    <row r="2842" spans="11:16">
      <c r="K2842" s="339">
        <v>48528</v>
      </c>
      <c r="L2842" s="171" t="s">
        <v>836</v>
      </c>
      <c r="N2842" s="171" t="s">
        <v>843</v>
      </c>
      <c r="O2842" s="171" t="s">
        <v>841</v>
      </c>
      <c r="P2842" s="171" t="s">
        <v>842</v>
      </c>
    </row>
    <row r="2843" spans="11:16">
      <c r="K2843" s="339">
        <v>48529</v>
      </c>
      <c r="L2843" s="171" t="s">
        <v>837</v>
      </c>
      <c r="N2843" s="171" t="s">
        <v>772</v>
      </c>
      <c r="O2843" s="171" t="s">
        <v>841</v>
      </c>
      <c r="P2843" s="171" t="s">
        <v>842</v>
      </c>
    </row>
    <row r="2844" spans="11:16">
      <c r="K2844" s="339">
        <v>48530</v>
      </c>
      <c r="L2844" s="171" t="s">
        <v>838</v>
      </c>
      <c r="N2844" s="171" t="s">
        <v>843</v>
      </c>
      <c r="O2844" s="171" t="s">
        <v>841</v>
      </c>
      <c r="P2844" s="171" t="s">
        <v>842</v>
      </c>
    </row>
    <row r="2845" spans="11:16">
      <c r="K2845" s="339">
        <v>48531</v>
      </c>
      <c r="L2845" s="171" t="s">
        <v>839</v>
      </c>
      <c r="N2845" s="171" t="s">
        <v>843</v>
      </c>
      <c r="O2845" s="171" t="s">
        <v>841</v>
      </c>
      <c r="P2845" s="171" t="s">
        <v>842</v>
      </c>
    </row>
    <row r="2846" spans="11:16">
      <c r="K2846" s="339">
        <v>48532</v>
      </c>
      <c r="L2846" s="171" t="s">
        <v>840</v>
      </c>
      <c r="N2846" s="171" t="s">
        <v>843</v>
      </c>
      <c r="O2846" s="171" t="s">
        <v>841</v>
      </c>
      <c r="P2846" s="171" t="s">
        <v>842</v>
      </c>
    </row>
    <row r="2847" spans="11:16">
      <c r="K2847" s="339">
        <v>48533</v>
      </c>
      <c r="L2847" s="171" t="s">
        <v>833</v>
      </c>
      <c r="N2847" s="171" t="s">
        <v>842</v>
      </c>
      <c r="O2847" s="171" t="s">
        <v>843</v>
      </c>
      <c r="P2847" s="171" t="s">
        <v>841</v>
      </c>
    </row>
    <row r="2848" spans="11:16">
      <c r="K2848" s="339">
        <v>48534</v>
      </c>
      <c r="L2848" s="171" t="s">
        <v>835</v>
      </c>
      <c r="N2848" s="171" t="s">
        <v>842</v>
      </c>
      <c r="O2848" s="171" t="s">
        <v>843</v>
      </c>
      <c r="P2848" s="171" t="s">
        <v>841</v>
      </c>
    </row>
    <row r="2849" spans="11:16">
      <c r="K2849" s="339">
        <v>48535</v>
      </c>
      <c r="L2849" s="171" t="s">
        <v>836</v>
      </c>
      <c r="N2849" s="171" t="s">
        <v>842</v>
      </c>
      <c r="O2849" s="171" t="s">
        <v>843</v>
      </c>
      <c r="P2849" s="171" t="s">
        <v>841</v>
      </c>
    </row>
    <row r="2850" spans="11:16">
      <c r="K2850" s="339">
        <v>48536</v>
      </c>
      <c r="L2850" s="171" t="s">
        <v>837</v>
      </c>
      <c r="N2850" s="171" t="s">
        <v>842</v>
      </c>
      <c r="O2850" s="171" t="s">
        <v>843</v>
      </c>
      <c r="P2850" s="171" t="s">
        <v>841</v>
      </c>
    </row>
    <row r="2851" spans="11:16">
      <c r="K2851" s="339">
        <v>48537</v>
      </c>
      <c r="L2851" s="171" t="s">
        <v>838</v>
      </c>
      <c r="N2851" s="171" t="s">
        <v>842</v>
      </c>
      <c r="O2851" s="171" t="s">
        <v>843</v>
      </c>
      <c r="P2851" s="171" t="s">
        <v>770</v>
      </c>
    </row>
    <row r="2852" spans="11:16">
      <c r="K2852" s="339">
        <v>48538</v>
      </c>
      <c r="L2852" s="171" t="s">
        <v>839</v>
      </c>
      <c r="N2852" s="171" t="s">
        <v>842</v>
      </c>
      <c r="O2852" s="171" t="s">
        <v>843</v>
      </c>
      <c r="P2852" s="171" t="s">
        <v>841</v>
      </c>
    </row>
    <row r="2853" spans="11:16">
      <c r="K2853" s="339">
        <v>48539</v>
      </c>
      <c r="L2853" s="171" t="s">
        <v>840</v>
      </c>
      <c r="N2853" s="171" t="s">
        <v>842</v>
      </c>
      <c r="O2853" s="171" t="s">
        <v>843</v>
      </c>
      <c r="P2853" s="171" t="s">
        <v>841</v>
      </c>
    </row>
    <row r="2854" spans="11:16">
      <c r="K2854" s="339">
        <v>48540</v>
      </c>
      <c r="L2854" s="171" t="s">
        <v>833</v>
      </c>
      <c r="N2854" s="171" t="s">
        <v>841</v>
      </c>
      <c r="O2854" s="171" t="s">
        <v>771</v>
      </c>
      <c r="P2854" s="171" t="s">
        <v>843</v>
      </c>
    </row>
    <row r="2855" spans="11:16">
      <c r="K2855" s="339">
        <v>48541</v>
      </c>
      <c r="L2855" s="171" t="s">
        <v>835</v>
      </c>
      <c r="N2855" s="171" t="s">
        <v>770</v>
      </c>
      <c r="O2855" s="171" t="s">
        <v>842</v>
      </c>
      <c r="P2855" s="171" t="s">
        <v>843</v>
      </c>
    </row>
    <row r="2856" spans="11:16">
      <c r="K2856" s="339">
        <v>48542</v>
      </c>
      <c r="L2856" s="171" t="s">
        <v>836</v>
      </c>
      <c r="N2856" s="171" t="s">
        <v>841</v>
      </c>
      <c r="O2856" s="171" t="s">
        <v>842</v>
      </c>
      <c r="P2856" s="171" t="s">
        <v>843</v>
      </c>
    </row>
    <row r="2857" spans="11:16">
      <c r="K2857" s="339">
        <v>48543</v>
      </c>
      <c r="L2857" s="171" t="s">
        <v>837</v>
      </c>
      <c r="N2857" s="171" t="s">
        <v>841</v>
      </c>
      <c r="O2857" s="171" t="s">
        <v>842</v>
      </c>
      <c r="P2857" s="171" t="s">
        <v>843</v>
      </c>
    </row>
    <row r="2858" spans="11:16">
      <c r="K2858" s="339">
        <v>48544</v>
      </c>
      <c r="L2858" s="171" t="s">
        <v>838</v>
      </c>
      <c r="N2858" s="171" t="s">
        <v>841</v>
      </c>
      <c r="O2858" s="171" t="s">
        <v>842</v>
      </c>
      <c r="P2858" s="171" t="s">
        <v>849</v>
      </c>
    </row>
    <row r="2859" spans="11:16">
      <c r="K2859" s="339">
        <v>48545</v>
      </c>
      <c r="L2859" s="171" t="s">
        <v>839</v>
      </c>
      <c r="N2859" s="171" t="s">
        <v>841</v>
      </c>
      <c r="O2859" s="171" t="s">
        <v>842</v>
      </c>
      <c r="P2859" s="171" t="s">
        <v>843</v>
      </c>
    </row>
    <row r="2860" spans="11:16">
      <c r="K2860" s="339">
        <v>48546</v>
      </c>
      <c r="L2860" s="171" t="s">
        <v>840</v>
      </c>
      <c r="N2860" s="171" t="s">
        <v>841</v>
      </c>
      <c r="O2860" s="171" t="s">
        <v>842</v>
      </c>
      <c r="P2860" s="171" t="s">
        <v>772</v>
      </c>
    </row>
    <row r="2861" spans="11:16">
      <c r="K2861" s="339">
        <v>48547</v>
      </c>
      <c r="L2861" s="171" t="s">
        <v>833</v>
      </c>
      <c r="N2861" s="171" t="s">
        <v>843</v>
      </c>
      <c r="O2861" s="171" t="s">
        <v>841</v>
      </c>
      <c r="P2861" s="171" t="s">
        <v>842</v>
      </c>
    </row>
    <row r="2862" spans="11:16">
      <c r="K2862" s="339">
        <v>48548</v>
      </c>
      <c r="L2862" s="171" t="s">
        <v>835</v>
      </c>
      <c r="N2862" s="171" t="s">
        <v>843</v>
      </c>
      <c r="O2862" s="171" t="s">
        <v>841</v>
      </c>
      <c r="P2862" s="171" t="s">
        <v>842</v>
      </c>
    </row>
    <row r="2863" spans="11:16">
      <c r="K2863" s="339">
        <v>48549</v>
      </c>
      <c r="L2863" s="171" t="s">
        <v>836</v>
      </c>
      <c r="N2863" s="171" t="s">
        <v>849</v>
      </c>
      <c r="O2863" s="171" t="s">
        <v>841</v>
      </c>
      <c r="P2863" s="171" t="s">
        <v>842</v>
      </c>
    </row>
    <row r="2864" spans="11:16">
      <c r="K2864" s="339">
        <v>48550</v>
      </c>
      <c r="L2864" s="171" t="s">
        <v>837</v>
      </c>
      <c r="N2864" s="171" t="s">
        <v>772</v>
      </c>
      <c r="O2864" s="171" t="s">
        <v>841</v>
      </c>
      <c r="P2864" s="171" t="s">
        <v>842</v>
      </c>
    </row>
    <row r="2865" spans="11:16">
      <c r="K2865" s="339">
        <v>48551</v>
      </c>
      <c r="L2865" s="171" t="s">
        <v>838</v>
      </c>
      <c r="N2865" s="171" t="s">
        <v>772</v>
      </c>
      <c r="O2865" s="171" t="s">
        <v>841</v>
      </c>
      <c r="P2865" s="171" t="s">
        <v>842</v>
      </c>
    </row>
    <row r="2866" spans="11:16">
      <c r="K2866" s="339">
        <v>48552</v>
      </c>
      <c r="L2866" s="171" t="s">
        <v>839</v>
      </c>
      <c r="N2866" s="171" t="s">
        <v>843</v>
      </c>
      <c r="O2866" s="171" t="s">
        <v>841</v>
      </c>
      <c r="P2866" s="171" t="s">
        <v>842</v>
      </c>
    </row>
    <row r="2867" spans="11:16">
      <c r="K2867" s="339">
        <v>48553</v>
      </c>
      <c r="L2867" s="171" t="s">
        <v>840</v>
      </c>
      <c r="N2867" s="171" t="s">
        <v>843</v>
      </c>
      <c r="O2867" s="171" t="s">
        <v>841</v>
      </c>
      <c r="P2867" s="171" t="s">
        <v>842</v>
      </c>
    </row>
    <row r="2868" spans="11:16">
      <c r="K2868" s="339">
        <v>48554</v>
      </c>
      <c r="L2868" s="171" t="s">
        <v>833</v>
      </c>
      <c r="N2868" s="171" t="s">
        <v>842</v>
      </c>
      <c r="O2868" s="171" t="s">
        <v>843</v>
      </c>
      <c r="P2868" s="171" t="s">
        <v>770</v>
      </c>
    </row>
    <row r="2869" spans="11:16">
      <c r="K2869" s="339">
        <v>48555</v>
      </c>
      <c r="L2869" s="171" t="s">
        <v>835</v>
      </c>
      <c r="N2869" s="171" t="s">
        <v>842</v>
      </c>
      <c r="O2869" s="171" t="s">
        <v>843</v>
      </c>
      <c r="P2869" s="171" t="s">
        <v>841</v>
      </c>
    </row>
    <row r="2870" spans="11:16">
      <c r="K2870" s="339">
        <v>48556</v>
      </c>
      <c r="L2870" s="171" t="s">
        <v>836</v>
      </c>
      <c r="N2870" s="171" t="s">
        <v>842</v>
      </c>
      <c r="O2870" s="171" t="s">
        <v>843</v>
      </c>
      <c r="P2870" s="171" t="s">
        <v>841</v>
      </c>
    </row>
    <row r="2871" spans="11:16">
      <c r="K2871" s="339">
        <v>48557</v>
      </c>
      <c r="L2871" s="171" t="s">
        <v>837</v>
      </c>
      <c r="N2871" s="171" t="s">
        <v>842</v>
      </c>
      <c r="O2871" s="171" t="s">
        <v>843</v>
      </c>
      <c r="P2871" s="171" t="s">
        <v>841</v>
      </c>
    </row>
    <row r="2872" spans="11:16">
      <c r="K2872" s="339">
        <v>48558</v>
      </c>
      <c r="L2872" s="171" t="s">
        <v>838</v>
      </c>
      <c r="N2872" s="171" t="s">
        <v>842</v>
      </c>
      <c r="O2872" s="171" t="s">
        <v>843</v>
      </c>
      <c r="P2872" s="171" t="s">
        <v>841</v>
      </c>
    </row>
    <row r="2873" spans="11:16">
      <c r="K2873" s="339">
        <v>48559</v>
      </c>
      <c r="L2873" s="171" t="s">
        <v>839</v>
      </c>
      <c r="N2873" s="171" t="s">
        <v>842</v>
      </c>
      <c r="O2873" s="171" t="s">
        <v>843</v>
      </c>
      <c r="P2873" s="171" t="s">
        <v>770</v>
      </c>
    </row>
    <row r="2874" spans="11:16">
      <c r="K2874" s="339">
        <v>48560</v>
      </c>
      <c r="L2874" s="171" t="s">
        <v>840</v>
      </c>
      <c r="N2874" s="171" t="s">
        <v>842</v>
      </c>
      <c r="O2874" s="171" t="s">
        <v>843</v>
      </c>
      <c r="P2874" s="171" t="s">
        <v>841</v>
      </c>
    </row>
    <row r="2875" spans="11:16">
      <c r="K2875" s="339">
        <v>48561</v>
      </c>
      <c r="L2875" s="171" t="s">
        <v>833</v>
      </c>
      <c r="N2875" s="171" t="s">
        <v>841</v>
      </c>
      <c r="O2875" s="171" t="s">
        <v>842</v>
      </c>
      <c r="P2875" s="171" t="s">
        <v>843</v>
      </c>
    </row>
    <row r="2876" spans="11:16">
      <c r="K2876" s="339">
        <v>48562</v>
      </c>
      <c r="L2876" s="171" t="s">
        <v>835</v>
      </c>
      <c r="N2876" s="171" t="s">
        <v>841</v>
      </c>
      <c r="O2876" s="171" t="s">
        <v>842</v>
      </c>
      <c r="P2876" s="171" t="s">
        <v>843</v>
      </c>
    </row>
    <row r="2877" spans="11:16">
      <c r="K2877" s="339">
        <v>48563</v>
      </c>
      <c r="L2877" s="171" t="s">
        <v>836</v>
      </c>
      <c r="N2877" s="171" t="s">
        <v>841</v>
      </c>
      <c r="O2877" s="171" t="s">
        <v>842</v>
      </c>
      <c r="P2877" s="171" t="s">
        <v>843</v>
      </c>
    </row>
    <row r="2878" spans="11:16">
      <c r="K2878" s="339">
        <v>48564</v>
      </c>
      <c r="L2878" s="171" t="s">
        <v>837</v>
      </c>
      <c r="N2878" s="171" t="s">
        <v>841</v>
      </c>
      <c r="O2878" s="171" t="s">
        <v>842</v>
      </c>
      <c r="P2878" s="171" t="s">
        <v>843</v>
      </c>
    </row>
    <row r="2879" spans="11:16">
      <c r="K2879" s="339">
        <v>48565</v>
      </c>
      <c r="L2879" s="171" t="s">
        <v>838</v>
      </c>
      <c r="N2879" s="171" t="s">
        <v>841</v>
      </c>
      <c r="O2879" s="171" t="s">
        <v>842</v>
      </c>
      <c r="P2879" s="171" t="s">
        <v>843</v>
      </c>
    </row>
    <row r="2880" spans="11:16">
      <c r="K2880" s="339">
        <v>48566</v>
      </c>
      <c r="L2880" s="171" t="s">
        <v>839</v>
      </c>
      <c r="N2880" s="171" t="s">
        <v>841</v>
      </c>
      <c r="O2880" s="171" t="s">
        <v>842</v>
      </c>
      <c r="P2880" s="171" t="s">
        <v>843</v>
      </c>
    </row>
    <row r="2881" spans="11:16">
      <c r="K2881" s="339">
        <v>48567</v>
      </c>
      <c r="L2881" s="171" t="s">
        <v>840</v>
      </c>
      <c r="N2881" s="171" t="s">
        <v>841</v>
      </c>
      <c r="O2881" s="171" t="s">
        <v>842</v>
      </c>
      <c r="P2881" s="171" t="s">
        <v>843</v>
      </c>
    </row>
    <row r="2882" spans="11:16">
      <c r="K2882" s="339">
        <v>48568</v>
      </c>
      <c r="L2882" s="171" t="s">
        <v>833</v>
      </c>
      <c r="N2882" s="171" t="s">
        <v>843</v>
      </c>
      <c r="O2882" s="171" t="s">
        <v>841</v>
      </c>
      <c r="P2882" s="171" t="s">
        <v>771</v>
      </c>
    </row>
    <row r="2883" spans="11:16">
      <c r="K2883" s="339">
        <v>48569</v>
      </c>
      <c r="L2883" s="171" t="s">
        <v>835</v>
      </c>
      <c r="N2883" s="171" t="s">
        <v>843</v>
      </c>
      <c r="O2883" s="171" t="s">
        <v>841</v>
      </c>
      <c r="P2883" s="171" t="s">
        <v>842</v>
      </c>
    </row>
    <row r="2884" spans="11:16">
      <c r="K2884" s="339">
        <v>48570</v>
      </c>
      <c r="L2884" s="171" t="s">
        <v>836</v>
      </c>
      <c r="N2884" s="171" t="s">
        <v>843</v>
      </c>
      <c r="O2884" s="171" t="s">
        <v>841</v>
      </c>
      <c r="P2884" s="171" t="s">
        <v>842</v>
      </c>
    </row>
    <row r="2885" spans="11:16">
      <c r="K2885" s="339">
        <v>48571</v>
      </c>
      <c r="L2885" s="171" t="s">
        <v>837</v>
      </c>
      <c r="N2885" s="171" t="s">
        <v>843</v>
      </c>
      <c r="O2885" s="171" t="s">
        <v>770</v>
      </c>
      <c r="P2885" s="171" t="s">
        <v>842</v>
      </c>
    </row>
    <row r="2886" spans="11:16">
      <c r="K2886" s="339">
        <v>48572</v>
      </c>
      <c r="L2886" s="171" t="s">
        <v>838</v>
      </c>
      <c r="N2886" s="171" t="s">
        <v>772</v>
      </c>
      <c r="O2886" s="171" t="s">
        <v>841</v>
      </c>
      <c r="P2886" s="171" t="s">
        <v>842</v>
      </c>
    </row>
    <row r="2887" spans="11:16">
      <c r="K2887" s="339">
        <v>48573</v>
      </c>
      <c r="L2887" s="171" t="s">
        <v>839</v>
      </c>
      <c r="N2887" s="171" t="s">
        <v>843</v>
      </c>
      <c r="O2887" s="171" t="s">
        <v>841</v>
      </c>
      <c r="P2887" s="171" t="s">
        <v>842</v>
      </c>
    </row>
    <row r="2888" spans="11:16">
      <c r="K2888" s="339">
        <v>48574</v>
      </c>
      <c r="L2888" s="171" t="s">
        <v>840</v>
      </c>
      <c r="N2888" s="171" t="s">
        <v>843</v>
      </c>
      <c r="O2888" s="171" t="s">
        <v>841</v>
      </c>
      <c r="P2888" s="171" t="s">
        <v>842</v>
      </c>
    </row>
    <row r="2889" spans="11:16">
      <c r="K2889" s="339">
        <v>48575</v>
      </c>
      <c r="L2889" s="171" t="s">
        <v>833</v>
      </c>
      <c r="N2889" s="171" t="s">
        <v>842</v>
      </c>
      <c r="O2889" s="171" t="s">
        <v>843</v>
      </c>
      <c r="P2889" s="171" t="s">
        <v>847</v>
      </c>
    </row>
    <row r="2890" spans="11:16">
      <c r="K2890" s="339">
        <v>48576</v>
      </c>
      <c r="L2890" s="171" t="s">
        <v>835</v>
      </c>
      <c r="N2890" s="171" t="s">
        <v>842</v>
      </c>
      <c r="O2890" s="171" t="s">
        <v>843</v>
      </c>
      <c r="P2890" s="171" t="s">
        <v>841</v>
      </c>
    </row>
    <row r="2891" spans="11:16">
      <c r="K2891" s="339">
        <v>48577</v>
      </c>
      <c r="L2891" s="171" t="s">
        <v>836</v>
      </c>
      <c r="N2891" s="171" t="s">
        <v>842</v>
      </c>
      <c r="O2891" s="171" t="s">
        <v>843</v>
      </c>
      <c r="P2891" s="171" t="s">
        <v>770</v>
      </c>
    </row>
    <row r="2892" spans="11:16">
      <c r="K2892" s="339">
        <v>48578</v>
      </c>
      <c r="L2892" s="171" t="s">
        <v>837</v>
      </c>
      <c r="N2892" s="171" t="s">
        <v>842</v>
      </c>
      <c r="O2892" s="171" t="s">
        <v>843</v>
      </c>
      <c r="P2892" s="171" t="s">
        <v>841</v>
      </c>
    </row>
    <row r="2893" spans="11:16">
      <c r="K2893" s="339">
        <v>48579</v>
      </c>
      <c r="L2893" s="171" t="s">
        <v>838</v>
      </c>
      <c r="N2893" s="171" t="s">
        <v>842</v>
      </c>
      <c r="O2893" s="171" t="s">
        <v>843</v>
      </c>
      <c r="P2893" s="171" t="s">
        <v>841</v>
      </c>
    </row>
    <row r="2894" spans="11:16">
      <c r="K2894" s="339">
        <v>48580</v>
      </c>
      <c r="L2894" s="171" t="s">
        <v>839</v>
      </c>
      <c r="N2894" s="171" t="s">
        <v>848</v>
      </c>
      <c r="O2894" s="171" t="s">
        <v>843</v>
      </c>
      <c r="P2894" s="171" t="s">
        <v>841</v>
      </c>
    </row>
    <row r="2895" spans="11:16">
      <c r="K2895" s="339">
        <v>48581</v>
      </c>
      <c r="L2895" s="171" t="s">
        <v>840</v>
      </c>
      <c r="N2895" s="171" t="s">
        <v>771</v>
      </c>
      <c r="O2895" s="171" t="s">
        <v>843</v>
      </c>
      <c r="P2895" s="171" t="s">
        <v>841</v>
      </c>
    </row>
    <row r="2896" spans="11:16">
      <c r="K2896" s="339">
        <v>48582</v>
      </c>
      <c r="L2896" s="171" t="s">
        <v>833</v>
      </c>
      <c r="N2896" s="171" t="s">
        <v>770</v>
      </c>
      <c r="O2896" s="171" t="s">
        <v>842</v>
      </c>
      <c r="P2896" s="171" t="s">
        <v>843</v>
      </c>
    </row>
    <row r="2897" spans="11:16">
      <c r="K2897" s="339">
        <v>48583</v>
      </c>
      <c r="L2897" s="171" t="s">
        <v>835</v>
      </c>
      <c r="N2897" s="171" t="s">
        <v>841</v>
      </c>
      <c r="O2897" s="171" t="s">
        <v>842</v>
      </c>
      <c r="P2897" s="171" t="s">
        <v>843</v>
      </c>
    </row>
    <row r="2898" spans="11:16">
      <c r="K2898" s="339">
        <v>48584</v>
      </c>
      <c r="L2898" s="171" t="s">
        <v>836</v>
      </c>
      <c r="N2898" s="171" t="s">
        <v>841</v>
      </c>
      <c r="O2898" s="171" t="s">
        <v>842</v>
      </c>
      <c r="P2898" s="171" t="s">
        <v>843</v>
      </c>
    </row>
    <row r="2899" spans="11:16">
      <c r="K2899" s="339">
        <v>48585</v>
      </c>
      <c r="L2899" s="171" t="s">
        <v>837</v>
      </c>
      <c r="N2899" s="171" t="s">
        <v>841</v>
      </c>
      <c r="O2899" s="171" t="s">
        <v>842</v>
      </c>
      <c r="P2899" s="171" t="s">
        <v>772</v>
      </c>
    </row>
    <row r="2900" spans="11:16">
      <c r="K2900" s="339">
        <v>48586</v>
      </c>
      <c r="L2900" s="171" t="s">
        <v>838</v>
      </c>
      <c r="N2900" s="171" t="s">
        <v>841</v>
      </c>
      <c r="O2900" s="171" t="s">
        <v>842</v>
      </c>
      <c r="P2900" s="171" t="s">
        <v>843</v>
      </c>
    </row>
    <row r="2901" spans="11:16">
      <c r="K2901" s="339">
        <v>48587</v>
      </c>
      <c r="L2901" s="171" t="s">
        <v>839</v>
      </c>
      <c r="N2901" s="171" t="s">
        <v>841</v>
      </c>
      <c r="O2901" s="171" t="s">
        <v>842</v>
      </c>
      <c r="P2901" s="171" t="s">
        <v>843</v>
      </c>
    </row>
    <row r="2902" spans="11:16">
      <c r="K2902" s="339">
        <v>48588</v>
      </c>
      <c r="L2902" s="171" t="s">
        <v>840</v>
      </c>
      <c r="N2902" s="171" t="s">
        <v>841</v>
      </c>
      <c r="O2902" s="171" t="s">
        <v>842</v>
      </c>
      <c r="P2902" s="171" t="s">
        <v>843</v>
      </c>
    </row>
    <row r="2903" spans="11:16">
      <c r="K2903" s="339">
        <v>48589</v>
      </c>
      <c r="L2903" s="171" t="s">
        <v>833</v>
      </c>
      <c r="N2903" s="171" t="s">
        <v>843</v>
      </c>
      <c r="O2903" s="171" t="s">
        <v>841</v>
      </c>
      <c r="P2903" s="171" t="s">
        <v>842</v>
      </c>
    </row>
    <row r="2904" spans="11:16">
      <c r="K2904" s="339">
        <v>48590</v>
      </c>
      <c r="L2904" s="171" t="s">
        <v>835</v>
      </c>
      <c r="N2904" s="171" t="s">
        <v>843</v>
      </c>
      <c r="O2904" s="171" t="s">
        <v>841</v>
      </c>
      <c r="P2904" s="171" t="s">
        <v>842</v>
      </c>
    </row>
    <row r="2905" spans="11:16">
      <c r="K2905" s="339">
        <v>48591</v>
      </c>
      <c r="L2905" s="171" t="s">
        <v>836</v>
      </c>
      <c r="N2905" s="171" t="s">
        <v>843</v>
      </c>
      <c r="O2905" s="171" t="s">
        <v>841</v>
      </c>
      <c r="P2905" s="171" t="s">
        <v>842</v>
      </c>
    </row>
    <row r="2906" spans="11:16">
      <c r="K2906" s="339">
        <v>48592</v>
      </c>
      <c r="L2906" s="171" t="s">
        <v>837</v>
      </c>
      <c r="N2906" s="171" t="s">
        <v>772</v>
      </c>
      <c r="O2906" s="171" t="s">
        <v>841</v>
      </c>
      <c r="P2906" s="171" t="s">
        <v>842</v>
      </c>
    </row>
    <row r="2907" spans="11:16">
      <c r="K2907" s="339">
        <v>48593</v>
      </c>
      <c r="L2907" s="171" t="s">
        <v>838</v>
      </c>
      <c r="N2907" s="171" t="s">
        <v>843</v>
      </c>
      <c r="O2907" s="171" t="s">
        <v>841</v>
      </c>
      <c r="P2907" s="171" t="s">
        <v>842</v>
      </c>
    </row>
    <row r="2908" spans="11:16">
      <c r="K2908" s="339">
        <v>48594</v>
      </c>
      <c r="L2908" s="171" t="s">
        <v>839</v>
      </c>
      <c r="N2908" s="171" t="s">
        <v>843</v>
      </c>
      <c r="O2908" s="171" t="s">
        <v>841</v>
      </c>
      <c r="P2908" s="171" t="s">
        <v>842</v>
      </c>
    </row>
    <row r="2909" spans="11:16">
      <c r="K2909" s="339">
        <v>48595</v>
      </c>
      <c r="L2909" s="171" t="s">
        <v>840</v>
      </c>
      <c r="N2909" s="171" t="s">
        <v>843</v>
      </c>
      <c r="O2909" s="171" t="s">
        <v>841</v>
      </c>
      <c r="P2909" s="171" t="s">
        <v>842</v>
      </c>
    </row>
    <row r="2910" spans="11:16">
      <c r="K2910" s="339">
        <v>48596</v>
      </c>
      <c r="L2910" s="171" t="s">
        <v>833</v>
      </c>
      <c r="N2910" s="171" t="s">
        <v>842</v>
      </c>
      <c r="O2910" s="171" t="s">
        <v>843</v>
      </c>
      <c r="P2910" s="171" t="s">
        <v>841</v>
      </c>
    </row>
    <row r="2911" spans="11:16">
      <c r="K2911" s="339">
        <v>48597</v>
      </c>
      <c r="L2911" s="171" t="s">
        <v>835</v>
      </c>
      <c r="N2911" s="171" t="s">
        <v>842</v>
      </c>
      <c r="O2911" s="171" t="s">
        <v>843</v>
      </c>
      <c r="P2911" s="171" t="s">
        <v>847</v>
      </c>
    </row>
    <row r="2912" spans="11:16">
      <c r="K2912" s="339">
        <v>48598</v>
      </c>
      <c r="L2912" s="171" t="s">
        <v>836</v>
      </c>
      <c r="N2912" s="171" t="s">
        <v>842</v>
      </c>
      <c r="O2912" s="171" t="s">
        <v>843</v>
      </c>
      <c r="P2912" s="171" t="s">
        <v>841</v>
      </c>
    </row>
    <row r="2913" spans="11:16">
      <c r="K2913" s="339">
        <v>48599</v>
      </c>
      <c r="L2913" s="171" t="s">
        <v>837</v>
      </c>
      <c r="N2913" s="171" t="s">
        <v>842</v>
      </c>
      <c r="O2913" s="171" t="s">
        <v>843</v>
      </c>
      <c r="P2913" s="171" t="s">
        <v>770</v>
      </c>
    </row>
    <row r="2914" spans="11:16">
      <c r="K2914" s="339">
        <v>48600</v>
      </c>
      <c r="L2914" s="171" t="s">
        <v>838</v>
      </c>
      <c r="N2914" s="171" t="s">
        <v>842</v>
      </c>
      <c r="O2914" s="171" t="s">
        <v>843</v>
      </c>
      <c r="P2914" s="171" t="s">
        <v>841</v>
      </c>
    </row>
    <row r="2915" spans="11:16">
      <c r="K2915" s="339">
        <v>48601</v>
      </c>
      <c r="L2915" s="171" t="s">
        <v>839</v>
      </c>
      <c r="N2915" s="171" t="s">
        <v>842</v>
      </c>
      <c r="O2915" s="171" t="s">
        <v>843</v>
      </c>
      <c r="P2915" s="171" t="s">
        <v>841</v>
      </c>
    </row>
    <row r="2916" spans="11:16">
      <c r="K2916" s="339">
        <v>48602</v>
      </c>
      <c r="L2916" s="171" t="s">
        <v>840</v>
      </c>
      <c r="N2916" s="171" t="s">
        <v>842</v>
      </c>
      <c r="O2916" s="171" t="s">
        <v>843</v>
      </c>
      <c r="P2916" s="171" t="s">
        <v>841</v>
      </c>
    </row>
    <row r="2917" spans="11:16">
      <c r="K2917" s="339">
        <v>48603</v>
      </c>
      <c r="L2917" s="171" t="s">
        <v>833</v>
      </c>
      <c r="N2917" s="171" t="s">
        <v>841</v>
      </c>
      <c r="O2917" s="171" t="s">
        <v>842</v>
      </c>
      <c r="P2917" s="171" t="s">
        <v>843</v>
      </c>
    </row>
    <row r="2918" spans="11:16">
      <c r="K2918" s="339">
        <v>48604</v>
      </c>
      <c r="L2918" s="171" t="s">
        <v>835</v>
      </c>
      <c r="N2918" s="171" t="s">
        <v>841</v>
      </c>
      <c r="O2918" s="171" t="s">
        <v>842</v>
      </c>
      <c r="P2918" s="171" t="s">
        <v>843</v>
      </c>
    </row>
    <row r="2919" spans="11:16">
      <c r="K2919" s="339">
        <v>48605</v>
      </c>
      <c r="L2919" s="171" t="s">
        <v>836</v>
      </c>
      <c r="N2919" s="171" t="s">
        <v>841</v>
      </c>
      <c r="O2919" s="171" t="s">
        <v>842</v>
      </c>
      <c r="P2919" s="171" t="s">
        <v>843</v>
      </c>
    </row>
    <row r="2920" spans="11:16">
      <c r="K2920" s="339">
        <v>48606</v>
      </c>
      <c r="L2920" s="171" t="s">
        <v>837</v>
      </c>
      <c r="N2920" s="171" t="s">
        <v>841</v>
      </c>
      <c r="O2920" s="171" t="s">
        <v>842</v>
      </c>
      <c r="P2920" s="171" t="s">
        <v>843</v>
      </c>
    </row>
    <row r="2921" spans="11:16">
      <c r="K2921" s="339">
        <v>48607</v>
      </c>
      <c r="L2921" s="171" t="s">
        <v>838</v>
      </c>
      <c r="N2921" s="171" t="s">
        <v>841</v>
      </c>
      <c r="O2921" s="171" t="s">
        <v>842</v>
      </c>
      <c r="P2921" s="171" t="s">
        <v>843</v>
      </c>
    </row>
    <row r="2922" spans="11:16">
      <c r="K2922" s="339">
        <v>48608</v>
      </c>
      <c r="L2922" s="171" t="s">
        <v>839</v>
      </c>
      <c r="N2922" s="171" t="s">
        <v>770</v>
      </c>
      <c r="O2922" s="171" t="s">
        <v>842</v>
      </c>
      <c r="P2922" s="171" t="s">
        <v>843</v>
      </c>
    </row>
    <row r="2923" spans="11:16">
      <c r="K2923" s="339">
        <v>48609</v>
      </c>
      <c r="L2923" s="171" t="s">
        <v>840</v>
      </c>
      <c r="N2923" s="171" t="s">
        <v>841</v>
      </c>
      <c r="O2923" s="171" t="s">
        <v>842</v>
      </c>
      <c r="P2923" s="171" t="s">
        <v>843</v>
      </c>
    </row>
    <row r="2924" spans="11:16">
      <c r="K2924" s="339">
        <v>48610</v>
      </c>
      <c r="L2924" s="171" t="s">
        <v>833</v>
      </c>
      <c r="N2924" s="171" t="s">
        <v>843</v>
      </c>
      <c r="O2924" s="171" t="s">
        <v>841</v>
      </c>
      <c r="P2924" s="171" t="s">
        <v>842</v>
      </c>
    </row>
    <row r="2925" spans="11:16">
      <c r="K2925" s="339">
        <v>48611</v>
      </c>
      <c r="L2925" s="171" t="s">
        <v>835</v>
      </c>
      <c r="N2925" s="171" t="s">
        <v>772</v>
      </c>
      <c r="O2925" s="171" t="s">
        <v>841</v>
      </c>
      <c r="P2925" s="171" t="s">
        <v>842</v>
      </c>
    </row>
    <row r="2926" spans="11:16">
      <c r="K2926" s="339">
        <v>48612</v>
      </c>
      <c r="L2926" s="171" t="s">
        <v>836</v>
      </c>
      <c r="N2926" s="171" t="s">
        <v>843</v>
      </c>
      <c r="O2926" s="171" t="s">
        <v>841</v>
      </c>
      <c r="P2926" s="171" t="s">
        <v>848</v>
      </c>
    </row>
    <row r="2927" spans="11:16">
      <c r="K2927" s="339">
        <v>48613</v>
      </c>
      <c r="L2927" s="171" t="s">
        <v>837</v>
      </c>
      <c r="N2927" s="171" t="s">
        <v>772</v>
      </c>
      <c r="O2927" s="171" t="s">
        <v>841</v>
      </c>
      <c r="P2927" s="171" t="s">
        <v>771</v>
      </c>
    </row>
    <row r="2928" spans="11:16">
      <c r="K2928" s="339">
        <v>48614</v>
      </c>
      <c r="L2928" s="171" t="s">
        <v>838</v>
      </c>
      <c r="N2928" s="171" t="s">
        <v>843</v>
      </c>
      <c r="O2928" s="171" t="s">
        <v>841</v>
      </c>
      <c r="P2928" s="171" t="s">
        <v>842</v>
      </c>
    </row>
    <row r="2929" spans="11:16">
      <c r="K2929" s="339">
        <v>48615</v>
      </c>
      <c r="L2929" s="171" t="s">
        <v>839</v>
      </c>
      <c r="N2929" s="171" t="s">
        <v>843</v>
      </c>
      <c r="O2929" s="171" t="s">
        <v>841</v>
      </c>
      <c r="P2929" s="171" t="s">
        <v>842</v>
      </c>
    </row>
    <row r="2930" spans="11:16">
      <c r="K2930" s="339">
        <v>48616</v>
      </c>
      <c r="L2930" s="171" t="s">
        <v>840</v>
      </c>
      <c r="N2930" s="171" t="s">
        <v>843</v>
      </c>
      <c r="O2930" s="171" t="s">
        <v>841</v>
      </c>
      <c r="P2930" s="171" t="s">
        <v>771</v>
      </c>
    </row>
    <row r="2931" spans="11:16">
      <c r="K2931" s="339">
        <v>48617</v>
      </c>
      <c r="L2931" s="171" t="s">
        <v>833</v>
      </c>
      <c r="N2931" s="171" t="s">
        <v>842</v>
      </c>
      <c r="O2931" s="171" t="s">
        <v>843</v>
      </c>
      <c r="P2931" s="171" t="s">
        <v>841</v>
      </c>
    </row>
    <row r="2932" spans="11:16">
      <c r="K2932" s="339">
        <v>48618</v>
      </c>
      <c r="L2932" s="171" t="s">
        <v>835</v>
      </c>
      <c r="N2932" s="171" t="s">
        <v>842</v>
      </c>
      <c r="O2932" s="171" t="s">
        <v>843</v>
      </c>
      <c r="P2932" s="171" t="s">
        <v>770</v>
      </c>
    </row>
    <row r="2933" spans="11:16">
      <c r="K2933" s="339">
        <v>48619</v>
      </c>
      <c r="L2933" s="171" t="s">
        <v>836</v>
      </c>
      <c r="N2933" s="171" t="s">
        <v>842</v>
      </c>
      <c r="O2933" s="171" t="s">
        <v>843</v>
      </c>
      <c r="P2933" s="171" t="s">
        <v>841</v>
      </c>
    </row>
    <row r="2934" spans="11:16">
      <c r="K2934" s="339">
        <v>48620</v>
      </c>
      <c r="L2934" s="171" t="s">
        <v>837</v>
      </c>
      <c r="N2934" s="171" t="s">
        <v>771</v>
      </c>
      <c r="O2934" s="171" t="s">
        <v>843</v>
      </c>
      <c r="P2934" s="171" t="s">
        <v>841</v>
      </c>
    </row>
    <row r="2935" spans="11:16">
      <c r="K2935" s="339">
        <v>48621</v>
      </c>
      <c r="L2935" s="171" t="s">
        <v>838</v>
      </c>
      <c r="N2935" s="171" t="s">
        <v>842</v>
      </c>
      <c r="O2935" s="171" t="s">
        <v>843</v>
      </c>
      <c r="P2935" s="171" t="s">
        <v>841</v>
      </c>
    </row>
    <row r="2936" spans="11:16">
      <c r="K2936" s="339">
        <v>48622</v>
      </c>
      <c r="L2936" s="171" t="s">
        <v>839</v>
      </c>
      <c r="N2936" s="171" t="s">
        <v>842</v>
      </c>
      <c r="O2936" s="171" t="s">
        <v>843</v>
      </c>
      <c r="P2936" s="171" t="s">
        <v>841</v>
      </c>
    </row>
    <row r="2937" spans="11:16">
      <c r="K2937" s="339">
        <v>48623</v>
      </c>
      <c r="L2937" s="171" t="s">
        <v>840</v>
      </c>
      <c r="N2937" s="171" t="s">
        <v>842</v>
      </c>
      <c r="O2937" s="171" t="s">
        <v>772</v>
      </c>
      <c r="P2937" s="171" t="s">
        <v>841</v>
      </c>
    </row>
    <row r="2938" spans="11:16">
      <c r="K2938" s="339">
        <v>48624</v>
      </c>
      <c r="L2938" s="171" t="s">
        <v>833</v>
      </c>
      <c r="N2938" s="171" t="s">
        <v>841</v>
      </c>
      <c r="O2938" s="171" t="s">
        <v>842</v>
      </c>
      <c r="P2938" s="171" t="s">
        <v>772</v>
      </c>
    </row>
    <row r="2939" spans="11:16">
      <c r="K2939" s="339">
        <v>48625</v>
      </c>
      <c r="L2939" s="171" t="s">
        <v>835</v>
      </c>
      <c r="N2939" s="171" t="s">
        <v>841</v>
      </c>
      <c r="O2939" s="171" t="s">
        <v>842</v>
      </c>
      <c r="P2939" s="171" t="s">
        <v>843</v>
      </c>
    </row>
    <row r="2940" spans="11:16">
      <c r="K2940" s="339">
        <v>48626</v>
      </c>
      <c r="L2940" s="171" t="s">
        <v>836</v>
      </c>
      <c r="N2940" s="171" t="s">
        <v>841</v>
      </c>
      <c r="O2940" s="171" t="s">
        <v>842</v>
      </c>
      <c r="P2940" s="171" t="s">
        <v>843</v>
      </c>
    </row>
    <row r="2941" spans="11:16">
      <c r="K2941" s="339">
        <v>48627</v>
      </c>
      <c r="L2941" s="171" t="s">
        <v>837</v>
      </c>
      <c r="N2941" s="171" t="s">
        <v>841</v>
      </c>
      <c r="O2941" s="171" t="s">
        <v>842</v>
      </c>
      <c r="P2941" s="171" t="s">
        <v>843</v>
      </c>
    </row>
    <row r="2942" spans="11:16">
      <c r="K2942" s="339">
        <v>48628</v>
      </c>
      <c r="L2942" s="171" t="s">
        <v>838</v>
      </c>
      <c r="N2942" s="171" t="s">
        <v>841</v>
      </c>
      <c r="O2942" s="171" t="s">
        <v>842</v>
      </c>
      <c r="P2942" s="171" t="s">
        <v>843</v>
      </c>
    </row>
    <row r="2943" spans="11:16">
      <c r="K2943" s="339">
        <v>48629</v>
      </c>
      <c r="L2943" s="171" t="s">
        <v>839</v>
      </c>
      <c r="N2943" s="171" t="s">
        <v>841</v>
      </c>
      <c r="O2943" s="171" t="s">
        <v>842</v>
      </c>
      <c r="P2943" s="171" t="s">
        <v>843</v>
      </c>
    </row>
    <row r="2944" spans="11:16">
      <c r="K2944" s="339">
        <v>48630</v>
      </c>
      <c r="L2944" s="171" t="s">
        <v>840</v>
      </c>
      <c r="N2944" s="171" t="s">
        <v>841</v>
      </c>
      <c r="O2944" s="171" t="s">
        <v>842</v>
      </c>
      <c r="P2944" s="171" t="s">
        <v>843</v>
      </c>
    </row>
    <row r="2945" spans="11:16">
      <c r="K2945" s="339">
        <v>48631</v>
      </c>
      <c r="L2945" s="171" t="s">
        <v>833</v>
      </c>
      <c r="N2945" s="171" t="s">
        <v>843</v>
      </c>
      <c r="O2945" s="171" t="s">
        <v>847</v>
      </c>
      <c r="P2945" s="171" t="s">
        <v>842</v>
      </c>
    </row>
    <row r="2946" spans="11:16">
      <c r="K2946" s="339">
        <v>48632</v>
      </c>
      <c r="L2946" s="171" t="s">
        <v>835</v>
      </c>
      <c r="N2946" s="171" t="s">
        <v>843</v>
      </c>
      <c r="O2946" s="171" t="s">
        <v>841</v>
      </c>
      <c r="P2946" s="171" t="s">
        <v>842</v>
      </c>
    </row>
    <row r="2947" spans="11:16">
      <c r="K2947" s="339">
        <v>48633</v>
      </c>
      <c r="L2947" s="171" t="s">
        <v>836</v>
      </c>
      <c r="N2947" s="171" t="s">
        <v>843</v>
      </c>
      <c r="O2947" s="171" t="s">
        <v>841</v>
      </c>
      <c r="P2947" s="171" t="s">
        <v>842</v>
      </c>
    </row>
    <row r="2948" spans="11:16">
      <c r="K2948" s="339">
        <v>48634</v>
      </c>
      <c r="L2948" s="171" t="s">
        <v>837</v>
      </c>
      <c r="N2948" s="171" t="s">
        <v>843</v>
      </c>
      <c r="O2948" s="171" t="s">
        <v>841</v>
      </c>
      <c r="P2948" s="171" t="s">
        <v>842</v>
      </c>
    </row>
    <row r="2949" spans="11:16">
      <c r="K2949" s="339">
        <v>48635</v>
      </c>
      <c r="L2949" s="171" t="s">
        <v>838</v>
      </c>
      <c r="N2949" s="171" t="s">
        <v>843</v>
      </c>
      <c r="O2949" s="171" t="s">
        <v>841</v>
      </c>
      <c r="P2949" s="171" t="s">
        <v>842</v>
      </c>
    </row>
    <row r="2950" spans="11:16">
      <c r="K2950" s="339">
        <v>48636</v>
      </c>
      <c r="L2950" s="171" t="s">
        <v>839</v>
      </c>
      <c r="N2950" s="171" t="s">
        <v>843</v>
      </c>
      <c r="O2950" s="171" t="s">
        <v>841</v>
      </c>
      <c r="P2950" s="171" t="s">
        <v>842</v>
      </c>
    </row>
    <row r="2951" spans="11:16">
      <c r="K2951" s="339">
        <v>48637</v>
      </c>
      <c r="L2951" s="171" t="s">
        <v>840</v>
      </c>
      <c r="N2951" s="171" t="s">
        <v>843</v>
      </c>
      <c r="O2951" s="171" t="s">
        <v>841</v>
      </c>
      <c r="P2951" s="171" t="s">
        <v>842</v>
      </c>
    </row>
    <row r="2952" spans="11:16">
      <c r="K2952" s="339">
        <v>48638</v>
      </c>
      <c r="L2952" s="171" t="s">
        <v>833</v>
      </c>
      <c r="N2952" s="171" t="s">
        <v>842</v>
      </c>
      <c r="O2952" s="171" t="s">
        <v>772</v>
      </c>
      <c r="P2952" s="171" t="s">
        <v>841</v>
      </c>
    </row>
    <row r="2953" spans="11:16">
      <c r="K2953" s="339">
        <v>48639</v>
      </c>
      <c r="L2953" s="171" t="s">
        <v>835</v>
      </c>
      <c r="N2953" s="171" t="s">
        <v>842</v>
      </c>
      <c r="O2953" s="171" t="s">
        <v>843</v>
      </c>
      <c r="P2953" s="171" t="s">
        <v>841</v>
      </c>
    </row>
    <row r="2954" spans="11:16">
      <c r="K2954" s="339">
        <v>48640</v>
      </c>
      <c r="L2954" s="171" t="s">
        <v>836</v>
      </c>
      <c r="N2954" s="171" t="s">
        <v>842</v>
      </c>
      <c r="O2954" s="171" t="s">
        <v>843</v>
      </c>
      <c r="P2954" s="171" t="s">
        <v>841</v>
      </c>
    </row>
    <row r="2955" spans="11:16">
      <c r="K2955" s="339">
        <v>48641</v>
      </c>
      <c r="L2955" s="171" t="s">
        <v>837</v>
      </c>
      <c r="N2955" s="171" t="s">
        <v>842</v>
      </c>
      <c r="O2955" s="171" t="s">
        <v>843</v>
      </c>
      <c r="P2955" s="171" t="s">
        <v>841</v>
      </c>
    </row>
    <row r="2956" spans="11:16">
      <c r="K2956" s="339">
        <v>48642</v>
      </c>
      <c r="L2956" s="171" t="s">
        <v>838</v>
      </c>
      <c r="N2956" s="171" t="s">
        <v>842</v>
      </c>
      <c r="O2956" s="171" t="s">
        <v>843</v>
      </c>
      <c r="P2956" s="171" t="s">
        <v>841</v>
      </c>
    </row>
    <row r="2957" spans="11:16">
      <c r="K2957" s="339">
        <v>48643</v>
      </c>
      <c r="L2957" s="171" t="s">
        <v>839</v>
      </c>
      <c r="N2957" s="171" t="s">
        <v>842</v>
      </c>
      <c r="O2957" s="171" t="s">
        <v>843</v>
      </c>
      <c r="P2957" s="171" t="s">
        <v>841</v>
      </c>
    </row>
    <row r="2958" spans="11:16">
      <c r="K2958" s="339">
        <v>48644</v>
      </c>
      <c r="L2958" s="171" t="s">
        <v>840</v>
      </c>
      <c r="N2958" s="171" t="s">
        <v>842</v>
      </c>
      <c r="O2958" s="171" t="s">
        <v>843</v>
      </c>
      <c r="P2958" s="171" t="s">
        <v>841</v>
      </c>
    </row>
    <row r="2959" spans="11:16">
      <c r="K2959" s="339">
        <v>48645</v>
      </c>
      <c r="L2959" s="171" t="s">
        <v>833</v>
      </c>
      <c r="N2959" s="171" t="s">
        <v>841</v>
      </c>
      <c r="O2959" s="171" t="s">
        <v>842</v>
      </c>
      <c r="P2959" s="171" t="s">
        <v>843</v>
      </c>
    </row>
    <row r="2960" spans="11:16">
      <c r="K2960" s="339">
        <v>48646</v>
      </c>
      <c r="L2960" s="171" t="s">
        <v>835</v>
      </c>
      <c r="N2960" s="171" t="s">
        <v>841</v>
      </c>
      <c r="O2960" s="171" t="s">
        <v>842</v>
      </c>
      <c r="P2960" s="171" t="s">
        <v>772</v>
      </c>
    </row>
    <row r="2961" spans="11:16">
      <c r="K2961" s="339">
        <v>48647</v>
      </c>
      <c r="L2961" s="171" t="s">
        <v>836</v>
      </c>
      <c r="N2961" s="171" t="s">
        <v>841</v>
      </c>
      <c r="O2961" s="171" t="s">
        <v>842</v>
      </c>
      <c r="P2961" s="171" t="s">
        <v>843</v>
      </c>
    </row>
    <row r="2962" spans="11:16">
      <c r="K2962" s="339">
        <v>48648</v>
      </c>
      <c r="L2962" s="171" t="s">
        <v>837</v>
      </c>
      <c r="N2962" s="171" t="s">
        <v>841</v>
      </c>
      <c r="O2962" s="171" t="s">
        <v>842</v>
      </c>
      <c r="P2962" s="171" t="s">
        <v>772</v>
      </c>
    </row>
    <row r="2963" spans="11:16">
      <c r="K2963" s="339">
        <v>48649</v>
      </c>
      <c r="L2963" s="171" t="s">
        <v>838</v>
      </c>
      <c r="N2963" s="171" t="s">
        <v>841</v>
      </c>
      <c r="O2963" s="171" t="s">
        <v>771</v>
      </c>
      <c r="P2963" s="171" t="s">
        <v>843</v>
      </c>
    </row>
    <row r="2964" spans="11:16">
      <c r="K2964" s="339">
        <v>48650</v>
      </c>
      <c r="L2964" s="171" t="s">
        <v>839</v>
      </c>
      <c r="N2964" s="171" t="s">
        <v>841</v>
      </c>
      <c r="O2964" s="171" t="s">
        <v>842</v>
      </c>
      <c r="P2964" s="171" t="s">
        <v>843</v>
      </c>
    </row>
    <row r="2965" spans="11:16">
      <c r="K2965" s="339">
        <v>48651</v>
      </c>
      <c r="L2965" s="171" t="s">
        <v>840</v>
      </c>
      <c r="N2965" s="171" t="s">
        <v>841</v>
      </c>
      <c r="O2965" s="171" t="s">
        <v>842</v>
      </c>
      <c r="P2965" s="171" t="s">
        <v>843</v>
      </c>
    </row>
    <row r="2966" spans="11:16">
      <c r="K2966" s="339">
        <v>48652</v>
      </c>
      <c r="L2966" s="171" t="s">
        <v>833</v>
      </c>
      <c r="N2966" s="171" t="s">
        <v>843</v>
      </c>
      <c r="O2966" s="171" t="s">
        <v>841</v>
      </c>
      <c r="P2966" s="171" t="s">
        <v>842</v>
      </c>
    </row>
    <row r="2967" spans="11:16">
      <c r="K2967" s="339">
        <v>48653</v>
      </c>
      <c r="L2967" s="171" t="s">
        <v>835</v>
      </c>
      <c r="N2967" s="171" t="s">
        <v>849</v>
      </c>
      <c r="O2967" s="171" t="s">
        <v>841</v>
      </c>
      <c r="P2967" s="171" t="s">
        <v>842</v>
      </c>
    </row>
    <row r="2968" spans="11:16">
      <c r="K2968" s="339">
        <v>48654</v>
      </c>
      <c r="L2968" s="171" t="s">
        <v>836</v>
      </c>
      <c r="N2968" s="171" t="s">
        <v>843</v>
      </c>
      <c r="O2968" s="171" t="s">
        <v>841</v>
      </c>
      <c r="P2968" s="171" t="s">
        <v>842</v>
      </c>
    </row>
    <row r="2969" spans="11:16">
      <c r="K2969" s="339">
        <v>48655</v>
      </c>
      <c r="L2969" s="171" t="s">
        <v>837</v>
      </c>
      <c r="N2969" s="171" t="s">
        <v>772</v>
      </c>
      <c r="O2969" s="171" t="s">
        <v>841</v>
      </c>
      <c r="P2969" s="171" t="s">
        <v>842</v>
      </c>
    </row>
    <row r="2970" spans="11:16">
      <c r="K2970" s="339">
        <v>48656</v>
      </c>
      <c r="L2970" s="171" t="s">
        <v>838</v>
      </c>
      <c r="N2970" s="171" t="s">
        <v>843</v>
      </c>
      <c r="O2970" s="171" t="s">
        <v>841</v>
      </c>
      <c r="P2970" s="171" t="s">
        <v>842</v>
      </c>
    </row>
    <row r="2971" spans="11:16">
      <c r="K2971" s="339">
        <v>48657</v>
      </c>
      <c r="L2971" s="171" t="s">
        <v>839</v>
      </c>
      <c r="N2971" s="171" t="s">
        <v>843</v>
      </c>
      <c r="O2971" s="171" t="s">
        <v>847</v>
      </c>
      <c r="P2971" s="171" t="s">
        <v>842</v>
      </c>
    </row>
    <row r="2972" spans="11:16">
      <c r="K2972" s="339">
        <v>48658</v>
      </c>
      <c r="L2972" s="171" t="s">
        <v>840</v>
      </c>
      <c r="N2972" s="171" t="s">
        <v>843</v>
      </c>
      <c r="O2972" s="171" t="s">
        <v>770</v>
      </c>
      <c r="P2972" s="171" t="s">
        <v>842</v>
      </c>
    </row>
    <row r="2973" spans="11:16">
      <c r="K2973" s="339">
        <v>48659</v>
      </c>
      <c r="L2973" s="171" t="s">
        <v>833</v>
      </c>
      <c r="N2973" s="171" t="s">
        <v>842</v>
      </c>
      <c r="O2973" s="171" t="s">
        <v>772</v>
      </c>
      <c r="P2973" s="171" t="s">
        <v>841</v>
      </c>
    </row>
    <row r="2974" spans="11:16">
      <c r="K2974" s="339">
        <v>48660</v>
      </c>
      <c r="L2974" s="171" t="s">
        <v>835</v>
      </c>
      <c r="N2974" s="171" t="s">
        <v>842</v>
      </c>
      <c r="O2974" s="171" t="s">
        <v>843</v>
      </c>
      <c r="P2974" s="171" t="s">
        <v>841</v>
      </c>
    </row>
    <row r="2975" spans="11:16">
      <c r="K2975" s="339">
        <v>48661</v>
      </c>
      <c r="L2975" s="171" t="s">
        <v>836</v>
      </c>
      <c r="N2975" s="171" t="s">
        <v>842</v>
      </c>
      <c r="O2975" s="171" t="s">
        <v>843</v>
      </c>
      <c r="P2975" s="171" t="s">
        <v>841</v>
      </c>
    </row>
    <row r="2976" spans="11:16">
      <c r="K2976" s="339">
        <v>48662</v>
      </c>
      <c r="L2976" s="171" t="s">
        <v>837</v>
      </c>
      <c r="N2976" s="171" t="s">
        <v>842</v>
      </c>
      <c r="O2976" s="171" t="s">
        <v>843</v>
      </c>
      <c r="P2976" s="171" t="s">
        <v>841</v>
      </c>
    </row>
    <row r="2977" spans="11:16">
      <c r="K2977" s="339">
        <v>48663</v>
      </c>
      <c r="L2977" s="171" t="s">
        <v>838</v>
      </c>
      <c r="N2977" s="171" t="s">
        <v>771</v>
      </c>
      <c r="O2977" s="171" t="s">
        <v>843</v>
      </c>
      <c r="P2977" s="171" t="s">
        <v>841</v>
      </c>
    </row>
    <row r="2978" spans="11:16">
      <c r="K2978" s="339">
        <v>48664</v>
      </c>
      <c r="L2978" s="171" t="s">
        <v>839</v>
      </c>
      <c r="N2978" s="171" t="s">
        <v>842</v>
      </c>
      <c r="O2978" s="171" t="s">
        <v>843</v>
      </c>
      <c r="P2978" s="171" t="s">
        <v>841</v>
      </c>
    </row>
    <row r="2979" spans="11:16">
      <c r="K2979" s="339">
        <v>48665</v>
      </c>
      <c r="L2979" s="171" t="s">
        <v>840</v>
      </c>
      <c r="N2979" s="171" t="s">
        <v>842</v>
      </c>
      <c r="O2979" s="171" t="s">
        <v>843</v>
      </c>
      <c r="P2979" s="171" t="s">
        <v>841</v>
      </c>
    </row>
    <row r="2980" spans="11:16">
      <c r="K2980" s="339">
        <v>48666</v>
      </c>
      <c r="L2980" s="171" t="s">
        <v>833</v>
      </c>
      <c r="N2980" s="171" t="s">
        <v>841</v>
      </c>
      <c r="O2980" s="171" t="s">
        <v>842</v>
      </c>
      <c r="P2980" s="171" t="s">
        <v>843</v>
      </c>
    </row>
    <row r="2981" spans="11:16">
      <c r="K2981" s="339">
        <v>48667</v>
      </c>
      <c r="L2981" s="171" t="s">
        <v>835</v>
      </c>
      <c r="N2981" s="171" t="s">
        <v>841</v>
      </c>
      <c r="O2981" s="171" t="s">
        <v>842</v>
      </c>
      <c r="P2981" s="171" t="s">
        <v>843</v>
      </c>
    </row>
    <row r="2982" spans="11:16">
      <c r="K2982" s="339">
        <v>48668</v>
      </c>
      <c r="L2982" s="171" t="s">
        <v>836</v>
      </c>
      <c r="N2982" s="171" t="s">
        <v>770</v>
      </c>
      <c r="O2982" s="171" t="s">
        <v>842</v>
      </c>
      <c r="P2982" s="171" t="s">
        <v>843</v>
      </c>
    </row>
    <row r="2983" spans="11:16">
      <c r="K2983" s="339">
        <v>48669</v>
      </c>
      <c r="L2983" s="171" t="s">
        <v>837</v>
      </c>
      <c r="N2983" s="171" t="s">
        <v>841</v>
      </c>
      <c r="O2983" s="171" t="s">
        <v>842</v>
      </c>
      <c r="P2983" s="171" t="s">
        <v>843</v>
      </c>
    </row>
    <row r="2984" spans="11:16">
      <c r="K2984" s="339">
        <v>48670</v>
      </c>
      <c r="L2984" s="171" t="s">
        <v>838</v>
      </c>
      <c r="N2984" s="171" t="s">
        <v>841</v>
      </c>
      <c r="O2984" s="171" t="s">
        <v>842</v>
      </c>
      <c r="P2984" s="171" t="s">
        <v>843</v>
      </c>
    </row>
    <row r="2985" spans="11:16">
      <c r="K2985" s="339">
        <v>48671</v>
      </c>
      <c r="L2985" s="171" t="s">
        <v>839</v>
      </c>
      <c r="N2985" s="171" t="s">
        <v>841</v>
      </c>
      <c r="O2985" s="171" t="s">
        <v>771</v>
      </c>
      <c r="P2985" s="171" t="s">
        <v>843</v>
      </c>
    </row>
    <row r="2986" spans="11:16">
      <c r="K2986" s="339">
        <v>48672</v>
      </c>
      <c r="L2986" s="171" t="s">
        <v>840</v>
      </c>
      <c r="N2986" s="171" t="s">
        <v>841</v>
      </c>
      <c r="O2986" s="171" t="s">
        <v>842</v>
      </c>
      <c r="P2986" s="171" t="s">
        <v>772</v>
      </c>
    </row>
    <row r="2987" spans="11:16">
      <c r="K2987" s="339">
        <v>48673</v>
      </c>
      <c r="L2987" s="171" t="s">
        <v>833</v>
      </c>
      <c r="N2987" s="171" t="s">
        <v>843</v>
      </c>
      <c r="O2987" s="171" t="s">
        <v>841</v>
      </c>
      <c r="P2987" s="171" t="s">
        <v>842</v>
      </c>
    </row>
    <row r="2988" spans="11:16">
      <c r="K2988" s="339">
        <v>48674</v>
      </c>
      <c r="L2988" s="171" t="s">
        <v>835</v>
      </c>
      <c r="N2988" s="171" t="s">
        <v>843</v>
      </c>
      <c r="O2988" s="171" t="s">
        <v>841</v>
      </c>
      <c r="P2988" s="171" t="s">
        <v>842</v>
      </c>
    </row>
    <row r="2989" spans="11:16">
      <c r="K2989" s="339">
        <v>48675</v>
      </c>
      <c r="L2989" s="171" t="s">
        <v>836</v>
      </c>
      <c r="N2989" s="171" t="s">
        <v>843</v>
      </c>
      <c r="O2989" s="171" t="s">
        <v>841</v>
      </c>
      <c r="P2989" s="171" t="s">
        <v>842</v>
      </c>
    </row>
    <row r="2990" spans="11:16">
      <c r="K2990" s="339">
        <v>48676</v>
      </c>
      <c r="L2990" s="171" t="s">
        <v>837</v>
      </c>
      <c r="N2990" s="171" t="s">
        <v>843</v>
      </c>
      <c r="O2990" s="171" t="s">
        <v>841</v>
      </c>
      <c r="P2990" s="171" t="s">
        <v>842</v>
      </c>
    </row>
    <row r="2991" spans="11:16">
      <c r="K2991" s="339">
        <v>48677</v>
      </c>
      <c r="L2991" s="171" t="s">
        <v>838</v>
      </c>
      <c r="N2991" s="171" t="s">
        <v>843</v>
      </c>
      <c r="O2991" s="171" t="s">
        <v>841</v>
      </c>
      <c r="P2991" s="171" t="s">
        <v>842</v>
      </c>
    </row>
    <row r="2992" spans="11:16">
      <c r="K2992" s="339">
        <v>48678</v>
      </c>
      <c r="L2992" s="171" t="s">
        <v>839</v>
      </c>
      <c r="N2992" s="171" t="s">
        <v>843</v>
      </c>
      <c r="O2992" s="171" t="s">
        <v>847</v>
      </c>
      <c r="P2992" s="171" t="s">
        <v>842</v>
      </c>
    </row>
    <row r="2993" spans="11:16">
      <c r="K2993" s="339">
        <v>48679</v>
      </c>
      <c r="L2993" s="171" t="s">
        <v>840</v>
      </c>
      <c r="N2993" s="171" t="s">
        <v>843</v>
      </c>
      <c r="O2993" s="171" t="s">
        <v>841</v>
      </c>
      <c r="P2993" s="171" t="s">
        <v>842</v>
      </c>
    </row>
    <row r="2994" spans="11:16">
      <c r="K2994" s="339">
        <v>48680</v>
      </c>
      <c r="L2994" s="171" t="s">
        <v>833</v>
      </c>
      <c r="N2994" s="171" t="s">
        <v>842</v>
      </c>
      <c r="O2994" s="171" t="s">
        <v>772</v>
      </c>
      <c r="P2994" s="171" t="s">
        <v>841</v>
      </c>
    </row>
    <row r="2995" spans="11:16">
      <c r="K2995" s="339">
        <v>48681</v>
      </c>
      <c r="L2995" s="171" t="s">
        <v>835</v>
      </c>
      <c r="N2995" s="171" t="s">
        <v>842</v>
      </c>
      <c r="O2995" s="171" t="s">
        <v>843</v>
      </c>
      <c r="P2995" s="171" t="s">
        <v>841</v>
      </c>
    </row>
    <row r="2996" spans="11:16">
      <c r="K2996" s="339">
        <v>48682</v>
      </c>
      <c r="L2996" s="171" t="s">
        <v>836</v>
      </c>
      <c r="N2996" s="171" t="s">
        <v>842</v>
      </c>
      <c r="O2996" s="171" t="s">
        <v>843</v>
      </c>
      <c r="P2996" s="171" t="s">
        <v>841</v>
      </c>
    </row>
    <row r="2997" spans="11:16">
      <c r="K2997" s="339">
        <v>48683</v>
      </c>
      <c r="L2997" s="171" t="s">
        <v>837</v>
      </c>
      <c r="N2997" s="171" t="s">
        <v>842</v>
      </c>
      <c r="O2997" s="171" t="s">
        <v>843</v>
      </c>
      <c r="P2997" s="171" t="s">
        <v>841</v>
      </c>
    </row>
    <row r="2998" spans="11:16">
      <c r="K2998" s="339">
        <v>48684</v>
      </c>
      <c r="L2998" s="171" t="s">
        <v>838</v>
      </c>
      <c r="N2998" s="171" t="s">
        <v>842</v>
      </c>
      <c r="O2998" s="171" t="s">
        <v>843</v>
      </c>
      <c r="P2998" s="171" t="s">
        <v>841</v>
      </c>
    </row>
    <row r="2999" spans="11:16">
      <c r="K2999" s="339">
        <v>48685</v>
      </c>
      <c r="L2999" s="171" t="s">
        <v>839</v>
      </c>
      <c r="N2999" s="171" t="s">
        <v>842</v>
      </c>
      <c r="O2999" s="171" t="s">
        <v>843</v>
      </c>
      <c r="P2999" s="171" t="s">
        <v>841</v>
      </c>
    </row>
    <row r="3000" spans="11:16">
      <c r="K3000" s="339">
        <v>48686</v>
      </c>
      <c r="L3000" s="171" t="s">
        <v>840</v>
      </c>
      <c r="N3000" s="171" t="s">
        <v>842</v>
      </c>
      <c r="O3000" s="171" t="s">
        <v>843</v>
      </c>
      <c r="P3000" s="171" t="s">
        <v>841</v>
      </c>
    </row>
    <row r="3001" spans="11:16">
      <c r="K3001" s="339">
        <v>48687</v>
      </c>
      <c r="L3001" s="171" t="s">
        <v>833</v>
      </c>
      <c r="N3001" s="171" t="s">
        <v>841</v>
      </c>
      <c r="O3001" s="171" t="s">
        <v>842</v>
      </c>
      <c r="P3001" s="171" t="s">
        <v>843</v>
      </c>
    </row>
    <row r="3002" spans="11:16">
      <c r="K3002" s="339">
        <v>48688</v>
      </c>
      <c r="L3002" s="171" t="s">
        <v>835</v>
      </c>
      <c r="N3002" s="171" t="s">
        <v>841</v>
      </c>
      <c r="O3002" s="171" t="s">
        <v>842</v>
      </c>
      <c r="P3002" s="171" t="s">
        <v>772</v>
      </c>
    </row>
    <row r="3003" spans="11:16">
      <c r="K3003" s="339">
        <v>48689</v>
      </c>
      <c r="L3003" s="171" t="s">
        <v>836</v>
      </c>
      <c r="N3003" s="171" t="s">
        <v>841</v>
      </c>
      <c r="O3003" s="171" t="s">
        <v>842</v>
      </c>
      <c r="P3003" s="171" t="s">
        <v>843</v>
      </c>
    </row>
    <row r="3004" spans="11:16">
      <c r="K3004" s="339">
        <v>48690</v>
      </c>
      <c r="L3004" s="171" t="s">
        <v>837</v>
      </c>
      <c r="N3004" s="171" t="s">
        <v>841</v>
      </c>
      <c r="O3004" s="171" t="s">
        <v>842</v>
      </c>
      <c r="P3004" s="171" t="s">
        <v>843</v>
      </c>
    </row>
    <row r="3005" spans="11:16">
      <c r="K3005" s="339">
        <v>48691</v>
      </c>
      <c r="L3005" s="171" t="s">
        <v>838</v>
      </c>
      <c r="N3005" s="171" t="s">
        <v>841</v>
      </c>
      <c r="O3005" s="171" t="s">
        <v>842</v>
      </c>
      <c r="P3005" s="171" t="s">
        <v>772</v>
      </c>
    </row>
    <row r="3006" spans="11:16">
      <c r="K3006" s="339">
        <v>48692</v>
      </c>
      <c r="L3006" s="171" t="s">
        <v>839</v>
      </c>
      <c r="N3006" s="171" t="s">
        <v>841</v>
      </c>
      <c r="O3006" s="171" t="s">
        <v>842</v>
      </c>
      <c r="P3006" s="171" t="s">
        <v>843</v>
      </c>
    </row>
    <row r="3007" spans="11:16">
      <c r="K3007" s="339">
        <v>48693</v>
      </c>
      <c r="L3007" s="171" t="s">
        <v>840</v>
      </c>
      <c r="N3007" s="171" t="s">
        <v>841</v>
      </c>
      <c r="O3007" s="171" t="s">
        <v>848</v>
      </c>
      <c r="P3007" s="171" t="s">
        <v>772</v>
      </c>
    </row>
    <row r="3008" spans="11:16">
      <c r="K3008" s="339">
        <v>48694</v>
      </c>
      <c r="L3008" s="171" t="s">
        <v>833</v>
      </c>
      <c r="N3008" s="171" t="s">
        <v>843</v>
      </c>
      <c r="O3008" s="171" t="s">
        <v>770</v>
      </c>
      <c r="P3008" s="171" t="s">
        <v>842</v>
      </c>
    </row>
    <row r="3009" spans="11:16">
      <c r="K3009" s="339">
        <v>48695</v>
      </c>
      <c r="L3009" s="171" t="s">
        <v>835</v>
      </c>
      <c r="N3009" s="171" t="s">
        <v>843</v>
      </c>
      <c r="O3009" s="171" t="s">
        <v>841</v>
      </c>
      <c r="P3009" s="171" t="s">
        <v>842</v>
      </c>
    </row>
    <row r="3010" spans="11:16">
      <c r="K3010" s="339">
        <v>48696</v>
      </c>
      <c r="L3010" s="171" t="s">
        <v>836</v>
      </c>
      <c r="N3010" s="171" t="s">
        <v>843</v>
      </c>
      <c r="O3010" s="171" t="s">
        <v>841</v>
      </c>
      <c r="P3010" s="171" t="s">
        <v>842</v>
      </c>
    </row>
    <row r="3011" spans="11:16">
      <c r="K3011" s="339">
        <v>48697</v>
      </c>
      <c r="L3011" s="171" t="s">
        <v>837</v>
      </c>
      <c r="N3011" s="171" t="s">
        <v>843</v>
      </c>
      <c r="O3011" s="171" t="s">
        <v>770</v>
      </c>
      <c r="P3011" s="171" t="s">
        <v>842</v>
      </c>
    </row>
    <row r="3012" spans="11:16">
      <c r="K3012" s="339">
        <v>48698</v>
      </c>
      <c r="L3012" s="171" t="s">
        <v>838</v>
      </c>
      <c r="N3012" s="171" t="s">
        <v>843</v>
      </c>
      <c r="O3012" s="171" t="s">
        <v>841</v>
      </c>
      <c r="P3012" s="171" t="s">
        <v>842</v>
      </c>
    </row>
    <row r="3013" spans="11:16">
      <c r="K3013" s="339">
        <v>48699</v>
      </c>
      <c r="L3013" s="171" t="s">
        <v>839</v>
      </c>
      <c r="N3013" s="171" t="s">
        <v>843</v>
      </c>
      <c r="O3013" s="171" t="s">
        <v>770</v>
      </c>
      <c r="P3013" s="171" t="s">
        <v>842</v>
      </c>
    </row>
    <row r="3014" spans="11:16">
      <c r="K3014" s="339">
        <v>48700</v>
      </c>
      <c r="L3014" s="171" t="s">
        <v>840</v>
      </c>
      <c r="N3014" s="171" t="s">
        <v>849</v>
      </c>
      <c r="O3014" s="171" t="s">
        <v>841</v>
      </c>
      <c r="P3014" s="171" t="s">
        <v>842</v>
      </c>
    </row>
    <row r="3015" spans="11:16">
      <c r="K3015" s="339">
        <v>48701</v>
      </c>
      <c r="L3015" s="171" t="s">
        <v>833</v>
      </c>
      <c r="N3015" s="171" t="s">
        <v>842</v>
      </c>
      <c r="O3015" s="171" t="s">
        <v>843</v>
      </c>
      <c r="P3015" s="171" t="s">
        <v>841</v>
      </c>
    </row>
    <row r="3016" spans="11:16">
      <c r="K3016" s="339">
        <v>48702</v>
      </c>
      <c r="L3016" s="171" t="s">
        <v>835</v>
      </c>
      <c r="N3016" s="171" t="s">
        <v>842</v>
      </c>
      <c r="O3016" s="171" t="s">
        <v>843</v>
      </c>
      <c r="P3016" s="171" t="s">
        <v>841</v>
      </c>
    </row>
    <row r="3017" spans="11:16">
      <c r="K3017" s="339">
        <v>48703</v>
      </c>
      <c r="L3017" s="171" t="s">
        <v>836</v>
      </c>
      <c r="N3017" s="171" t="s">
        <v>842</v>
      </c>
      <c r="O3017" s="171" t="s">
        <v>843</v>
      </c>
      <c r="P3017" s="171" t="s">
        <v>841</v>
      </c>
    </row>
    <row r="3018" spans="11:16">
      <c r="K3018" s="339">
        <v>48704</v>
      </c>
      <c r="L3018" s="171" t="s">
        <v>837</v>
      </c>
      <c r="N3018" s="171" t="s">
        <v>842</v>
      </c>
      <c r="O3018" s="171" t="s">
        <v>843</v>
      </c>
      <c r="P3018" s="171" t="s">
        <v>841</v>
      </c>
    </row>
    <row r="3019" spans="11:16">
      <c r="K3019" s="339">
        <v>48705</v>
      </c>
      <c r="L3019" s="171" t="s">
        <v>838</v>
      </c>
      <c r="N3019" s="171" t="s">
        <v>842</v>
      </c>
      <c r="O3019" s="171" t="s">
        <v>843</v>
      </c>
      <c r="P3019" s="171" t="s">
        <v>841</v>
      </c>
    </row>
    <row r="3020" spans="11:16">
      <c r="K3020" s="339">
        <v>48706</v>
      </c>
      <c r="L3020" s="171" t="s">
        <v>839</v>
      </c>
      <c r="N3020" s="171" t="s">
        <v>842</v>
      </c>
      <c r="O3020" s="171" t="s">
        <v>843</v>
      </c>
      <c r="P3020" s="171" t="s">
        <v>841</v>
      </c>
    </row>
    <row r="3021" spans="11:16">
      <c r="K3021" s="339">
        <v>48707</v>
      </c>
      <c r="L3021" s="171" t="s">
        <v>840</v>
      </c>
      <c r="N3021" s="171" t="s">
        <v>842</v>
      </c>
      <c r="O3021" s="171" t="s">
        <v>849</v>
      </c>
      <c r="P3021" s="171" t="s">
        <v>841</v>
      </c>
    </row>
    <row r="3022" spans="11:16">
      <c r="K3022" s="339">
        <v>48708</v>
      </c>
      <c r="L3022" s="171" t="s">
        <v>833</v>
      </c>
      <c r="N3022" s="171" t="s">
        <v>841</v>
      </c>
      <c r="O3022" s="171" t="s">
        <v>842</v>
      </c>
      <c r="P3022" s="171" t="s">
        <v>843</v>
      </c>
    </row>
    <row r="3023" spans="11:16">
      <c r="K3023" s="339">
        <v>48709</v>
      </c>
      <c r="L3023" s="171" t="s">
        <v>835</v>
      </c>
      <c r="N3023" s="171" t="s">
        <v>841</v>
      </c>
      <c r="O3023" s="171" t="s">
        <v>771</v>
      </c>
      <c r="P3023" s="171" t="s">
        <v>843</v>
      </c>
    </row>
    <row r="3024" spans="11:16">
      <c r="K3024" s="339">
        <v>48710</v>
      </c>
      <c r="L3024" s="171" t="s">
        <v>836</v>
      </c>
      <c r="N3024" s="171" t="s">
        <v>841</v>
      </c>
      <c r="O3024" s="171" t="s">
        <v>842</v>
      </c>
      <c r="P3024" s="171" t="s">
        <v>843</v>
      </c>
    </row>
    <row r="3025" spans="11:16">
      <c r="K3025" s="339">
        <v>48711</v>
      </c>
      <c r="L3025" s="171" t="s">
        <v>837</v>
      </c>
      <c r="N3025" s="171" t="s">
        <v>841</v>
      </c>
      <c r="O3025" s="171" t="s">
        <v>842</v>
      </c>
      <c r="P3025" s="171" t="s">
        <v>849</v>
      </c>
    </row>
    <row r="3026" spans="11:16">
      <c r="K3026" s="339">
        <v>48712</v>
      </c>
      <c r="L3026" s="171" t="s">
        <v>838</v>
      </c>
      <c r="N3026" s="171" t="s">
        <v>841</v>
      </c>
      <c r="O3026" s="171" t="s">
        <v>842</v>
      </c>
      <c r="P3026" s="171" t="s">
        <v>772</v>
      </c>
    </row>
    <row r="3027" spans="11:16">
      <c r="K3027" s="339">
        <v>48713</v>
      </c>
      <c r="L3027" s="171" t="s">
        <v>839</v>
      </c>
      <c r="N3027" s="171" t="s">
        <v>841</v>
      </c>
      <c r="O3027" s="171" t="s">
        <v>842</v>
      </c>
      <c r="P3027" s="171" t="s">
        <v>772</v>
      </c>
    </row>
    <row r="3028" spans="11:16">
      <c r="K3028" s="339">
        <v>48714</v>
      </c>
      <c r="L3028" s="171" t="s">
        <v>840</v>
      </c>
      <c r="N3028" s="171" t="s">
        <v>841</v>
      </c>
      <c r="O3028" s="171" t="s">
        <v>842</v>
      </c>
      <c r="P3028" s="171" t="s">
        <v>843</v>
      </c>
    </row>
    <row r="3029" spans="11:16">
      <c r="K3029" s="339">
        <v>48715</v>
      </c>
      <c r="L3029" s="171" t="s">
        <v>833</v>
      </c>
      <c r="N3029" s="171" t="s">
        <v>843</v>
      </c>
      <c r="O3029" s="171" t="s">
        <v>841</v>
      </c>
      <c r="P3029" s="171" t="s">
        <v>842</v>
      </c>
    </row>
    <row r="3030" spans="11:16">
      <c r="K3030" s="339">
        <v>48716</v>
      </c>
      <c r="L3030" s="171" t="s">
        <v>835</v>
      </c>
      <c r="N3030" s="171" t="s">
        <v>843</v>
      </c>
      <c r="O3030" s="171" t="s">
        <v>841</v>
      </c>
      <c r="P3030" s="171" t="s">
        <v>842</v>
      </c>
    </row>
    <row r="3031" spans="11:16">
      <c r="K3031" s="339">
        <v>48717</v>
      </c>
      <c r="L3031" s="171" t="s">
        <v>836</v>
      </c>
      <c r="N3031" s="171" t="s">
        <v>843</v>
      </c>
      <c r="O3031" s="171" t="s">
        <v>770</v>
      </c>
      <c r="P3031" s="171" t="s">
        <v>842</v>
      </c>
    </row>
    <row r="3032" spans="11:16">
      <c r="K3032" s="339">
        <v>48718</v>
      </c>
      <c r="L3032" s="171" t="s">
        <v>837</v>
      </c>
      <c r="N3032" s="171" t="s">
        <v>843</v>
      </c>
      <c r="O3032" s="171" t="s">
        <v>841</v>
      </c>
      <c r="P3032" s="171" t="s">
        <v>842</v>
      </c>
    </row>
    <row r="3033" spans="11:16">
      <c r="K3033" s="339">
        <v>48719</v>
      </c>
      <c r="L3033" s="171" t="s">
        <v>838</v>
      </c>
      <c r="N3033" s="171" t="s">
        <v>843</v>
      </c>
      <c r="O3033" s="171" t="s">
        <v>841</v>
      </c>
      <c r="P3033" s="171" t="s">
        <v>842</v>
      </c>
    </row>
    <row r="3034" spans="11:16">
      <c r="K3034" s="339">
        <v>48720</v>
      </c>
      <c r="L3034" s="171" t="s">
        <v>839</v>
      </c>
      <c r="N3034" s="171" t="s">
        <v>843</v>
      </c>
      <c r="O3034" s="171" t="s">
        <v>841</v>
      </c>
      <c r="P3034" s="171" t="s">
        <v>842</v>
      </c>
    </row>
    <row r="3035" spans="11:16">
      <c r="K3035" s="339">
        <v>48721</v>
      </c>
      <c r="L3035" s="171" t="s">
        <v>840</v>
      </c>
      <c r="N3035" s="171" t="s">
        <v>843</v>
      </c>
      <c r="O3035" s="171" t="s">
        <v>841</v>
      </c>
      <c r="P3035" s="171" t="s">
        <v>842</v>
      </c>
    </row>
    <row r="3036" spans="11:16">
      <c r="K3036" s="339">
        <v>48722</v>
      </c>
      <c r="L3036" s="171" t="s">
        <v>833</v>
      </c>
      <c r="N3036" s="171" t="s">
        <v>842</v>
      </c>
      <c r="O3036" s="171" t="s">
        <v>772</v>
      </c>
      <c r="P3036" s="171" t="s">
        <v>841</v>
      </c>
    </row>
    <row r="3037" spans="11:16">
      <c r="K3037" s="339">
        <v>48723</v>
      </c>
      <c r="L3037" s="171" t="s">
        <v>835</v>
      </c>
      <c r="N3037" s="171" t="s">
        <v>842</v>
      </c>
      <c r="O3037" s="171" t="s">
        <v>843</v>
      </c>
      <c r="P3037" s="171" t="s">
        <v>841</v>
      </c>
    </row>
    <row r="3038" spans="11:16">
      <c r="K3038" s="339">
        <v>48724</v>
      </c>
      <c r="L3038" s="171" t="s">
        <v>836</v>
      </c>
      <c r="N3038" s="171" t="s">
        <v>842</v>
      </c>
      <c r="O3038" s="171" t="s">
        <v>843</v>
      </c>
      <c r="P3038" s="171" t="s">
        <v>841</v>
      </c>
    </row>
    <row r="3039" spans="11:16">
      <c r="K3039" s="339">
        <v>48725</v>
      </c>
      <c r="L3039" s="171" t="s">
        <v>837</v>
      </c>
      <c r="N3039" s="171" t="s">
        <v>842</v>
      </c>
      <c r="O3039" s="171" t="s">
        <v>843</v>
      </c>
      <c r="P3039" s="171" t="s">
        <v>770</v>
      </c>
    </row>
    <row r="3040" spans="11:16">
      <c r="K3040" s="339">
        <v>48726</v>
      </c>
      <c r="L3040" s="171" t="s">
        <v>838</v>
      </c>
      <c r="N3040" s="171" t="s">
        <v>842</v>
      </c>
      <c r="O3040" s="171" t="s">
        <v>843</v>
      </c>
      <c r="P3040" s="171" t="s">
        <v>841</v>
      </c>
    </row>
    <row r="3041" spans="11:16">
      <c r="K3041" s="339">
        <v>48727</v>
      </c>
      <c r="L3041" s="171" t="s">
        <v>839</v>
      </c>
      <c r="N3041" s="171" t="s">
        <v>771</v>
      </c>
      <c r="O3041" s="171" t="s">
        <v>843</v>
      </c>
      <c r="P3041" s="171" t="s">
        <v>841</v>
      </c>
    </row>
    <row r="3042" spans="11:16">
      <c r="K3042" s="339">
        <v>48728</v>
      </c>
      <c r="L3042" s="171" t="s">
        <v>840</v>
      </c>
      <c r="N3042" s="171" t="s">
        <v>842</v>
      </c>
      <c r="O3042" s="171" t="s">
        <v>843</v>
      </c>
      <c r="P3042" s="171" t="s">
        <v>841</v>
      </c>
    </row>
    <row r="3043" spans="11:16">
      <c r="K3043" s="339">
        <v>48729</v>
      </c>
      <c r="L3043" s="171" t="s">
        <v>833</v>
      </c>
      <c r="N3043" s="171" t="s">
        <v>841</v>
      </c>
      <c r="O3043" s="171" t="s">
        <v>842</v>
      </c>
      <c r="P3043" s="171" t="s">
        <v>843</v>
      </c>
    </row>
    <row r="3044" spans="11:16">
      <c r="K3044" s="339">
        <v>48730</v>
      </c>
      <c r="L3044" s="171" t="s">
        <v>835</v>
      </c>
      <c r="N3044" s="171" t="s">
        <v>841</v>
      </c>
      <c r="O3044" s="171" t="s">
        <v>842</v>
      </c>
      <c r="P3044" s="171" t="s">
        <v>843</v>
      </c>
    </row>
    <row r="3045" spans="11:16">
      <c r="K3045" s="339">
        <v>48731</v>
      </c>
      <c r="L3045" s="171" t="s">
        <v>836</v>
      </c>
      <c r="N3045" s="171" t="s">
        <v>841</v>
      </c>
      <c r="O3045" s="171" t="s">
        <v>842</v>
      </c>
      <c r="P3045" s="171" t="s">
        <v>843</v>
      </c>
    </row>
    <row r="3046" spans="11:16">
      <c r="K3046" s="339">
        <v>48732</v>
      </c>
      <c r="L3046" s="171" t="s">
        <v>837</v>
      </c>
      <c r="N3046" s="171" t="s">
        <v>841</v>
      </c>
      <c r="O3046" s="171" t="s">
        <v>842</v>
      </c>
      <c r="P3046" s="171" t="s">
        <v>843</v>
      </c>
    </row>
    <row r="3047" spans="11:16">
      <c r="K3047" s="339">
        <v>48733</v>
      </c>
      <c r="L3047" s="171" t="s">
        <v>838</v>
      </c>
      <c r="N3047" s="171" t="s">
        <v>841</v>
      </c>
      <c r="O3047" s="171" t="s">
        <v>771</v>
      </c>
      <c r="P3047" s="171" t="s">
        <v>843</v>
      </c>
    </row>
    <row r="3048" spans="11:16">
      <c r="K3048" s="339">
        <v>48734</v>
      </c>
      <c r="L3048" s="171" t="s">
        <v>839</v>
      </c>
      <c r="N3048" s="171" t="s">
        <v>841</v>
      </c>
      <c r="O3048" s="171" t="s">
        <v>842</v>
      </c>
      <c r="P3048" s="171" t="s">
        <v>843</v>
      </c>
    </row>
    <row r="3049" spans="11:16">
      <c r="K3049" s="339">
        <v>48735</v>
      </c>
      <c r="L3049" s="171" t="s">
        <v>840</v>
      </c>
      <c r="N3049" s="171" t="s">
        <v>841</v>
      </c>
      <c r="O3049" s="171" t="s">
        <v>842</v>
      </c>
      <c r="P3049" s="171" t="s">
        <v>772</v>
      </c>
    </row>
    <row r="3050" spans="11:16">
      <c r="K3050" s="339">
        <v>48736</v>
      </c>
      <c r="L3050" s="171" t="s">
        <v>833</v>
      </c>
      <c r="N3050" s="171" t="s">
        <v>843</v>
      </c>
      <c r="O3050" s="171" t="s">
        <v>841</v>
      </c>
      <c r="P3050" s="171" t="s">
        <v>842</v>
      </c>
    </row>
    <row r="3051" spans="11:16">
      <c r="K3051" s="339">
        <v>48737</v>
      </c>
      <c r="L3051" s="171" t="s">
        <v>835</v>
      </c>
      <c r="N3051" s="171" t="s">
        <v>843</v>
      </c>
      <c r="O3051" s="171" t="s">
        <v>841</v>
      </c>
      <c r="P3051" s="171" t="s">
        <v>842</v>
      </c>
    </row>
    <row r="3052" spans="11:16">
      <c r="K3052" s="339">
        <v>48738</v>
      </c>
      <c r="L3052" s="171" t="s">
        <v>836</v>
      </c>
      <c r="N3052" s="171" t="s">
        <v>843</v>
      </c>
      <c r="O3052" s="171" t="s">
        <v>841</v>
      </c>
      <c r="P3052" s="171" t="s">
        <v>842</v>
      </c>
    </row>
    <row r="3053" spans="11:16">
      <c r="K3053" s="339">
        <v>48739</v>
      </c>
      <c r="L3053" s="171" t="s">
        <v>837</v>
      </c>
      <c r="N3053" s="171" t="s">
        <v>843</v>
      </c>
      <c r="O3053" s="171" t="s">
        <v>841</v>
      </c>
      <c r="P3053" s="171" t="s">
        <v>842</v>
      </c>
    </row>
    <row r="3054" spans="11:16">
      <c r="K3054" s="339">
        <v>48740</v>
      </c>
      <c r="L3054" s="171" t="s">
        <v>838</v>
      </c>
      <c r="N3054" s="171" t="s">
        <v>843</v>
      </c>
      <c r="O3054" s="171" t="s">
        <v>841</v>
      </c>
      <c r="P3054" s="171" t="s">
        <v>842</v>
      </c>
    </row>
    <row r="3055" spans="11:16">
      <c r="K3055" s="339">
        <v>48741</v>
      </c>
      <c r="L3055" s="171" t="s">
        <v>839</v>
      </c>
      <c r="N3055" s="171" t="s">
        <v>843</v>
      </c>
      <c r="O3055" s="171" t="s">
        <v>847</v>
      </c>
      <c r="P3055" s="171" t="s">
        <v>842</v>
      </c>
    </row>
    <row r="3056" spans="11:16">
      <c r="K3056" s="339">
        <v>48742</v>
      </c>
      <c r="L3056" s="171" t="s">
        <v>840</v>
      </c>
      <c r="N3056" s="171" t="s">
        <v>843</v>
      </c>
      <c r="O3056" s="171" t="s">
        <v>841</v>
      </c>
      <c r="P3056" s="171" t="s">
        <v>842</v>
      </c>
    </row>
    <row r="3057" spans="11:16">
      <c r="K3057" s="339">
        <v>48743</v>
      </c>
      <c r="L3057" s="171" t="s">
        <v>833</v>
      </c>
      <c r="N3057" s="171" t="s">
        <v>842</v>
      </c>
      <c r="O3057" s="171" t="s">
        <v>772</v>
      </c>
      <c r="P3057" s="171" t="s">
        <v>841</v>
      </c>
    </row>
    <row r="3058" spans="11:16">
      <c r="K3058" s="339">
        <v>48744</v>
      </c>
      <c r="L3058" s="171" t="s">
        <v>835</v>
      </c>
      <c r="N3058" s="171" t="s">
        <v>842</v>
      </c>
      <c r="O3058" s="171" t="s">
        <v>843</v>
      </c>
      <c r="P3058" s="171" t="s">
        <v>841</v>
      </c>
    </row>
    <row r="3059" spans="11:16">
      <c r="K3059" s="339">
        <v>48745</v>
      </c>
      <c r="L3059" s="171" t="s">
        <v>836</v>
      </c>
      <c r="N3059" s="171" t="s">
        <v>842</v>
      </c>
      <c r="O3059" s="171" t="s">
        <v>843</v>
      </c>
      <c r="P3059" s="171" t="s">
        <v>841</v>
      </c>
    </row>
    <row r="3060" spans="11:16">
      <c r="K3060" s="339">
        <v>48746</v>
      </c>
      <c r="L3060" s="171" t="s">
        <v>837</v>
      </c>
      <c r="N3060" s="171" t="s">
        <v>842</v>
      </c>
      <c r="O3060" s="171" t="s">
        <v>843</v>
      </c>
      <c r="P3060" s="171" t="s">
        <v>841</v>
      </c>
    </row>
    <row r="3061" spans="11:16">
      <c r="K3061" s="339">
        <v>48747</v>
      </c>
      <c r="L3061" s="171" t="s">
        <v>838</v>
      </c>
      <c r="N3061" s="171" t="s">
        <v>842</v>
      </c>
      <c r="O3061" s="171" t="s">
        <v>843</v>
      </c>
      <c r="P3061" s="171" t="s">
        <v>841</v>
      </c>
    </row>
    <row r="3062" spans="11:16">
      <c r="K3062" s="339">
        <v>48748</v>
      </c>
      <c r="L3062" s="171" t="s">
        <v>839</v>
      </c>
      <c r="N3062" s="171" t="s">
        <v>842</v>
      </c>
      <c r="O3062" s="171" t="s">
        <v>843</v>
      </c>
      <c r="P3062" s="171" t="s">
        <v>841</v>
      </c>
    </row>
    <row r="3063" spans="11:16">
      <c r="K3063" s="339">
        <v>48749</v>
      </c>
      <c r="L3063" s="171" t="s">
        <v>840</v>
      </c>
      <c r="N3063" s="171" t="s">
        <v>842</v>
      </c>
      <c r="O3063" s="171" t="s">
        <v>843</v>
      </c>
      <c r="P3063" s="171" t="s">
        <v>841</v>
      </c>
    </row>
    <row r="3064" spans="11:16">
      <c r="K3064" s="339">
        <v>48750</v>
      </c>
      <c r="L3064" s="171" t="s">
        <v>833</v>
      </c>
      <c r="N3064" s="171" t="s">
        <v>841</v>
      </c>
      <c r="O3064" s="171" t="s">
        <v>842</v>
      </c>
      <c r="P3064" s="171" t="s">
        <v>843</v>
      </c>
    </row>
    <row r="3065" spans="11:16">
      <c r="K3065" s="339">
        <v>48751</v>
      </c>
      <c r="L3065" s="171" t="s">
        <v>835</v>
      </c>
      <c r="N3065" s="171" t="s">
        <v>841</v>
      </c>
      <c r="O3065" s="171" t="s">
        <v>842</v>
      </c>
      <c r="P3065" s="171" t="s">
        <v>772</v>
      </c>
    </row>
    <row r="3066" spans="11:16">
      <c r="K3066" s="339">
        <v>48752</v>
      </c>
      <c r="L3066" s="171" t="s">
        <v>836</v>
      </c>
      <c r="N3066" s="171" t="s">
        <v>841</v>
      </c>
      <c r="O3066" s="171" t="s">
        <v>842</v>
      </c>
      <c r="P3066" s="171" t="s">
        <v>843</v>
      </c>
    </row>
    <row r="3067" spans="11:16">
      <c r="K3067" s="339">
        <v>48753</v>
      </c>
      <c r="L3067" s="171" t="s">
        <v>837</v>
      </c>
      <c r="N3067" s="171" t="s">
        <v>841</v>
      </c>
      <c r="O3067" s="171" t="s">
        <v>842</v>
      </c>
      <c r="P3067" s="171" t="s">
        <v>843</v>
      </c>
    </row>
    <row r="3068" spans="11:16">
      <c r="K3068" s="339">
        <v>48754</v>
      </c>
      <c r="L3068" s="171" t="s">
        <v>838</v>
      </c>
      <c r="N3068" s="171" t="s">
        <v>841</v>
      </c>
      <c r="O3068" s="171" t="s">
        <v>842</v>
      </c>
      <c r="P3068" s="171" t="s">
        <v>772</v>
      </c>
    </row>
    <row r="3069" spans="11:16">
      <c r="K3069" s="339">
        <v>48755</v>
      </c>
      <c r="L3069" s="171" t="s">
        <v>839</v>
      </c>
      <c r="N3069" s="171" t="s">
        <v>841</v>
      </c>
      <c r="O3069" s="171" t="s">
        <v>842</v>
      </c>
      <c r="P3069" s="171" t="s">
        <v>843</v>
      </c>
    </row>
    <row r="3070" spans="11:16">
      <c r="K3070" s="339">
        <v>48756</v>
      </c>
      <c r="L3070" s="171" t="s">
        <v>840</v>
      </c>
      <c r="N3070" s="171" t="s">
        <v>841</v>
      </c>
      <c r="O3070" s="171" t="s">
        <v>848</v>
      </c>
      <c r="P3070" s="171" t="s">
        <v>772</v>
      </c>
    </row>
    <row r="3071" spans="11:16">
      <c r="K3071" s="339">
        <v>48757</v>
      </c>
      <c r="L3071" s="171" t="s">
        <v>833</v>
      </c>
      <c r="N3071" s="171" t="s">
        <v>843</v>
      </c>
      <c r="O3071" s="171" t="s">
        <v>770</v>
      </c>
      <c r="P3071" s="171" t="s">
        <v>842</v>
      </c>
    </row>
    <row r="3072" spans="11:16">
      <c r="K3072" s="339">
        <v>48758</v>
      </c>
      <c r="L3072" s="171" t="s">
        <v>835</v>
      </c>
      <c r="N3072" s="171" t="s">
        <v>843</v>
      </c>
      <c r="O3072" s="171" t="s">
        <v>841</v>
      </c>
      <c r="P3072" s="171" t="s">
        <v>842</v>
      </c>
    </row>
    <row r="3073" spans="11:16">
      <c r="K3073" s="339">
        <v>48759</v>
      </c>
      <c r="L3073" s="171" t="s">
        <v>836</v>
      </c>
      <c r="N3073" s="171" t="s">
        <v>843</v>
      </c>
      <c r="O3073" s="171" t="s">
        <v>841</v>
      </c>
      <c r="P3073" s="171" t="s">
        <v>842</v>
      </c>
    </row>
    <row r="3074" spans="11:16">
      <c r="K3074" s="339">
        <v>48760</v>
      </c>
      <c r="L3074" s="171" t="s">
        <v>837</v>
      </c>
      <c r="N3074" s="171" t="s">
        <v>843</v>
      </c>
      <c r="O3074" s="171" t="s">
        <v>770</v>
      </c>
      <c r="P3074" s="171" t="s">
        <v>842</v>
      </c>
    </row>
    <row r="3075" spans="11:16">
      <c r="K3075" s="339">
        <v>48761</v>
      </c>
      <c r="L3075" s="171" t="s">
        <v>838</v>
      </c>
      <c r="N3075" s="171" t="s">
        <v>843</v>
      </c>
      <c r="O3075" s="171" t="s">
        <v>841</v>
      </c>
      <c r="P3075" s="171" t="s">
        <v>842</v>
      </c>
    </row>
    <row r="3076" spans="11:16">
      <c r="K3076" s="339">
        <v>48762</v>
      </c>
      <c r="L3076" s="171" t="s">
        <v>839</v>
      </c>
      <c r="N3076" s="171" t="s">
        <v>843</v>
      </c>
      <c r="O3076" s="171" t="s">
        <v>841</v>
      </c>
      <c r="P3076" s="171" t="s">
        <v>842</v>
      </c>
    </row>
    <row r="3077" spans="11:16">
      <c r="K3077" s="339">
        <v>48763</v>
      </c>
      <c r="L3077" s="171" t="s">
        <v>840</v>
      </c>
      <c r="N3077" s="171" t="s">
        <v>843</v>
      </c>
      <c r="O3077" s="171" t="s">
        <v>841</v>
      </c>
      <c r="P3077" s="171" t="s">
        <v>842</v>
      </c>
    </row>
    <row r="3078" spans="11:16">
      <c r="K3078" s="339">
        <v>48764</v>
      </c>
      <c r="L3078" s="171" t="s">
        <v>833</v>
      </c>
      <c r="N3078" s="171" t="s">
        <v>842</v>
      </c>
      <c r="O3078" s="171" t="s">
        <v>843</v>
      </c>
      <c r="P3078" s="171" t="s">
        <v>841</v>
      </c>
    </row>
    <row r="3079" spans="11:16">
      <c r="K3079" s="339">
        <v>48765</v>
      </c>
      <c r="L3079" s="171" t="s">
        <v>835</v>
      </c>
      <c r="N3079" s="171" t="s">
        <v>842</v>
      </c>
      <c r="O3079" s="171" t="s">
        <v>843</v>
      </c>
      <c r="P3079" s="171" t="s">
        <v>841</v>
      </c>
    </row>
    <row r="3080" spans="11:16">
      <c r="K3080" s="339">
        <v>48766</v>
      </c>
      <c r="L3080" s="171" t="s">
        <v>836</v>
      </c>
      <c r="N3080" s="171" t="s">
        <v>842</v>
      </c>
      <c r="O3080" s="171" t="s">
        <v>843</v>
      </c>
      <c r="P3080" s="171" t="s">
        <v>847</v>
      </c>
    </row>
    <row r="3081" spans="11:16">
      <c r="K3081" s="339">
        <v>48767</v>
      </c>
      <c r="L3081" s="171" t="s">
        <v>837</v>
      </c>
      <c r="N3081" s="171" t="s">
        <v>842</v>
      </c>
      <c r="O3081" s="171" t="s">
        <v>843</v>
      </c>
      <c r="P3081" s="171" t="s">
        <v>841</v>
      </c>
    </row>
    <row r="3082" spans="11:16">
      <c r="K3082" s="339">
        <v>48768</v>
      </c>
      <c r="L3082" s="171" t="s">
        <v>838</v>
      </c>
      <c r="N3082" s="171" t="s">
        <v>842</v>
      </c>
      <c r="O3082" s="171" t="s">
        <v>843</v>
      </c>
      <c r="P3082" s="171" t="s">
        <v>770</v>
      </c>
    </row>
    <row r="3083" spans="11:16">
      <c r="K3083" s="339">
        <v>48769</v>
      </c>
      <c r="L3083" s="171" t="s">
        <v>839</v>
      </c>
      <c r="N3083" s="171" t="s">
        <v>842</v>
      </c>
      <c r="O3083" s="171" t="s">
        <v>843</v>
      </c>
      <c r="P3083" s="171" t="s">
        <v>841</v>
      </c>
    </row>
    <row r="3084" spans="11:16">
      <c r="K3084" s="339">
        <v>48770</v>
      </c>
      <c r="L3084" s="171" t="s">
        <v>840</v>
      </c>
      <c r="N3084" s="171" t="s">
        <v>842</v>
      </c>
      <c r="O3084" s="171" t="s">
        <v>843</v>
      </c>
      <c r="P3084" s="171" t="s">
        <v>841</v>
      </c>
    </row>
    <row r="3085" spans="11:16">
      <c r="K3085" s="339">
        <v>48771</v>
      </c>
      <c r="L3085" s="171" t="s">
        <v>833</v>
      </c>
      <c r="N3085" s="171" t="s">
        <v>841</v>
      </c>
      <c r="O3085" s="171" t="s">
        <v>842</v>
      </c>
      <c r="P3085" s="171" t="s">
        <v>843</v>
      </c>
    </row>
    <row r="3086" spans="11:16">
      <c r="K3086" s="339">
        <v>48772</v>
      </c>
      <c r="L3086" s="171" t="s">
        <v>835</v>
      </c>
      <c r="N3086" s="171" t="s">
        <v>841</v>
      </c>
      <c r="O3086" s="171" t="s">
        <v>842</v>
      </c>
      <c r="P3086" s="171" t="s">
        <v>843</v>
      </c>
    </row>
    <row r="3087" spans="11:16">
      <c r="K3087" s="339">
        <v>48773</v>
      </c>
      <c r="L3087" s="171" t="s">
        <v>836</v>
      </c>
      <c r="N3087" s="171" t="s">
        <v>841</v>
      </c>
      <c r="O3087" s="171" t="s">
        <v>842</v>
      </c>
      <c r="P3087" s="171" t="s">
        <v>843</v>
      </c>
    </row>
    <row r="3088" spans="11:16">
      <c r="K3088" s="339">
        <v>48774</v>
      </c>
      <c r="L3088" s="171" t="s">
        <v>837</v>
      </c>
      <c r="N3088" s="171" t="s">
        <v>841</v>
      </c>
      <c r="O3088" s="171" t="s">
        <v>842</v>
      </c>
      <c r="P3088" s="171" t="s">
        <v>843</v>
      </c>
    </row>
    <row r="3089" spans="11:16">
      <c r="K3089" s="339">
        <v>48775</v>
      </c>
      <c r="L3089" s="171" t="s">
        <v>838</v>
      </c>
      <c r="N3089" s="171" t="s">
        <v>841</v>
      </c>
      <c r="O3089" s="171" t="s">
        <v>842</v>
      </c>
      <c r="P3089" s="171" t="s">
        <v>843</v>
      </c>
    </row>
    <row r="3090" spans="11:16">
      <c r="K3090" s="339">
        <v>48776</v>
      </c>
      <c r="L3090" s="171" t="s">
        <v>839</v>
      </c>
      <c r="N3090" s="171" t="s">
        <v>841</v>
      </c>
      <c r="O3090" s="171" t="s">
        <v>842</v>
      </c>
      <c r="P3090" s="171" t="s">
        <v>843</v>
      </c>
    </row>
    <row r="3091" spans="11:16">
      <c r="K3091" s="339">
        <v>48777</v>
      </c>
      <c r="L3091" s="171" t="s">
        <v>840</v>
      </c>
      <c r="N3091" s="171" t="s">
        <v>770</v>
      </c>
      <c r="O3091" s="171" t="s">
        <v>842</v>
      </c>
      <c r="P3091" s="171" t="s">
        <v>843</v>
      </c>
    </row>
    <row r="3092" spans="11:16">
      <c r="K3092" s="339">
        <v>48778</v>
      </c>
      <c r="L3092" s="171" t="s">
        <v>833</v>
      </c>
      <c r="N3092" s="171" t="s">
        <v>843</v>
      </c>
      <c r="O3092" s="171" t="s">
        <v>841</v>
      </c>
      <c r="P3092" s="171" t="s">
        <v>842</v>
      </c>
    </row>
    <row r="3093" spans="11:16">
      <c r="K3093" s="339">
        <v>48779</v>
      </c>
      <c r="L3093" s="171" t="s">
        <v>835</v>
      </c>
      <c r="N3093" s="171" t="s">
        <v>843</v>
      </c>
      <c r="O3093" s="171" t="s">
        <v>841</v>
      </c>
      <c r="P3093" s="171" t="s">
        <v>842</v>
      </c>
    </row>
    <row r="3094" spans="11:16">
      <c r="K3094" s="339">
        <v>48780</v>
      </c>
      <c r="L3094" s="171" t="s">
        <v>836</v>
      </c>
      <c r="N3094" s="171" t="s">
        <v>772</v>
      </c>
      <c r="O3094" s="171" t="s">
        <v>841</v>
      </c>
      <c r="P3094" s="171" t="s">
        <v>842</v>
      </c>
    </row>
    <row r="3095" spans="11:16">
      <c r="K3095" s="339">
        <v>48781</v>
      </c>
      <c r="L3095" s="171" t="s">
        <v>837</v>
      </c>
      <c r="N3095" s="171" t="s">
        <v>843</v>
      </c>
      <c r="O3095" s="171" t="s">
        <v>841</v>
      </c>
      <c r="P3095" s="171" t="s">
        <v>848</v>
      </c>
    </row>
    <row r="3096" spans="11:16">
      <c r="K3096" s="339">
        <v>48782</v>
      </c>
      <c r="L3096" s="171" t="s">
        <v>838</v>
      </c>
      <c r="N3096" s="171" t="s">
        <v>772</v>
      </c>
      <c r="O3096" s="171" t="s">
        <v>841</v>
      </c>
      <c r="P3096" s="171" t="s">
        <v>771</v>
      </c>
    </row>
    <row r="3097" spans="11:16">
      <c r="K3097" s="339">
        <v>48783</v>
      </c>
      <c r="L3097" s="171" t="s">
        <v>839</v>
      </c>
      <c r="N3097" s="171" t="s">
        <v>843</v>
      </c>
      <c r="O3097" s="171" t="s">
        <v>841</v>
      </c>
      <c r="P3097" s="171" t="s">
        <v>842</v>
      </c>
    </row>
    <row r="3098" spans="11:16">
      <c r="K3098" s="339">
        <v>48784</v>
      </c>
      <c r="L3098" s="171" t="s">
        <v>840</v>
      </c>
      <c r="N3098" s="171" t="s">
        <v>843</v>
      </c>
      <c r="O3098" s="171" t="s">
        <v>841</v>
      </c>
      <c r="P3098" s="171" t="s">
        <v>842</v>
      </c>
    </row>
    <row r="3099" spans="11:16">
      <c r="K3099" s="339">
        <v>48785</v>
      </c>
      <c r="L3099" s="171" t="s">
        <v>833</v>
      </c>
      <c r="N3099" s="171" t="s">
        <v>842</v>
      </c>
      <c r="O3099" s="171" t="s">
        <v>843</v>
      </c>
      <c r="P3099" s="171" t="s">
        <v>770</v>
      </c>
    </row>
    <row r="3100" spans="11:16">
      <c r="K3100" s="339">
        <v>48786</v>
      </c>
      <c r="L3100" s="171" t="s">
        <v>835</v>
      </c>
      <c r="N3100" s="171" t="s">
        <v>842</v>
      </c>
      <c r="O3100" s="171" t="s">
        <v>843</v>
      </c>
      <c r="P3100" s="171" t="s">
        <v>841</v>
      </c>
    </row>
    <row r="3101" spans="11:16">
      <c r="K3101" s="339">
        <v>48787</v>
      </c>
      <c r="L3101" s="171" t="s">
        <v>836</v>
      </c>
      <c r="N3101" s="171" t="s">
        <v>842</v>
      </c>
      <c r="O3101" s="171" t="s">
        <v>843</v>
      </c>
      <c r="P3101" s="171" t="s">
        <v>770</v>
      </c>
    </row>
    <row r="3102" spans="11:16">
      <c r="K3102" s="339">
        <v>48788</v>
      </c>
      <c r="L3102" s="171" t="s">
        <v>837</v>
      </c>
      <c r="N3102" s="171" t="s">
        <v>842</v>
      </c>
      <c r="O3102" s="171" t="s">
        <v>849</v>
      </c>
      <c r="P3102" s="171" t="s">
        <v>841</v>
      </c>
    </row>
    <row r="3103" spans="11:16">
      <c r="K3103" s="339">
        <v>48789</v>
      </c>
      <c r="L3103" s="171" t="s">
        <v>838</v>
      </c>
      <c r="N3103" s="171" t="s">
        <v>842</v>
      </c>
      <c r="O3103" s="171" t="s">
        <v>843</v>
      </c>
      <c r="P3103" s="171" t="s">
        <v>770</v>
      </c>
    </row>
    <row r="3104" spans="11:16">
      <c r="K3104" s="339">
        <v>48790</v>
      </c>
      <c r="L3104" s="171" t="s">
        <v>839</v>
      </c>
      <c r="N3104" s="171" t="s">
        <v>842</v>
      </c>
      <c r="O3104" s="171" t="s">
        <v>843</v>
      </c>
      <c r="P3104" s="171" t="s">
        <v>841</v>
      </c>
    </row>
    <row r="3105" spans="11:16">
      <c r="K3105" s="339">
        <v>48791</v>
      </c>
      <c r="L3105" s="171" t="s">
        <v>840</v>
      </c>
      <c r="N3105" s="171" t="s">
        <v>842</v>
      </c>
      <c r="O3105" s="171" t="s">
        <v>843</v>
      </c>
      <c r="P3105" s="171" t="s">
        <v>841</v>
      </c>
    </row>
    <row r="3106" spans="11:16">
      <c r="K3106" s="339">
        <v>48792</v>
      </c>
      <c r="L3106" s="171" t="s">
        <v>833</v>
      </c>
      <c r="N3106" s="171" t="s">
        <v>841</v>
      </c>
      <c r="O3106" s="171" t="s">
        <v>842</v>
      </c>
      <c r="P3106" s="171" t="s">
        <v>843</v>
      </c>
    </row>
    <row r="3107" spans="11:16">
      <c r="K3107" s="339">
        <v>48793</v>
      </c>
      <c r="L3107" s="171" t="s">
        <v>835</v>
      </c>
      <c r="N3107" s="171" t="s">
        <v>770</v>
      </c>
      <c r="O3107" s="171" t="s">
        <v>842</v>
      </c>
      <c r="P3107" s="171" t="s">
        <v>843</v>
      </c>
    </row>
    <row r="3108" spans="11:16">
      <c r="K3108" s="339">
        <v>48794</v>
      </c>
      <c r="L3108" s="171" t="s">
        <v>836</v>
      </c>
      <c r="N3108" s="171" t="s">
        <v>841</v>
      </c>
      <c r="O3108" s="171" t="s">
        <v>771</v>
      </c>
      <c r="P3108" s="171" t="s">
        <v>843</v>
      </c>
    </row>
    <row r="3109" spans="11:16">
      <c r="K3109" s="339">
        <v>48795</v>
      </c>
      <c r="L3109" s="171" t="s">
        <v>837</v>
      </c>
      <c r="N3109" s="171" t="s">
        <v>841</v>
      </c>
      <c r="O3109" s="171" t="s">
        <v>842</v>
      </c>
      <c r="P3109" s="171" t="s">
        <v>843</v>
      </c>
    </row>
    <row r="3110" spans="11:16">
      <c r="K3110" s="339">
        <v>48796</v>
      </c>
      <c r="L3110" s="171" t="s">
        <v>838</v>
      </c>
      <c r="N3110" s="171" t="s">
        <v>841</v>
      </c>
      <c r="O3110" s="171" t="s">
        <v>842</v>
      </c>
      <c r="P3110" s="171" t="s">
        <v>843</v>
      </c>
    </row>
    <row r="3111" spans="11:16">
      <c r="K3111" s="339">
        <v>48797</v>
      </c>
      <c r="L3111" s="171" t="s">
        <v>839</v>
      </c>
      <c r="N3111" s="171" t="s">
        <v>841</v>
      </c>
      <c r="O3111" s="171" t="s">
        <v>842</v>
      </c>
      <c r="P3111" s="171" t="s">
        <v>843</v>
      </c>
    </row>
    <row r="3112" spans="11:16">
      <c r="K3112" s="339">
        <v>48798</v>
      </c>
      <c r="L3112" s="171" t="s">
        <v>840</v>
      </c>
      <c r="N3112" s="171" t="s">
        <v>841</v>
      </c>
      <c r="O3112" s="171" t="s">
        <v>842</v>
      </c>
      <c r="P3112" s="171" t="s">
        <v>843</v>
      </c>
    </row>
    <row r="3113" spans="11:16">
      <c r="K3113" s="339">
        <v>48799</v>
      </c>
      <c r="L3113" s="171" t="s">
        <v>833</v>
      </c>
      <c r="N3113" s="171" t="s">
        <v>843</v>
      </c>
      <c r="O3113" s="171" t="s">
        <v>841</v>
      </c>
      <c r="P3113" s="171" t="s">
        <v>842</v>
      </c>
    </row>
    <row r="3114" spans="11:16">
      <c r="K3114" s="339">
        <v>48800</v>
      </c>
      <c r="L3114" s="171" t="s">
        <v>835</v>
      </c>
      <c r="N3114" s="171" t="s">
        <v>843</v>
      </c>
      <c r="O3114" s="171" t="s">
        <v>841</v>
      </c>
      <c r="P3114" s="171" t="s">
        <v>842</v>
      </c>
    </row>
    <row r="3115" spans="11:16">
      <c r="K3115" s="339">
        <v>48801</v>
      </c>
      <c r="L3115" s="171" t="s">
        <v>836</v>
      </c>
      <c r="N3115" s="171" t="s">
        <v>849</v>
      </c>
      <c r="O3115" s="171" t="s">
        <v>841</v>
      </c>
      <c r="P3115" s="171" t="s">
        <v>842</v>
      </c>
    </row>
    <row r="3116" spans="11:16">
      <c r="K3116" s="339">
        <v>48802</v>
      </c>
      <c r="L3116" s="171" t="s">
        <v>837</v>
      </c>
      <c r="N3116" s="171" t="s">
        <v>843</v>
      </c>
      <c r="O3116" s="171" t="s">
        <v>841</v>
      </c>
      <c r="P3116" s="171" t="s">
        <v>842</v>
      </c>
    </row>
    <row r="3117" spans="11:16">
      <c r="K3117" s="339">
        <v>48803</v>
      </c>
      <c r="L3117" s="171" t="s">
        <v>838</v>
      </c>
      <c r="N3117" s="171" t="s">
        <v>843</v>
      </c>
      <c r="O3117" s="171" t="s">
        <v>841</v>
      </c>
      <c r="P3117" s="171" t="s">
        <v>842</v>
      </c>
    </row>
    <row r="3118" spans="11:16">
      <c r="K3118" s="339">
        <v>48804</v>
      </c>
      <c r="L3118" s="171" t="s">
        <v>839</v>
      </c>
      <c r="N3118" s="171" t="s">
        <v>843</v>
      </c>
      <c r="O3118" s="171" t="s">
        <v>841</v>
      </c>
      <c r="P3118" s="171" t="s">
        <v>842</v>
      </c>
    </row>
    <row r="3119" spans="11:16">
      <c r="K3119" s="339">
        <v>48805</v>
      </c>
      <c r="L3119" s="171" t="s">
        <v>840</v>
      </c>
      <c r="N3119" s="171" t="s">
        <v>843</v>
      </c>
      <c r="O3119" s="171" t="s">
        <v>841</v>
      </c>
      <c r="P3119" s="171" t="s">
        <v>842</v>
      </c>
    </row>
    <row r="3120" spans="11:16">
      <c r="K3120" s="339">
        <v>48806</v>
      </c>
      <c r="L3120" s="171" t="s">
        <v>833</v>
      </c>
      <c r="N3120" s="171" t="s">
        <v>842</v>
      </c>
      <c r="O3120" s="171" t="s">
        <v>843</v>
      </c>
      <c r="P3120" s="171" t="s">
        <v>841</v>
      </c>
    </row>
    <row r="3121" spans="11:16">
      <c r="K3121" s="339">
        <v>48807</v>
      </c>
      <c r="L3121" s="171" t="s">
        <v>835</v>
      </c>
      <c r="N3121" s="171" t="s">
        <v>842</v>
      </c>
      <c r="O3121" s="171" t="s">
        <v>843</v>
      </c>
      <c r="P3121" s="171" t="s">
        <v>841</v>
      </c>
    </row>
    <row r="3122" spans="11:16">
      <c r="K3122" s="339">
        <v>48808</v>
      </c>
      <c r="L3122" s="171" t="s">
        <v>836</v>
      </c>
      <c r="N3122" s="171" t="s">
        <v>771</v>
      </c>
      <c r="O3122" s="171" t="s">
        <v>843</v>
      </c>
      <c r="P3122" s="171" t="s">
        <v>841</v>
      </c>
    </row>
    <row r="3123" spans="11:16">
      <c r="K3123" s="339">
        <v>48809</v>
      </c>
      <c r="L3123" s="171" t="s">
        <v>837</v>
      </c>
      <c r="N3123" s="171" t="s">
        <v>842</v>
      </c>
      <c r="O3123" s="171" t="s">
        <v>843</v>
      </c>
      <c r="P3123" s="171" t="s">
        <v>841</v>
      </c>
    </row>
    <row r="3124" spans="11:16">
      <c r="K3124" s="339">
        <v>48810</v>
      </c>
      <c r="L3124" s="171" t="s">
        <v>838</v>
      </c>
      <c r="N3124" s="171" t="s">
        <v>842</v>
      </c>
      <c r="O3124" s="171" t="s">
        <v>843</v>
      </c>
      <c r="P3124" s="171" t="s">
        <v>841</v>
      </c>
    </row>
    <row r="3125" spans="11:16">
      <c r="K3125" s="339">
        <v>48811</v>
      </c>
      <c r="L3125" s="171" t="s">
        <v>839</v>
      </c>
      <c r="N3125" s="171" t="s">
        <v>842</v>
      </c>
      <c r="O3125" s="171" t="s">
        <v>843</v>
      </c>
      <c r="P3125" s="171" t="s">
        <v>841</v>
      </c>
    </row>
    <row r="3126" spans="11:16">
      <c r="K3126" s="339">
        <v>48812</v>
      </c>
      <c r="L3126" s="171" t="s">
        <v>840</v>
      </c>
      <c r="N3126" s="171" t="s">
        <v>842</v>
      </c>
      <c r="O3126" s="171" t="s">
        <v>843</v>
      </c>
      <c r="P3126" s="171" t="s">
        <v>841</v>
      </c>
    </row>
    <row r="3127" spans="11:16">
      <c r="K3127" s="339">
        <v>48813</v>
      </c>
      <c r="L3127" s="171" t="s">
        <v>833</v>
      </c>
      <c r="N3127" s="171" t="s">
        <v>841</v>
      </c>
      <c r="O3127" s="171" t="s">
        <v>842</v>
      </c>
      <c r="P3127" s="171" t="s">
        <v>843</v>
      </c>
    </row>
    <row r="3128" spans="11:16">
      <c r="K3128" s="339">
        <v>48814</v>
      </c>
      <c r="L3128" s="171" t="s">
        <v>835</v>
      </c>
      <c r="N3128" s="171" t="s">
        <v>841</v>
      </c>
      <c r="O3128" s="171" t="s">
        <v>842</v>
      </c>
      <c r="P3128" s="171" t="s">
        <v>843</v>
      </c>
    </row>
    <row r="3129" spans="11:16">
      <c r="K3129" s="339">
        <v>48815</v>
      </c>
      <c r="L3129" s="171" t="s">
        <v>836</v>
      </c>
      <c r="N3129" s="171" t="s">
        <v>841</v>
      </c>
      <c r="O3129" s="171" t="s">
        <v>842</v>
      </c>
      <c r="P3129" s="171" t="s">
        <v>843</v>
      </c>
    </row>
    <row r="3130" spans="11:16">
      <c r="K3130" s="339">
        <v>48816</v>
      </c>
      <c r="L3130" s="171" t="s">
        <v>837</v>
      </c>
      <c r="N3130" s="171" t="s">
        <v>841</v>
      </c>
      <c r="O3130" s="171" t="s">
        <v>771</v>
      </c>
      <c r="P3130" s="171" t="s">
        <v>843</v>
      </c>
    </row>
    <row r="3131" spans="11:16">
      <c r="K3131" s="339">
        <v>48817</v>
      </c>
      <c r="L3131" s="171" t="s">
        <v>838</v>
      </c>
      <c r="N3131" s="171" t="s">
        <v>841</v>
      </c>
      <c r="O3131" s="171" t="s">
        <v>842</v>
      </c>
      <c r="P3131" s="171" t="s">
        <v>843</v>
      </c>
    </row>
    <row r="3132" spans="11:16">
      <c r="K3132" s="339">
        <v>48818</v>
      </c>
      <c r="L3132" s="171" t="s">
        <v>839</v>
      </c>
      <c r="N3132" s="171" t="s">
        <v>841</v>
      </c>
      <c r="O3132" s="171" t="s">
        <v>842</v>
      </c>
      <c r="P3132" s="171" t="s">
        <v>843</v>
      </c>
    </row>
    <row r="3133" spans="11:16">
      <c r="K3133" s="339">
        <v>48819</v>
      </c>
      <c r="L3133" s="171" t="s">
        <v>840</v>
      </c>
      <c r="N3133" s="171" t="s">
        <v>841</v>
      </c>
      <c r="O3133" s="171" t="s">
        <v>842</v>
      </c>
      <c r="P3133" s="171" t="s">
        <v>843</v>
      </c>
    </row>
    <row r="3134" spans="11:16">
      <c r="K3134" s="339">
        <v>48820</v>
      </c>
      <c r="L3134" s="171" t="s">
        <v>833</v>
      </c>
      <c r="N3134" s="171" t="s">
        <v>843</v>
      </c>
      <c r="O3134" s="171" t="s">
        <v>770</v>
      </c>
      <c r="P3134" s="171" t="s">
        <v>842</v>
      </c>
    </row>
    <row r="3135" spans="11:16">
      <c r="K3135" s="339">
        <v>48821</v>
      </c>
      <c r="L3135" s="171" t="s">
        <v>835</v>
      </c>
      <c r="N3135" s="171" t="s">
        <v>843</v>
      </c>
      <c r="O3135" s="171" t="s">
        <v>841</v>
      </c>
      <c r="P3135" s="171" t="s">
        <v>842</v>
      </c>
    </row>
    <row r="3136" spans="11:16">
      <c r="K3136" s="339">
        <v>48822</v>
      </c>
      <c r="L3136" s="171" t="s">
        <v>836</v>
      </c>
      <c r="N3136" s="171" t="s">
        <v>843</v>
      </c>
      <c r="O3136" s="171" t="s">
        <v>841</v>
      </c>
      <c r="P3136" s="171" t="s">
        <v>842</v>
      </c>
    </row>
    <row r="3137" spans="11:16">
      <c r="K3137" s="339">
        <v>48823</v>
      </c>
      <c r="L3137" s="171" t="s">
        <v>837</v>
      </c>
      <c r="N3137" s="171" t="s">
        <v>772</v>
      </c>
      <c r="O3137" s="171" t="s">
        <v>841</v>
      </c>
      <c r="P3137" s="171" t="s">
        <v>771</v>
      </c>
    </row>
    <row r="3138" spans="11:16">
      <c r="K3138" s="339">
        <v>48824</v>
      </c>
      <c r="L3138" s="171" t="s">
        <v>838</v>
      </c>
      <c r="N3138" s="171" t="s">
        <v>843</v>
      </c>
      <c r="O3138" s="171" t="s">
        <v>841</v>
      </c>
      <c r="P3138" s="171" t="s">
        <v>842</v>
      </c>
    </row>
    <row r="3139" spans="11:16">
      <c r="K3139" s="339">
        <v>48825</v>
      </c>
      <c r="L3139" s="171" t="s">
        <v>839</v>
      </c>
      <c r="N3139" s="171" t="s">
        <v>843</v>
      </c>
      <c r="O3139" s="171" t="s">
        <v>841</v>
      </c>
      <c r="P3139" s="171" t="s">
        <v>842</v>
      </c>
    </row>
    <row r="3140" spans="11:16">
      <c r="K3140" s="339">
        <v>48826</v>
      </c>
      <c r="L3140" s="171" t="s">
        <v>840</v>
      </c>
      <c r="N3140" s="171" t="s">
        <v>843</v>
      </c>
      <c r="O3140" s="171" t="s">
        <v>841</v>
      </c>
      <c r="P3140" s="171" t="s">
        <v>842</v>
      </c>
    </row>
    <row r="3141" spans="11:16">
      <c r="K3141" s="339">
        <v>48827</v>
      </c>
      <c r="L3141" s="171" t="s">
        <v>833</v>
      </c>
      <c r="N3141" s="171" t="s">
        <v>842</v>
      </c>
      <c r="O3141" s="171" t="s">
        <v>849</v>
      </c>
      <c r="P3141" s="171" t="s">
        <v>841</v>
      </c>
    </row>
    <row r="3142" spans="11:16">
      <c r="K3142" s="339">
        <v>48828</v>
      </c>
      <c r="L3142" s="171" t="s">
        <v>835</v>
      </c>
      <c r="N3142" s="171" t="s">
        <v>842</v>
      </c>
      <c r="O3142" s="171" t="s">
        <v>843</v>
      </c>
      <c r="P3142" s="171" t="s">
        <v>841</v>
      </c>
    </row>
    <row r="3143" spans="11:16">
      <c r="K3143" s="339">
        <v>48829</v>
      </c>
      <c r="L3143" s="171" t="s">
        <v>836</v>
      </c>
      <c r="N3143" s="171" t="s">
        <v>842</v>
      </c>
      <c r="O3143" s="171" t="s">
        <v>772</v>
      </c>
      <c r="P3143" s="171" t="s">
        <v>841</v>
      </c>
    </row>
    <row r="3144" spans="11:16">
      <c r="K3144" s="339">
        <v>48830</v>
      </c>
      <c r="L3144" s="171" t="s">
        <v>837</v>
      </c>
      <c r="N3144" s="171" t="s">
        <v>842</v>
      </c>
      <c r="O3144" s="171" t="s">
        <v>843</v>
      </c>
      <c r="P3144" s="171" t="s">
        <v>841</v>
      </c>
    </row>
    <row r="3145" spans="11:16">
      <c r="K3145" s="339">
        <v>48831</v>
      </c>
      <c r="L3145" s="171" t="s">
        <v>838</v>
      </c>
      <c r="N3145" s="171" t="s">
        <v>842</v>
      </c>
      <c r="O3145" s="171" t="s">
        <v>843</v>
      </c>
      <c r="P3145" s="171" t="s">
        <v>847</v>
      </c>
    </row>
    <row r="3146" spans="11:16">
      <c r="K3146" s="339">
        <v>48832</v>
      </c>
      <c r="L3146" s="171" t="s">
        <v>839</v>
      </c>
      <c r="N3146" s="171" t="s">
        <v>842</v>
      </c>
      <c r="O3146" s="171" t="s">
        <v>843</v>
      </c>
      <c r="P3146" s="171" t="s">
        <v>770</v>
      </c>
    </row>
    <row r="3147" spans="11:16">
      <c r="K3147" s="339">
        <v>48833</v>
      </c>
      <c r="L3147" s="171" t="s">
        <v>840</v>
      </c>
      <c r="N3147" s="171" t="s">
        <v>842</v>
      </c>
      <c r="O3147" s="171" t="s">
        <v>843</v>
      </c>
      <c r="P3147" s="171" t="s">
        <v>770</v>
      </c>
    </row>
    <row r="3148" spans="11:16">
      <c r="K3148" s="339">
        <v>48834</v>
      </c>
      <c r="L3148" s="171" t="s">
        <v>833</v>
      </c>
      <c r="N3148" s="171" t="s">
        <v>841</v>
      </c>
      <c r="O3148" s="171" t="s">
        <v>842</v>
      </c>
      <c r="P3148" s="171" t="s">
        <v>843</v>
      </c>
    </row>
    <row r="3149" spans="11:16">
      <c r="K3149" s="339">
        <v>48835</v>
      </c>
      <c r="L3149" s="171" t="s">
        <v>835</v>
      </c>
      <c r="N3149" s="171" t="s">
        <v>841</v>
      </c>
      <c r="O3149" s="171" t="s">
        <v>842</v>
      </c>
      <c r="P3149" s="171" t="s">
        <v>843</v>
      </c>
    </row>
    <row r="3150" spans="11:16">
      <c r="K3150" s="339">
        <v>48836</v>
      </c>
      <c r="L3150" s="171" t="s">
        <v>836</v>
      </c>
      <c r="N3150" s="171" t="s">
        <v>841</v>
      </c>
      <c r="O3150" s="171" t="s">
        <v>842</v>
      </c>
      <c r="P3150" s="171" t="s">
        <v>843</v>
      </c>
    </row>
    <row r="3151" spans="11:16">
      <c r="K3151" s="339">
        <v>48837</v>
      </c>
      <c r="L3151" s="171" t="s">
        <v>837</v>
      </c>
      <c r="N3151" s="171" t="s">
        <v>841</v>
      </c>
      <c r="O3151" s="171" t="s">
        <v>771</v>
      </c>
      <c r="P3151" s="171" t="s">
        <v>843</v>
      </c>
    </row>
    <row r="3152" spans="11:16">
      <c r="K3152" s="339">
        <v>48838</v>
      </c>
      <c r="L3152" s="171" t="s">
        <v>838</v>
      </c>
      <c r="N3152" s="171" t="s">
        <v>841</v>
      </c>
      <c r="O3152" s="171" t="s">
        <v>842</v>
      </c>
      <c r="P3152" s="171" t="s">
        <v>843</v>
      </c>
    </row>
    <row r="3153" spans="11:16">
      <c r="K3153" s="339">
        <v>48839</v>
      </c>
      <c r="L3153" s="171" t="s">
        <v>839</v>
      </c>
      <c r="N3153" s="171" t="s">
        <v>841</v>
      </c>
      <c r="O3153" s="171" t="s">
        <v>842</v>
      </c>
      <c r="P3153" s="171" t="s">
        <v>843</v>
      </c>
    </row>
    <row r="3154" spans="11:16">
      <c r="K3154" s="339">
        <v>48840</v>
      </c>
      <c r="L3154" s="171" t="s">
        <v>840</v>
      </c>
      <c r="N3154" s="171" t="s">
        <v>841</v>
      </c>
      <c r="O3154" s="171" t="s">
        <v>842</v>
      </c>
      <c r="P3154" s="171" t="s">
        <v>843</v>
      </c>
    </row>
    <row r="3155" spans="11:16">
      <c r="K3155" s="339">
        <v>48841</v>
      </c>
      <c r="L3155" s="171" t="s">
        <v>833</v>
      </c>
      <c r="N3155" s="171" t="s">
        <v>843</v>
      </c>
      <c r="O3155" s="171" t="s">
        <v>841</v>
      </c>
      <c r="P3155" s="171" t="s">
        <v>842</v>
      </c>
    </row>
    <row r="3156" spans="11:16">
      <c r="K3156" s="339">
        <v>48842</v>
      </c>
      <c r="L3156" s="171" t="s">
        <v>835</v>
      </c>
      <c r="N3156" s="171" t="s">
        <v>843</v>
      </c>
      <c r="O3156" s="171" t="s">
        <v>770</v>
      </c>
      <c r="P3156" s="171" t="s">
        <v>842</v>
      </c>
    </row>
    <row r="3157" spans="11:16">
      <c r="K3157" s="339">
        <v>48843</v>
      </c>
      <c r="L3157" s="171" t="s">
        <v>836</v>
      </c>
      <c r="N3157" s="171" t="s">
        <v>843</v>
      </c>
      <c r="O3157" s="171" t="s">
        <v>841</v>
      </c>
      <c r="P3157" s="171" t="s">
        <v>842</v>
      </c>
    </row>
    <row r="3158" spans="11:16">
      <c r="K3158" s="339">
        <v>48844</v>
      </c>
      <c r="L3158" s="171" t="s">
        <v>837</v>
      </c>
      <c r="N3158" s="171" t="s">
        <v>843</v>
      </c>
      <c r="O3158" s="171" t="s">
        <v>841</v>
      </c>
      <c r="P3158" s="171" t="s">
        <v>842</v>
      </c>
    </row>
    <row r="3159" spans="11:16">
      <c r="K3159" s="339">
        <v>48845</v>
      </c>
      <c r="L3159" s="171" t="s">
        <v>838</v>
      </c>
      <c r="N3159" s="171" t="s">
        <v>843</v>
      </c>
      <c r="O3159" s="171" t="s">
        <v>841</v>
      </c>
      <c r="P3159" s="171" t="s">
        <v>771</v>
      </c>
    </row>
    <row r="3160" spans="11:16">
      <c r="K3160" s="339">
        <v>48846</v>
      </c>
      <c r="L3160" s="171" t="s">
        <v>839</v>
      </c>
      <c r="N3160" s="171" t="s">
        <v>843</v>
      </c>
      <c r="O3160" s="171" t="s">
        <v>841</v>
      </c>
      <c r="P3160" s="171" t="s">
        <v>771</v>
      </c>
    </row>
    <row r="3161" spans="11:16">
      <c r="K3161" s="339">
        <v>48847</v>
      </c>
      <c r="L3161" s="171" t="s">
        <v>840</v>
      </c>
      <c r="N3161" s="171" t="s">
        <v>843</v>
      </c>
      <c r="O3161" s="171" t="s">
        <v>841</v>
      </c>
      <c r="P3161" s="171" t="s">
        <v>842</v>
      </c>
    </row>
    <row r="3162" spans="11:16">
      <c r="K3162" s="339">
        <v>48848</v>
      </c>
      <c r="L3162" s="171" t="s">
        <v>833</v>
      </c>
      <c r="N3162" s="171" t="s">
        <v>842</v>
      </c>
      <c r="O3162" s="171" t="s">
        <v>843</v>
      </c>
      <c r="P3162" s="171" t="s">
        <v>841</v>
      </c>
    </row>
    <row r="3163" spans="11:16">
      <c r="K3163" s="339">
        <v>48849</v>
      </c>
      <c r="L3163" s="171" t="s">
        <v>835</v>
      </c>
      <c r="N3163" s="171" t="s">
        <v>842</v>
      </c>
      <c r="O3163" s="171" t="s">
        <v>843</v>
      </c>
      <c r="P3163" s="171" t="s">
        <v>841</v>
      </c>
    </row>
    <row r="3164" spans="11:16">
      <c r="K3164" s="339">
        <v>48850</v>
      </c>
      <c r="L3164" s="171" t="s">
        <v>836</v>
      </c>
      <c r="N3164" s="171" t="s">
        <v>842</v>
      </c>
      <c r="O3164" s="171" t="s">
        <v>772</v>
      </c>
      <c r="P3164" s="171" t="s">
        <v>841</v>
      </c>
    </row>
    <row r="3165" spans="11:16">
      <c r="K3165" s="339">
        <v>48851</v>
      </c>
      <c r="L3165" s="171" t="s">
        <v>837</v>
      </c>
      <c r="N3165" s="171" t="s">
        <v>842</v>
      </c>
      <c r="O3165" s="171" t="s">
        <v>843</v>
      </c>
      <c r="P3165" s="171" t="s">
        <v>841</v>
      </c>
    </row>
    <row r="3166" spans="11:16">
      <c r="K3166" s="339">
        <v>48852</v>
      </c>
      <c r="L3166" s="171" t="s">
        <v>838</v>
      </c>
      <c r="N3166" s="171" t="s">
        <v>842</v>
      </c>
      <c r="O3166" s="171" t="s">
        <v>843</v>
      </c>
      <c r="P3166" s="171" t="s">
        <v>841</v>
      </c>
    </row>
    <row r="3167" spans="11:16">
      <c r="K3167" s="339">
        <v>48853</v>
      </c>
      <c r="L3167" s="171" t="s">
        <v>839</v>
      </c>
      <c r="N3167" s="171" t="s">
        <v>842</v>
      </c>
      <c r="O3167" s="171" t="s">
        <v>843</v>
      </c>
      <c r="P3167" s="171" t="s">
        <v>841</v>
      </c>
    </row>
    <row r="3168" spans="11:16">
      <c r="K3168" s="339">
        <v>48854</v>
      </c>
      <c r="L3168" s="171" t="s">
        <v>840</v>
      </c>
      <c r="N3168" s="171" t="s">
        <v>842</v>
      </c>
      <c r="O3168" s="171" t="s">
        <v>843</v>
      </c>
      <c r="P3168" s="171" t="s">
        <v>841</v>
      </c>
    </row>
    <row r="3169" spans="11:16">
      <c r="K3169" s="339">
        <v>48855</v>
      </c>
      <c r="L3169" s="171" t="s">
        <v>833</v>
      </c>
      <c r="N3169" s="171" t="s">
        <v>841</v>
      </c>
      <c r="O3169" s="171" t="s">
        <v>771</v>
      </c>
      <c r="P3169" s="171" t="s">
        <v>843</v>
      </c>
    </row>
    <row r="3170" spans="11:16">
      <c r="K3170" s="339">
        <v>48856</v>
      </c>
      <c r="L3170" s="171" t="s">
        <v>835</v>
      </c>
      <c r="N3170" s="171" t="s">
        <v>841</v>
      </c>
      <c r="O3170" s="171" t="s">
        <v>842</v>
      </c>
      <c r="P3170" s="171" t="s">
        <v>843</v>
      </c>
    </row>
    <row r="3171" spans="11:16">
      <c r="K3171" s="339">
        <v>48857</v>
      </c>
      <c r="L3171" s="171" t="s">
        <v>836</v>
      </c>
      <c r="N3171" s="171" t="s">
        <v>841</v>
      </c>
      <c r="O3171" s="171" t="s">
        <v>842</v>
      </c>
      <c r="P3171" s="171" t="s">
        <v>843</v>
      </c>
    </row>
    <row r="3172" spans="11:16">
      <c r="K3172" s="339">
        <v>48858</v>
      </c>
      <c r="L3172" s="171" t="s">
        <v>837</v>
      </c>
      <c r="N3172" s="171" t="s">
        <v>841</v>
      </c>
      <c r="O3172" s="171" t="s">
        <v>842</v>
      </c>
      <c r="P3172" s="171" t="s">
        <v>772</v>
      </c>
    </row>
    <row r="3173" spans="11:16">
      <c r="K3173" s="339">
        <v>48859</v>
      </c>
      <c r="L3173" s="171" t="s">
        <v>838</v>
      </c>
      <c r="N3173" s="171" t="s">
        <v>841</v>
      </c>
      <c r="O3173" s="171" t="s">
        <v>842</v>
      </c>
      <c r="P3173" s="171" t="s">
        <v>843</v>
      </c>
    </row>
    <row r="3174" spans="11:16">
      <c r="K3174" s="339">
        <v>48860</v>
      </c>
      <c r="L3174" s="171" t="s">
        <v>839</v>
      </c>
      <c r="N3174" s="171" t="s">
        <v>770</v>
      </c>
      <c r="O3174" s="171" t="s">
        <v>842</v>
      </c>
      <c r="P3174" s="171" t="s">
        <v>843</v>
      </c>
    </row>
    <row r="3175" spans="11:16">
      <c r="K3175" s="339">
        <v>48861</v>
      </c>
      <c r="L3175" s="171" t="s">
        <v>840</v>
      </c>
      <c r="N3175" s="171" t="s">
        <v>841</v>
      </c>
      <c r="O3175" s="171" t="s">
        <v>842</v>
      </c>
      <c r="P3175" s="171" t="s">
        <v>843</v>
      </c>
    </row>
    <row r="3176" spans="11:16">
      <c r="K3176" s="339">
        <v>48862</v>
      </c>
      <c r="L3176" s="171" t="s">
        <v>833</v>
      </c>
      <c r="N3176" s="171" t="s">
        <v>843</v>
      </c>
      <c r="O3176" s="171" t="s">
        <v>841</v>
      </c>
      <c r="P3176" s="171" t="s">
        <v>842</v>
      </c>
    </row>
    <row r="3177" spans="11:16">
      <c r="K3177" s="339">
        <v>48863</v>
      </c>
      <c r="L3177" s="171" t="s">
        <v>835</v>
      </c>
      <c r="N3177" s="171" t="s">
        <v>843</v>
      </c>
      <c r="O3177" s="171" t="s">
        <v>841</v>
      </c>
      <c r="P3177" s="171" t="s">
        <v>842</v>
      </c>
    </row>
    <row r="3178" spans="11:16">
      <c r="K3178" s="339">
        <v>48864</v>
      </c>
      <c r="L3178" s="171" t="s">
        <v>836</v>
      </c>
      <c r="N3178" s="171" t="s">
        <v>843</v>
      </c>
      <c r="O3178" s="171" t="s">
        <v>841</v>
      </c>
      <c r="P3178" s="171" t="s">
        <v>842</v>
      </c>
    </row>
    <row r="3179" spans="11:16">
      <c r="K3179" s="339">
        <v>48865</v>
      </c>
      <c r="L3179" s="171" t="s">
        <v>837</v>
      </c>
      <c r="N3179" s="171" t="s">
        <v>843</v>
      </c>
      <c r="O3179" s="171" t="s">
        <v>841</v>
      </c>
      <c r="P3179" s="171" t="s">
        <v>842</v>
      </c>
    </row>
    <row r="3180" spans="11:16">
      <c r="K3180" s="339">
        <v>48866</v>
      </c>
      <c r="L3180" s="171" t="s">
        <v>838</v>
      </c>
      <c r="N3180" s="171" t="s">
        <v>843</v>
      </c>
      <c r="O3180" s="171" t="s">
        <v>841</v>
      </c>
      <c r="P3180" s="171" t="s">
        <v>848</v>
      </c>
    </row>
    <row r="3181" spans="11:16">
      <c r="K3181" s="339">
        <v>48867</v>
      </c>
      <c r="L3181" s="171" t="s">
        <v>839</v>
      </c>
      <c r="N3181" s="171" t="s">
        <v>843</v>
      </c>
      <c r="O3181" s="171" t="s">
        <v>841</v>
      </c>
      <c r="P3181" s="171" t="s">
        <v>842</v>
      </c>
    </row>
    <row r="3182" spans="11:16">
      <c r="K3182" s="339">
        <v>48868</v>
      </c>
      <c r="L3182" s="171" t="s">
        <v>840</v>
      </c>
      <c r="N3182" s="171" t="s">
        <v>843</v>
      </c>
      <c r="O3182" s="171" t="s">
        <v>841</v>
      </c>
      <c r="P3182" s="171" t="s">
        <v>842</v>
      </c>
    </row>
    <row r="3183" spans="11:16">
      <c r="K3183" s="339">
        <v>48869</v>
      </c>
      <c r="L3183" s="171" t="s">
        <v>833</v>
      </c>
      <c r="N3183" s="171" t="s">
        <v>842</v>
      </c>
      <c r="O3183" s="171" t="s">
        <v>843</v>
      </c>
      <c r="P3183" s="171" t="s">
        <v>841</v>
      </c>
    </row>
    <row r="3184" spans="11:16">
      <c r="K3184" s="339">
        <v>48870</v>
      </c>
      <c r="L3184" s="171" t="s">
        <v>835</v>
      </c>
      <c r="N3184" s="171" t="s">
        <v>842</v>
      </c>
      <c r="O3184" s="171" t="s">
        <v>843</v>
      </c>
      <c r="P3184" s="171" t="s">
        <v>841</v>
      </c>
    </row>
    <row r="3185" spans="11:16">
      <c r="K3185" s="339">
        <v>48871</v>
      </c>
      <c r="L3185" s="171" t="s">
        <v>836</v>
      </c>
      <c r="N3185" s="171" t="s">
        <v>842</v>
      </c>
      <c r="O3185" s="171" t="s">
        <v>843</v>
      </c>
      <c r="P3185" s="171" t="s">
        <v>841</v>
      </c>
    </row>
    <row r="3186" spans="11:16">
      <c r="K3186" s="339">
        <v>48872</v>
      </c>
      <c r="L3186" s="171" t="s">
        <v>837</v>
      </c>
      <c r="N3186" s="171" t="s">
        <v>842</v>
      </c>
      <c r="O3186" s="171" t="s">
        <v>843</v>
      </c>
      <c r="P3186" s="171" t="s">
        <v>841</v>
      </c>
    </row>
    <row r="3187" spans="11:16">
      <c r="K3187" s="339">
        <v>48873</v>
      </c>
      <c r="L3187" s="171" t="s">
        <v>838</v>
      </c>
      <c r="N3187" s="171" t="s">
        <v>842</v>
      </c>
      <c r="O3187" s="171" t="s">
        <v>843</v>
      </c>
      <c r="P3187" s="171" t="s">
        <v>770</v>
      </c>
    </row>
    <row r="3188" spans="11:16">
      <c r="K3188" s="339">
        <v>48874</v>
      </c>
      <c r="L3188" s="171" t="s">
        <v>839</v>
      </c>
      <c r="N3188" s="171" t="s">
        <v>842</v>
      </c>
      <c r="O3188" s="171" t="s">
        <v>843</v>
      </c>
      <c r="P3188" s="171" t="s">
        <v>841</v>
      </c>
    </row>
    <row r="3189" spans="11:16">
      <c r="K3189" s="339">
        <v>48875</v>
      </c>
      <c r="L3189" s="171" t="s">
        <v>840</v>
      </c>
      <c r="N3189" s="171" t="s">
        <v>842</v>
      </c>
      <c r="O3189" s="171" t="s">
        <v>843</v>
      </c>
      <c r="P3189" s="171" t="s">
        <v>841</v>
      </c>
    </row>
    <row r="3190" spans="11:16">
      <c r="K3190" s="339">
        <v>48876</v>
      </c>
      <c r="L3190" s="171" t="s">
        <v>833</v>
      </c>
      <c r="N3190" s="171" t="s">
        <v>841</v>
      </c>
      <c r="O3190" s="171" t="s">
        <v>842</v>
      </c>
      <c r="P3190" s="171" t="s">
        <v>849</v>
      </c>
    </row>
    <row r="3191" spans="11:16">
      <c r="K3191" s="339">
        <v>48877</v>
      </c>
      <c r="L3191" s="171" t="s">
        <v>835</v>
      </c>
      <c r="N3191" s="171" t="s">
        <v>841</v>
      </c>
      <c r="O3191" s="171" t="s">
        <v>842</v>
      </c>
      <c r="P3191" s="171" t="s">
        <v>843</v>
      </c>
    </row>
    <row r="3192" spans="11:16">
      <c r="K3192" s="339">
        <v>48878</v>
      </c>
      <c r="L3192" s="171" t="s">
        <v>836</v>
      </c>
      <c r="N3192" s="171" t="s">
        <v>841</v>
      </c>
      <c r="O3192" s="171" t="s">
        <v>842</v>
      </c>
      <c r="P3192" s="171" t="s">
        <v>843</v>
      </c>
    </row>
    <row r="3193" spans="11:16">
      <c r="K3193" s="339">
        <v>48879</v>
      </c>
      <c r="L3193" s="171" t="s">
        <v>837</v>
      </c>
      <c r="N3193" s="171" t="s">
        <v>841</v>
      </c>
      <c r="O3193" s="171" t="s">
        <v>842</v>
      </c>
      <c r="P3193" s="171" t="s">
        <v>843</v>
      </c>
    </row>
    <row r="3194" spans="11:16">
      <c r="K3194" s="339">
        <v>48880</v>
      </c>
      <c r="L3194" s="171" t="s">
        <v>838</v>
      </c>
      <c r="N3194" s="171" t="s">
        <v>841</v>
      </c>
      <c r="O3194" s="171" t="s">
        <v>842</v>
      </c>
      <c r="P3194" s="171" t="s">
        <v>843</v>
      </c>
    </row>
    <row r="3195" spans="11:16">
      <c r="K3195" s="339">
        <v>48881</v>
      </c>
      <c r="L3195" s="171" t="s">
        <v>839</v>
      </c>
      <c r="N3195" s="171" t="s">
        <v>841</v>
      </c>
      <c r="O3195" s="171" t="s">
        <v>842</v>
      </c>
      <c r="P3195" s="171" t="s">
        <v>843</v>
      </c>
    </row>
    <row r="3196" spans="11:16">
      <c r="K3196" s="339">
        <v>48882</v>
      </c>
      <c r="L3196" s="171" t="s">
        <v>840</v>
      </c>
      <c r="N3196" s="171" t="s">
        <v>841</v>
      </c>
      <c r="O3196" s="171" t="s">
        <v>842</v>
      </c>
      <c r="P3196" s="171" t="s">
        <v>843</v>
      </c>
    </row>
    <row r="3197" spans="11:16">
      <c r="K3197" s="339">
        <v>48883</v>
      </c>
      <c r="L3197" s="171" t="s">
        <v>833</v>
      </c>
      <c r="N3197" s="171" t="s">
        <v>843</v>
      </c>
      <c r="O3197" s="171" t="s">
        <v>841</v>
      </c>
      <c r="P3197" s="171" t="s">
        <v>771</v>
      </c>
    </row>
    <row r="3198" spans="11:16">
      <c r="K3198" s="339">
        <v>48884</v>
      </c>
      <c r="L3198" s="171" t="s">
        <v>835</v>
      </c>
      <c r="N3198" s="171" t="s">
        <v>843</v>
      </c>
      <c r="O3198" s="171" t="s">
        <v>841</v>
      </c>
      <c r="P3198" s="171" t="s">
        <v>842</v>
      </c>
    </row>
    <row r="3199" spans="11:16">
      <c r="K3199" s="339">
        <v>48885</v>
      </c>
      <c r="L3199" s="171" t="s">
        <v>836</v>
      </c>
      <c r="N3199" s="171" t="s">
        <v>843</v>
      </c>
      <c r="O3199" s="171" t="s">
        <v>841</v>
      </c>
      <c r="P3199" s="171" t="s">
        <v>842</v>
      </c>
    </row>
    <row r="3200" spans="11:16">
      <c r="K3200" s="339">
        <v>48886</v>
      </c>
      <c r="L3200" s="171" t="s">
        <v>837</v>
      </c>
      <c r="N3200" s="171" t="s">
        <v>843</v>
      </c>
      <c r="O3200" s="171" t="s">
        <v>841</v>
      </c>
      <c r="P3200" s="171" t="s">
        <v>842</v>
      </c>
    </row>
    <row r="3201" spans="11:16">
      <c r="K3201" s="339">
        <v>48887</v>
      </c>
      <c r="L3201" s="171" t="s">
        <v>838</v>
      </c>
      <c r="N3201" s="171" t="s">
        <v>843</v>
      </c>
      <c r="O3201" s="171" t="s">
        <v>841</v>
      </c>
      <c r="P3201" s="171" t="s">
        <v>842</v>
      </c>
    </row>
    <row r="3202" spans="11:16">
      <c r="K3202" s="339">
        <v>48888</v>
      </c>
      <c r="L3202" s="171" t="s">
        <v>839</v>
      </c>
      <c r="N3202" s="171" t="s">
        <v>843</v>
      </c>
      <c r="O3202" s="171" t="s">
        <v>841</v>
      </c>
      <c r="P3202" s="171" t="s">
        <v>842</v>
      </c>
    </row>
    <row r="3203" spans="11:16">
      <c r="K3203" s="339">
        <v>48889</v>
      </c>
      <c r="L3203" s="171" t="s">
        <v>840</v>
      </c>
      <c r="N3203" s="171" t="s">
        <v>843</v>
      </c>
      <c r="O3203" s="171" t="s">
        <v>841</v>
      </c>
      <c r="P3203" s="171" t="s">
        <v>842</v>
      </c>
    </row>
    <row r="3204" spans="11:16">
      <c r="K3204" s="339">
        <v>48890</v>
      </c>
      <c r="L3204" s="171" t="s">
        <v>833</v>
      </c>
      <c r="N3204" s="171" t="s">
        <v>842</v>
      </c>
      <c r="O3204" s="171" t="s">
        <v>843</v>
      </c>
      <c r="P3204" s="171" t="s">
        <v>841</v>
      </c>
    </row>
    <row r="3205" spans="11:16">
      <c r="K3205" s="339">
        <v>48891</v>
      </c>
      <c r="L3205" s="171" t="s">
        <v>835</v>
      </c>
      <c r="N3205" s="171" t="s">
        <v>842</v>
      </c>
      <c r="O3205" s="171" t="s">
        <v>843</v>
      </c>
      <c r="P3205" s="171" t="s">
        <v>841</v>
      </c>
    </row>
    <row r="3206" spans="11:16">
      <c r="K3206" s="339">
        <v>48892</v>
      </c>
      <c r="L3206" s="171" t="s">
        <v>836</v>
      </c>
      <c r="N3206" s="171" t="s">
        <v>771</v>
      </c>
      <c r="O3206" s="171" t="s">
        <v>843</v>
      </c>
      <c r="P3206" s="171" t="s">
        <v>841</v>
      </c>
    </row>
    <row r="3207" spans="11:16">
      <c r="K3207" s="339">
        <v>48893</v>
      </c>
      <c r="L3207" s="171" t="s">
        <v>837</v>
      </c>
      <c r="N3207" s="171" t="s">
        <v>842</v>
      </c>
      <c r="O3207" s="171" t="s">
        <v>843</v>
      </c>
      <c r="P3207" s="171" t="s">
        <v>841</v>
      </c>
    </row>
    <row r="3208" spans="11:16">
      <c r="K3208" s="339">
        <v>48894</v>
      </c>
      <c r="L3208" s="171" t="s">
        <v>838</v>
      </c>
      <c r="N3208" s="171" t="s">
        <v>842</v>
      </c>
      <c r="O3208" s="171" t="s">
        <v>772</v>
      </c>
      <c r="P3208" s="171" t="s">
        <v>841</v>
      </c>
    </row>
    <row r="3209" spans="11:16">
      <c r="K3209" s="339">
        <v>48895</v>
      </c>
      <c r="L3209" s="171" t="s">
        <v>839</v>
      </c>
      <c r="N3209" s="171" t="s">
        <v>842</v>
      </c>
      <c r="O3209" s="171" t="s">
        <v>843</v>
      </c>
      <c r="P3209" s="171" t="s">
        <v>841</v>
      </c>
    </row>
    <row r="3210" spans="11:16">
      <c r="K3210" s="339">
        <v>48896</v>
      </c>
      <c r="L3210" s="171" t="s">
        <v>840</v>
      </c>
      <c r="N3210" s="171" t="s">
        <v>842</v>
      </c>
      <c r="O3210" s="171" t="s">
        <v>843</v>
      </c>
      <c r="P3210" s="171" t="s">
        <v>841</v>
      </c>
    </row>
    <row r="3211" spans="11:16">
      <c r="K3211" s="339">
        <v>48897</v>
      </c>
      <c r="L3211" s="171" t="s">
        <v>833</v>
      </c>
      <c r="N3211" s="171" t="s">
        <v>841</v>
      </c>
      <c r="O3211" s="171" t="s">
        <v>842</v>
      </c>
      <c r="P3211" s="171" t="s">
        <v>843</v>
      </c>
    </row>
    <row r="3212" spans="11:16">
      <c r="K3212" s="339">
        <v>48898</v>
      </c>
      <c r="L3212" s="171" t="s">
        <v>835</v>
      </c>
      <c r="N3212" s="171" t="s">
        <v>841</v>
      </c>
      <c r="O3212" s="171" t="s">
        <v>842</v>
      </c>
      <c r="P3212" s="171" t="s">
        <v>843</v>
      </c>
    </row>
    <row r="3213" spans="11:16">
      <c r="K3213" s="339">
        <v>48899</v>
      </c>
      <c r="L3213" s="171" t="s">
        <v>836</v>
      </c>
      <c r="N3213" s="171" t="s">
        <v>841</v>
      </c>
      <c r="O3213" s="171" t="s">
        <v>842</v>
      </c>
      <c r="P3213" s="171" t="s">
        <v>843</v>
      </c>
    </row>
    <row r="3214" spans="11:16">
      <c r="K3214" s="339">
        <v>48900</v>
      </c>
      <c r="L3214" s="171" t="s">
        <v>837</v>
      </c>
      <c r="N3214" s="171" t="s">
        <v>847</v>
      </c>
      <c r="O3214" s="171" t="s">
        <v>842</v>
      </c>
      <c r="P3214" s="171" t="s">
        <v>843</v>
      </c>
    </row>
    <row r="3215" spans="11:16">
      <c r="K3215" s="339">
        <v>48901</v>
      </c>
      <c r="L3215" s="171" t="s">
        <v>838</v>
      </c>
      <c r="N3215" s="171" t="s">
        <v>841</v>
      </c>
      <c r="O3215" s="171" t="s">
        <v>842</v>
      </c>
      <c r="P3215" s="171" t="s">
        <v>843</v>
      </c>
    </row>
    <row r="3216" spans="11:16">
      <c r="K3216" s="339">
        <v>48902</v>
      </c>
      <c r="L3216" s="171" t="s">
        <v>839</v>
      </c>
      <c r="N3216" s="171" t="s">
        <v>770</v>
      </c>
      <c r="O3216" s="171" t="s">
        <v>842</v>
      </c>
      <c r="P3216" s="171" t="s">
        <v>843</v>
      </c>
    </row>
    <row r="3217" spans="11:16">
      <c r="K3217" s="339">
        <v>48903</v>
      </c>
      <c r="L3217" s="171" t="s">
        <v>840</v>
      </c>
      <c r="N3217" s="171" t="s">
        <v>841</v>
      </c>
      <c r="O3217" s="171" t="s">
        <v>842</v>
      </c>
      <c r="P3217" s="171" t="s">
        <v>843</v>
      </c>
    </row>
    <row r="3218" spans="11:16">
      <c r="K3218" s="339">
        <v>48904</v>
      </c>
      <c r="L3218" s="171" t="s">
        <v>833</v>
      </c>
      <c r="N3218" s="171" t="s">
        <v>843</v>
      </c>
      <c r="O3218" s="171" t="s">
        <v>770</v>
      </c>
      <c r="P3218" s="171" t="s">
        <v>842</v>
      </c>
    </row>
    <row r="3219" spans="11:16">
      <c r="K3219" s="339">
        <v>48905</v>
      </c>
      <c r="L3219" s="171" t="s">
        <v>835</v>
      </c>
      <c r="N3219" s="171" t="s">
        <v>843</v>
      </c>
      <c r="O3219" s="171" t="s">
        <v>841</v>
      </c>
      <c r="P3219" s="171" t="s">
        <v>842</v>
      </c>
    </row>
    <row r="3220" spans="11:16">
      <c r="K3220" s="339">
        <v>48906</v>
      </c>
      <c r="L3220" s="171" t="s">
        <v>836</v>
      </c>
      <c r="N3220" s="171" t="s">
        <v>843</v>
      </c>
      <c r="O3220" s="171" t="s">
        <v>841</v>
      </c>
      <c r="P3220" s="171" t="s">
        <v>842</v>
      </c>
    </row>
    <row r="3221" spans="11:16">
      <c r="K3221" s="339">
        <v>48907</v>
      </c>
      <c r="L3221" s="171" t="s">
        <v>837</v>
      </c>
      <c r="N3221" s="171" t="s">
        <v>843</v>
      </c>
      <c r="O3221" s="171" t="s">
        <v>841</v>
      </c>
      <c r="P3221" s="171" t="s">
        <v>842</v>
      </c>
    </row>
    <row r="3222" spans="11:16">
      <c r="K3222" s="339">
        <v>48908</v>
      </c>
      <c r="L3222" s="171" t="s">
        <v>838</v>
      </c>
      <c r="N3222" s="171" t="s">
        <v>843</v>
      </c>
      <c r="O3222" s="171" t="s">
        <v>841</v>
      </c>
      <c r="P3222" s="171" t="s">
        <v>842</v>
      </c>
    </row>
    <row r="3223" spans="11:16">
      <c r="K3223" s="339">
        <v>48909</v>
      </c>
      <c r="L3223" s="171" t="s">
        <v>839</v>
      </c>
      <c r="N3223" s="171" t="s">
        <v>843</v>
      </c>
      <c r="O3223" s="171" t="s">
        <v>841</v>
      </c>
      <c r="P3223" s="171" t="s">
        <v>842</v>
      </c>
    </row>
    <row r="3224" spans="11:16">
      <c r="K3224" s="339">
        <v>48910</v>
      </c>
      <c r="L3224" s="171" t="s">
        <v>840</v>
      </c>
      <c r="N3224" s="171" t="s">
        <v>843</v>
      </c>
      <c r="O3224" s="171" t="s">
        <v>841</v>
      </c>
      <c r="P3224" s="171" t="s">
        <v>842</v>
      </c>
    </row>
    <row r="3225" spans="11:16">
      <c r="K3225" s="339">
        <v>48911</v>
      </c>
      <c r="L3225" s="171" t="s">
        <v>833</v>
      </c>
      <c r="N3225" s="171" t="s">
        <v>842</v>
      </c>
      <c r="O3225" s="171" t="s">
        <v>843</v>
      </c>
      <c r="P3225" s="171" t="s">
        <v>841</v>
      </c>
    </row>
    <row r="3226" spans="11:16">
      <c r="K3226" s="339">
        <v>48912</v>
      </c>
      <c r="L3226" s="171" t="s">
        <v>835</v>
      </c>
      <c r="N3226" s="171" t="s">
        <v>842</v>
      </c>
      <c r="O3226" s="171" t="s">
        <v>843</v>
      </c>
      <c r="P3226" s="171" t="s">
        <v>770</v>
      </c>
    </row>
    <row r="3227" spans="11:16">
      <c r="K3227" s="339">
        <v>48913</v>
      </c>
      <c r="L3227" s="171" t="s">
        <v>836</v>
      </c>
      <c r="N3227" s="171" t="s">
        <v>842</v>
      </c>
      <c r="O3227" s="171" t="s">
        <v>843</v>
      </c>
      <c r="P3227" s="171" t="s">
        <v>841</v>
      </c>
    </row>
    <row r="3228" spans="11:16">
      <c r="K3228" s="339">
        <v>48914</v>
      </c>
      <c r="L3228" s="171" t="s">
        <v>837</v>
      </c>
      <c r="N3228" s="171" t="s">
        <v>842</v>
      </c>
      <c r="O3228" s="171" t="s">
        <v>843</v>
      </c>
      <c r="P3228" s="171" t="s">
        <v>841</v>
      </c>
    </row>
    <row r="3229" spans="11:16">
      <c r="K3229" s="339">
        <v>48915</v>
      </c>
      <c r="L3229" s="171" t="s">
        <v>838</v>
      </c>
      <c r="N3229" s="171" t="s">
        <v>771</v>
      </c>
      <c r="O3229" s="171" t="s">
        <v>843</v>
      </c>
      <c r="P3229" s="171" t="s">
        <v>841</v>
      </c>
    </row>
    <row r="3230" spans="11:16">
      <c r="K3230" s="339">
        <v>48916</v>
      </c>
      <c r="L3230" s="171" t="s">
        <v>839</v>
      </c>
      <c r="N3230" s="171" t="s">
        <v>842</v>
      </c>
      <c r="O3230" s="171" t="s">
        <v>843</v>
      </c>
      <c r="P3230" s="171" t="s">
        <v>841</v>
      </c>
    </row>
    <row r="3231" spans="11:16">
      <c r="K3231" s="339">
        <v>48917</v>
      </c>
      <c r="L3231" s="171" t="s">
        <v>840</v>
      </c>
      <c r="N3231" s="171" t="s">
        <v>842</v>
      </c>
      <c r="O3231" s="171" t="s">
        <v>843</v>
      </c>
      <c r="P3231" s="171" t="s">
        <v>841</v>
      </c>
    </row>
    <row r="3232" spans="11:16">
      <c r="K3232" s="339">
        <v>48918</v>
      </c>
      <c r="L3232" s="171" t="s">
        <v>833</v>
      </c>
      <c r="N3232" s="171" t="s">
        <v>841</v>
      </c>
      <c r="O3232" s="171" t="s">
        <v>842</v>
      </c>
      <c r="P3232" s="171" t="s">
        <v>843</v>
      </c>
    </row>
    <row r="3233" spans="11:16">
      <c r="K3233" s="339">
        <v>48919</v>
      </c>
      <c r="L3233" s="171" t="s">
        <v>835</v>
      </c>
      <c r="N3233" s="171" t="s">
        <v>841</v>
      </c>
      <c r="O3233" s="171" t="s">
        <v>842</v>
      </c>
      <c r="P3233" s="171" t="s">
        <v>843</v>
      </c>
    </row>
    <row r="3234" spans="11:16">
      <c r="K3234" s="339">
        <v>48920</v>
      </c>
      <c r="L3234" s="171" t="s">
        <v>836</v>
      </c>
      <c r="N3234" s="171" t="s">
        <v>841</v>
      </c>
      <c r="O3234" s="171" t="s">
        <v>842</v>
      </c>
      <c r="P3234" s="171" t="s">
        <v>849</v>
      </c>
    </row>
    <row r="3235" spans="11:16">
      <c r="K3235" s="339">
        <v>48921</v>
      </c>
      <c r="L3235" s="171" t="s">
        <v>837</v>
      </c>
      <c r="N3235" s="171" t="s">
        <v>841</v>
      </c>
      <c r="O3235" s="171" t="s">
        <v>842</v>
      </c>
      <c r="P3235" s="171" t="s">
        <v>843</v>
      </c>
    </row>
    <row r="3236" spans="11:16">
      <c r="K3236" s="339">
        <v>48922</v>
      </c>
      <c r="L3236" s="171" t="s">
        <v>838</v>
      </c>
      <c r="N3236" s="171" t="s">
        <v>841</v>
      </c>
      <c r="O3236" s="171" t="s">
        <v>842</v>
      </c>
      <c r="P3236" s="171" t="s">
        <v>772</v>
      </c>
    </row>
    <row r="3237" spans="11:16">
      <c r="K3237" s="339">
        <v>48923</v>
      </c>
      <c r="L3237" s="171" t="s">
        <v>839</v>
      </c>
      <c r="N3237" s="171" t="s">
        <v>841</v>
      </c>
      <c r="O3237" s="171" t="s">
        <v>842</v>
      </c>
      <c r="P3237" s="171" t="s">
        <v>843</v>
      </c>
    </row>
    <row r="3238" spans="11:16">
      <c r="K3238" s="339">
        <v>48924</v>
      </c>
      <c r="L3238" s="171" t="s">
        <v>840</v>
      </c>
      <c r="N3238" s="171" t="s">
        <v>841</v>
      </c>
      <c r="O3238" s="171" t="s">
        <v>842</v>
      </c>
      <c r="P3238" s="171" t="s">
        <v>843</v>
      </c>
    </row>
    <row r="3239" spans="11:16">
      <c r="K3239" s="339">
        <v>48925</v>
      </c>
      <c r="L3239" s="171" t="s">
        <v>833</v>
      </c>
      <c r="N3239" s="171" t="s">
        <v>843</v>
      </c>
      <c r="O3239" s="171" t="s">
        <v>841</v>
      </c>
      <c r="P3239" s="171" t="s">
        <v>842</v>
      </c>
    </row>
    <row r="3240" spans="11:16">
      <c r="K3240" s="339">
        <v>48926</v>
      </c>
      <c r="L3240" s="171" t="s">
        <v>835</v>
      </c>
      <c r="N3240" s="171" t="s">
        <v>843</v>
      </c>
      <c r="O3240" s="171" t="s">
        <v>841</v>
      </c>
      <c r="P3240" s="171" t="s">
        <v>842</v>
      </c>
    </row>
    <row r="3241" spans="11:16">
      <c r="K3241" s="339">
        <v>48927</v>
      </c>
      <c r="L3241" s="171" t="s">
        <v>836</v>
      </c>
      <c r="N3241" s="171" t="s">
        <v>843</v>
      </c>
      <c r="O3241" s="171" t="s">
        <v>841</v>
      </c>
      <c r="P3241" s="171" t="s">
        <v>842</v>
      </c>
    </row>
    <row r="3242" spans="11:16">
      <c r="K3242" s="339">
        <v>48928</v>
      </c>
      <c r="L3242" s="171" t="s">
        <v>837</v>
      </c>
      <c r="N3242" s="171" t="s">
        <v>843</v>
      </c>
      <c r="O3242" s="171" t="s">
        <v>841</v>
      </c>
      <c r="P3242" s="171" t="s">
        <v>842</v>
      </c>
    </row>
    <row r="3243" spans="11:16">
      <c r="K3243" s="339">
        <v>48929</v>
      </c>
      <c r="L3243" s="171" t="s">
        <v>838</v>
      </c>
      <c r="N3243" s="171" t="s">
        <v>843</v>
      </c>
      <c r="O3243" s="171" t="s">
        <v>841</v>
      </c>
      <c r="P3243" s="171" t="s">
        <v>842</v>
      </c>
    </row>
    <row r="3244" spans="11:16">
      <c r="K3244" s="339">
        <v>48930</v>
      </c>
      <c r="L3244" s="171" t="s">
        <v>839</v>
      </c>
      <c r="N3244" s="171" t="s">
        <v>843</v>
      </c>
      <c r="O3244" s="171" t="s">
        <v>841</v>
      </c>
      <c r="P3244" s="171" t="s">
        <v>842</v>
      </c>
    </row>
    <row r="3245" spans="11:16">
      <c r="K3245" s="339">
        <v>48931</v>
      </c>
      <c r="L3245" s="171" t="s">
        <v>840</v>
      </c>
      <c r="N3245" s="171" t="s">
        <v>772</v>
      </c>
      <c r="O3245" s="171" t="s">
        <v>841</v>
      </c>
      <c r="P3245" s="171" t="s">
        <v>842</v>
      </c>
    </row>
    <row r="3246" spans="11:16">
      <c r="K3246" s="339">
        <v>48932</v>
      </c>
      <c r="L3246" s="171" t="s">
        <v>833</v>
      </c>
      <c r="N3246" s="171" t="s">
        <v>842</v>
      </c>
      <c r="O3246" s="171" t="s">
        <v>843</v>
      </c>
      <c r="P3246" s="171" t="s">
        <v>841</v>
      </c>
    </row>
    <row r="3247" spans="11:16">
      <c r="K3247" s="339">
        <v>48933</v>
      </c>
      <c r="L3247" s="171" t="s">
        <v>835</v>
      </c>
      <c r="N3247" s="171" t="s">
        <v>842</v>
      </c>
      <c r="O3247" s="171" t="s">
        <v>772</v>
      </c>
      <c r="P3247" s="171" t="s">
        <v>841</v>
      </c>
    </row>
    <row r="3248" spans="11:16">
      <c r="K3248" s="339">
        <v>48934</v>
      </c>
      <c r="L3248" s="171" t="s">
        <v>836</v>
      </c>
      <c r="N3248" s="171" t="s">
        <v>842</v>
      </c>
      <c r="O3248" s="171" t="s">
        <v>843</v>
      </c>
      <c r="P3248" s="171" t="s">
        <v>841</v>
      </c>
    </row>
    <row r="3249" spans="11:16">
      <c r="K3249" s="339">
        <v>48935</v>
      </c>
      <c r="L3249" s="171" t="s">
        <v>837</v>
      </c>
      <c r="N3249" s="171" t="s">
        <v>842</v>
      </c>
      <c r="O3249" s="171" t="s">
        <v>843</v>
      </c>
      <c r="P3249" s="171" t="s">
        <v>841</v>
      </c>
    </row>
    <row r="3250" spans="11:16">
      <c r="K3250" s="339">
        <v>48936</v>
      </c>
      <c r="L3250" s="171" t="s">
        <v>838</v>
      </c>
      <c r="N3250" s="171" t="s">
        <v>842</v>
      </c>
      <c r="O3250" s="171" t="s">
        <v>843</v>
      </c>
      <c r="P3250" s="171" t="s">
        <v>770</v>
      </c>
    </row>
    <row r="3251" spans="11:16">
      <c r="K3251" s="339">
        <v>48937</v>
      </c>
      <c r="L3251" s="171" t="s">
        <v>839</v>
      </c>
      <c r="N3251" s="171" t="s">
        <v>842</v>
      </c>
      <c r="O3251" s="171" t="s">
        <v>843</v>
      </c>
      <c r="P3251" s="171" t="s">
        <v>841</v>
      </c>
    </row>
    <row r="3252" spans="11:16">
      <c r="K3252" s="339">
        <v>48938</v>
      </c>
      <c r="L3252" s="171" t="s">
        <v>840</v>
      </c>
      <c r="N3252" s="171" t="s">
        <v>771</v>
      </c>
      <c r="O3252" s="171" t="s">
        <v>843</v>
      </c>
      <c r="P3252" s="171" t="s">
        <v>841</v>
      </c>
    </row>
    <row r="3253" spans="11:16">
      <c r="K3253" s="339">
        <v>48939</v>
      </c>
      <c r="L3253" s="171" t="s">
        <v>833</v>
      </c>
      <c r="N3253" s="171" t="s">
        <v>841</v>
      </c>
      <c r="O3253" s="171" t="s">
        <v>842</v>
      </c>
      <c r="P3253" s="171" t="s">
        <v>843</v>
      </c>
    </row>
    <row r="3254" spans="11:16">
      <c r="K3254" s="339">
        <v>48940</v>
      </c>
      <c r="L3254" s="171" t="s">
        <v>835</v>
      </c>
      <c r="N3254" s="171" t="s">
        <v>841</v>
      </c>
      <c r="O3254" s="171" t="s">
        <v>842</v>
      </c>
      <c r="P3254" s="171" t="s">
        <v>843</v>
      </c>
    </row>
    <row r="3255" spans="11:16">
      <c r="K3255" s="339">
        <v>48941</v>
      </c>
      <c r="L3255" s="171" t="s">
        <v>836</v>
      </c>
      <c r="N3255" s="171" t="s">
        <v>841</v>
      </c>
      <c r="O3255" s="171" t="s">
        <v>842</v>
      </c>
      <c r="P3255" s="171" t="s">
        <v>843</v>
      </c>
    </row>
    <row r="3256" spans="11:16">
      <c r="K3256" s="339">
        <v>48942</v>
      </c>
      <c r="L3256" s="171" t="s">
        <v>837</v>
      </c>
      <c r="N3256" s="171" t="s">
        <v>841</v>
      </c>
      <c r="O3256" s="171" t="s">
        <v>842</v>
      </c>
      <c r="P3256" s="171" t="s">
        <v>843</v>
      </c>
    </row>
    <row r="3257" spans="11:16">
      <c r="K3257" s="339">
        <v>48943</v>
      </c>
      <c r="L3257" s="171" t="s">
        <v>838</v>
      </c>
      <c r="N3257" s="171" t="s">
        <v>841</v>
      </c>
      <c r="O3257" s="171" t="s">
        <v>842</v>
      </c>
      <c r="P3257" s="171" t="s">
        <v>843</v>
      </c>
    </row>
    <row r="3258" spans="11:16">
      <c r="K3258" s="339">
        <v>48944</v>
      </c>
      <c r="L3258" s="171" t="s">
        <v>839</v>
      </c>
      <c r="N3258" s="171" t="s">
        <v>841</v>
      </c>
      <c r="O3258" s="171" t="s">
        <v>842</v>
      </c>
      <c r="P3258" s="171" t="s">
        <v>849</v>
      </c>
    </row>
    <row r="3259" spans="11:16">
      <c r="K3259" s="339">
        <v>48945</v>
      </c>
      <c r="L3259" s="171" t="s">
        <v>840</v>
      </c>
      <c r="N3259" s="171" t="s">
        <v>841</v>
      </c>
      <c r="O3259" s="171" t="s">
        <v>842</v>
      </c>
      <c r="P3259" s="171" t="s">
        <v>843</v>
      </c>
    </row>
    <row r="3260" spans="11:16">
      <c r="K3260" s="339">
        <v>48946</v>
      </c>
      <c r="L3260" s="171" t="s">
        <v>833</v>
      </c>
      <c r="N3260" s="171" t="s">
        <v>843</v>
      </c>
      <c r="O3260" s="171" t="s">
        <v>841</v>
      </c>
      <c r="P3260" s="171" t="s">
        <v>842</v>
      </c>
    </row>
    <row r="3261" spans="11:16">
      <c r="K3261" s="339">
        <v>48947</v>
      </c>
      <c r="L3261" s="171" t="s">
        <v>835</v>
      </c>
      <c r="N3261" s="171" t="s">
        <v>843</v>
      </c>
      <c r="O3261" s="171" t="s">
        <v>841</v>
      </c>
      <c r="P3261" s="171" t="s">
        <v>842</v>
      </c>
    </row>
    <row r="3262" spans="11:16">
      <c r="K3262" s="339">
        <v>48948</v>
      </c>
      <c r="L3262" s="171" t="s">
        <v>836</v>
      </c>
      <c r="N3262" s="171" t="s">
        <v>843</v>
      </c>
      <c r="O3262" s="171" t="s">
        <v>841</v>
      </c>
      <c r="P3262" s="171" t="s">
        <v>842</v>
      </c>
    </row>
    <row r="3263" spans="11:16">
      <c r="K3263" s="339">
        <v>48949</v>
      </c>
      <c r="L3263" s="171" t="s">
        <v>837</v>
      </c>
      <c r="N3263" s="171" t="s">
        <v>843</v>
      </c>
      <c r="O3263" s="171" t="s">
        <v>841</v>
      </c>
      <c r="P3263" s="171" t="s">
        <v>842</v>
      </c>
    </row>
    <row r="3264" spans="11:16">
      <c r="K3264" s="339">
        <v>48950</v>
      </c>
      <c r="L3264" s="171" t="s">
        <v>838</v>
      </c>
      <c r="N3264" s="171" t="s">
        <v>843</v>
      </c>
      <c r="O3264" s="171" t="s">
        <v>841</v>
      </c>
      <c r="P3264" s="171" t="s">
        <v>842</v>
      </c>
    </row>
    <row r="3265" spans="11:16">
      <c r="K3265" s="339">
        <v>48951</v>
      </c>
      <c r="L3265" s="171" t="s">
        <v>839</v>
      </c>
      <c r="N3265" s="171" t="s">
        <v>843</v>
      </c>
      <c r="O3265" s="171" t="s">
        <v>841</v>
      </c>
      <c r="P3265" s="171" t="s">
        <v>771</v>
      </c>
    </row>
    <row r="3266" spans="11:16">
      <c r="K3266" s="339">
        <v>48952</v>
      </c>
      <c r="L3266" s="171" t="s">
        <v>840</v>
      </c>
      <c r="N3266" s="171" t="s">
        <v>843</v>
      </c>
      <c r="O3266" s="171" t="s">
        <v>841</v>
      </c>
      <c r="P3266" s="171" t="s">
        <v>842</v>
      </c>
    </row>
    <row r="3267" spans="11:16">
      <c r="K3267" s="339">
        <v>48953</v>
      </c>
      <c r="L3267" s="171" t="s">
        <v>833</v>
      </c>
      <c r="N3267" s="171" t="s">
        <v>842</v>
      </c>
      <c r="O3267" s="171" t="s">
        <v>843</v>
      </c>
      <c r="P3267" s="171" t="s">
        <v>841</v>
      </c>
    </row>
    <row r="3268" spans="11:16">
      <c r="K3268" s="339">
        <v>48954</v>
      </c>
      <c r="L3268" s="171" t="s">
        <v>835</v>
      </c>
      <c r="N3268" s="171" t="s">
        <v>842</v>
      </c>
      <c r="O3268" s="171" t="s">
        <v>843</v>
      </c>
      <c r="P3268" s="171" t="s">
        <v>841</v>
      </c>
    </row>
    <row r="3269" spans="11:16">
      <c r="K3269" s="339">
        <v>48955</v>
      </c>
      <c r="L3269" s="171" t="s">
        <v>836</v>
      </c>
      <c r="N3269" s="171" t="s">
        <v>842</v>
      </c>
      <c r="O3269" s="171" t="s">
        <v>843</v>
      </c>
      <c r="P3269" s="171" t="s">
        <v>841</v>
      </c>
    </row>
    <row r="3270" spans="11:16">
      <c r="K3270" s="339">
        <v>48956</v>
      </c>
      <c r="L3270" s="171" t="s">
        <v>837</v>
      </c>
      <c r="N3270" s="171" t="s">
        <v>842</v>
      </c>
      <c r="O3270" s="171" t="s">
        <v>843</v>
      </c>
      <c r="P3270" s="171" t="s">
        <v>841</v>
      </c>
    </row>
    <row r="3271" spans="11:16">
      <c r="K3271" s="339">
        <v>48957</v>
      </c>
      <c r="L3271" s="171" t="s">
        <v>838</v>
      </c>
      <c r="N3271" s="171" t="s">
        <v>842</v>
      </c>
      <c r="O3271" s="171" t="s">
        <v>843</v>
      </c>
      <c r="P3271" s="171" t="s">
        <v>841</v>
      </c>
    </row>
    <row r="3272" spans="11:16">
      <c r="K3272" s="339">
        <v>48958</v>
      </c>
      <c r="L3272" s="171" t="s">
        <v>839</v>
      </c>
      <c r="N3272" s="171" t="s">
        <v>842</v>
      </c>
      <c r="O3272" s="171" t="s">
        <v>843</v>
      </c>
      <c r="P3272" s="171" t="s">
        <v>841</v>
      </c>
    </row>
    <row r="3273" spans="11:16">
      <c r="K3273" s="339">
        <v>48959</v>
      </c>
      <c r="L3273" s="171" t="s">
        <v>840</v>
      </c>
      <c r="N3273" s="171" t="s">
        <v>842</v>
      </c>
      <c r="O3273" s="171" t="s">
        <v>843</v>
      </c>
      <c r="P3273" s="171" t="s">
        <v>841</v>
      </c>
    </row>
    <row r="3274" spans="11:16">
      <c r="K3274" s="339">
        <v>48960</v>
      </c>
      <c r="L3274" s="171" t="s">
        <v>833</v>
      </c>
      <c r="N3274" s="171" t="s">
        <v>770</v>
      </c>
      <c r="O3274" s="171" t="s">
        <v>842</v>
      </c>
      <c r="P3274" s="171" t="s">
        <v>843</v>
      </c>
    </row>
    <row r="3275" spans="11:16">
      <c r="K3275" s="339">
        <v>48961</v>
      </c>
      <c r="L3275" s="171" t="s">
        <v>835</v>
      </c>
      <c r="N3275" s="171" t="s">
        <v>841</v>
      </c>
      <c r="O3275" s="171" t="s">
        <v>842</v>
      </c>
      <c r="P3275" s="171" t="s">
        <v>843</v>
      </c>
    </row>
    <row r="3276" spans="11:16">
      <c r="K3276" s="339">
        <v>48962</v>
      </c>
      <c r="L3276" s="171" t="s">
        <v>836</v>
      </c>
      <c r="N3276" s="171" t="s">
        <v>841</v>
      </c>
      <c r="O3276" s="171" t="s">
        <v>842</v>
      </c>
      <c r="P3276" s="171" t="s">
        <v>843</v>
      </c>
    </row>
    <row r="3277" spans="11:16">
      <c r="K3277" s="339">
        <v>48963</v>
      </c>
      <c r="L3277" s="171" t="s">
        <v>837</v>
      </c>
      <c r="N3277" s="171" t="s">
        <v>841</v>
      </c>
      <c r="O3277" s="171" t="s">
        <v>842</v>
      </c>
      <c r="P3277" s="171" t="s">
        <v>843</v>
      </c>
    </row>
    <row r="3278" spans="11:16">
      <c r="K3278" s="339">
        <v>48964</v>
      </c>
      <c r="L3278" s="171" t="s">
        <v>838</v>
      </c>
      <c r="N3278" s="171" t="s">
        <v>770</v>
      </c>
      <c r="O3278" s="171" t="s">
        <v>842</v>
      </c>
      <c r="P3278" s="171" t="s">
        <v>843</v>
      </c>
    </row>
    <row r="3279" spans="11:16">
      <c r="K3279" s="339">
        <v>48965</v>
      </c>
      <c r="L3279" s="171" t="s">
        <v>839</v>
      </c>
      <c r="N3279" s="171" t="s">
        <v>841</v>
      </c>
      <c r="O3279" s="171" t="s">
        <v>842</v>
      </c>
      <c r="P3279" s="171" t="s">
        <v>843</v>
      </c>
    </row>
    <row r="3280" spans="11:16">
      <c r="K3280" s="339">
        <v>48966</v>
      </c>
      <c r="L3280" s="171" t="s">
        <v>840</v>
      </c>
      <c r="N3280" s="171" t="s">
        <v>841</v>
      </c>
      <c r="O3280" s="171" t="s">
        <v>842</v>
      </c>
      <c r="P3280" s="171" t="s">
        <v>843</v>
      </c>
    </row>
    <row r="3281" spans="11:16">
      <c r="K3281" s="339">
        <v>48967</v>
      </c>
      <c r="L3281" s="171" t="s">
        <v>833</v>
      </c>
      <c r="N3281" s="171" t="s">
        <v>843</v>
      </c>
      <c r="O3281" s="171" t="s">
        <v>770</v>
      </c>
      <c r="P3281" s="171" t="s">
        <v>842</v>
      </c>
    </row>
    <row r="3282" spans="11:16">
      <c r="K3282" s="339">
        <v>48968</v>
      </c>
      <c r="L3282" s="171" t="s">
        <v>835</v>
      </c>
      <c r="N3282" s="171" t="s">
        <v>843</v>
      </c>
      <c r="O3282" s="171" t="s">
        <v>841</v>
      </c>
      <c r="P3282" s="171" t="s">
        <v>771</v>
      </c>
    </row>
    <row r="3283" spans="11:16">
      <c r="K3283" s="339">
        <v>48969</v>
      </c>
      <c r="L3283" s="171" t="s">
        <v>836</v>
      </c>
      <c r="N3283" s="171" t="s">
        <v>843</v>
      </c>
      <c r="O3283" s="171" t="s">
        <v>841</v>
      </c>
      <c r="P3283" s="171" t="s">
        <v>842</v>
      </c>
    </row>
    <row r="3284" spans="11:16">
      <c r="K3284" s="339">
        <v>48970</v>
      </c>
      <c r="L3284" s="171" t="s">
        <v>837</v>
      </c>
      <c r="N3284" s="171" t="s">
        <v>843</v>
      </c>
      <c r="O3284" s="171" t="s">
        <v>841</v>
      </c>
      <c r="P3284" s="171" t="s">
        <v>842</v>
      </c>
    </row>
    <row r="3285" spans="11:16">
      <c r="K3285" s="339">
        <v>48971</v>
      </c>
      <c r="L3285" s="171" t="s">
        <v>838</v>
      </c>
      <c r="N3285" s="171" t="s">
        <v>843</v>
      </c>
      <c r="O3285" s="171" t="s">
        <v>841</v>
      </c>
      <c r="P3285" s="171" t="s">
        <v>842</v>
      </c>
    </row>
    <row r="3286" spans="11:16">
      <c r="K3286" s="339">
        <v>48972</v>
      </c>
      <c r="L3286" s="171" t="s">
        <v>839</v>
      </c>
      <c r="N3286" s="171" t="s">
        <v>843</v>
      </c>
      <c r="O3286" s="171" t="s">
        <v>841</v>
      </c>
      <c r="P3286" s="171" t="s">
        <v>842</v>
      </c>
    </row>
    <row r="3287" spans="11:16">
      <c r="K3287" s="339">
        <v>48973</v>
      </c>
      <c r="L3287" s="171" t="s">
        <v>840</v>
      </c>
      <c r="N3287" s="171" t="s">
        <v>843</v>
      </c>
      <c r="O3287" s="171" t="s">
        <v>841</v>
      </c>
      <c r="P3287" s="171" t="s">
        <v>842</v>
      </c>
    </row>
    <row r="3288" spans="11:16">
      <c r="K3288" s="339">
        <v>48974</v>
      </c>
      <c r="L3288" s="171" t="s">
        <v>833</v>
      </c>
      <c r="N3288" s="171" t="s">
        <v>842</v>
      </c>
      <c r="O3288" s="171" t="s">
        <v>843</v>
      </c>
      <c r="P3288" s="171" t="s">
        <v>841</v>
      </c>
    </row>
    <row r="3289" spans="11:16">
      <c r="K3289" s="339">
        <v>48975</v>
      </c>
      <c r="L3289" s="171" t="s">
        <v>835</v>
      </c>
      <c r="N3289" s="171" t="s">
        <v>842</v>
      </c>
      <c r="O3289" s="171" t="s">
        <v>849</v>
      </c>
      <c r="P3289" s="171" t="s">
        <v>841</v>
      </c>
    </row>
    <row r="3290" spans="11:16">
      <c r="K3290" s="339">
        <v>48976</v>
      </c>
      <c r="L3290" s="171" t="s">
        <v>836</v>
      </c>
      <c r="N3290" s="171" t="s">
        <v>842</v>
      </c>
      <c r="O3290" s="171" t="s">
        <v>843</v>
      </c>
      <c r="P3290" s="171" t="s">
        <v>841</v>
      </c>
    </row>
    <row r="3291" spans="11:16">
      <c r="K3291" s="339">
        <v>48977</v>
      </c>
      <c r="L3291" s="171" t="s">
        <v>837</v>
      </c>
      <c r="N3291" s="171" t="s">
        <v>842</v>
      </c>
      <c r="O3291" s="171" t="s">
        <v>843</v>
      </c>
      <c r="P3291" s="171" t="s">
        <v>841</v>
      </c>
    </row>
    <row r="3292" spans="11:16">
      <c r="K3292" s="339">
        <v>48978</v>
      </c>
      <c r="L3292" s="171" t="s">
        <v>838</v>
      </c>
      <c r="N3292" s="171" t="s">
        <v>842</v>
      </c>
      <c r="O3292" s="171" t="s">
        <v>843</v>
      </c>
      <c r="P3292" s="171" t="s">
        <v>841</v>
      </c>
    </row>
    <row r="3293" spans="11:16">
      <c r="K3293" s="339">
        <v>48979</v>
      </c>
      <c r="L3293" s="171" t="s">
        <v>839</v>
      </c>
      <c r="N3293" s="171" t="s">
        <v>842</v>
      </c>
      <c r="O3293" s="171" t="s">
        <v>843</v>
      </c>
      <c r="P3293" s="171" t="s">
        <v>841</v>
      </c>
    </row>
    <row r="3294" spans="11:16">
      <c r="K3294" s="339">
        <v>48980</v>
      </c>
      <c r="L3294" s="171" t="s">
        <v>840</v>
      </c>
      <c r="N3294" s="171" t="s">
        <v>842</v>
      </c>
      <c r="O3294" s="171" t="s">
        <v>843</v>
      </c>
      <c r="P3294" s="171" t="s">
        <v>841</v>
      </c>
    </row>
    <row r="3295" spans="11:16">
      <c r="K3295" s="339">
        <v>48981</v>
      </c>
      <c r="L3295" s="171" t="s">
        <v>833</v>
      </c>
      <c r="N3295" s="171" t="s">
        <v>841</v>
      </c>
      <c r="O3295" s="171" t="s">
        <v>842</v>
      </c>
      <c r="P3295" s="171" t="s">
        <v>843</v>
      </c>
    </row>
    <row r="3296" spans="11:16">
      <c r="K3296" s="339">
        <v>48982</v>
      </c>
      <c r="L3296" s="171" t="s">
        <v>835</v>
      </c>
      <c r="N3296" s="171" t="s">
        <v>841</v>
      </c>
      <c r="O3296" s="171" t="s">
        <v>771</v>
      </c>
      <c r="P3296" s="171" t="s">
        <v>843</v>
      </c>
    </row>
    <row r="3297" spans="11:16">
      <c r="K3297" s="339">
        <v>48983</v>
      </c>
      <c r="L3297" s="171" t="s">
        <v>836</v>
      </c>
      <c r="N3297" s="171" t="s">
        <v>841</v>
      </c>
      <c r="O3297" s="171" t="s">
        <v>842</v>
      </c>
      <c r="P3297" s="171" t="s">
        <v>843</v>
      </c>
    </row>
    <row r="3298" spans="11:16">
      <c r="K3298" s="339">
        <v>48984</v>
      </c>
      <c r="L3298" s="171" t="s">
        <v>837</v>
      </c>
      <c r="N3298" s="171" t="s">
        <v>841</v>
      </c>
      <c r="O3298" s="171" t="s">
        <v>842</v>
      </c>
      <c r="P3298" s="171" t="s">
        <v>843</v>
      </c>
    </row>
    <row r="3299" spans="11:16">
      <c r="K3299" s="339">
        <v>48985</v>
      </c>
      <c r="L3299" s="171" t="s">
        <v>838</v>
      </c>
      <c r="N3299" s="171" t="s">
        <v>841</v>
      </c>
      <c r="O3299" s="171" t="s">
        <v>842</v>
      </c>
      <c r="P3299" s="171" t="s">
        <v>843</v>
      </c>
    </row>
    <row r="3300" spans="11:16">
      <c r="K3300" s="339">
        <v>48986</v>
      </c>
      <c r="L3300" s="171" t="s">
        <v>839</v>
      </c>
      <c r="N3300" s="171" t="s">
        <v>841</v>
      </c>
      <c r="O3300" s="171" t="s">
        <v>842</v>
      </c>
      <c r="P3300" s="171" t="s">
        <v>843</v>
      </c>
    </row>
    <row r="3301" spans="11:16">
      <c r="K3301" s="339">
        <v>48987</v>
      </c>
      <c r="L3301" s="171" t="s">
        <v>840</v>
      </c>
      <c r="N3301" s="171" t="s">
        <v>841</v>
      </c>
      <c r="O3301" s="171" t="s">
        <v>842</v>
      </c>
      <c r="P3301" s="171" t="s">
        <v>843</v>
      </c>
    </row>
    <row r="3302" spans="11:16">
      <c r="K3302" s="339">
        <v>48988</v>
      </c>
      <c r="L3302" s="171" t="s">
        <v>833</v>
      </c>
      <c r="N3302" s="171" t="s">
        <v>843</v>
      </c>
      <c r="O3302" s="171" t="s">
        <v>841</v>
      </c>
      <c r="P3302" s="171" t="s">
        <v>842</v>
      </c>
    </row>
    <row r="3303" spans="11:16">
      <c r="K3303" s="339">
        <v>48989</v>
      </c>
      <c r="L3303" s="171" t="s">
        <v>835</v>
      </c>
      <c r="N3303" s="171" t="s">
        <v>843</v>
      </c>
      <c r="O3303" s="171" t="s">
        <v>841</v>
      </c>
      <c r="P3303" s="171" t="s">
        <v>842</v>
      </c>
    </row>
    <row r="3304" spans="11:16">
      <c r="K3304" s="339">
        <v>48990</v>
      </c>
      <c r="L3304" s="171" t="s">
        <v>836</v>
      </c>
      <c r="N3304" s="171" t="s">
        <v>772</v>
      </c>
      <c r="O3304" s="171" t="s">
        <v>841</v>
      </c>
      <c r="P3304" s="171" t="s">
        <v>771</v>
      </c>
    </row>
    <row r="3305" spans="11:16">
      <c r="K3305" s="339">
        <v>48991</v>
      </c>
      <c r="L3305" s="171" t="s">
        <v>837</v>
      </c>
      <c r="N3305" s="171" t="s">
        <v>843</v>
      </c>
      <c r="O3305" s="171" t="s">
        <v>841</v>
      </c>
      <c r="P3305" s="171" t="s">
        <v>842</v>
      </c>
    </row>
    <row r="3306" spans="11:16">
      <c r="K3306" s="339">
        <v>48992</v>
      </c>
      <c r="L3306" s="171" t="s">
        <v>838</v>
      </c>
      <c r="N3306" s="171" t="s">
        <v>843</v>
      </c>
      <c r="O3306" s="171" t="s">
        <v>841</v>
      </c>
      <c r="P3306" s="171" t="s">
        <v>842</v>
      </c>
    </row>
    <row r="3307" spans="11:16">
      <c r="K3307" s="339">
        <v>48993</v>
      </c>
      <c r="L3307" s="171" t="s">
        <v>839</v>
      </c>
      <c r="N3307" s="171" t="s">
        <v>843</v>
      </c>
      <c r="O3307" s="171" t="s">
        <v>841</v>
      </c>
      <c r="P3307" s="171" t="s">
        <v>842</v>
      </c>
    </row>
    <row r="3308" spans="11:16">
      <c r="K3308" s="339">
        <v>48994</v>
      </c>
      <c r="L3308" s="171" t="s">
        <v>840</v>
      </c>
      <c r="N3308" s="171" t="s">
        <v>843</v>
      </c>
      <c r="O3308" s="171" t="s">
        <v>847</v>
      </c>
      <c r="P3308" s="171" t="s">
        <v>842</v>
      </c>
    </row>
    <row r="3309" spans="11:16">
      <c r="K3309" s="339">
        <v>48995</v>
      </c>
      <c r="L3309" s="171" t="s">
        <v>833</v>
      </c>
      <c r="N3309" s="171" t="s">
        <v>842</v>
      </c>
      <c r="O3309" s="171" t="s">
        <v>843</v>
      </c>
      <c r="P3309" s="171" t="s">
        <v>841</v>
      </c>
    </row>
    <row r="3310" spans="11:16">
      <c r="K3310" s="339">
        <v>48996</v>
      </c>
      <c r="L3310" s="171" t="s">
        <v>835</v>
      </c>
      <c r="N3310" s="171" t="s">
        <v>842</v>
      </c>
      <c r="O3310" s="171" t="s">
        <v>772</v>
      </c>
      <c r="P3310" s="171" t="s">
        <v>841</v>
      </c>
    </row>
    <row r="3311" spans="11:16">
      <c r="K3311" s="339">
        <v>48997</v>
      </c>
      <c r="L3311" s="171" t="s">
        <v>836</v>
      </c>
      <c r="N3311" s="171" t="s">
        <v>842</v>
      </c>
      <c r="O3311" s="171" t="s">
        <v>843</v>
      </c>
      <c r="P3311" s="171" t="s">
        <v>841</v>
      </c>
    </row>
    <row r="3312" spans="11:16">
      <c r="K3312" s="339">
        <v>48998</v>
      </c>
      <c r="L3312" s="171" t="s">
        <v>837</v>
      </c>
      <c r="N3312" s="171" t="s">
        <v>842</v>
      </c>
      <c r="O3312" s="171" t="s">
        <v>843</v>
      </c>
      <c r="P3312" s="171" t="s">
        <v>847</v>
      </c>
    </row>
    <row r="3313" spans="11:16">
      <c r="K3313" s="339">
        <v>48999</v>
      </c>
      <c r="L3313" s="171" t="s">
        <v>838</v>
      </c>
      <c r="N3313" s="171" t="s">
        <v>842</v>
      </c>
      <c r="O3313" s="171" t="s">
        <v>843</v>
      </c>
      <c r="P3313" s="171" t="s">
        <v>770</v>
      </c>
    </row>
    <row r="3314" spans="11:16">
      <c r="K3314" s="339">
        <v>49000</v>
      </c>
      <c r="L3314" s="171" t="s">
        <v>839</v>
      </c>
      <c r="N3314" s="171" t="s">
        <v>842</v>
      </c>
      <c r="O3314" s="171" t="s">
        <v>843</v>
      </c>
      <c r="P3314" s="171" t="s">
        <v>770</v>
      </c>
    </row>
    <row r="3315" spans="11:16">
      <c r="K3315" s="339">
        <v>49001</v>
      </c>
      <c r="L3315" s="171" t="s">
        <v>840</v>
      </c>
      <c r="N3315" s="171" t="s">
        <v>842</v>
      </c>
      <c r="O3315" s="171" t="s">
        <v>843</v>
      </c>
      <c r="P3315" s="171" t="s">
        <v>841</v>
      </c>
    </row>
    <row r="3316" spans="11:16">
      <c r="K3316" s="339">
        <v>49002</v>
      </c>
      <c r="L3316" s="171" t="s">
        <v>833</v>
      </c>
      <c r="N3316" s="171" t="s">
        <v>841</v>
      </c>
      <c r="O3316" s="171" t="s">
        <v>842</v>
      </c>
      <c r="P3316" s="171" t="s">
        <v>843</v>
      </c>
    </row>
    <row r="3317" spans="11:16">
      <c r="K3317" s="339">
        <v>49003</v>
      </c>
      <c r="L3317" s="171" t="s">
        <v>835</v>
      </c>
      <c r="N3317" s="171" t="s">
        <v>841</v>
      </c>
      <c r="O3317" s="171" t="s">
        <v>842</v>
      </c>
      <c r="P3317" s="171" t="s">
        <v>843</v>
      </c>
    </row>
    <row r="3318" spans="11:16">
      <c r="K3318" s="339">
        <v>49004</v>
      </c>
      <c r="L3318" s="171" t="s">
        <v>836</v>
      </c>
      <c r="N3318" s="171" t="s">
        <v>841</v>
      </c>
      <c r="O3318" s="171" t="s">
        <v>771</v>
      </c>
      <c r="P3318" s="171" t="s">
        <v>843</v>
      </c>
    </row>
    <row r="3319" spans="11:16">
      <c r="K3319" s="339">
        <v>49005</v>
      </c>
      <c r="L3319" s="171" t="s">
        <v>837</v>
      </c>
      <c r="N3319" s="171" t="s">
        <v>841</v>
      </c>
      <c r="O3319" s="171" t="s">
        <v>842</v>
      </c>
      <c r="P3319" s="171" t="s">
        <v>843</v>
      </c>
    </row>
    <row r="3320" spans="11:16">
      <c r="K3320" s="339">
        <v>49006</v>
      </c>
      <c r="L3320" s="171" t="s">
        <v>838</v>
      </c>
      <c r="N3320" s="171" t="s">
        <v>841</v>
      </c>
      <c r="O3320" s="171" t="s">
        <v>842</v>
      </c>
      <c r="P3320" s="171" t="s">
        <v>843</v>
      </c>
    </row>
    <row r="3321" spans="11:16">
      <c r="K3321" s="339">
        <v>49007</v>
      </c>
      <c r="L3321" s="171" t="s">
        <v>839</v>
      </c>
      <c r="N3321" s="171" t="s">
        <v>841</v>
      </c>
      <c r="O3321" s="171" t="s">
        <v>842</v>
      </c>
      <c r="P3321" s="171" t="s">
        <v>843</v>
      </c>
    </row>
    <row r="3322" spans="11:16">
      <c r="K3322" s="339">
        <v>49008</v>
      </c>
      <c r="L3322" s="171" t="s">
        <v>840</v>
      </c>
      <c r="N3322" s="171" t="s">
        <v>841</v>
      </c>
      <c r="O3322" s="171" t="s">
        <v>842</v>
      </c>
      <c r="P3322" s="171" t="s">
        <v>843</v>
      </c>
    </row>
    <row r="3323" spans="11:16">
      <c r="K3323" s="339">
        <v>49009</v>
      </c>
      <c r="L3323" s="171" t="s">
        <v>833</v>
      </c>
      <c r="N3323" s="171" t="s">
        <v>843</v>
      </c>
      <c r="O3323" s="171" t="s">
        <v>770</v>
      </c>
      <c r="P3323" s="171" t="s">
        <v>842</v>
      </c>
    </row>
    <row r="3324" spans="11:16">
      <c r="K3324" s="339">
        <v>49010</v>
      </c>
      <c r="L3324" s="171" t="s">
        <v>835</v>
      </c>
      <c r="N3324" s="171" t="s">
        <v>843</v>
      </c>
      <c r="O3324" s="171" t="s">
        <v>841</v>
      </c>
      <c r="P3324" s="171" t="s">
        <v>842</v>
      </c>
    </row>
    <row r="3325" spans="11:16">
      <c r="K3325" s="339">
        <v>49011</v>
      </c>
      <c r="L3325" s="171" t="s">
        <v>836</v>
      </c>
      <c r="N3325" s="171" t="s">
        <v>843</v>
      </c>
      <c r="O3325" s="171" t="s">
        <v>841</v>
      </c>
      <c r="P3325" s="171" t="s">
        <v>842</v>
      </c>
    </row>
    <row r="3326" spans="11:16">
      <c r="K3326" s="339">
        <v>49012</v>
      </c>
      <c r="L3326" s="171" t="s">
        <v>837</v>
      </c>
      <c r="N3326" s="171" t="s">
        <v>843</v>
      </c>
      <c r="O3326" s="171" t="s">
        <v>841</v>
      </c>
      <c r="P3326" s="171" t="s">
        <v>771</v>
      </c>
    </row>
    <row r="3327" spans="11:16">
      <c r="K3327" s="339">
        <v>49013</v>
      </c>
      <c r="L3327" s="171" t="s">
        <v>838</v>
      </c>
      <c r="N3327" s="171" t="s">
        <v>843</v>
      </c>
      <c r="O3327" s="171" t="s">
        <v>841</v>
      </c>
      <c r="P3327" s="171" t="s">
        <v>842</v>
      </c>
    </row>
    <row r="3328" spans="11:16">
      <c r="K3328" s="339">
        <v>49014</v>
      </c>
      <c r="L3328" s="171" t="s">
        <v>839</v>
      </c>
      <c r="N3328" s="171" t="s">
        <v>772</v>
      </c>
      <c r="O3328" s="171" t="s">
        <v>841</v>
      </c>
      <c r="P3328" s="171" t="s">
        <v>842</v>
      </c>
    </row>
    <row r="3329" spans="11:16">
      <c r="K3329" s="339">
        <v>49015</v>
      </c>
      <c r="L3329" s="171" t="s">
        <v>840</v>
      </c>
      <c r="N3329" s="171" t="s">
        <v>843</v>
      </c>
      <c r="O3329" s="171" t="s">
        <v>841</v>
      </c>
      <c r="P3329" s="171" t="s">
        <v>842</v>
      </c>
    </row>
    <row r="3330" spans="11:16">
      <c r="K3330" s="339">
        <v>49016</v>
      </c>
      <c r="L3330" s="171" t="s">
        <v>833</v>
      </c>
      <c r="N3330" s="171" t="s">
        <v>842</v>
      </c>
      <c r="O3330" s="171" t="s">
        <v>843</v>
      </c>
      <c r="P3330" s="171" t="s">
        <v>841</v>
      </c>
    </row>
    <row r="3331" spans="11:16">
      <c r="K3331" s="339">
        <v>49017</v>
      </c>
      <c r="L3331" s="171" t="s">
        <v>835</v>
      </c>
      <c r="N3331" s="171" t="s">
        <v>842</v>
      </c>
      <c r="O3331" s="171" t="s">
        <v>843</v>
      </c>
      <c r="P3331" s="171" t="s">
        <v>841</v>
      </c>
    </row>
    <row r="3332" spans="11:16">
      <c r="K3332" s="339">
        <v>49018</v>
      </c>
      <c r="L3332" s="171" t="s">
        <v>836</v>
      </c>
      <c r="N3332" s="171" t="s">
        <v>771</v>
      </c>
      <c r="O3332" s="171" t="s">
        <v>843</v>
      </c>
      <c r="P3332" s="171" t="s">
        <v>841</v>
      </c>
    </row>
    <row r="3333" spans="11:16">
      <c r="K3333" s="339">
        <v>49019</v>
      </c>
      <c r="L3333" s="171" t="s">
        <v>837</v>
      </c>
      <c r="N3333" s="171" t="s">
        <v>842</v>
      </c>
      <c r="O3333" s="171" t="s">
        <v>843</v>
      </c>
      <c r="P3333" s="171" t="s">
        <v>841</v>
      </c>
    </row>
    <row r="3334" spans="11:16">
      <c r="K3334" s="339">
        <v>49020</v>
      </c>
      <c r="L3334" s="171" t="s">
        <v>838</v>
      </c>
      <c r="N3334" s="171" t="s">
        <v>842</v>
      </c>
      <c r="O3334" s="171" t="s">
        <v>843</v>
      </c>
      <c r="P3334" s="171" t="s">
        <v>841</v>
      </c>
    </row>
    <row r="3335" spans="11:16">
      <c r="K3335" s="339">
        <v>49021</v>
      </c>
      <c r="L3335" s="171" t="s">
        <v>839</v>
      </c>
      <c r="N3335" s="171" t="s">
        <v>842</v>
      </c>
      <c r="O3335" s="171" t="s">
        <v>772</v>
      </c>
      <c r="P3335" s="171" t="s">
        <v>841</v>
      </c>
    </row>
    <row r="3336" spans="11:16">
      <c r="K3336" s="339">
        <v>49022</v>
      </c>
      <c r="L3336" s="171" t="s">
        <v>840</v>
      </c>
      <c r="N3336" s="171" t="s">
        <v>842</v>
      </c>
      <c r="O3336" s="171" t="s">
        <v>843</v>
      </c>
      <c r="P3336" s="171" t="s">
        <v>770</v>
      </c>
    </row>
    <row r="3337" spans="11:16">
      <c r="K3337" s="339">
        <v>49023</v>
      </c>
      <c r="L3337" s="171" t="s">
        <v>833</v>
      </c>
      <c r="N3337" s="171" t="s">
        <v>841</v>
      </c>
      <c r="O3337" s="171" t="s">
        <v>842</v>
      </c>
      <c r="P3337" s="171" t="s">
        <v>843</v>
      </c>
    </row>
    <row r="3338" spans="11:16">
      <c r="K3338" s="339">
        <v>49024</v>
      </c>
      <c r="L3338" s="171" t="s">
        <v>835</v>
      </c>
      <c r="N3338" s="171" t="s">
        <v>841</v>
      </c>
      <c r="O3338" s="171" t="s">
        <v>842</v>
      </c>
      <c r="P3338" s="171" t="s">
        <v>843</v>
      </c>
    </row>
    <row r="3339" spans="11:16">
      <c r="K3339" s="339">
        <v>49025</v>
      </c>
      <c r="L3339" s="171" t="s">
        <v>836</v>
      </c>
      <c r="N3339" s="171" t="s">
        <v>841</v>
      </c>
      <c r="O3339" s="171" t="s">
        <v>842</v>
      </c>
      <c r="P3339" s="171" t="s">
        <v>843</v>
      </c>
    </row>
    <row r="3340" spans="11:16">
      <c r="K3340" s="339">
        <v>49026</v>
      </c>
      <c r="L3340" s="171" t="s">
        <v>837</v>
      </c>
      <c r="N3340" s="171" t="s">
        <v>841</v>
      </c>
      <c r="O3340" s="171" t="s">
        <v>842</v>
      </c>
      <c r="P3340" s="171" t="s">
        <v>843</v>
      </c>
    </row>
    <row r="3341" spans="11:16">
      <c r="K3341" s="339">
        <v>49027</v>
      </c>
      <c r="L3341" s="171" t="s">
        <v>838</v>
      </c>
      <c r="N3341" s="171" t="s">
        <v>841</v>
      </c>
      <c r="O3341" s="171" t="s">
        <v>842</v>
      </c>
      <c r="P3341" s="171" t="s">
        <v>843</v>
      </c>
    </row>
    <row r="3342" spans="11:16">
      <c r="K3342" s="339">
        <v>49028</v>
      </c>
      <c r="L3342" s="171" t="s">
        <v>839</v>
      </c>
      <c r="N3342" s="171" t="s">
        <v>841</v>
      </c>
      <c r="O3342" s="171" t="s">
        <v>842</v>
      </c>
      <c r="P3342" s="171" t="s">
        <v>843</v>
      </c>
    </row>
    <row r="3343" spans="11:16">
      <c r="K3343" s="339">
        <v>49029</v>
      </c>
      <c r="L3343" s="171" t="s">
        <v>840</v>
      </c>
      <c r="N3343" s="171" t="s">
        <v>841</v>
      </c>
      <c r="O3343" s="171" t="s">
        <v>848</v>
      </c>
      <c r="P3343" s="171" t="s">
        <v>843</v>
      </c>
    </row>
    <row r="3344" spans="11:16">
      <c r="K3344" s="339">
        <v>49030</v>
      </c>
      <c r="L3344" s="171" t="s">
        <v>833</v>
      </c>
      <c r="N3344" s="171" t="s">
        <v>843</v>
      </c>
      <c r="O3344" s="171" t="s">
        <v>841</v>
      </c>
      <c r="P3344" s="171" t="s">
        <v>842</v>
      </c>
    </row>
    <row r="3345" spans="11:16">
      <c r="K3345" s="339">
        <v>49031</v>
      </c>
      <c r="L3345" s="171" t="s">
        <v>835</v>
      </c>
      <c r="N3345" s="171" t="s">
        <v>843</v>
      </c>
      <c r="O3345" s="171" t="s">
        <v>841</v>
      </c>
      <c r="P3345" s="171" t="s">
        <v>842</v>
      </c>
    </row>
    <row r="3346" spans="11:16">
      <c r="K3346" s="339">
        <v>49032</v>
      </c>
      <c r="L3346" s="171" t="s">
        <v>836</v>
      </c>
      <c r="N3346" s="171" t="s">
        <v>843</v>
      </c>
      <c r="O3346" s="171" t="s">
        <v>841</v>
      </c>
      <c r="P3346" s="171" t="s">
        <v>842</v>
      </c>
    </row>
    <row r="3347" spans="11:16">
      <c r="K3347" s="339">
        <v>49033</v>
      </c>
      <c r="L3347" s="171" t="s">
        <v>837</v>
      </c>
      <c r="N3347" s="171" t="s">
        <v>843</v>
      </c>
      <c r="O3347" s="171" t="s">
        <v>841</v>
      </c>
      <c r="P3347" s="171" t="s">
        <v>842</v>
      </c>
    </row>
    <row r="3348" spans="11:16">
      <c r="K3348" s="339">
        <v>49034</v>
      </c>
      <c r="L3348" s="171" t="s">
        <v>838</v>
      </c>
      <c r="N3348" s="171" t="s">
        <v>843</v>
      </c>
      <c r="O3348" s="171" t="s">
        <v>841</v>
      </c>
      <c r="P3348" s="171" t="s">
        <v>842</v>
      </c>
    </row>
    <row r="3349" spans="11:16">
      <c r="K3349" s="339">
        <v>49035</v>
      </c>
      <c r="L3349" s="171" t="s">
        <v>839</v>
      </c>
      <c r="N3349" s="171" t="s">
        <v>843</v>
      </c>
      <c r="O3349" s="171" t="s">
        <v>841</v>
      </c>
      <c r="P3349" s="171" t="s">
        <v>842</v>
      </c>
    </row>
    <row r="3350" spans="11:16">
      <c r="K3350" s="339">
        <v>49036</v>
      </c>
      <c r="L3350" s="171" t="s">
        <v>840</v>
      </c>
      <c r="N3350" s="171" t="s">
        <v>843</v>
      </c>
      <c r="O3350" s="171" t="s">
        <v>770</v>
      </c>
      <c r="P3350" s="171" t="s">
        <v>842</v>
      </c>
    </row>
    <row r="3351" spans="11:16">
      <c r="K3351" s="339">
        <v>49037</v>
      </c>
      <c r="L3351" s="171" t="s">
        <v>833</v>
      </c>
      <c r="N3351" s="171" t="s">
        <v>842</v>
      </c>
      <c r="O3351" s="171" t="s">
        <v>843</v>
      </c>
      <c r="P3351" s="171" t="s">
        <v>841</v>
      </c>
    </row>
    <row r="3352" spans="11:16">
      <c r="K3352" s="339">
        <v>49038</v>
      </c>
      <c r="L3352" s="171" t="s">
        <v>835</v>
      </c>
      <c r="N3352" s="171" t="s">
        <v>842</v>
      </c>
      <c r="O3352" s="171" t="s">
        <v>843</v>
      </c>
      <c r="P3352" s="171" t="s">
        <v>841</v>
      </c>
    </row>
    <row r="3353" spans="11:16">
      <c r="K3353" s="339">
        <v>49039</v>
      </c>
      <c r="L3353" s="171" t="s">
        <v>836</v>
      </c>
      <c r="N3353" s="171" t="s">
        <v>842</v>
      </c>
      <c r="O3353" s="171" t="s">
        <v>843</v>
      </c>
      <c r="P3353" s="171" t="s">
        <v>841</v>
      </c>
    </row>
    <row r="3354" spans="11:16">
      <c r="K3354" s="339">
        <v>49040</v>
      </c>
      <c r="L3354" s="171" t="s">
        <v>837</v>
      </c>
      <c r="N3354" s="171" t="s">
        <v>842</v>
      </c>
      <c r="O3354" s="171" t="s">
        <v>843</v>
      </c>
      <c r="P3354" s="171" t="s">
        <v>841</v>
      </c>
    </row>
    <row r="3355" spans="11:16">
      <c r="K3355" s="339">
        <v>49041</v>
      </c>
      <c r="L3355" s="171" t="s">
        <v>838</v>
      </c>
      <c r="N3355" s="171" t="s">
        <v>842</v>
      </c>
      <c r="O3355" s="171" t="s">
        <v>843</v>
      </c>
      <c r="P3355" s="171" t="s">
        <v>841</v>
      </c>
    </row>
    <row r="3356" spans="11:16">
      <c r="K3356" s="339">
        <v>49042</v>
      </c>
      <c r="L3356" s="171" t="s">
        <v>839</v>
      </c>
      <c r="N3356" s="171" t="s">
        <v>842</v>
      </c>
      <c r="O3356" s="171" t="s">
        <v>843</v>
      </c>
      <c r="P3356" s="171" t="s">
        <v>841</v>
      </c>
    </row>
    <row r="3357" spans="11:16">
      <c r="K3357" s="339">
        <v>49043</v>
      </c>
      <c r="L3357" s="171" t="s">
        <v>840</v>
      </c>
      <c r="N3357" s="171" t="s">
        <v>842</v>
      </c>
      <c r="O3357" s="171" t="s">
        <v>843</v>
      </c>
      <c r="P3357" s="171" t="s">
        <v>841</v>
      </c>
    </row>
    <row r="3358" spans="11:16">
      <c r="K3358" s="339">
        <v>49044</v>
      </c>
      <c r="L3358" s="171" t="s">
        <v>833</v>
      </c>
      <c r="N3358" s="171" t="s">
        <v>841</v>
      </c>
      <c r="O3358" s="171" t="s">
        <v>842</v>
      </c>
      <c r="P3358" s="171" t="s">
        <v>772</v>
      </c>
    </row>
    <row r="3359" spans="11:16">
      <c r="K3359" s="339">
        <v>49045</v>
      </c>
      <c r="L3359" s="171" t="s">
        <v>835</v>
      </c>
      <c r="N3359" s="171" t="s">
        <v>841</v>
      </c>
      <c r="O3359" s="171" t="s">
        <v>842</v>
      </c>
      <c r="P3359" s="171" t="s">
        <v>843</v>
      </c>
    </row>
    <row r="3360" spans="11:16">
      <c r="K3360" s="339">
        <v>49046</v>
      </c>
      <c r="L3360" s="171" t="s">
        <v>836</v>
      </c>
      <c r="N3360" s="171" t="s">
        <v>841</v>
      </c>
      <c r="O3360" s="171" t="s">
        <v>842</v>
      </c>
      <c r="P3360" s="171" t="s">
        <v>772</v>
      </c>
    </row>
    <row r="3361" spans="11:16">
      <c r="K3361" s="339">
        <v>49047</v>
      </c>
      <c r="L3361" s="171" t="s">
        <v>837</v>
      </c>
      <c r="N3361" s="171" t="s">
        <v>841</v>
      </c>
      <c r="O3361" s="171" t="s">
        <v>842</v>
      </c>
      <c r="P3361" s="171" t="s">
        <v>843</v>
      </c>
    </row>
    <row r="3362" spans="11:16">
      <c r="K3362" s="339">
        <v>49048</v>
      </c>
      <c r="L3362" s="171" t="s">
        <v>838</v>
      </c>
      <c r="N3362" s="171" t="s">
        <v>841</v>
      </c>
      <c r="O3362" s="171" t="s">
        <v>842</v>
      </c>
      <c r="P3362" s="171" t="s">
        <v>843</v>
      </c>
    </row>
    <row r="3363" spans="11:16">
      <c r="K3363" s="339">
        <v>49049</v>
      </c>
      <c r="L3363" s="171" t="s">
        <v>839</v>
      </c>
      <c r="N3363" s="171" t="s">
        <v>841</v>
      </c>
      <c r="O3363" s="171" t="s">
        <v>842</v>
      </c>
      <c r="P3363" s="171" t="s">
        <v>843</v>
      </c>
    </row>
    <row r="3364" spans="11:16">
      <c r="K3364" s="339">
        <v>49050</v>
      </c>
      <c r="L3364" s="171" t="s">
        <v>840</v>
      </c>
      <c r="N3364" s="171" t="s">
        <v>841</v>
      </c>
      <c r="O3364" s="171" t="s">
        <v>842</v>
      </c>
      <c r="P3364" s="171" t="s">
        <v>843</v>
      </c>
    </row>
    <row r="3365" spans="11:16">
      <c r="K3365" s="339">
        <v>49051</v>
      </c>
      <c r="L3365" s="171" t="s">
        <v>833</v>
      </c>
      <c r="N3365" s="171" t="s">
        <v>843</v>
      </c>
      <c r="O3365" s="171" t="s">
        <v>841</v>
      </c>
      <c r="P3365" s="171" t="s">
        <v>842</v>
      </c>
    </row>
    <row r="3366" spans="11:16">
      <c r="K3366" s="339">
        <v>49052</v>
      </c>
      <c r="L3366" s="171" t="s">
        <v>835</v>
      </c>
      <c r="N3366" s="171" t="s">
        <v>843</v>
      </c>
      <c r="O3366" s="171" t="s">
        <v>841</v>
      </c>
      <c r="P3366" s="171" t="s">
        <v>842</v>
      </c>
    </row>
    <row r="3367" spans="11:16">
      <c r="K3367" s="339">
        <v>49053</v>
      </c>
      <c r="L3367" s="171" t="s">
        <v>836</v>
      </c>
      <c r="N3367" s="171" t="s">
        <v>843</v>
      </c>
      <c r="O3367" s="171" t="s">
        <v>841</v>
      </c>
      <c r="P3367" s="171" t="s">
        <v>842</v>
      </c>
    </row>
    <row r="3368" spans="11:16">
      <c r="K3368" s="339">
        <v>49054</v>
      </c>
      <c r="L3368" s="171" t="s">
        <v>837</v>
      </c>
      <c r="N3368" s="171" t="s">
        <v>843</v>
      </c>
      <c r="O3368" s="171" t="s">
        <v>841</v>
      </c>
      <c r="P3368" s="171" t="s">
        <v>842</v>
      </c>
    </row>
    <row r="3369" spans="11:16">
      <c r="K3369" s="339">
        <v>49055</v>
      </c>
      <c r="L3369" s="171" t="s">
        <v>838</v>
      </c>
      <c r="N3369" s="171" t="s">
        <v>772</v>
      </c>
      <c r="O3369" s="171" t="s">
        <v>841</v>
      </c>
      <c r="P3369" s="171" t="s">
        <v>842</v>
      </c>
    </row>
    <row r="3370" spans="11:16">
      <c r="K3370" s="339">
        <v>49056</v>
      </c>
      <c r="L3370" s="171" t="s">
        <v>839</v>
      </c>
      <c r="N3370" s="171" t="s">
        <v>843</v>
      </c>
      <c r="O3370" s="171" t="s">
        <v>841</v>
      </c>
      <c r="P3370" s="171" t="s">
        <v>842</v>
      </c>
    </row>
    <row r="3371" spans="11:16">
      <c r="K3371" s="339">
        <v>49057</v>
      </c>
      <c r="L3371" s="171" t="s">
        <v>840</v>
      </c>
      <c r="N3371" s="171" t="s">
        <v>843</v>
      </c>
      <c r="O3371" s="171" t="s">
        <v>841</v>
      </c>
      <c r="P3371" s="171" t="s">
        <v>842</v>
      </c>
    </row>
    <row r="3372" spans="11:16">
      <c r="K3372" s="339">
        <v>49058</v>
      </c>
      <c r="L3372" s="171" t="s">
        <v>833</v>
      </c>
      <c r="N3372" s="171" t="s">
        <v>771</v>
      </c>
      <c r="O3372" s="171" t="s">
        <v>843</v>
      </c>
      <c r="P3372" s="171" t="s">
        <v>841</v>
      </c>
    </row>
    <row r="3373" spans="11:16">
      <c r="K3373" s="339">
        <v>49059</v>
      </c>
      <c r="L3373" s="171" t="s">
        <v>835</v>
      </c>
      <c r="N3373" s="171" t="s">
        <v>842</v>
      </c>
      <c r="O3373" s="171" t="s">
        <v>843</v>
      </c>
      <c r="P3373" s="171" t="s">
        <v>847</v>
      </c>
    </row>
    <row r="3374" spans="11:16">
      <c r="K3374" s="339">
        <v>49060</v>
      </c>
      <c r="L3374" s="171" t="s">
        <v>836</v>
      </c>
      <c r="N3374" s="171" t="s">
        <v>771</v>
      </c>
      <c r="O3374" s="171" t="s">
        <v>843</v>
      </c>
      <c r="P3374" s="171" t="s">
        <v>770</v>
      </c>
    </row>
    <row r="3375" spans="11:16">
      <c r="K3375" s="339">
        <v>49061</v>
      </c>
      <c r="L3375" s="171" t="s">
        <v>837</v>
      </c>
      <c r="N3375" s="171" t="s">
        <v>842</v>
      </c>
      <c r="O3375" s="171" t="s">
        <v>843</v>
      </c>
      <c r="P3375" s="171" t="s">
        <v>841</v>
      </c>
    </row>
    <row r="3376" spans="11:16">
      <c r="K3376" s="339">
        <v>49062</v>
      </c>
      <c r="L3376" s="171" t="s">
        <v>838</v>
      </c>
      <c r="N3376" s="171" t="s">
        <v>842</v>
      </c>
      <c r="O3376" s="171" t="s">
        <v>843</v>
      </c>
      <c r="P3376" s="171" t="s">
        <v>841</v>
      </c>
    </row>
    <row r="3377" spans="11:16">
      <c r="K3377" s="339">
        <v>49063</v>
      </c>
      <c r="L3377" s="171" t="s">
        <v>839</v>
      </c>
      <c r="N3377" s="171" t="s">
        <v>842</v>
      </c>
      <c r="O3377" s="171" t="s">
        <v>843</v>
      </c>
      <c r="P3377" s="171" t="s">
        <v>770</v>
      </c>
    </row>
    <row r="3378" spans="11:16">
      <c r="K3378" s="339">
        <v>49064</v>
      </c>
      <c r="L3378" s="171" t="s">
        <v>840</v>
      </c>
      <c r="N3378" s="171" t="s">
        <v>842</v>
      </c>
      <c r="O3378" s="171" t="s">
        <v>843</v>
      </c>
      <c r="P3378" s="171" t="s">
        <v>841</v>
      </c>
    </row>
    <row r="3379" spans="11:16">
      <c r="K3379" s="339">
        <v>49065</v>
      </c>
      <c r="L3379" s="171" t="s">
        <v>833</v>
      </c>
      <c r="N3379" s="171" t="s">
        <v>841</v>
      </c>
      <c r="O3379" s="171" t="s">
        <v>842</v>
      </c>
      <c r="P3379" s="171" t="s">
        <v>772</v>
      </c>
    </row>
    <row r="3380" spans="11:16">
      <c r="K3380" s="339">
        <v>49066</v>
      </c>
      <c r="L3380" s="171" t="s">
        <v>835</v>
      </c>
      <c r="N3380" s="171" t="s">
        <v>841</v>
      </c>
      <c r="O3380" s="171" t="s">
        <v>848</v>
      </c>
      <c r="P3380" s="171" t="s">
        <v>843</v>
      </c>
    </row>
    <row r="3381" spans="11:16">
      <c r="K3381" s="339">
        <v>49067</v>
      </c>
      <c r="L3381" s="171" t="s">
        <v>836</v>
      </c>
      <c r="N3381" s="171" t="s">
        <v>841</v>
      </c>
      <c r="O3381" s="171" t="s">
        <v>842</v>
      </c>
      <c r="P3381" s="171" t="s">
        <v>843</v>
      </c>
    </row>
    <row r="3382" spans="11:16">
      <c r="K3382" s="339">
        <v>49068</v>
      </c>
      <c r="L3382" s="171" t="s">
        <v>837</v>
      </c>
      <c r="N3382" s="171" t="s">
        <v>841</v>
      </c>
      <c r="O3382" s="171" t="s">
        <v>842</v>
      </c>
      <c r="P3382" s="171" t="s">
        <v>843</v>
      </c>
    </row>
    <row r="3383" spans="11:16">
      <c r="K3383" s="339">
        <v>49069</v>
      </c>
      <c r="L3383" s="171" t="s">
        <v>838</v>
      </c>
      <c r="N3383" s="171" t="s">
        <v>841</v>
      </c>
      <c r="O3383" s="171" t="s">
        <v>842</v>
      </c>
      <c r="P3383" s="171" t="s">
        <v>843</v>
      </c>
    </row>
    <row r="3384" spans="11:16">
      <c r="K3384" s="339">
        <v>49070</v>
      </c>
      <c r="L3384" s="171" t="s">
        <v>839</v>
      </c>
      <c r="N3384" s="171" t="s">
        <v>841</v>
      </c>
      <c r="O3384" s="171" t="s">
        <v>842</v>
      </c>
      <c r="P3384" s="171" t="s">
        <v>843</v>
      </c>
    </row>
    <row r="3385" spans="11:16">
      <c r="K3385" s="339">
        <v>49071</v>
      </c>
      <c r="L3385" s="171" t="s">
        <v>840</v>
      </c>
      <c r="N3385" s="171" t="s">
        <v>841</v>
      </c>
      <c r="O3385" s="171" t="s">
        <v>842</v>
      </c>
      <c r="P3385" s="171" t="s">
        <v>843</v>
      </c>
    </row>
    <row r="3386" spans="11:16">
      <c r="K3386" s="339">
        <v>49072</v>
      </c>
      <c r="L3386" s="171" t="s">
        <v>833</v>
      </c>
      <c r="N3386" s="171" t="s">
        <v>843</v>
      </c>
      <c r="O3386" s="171" t="s">
        <v>841</v>
      </c>
      <c r="P3386" s="171" t="s">
        <v>842</v>
      </c>
    </row>
    <row r="3387" spans="11:16">
      <c r="K3387" s="339">
        <v>49073</v>
      </c>
      <c r="L3387" s="171" t="s">
        <v>835</v>
      </c>
      <c r="N3387" s="171" t="s">
        <v>843</v>
      </c>
      <c r="O3387" s="171" t="s">
        <v>770</v>
      </c>
      <c r="P3387" s="171" t="s">
        <v>842</v>
      </c>
    </row>
    <row r="3388" spans="11:16">
      <c r="K3388" s="339">
        <v>49074</v>
      </c>
      <c r="L3388" s="171" t="s">
        <v>836</v>
      </c>
      <c r="N3388" s="171" t="s">
        <v>843</v>
      </c>
      <c r="O3388" s="171" t="s">
        <v>841</v>
      </c>
      <c r="P3388" s="171" t="s">
        <v>842</v>
      </c>
    </row>
    <row r="3389" spans="11:16">
      <c r="K3389" s="339">
        <v>49075</v>
      </c>
      <c r="L3389" s="171" t="s">
        <v>837</v>
      </c>
      <c r="N3389" s="171" t="s">
        <v>843</v>
      </c>
      <c r="O3389" s="171" t="s">
        <v>841</v>
      </c>
      <c r="P3389" s="171" t="s">
        <v>842</v>
      </c>
    </row>
    <row r="3390" spans="11:16">
      <c r="K3390" s="339">
        <v>49076</v>
      </c>
      <c r="L3390" s="171" t="s">
        <v>838</v>
      </c>
      <c r="N3390" s="171" t="s">
        <v>843</v>
      </c>
      <c r="O3390" s="171" t="s">
        <v>841</v>
      </c>
      <c r="P3390" s="171" t="s">
        <v>842</v>
      </c>
    </row>
    <row r="3391" spans="11:16">
      <c r="K3391" s="339">
        <v>49077</v>
      </c>
      <c r="L3391" s="171" t="s">
        <v>839</v>
      </c>
      <c r="N3391" s="171" t="s">
        <v>843</v>
      </c>
      <c r="O3391" s="171" t="s">
        <v>841</v>
      </c>
      <c r="P3391" s="171" t="s">
        <v>842</v>
      </c>
    </row>
    <row r="3392" spans="11:16">
      <c r="K3392" s="339">
        <v>49078</v>
      </c>
      <c r="L3392" s="171" t="s">
        <v>840</v>
      </c>
      <c r="N3392" s="171" t="s">
        <v>849</v>
      </c>
      <c r="O3392" s="171" t="s">
        <v>841</v>
      </c>
      <c r="P3392" s="171" t="s">
        <v>842</v>
      </c>
    </row>
    <row r="3393" spans="11:16">
      <c r="K3393" s="339">
        <v>49079</v>
      </c>
      <c r="L3393" s="171" t="s">
        <v>833</v>
      </c>
      <c r="N3393" s="171" t="s">
        <v>842</v>
      </c>
      <c r="O3393" s="171" t="s">
        <v>843</v>
      </c>
      <c r="P3393" s="171" t="s">
        <v>841</v>
      </c>
    </row>
    <row r="3394" spans="11:16">
      <c r="K3394" s="339">
        <v>49080</v>
      </c>
      <c r="L3394" s="171" t="s">
        <v>835</v>
      </c>
      <c r="N3394" s="171" t="s">
        <v>842</v>
      </c>
      <c r="O3394" s="171" t="s">
        <v>843</v>
      </c>
      <c r="P3394" s="171" t="s">
        <v>841</v>
      </c>
    </row>
    <row r="3395" spans="11:16">
      <c r="K3395" s="339">
        <v>49081</v>
      </c>
      <c r="L3395" s="171" t="s">
        <v>836</v>
      </c>
      <c r="N3395" s="171" t="s">
        <v>842</v>
      </c>
      <c r="O3395" s="171" t="s">
        <v>843</v>
      </c>
      <c r="P3395" s="171" t="s">
        <v>841</v>
      </c>
    </row>
    <row r="3396" spans="11:16">
      <c r="K3396" s="339">
        <v>49082</v>
      </c>
      <c r="L3396" s="171" t="s">
        <v>837</v>
      </c>
      <c r="N3396" s="171" t="s">
        <v>842</v>
      </c>
      <c r="O3396" s="171" t="s">
        <v>843</v>
      </c>
      <c r="P3396" s="171" t="s">
        <v>841</v>
      </c>
    </row>
    <row r="3397" spans="11:16">
      <c r="K3397" s="339">
        <v>49083</v>
      </c>
      <c r="L3397" s="171" t="s">
        <v>838</v>
      </c>
      <c r="N3397" s="171" t="s">
        <v>842</v>
      </c>
      <c r="O3397" s="171" t="s">
        <v>843</v>
      </c>
      <c r="P3397" s="171" t="s">
        <v>841</v>
      </c>
    </row>
    <row r="3398" spans="11:16">
      <c r="K3398" s="339">
        <v>49084</v>
      </c>
      <c r="L3398" s="171" t="s">
        <v>839</v>
      </c>
      <c r="N3398" s="171" t="s">
        <v>842</v>
      </c>
      <c r="O3398" s="171" t="s">
        <v>843</v>
      </c>
      <c r="P3398" s="171" t="s">
        <v>841</v>
      </c>
    </row>
    <row r="3399" spans="11:16">
      <c r="K3399" s="339">
        <v>49085</v>
      </c>
      <c r="L3399" s="171" t="s">
        <v>840</v>
      </c>
      <c r="N3399" s="171" t="s">
        <v>771</v>
      </c>
      <c r="O3399" s="171" t="s">
        <v>843</v>
      </c>
      <c r="P3399" s="171" t="s">
        <v>841</v>
      </c>
    </row>
    <row r="3400" spans="11:16">
      <c r="K3400" s="339">
        <v>49086</v>
      </c>
      <c r="L3400" s="171" t="s">
        <v>833</v>
      </c>
      <c r="N3400" s="171" t="s">
        <v>841</v>
      </c>
      <c r="O3400" s="171" t="s">
        <v>842</v>
      </c>
      <c r="P3400" s="171" t="s">
        <v>843</v>
      </c>
    </row>
    <row r="3401" spans="11:16">
      <c r="K3401" s="339">
        <v>49087</v>
      </c>
      <c r="L3401" s="171" t="s">
        <v>835</v>
      </c>
      <c r="N3401" s="171" t="s">
        <v>841</v>
      </c>
      <c r="O3401" s="171" t="s">
        <v>842</v>
      </c>
      <c r="P3401" s="171" t="s">
        <v>843</v>
      </c>
    </row>
    <row r="3402" spans="11:16">
      <c r="K3402" s="339">
        <v>49088</v>
      </c>
      <c r="L3402" s="171" t="s">
        <v>836</v>
      </c>
      <c r="N3402" s="171" t="s">
        <v>841</v>
      </c>
      <c r="O3402" s="171" t="s">
        <v>842</v>
      </c>
      <c r="P3402" s="171" t="s">
        <v>843</v>
      </c>
    </row>
    <row r="3403" spans="11:16">
      <c r="K3403" s="339">
        <v>49089</v>
      </c>
      <c r="L3403" s="171" t="s">
        <v>837</v>
      </c>
      <c r="N3403" s="171" t="s">
        <v>841</v>
      </c>
      <c r="O3403" s="171" t="s">
        <v>842</v>
      </c>
      <c r="P3403" s="171" t="s">
        <v>843</v>
      </c>
    </row>
    <row r="3404" spans="11:16">
      <c r="K3404" s="339">
        <v>49090</v>
      </c>
      <c r="L3404" s="171" t="s">
        <v>838</v>
      </c>
      <c r="N3404" s="171" t="s">
        <v>841</v>
      </c>
      <c r="O3404" s="171" t="s">
        <v>842</v>
      </c>
      <c r="P3404" s="171" t="s">
        <v>843</v>
      </c>
    </row>
    <row r="3405" spans="11:16">
      <c r="K3405" s="339">
        <v>49091</v>
      </c>
      <c r="L3405" s="171" t="s">
        <v>839</v>
      </c>
      <c r="N3405" s="171" t="s">
        <v>841</v>
      </c>
      <c r="O3405" s="171" t="s">
        <v>842</v>
      </c>
      <c r="P3405" s="171" t="s">
        <v>843</v>
      </c>
    </row>
    <row r="3406" spans="11:16">
      <c r="K3406" s="339">
        <v>49092</v>
      </c>
      <c r="L3406" s="171" t="s">
        <v>840</v>
      </c>
      <c r="N3406" s="171" t="s">
        <v>841</v>
      </c>
      <c r="O3406" s="171" t="s">
        <v>842</v>
      </c>
      <c r="P3406" s="171" t="s">
        <v>843</v>
      </c>
    </row>
    <row r="3407" spans="11:16">
      <c r="K3407" s="339">
        <v>49093</v>
      </c>
      <c r="L3407" s="171" t="s">
        <v>833</v>
      </c>
      <c r="N3407" s="171" t="s">
        <v>843</v>
      </c>
      <c r="O3407" s="171" t="s">
        <v>770</v>
      </c>
      <c r="P3407" s="171" t="s">
        <v>842</v>
      </c>
    </row>
    <row r="3408" spans="11:16">
      <c r="K3408" s="339">
        <v>49094</v>
      </c>
      <c r="L3408" s="171" t="s">
        <v>835</v>
      </c>
      <c r="N3408" s="171" t="s">
        <v>843</v>
      </c>
      <c r="O3408" s="171" t="s">
        <v>841</v>
      </c>
      <c r="P3408" s="171" t="s">
        <v>842</v>
      </c>
    </row>
    <row r="3409" spans="11:16">
      <c r="K3409" s="339">
        <v>49095</v>
      </c>
      <c r="L3409" s="171" t="s">
        <v>836</v>
      </c>
      <c r="N3409" s="171" t="s">
        <v>843</v>
      </c>
      <c r="O3409" s="171" t="s">
        <v>841</v>
      </c>
      <c r="P3409" s="171" t="s">
        <v>771</v>
      </c>
    </row>
    <row r="3410" spans="11:16">
      <c r="K3410" s="339">
        <v>49096</v>
      </c>
      <c r="L3410" s="171" t="s">
        <v>837</v>
      </c>
      <c r="N3410" s="171" t="s">
        <v>843</v>
      </c>
      <c r="O3410" s="171" t="s">
        <v>841</v>
      </c>
      <c r="P3410" s="171" t="s">
        <v>842</v>
      </c>
    </row>
    <row r="3411" spans="11:16">
      <c r="K3411" s="339">
        <v>49097</v>
      </c>
      <c r="L3411" s="171" t="s">
        <v>838</v>
      </c>
      <c r="N3411" s="171" t="s">
        <v>843</v>
      </c>
      <c r="O3411" s="171" t="s">
        <v>841</v>
      </c>
      <c r="P3411" s="171" t="s">
        <v>842</v>
      </c>
    </row>
    <row r="3412" spans="11:16">
      <c r="K3412" s="339">
        <v>49098</v>
      </c>
      <c r="L3412" s="171" t="s">
        <v>839</v>
      </c>
      <c r="N3412" s="171" t="s">
        <v>843</v>
      </c>
      <c r="O3412" s="171" t="s">
        <v>841</v>
      </c>
      <c r="P3412" s="171" t="s">
        <v>842</v>
      </c>
    </row>
    <row r="3413" spans="11:16">
      <c r="K3413" s="339">
        <v>49099</v>
      </c>
      <c r="L3413" s="171" t="s">
        <v>840</v>
      </c>
      <c r="N3413" s="171" t="s">
        <v>843</v>
      </c>
      <c r="O3413" s="171" t="s">
        <v>841</v>
      </c>
      <c r="P3413" s="171" t="s">
        <v>842</v>
      </c>
    </row>
    <row r="3414" spans="11:16">
      <c r="K3414" s="339">
        <v>49100</v>
      </c>
      <c r="L3414" s="171" t="s">
        <v>833</v>
      </c>
      <c r="N3414" s="171" t="s">
        <v>842</v>
      </c>
      <c r="O3414" s="171" t="s">
        <v>843</v>
      </c>
      <c r="P3414" s="171" t="s">
        <v>841</v>
      </c>
    </row>
    <row r="3415" spans="11:16">
      <c r="K3415" s="339">
        <v>49101</v>
      </c>
      <c r="L3415" s="171" t="s">
        <v>835</v>
      </c>
      <c r="N3415" s="171" t="s">
        <v>842</v>
      </c>
      <c r="O3415" s="171" t="s">
        <v>849</v>
      </c>
      <c r="P3415" s="171" t="s">
        <v>841</v>
      </c>
    </row>
    <row r="3416" spans="11:16">
      <c r="K3416" s="339">
        <v>49102</v>
      </c>
      <c r="L3416" s="171" t="s">
        <v>836</v>
      </c>
      <c r="N3416" s="171" t="s">
        <v>842</v>
      </c>
      <c r="O3416" s="171" t="s">
        <v>843</v>
      </c>
      <c r="P3416" s="171" t="s">
        <v>841</v>
      </c>
    </row>
    <row r="3417" spans="11:16">
      <c r="K3417" s="339">
        <v>49103</v>
      </c>
      <c r="L3417" s="171" t="s">
        <v>837</v>
      </c>
      <c r="N3417" s="171" t="s">
        <v>842</v>
      </c>
      <c r="O3417" s="171" t="s">
        <v>843</v>
      </c>
      <c r="P3417" s="171" t="s">
        <v>841</v>
      </c>
    </row>
    <row r="3418" spans="11:16">
      <c r="K3418" s="339">
        <v>49104</v>
      </c>
      <c r="L3418" s="171" t="s">
        <v>838</v>
      </c>
      <c r="N3418" s="171" t="s">
        <v>842</v>
      </c>
      <c r="O3418" s="171" t="s">
        <v>843</v>
      </c>
      <c r="P3418" s="171" t="s">
        <v>770</v>
      </c>
    </row>
    <row r="3419" spans="11:16">
      <c r="K3419" s="339">
        <v>49105</v>
      </c>
      <c r="L3419" s="171" t="s">
        <v>839</v>
      </c>
      <c r="N3419" s="171" t="s">
        <v>842</v>
      </c>
      <c r="O3419" s="171" t="s">
        <v>843</v>
      </c>
      <c r="P3419" s="171" t="s">
        <v>841</v>
      </c>
    </row>
    <row r="3420" spans="11:16">
      <c r="K3420" s="339">
        <v>49106</v>
      </c>
      <c r="L3420" s="171" t="s">
        <v>840</v>
      </c>
      <c r="N3420" s="171" t="s">
        <v>842</v>
      </c>
      <c r="O3420" s="171" t="s">
        <v>843</v>
      </c>
      <c r="P3420" s="171" t="s">
        <v>841</v>
      </c>
    </row>
    <row r="3421" spans="11:16">
      <c r="K3421" s="339">
        <v>49107</v>
      </c>
      <c r="L3421" s="171" t="s">
        <v>833</v>
      </c>
      <c r="N3421" s="171" t="s">
        <v>770</v>
      </c>
      <c r="O3421" s="171" t="s">
        <v>842</v>
      </c>
      <c r="P3421" s="171" t="s">
        <v>843</v>
      </c>
    </row>
    <row r="3422" spans="11:16">
      <c r="K3422" s="339">
        <v>49108</v>
      </c>
      <c r="L3422" s="171" t="s">
        <v>835</v>
      </c>
      <c r="N3422" s="171" t="s">
        <v>841</v>
      </c>
      <c r="O3422" s="171" t="s">
        <v>842</v>
      </c>
      <c r="P3422" s="171" t="s">
        <v>843</v>
      </c>
    </row>
    <row r="3423" spans="11:16">
      <c r="K3423" s="339">
        <v>49109</v>
      </c>
      <c r="L3423" s="171" t="s">
        <v>836</v>
      </c>
      <c r="N3423" s="171" t="s">
        <v>841</v>
      </c>
      <c r="O3423" s="171" t="s">
        <v>842</v>
      </c>
      <c r="P3423" s="171" t="s">
        <v>843</v>
      </c>
    </row>
    <row r="3424" spans="11:16">
      <c r="K3424" s="339">
        <v>49110</v>
      </c>
      <c r="L3424" s="171" t="s">
        <v>837</v>
      </c>
      <c r="N3424" s="171" t="s">
        <v>841</v>
      </c>
      <c r="O3424" s="171" t="s">
        <v>842</v>
      </c>
      <c r="P3424" s="171" t="s">
        <v>843</v>
      </c>
    </row>
    <row r="3425" spans="11:16">
      <c r="K3425" s="339">
        <v>49111</v>
      </c>
      <c r="L3425" s="171" t="s">
        <v>838</v>
      </c>
      <c r="N3425" s="171" t="s">
        <v>841</v>
      </c>
      <c r="O3425" s="171" t="s">
        <v>842</v>
      </c>
      <c r="P3425" s="171" t="s">
        <v>843</v>
      </c>
    </row>
    <row r="3426" spans="11:16">
      <c r="K3426" s="339">
        <v>49112</v>
      </c>
      <c r="L3426" s="171" t="s">
        <v>839</v>
      </c>
      <c r="N3426" s="171" t="s">
        <v>841</v>
      </c>
      <c r="O3426" s="171" t="s">
        <v>842</v>
      </c>
      <c r="P3426" s="171" t="s">
        <v>849</v>
      </c>
    </row>
    <row r="3427" spans="11:16">
      <c r="K3427" s="339">
        <v>49113</v>
      </c>
      <c r="L3427" s="171" t="s">
        <v>840</v>
      </c>
      <c r="N3427" s="171" t="s">
        <v>841</v>
      </c>
      <c r="O3427" s="171" t="s">
        <v>842</v>
      </c>
      <c r="P3427" s="171" t="s">
        <v>843</v>
      </c>
    </row>
    <row r="3428" spans="11:16">
      <c r="K3428" s="339">
        <v>49114</v>
      </c>
      <c r="L3428" s="171" t="s">
        <v>833</v>
      </c>
      <c r="N3428" s="171" t="s">
        <v>843</v>
      </c>
      <c r="O3428" s="171" t="s">
        <v>841</v>
      </c>
      <c r="P3428" s="171" t="s">
        <v>771</v>
      </c>
    </row>
    <row r="3429" spans="11:16">
      <c r="K3429" s="339">
        <v>49115</v>
      </c>
      <c r="L3429" s="171" t="s">
        <v>835</v>
      </c>
      <c r="N3429" s="171" t="s">
        <v>843</v>
      </c>
      <c r="O3429" s="171" t="s">
        <v>841</v>
      </c>
      <c r="P3429" s="171" t="s">
        <v>842</v>
      </c>
    </row>
    <row r="3430" spans="11:16">
      <c r="K3430" s="339">
        <v>49116</v>
      </c>
      <c r="L3430" s="171" t="s">
        <v>836</v>
      </c>
      <c r="N3430" s="171" t="s">
        <v>843</v>
      </c>
      <c r="O3430" s="171" t="s">
        <v>841</v>
      </c>
      <c r="P3430" s="171" t="s">
        <v>842</v>
      </c>
    </row>
    <row r="3431" spans="11:16">
      <c r="K3431" s="339">
        <v>49117</v>
      </c>
      <c r="L3431" s="171" t="s">
        <v>837</v>
      </c>
      <c r="N3431" s="171" t="s">
        <v>843</v>
      </c>
      <c r="O3431" s="171" t="s">
        <v>841</v>
      </c>
      <c r="P3431" s="171" t="s">
        <v>842</v>
      </c>
    </row>
    <row r="3432" spans="11:16">
      <c r="K3432" s="339">
        <v>49118</v>
      </c>
      <c r="L3432" s="171" t="s">
        <v>838</v>
      </c>
      <c r="N3432" s="171" t="s">
        <v>843</v>
      </c>
      <c r="O3432" s="171" t="s">
        <v>841</v>
      </c>
      <c r="P3432" s="171" t="s">
        <v>842</v>
      </c>
    </row>
    <row r="3433" spans="11:16">
      <c r="K3433" s="339">
        <v>49119</v>
      </c>
      <c r="L3433" s="171" t="s">
        <v>839</v>
      </c>
      <c r="N3433" s="171" t="s">
        <v>843</v>
      </c>
      <c r="O3433" s="171" t="s">
        <v>841</v>
      </c>
      <c r="P3433" s="171" t="s">
        <v>842</v>
      </c>
    </row>
    <row r="3434" spans="11:16">
      <c r="K3434" s="339">
        <v>49120</v>
      </c>
      <c r="L3434" s="171" t="s">
        <v>840</v>
      </c>
      <c r="N3434" s="171" t="s">
        <v>843</v>
      </c>
      <c r="O3434" s="171" t="s">
        <v>841</v>
      </c>
      <c r="P3434" s="171" t="s">
        <v>842</v>
      </c>
    </row>
    <row r="3435" spans="11:16">
      <c r="K3435" s="339">
        <v>49121</v>
      </c>
      <c r="L3435" s="171" t="s">
        <v>833</v>
      </c>
      <c r="N3435" s="171" t="s">
        <v>842</v>
      </c>
      <c r="O3435" s="171" t="s">
        <v>843</v>
      </c>
      <c r="P3435" s="171" t="s">
        <v>841</v>
      </c>
    </row>
    <row r="3436" spans="11:16">
      <c r="K3436" s="339">
        <v>49122</v>
      </c>
      <c r="L3436" s="171" t="s">
        <v>835</v>
      </c>
      <c r="N3436" s="171" t="s">
        <v>842</v>
      </c>
      <c r="O3436" s="171" t="s">
        <v>843</v>
      </c>
      <c r="P3436" s="171" t="s">
        <v>841</v>
      </c>
    </row>
    <row r="3437" spans="11:16">
      <c r="K3437" s="339">
        <v>49123</v>
      </c>
      <c r="L3437" s="171" t="s">
        <v>836</v>
      </c>
      <c r="N3437" s="171" t="s">
        <v>771</v>
      </c>
      <c r="O3437" s="171" t="s">
        <v>843</v>
      </c>
      <c r="P3437" s="171" t="s">
        <v>841</v>
      </c>
    </row>
    <row r="3438" spans="11:16">
      <c r="K3438" s="339">
        <v>49124</v>
      </c>
      <c r="L3438" s="171" t="s">
        <v>837</v>
      </c>
      <c r="N3438" s="171" t="s">
        <v>842</v>
      </c>
      <c r="O3438" s="171" t="s">
        <v>843</v>
      </c>
      <c r="P3438" s="171" t="s">
        <v>841</v>
      </c>
    </row>
    <row r="3439" spans="11:16">
      <c r="K3439" s="339">
        <v>49125</v>
      </c>
      <c r="L3439" s="171" t="s">
        <v>838</v>
      </c>
      <c r="N3439" s="171" t="s">
        <v>842</v>
      </c>
      <c r="O3439" s="171" t="s">
        <v>843</v>
      </c>
      <c r="P3439" s="171" t="s">
        <v>841</v>
      </c>
    </row>
    <row r="3440" spans="11:16">
      <c r="K3440" s="339">
        <v>49126</v>
      </c>
      <c r="L3440" s="171" t="s">
        <v>839</v>
      </c>
      <c r="N3440" s="171" t="s">
        <v>771</v>
      </c>
      <c r="O3440" s="171" t="s">
        <v>843</v>
      </c>
      <c r="P3440" s="171" t="s">
        <v>841</v>
      </c>
    </row>
    <row r="3441" spans="11:16">
      <c r="K3441" s="339">
        <v>49127</v>
      </c>
      <c r="L3441" s="171" t="s">
        <v>840</v>
      </c>
      <c r="N3441" s="171" t="s">
        <v>842</v>
      </c>
      <c r="O3441" s="171" t="s">
        <v>843</v>
      </c>
      <c r="P3441" s="171" t="s">
        <v>847</v>
      </c>
    </row>
    <row r="3442" spans="11:16">
      <c r="K3442" s="339">
        <v>49128</v>
      </c>
      <c r="L3442" s="171" t="s">
        <v>833</v>
      </c>
      <c r="N3442" s="171" t="s">
        <v>770</v>
      </c>
      <c r="O3442" s="171" t="s">
        <v>842</v>
      </c>
      <c r="P3442" s="171" t="s">
        <v>772</v>
      </c>
    </row>
    <row r="3443" spans="11:16">
      <c r="K3443" s="339">
        <v>49129</v>
      </c>
      <c r="L3443" s="171" t="s">
        <v>835</v>
      </c>
      <c r="N3443" s="171" t="s">
        <v>841</v>
      </c>
      <c r="O3443" s="171" t="s">
        <v>842</v>
      </c>
      <c r="P3443" s="171" t="s">
        <v>843</v>
      </c>
    </row>
    <row r="3444" spans="11:16">
      <c r="K3444" s="339">
        <v>49130</v>
      </c>
      <c r="L3444" s="171" t="s">
        <v>836</v>
      </c>
      <c r="N3444" s="171" t="s">
        <v>841</v>
      </c>
      <c r="O3444" s="171" t="s">
        <v>842</v>
      </c>
      <c r="P3444" s="171" t="s">
        <v>843</v>
      </c>
    </row>
    <row r="3445" spans="11:16">
      <c r="K3445" s="339">
        <v>49131</v>
      </c>
      <c r="L3445" s="171" t="s">
        <v>837</v>
      </c>
      <c r="N3445" s="171" t="s">
        <v>841</v>
      </c>
      <c r="O3445" s="171" t="s">
        <v>842</v>
      </c>
      <c r="P3445" s="171" t="s">
        <v>843</v>
      </c>
    </row>
    <row r="3446" spans="11:16">
      <c r="K3446" s="339">
        <v>49132</v>
      </c>
      <c r="L3446" s="171" t="s">
        <v>838</v>
      </c>
      <c r="N3446" s="171" t="s">
        <v>841</v>
      </c>
      <c r="O3446" s="171" t="s">
        <v>842</v>
      </c>
      <c r="P3446" s="171" t="s">
        <v>843</v>
      </c>
    </row>
    <row r="3447" spans="11:16">
      <c r="K3447" s="339">
        <v>49133</v>
      </c>
      <c r="L3447" s="171" t="s">
        <v>839</v>
      </c>
      <c r="N3447" s="171" t="s">
        <v>770</v>
      </c>
      <c r="O3447" s="171" t="s">
        <v>842</v>
      </c>
      <c r="P3447" s="171" t="s">
        <v>843</v>
      </c>
    </row>
    <row r="3448" spans="11:16">
      <c r="K3448" s="339">
        <v>49134</v>
      </c>
      <c r="L3448" s="171" t="s">
        <v>840</v>
      </c>
      <c r="N3448" s="171" t="s">
        <v>841</v>
      </c>
      <c r="O3448" s="171" t="s">
        <v>771</v>
      </c>
      <c r="P3448" s="171" t="s">
        <v>843</v>
      </c>
    </row>
    <row r="3449" spans="11:16">
      <c r="K3449" s="339">
        <v>49135</v>
      </c>
      <c r="L3449" s="171" t="s">
        <v>833</v>
      </c>
      <c r="N3449" s="171" t="s">
        <v>843</v>
      </c>
      <c r="O3449" s="171" t="s">
        <v>841</v>
      </c>
      <c r="P3449" s="171" t="s">
        <v>842</v>
      </c>
    </row>
    <row r="3450" spans="11:16">
      <c r="K3450" s="339">
        <v>49136</v>
      </c>
      <c r="L3450" s="171" t="s">
        <v>835</v>
      </c>
      <c r="N3450" s="171" t="s">
        <v>843</v>
      </c>
      <c r="O3450" s="171" t="s">
        <v>841</v>
      </c>
      <c r="P3450" s="171" t="s">
        <v>842</v>
      </c>
    </row>
    <row r="3451" spans="11:16">
      <c r="K3451" s="339">
        <v>49137</v>
      </c>
      <c r="L3451" s="171" t="s">
        <v>836</v>
      </c>
      <c r="N3451" s="171" t="s">
        <v>843</v>
      </c>
      <c r="O3451" s="171" t="s">
        <v>841</v>
      </c>
      <c r="P3451" s="171" t="s">
        <v>842</v>
      </c>
    </row>
    <row r="3452" spans="11:16">
      <c r="K3452" s="339">
        <v>49138</v>
      </c>
      <c r="L3452" s="171" t="s">
        <v>837</v>
      </c>
      <c r="N3452" s="171" t="s">
        <v>843</v>
      </c>
      <c r="O3452" s="171" t="s">
        <v>770</v>
      </c>
      <c r="P3452" s="171" t="s">
        <v>842</v>
      </c>
    </row>
    <row r="3453" spans="11:16">
      <c r="K3453" s="339">
        <v>49139</v>
      </c>
      <c r="L3453" s="171" t="s">
        <v>838</v>
      </c>
      <c r="N3453" s="171" t="s">
        <v>843</v>
      </c>
      <c r="O3453" s="171" t="s">
        <v>841</v>
      </c>
      <c r="P3453" s="171" t="s">
        <v>842</v>
      </c>
    </row>
    <row r="3454" spans="11:16">
      <c r="K3454" s="339">
        <v>49140</v>
      </c>
      <c r="L3454" s="171" t="s">
        <v>839</v>
      </c>
      <c r="N3454" s="171" t="s">
        <v>843</v>
      </c>
      <c r="O3454" s="171" t="s">
        <v>841</v>
      </c>
      <c r="P3454" s="171" t="s">
        <v>842</v>
      </c>
    </row>
    <row r="3455" spans="11:16">
      <c r="K3455" s="339">
        <v>49141</v>
      </c>
      <c r="L3455" s="171" t="s">
        <v>840</v>
      </c>
      <c r="N3455" s="171" t="s">
        <v>843</v>
      </c>
      <c r="O3455" s="171" t="s">
        <v>841</v>
      </c>
      <c r="P3455" s="171" t="s">
        <v>771</v>
      </c>
    </row>
    <row r="3456" spans="11:16">
      <c r="K3456" s="339">
        <v>49142</v>
      </c>
      <c r="L3456" s="171" t="s">
        <v>833</v>
      </c>
      <c r="N3456" s="171" t="s">
        <v>842</v>
      </c>
      <c r="O3456" s="171" t="s">
        <v>843</v>
      </c>
      <c r="P3456" s="171" t="s">
        <v>841</v>
      </c>
    </row>
    <row r="3457" spans="11:16">
      <c r="K3457" s="339">
        <v>49143</v>
      </c>
      <c r="L3457" s="171" t="s">
        <v>835</v>
      </c>
      <c r="N3457" s="171" t="s">
        <v>842</v>
      </c>
      <c r="O3457" s="171" t="s">
        <v>843</v>
      </c>
      <c r="P3457" s="171" t="s">
        <v>841</v>
      </c>
    </row>
    <row r="3458" spans="11:16">
      <c r="K3458" s="339">
        <v>49144</v>
      </c>
      <c r="L3458" s="171" t="s">
        <v>836</v>
      </c>
      <c r="N3458" s="171" t="s">
        <v>771</v>
      </c>
      <c r="O3458" s="171" t="s">
        <v>843</v>
      </c>
      <c r="P3458" s="171" t="s">
        <v>841</v>
      </c>
    </row>
    <row r="3459" spans="11:16">
      <c r="K3459" s="339">
        <v>49145</v>
      </c>
      <c r="L3459" s="171" t="s">
        <v>837</v>
      </c>
      <c r="N3459" s="171" t="s">
        <v>842</v>
      </c>
      <c r="O3459" s="171" t="s">
        <v>843</v>
      </c>
      <c r="P3459" s="171" t="s">
        <v>841</v>
      </c>
    </row>
    <row r="3460" spans="11:16">
      <c r="K3460" s="339">
        <v>49146</v>
      </c>
      <c r="L3460" s="171" t="s">
        <v>838</v>
      </c>
      <c r="N3460" s="171" t="s">
        <v>842</v>
      </c>
      <c r="O3460" s="171" t="s">
        <v>843</v>
      </c>
      <c r="P3460" s="171" t="s">
        <v>841</v>
      </c>
    </row>
    <row r="3461" spans="11:16">
      <c r="K3461" s="339">
        <v>49147</v>
      </c>
      <c r="L3461" s="171" t="s">
        <v>839</v>
      </c>
      <c r="N3461" s="171" t="s">
        <v>842</v>
      </c>
      <c r="O3461" s="171" t="s">
        <v>843</v>
      </c>
      <c r="P3461" s="171" t="s">
        <v>841</v>
      </c>
    </row>
    <row r="3462" spans="11:16">
      <c r="K3462" s="339">
        <v>49148</v>
      </c>
      <c r="L3462" s="171" t="s">
        <v>840</v>
      </c>
      <c r="N3462" s="171" t="s">
        <v>842</v>
      </c>
      <c r="O3462" s="171" t="s">
        <v>843</v>
      </c>
      <c r="P3462" s="171" t="s">
        <v>841</v>
      </c>
    </row>
    <row r="3463" spans="11:16">
      <c r="K3463" s="339">
        <v>49149</v>
      </c>
      <c r="L3463" s="171" t="s">
        <v>833</v>
      </c>
      <c r="N3463" s="171" t="s">
        <v>841</v>
      </c>
      <c r="O3463" s="171" t="s">
        <v>771</v>
      </c>
      <c r="P3463" s="171" t="s">
        <v>843</v>
      </c>
    </row>
    <row r="3464" spans="11:16">
      <c r="K3464" s="339">
        <v>49150</v>
      </c>
      <c r="L3464" s="171" t="s">
        <v>835</v>
      </c>
      <c r="N3464" s="171" t="s">
        <v>841</v>
      </c>
      <c r="O3464" s="171" t="s">
        <v>842</v>
      </c>
      <c r="P3464" s="171" t="s">
        <v>843</v>
      </c>
    </row>
    <row r="3465" spans="11:16">
      <c r="K3465" s="339">
        <v>49151</v>
      </c>
      <c r="L3465" s="171" t="s">
        <v>836</v>
      </c>
      <c r="N3465" s="171" t="s">
        <v>841</v>
      </c>
      <c r="O3465" s="171" t="s">
        <v>842</v>
      </c>
      <c r="P3465" s="171" t="s">
        <v>843</v>
      </c>
    </row>
    <row r="3466" spans="11:16">
      <c r="K3466" s="339">
        <v>49152</v>
      </c>
      <c r="L3466" s="171" t="s">
        <v>837</v>
      </c>
      <c r="N3466" s="171" t="s">
        <v>841</v>
      </c>
      <c r="O3466" s="171" t="s">
        <v>842</v>
      </c>
      <c r="P3466" s="171" t="s">
        <v>843</v>
      </c>
    </row>
    <row r="3467" spans="11:16">
      <c r="K3467" s="339">
        <v>49153</v>
      </c>
      <c r="L3467" s="171" t="s">
        <v>838</v>
      </c>
      <c r="N3467" s="171" t="s">
        <v>841</v>
      </c>
      <c r="O3467" s="171" t="s">
        <v>842</v>
      </c>
      <c r="P3467" s="171" t="s">
        <v>843</v>
      </c>
    </row>
    <row r="3468" spans="11:16">
      <c r="K3468" s="339">
        <v>49154</v>
      </c>
      <c r="L3468" s="171" t="s">
        <v>839</v>
      </c>
      <c r="N3468" s="171" t="s">
        <v>841</v>
      </c>
      <c r="O3468" s="171" t="s">
        <v>842</v>
      </c>
      <c r="P3468" s="171" t="s">
        <v>843</v>
      </c>
    </row>
    <row r="3469" spans="11:16">
      <c r="K3469" s="339">
        <v>49155</v>
      </c>
      <c r="L3469" s="171" t="s">
        <v>840</v>
      </c>
      <c r="N3469" s="171" t="s">
        <v>841</v>
      </c>
      <c r="O3469" s="171" t="s">
        <v>842</v>
      </c>
      <c r="P3469" s="171" t="s">
        <v>843</v>
      </c>
    </row>
    <row r="3470" spans="11:16">
      <c r="K3470" s="339">
        <v>49156</v>
      </c>
      <c r="L3470" s="171" t="s">
        <v>833</v>
      </c>
      <c r="N3470" s="171" t="s">
        <v>772</v>
      </c>
      <c r="O3470" s="171" t="s">
        <v>841</v>
      </c>
      <c r="P3470" s="171" t="s">
        <v>842</v>
      </c>
    </row>
    <row r="3471" spans="11:16">
      <c r="K3471" s="339">
        <v>49157</v>
      </c>
      <c r="L3471" s="171" t="s">
        <v>835</v>
      </c>
      <c r="N3471" s="171" t="s">
        <v>843</v>
      </c>
      <c r="O3471" s="171" t="s">
        <v>841</v>
      </c>
      <c r="P3471" s="171" t="s">
        <v>842</v>
      </c>
    </row>
    <row r="3472" spans="11:16">
      <c r="K3472" s="339">
        <v>49158</v>
      </c>
      <c r="L3472" s="171" t="s">
        <v>836</v>
      </c>
      <c r="N3472" s="171" t="s">
        <v>843</v>
      </c>
      <c r="O3472" s="171" t="s">
        <v>841</v>
      </c>
      <c r="P3472" s="171" t="s">
        <v>842</v>
      </c>
    </row>
    <row r="3473" spans="11:16">
      <c r="K3473" s="339">
        <v>49159</v>
      </c>
      <c r="L3473" s="171" t="s">
        <v>837</v>
      </c>
      <c r="N3473" s="171" t="s">
        <v>843</v>
      </c>
      <c r="O3473" s="171" t="s">
        <v>841</v>
      </c>
      <c r="P3473" s="171" t="s">
        <v>842</v>
      </c>
    </row>
    <row r="3474" spans="11:16">
      <c r="K3474" s="339">
        <v>49160</v>
      </c>
      <c r="L3474" s="171" t="s">
        <v>838</v>
      </c>
      <c r="N3474" s="171" t="s">
        <v>843</v>
      </c>
      <c r="O3474" s="171" t="s">
        <v>841</v>
      </c>
      <c r="P3474" s="171" t="s">
        <v>842</v>
      </c>
    </row>
    <row r="3475" spans="11:16">
      <c r="K3475" s="339">
        <v>49161</v>
      </c>
      <c r="L3475" s="171" t="s">
        <v>839</v>
      </c>
      <c r="N3475" s="171" t="s">
        <v>843</v>
      </c>
      <c r="O3475" s="171" t="s">
        <v>841</v>
      </c>
      <c r="P3475" s="171" t="s">
        <v>842</v>
      </c>
    </row>
    <row r="3476" spans="11:16">
      <c r="K3476" s="339">
        <v>49162</v>
      </c>
      <c r="L3476" s="171" t="s">
        <v>840</v>
      </c>
      <c r="N3476" s="171" t="s">
        <v>843</v>
      </c>
      <c r="O3476" s="171" t="s">
        <v>841</v>
      </c>
      <c r="P3476" s="171" t="s">
        <v>842</v>
      </c>
    </row>
    <row r="3477" spans="11:16">
      <c r="K3477" s="339">
        <v>49163</v>
      </c>
      <c r="L3477" s="171" t="s">
        <v>833</v>
      </c>
      <c r="N3477" s="171" t="s">
        <v>842</v>
      </c>
      <c r="O3477" s="171" t="s">
        <v>843</v>
      </c>
      <c r="P3477" s="171" t="s">
        <v>770</v>
      </c>
    </row>
    <row r="3478" spans="11:16">
      <c r="K3478" s="339">
        <v>49164</v>
      </c>
      <c r="L3478" s="171" t="s">
        <v>835</v>
      </c>
      <c r="N3478" s="171" t="s">
        <v>842</v>
      </c>
      <c r="O3478" s="171" t="s">
        <v>843</v>
      </c>
      <c r="P3478" s="171" t="s">
        <v>841</v>
      </c>
    </row>
    <row r="3479" spans="11:16">
      <c r="K3479" s="339">
        <v>49165</v>
      </c>
      <c r="L3479" s="171" t="s">
        <v>836</v>
      </c>
      <c r="N3479" s="171" t="s">
        <v>842</v>
      </c>
      <c r="O3479" s="171" t="s">
        <v>843</v>
      </c>
      <c r="P3479" s="171" t="s">
        <v>841</v>
      </c>
    </row>
    <row r="3480" spans="11:16">
      <c r="K3480" s="339">
        <v>49166</v>
      </c>
      <c r="L3480" s="171" t="s">
        <v>837</v>
      </c>
      <c r="N3480" s="171" t="s">
        <v>842</v>
      </c>
      <c r="O3480" s="171" t="s">
        <v>843</v>
      </c>
      <c r="P3480" s="171" t="s">
        <v>841</v>
      </c>
    </row>
    <row r="3481" spans="11:16">
      <c r="K3481" s="339">
        <v>49167</v>
      </c>
      <c r="L3481" s="171" t="s">
        <v>838</v>
      </c>
      <c r="N3481" s="171" t="s">
        <v>842</v>
      </c>
      <c r="O3481" s="171" t="s">
        <v>843</v>
      </c>
      <c r="P3481" s="171" t="s">
        <v>841</v>
      </c>
    </row>
    <row r="3482" spans="11:16">
      <c r="K3482" s="339">
        <v>49168</v>
      </c>
      <c r="L3482" s="171" t="s">
        <v>839</v>
      </c>
      <c r="N3482" s="171" t="s">
        <v>842</v>
      </c>
      <c r="O3482" s="171" t="s">
        <v>843</v>
      </c>
      <c r="P3482" s="171" t="s">
        <v>841</v>
      </c>
    </row>
    <row r="3483" spans="11:16">
      <c r="K3483" s="339">
        <v>49169</v>
      </c>
      <c r="L3483" s="171" t="s">
        <v>840</v>
      </c>
      <c r="N3483" s="171" t="s">
        <v>842</v>
      </c>
      <c r="O3483" s="171" t="s">
        <v>843</v>
      </c>
      <c r="P3483" s="171" t="s">
        <v>841</v>
      </c>
    </row>
    <row r="3484" spans="11:16">
      <c r="K3484" s="339">
        <v>49170</v>
      </c>
      <c r="L3484" s="171" t="s">
        <v>833</v>
      </c>
      <c r="N3484" s="171" t="s">
        <v>841</v>
      </c>
      <c r="O3484" s="171" t="s">
        <v>842</v>
      </c>
      <c r="P3484" s="171" t="s">
        <v>843</v>
      </c>
    </row>
    <row r="3485" spans="11:16">
      <c r="K3485" s="339">
        <v>49171</v>
      </c>
      <c r="L3485" s="171" t="s">
        <v>835</v>
      </c>
      <c r="N3485" s="171" t="s">
        <v>841</v>
      </c>
      <c r="O3485" s="171" t="s">
        <v>842</v>
      </c>
      <c r="P3485" s="171" t="s">
        <v>843</v>
      </c>
    </row>
    <row r="3486" spans="11:16">
      <c r="K3486" s="339">
        <v>49172</v>
      </c>
      <c r="L3486" s="171" t="s">
        <v>836</v>
      </c>
      <c r="N3486" s="171" t="s">
        <v>841</v>
      </c>
      <c r="O3486" s="171" t="s">
        <v>842</v>
      </c>
      <c r="P3486" s="171" t="s">
        <v>843</v>
      </c>
    </row>
    <row r="3487" spans="11:16">
      <c r="K3487" s="339">
        <v>49173</v>
      </c>
      <c r="L3487" s="171" t="s">
        <v>837</v>
      </c>
      <c r="N3487" s="171" t="s">
        <v>841</v>
      </c>
      <c r="O3487" s="171" t="s">
        <v>842</v>
      </c>
      <c r="P3487" s="171" t="s">
        <v>772</v>
      </c>
    </row>
    <row r="3488" spans="11:16">
      <c r="K3488" s="339">
        <v>49174</v>
      </c>
      <c r="L3488" s="171" t="s">
        <v>838</v>
      </c>
      <c r="N3488" s="171" t="s">
        <v>841</v>
      </c>
      <c r="O3488" s="171" t="s">
        <v>842</v>
      </c>
      <c r="P3488" s="171" t="s">
        <v>843</v>
      </c>
    </row>
    <row r="3489" spans="11:16">
      <c r="K3489" s="339">
        <v>49175</v>
      </c>
      <c r="L3489" s="171" t="s">
        <v>839</v>
      </c>
      <c r="N3489" s="171" t="s">
        <v>841</v>
      </c>
      <c r="O3489" s="171" t="s">
        <v>842</v>
      </c>
      <c r="P3489" s="171" t="s">
        <v>772</v>
      </c>
    </row>
    <row r="3490" spans="11:16">
      <c r="K3490" s="339">
        <v>49176</v>
      </c>
      <c r="L3490" s="171" t="s">
        <v>840</v>
      </c>
      <c r="N3490" s="171" t="s">
        <v>841</v>
      </c>
      <c r="O3490" s="171" t="s">
        <v>842</v>
      </c>
      <c r="P3490" s="171" t="s">
        <v>843</v>
      </c>
    </row>
    <row r="3491" spans="11:16">
      <c r="K3491" s="339">
        <v>49177</v>
      </c>
      <c r="L3491" s="171" t="s">
        <v>833</v>
      </c>
      <c r="N3491" s="171" t="s">
        <v>843</v>
      </c>
      <c r="O3491" s="171" t="s">
        <v>841</v>
      </c>
      <c r="P3491" s="171" t="s">
        <v>842</v>
      </c>
    </row>
    <row r="3492" spans="11:16">
      <c r="K3492" s="339">
        <v>49178</v>
      </c>
      <c r="L3492" s="171" t="s">
        <v>835</v>
      </c>
      <c r="N3492" s="171" t="s">
        <v>843</v>
      </c>
      <c r="O3492" s="171" t="s">
        <v>841</v>
      </c>
      <c r="P3492" s="171" t="s">
        <v>842</v>
      </c>
    </row>
    <row r="3493" spans="11:16">
      <c r="K3493" s="339">
        <v>49179</v>
      </c>
      <c r="L3493" s="171" t="s">
        <v>836</v>
      </c>
      <c r="N3493" s="171" t="s">
        <v>843</v>
      </c>
      <c r="O3493" s="171" t="s">
        <v>841</v>
      </c>
      <c r="P3493" s="171" t="s">
        <v>771</v>
      </c>
    </row>
    <row r="3494" spans="11:16">
      <c r="K3494" s="339">
        <v>49180</v>
      </c>
      <c r="L3494" s="171" t="s">
        <v>837</v>
      </c>
      <c r="N3494" s="171" t="s">
        <v>843</v>
      </c>
      <c r="O3494" s="171" t="s">
        <v>841</v>
      </c>
      <c r="P3494" s="171" t="s">
        <v>842</v>
      </c>
    </row>
    <row r="3495" spans="11:16">
      <c r="K3495" s="339">
        <v>49181</v>
      </c>
      <c r="L3495" s="171" t="s">
        <v>838</v>
      </c>
      <c r="N3495" s="171" t="s">
        <v>843</v>
      </c>
      <c r="O3495" s="171" t="s">
        <v>841</v>
      </c>
      <c r="P3495" s="171" t="s">
        <v>842</v>
      </c>
    </row>
    <row r="3496" spans="11:16">
      <c r="K3496" s="339">
        <v>49182</v>
      </c>
      <c r="L3496" s="171" t="s">
        <v>839</v>
      </c>
      <c r="N3496" s="171" t="s">
        <v>843</v>
      </c>
      <c r="O3496" s="171" t="s">
        <v>841</v>
      </c>
      <c r="P3496" s="171" t="s">
        <v>771</v>
      </c>
    </row>
    <row r="3497" spans="11:16">
      <c r="K3497" s="339">
        <v>49183</v>
      </c>
      <c r="L3497" s="171" t="s">
        <v>840</v>
      </c>
      <c r="N3497" s="171" t="s">
        <v>843</v>
      </c>
      <c r="O3497" s="171" t="s">
        <v>841</v>
      </c>
      <c r="P3497" s="171" t="s">
        <v>842</v>
      </c>
    </row>
    <row r="3498" spans="11:16">
      <c r="K3498" s="339">
        <v>49184</v>
      </c>
      <c r="L3498" s="171" t="s">
        <v>833</v>
      </c>
      <c r="N3498" s="171" t="s">
        <v>842</v>
      </c>
      <c r="O3498" s="171" t="s">
        <v>843</v>
      </c>
      <c r="P3498" s="171" t="s">
        <v>841</v>
      </c>
    </row>
    <row r="3499" spans="11:16">
      <c r="K3499" s="339">
        <v>49185</v>
      </c>
      <c r="L3499" s="171" t="s">
        <v>835</v>
      </c>
      <c r="N3499" s="171" t="s">
        <v>842</v>
      </c>
      <c r="O3499" s="171" t="s">
        <v>843</v>
      </c>
      <c r="P3499" s="171" t="s">
        <v>841</v>
      </c>
    </row>
    <row r="3500" spans="11:16">
      <c r="K3500" s="339">
        <v>49186</v>
      </c>
      <c r="L3500" s="171" t="s">
        <v>836</v>
      </c>
      <c r="N3500" s="171" t="s">
        <v>842</v>
      </c>
      <c r="O3500" s="171" t="s">
        <v>843</v>
      </c>
      <c r="P3500" s="171" t="s">
        <v>841</v>
      </c>
    </row>
    <row r="3501" spans="11:16">
      <c r="K3501" s="339">
        <v>49187</v>
      </c>
      <c r="L3501" s="171" t="s">
        <v>837</v>
      </c>
      <c r="N3501" s="171" t="s">
        <v>842</v>
      </c>
      <c r="O3501" s="171" t="s">
        <v>843</v>
      </c>
      <c r="P3501" s="171" t="s">
        <v>841</v>
      </c>
    </row>
    <row r="3502" spans="11:16">
      <c r="K3502" s="339">
        <v>49188</v>
      </c>
      <c r="L3502" s="171" t="s">
        <v>838</v>
      </c>
      <c r="N3502" s="171" t="s">
        <v>842</v>
      </c>
      <c r="O3502" s="171" t="s">
        <v>843</v>
      </c>
      <c r="P3502" s="171" t="s">
        <v>841</v>
      </c>
    </row>
    <row r="3503" spans="11:16">
      <c r="K3503" s="339">
        <v>49189</v>
      </c>
      <c r="L3503" s="171" t="s">
        <v>839</v>
      </c>
      <c r="N3503" s="171" t="s">
        <v>842</v>
      </c>
      <c r="O3503" s="171" t="s">
        <v>843</v>
      </c>
      <c r="P3503" s="171" t="s">
        <v>841</v>
      </c>
    </row>
    <row r="3504" spans="11:16">
      <c r="K3504" s="339">
        <v>49190</v>
      </c>
      <c r="L3504" s="171" t="s">
        <v>840</v>
      </c>
      <c r="N3504" s="171" t="s">
        <v>842</v>
      </c>
      <c r="O3504" s="171" t="s">
        <v>772</v>
      </c>
      <c r="P3504" s="171" t="s">
        <v>841</v>
      </c>
    </row>
    <row r="3505" spans="11:16">
      <c r="K3505" s="339">
        <v>49191</v>
      </c>
      <c r="L3505" s="171" t="s">
        <v>833</v>
      </c>
      <c r="N3505" s="171" t="s">
        <v>841</v>
      </c>
      <c r="O3505" s="171" t="s">
        <v>842</v>
      </c>
      <c r="P3505" s="171" t="s">
        <v>843</v>
      </c>
    </row>
    <row r="3506" spans="11:16">
      <c r="K3506" s="339">
        <v>49192</v>
      </c>
      <c r="L3506" s="171" t="s">
        <v>835</v>
      </c>
      <c r="N3506" s="171" t="s">
        <v>841</v>
      </c>
      <c r="O3506" s="171" t="s">
        <v>842</v>
      </c>
      <c r="P3506" s="171" t="s">
        <v>843</v>
      </c>
    </row>
    <row r="3507" spans="11:16">
      <c r="K3507" s="339">
        <v>49193</v>
      </c>
      <c r="L3507" s="171" t="s">
        <v>836</v>
      </c>
      <c r="N3507" s="171" t="s">
        <v>841</v>
      </c>
      <c r="O3507" s="171" t="s">
        <v>842</v>
      </c>
      <c r="P3507" s="171" t="s">
        <v>843</v>
      </c>
    </row>
    <row r="3508" spans="11:16">
      <c r="K3508" s="339">
        <v>49194</v>
      </c>
      <c r="L3508" s="171" t="s">
        <v>837</v>
      </c>
      <c r="N3508" s="171" t="s">
        <v>841</v>
      </c>
      <c r="O3508" s="171" t="s">
        <v>842</v>
      </c>
      <c r="P3508" s="171" t="s">
        <v>843</v>
      </c>
    </row>
    <row r="3509" spans="11:16">
      <c r="K3509" s="339">
        <v>49195</v>
      </c>
      <c r="L3509" s="171" t="s">
        <v>838</v>
      </c>
      <c r="N3509" s="171" t="s">
        <v>841</v>
      </c>
      <c r="O3509" s="171" t="s">
        <v>842</v>
      </c>
      <c r="P3509" s="171" t="s">
        <v>843</v>
      </c>
    </row>
    <row r="3510" spans="11:16">
      <c r="K3510" s="339">
        <v>49196</v>
      </c>
      <c r="L3510" s="171" t="s">
        <v>839</v>
      </c>
      <c r="N3510" s="171" t="s">
        <v>841</v>
      </c>
      <c r="O3510" s="171" t="s">
        <v>771</v>
      </c>
      <c r="P3510" s="171" t="s">
        <v>772</v>
      </c>
    </row>
    <row r="3511" spans="11:16">
      <c r="K3511" s="339">
        <v>49197</v>
      </c>
      <c r="L3511" s="171" t="s">
        <v>840</v>
      </c>
      <c r="N3511" s="171" t="s">
        <v>841</v>
      </c>
      <c r="O3511" s="171" t="s">
        <v>842</v>
      </c>
      <c r="P3511" s="171" t="s">
        <v>843</v>
      </c>
    </row>
    <row r="3512" spans="11:16">
      <c r="K3512" s="339">
        <v>49198</v>
      </c>
      <c r="L3512" s="171" t="s">
        <v>833</v>
      </c>
      <c r="N3512" s="171" t="s">
        <v>843</v>
      </c>
      <c r="O3512" s="171" t="s">
        <v>841</v>
      </c>
      <c r="P3512" s="171" t="s">
        <v>842</v>
      </c>
    </row>
    <row r="3513" spans="11:16">
      <c r="K3513" s="339">
        <v>49199</v>
      </c>
      <c r="L3513" s="171" t="s">
        <v>835</v>
      </c>
      <c r="N3513" s="171" t="s">
        <v>843</v>
      </c>
      <c r="O3513" s="171" t="s">
        <v>770</v>
      </c>
      <c r="P3513" s="171" t="s">
        <v>842</v>
      </c>
    </row>
    <row r="3514" spans="11:16">
      <c r="K3514" s="339">
        <v>49200</v>
      </c>
      <c r="L3514" s="171" t="s">
        <v>836</v>
      </c>
      <c r="N3514" s="171" t="s">
        <v>843</v>
      </c>
      <c r="O3514" s="171" t="s">
        <v>841</v>
      </c>
      <c r="P3514" s="171" t="s">
        <v>842</v>
      </c>
    </row>
    <row r="3515" spans="11:16">
      <c r="K3515" s="339">
        <v>49201</v>
      </c>
      <c r="L3515" s="171" t="s">
        <v>837</v>
      </c>
      <c r="N3515" s="171" t="s">
        <v>843</v>
      </c>
      <c r="O3515" s="171" t="s">
        <v>841</v>
      </c>
      <c r="P3515" s="171" t="s">
        <v>842</v>
      </c>
    </row>
    <row r="3516" spans="11:16">
      <c r="K3516" s="339">
        <v>49202</v>
      </c>
      <c r="L3516" s="171" t="s">
        <v>838</v>
      </c>
      <c r="N3516" s="171" t="s">
        <v>843</v>
      </c>
      <c r="O3516" s="171" t="s">
        <v>841</v>
      </c>
      <c r="P3516" s="171" t="s">
        <v>771</v>
      </c>
    </row>
    <row r="3517" spans="11:16">
      <c r="K3517" s="339">
        <v>49203</v>
      </c>
      <c r="L3517" s="171" t="s">
        <v>839</v>
      </c>
      <c r="N3517" s="171" t="s">
        <v>772</v>
      </c>
      <c r="O3517" s="171" t="s">
        <v>841</v>
      </c>
      <c r="P3517" s="171" t="s">
        <v>842</v>
      </c>
    </row>
    <row r="3518" spans="11:16">
      <c r="K3518" s="339">
        <v>49204</v>
      </c>
      <c r="L3518" s="171" t="s">
        <v>840</v>
      </c>
      <c r="N3518" s="171" t="s">
        <v>843</v>
      </c>
      <c r="O3518" s="171" t="s">
        <v>841</v>
      </c>
      <c r="P3518" s="171" t="s">
        <v>842</v>
      </c>
    </row>
    <row r="3519" spans="11:16">
      <c r="K3519" s="339">
        <v>49205</v>
      </c>
      <c r="L3519" s="171" t="s">
        <v>833</v>
      </c>
      <c r="N3519" s="171" t="s">
        <v>842</v>
      </c>
      <c r="O3519" s="171" t="s">
        <v>843</v>
      </c>
      <c r="P3519" s="171" t="s">
        <v>841</v>
      </c>
    </row>
    <row r="3520" spans="11:16">
      <c r="K3520" s="339">
        <v>49206</v>
      </c>
      <c r="L3520" s="171" t="s">
        <v>835</v>
      </c>
      <c r="N3520" s="171" t="s">
        <v>842</v>
      </c>
      <c r="O3520" s="171" t="s">
        <v>843</v>
      </c>
      <c r="P3520" s="171" t="s">
        <v>841</v>
      </c>
    </row>
    <row r="3521" spans="11:16">
      <c r="K3521" s="339">
        <v>49207</v>
      </c>
      <c r="L3521" s="171" t="s">
        <v>836</v>
      </c>
      <c r="N3521" s="171" t="s">
        <v>842</v>
      </c>
      <c r="O3521" s="171" t="s">
        <v>843</v>
      </c>
      <c r="P3521" s="171" t="s">
        <v>770</v>
      </c>
    </row>
    <row r="3522" spans="11:16">
      <c r="K3522" s="339">
        <v>49208</v>
      </c>
      <c r="L3522" s="171" t="s">
        <v>837</v>
      </c>
      <c r="N3522" s="171" t="s">
        <v>842</v>
      </c>
      <c r="O3522" s="171" t="s">
        <v>843</v>
      </c>
      <c r="P3522" s="171" t="s">
        <v>770</v>
      </c>
    </row>
    <row r="3523" spans="11:16">
      <c r="K3523" s="339">
        <v>49209</v>
      </c>
      <c r="L3523" s="171" t="s">
        <v>838</v>
      </c>
      <c r="N3523" s="171" t="s">
        <v>842</v>
      </c>
      <c r="O3523" s="171" t="s">
        <v>843</v>
      </c>
      <c r="P3523" s="171" t="s">
        <v>841</v>
      </c>
    </row>
    <row r="3524" spans="11:16">
      <c r="K3524" s="339">
        <v>49210</v>
      </c>
      <c r="L3524" s="171" t="s">
        <v>839</v>
      </c>
      <c r="N3524" s="171" t="s">
        <v>842</v>
      </c>
      <c r="O3524" s="171" t="s">
        <v>843</v>
      </c>
      <c r="P3524" s="171" t="s">
        <v>841</v>
      </c>
    </row>
    <row r="3525" spans="11:16">
      <c r="K3525" s="339">
        <v>49211</v>
      </c>
      <c r="L3525" s="171" t="s">
        <v>840</v>
      </c>
      <c r="N3525" s="171" t="s">
        <v>842</v>
      </c>
      <c r="O3525" s="171" t="s">
        <v>843</v>
      </c>
      <c r="P3525" s="171" t="s">
        <v>841</v>
      </c>
    </row>
    <row r="3526" spans="11:16">
      <c r="K3526" s="339">
        <v>49212</v>
      </c>
      <c r="L3526" s="171" t="s">
        <v>833</v>
      </c>
      <c r="N3526" s="171" t="s">
        <v>841</v>
      </c>
      <c r="O3526" s="171" t="s">
        <v>842</v>
      </c>
      <c r="P3526" s="171" t="s">
        <v>772</v>
      </c>
    </row>
    <row r="3527" spans="11:16">
      <c r="K3527" s="339">
        <v>49213</v>
      </c>
      <c r="L3527" s="171" t="s">
        <v>835</v>
      </c>
      <c r="N3527" s="171" t="s">
        <v>841</v>
      </c>
      <c r="O3527" s="171" t="s">
        <v>842</v>
      </c>
      <c r="P3527" s="171" t="s">
        <v>843</v>
      </c>
    </row>
    <row r="3528" spans="11:16">
      <c r="K3528" s="339">
        <v>49214</v>
      </c>
      <c r="L3528" s="171" t="s">
        <v>836</v>
      </c>
      <c r="N3528" s="171" t="s">
        <v>841</v>
      </c>
      <c r="O3528" s="171" t="s">
        <v>842</v>
      </c>
      <c r="P3528" s="171" t="s">
        <v>843</v>
      </c>
    </row>
    <row r="3529" spans="11:16">
      <c r="K3529" s="339">
        <v>49215</v>
      </c>
      <c r="L3529" s="171" t="s">
        <v>837</v>
      </c>
      <c r="N3529" s="171" t="s">
        <v>841</v>
      </c>
      <c r="O3529" s="171" t="s">
        <v>842</v>
      </c>
      <c r="P3529" s="171" t="s">
        <v>843</v>
      </c>
    </row>
    <row r="3530" spans="11:16">
      <c r="K3530" s="339">
        <v>49216</v>
      </c>
      <c r="L3530" s="171" t="s">
        <v>838</v>
      </c>
      <c r="N3530" s="171" t="s">
        <v>841</v>
      </c>
      <c r="O3530" s="171" t="s">
        <v>842</v>
      </c>
      <c r="P3530" s="171" t="s">
        <v>843</v>
      </c>
    </row>
    <row r="3531" spans="11:16">
      <c r="K3531" s="339">
        <v>49217</v>
      </c>
      <c r="L3531" s="171" t="s">
        <v>839</v>
      </c>
      <c r="N3531" s="171" t="s">
        <v>841</v>
      </c>
      <c r="O3531" s="171" t="s">
        <v>842</v>
      </c>
      <c r="P3531" s="171" t="s">
        <v>843</v>
      </c>
    </row>
    <row r="3532" spans="11:16">
      <c r="K3532" s="339">
        <v>49218</v>
      </c>
      <c r="L3532" s="171" t="s">
        <v>840</v>
      </c>
      <c r="N3532" s="171" t="s">
        <v>841</v>
      </c>
      <c r="O3532" s="171" t="s">
        <v>842</v>
      </c>
      <c r="P3532" s="171" t="s">
        <v>843</v>
      </c>
    </row>
    <row r="3533" spans="11:16">
      <c r="K3533" s="339">
        <v>49219</v>
      </c>
      <c r="L3533" s="171" t="s">
        <v>833</v>
      </c>
      <c r="N3533" s="171" t="s">
        <v>843</v>
      </c>
      <c r="O3533" s="171" t="s">
        <v>841</v>
      </c>
      <c r="P3533" s="171" t="s">
        <v>771</v>
      </c>
    </row>
    <row r="3534" spans="11:16">
      <c r="K3534" s="339">
        <v>49220</v>
      </c>
      <c r="L3534" s="171" t="s">
        <v>835</v>
      </c>
      <c r="N3534" s="171" t="s">
        <v>843</v>
      </c>
      <c r="O3534" s="171" t="s">
        <v>841</v>
      </c>
      <c r="P3534" s="171" t="s">
        <v>771</v>
      </c>
    </row>
    <row r="3535" spans="11:16">
      <c r="K3535" s="339">
        <v>49221</v>
      </c>
      <c r="L3535" s="171" t="s">
        <v>836</v>
      </c>
      <c r="N3535" s="171" t="s">
        <v>843</v>
      </c>
      <c r="O3535" s="171" t="s">
        <v>841</v>
      </c>
      <c r="P3535" s="171" t="s">
        <v>842</v>
      </c>
    </row>
    <row r="3536" spans="11:16">
      <c r="K3536" s="339">
        <v>49222</v>
      </c>
      <c r="L3536" s="171" t="s">
        <v>837</v>
      </c>
      <c r="N3536" s="171" t="s">
        <v>843</v>
      </c>
      <c r="O3536" s="171" t="s">
        <v>841</v>
      </c>
      <c r="P3536" s="171" t="s">
        <v>842</v>
      </c>
    </row>
    <row r="3537" spans="11:16">
      <c r="K3537" s="339">
        <v>49223</v>
      </c>
      <c r="L3537" s="171" t="s">
        <v>838</v>
      </c>
      <c r="N3537" s="171" t="s">
        <v>843</v>
      </c>
      <c r="O3537" s="171" t="s">
        <v>841</v>
      </c>
      <c r="P3537" s="171" t="s">
        <v>842</v>
      </c>
    </row>
    <row r="3538" spans="11:16">
      <c r="K3538" s="339">
        <v>49224</v>
      </c>
      <c r="L3538" s="171" t="s">
        <v>839</v>
      </c>
      <c r="N3538" s="171" t="s">
        <v>843</v>
      </c>
      <c r="O3538" s="171" t="s">
        <v>841</v>
      </c>
      <c r="P3538" s="171" t="s">
        <v>771</v>
      </c>
    </row>
    <row r="3539" spans="11:16">
      <c r="K3539" s="339">
        <v>49225</v>
      </c>
      <c r="L3539" s="171" t="s">
        <v>840</v>
      </c>
      <c r="N3539" s="171" t="s">
        <v>843</v>
      </c>
      <c r="O3539" s="171" t="s">
        <v>841</v>
      </c>
      <c r="P3539" s="171" t="s">
        <v>842</v>
      </c>
    </row>
    <row r="3540" spans="11:16">
      <c r="K3540" s="339">
        <v>49226</v>
      </c>
      <c r="L3540" s="171" t="s">
        <v>833</v>
      </c>
      <c r="N3540" s="171" t="s">
        <v>842</v>
      </c>
      <c r="O3540" s="171" t="s">
        <v>843</v>
      </c>
      <c r="P3540" s="171" t="s">
        <v>841</v>
      </c>
    </row>
    <row r="3541" spans="11:16">
      <c r="K3541" s="339">
        <v>49227</v>
      </c>
      <c r="L3541" s="171" t="s">
        <v>835</v>
      </c>
      <c r="N3541" s="171" t="s">
        <v>842</v>
      </c>
      <c r="O3541" s="171" t="s">
        <v>843</v>
      </c>
      <c r="P3541" s="171" t="s">
        <v>841</v>
      </c>
    </row>
    <row r="3542" spans="11:16">
      <c r="K3542" s="339">
        <v>49228</v>
      </c>
      <c r="L3542" s="171" t="s">
        <v>836</v>
      </c>
      <c r="N3542" s="171" t="s">
        <v>842</v>
      </c>
      <c r="O3542" s="171" t="s">
        <v>843</v>
      </c>
      <c r="P3542" s="171" t="s">
        <v>841</v>
      </c>
    </row>
    <row r="3543" spans="11:16">
      <c r="K3543" s="339">
        <v>49229</v>
      </c>
      <c r="L3543" s="171" t="s">
        <v>837</v>
      </c>
      <c r="N3543" s="171" t="s">
        <v>771</v>
      </c>
      <c r="O3543" s="171" t="s">
        <v>843</v>
      </c>
      <c r="P3543" s="171" t="s">
        <v>841</v>
      </c>
    </row>
    <row r="3544" spans="11:16">
      <c r="K3544" s="339">
        <v>49230</v>
      </c>
      <c r="L3544" s="171" t="s">
        <v>838</v>
      </c>
      <c r="N3544" s="171" t="s">
        <v>842</v>
      </c>
      <c r="O3544" s="171" t="s">
        <v>843</v>
      </c>
      <c r="P3544" s="171" t="s">
        <v>841</v>
      </c>
    </row>
    <row r="3545" spans="11:16">
      <c r="K3545" s="339">
        <v>49231</v>
      </c>
      <c r="L3545" s="171" t="s">
        <v>839</v>
      </c>
      <c r="N3545" s="171" t="s">
        <v>842</v>
      </c>
      <c r="O3545" s="171" t="s">
        <v>843</v>
      </c>
      <c r="P3545" s="171" t="s">
        <v>841</v>
      </c>
    </row>
    <row r="3546" spans="11:16">
      <c r="K3546" s="339">
        <v>49232</v>
      </c>
      <c r="L3546" s="171" t="s">
        <v>840</v>
      </c>
      <c r="N3546" s="171" t="s">
        <v>842</v>
      </c>
      <c r="O3546" s="171" t="s">
        <v>772</v>
      </c>
      <c r="P3546" s="171" t="s">
        <v>841</v>
      </c>
    </row>
    <row r="3547" spans="11:16">
      <c r="K3547" s="339">
        <v>49233</v>
      </c>
      <c r="L3547" s="171" t="s">
        <v>833</v>
      </c>
      <c r="N3547" s="171" t="s">
        <v>841</v>
      </c>
      <c r="O3547" s="171" t="s">
        <v>771</v>
      </c>
      <c r="P3547" s="171" t="s">
        <v>843</v>
      </c>
    </row>
    <row r="3548" spans="11:16">
      <c r="K3548" s="339">
        <v>49234</v>
      </c>
      <c r="L3548" s="171" t="s">
        <v>835</v>
      </c>
      <c r="N3548" s="171" t="s">
        <v>841</v>
      </c>
      <c r="O3548" s="171" t="s">
        <v>842</v>
      </c>
      <c r="P3548" s="171" t="s">
        <v>843</v>
      </c>
    </row>
    <row r="3549" spans="11:16">
      <c r="K3549" s="339">
        <v>49235</v>
      </c>
      <c r="L3549" s="171" t="s">
        <v>836</v>
      </c>
      <c r="N3549" s="171" t="s">
        <v>770</v>
      </c>
      <c r="O3549" s="171" t="s">
        <v>771</v>
      </c>
      <c r="P3549" s="171" t="s">
        <v>843</v>
      </c>
    </row>
    <row r="3550" spans="11:16">
      <c r="K3550" s="339">
        <v>49236</v>
      </c>
      <c r="L3550" s="171" t="s">
        <v>837</v>
      </c>
      <c r="N3550" s="171" t="s">
        <v>770</v>
      </c>
      <c r="O3550" s="171" t="s">
        <v>842</v>
      </c>
      <c r="P3550" s="171" t="s">
        <v>843</v>
      </c>
    </row>
    <row r="3551" spans="11:16">
      <c r="K3551" s="339">
        <v>49237</v>
      </c>
      <c r="L3551" s="171" t="s">
        <v>838</v>
      </c>
      <c r="N3551" s="171" t="s">
        <v>770</v>
      </c>
      <c r="O3551" s="171" t="s">
        <v>842</v>
      </c>
      <c r="P3551" s="171" t="s">
        <v>843</v>
      </c>
    </row>
    <row r="3552" spans="11:16">
      <c r="K3552" s="339">
        <v>49238</v>
      </c>
      <c r="L3552" s="171" t="s">
        <v>839</v>
      </c>
      <c r="N3552" s="171" t="s">
        <v>841</v>
      </c>
      <c r="O3552" s="171" t="s">
        <v>842</v>
      </c>
      <c r="P3552" s="171" t="s">
        <v>843</v>
      </c>
    </row>
    <row r="3553" spans="11:16">
      <c r="K3553" s="339">
        <v>49239</v>
      </c>
      <c r="L3553" s="171" t="s">
        <v>840</v>
      </c>
      <c r="N3553" s="171" t="s">
        <v>841</v>
      </c>
      <c r="O3553" s="171" t="s">
        <v>842</v>
      </c>
      <c r="P3553" s="171" t="s">
        <v>843</v>
      </c>
    </row>
    <row r="3554" spans="11:16">
      <c r="K3554" s="339">
        <v>49240</v>
      </c>
      <c r="L3554" s="171" t="s">
        <v>833</v>
      </c>
      <c r="N3554" s="171" t="s">
        <v>843</v>
      </c>
      <c r="O3554" s="171" t="s">
        <v>770</v>
      </c>
      <c r="P3554" s="171" t="s">
        <v>842</v>
      </c>
    </row>
    <row r="3555" spans="11:16">
      <c r="K3555" s="339">
        <v>49241</v>
      </c>
      <c r="L3555" s="171" t="s">
        <v>835</v>
      </c>
      <c r="N3555" s="171" t="s">
        <v>843</v>
      </c>
      <c r="O3555" s="171" t="s">
        <v>841</v>
      </c>
      <c r="P3555" s="171" t="s">
        <v>842</v>
      </c>
    </row>
    <row r="3556" spans="11:16">
      <c r="K3556" s="339">
        <v>49242</v>
      </c>
      <c r="L3556" s="171" t="s">
        <v>836</v>
      </c>
      <c r="N3556" s="171" t="s">
        <v>843</v>
      </c>
      <c r="O3556" s="171" t="s">
        <v>841</v>
      </c>
      <c r="P3556" s="171" t="s">
        <v>842</v>
      </c>
    </row>
    <row r="3557" spans="11:16">
      <c r="K3557" s="339">
        <v>49243</v>
      </c>
      <c r="L3557" s="171" t="s">
        <v>837</v>
      </c>
      <c r="N3557" s="171" t="s">
        <v>843</v>
      </c>
      <c r="O3557" s="171" t="s">
        <v>841</v>
      </c>
      <c r="P3557" s="171" t="s">
        <v>842</v>
      </c>
    </row>
    <row r="3558" spans="11:16">
      <c r="K3558" s="339">
        <v>49244</v>
      </c>
      <c r="L3558" s="171" t="s">
        <v>838</v>
      </c>
      <c r="N3558" s="171" t="s">
        <v>843</v>
      </c>
      <c r="O3558" s="171" t="s">
        <v>770</v>
      </c>
      <c r="P3558" s="171" t="s">
        <v>842</v>
      </c>
    </row>
    <row r="3559" spans="11:16">
      <c r="K3559" s="339">
        <v>49245</v>
      </c>
      <c r="L3559" s="171" t="s">
        <v>839</v>
      </c>
      <c r="N3559" s="171" t="s">
        <v>843</v>
      </c>
      <c r="O3559" s="171" t="s">
        <v>841</v>
      </c>
      <c r="P3559" s="171" t="s">
        <v>842</v>
      </c>
    </row>
    <row r="3560" spans="11:16">
      <c r="K3560" s="339">
        <v>49246</v>
      </c>
      <c r="L3560" s="171" t="s">
        <v>840</v>
      </c>
      <c r="N3560" s="171" t="s">
        <v>843</v>
      </c>
      <c r="O3560" s="171" t="s">
        <v>841</v>
      </c>
      <c r="P3560" s="171" t="s">
        <v>771</v>
      </c>
    </row>
    <row r="3561" spans="11:16">
      <c r="K3561" s="339">
        <v>49247</v>
      </c>
      <c r="L3561" s="171" t="s">
        <v>833</v>
      </c>
      <c r="N3561" s="171" t="s">
        <v>842</v>
      </c>
      <c r="O3561" s="171" t="s">
        <v>843</v>
      </c>
      <c r="P3561" s="171" t="s">
        <v>841</v>
      </c>
    </row>
    <row r="3562" spans="11:16">
      <c r="K3562" s="339">
        <v>49248</v>
      </c>
      <c r="L3562" s="171" t="s">
        <v>835</v>
      </c>
      <c r="N3562" s="171" t="s">
        <v>842</v>
      </c>
      <c r="O3562" s="171" t="s">
        <v>843</v>
      </c>
      <c r="P3562" s="171" t="s">
        <v>841</v>
      </c>
    </row>
    <row r="3563" spans="11:16">
      <c r="K3563" s="339">
        <v>49249</v>
      </c>
      <c r="L3563" s="171" t="s">
        <v>836</v>
      </c>
      <c r="N3563" s="171" t="s">
        <v>842</v>
      </c>
      <c r="O3563" s="171" t="s">
        <v>843</v>
      </c>
      <c r="P3563" s="171" t="s">
        <v>841</v>
      </c>
    </row>
    <row r="3564" spans="11:16">
      <c r="K3564" s="339">
        <v>49250</v>
      </c>
      <c r="L3564" s="171" t="s">
        <v>837</v>
      </c>
      <c r="N3564" s="171" t="s">
        <v>842</v>
      </c>
      <c r="O3564" s="171" t="s">
        <v>843</v>
      </c>
      <c r="P3564" s="171" t="s">
        <v>841</v>
      </c>
    </row>
    <row r="3565" spans="11:16">
      <c r="K3565" s="339">
        <v>49251</v>
      </c>
      <c r="L3565" s="171" t="s">
        <v>838</v>
      </c>
      <c r="N3565" s="171" t="s">
        <v>842</v>
      </c>
      <c r="O3565" s="171" t="s">
        <v>843</v>
      </c>
      <c r="P3565" s="171" t="s">
        <v>841</v>
      </c>
    </row>
    <row r="3566" spans="11:16">
      <c r="K3566" s="339">
        <v>49252</v>
      </c>
      <c r="L3566" s="171" t="s">
        <v>839</v>
      </c>
      <c r="N3566" s="171" t="s">
        <v>842</v>
      </c>
      <c r="O3566" s="171" t="s">
        <v>843</v>
      </c>
      <c r="P3566" s="171" t="s">
        <v>770</v>
      </c>
    </row>
    <row r="3567" spans="11:16">
      <c r="K3567" s="339">
        <v>49253</v>
      </c>
      <c r="L3567" s="171" t="s">
        <v>840</v>
      </c>
      <c r="N3567" s="171" t="s">
        <v>771</v>
      </c>
      <c r="O3567" s="171" t="s">
        <v>843</v>
      </c>
      <c r="P3567" s="171" t="s">
        <v>841</v>
      </c>
    </row>
    <row r="3568" spans="11:16">
      <c r="K3568" s="339">
        <v>49254</v>
      </c>
      <c r="L3568" s="171" t="s">
        <v>833</v>
      </c>
      <c r="N3568" s="171" t="s">
        <v>841</v>
      </c>
      <c r="O3568" s="171" t="s">
        <v>842</v>
      </c>
      <c r="P3568" s="171" t="s">
        <v>843</v>
      </c>
    </row>
    <row r="3569" spans="11:16">
      <c r="K3569" s="339">
        <v>49255</v>
      </c>
      <c r="L3569" s="171" t="s">
        <v>835</v>
      </c>
      <c r="N3569" s="171" t="s">
        <v>841</v>
      </c>
      <c r="O3569" s="171" t="s">
        <v>842</v>
      </c>
      <c r="P3569" s="171" t="s">
        <v>772</v>
      </c>
    </row>
    <row r="3570" spans="11:16">
      <c r="K3570" s="339">
        <v>49256</v>
      </c>
      <c r="L3570" s="171" t="s">
        <v>836</v>
      </c>
      <c r="N3570" s="171" t="s">
        <v>841</v>
      </c>
      <c r="O3570" s="171" t="s">
        <v>842</v>
      </c>
      <c r="P3570" s="171" t="s">
        <v>843</v>
      </c>
    </row>
    <row r="3571" spans="11:16">
      <c r="K3571" s="339">
        <v>49257</v>
      </c>
      <c r="L3571" s="171" t="s">
        <v>837</v>
      </c>
      <c r="N3571" s="171" t="s">
        <v>841</v>
      </c>
      <c r="O3571" s="171" t="s">
        <v>842</v>
      </c>
      <c r="P3571" s="171" t="s">
        <v>843</v>
      </c>
    </row>
    <row r="3572" spans="11:16">
      <c r="K3572" s="339">
        <v>49258</v>
      </c>
      <c r="L3572" s="171" t="s">
        <v>838</v>
      </c>
      <c r="N3572" s="171" t="s">
        <v>841</v>
      </c>
      <c r="O3572" s="171" t="s">
        <v>842</v>
      </c>
      <c r="P3572" s="171" t="s">
        <v>843</v>
      </c>
    </row>
    <row r="3573" spans="11:16">
      <c r="K3573" s="339">
        <v>49259</v>
      </c>
      <c r="L3573" s="171" t="s">
        <v>839</v>
      </c>
      <c r="N3573" s="171" t="s">
        <v>770</v>
      </c>
      <c r="O3573" s="171" t="s">
        <v>771</v>
      </c>
      <c r="P3573" s="171" t="s">
        <v>843</v>
      </c>
    </row>
    <row r="3574" spans="11:16">
      <c r="K3574" s="339">
        <v>49260</v>
      </c>
      <c r="L3574" s="171" t="s">
        <v>840</v>
      </c>
      <c r="N3574" s="171" t="s">
        <v>841</v>
      </c>
      <c r="O3574" s="171" t="s">
        <v>842</v>
      </c>
      <c r="P3574" s="171" t="s">
        <v>843</v>
      </c>
    </row>
    <row r="3575" spans="11:16">
      <c r="K3575" s="339">
        <v>49261</v>
      </c>
      <c r="L3575" s="171" t="s">
        <v>833</v>
      </c>
      <c r="N3575" s="171" t="s">
        <v>843</v>
      </c>
      <c r="O3575" s="171" t="s">
        <v>841</v>
      </c>
      <c r="P3575" s="171" t="s">
        <v>842</v>
      </c>
    </row>
    <row r="3576" spans="11:16">
      <c r="K3576" s="339">
        <v>49262</v>
      </c>
      <c r="L3576" s="171" t="s">
        <v>835</v>
      </c>
      <c r="N3576" s="171" t="s">
        <v>843</v>
      </c>
      <c r="O3576" s="171" t="s">
        <v>841</v>
      </c>
      <c r="P3576" s="171" t="s">
        <v>842</v>
      </c>
    </row>
    <row r="3577" spans="11:16">
      <c r="K3577" s="339">
        <v>49263</v>
      </c>
      <c r="L3577" s="171" t="s">
        <v>836</v>
      </c>
      <c r="N3577" s="171" t="s">
        <v>843</v>
      </c>
      <c r="O3577" s="171" t="s">
        <v>841</v>
      </c>
      <c r="P3577" s="171" t="s">
        <v>842</v>
      </c>
    </row>
    <row r="3578" spans="11:16">
      <c r="K3578" s="339">
        <v>49264</v>
      </c>
      <c r="L3578" s="171" t="s">
        <v>837</v>
      </c>
      <c r="N3578" s="171" t="s">
        <v>772</v>
      </c>
      <c r="O3578" s="171" t="s">
        <v>841</v>
      </c>
      <c r="P3578" s="171" t="s">
        <v>842</v>
      </c>
    </row>
    <row r="3579" spans="11:16">
      <c r="K3579" s="339">
        <v>49265</v>
      </c>
      <c r="L3579" s="171" t="s">
        <v>838</v>
      </c>
      <c r="N3579" s="171" t="s">
        <v>772</v>
      </c>
      <c r="O3579" s="171" t="s">
        <v>841</v>
      </c>
      <c r="P3579" s="171" t="s">
        <v>842</v>
      </c>
    </row>
    <row r="3580" spans="11:16">
      <c r="K3580" s="339">
        <v>49266</v>
      </c>
      <c r="L3580" s="171" t="s">
        <v>839</v>
      </c>
      <c r="N3580" s="171" t="s">
        <v>843</v>
      </c>
      <c r="O3580" s="171" t="s">
        <v>841</v>
      </c>
      <c r="P3580" s="171" t="s">
        <v>842</v>
      </c>
    </row>
    <row r="3581" spans="11:16">
      <c r="K3581" s="339">
        <v>49267</v>
      </c>
      <c r="L3581" s="171" t="s">
        <v>840</v>
      </c>
      <c r="N3581" s="171" t="s">
        <v>843</v>
      </c>
      <c r="O3581" s="171" t="s">
        <v>841</v>
      </c>
      <c r="P3581" s="171" t="s">
        <v>842</v>
      </c>
    </row>
    <row r="3582" spans="11:16">
      <c r="K3582" s="339">
        <v>49268</v>
      </c>
      <c r="L3582" s="171" t="s">
        <v>833</v>
      </c>
      <c r="N3582" s="171" t="s">
        <v>842</v>
      </c>
      <c r="O3582" s="171" t="s">
        <v>843</v>
      </c>
      <c r="P3582" s="171" t="s">
        <v>841</v>
      </c>
    </row>
    <row r="3583" spans="11:16">
      <c r="K3583" s="339">
        <v>49269</v>
      </c>
      <c r="L3583" s="171" t="s">
        <v>835</v>
      </c>
      <c r="N3583" s="171" t="s">
        <v>771</v>
      </c>
      <c r="O3583" s="171" t="s">
        <v>843</v>
      </c>
      <c r="P3583" s="171" t="s">
        <v>841</v>
      </c>
    </row>
    <row r="3584" spans="11:16">
      <c r="K3584" s="339">
        <v>49270</v>
      </c>
      <c r="L3584" s="171" t="s">
        <v>836</v>
      </c>
      <c r="N3584" s="171" t="s">
        <v>842</v>
      </c>
      <c r="O3584" s="171" t="s">
        <v>843</v>
      </c>
      <c r="P3584" s="171" t="s">
        <v>841</v>
      </c>
    </row>
    <row r="3585" spans="11:16">
      <c r="K3585" s="339">
        <v>49271</v>
      </c>
      <c r="L3585" s="171" t="s">
        <v>837</v>
      </c>
      <c r="N3585" s="171" t="s">
        <v>842</v>
      </c>
      <c r="O3585" s="171" t="s">
        <v>843</v>
      </c>
      <c r="P3585" s="171" t="s">
        <v>841</v>
      </c>
    </row>
    <row r="3586" spans="11:16">
      <c r="K3586" s="339">
        <v>49272</v>
      </c>
      <c r="L3586" s="171" t="s">
        <v>838</v>
      </c>
      <c r="N3586" s="171" t="s">
        <v>842</v>
      </c>
      <c r="O3586" s="171" t="s">
        <v>843</v>
      </c>
      <c r="P3586" s="171" t="s">
        <v>841</v>
      </c>
    </row>
    <row r="3587" spans="11:16">
      <c r="K3587" s="339">
        <v>49273</v>
      </c>
      <c r="L3587" s="171" t="s">
        <v>839</v>
      </c>
      <c r="N3587" s="171" t="s">
        <v>842</v>
      </c>
      <c r="O3587" s="171" t="s">
        <v>843</v>
      </c>
      <c r="P3587" s="171" t="s">
        <v>841</v>
      </c>
    </row>
    <row r="3588" spans="11:16">
      <c r="K3588" s="339">
        <v>49274</v>
      </c>
      <c r="L3588" s="171" t="s">
        <v>840</v>
      </c>
      <c r="N3588" s="171" t="s">
        <v>842</v>
      </c>
      <c r="O3588" s="171" t="s">
        <v>843</v>
      </c>
      <c r="P3588" s="171" t="s">
        <v>841</v>
      </c>
    </row>
    <row r="3589" spans="11:16">
      <c r="K3589" s="339">
        <v>49275</v>
      </c>
      <c r="L3589" s="171" t="s">
        <v>833</v>
      </c>
      <c r="N3589" s="171" t="s">
        <v>841</v>
      </c>
      <c r="O3589" s="171" t="s">
        <v>842</v>
      </c>
      <c r="P3589" s="171" t="s">
        <v>843</v>
      </c>
    </row>
    <row r="3590" spans="11:16">
      <c r="K3590" s="339">
        <v>49276</v>
      </c>
      <c r="L3590" s="171" t="s">
        <v>835</v>
      </c>
      <c r="N3590" s="171" t="s">
        <v>841</v>
      </c>
      <c r="O3590" s="171" t="s">
        <v>771</v>
      </c>
      <c r="P3590" s="171" t="s">
        <v>843</v>
      </c>
    </row>
    <row r="3591" spans="11:16">
      <c r="K3591" s="339">
        <v>49277</v>
      </c>
      <c r="L3591" s="171" t="s">
        <v>836</v>
      </c>
      <c r="N3591" s="171" t="s">
        <v>841</v>
      </c>
      <c r="O3591" s="171" t="s">
        <v>842</v>
      </c>
      <c r="P3591" s="171" t="s">
        <v>843</v>
      </c>
    </row>
    <row r="3592" spans="11:16">
      <c r="K3592" s="339">
        <v>49278</v>
      </c>
      <c r="L3592" s="171" t="s">
        <v>837</v>
      </c>
      <c r="N3592" s="171" t="s">
        <v>841</v>
      </c>
      <c r="O3592" s="171" t="s">
        <v>842</v>
      </c>
      <c r="P3592" s="171" t="s">
        <v>843</v>
      </c>
    </row>
    <row r="3593" spans="11:16">
      <c r="K3593" s="339">
        <v>49279</v>
      </c>
      <c r="L3593" s="171" t="s">
        <v>838</v>
      </c>
      <c r="N3593" s="171" t="s">
        <v>841</v>
      </c>
      <c r="O3593" s="171" t="s">
        <v>842</v>
      </c>
      <c r="P3593" s="171" t="s">
        <v>843</v>
      </c>
    </row>
    <row r="3594" spans="11:16">
      <c r="K3594" s="339">
        <v>49280</v>
      </c>
      <c r="L3594" s="171" t="s">
        <v>839</v>
      </c>
      <c r="N3594" s="171" t="s">
        <v>841</v>
      </c>
      <c r="O3594" s="171" t="s">
        <v>842</v>
      </c>
      <c r="P3594" s="171" t="s">
        <v>843</v>
      </c>
    </row>
    <row r="3595" spans="11:16">
      <c r="K3595" s="339">
        <v>49281</v>
      </c>
      <c r="L3595" s="171" t="s">
        <v>840</v>
      </c>
      <c r="N3595" s="171" t="s">
        <v>841</v>
      </c>
      <c r="O3595" s="171" t="s">
        <v>842</v>
      </c>
      <c r="P3595" s="171" t="s">
        <v>843</v>
      </c>
    </row>
    <row r="3596" spans="11:16">
      <c r="K3596" s="339">
        <v>49282</v>
      </c>
      <c r="L3596" s="171" t="s">
        <v>833</v>
      </c>
      <c r="N3596" s="171" t="s">
        <v>843</v>
      </c>
      <c r="O3596" s="171" t="s">
        <v>841</v>
      </c>
      <c r="P3596" s="171" t="s">
        <v>842</v>
      </c>
    </row>
    <row r="3597" spans="11:16">
      <c r="K3597" s="339">
        <v>49283</v>
      </c>
      <c r="L3597" s="171" t="s">
        <v>835</v>
      </c>
      <c r="N3597" s="171" t="s">
        <v>772</v>
      </c>
      <c r="O3597" s="171" t="s">
        <v>841</v>
      </c>
      <c r="P3597" s="171" t="s">
        <v>842</v>
      </c>
    </row>
    <row r="3598" spans="11:16">
      <c r="K3598" s="339">
        <v>49284</v>
      </c>
      <c r="L3598" s="171" t="s">
        <v>836</v>
      </c>
      <c r="N3598" s="171" t="s">
        <v>843</v>
      </c>
      <c r="O3598" s="171" t="s">
        <v>841</v>
      </c>
      <c r="P3598" s="171" t="s">
        <v>842</v>
      </c>
    </row>
    <row r="3599" spans="11:16">
      <c r="K3599" s="339">
        <v>49285</v>
      </c>
      <c r="L3599" s="171" t="s">
        <v>837</v>
      </c>
      <c r="N3599" s="171" t="s">
        <v>843</v>
      </c>
      <c r="O3599" s="171" t="s">
        <v>841</v>
      </c>
      <c r="P3599" s="171" t="s">
        <v>842</v>
      </c>
    </row>
    <row r="3600" spans="11:16">
      <c r="K3600" s="339">
        <v>49286</v>
      </c>
      <c r="L3600" s="171" t="s">
        <v>838</v>
      </c>
      <c r="N3600" s="171" t="s">
        <v>843</v>
      </c>
      <c r="O3600" s="171" t="s">
        <v>841</v>
      </c>
      <c r="P3600" s="171" t="s">
        <v>842</v>
      </c>
    </row>
    <row r="3601" spans="11:16">
      <c r="K3601" s="339">
        <v>49287</v>
      </c>
      <c r="L3601" s="171" t="s">
        <v>839</v>
      </c>
      <c r="N3601" s="171" t="s">
        <v>843</v>
      </c>
      <c r="O3601" s="171" t="s">
        <v>841</v>
      </c>
      <c r="P3601" s="171" t="s">
        <v>842</v>
      </c>
    </row>
    <row r="3602" spans="11:16">
      <c r="K3602" s="339">
        <v>49288</v>
      </c>
      <c r="L3602" s="171" t="s">
        <v>840</v>
      </c>
      <c r="N3602" s="171" t="s">
        <v>843</v>
      </c>
      <c r="O3602" s="171" t="s">
        <v>841</v>
      </c>
      <c r="P3602" s="171" t="s">
        <v>842</v>
      </c>
    </row>
    <row r="3603" spans="11:16">
      <c r="K3603" s="339">
        <v>49289</v>
      </c>
      <c r="L3603" s="171" t="s">
        <v>833</v>
      </c>
      <c r="N3603" s="171" t="s">
        <v>842</v>
      </c>
      <c r="O3603" s="171" t="s">
        <v>843</v>
      </c>
      <c r="P3603" s="171" t="s">
        <v>770</v>
      </c>
    </row>
    <row r="3604" spans="11:16">
      <c r="K3604" s="339">
        <v>49290</v>
      </c>
      <c r="L3604" s="171" t="s">
        <v>835</v>
      </c>
      <c r="N3604" s="171" t="s">
        <v>842</v>
      </c>
      <c r="O3604" s="171" t="s">
        <v>843</v>
      </c>
      <c r="P3604" s="171" t="s">
        <v>841</v>
      </c>
    </row>
    <row r="3605" spans="11:16">
      <c r="K3605" s="339">
        <v>49291</v>
      </c>
      <c r="L3605" s="171" t="s">
        <v>836</v>
      </c>
      <c r="N3605" s="171" t="s">
        <v>842</v>
      </c>
      <c r="O3605" s="171" t="s">
        <v>843</v>
      </c>
      <c r="P3605" s="171" t="s">
        <v>841</v>
      </c>
    </row>
    <row r="3606" spans="11:16">
      <c r="K3606" s="339">
        <v>49292</v>
      </c>
      <c r="L3606" s="171" t="s">
        <v>837</v>
      </c>
      <c r="N3606" s="171" t="s">
        <v>842</v>
      </c>
      <c r="O3606" s="171" t="s">
        <v>843</v>
      </c>
      <c r="P3606" s="171" t="s">
        <v>841</v>
      </c>
    </row>
    <row r="3607" spans="11:16">
      <c r="K3607" s="339">
        <v>49293</v>
      </c>
      <c r="L3607" s="171" t="s">
        <v>838</v>
      </c>
      <c r="N3607" s="171" t="s">
        <v>842</v>
      </c>
      <c r="O3607" s="171" t="s">
        <v>843</v>
      </c>
      <c r="P3607" s="171" t="s">
        <v>841</v>
      </c>
    </row>
    <row r="3608" spans="11:16">
      <c r="K3608" s="339">
        <v>49294</v>
      </c>
      <c r="L3608" s="171" t="s">
        <v>839</v>
      </c>
      <c r="N3608" s="171" t="s">
        <v>842</v>
      </c>
      <c r="O3608" s="171" t="s">
        <v>843</v>
      </c>
      <c r="P3608" s="171" t="s">
        <v>841</v>
      </c>
    </row>
    <row r="3609" spans="11:16">
      <c r="K3609" s="339">
        <v>49295</v>
      </c>
      <c r="L3609" s="171" t="s">
        <v>840</v>
      </c>
      <c r="N3609" s="171" t="s">
        <v>842</v>
      </c>
      <c r="O3609" s="171" t="s">
        <v>843</v>
      </c>
      <c r="P3609" s="171" t="s">
        <v>841</v>
      </c>
    </row>
    <row r="3610" spans="11:16">
      <c r="K3610" s="339">
        <v>49296</v>
      </c>
      <c r="L3610" s="171" t="s">
        <v>833</v>
      </c>
      <c r="N3610" s="171" t="s">
        <v>841</v>
      </c>
      <c r="O3610" s="171" t="s">
        <v>842</v>
      </c>
      <c r="P3610" s="171" t="s">
        <v>843</v>
      </c>
    </row>
    <row r="3611" spans="11:16">
      <c r="K3611" s="339">
        <v>49297</v>
      </c>
      <c r="L3611" s="171" t="s">
        <v>835</v>
      </c>
      <c r="N3611" s="171" t="s">
        <v>841</v>
      </c>
      <c r="O3611" s="171" t="s">
        <v>842</v>
      </c>
      <c r="P3611" s="171" t="s">
        <v>843</v>
      </c>
    </row>
    <row r="3612" spans="11:16">
      <c r="K3612" s="339">
        <v>49298</v>
      </c>
      <c r="L3612" s="171" t="s">
        <v>836</v>
      </c>
      <c r="N3612" s="171" t="s">
        <v>841</v>
      </c>
      <c r="O3612" s="171" t="s">
        <v>842</v>
      </c>
      <c r="P3612" s="171" t="s">
        <v>843</v>
      </c>
    </row>
    <row r="3613" spans="11:16">
      <c r="K3613" s="339">
        <v>49299</v>
      </c>
      <c r="L3613" s="171" t="s">
        <v>837</v>
      </c>
      <c r="N3613" s="171" t="s">
        <v>841</v>
      </c>
      <c r="O3613" s="171" t="s">
        <v>842</v>
      </c>
      <c r="P3613" s="171" t="s">
        <v>772</v>
      </c>
    </row>
    <row r="3614" spans="11:16">
      <c r="K3614" s="339">
        <v>49300</v>
      </c>
      <c r="L3614" s="171" t="s">
        <v>838</v>
      </c>
      <c r="N3614" s="171" t="s">
        <v>841</v>
      </c>
      <c r="O3614" s="171" t="s">
        <v>842</v>
      </c>
      <c r="P3614" s="171" t="s">
        <v>843</v>
      </c>
    </row>
    <row r="3615" spans="11:16">
      <c r="K3615" s="339">
        <v>49301</v>
      </c>
      <c r="L3615" s="171" t="s">
        <v>839</v>
      </c>
      <c r="N3615" s="171" t="s">
        <v>841</v>
      </c>
      <c r="O3615" s="171" t="s">
        <v>842</v>
      </c>
      <c r="P3615" s="171" t="s">
        <v>843</v>
      </c>
    </row>
    <row r="3616" spans="11:16">
      <c r="K3616" s="339">
        <v>49302</v>
      </c>
      <c r="L3616" s="171" t="s">
        <v>840</v>
      </c>
      <c r="N3616" s="171" t="s">
        <v>841</v>
      </c>
      <c r="O3616" s="171" t="s">
        <v>842</v>
      </c>
      <c r="P3616" s="171" t="s">
        <v>843</v>
      </c>
    </row>
    <row r="3617" spans="11:16">
      <c r="K3617" s="339">
        <v>49303</v>
      </c>
      <c r="L3617" s="171" t="s">
        <v>833</v>
      </c>
      <c r="N3617" s="171" t="s">
        <v>843</v>
      </c>
      <c r="O3617" s="171" t="s">
        <v>770</v>
      </c>
      <c r="P3617" s="171" t="s">
        <v>842</v>
      </c>
    </row>
    <row r="3618" spans="11:16">
      <c r="K3618" s="339">
        <v>49304</v>
      </c>
      <c r="L3618" s="171" t="s">
        <v>835</v>
      </c>
      <c r="N3618" s="171" t="s">
        <v>843</v>
      </c>
      <c r="O3618" s="171" t="s">
        <v>841</v>
      </c>
      <c r="P3618" s="171" t="s">
        <v>842</v>
      </c>
    </row>
    <row r="3619" spans="11:16">
      <c r="K3619" s="339">
        <v>49305</v>
      </c>
      <c r="L3619" s="171" t="s">
        <v>836</v>
      </c>
      <c r="N3619" s="171" t="s">
        <v>843</v>
      </c>
      <c r="O3619" s="171" t="s">
        <v>841</v>
      </c>
      <c r="P3619" s="171" t="s">
        <v>842</v>
      </c>
    </row>
    <row r="3620" spans="11:16">
      <c r="K3620" s="339">
        <v>49306</v>
      </c>
      <c r="L3620" s="171" t="s">
        <v>837</v>
      </c>
      <c r="N3620" s="171" t="s">
        <v>843</v>
      </c>
      <c r="O3620" s="171" t="s">
        <v>841</v>
      </c>
      <c r="P3620" s="171" t="s">
        <v>842</v>
      </c>
    </row>
    <row r="3621" spans="11:16">
      <c r="K3621" s="339">
        <v>49307</v>
      </c>
      <c r="L3621" s="171" t="s">
        <v>838</v>
      </c>
      <c r="N3621" s="171" t="s">
        <v>843</v>
      </c>
      <c r="O3621" s="171" t="s">
        <v>770</v>
      </c>
      <c r="P3621" s="171" t="s">
        <v>842</v>
      </c>
    </row>
    <row r="3622" spans="11:16">
      <c r="K3622" s="339">
        <v>49308</v>
      </c>
      <c r="L3622" s="171" t="s">
        <v>839</v>
      </c>
      <c r="N3622" s="171" t="s">
        <v>843</v>
      </c>
      <c r="O3622" s="171" t="s">
        <v>841</v>
      </c>
      <c r="P3622" s="171" t="s">
        <v>842</v>
      </c>
    </row>
    <row r="3623" spans="11:16">
      <c r="K3623" s="339">
        <v>49309</v>
      </c>
      <c r="L3623" s="171" t="s">
        <v>840</v>
      </c>
      <c r="N3623" s="171" t="s">
        <v>843</v>
      </c>
      <c r="O3623" s="171" t="s">
        <v>841</v>
      </c>
      <c r="P3623" s="171" t="s">
        <v>842</v>
      </c>
    </row>
    <row r="3624" spans="11:16">
      <c r="K3624" s="339">
        <v>49310</v>
      </c>
      <c r="L3624" s="171" t="s">
        <v>833</v>
      </c>
      <c r="N3624" s="171" t="s">
        <v>842</v>
      </c>
      <c r="O3624" s="171" t="s">
        <v>772</v>
      </c>
      <c r="P3624" s="171" t="s">
        <v>841</v>
      </c>
    </row>
    <row r="3625" spans="11:16">
      <c r="K3625" s="339">
        <v>49311</v>
      </c>
      <c r="L3625" s="171" t="s">
        <v>835</v>
      </c>
      <c r="N3625" s="171" t="s">
        <v>842</v>
      </c>
      <c r="O3625" s="171" t="s">
        <v>843</v>
      </c>
      <c r="P3625" s="171" t="s">
        <v>841</v>
      </c>
    </row>
    <row r="3626" spans="11:16">
      <c r="K3626" s="339">
        <v>49312</v>
      </c>
      <c r="L3626" s="171" t="s">
        <v>836</v>
      </c>
      <c r="N3626" s="171" t="s">
        <v>842</v>
      </c>
      <c r="O3626" s="171" t="s">
        <v>843</v>
      </c>
      <c r="P3626" s="171" t="s">
        <v>841</v>
      </c>
    </row>
    <row r="3627" spans="11:16">
      <c r="K3627" s="339">
        <v>49313</v>
      </c>
      <c r="L3627" s="171" t="s">
        <v>837</v>
      </c>
      <c r="N3627" s="171" t="s">
        <v>842</v>
      </c>
      <c r="O3627" s="171" t="s">
        <v>843</v>
      </c>
      <c r="P3627" s="171" t="s">
        <v>841</v>
      </c>
    </row>
    <row r="3628" spans="11:16">
      <c r="K3628" s="339">
        <v>49314</v>
      </c>
      <c r="L3628" s="171" t="s">
        <v>838</v>
      </c>
      <c r="N3628" s="171" t="s">
        <v>842</v>
      </c>
      <c r="O3628" s="171" t="s">
        <v>843</v>
      </c>
      <c r="P3628" s="171" t="s">
        <v>841</v>
      </c>
    </row>
    <row r="3629" spans="11:16">
      <c r="K3629" s="339">
        <v>49315</v>
      </c>
      <c r="L3629" s="171" t="s">
        <v>839</v>
      </c>
      <c r="N3629" s="171" t="s">
        <v>842</v>
      </c>
      <c r="O3629" s="171" t="s">
        <v>843</v>
      </c>
      <c r="P3629" s="171" t="s">
        <v>841</v>
      </c>
    </row>
    <row r="3630" spans="11:16">
      <c r="K3630" s="339">
        <v>49316</v>
      </c>
      <c r="L3630" s="171" t="s">
        <v>840</v>
      </c>
      <c r="N3630" s="171" t="s">
        <v>842</v>
      </c>
      <c r="O3630" s="171" t="s">
        <v>772</v>
      </c>
      <c r="P3630" s="171" t="s">
        <v>770</v>
      </c>
    </row>
    <row r="3631" spans="11:16">
      <c r="K3631" s="339">
        <v>49317</v>
      </c>
      <c r="L3631" s="171" t="s">
        <v>833</v>
      </c>
      <c r="N3631" s="171" t="s">
        <v>841</v>
      </c>
      <c r="O3631" s="171" t="s">
        <v>842</v>
      </c>
      <c r="P3631" s="171" t="s">
        <v>843</v>
      </c>
    </row>
    <row r="3632" spans="11:16">
      <c r="K3632" s="339">
        <v>49318</v>
      </c>
      <c r="L3632" s="171" t="s">
        <v>835</v>
      </c>
      <c r="N3632" s="171" t="s">
        <v>841</v>
      </c>
      <c r="O3632" s="171" t="s">
        <v>842</v>
      </c>
      <c r="P3632" s="171" t="s">
        <v>843</v>
      </c>
    </row>
    <row r="3633" spans="11:16">
      <c r="K3633" s="339">
        <v>49319</v>
      </c>
      <c r="L3633" s="171" t="s">
        <v>836</v>
      </c>
      <c r="N3633" s="171" t="s">
        <v>841</v>
      </c>
      <c r="O3633" s="171" t="s">
        <v>771</v>
      </c>
      <c r="P3633" s="171" t="s">
        <v>843</v>
      </c>
    </row>
    <row r="3634" spans="11:16">
      <c r="K3634" s="339">
        <v>49320</v>
      </c>
      <c r="L3634" s="171" t="s">
        <v>837</v>
      </c>
      <c r="N3634" s="171" t="s">
        <v>841</v>
      </c>
      <c r="O3634" s="171" t="s">
        <v>842</v>
      </c>
      <c r="P3634" s="171" t="s">
        <v>843</v>
      </c>
    </row>
    <row r="3635" spans="11:16">
      <c r="K3635" s="339">
        <v>49321</v>
      </c>
      <c r="L3635" s="171" t="s">
        <v>838</v>
      </c>
      <c r="N3635" s="171" t="s">
        <v>841</v>
      </c>
      <c r="O3635" s="171" t="s">
        <v>842</v>
      </c>
      <c r="P3635" s="171" t="s">
        <v>843</v>
      </c>
    </row>
    <row r="3636" spans="11:16">
      <c r="K3636" s="339">
        <v>49322</v>
      </c>
      <c r="L3636" s="171" t="s">
        <v>839</v>
      </c>
      <c r="N3636" s="171" t="s">
        <v>841</v>
      </c>
      <c r="O3636" s="171" t="s">
        <v>842</v>
      </c>
      <c r="P3636" s="171" t="s">
        <v>772</v>
      </c>
    </row>
    <row r="3637" spans="11:16">
      <c r="K3637" s="339">
        <v>49323</v>
      </c>
      <c r="L3637" s="171" t="s">
        <v>840</v>
      </c>
      <c r="N3637" s="171" t="s">
        <v>770</v>
      </c>
      <c r="O3637" s="171" t="s">
        <v>842</v>
      </c>
      <c r="P3637" s="171" t="s">
        <v>843</v>
      </c>
    </row>
    <row r="3638" spans="11:16">
      <c r="K3638" s="339">
        <v>49324</v>
      </c>
      <c r="L3638" s="171" t="s">
        <v>833</v>
      </c>
      <c r="N3638" s="171" t="s">
        <v>843</v>
      </c>
      <c r="O3638" s="171" t="s">
        <v>841</v>
      </c>
      <c r="P3638" s="171" t="s">
        <v>842</v>
      </c>
    </row>
    <row r="3639" spans="11:16">
      <c r="K3639" s="339">
        <v>49325</v>
      </c>
      <c r="L3639" s="171" t="s">
        <v>835</v>
      </c>
      <c r="N3639" s="171" t="s">
        <v>843</v>
      </c>
      <c r="O3639" s="171" t="s">
        <v>841</v>
      </c>
      <c r="P3639" s="171" t="s">
        <v>842</v>
      </c>
    </row>
    <row r="3640" spans="11:16">
      <c r="K3640" s="339">
        <v>49326</v>
      </c>
      <c r="L3640" s="171" t="s">
        <v>836</v>
      </c>
      <c r="N3640" s="171" t="s">
        <v>843</v>
      </c>
      <c r="O3640" s="171" t="s">
        <v>841</v>
      </c>
      <c r="P3640" s="171" t="s">
        <v>842</v>
      </c>
    </row>
    <row r="3641" spans="11:16">
      <c r="K3641" s="339">
        <v>49327</v>
      </c>
      <c r="L3641" s="171" t="s">
        <v>837</v>
      </c>
      <c r="N3641" s="171" t="s">
        <v>843</v>
      </c>
      <c r="O3641" s="171" t="s">
        <v>841</v>
      </c>
      <c r="P3641" s="171" t="s">
        <v>771</v>
      </c>
    </row>
    <row r="3642" spans="11:16">
      <c r="K3642" s="339">
        <v>49328</v>
      </c>
      <c r="L3642" s="171" t="s">
        <v>838</v>
      </c>
      <c r="N3642" s="171" t="s">
        <v>843</v>
      </c>
      <c r="O3642" s="171" t="s">
        <v>841</v>
      </c>
      <c r="P3642" s="171" t="s">
        <v>771</v>
      </c>
    </row>
    <row r="3643" spans="11:16">
      <c r="K3643" s="339">
        <v>49329</v>
      </c>
      <c r="L3643" s="171" t="s">
        <v>839</v>
      </c>
      <c r="N3643" s="171" t="s">
        <v>843</v>
      </c>
      <c r="O3643" s="171" t="s">
        <v>841</v>
      </c>
      <c r="P3643" s="171" t="s">
        <v>842</v>
      </c>
    </row>
    <row r="3644" spans="11:16">
      <c r="K3644" s="339">
        <v>49330</v>
      </c>
      <c r="L3644" s="171" t="s">
        <v>840</v>
      </c>
      <c r="N3644" s="171" t="s">
        <v>843</v>
      </c>
      <c r="O3644" s="171" t="s">
        <v>841</v>
      </c>
      <c r="P3644" s="171" t="s">
        <v>842</v>
      </c>
    </row>
    <row r="3645" spans="11:16">
      <c r="K3645" s="339">
        <v>49331</v>
      </c>
      <c r="L3645" s="171" t="s">
        <v>833</v>
      </c>
      <c r="N3645" s="171" t="s">
        <v>842</v>
      </c>
      <c r="O3645" s="171" t="s">
        <v>843</v>
      </c>
      <c r="P3645" s="171" t="s">
        <v>770</v>
      </c>
    </row>
    <row r="3646" spans="11:16">
      <c r="K3646" s="339">
        <v>49332</v>
      </c>
      <c r="L3646" s="171" t="s">
        <v>835</v>
      </c>
      <c r="N3646" s="171" t="s">
        <v>842</v>
      </c>
      <c r="O3646" s="171" t="s">
        <v>843</v>
      </c>
      <c r="P3646" s="171" t="s">
        <v>841</v>
      </c>
    </row>
    <row r="3647" spans="11:16">
      <c r="K3647" s="339">
        <v>49333</v>
      </c>
      <c r="L3647" s="171" t="s">
        <v>836</v>
      </c>
      <c r="N3647" s="171" t="s">
        <v>842</v>
      </c>
      <c r="O3647" s="171" t="s">
        <v>843</v>
      </c>
      <c r="P3647" s="171" t="s">
        <v>841</v>
      </c>
    </row>
    <row r="3648" spans="11:16">
      <c r="K3648" s="339">
        <v>49334</v>
      </c>
      <c r="L3648" s="171" t="s">
        <v>837</v>
      </c>
      <c r="N3648" s="171" t="s">
        <v>842</v>
      </c>
      <c r="O3648" s="171" t="s">
        <v>843</v>
      </c>
      <c r="P3648" s="171" t="s">
        <v>841</v>
      </c>
    </row>
    <row r="3649" spans="11:16">
      <c r="K3649" s="339">
        <v>49335</v>
      </c>
      <c r="L3649" s="171" t="s">
        <v>838</v>
      </c>
      <c r="N3649" s="171" t="s">
        <v>842</v>
      </c>
      <c r="O3649" s="171" t="s">
        <v>843</v>
      </c>
      <c r="P3649" s="171" t="s">
        <v>841</v>
      </c>
    </row>
    <row r="3650" spans="11:16">
      <c r="K3650" s="339">
        <v>49336</v>
      </c>
      <c r="L3650" s="171" t="s">
        <v>839</v>
      </c>
      <c r="N3650" s="171" t="s">
        <v>842</v>
      </c>
      <c r="O3650" s="171" t="s">
        <v>843</v>
      </c>
      <c r="P3650" s="171" t="s">
        <v>841</v>
      </c>
    </row>
    <row r="3651" spans="11:16">
      <c r="K3651" s="339">
        <v>49337</v>
      </c>
      <c r="L3651" s="171" t="s">
        <v>840</v>
      </c>
      <c r="N3651" s="171" t="s">
        <v>771</v>
      </c>
      <c r="O3651" s="171" t="s">
        <v>843</v>
      </c>
      <c r="P3651" s="171" t="s">
        <v>841</v>
      </c>
    </row>
    <row r="3652" spans="11:16">
      <c r="K3652" s="339">
        <v>49338</v>
      </c>
      <c r="L3652" s="171" t="s">
        <v>833</v>
      </c>
      <c r="N3652" s="171" t="s">
        <v>841</v>
      </c>
      <c r="O3652" s="171" t="s">
        <v>842</v>
      </c>
      <c r="P3652" s="171" t="s">
        <v>843</v>
      </c>
    </row>
    <row r="3653" spans="11:16">
      <c r="K3653" s="339">
        <v>49339</v>
      </c>
      <c r="L3653" s="171" t="s">
        <v>835</v>
      </c>
      <c r="N3653" s="171" t="s">
        <v>841</v>
      </c>
      <c r="O3653" s="171" t="s">
        <v>842</v>
      </c>
      <c r="P3653" s="171" t="s">
        <v>843</v>
      </c>
    </row>
    <row r="3654" spans="11:16">
      <c r="K3654" s="339">
        <v>49340</v>
      </c>
      <c r="L3654" s="171" t="s">
        <v>836</v>
      </c>
      <c r="N3654" s="171" t="s">
        <v>841</v>
      </c>
      <c r="O3654" s="171" t="s">
        <v>842</v>
      </c>
      <c r="P3654" s="171" t="s">
        <v>843</v>
      </c>
    </row>
    <row r="3655" spans="11:16">
      <c r="K3655" s="339">
        <v>49341</v>
      </c>
      <c r="L3655" s="171" t="s">
        <v>837</v>
      </c>
      <c r="N3655" s="171" t="s">
        <v>841</v>
      </c>
      <c r="O3655" s="171" t="s">
        <v>842</v>
      </c>
      <c r="P3655" s="171" t="s">
        <v>843</v>
      </c>
    </row>
    <row r="3656" spans="11:16">
      <c r="K3656" s="339">
        <v>49342</v>
      </c>
      <c r="L3656" s="171" t="s">
        <v>838</v>
      </c>
      <c r="N3656" s="171" t="s">
        <v>841</v>
      </c>
      <c r="O3656" s="171" t="s">
        <v>842</v>
      </c>
      <c r="P3656" s="171" t="s">
        <v>843</v>
      </c>
    </row>
    <row r="3657" spans="11:16">
      <c r="K3657" s="339">
        <v>49343</v>
      </c>
      <c r="L3657" s="171" t="s">
        <v>839</v>
      </c>
      <c r="N3657" s="171" t="s">
        <v>841</v>
      </c>
      <c r="O3657" s="171" t="s">
        <v>842</v>
      </c>
      <c r="P3657" s="171" t="s">
        <v>772</v>
      </c>
    </row>
    <row r="3658" spans="11:16">
      <c r="K3658" s="339">
        <v>49344</v>
      </c>
      <c r="L3658" s="171" t="s">
        <v>840</v>
      </c>
      <c r="N3658" s="171" t="s">
        <v>841</v>
      </c>
      <c r="O3658" s="171" t="s">
        <v>842</v>
      </c>
      <c r="P3658" s="171" t="s">
        <v>843</v>
      </c>
    </row>
    <row r="3659" spans="11:16">
      <c r="K3659" s="339">
        <v>49345</v>
      </c>
      <c r="L3659" s="171" t="s">
        <v>833</v>
      </c>
      <c r="N3659" s="171" t="s">
        <v>843</v>
      </c>
      <c r="O3659" s="171" t="s">
        <v>841</v>
      </c>
      <c r="P3659" s="171" t="s">
        <v>842</v>
      </c>
    </row>
    <row r="3660" spans="11:16">
      <c r="K3660" s="339">
        <v>49346</v>
      </c>
      <c r="L3660" s="171" t="s">
        <v>835</v>
      </c>
      <c r="N3660" s="171" t="s">
        <v>843</v>
      </c>
      <c r="O3660" s="171" t="s">
        <v>841</v>
      </c>
      <c r="P3660" s="171" t="s">
        <v>842</v>
      </c>
    </row>
    <row r="3661" spans="11:16">
      <c r="K3661" s="339">
        <v>49347</v>
      </c>
      <c r="L3661" s="171" t="s">
        <v>836</v>
      </c>
      <c r="N3661" s="171" t="s">
        <v>843</v>
      </c>
      <c r="O3661" s="171" t="s">
        <v>841</v>
      </c>
      <c r="P3661" s="171" t="s">
        <v>842</v>
      </c>
    </row>
    <row r="3662" spans="11:16">
      <c r="K3662" s="339">
        <v>49348</v>
      </c>
      <c r="L3662" s="171" t="s">
        <v>837</v>
      </c>
      <c r="N3662" s="171" t="s">
        <v>843</v>
      </c>
      <c r="O3662" s="171" t="s">
        <v>841</v>
      </c>
      <c r="P3662" s="171" t="s">
        <v>842</v>
      </c>
    </row>
    <row r="3663" spans="11:16">
      <c r="K3663" s="339">
        <v>49349</v>
      </c>
      <c r="L3663" s="171" t="s">
        <v>838</v>
      </c>
      <c r="N3663" s="171" t="s">
        <v>843</v>
      </c>
      <c r="O3663" s="171" t="s">
        <v>841</v>
      </c>
      <c r="P3663" s="171" t="s">
        <v>842</v>
      </c>
    </row>
    <row r="3664" spans="11:16">
      <c r="K3664" s="339">
        <v>49350</v>
      </c>
      <c r="L3664" s="171" t="s">
        <v>839</v>
      </c>
      <c r="N3664" s="171" t="s">
        <v>843</v>
      </c>
      <c r="O3664" s="171" t="s">
        <v>770</v>
      </c>
      <c r="P3664" s="171" t="s">
        <v>842</v>
      </c>
    </row>
    <row r="3665" spans="11:16">
      <c r="K3665" s="339">
        <v>49351</v>
      </c>
      <c r="L3665" s="171" t="s">
        <v>840</v>
      </c>
      <c r="N3665" s="171" t="s">
        <v>843</v>
      </c>
      <c r="O3665" s="171" t="s">
        <v>841</v>
      </c>
      <c r="P3665" s="171" t="s">
        <v>842</v>
      </c>
    </row>
    <row r="3666" spans="11:16">
      <c r="K3666" s="339">
        <v>49352</v>
      </c>
      <c r="L3666" s="171" t="s">
        <v>833</v>
      </c>
      <c r="N3666" s="171" t="s">
        <v>842</v>
      </c>
      <c r="O3666" s="171" t="s">
        <v>843</v>
      </c>
      <c r="P3666" s="171" t="s">
        <v>841</v>
      </c>
    </row>
    <row r="3667" spans="11:16">
      <c r="K3667" s="339">
        <v>49353</v>
      </c>
      <c r="L3667" s="171" t="s">
        <v>835</v>
      </c>
      <c r="N3667" s="171" t="s">
        <v>842</v>
      </c>
      <c r="O3667" s="171" t="s">
        <v>843</v>
      </c>
      <c r="P3667" s="171" t="s">
        <v>841</v>
      </c>
    </row>
    <row r="3668" spans="11:16">
      <c r="K3668" s="339">
        <v>49354</v>
      </c>
      <c r="L3668" s="171" t="s">
        <v>836</v>
      </c>
      <c r="N3668" s="171" t="s">
        <v>842</v>
      </c>
      <c r="O3668" s="171" t="s">
        <v>843</v>
      </c>
      <c r="P3668" s="171" t="s">
        <v>841</v>
      </c>
    </row>
    <row r="3669" spans="11:16">
      <c r="K3669" s="339">
        <v>49355</v>
      </c>
      <c r="L3669" s="171" t="s">
        <v>837</v>
      </c>
      <c r="N3669" s="171" t="s">
        <v>842</v>
      </c>
      <c r="O3669" s="171" t="s">
        <v>843</v>
      </c>
      <c r="P3669" s="171" t="s">
        <v>841</v>
      </c>
    </row>
    <row r="3670" spans="11:16">
      <c r="K3670" s="339">
        <v>49356</v>
      </c>
      <c r="L3670" s="171" t="s">
        <v>838</v>
      </c>
      <c r="N3670" s="171" t="s">
        <v>842</v>
      </c>
      <c r="O3670" s="171" t="s">
        <v>843</v>
      </c>
      <c r="P3670" s="171" t="s">
        <v>841</v>
      </c>
    </row>
    <row r="3671" spans="11:16">
      <c r="K3671" s="339">
        <v>49357</v>
      </c>
      <c r="L3671" s="171" t="s">
        <v>839</v>
      </c>
      <c r="N3671" s="171" t="s">
        <v>842</v>
      </c>
      <c r="O3671" s="171" t="s">
        <v>843</v>
      </c>
      <c r="P3671" s="171" t="s">
        <v>841</v>
      </c>
    </row>
    <row r="3672" spans="11:16">
      <c r="K3672" s="339">
        <v>49358</v>
      </c>
      <c r="L3672" s="171" t="s">
        <v>840</v>
      </c>
      <c r="N3672" s="171" t="s">
        <v>842</v>
      </c>
      <c r="O3672" s="171" t="s">
        <v>843</v>
      </c>
      <c r="P3672" s="171" t="s">
        <v>841</v>
      </c>
    </row>
    <row r="3673" spans="11:16">
      <c r="K3673" s="339">
        <v>49359</v>
      </c>
      <c r="L3673" s="171" t="s">
        <v>833</v>
      </c>
      <c r="N3673" s="171" t="s">
        <v>841</v>
      </c>
      <c r="O3673" s="171" t="s">
        <v>842</v>
      </c>
      <c r="P3673" s="171" t="s">
        <v>843</v>
      </c>
    </row>
    <row r="3674" spans="11:16">
      <c r="K3674" s="339">
        <v>49360</v>
      </c>
      <c r="L3674" s="171" t="s">
        <v>835</v>
      </c>
      <c r="N3674" s="171" t="s">
        <v>841</v>
      </c>
      <c r="O3674" s="171" t="s">
        <v>842</v>
      </c>
      <c r="P3674" s="171" t="s">
        <v>843</v>
      </c>
    </row>
    <row r="3675" spans="11:16">
      <c r="K3675" s="339">
        <v>49361</v>
      </c>
      <c r="L3675" s="171" t="s">
        <v>836</v>
      </c>
      <c r="N3675" s="171" t="s">
        <v>841</v>
      </c>
      <c r="O3675" s="171" t="s">
        <v>842</v>
      </c>
      <c r="P3675" s="171" t="s">
        <v>772</v>
      </c>
    </row>
    <row r="3676" spans="11:16">
      <c r="K3676" s="339">
        <v>49362</v>
      </c>
      <c r="L3676" s="171" t="s">
        <v>837</v>
      </c>
      <c r="N3676" s="171" t="s">
        <v>770</v>
      </c>
      <c r="O3676" s="171" t="s">
        <v>842</v>
      </c>
      <c r="P3676" s="171" t="s">
        <v>843</v>
      </c>
    </row>
    <row r="3677" spans="11:16">
      <c r="K3677" s="339">
        <v>49363</v>
      </c>
      <c r="L3677" s="171" t="s">
        <v>838</v>
      </c>
      <c r="N3677" s="171" t="s">
        <v>841</v>
      </c>
      <c r="O3677" s="171" t="s">
        <v>842</v>
      </c>
      <c r="P3677" s="171" t="s">
        <v>843</v>
      </c>
    </row>
    <row r="3678" spans="11:16">
      <c r="K3678" s="339">
        <v>49364</v>
      </c>
      <c r="L3678" s="171" t="s">
        <v>839</v>
      </c>
      <c r="N3678" s="171" t="s">
        <v>841</v>
      </c>
      <c r="O3678" s="171" t="s">
        <v>842</v>
      </c>
      <c r="P3678" s="171" t="s">
        <v>843</v>
      </c>
    </row>
    <row r="3679" spans="11:16">
      <c r="K3679" s="339">
        <v>49365</v>
      </c>
      <c r="L3679" s="171" t="s">
        <v>840</v>
      </c>
      <c r="N3679" s="171" t="s">
        <v>841</v>
      </c>
      <c r="O3679" s="171" t="s">
        <v>842</v>
      </c>
      <c r="P3679" s="171" t="s">
        <v>843</v>
      </c>
    </row>
    <row r="3680" spans="11:16">
      <c r="K3680" s="339">
        <v>49366</v>
      </c>
      <c r="L3680" s="171" t="s">
        <v>833</v>
      </c>
      <c r="N3680" s="171" t="s">
        <v>843</v>
      </c>
      <c r="O3680" s="171" t="s">
        <v>841</v>
      </c>
      <c r="P3680" s="171" t="s">
        <v>771</v>
      </c>
    </row>
    <row r="3681" spans="11:16">
      <c r="K3681" s="339">
        <v>49367</v>
      </c>
      <c r="L3681" s="171" t="s">
        <v>835</v>
      </c>
      <c r="N3681" s="171" t="s">
        <v>843</v>
      </c>
      <c r="O3681" s="171" t="s">
        <v>841</v>
      </c>
      <c r="P3681" s="171" t="s">
        <v>771</v>
      </c>
    </row>
    <row r="3682" spans="11:16">
      <c r="K3682" s="339">
        <v>49368</v>
      </c>
      <c r="L3682" s="171" t="s">
        <v>836</v>
      </c>
      <c r="N3682" s="171" t="s">
        <v>843</v>
      </c>
      <c r="O3682" s="171" t="s">
        <v>841</v>
      </c>
      <c r="P3682" s="171" t="s">
        <v>842</v>
      </c>
    </row>
    <row r="3683" spans="11:16">
      <c r="K3683" s="339">
        <v>49369</v>
      </c>
      <c r="L3683" s="171" t="s">
        <v>837</v>
      </c>
      <c r="N3683" s="171" t="s">
        <v>843</v>
      </c>
      <c r="O3683" s="171" t="s">
        <v>841</v>
      </c>
      <c r="P3683" s="171" t="s">
        <v>842</v>
      </c>
    </row>
    <row r="3684" spans="11:16">
      <c r="K3684" s="339">
        <v>49370</v>
      </c>
      <c r="L3684" s="171" t="s">
        <v>838</v>
      </c>
      <c r="N3684" s="171" t="s">
        <v>843</v>
      </c>
      <c r="O3684" s="171" t="s">
        <v>841</v>
      </c>
      <c r="P3684" s="171" t="s">
        <v>842</v>
      </c>
    </row>
    <row r="3685" spans="11:16">
      <c r="K3685" s="339">
        <v>49371</v>
      </c>
      <c r="L3685" s="171" t="s">
        <v>839</v>
      </c>
      <c r="N3685" s="171" t="s">
        <v>843</v>
      </c>
      <c r="O3685" s="171" t="s">
        <v>841</v>
      </c>
      <c r="P3685" s="171" t="s">
        <v>771</v>
      </c>
    </row>
    <row r="3686" spans="11:16">
      <c r="K3686" s="339">
        <v>49372</v>
      </c>
      <c r="L3686" s="171" t="s">
        <v>840</v>
      </c>
      <c r="N3686" s="171" t="s">
        <v>843</v>
      </c>
      <c r="O3686" s="171" t="s">
        <v>841</v>
      </c>
      <c r="P3686" s="171" t="s">
        <v>842</v>
      </c>
    </row>
    <row r="3687" spans="11:16">
      <c r="K3687" s="339">
        <v>49373</v>
      </c>
      <c r="L3687" s="171" t="s">
        <v>833</v>
      </c>
      <c r="N3687" s="171" t="s">
        <v>842</v>
      </c>
      <c r="O3687" s="171" t="s">
        <v>843</v>
      </c>
      <c r="P3687" s="171" t="s">
        <v>841</v>
      </c>
    </row>
    <row r="3688" spans="11:16">
      <c r="K3688" s="339">
        <v>49374</v>
      </c>
      <c r="L3688" s="171" t="s">
        <v>835</v>
      </c>
      <c r="N3688" s="171" t="s">
        <v>842</v>
      </c>
      <c r="O3688" s="171" t="s">
        <v>843</v>
      </c>
      <c r="P3688" s="171" t="s">
        <v>841</v>
      </c>
    </row>
    <row r="3689" spans="11:16">
      <c r="K3689" s="339">
        <v>49375</v>
      </c>
      <c r="L3689" s="171" t="s">
        <v>836</v>
      </c>
      <c r="N3689" s="171" t="s">
        <v>842</v>
      </c>
      <c r="O3689" s="171" t="s">
        <v>843</v>
      </c>
      <c r="P3689" s="171" t="s">
        <v>841</v>
      </c>
    </row>
    <row r="3690" spans="11:16">
      <c r="K3690" s="339">
        <v>49376</v>
      </c>
      <c r="L3690" s="171" t="s">
        <v>837</v>
      </c>
      <c r="N3690" s="171" t="s">
        <v>771</v>
      </c>
      <c r="O3690" s="171" t="s">
        <v>843</v>
      </c>
      <c r="P3690" s="171" t="s">
        <v>841</v>
      </c>
    </row>
    <row r="3691" spans="11:16">
      <c r="K3691" s="339">
        <v>49377</v>
      </c>
      <c r="L3691" s="171" t="s">
        <v>838</v>
      </c>
      <c r="N3691" s="171" t="s">
        <v>842</v>
      </c>
      <c r="O3691" s="171" t="s">
        <v>843</v>
      </c>
      <c r="P3691" s="171" t="s">
        <v>841</v>
      </c>
    </row>
    <row r="3692" spans="11:16">
      <c r="K3692" s="339">
        <v>49378</v>
      </c>
      <c r="L3692" s="171" t="s">
        <v>839</v>
      </c>
      <c r="N3692" s="171" t="s">
        <v>842</v>
      </c>
      <c r="O3692" s="171" t="s">
        <v>843</v>
      </c>
      <c r="P3692" s="171" t="s">
        <v>841</v>
      </c>
    </row>
    <row r="3693" spans="11:16">
      <c r="K3693" s="339">
        <v>49379</v>
      </c>
      <c r="L3693" s="171" t="s">
        <v>840</v>
      </c>
      <c r="N3693" s="171" t="s">
        <v>842</v>
      </c>
      <c r="O3693" s="171" t="s">
        <v>772</v>
      </c>
      <c r="P3693" s="171" t="s">
        <v>841</v>
      </c>
    </row>
    <row r="3694" spans="11:16">
      <c r="K3694" s="339">
        <v>49380</v>
      </c>
      <c r="L3694" s="171" t="s">
        <v>833</v>
      </c>
      <c r="N3694" s="171" t="s">
        <v>841</v>
      </c>
      <c r="O3694" s="171" t="s">
        <v>771</v>
      </c>
      <c r="P3694" s="171" t="s">
        <v>843</v>
      </c>
    </row>
    <row r="3695" spans="11:16">
      <c r="K3695" s="339">
        <v>49381</v>
      </c>
      <c r="L3695" s="171" t="s">
        <v>835</v>
      </c>
      <c r="N3695" s="171" t="s">
        <v>841</v>
      </c>
      <c r="O3695" s="171" t="s">
        <v>842</v>
      </c>
      <c r="P3695" s="171" t="s">
        <v>843</v>
      </c>
    </row>
    <row r="3696" spans="11:16">
      <c r="K3696" s="339">
        <v>49382</v>
      </c>
      <c r="L3696" s="171" t="s">
        <v>836</v>
      </c>
      <c r="N3696" s="171" t="s">
        <v>770</v>
      </c>
      <c r="O3696" s="171" t="s">
        <v>771</v>
      </c>
      <c r="P3696" s="171" t="s">
        <v>843</v>
      </c>
    </row>
    <row r="3697" spans="11:16">
      <c r="K3697" s="339">
        <v>49383</v>
      </c>
      <c r="L3697" s="171" t="s">
        <v>837</v>
      </c>
      <c r="N3697" s="171" t="s">
        <v>770</v>
      </c>
      <c r="O3697" s="171" t="s">
        <v>842</v>
      </c>
      <c r="P3697" s="171" t="s">
        <v>843</v>
      </c>
    </row>
    <row r="3698" spans="11:16">
      <c r="K3698" s="339">
        <v>49384</v>
      </c>
      <c r="L3698" s="171" t="s">
        <v>838</v>
      </c>
      <c r="N3698" s="171" t="s">
        <v>770</v>
      </c>
      <c r="O3698" s="171" t="s">
        <v>842</v>
      </c>
      <c r="P3698" s="171" t="s">
        <v>843</v>
      </c>
    </row>
    <row r="3699" spans="11:16">
      <c r="K3699" s="339">
        <v>49385</v>
      </c>
      <c r="L3699" s="171" t="s">
        <v>839</v>
      </c>
      <c r="N3699" s="171" t="s">
        <v>841</v>
      </c>
      <c r="O3699" s="171" t="s">
        <v>842</v>
      </c>
      <c r="P3699" s="171" t="s">
        <v>843</v>
      </c>
    </row>
    <row r="3700" spans="11:16">
      <c r="K3700" s="339">
        <v>49386</v>
      </c>
      <c r="L3700" s="171" t="s">
        <v>840</v>
      </c>
      <c r="N3700" s="171" t="s">
        <v>841</v>
      </c>
      <c r="O3700" s="171" t="s">
        <v>842</v>
      </c>
      <c r="P3700" s="171" t="s">
        <v>843</v>
      </c>
    </row>
    <row r="3701" spans="11:16">
      <c r="K3701" s="339">
        <v>49387</v>
      </c>
      <c r="L3701" s="171" t="s">
        <v>833</v>
      </c>
      <c r="N3701" s="171" t="s">
        <v>843</v>
      </c>
      <c r="O3701" s="171" t="s">
        <v>841</v>
      </c>
      <c r="P3701" s="171" t="s">
        <v>771</v>
      </c>
    </row>
    <row r="3702" spans="11:16">
      <c r="K3702" s="339">
        <v>49388</v>
      </c>
      <c r="L3702" s="171" t="s">
        <v>835</v>
      </c>
      <c r="N3702" s="171" t="s">
        <v>843</v>
      </c>
      <c r="O3702" s="171" t="s">
        <v>841</v>
      </c>
      <c r="P3702" s="171" t="s">
        <v>842</v>
      </c>
    </row>
    <row r="3703" spans="11:16">
      <c r="K3703" s="339">
        <v>49389</v>
      </c>
      <c r="L3703" s="171" t="s">
        <v>836</v>
      </c>
      <c r="N3703" s="171" t="s">
        <v>843</v>
      </c>
      <c r="O3703" s="171" t="s">
        <v>841</v>
      </c>
      <c r="P3703" s="171" t="s">
        <v>842</v>
      </c>
    </row>
    <row r="3704" spans="11:16">
      <c r="K3704" s="339">
        <v>49390</v>
      </c>
      <c r="L3704" s="171" t="s">
        <v>837</v>
      </c>
      <c r="N3704" s="171" t="s">
        <v>843</v>
      </c>
      <c r="O3704" s="171" t="s">
        <v>841</v>
      </c>
      <c r="P3704" s="171" t="s">
        <v>842</v>
      </c>
    </row>
    <row r="3705" spans="11:16">
      <c r="K3705" s="339">
        <v>49391</v>
      </c>
      <c r="L3705" s="171" t="s">
        <v>838</v>
      </c>
      <c r="N3705" s="171" t="s">
        <v>843</v>
      </c>
      <c r="O3705" s="171" t="s">
        <v>841</v>
      </c>
      <c r="P3705" s="171" t="s">
        <v>771</v>
      </c>
    </row>
    <row r="3706" spans="11:16">
      <c r="K3706" s="339">
        <v>49392</v>
      </c>
      <c r="L3706" s="171" t="s">
        <v>839</v>
      </c>
      <c r="N3706" s="171" t="s">
        <v>843</v>
      </c>
      <c r="O3706" s="171" t="s">
        <v>841</v>
      </c>
      <c r="P3706" s="171" t="s">
        <v>842</v>
      </c>
    </row>
    <row r="3707" spans="11:16">
      <c r="K3707" s="339">
        <v>49393</v>
      </c>
      <c r="L3707" s="171" t="s">
        <v>840</v>
      </c>
      <c r="N3707" s="171" t="s">
        <v>843</v>
      </c>
      <c r="O3707" s="171" t="s">
        <v>841</v>
      </c>
      <c r="P3707" s="171" t="s">
        <v>842</v>
      </c>
    </row>
    <row r="3708" spans="11:16">
      <c r="K3708" s="339">
        <v>49394</v>
      </c>
      <c r="L3708" s="171" t="s">
        <v>833</v>
      </c>
      <c r="N3708" s="171" t="s">
        <v>842</v>
      </c>
      <c r="O3708" s="171" t="s">
        <v>843</v>
      </c>
      <c r="P3708" s="171" t="s">
        <v>770</v>
      </c>
    </row>
    <row r="3709" spans="11:16">
      <c r="K3709" s="339">
        <v>49395</v>
      </c>
      <c r="L3709" s="171" t="s">
        <v>835</v>
      </c>
      <c r="N3709" s="171" t="s">
        <v>842</v>
      </c>
      <c r="O3709" s="171" t="s">
        <v>843</v>
      </c>
      <c r="P3709" s="171" t="s">
        <v>841</v>
      </c>
    </row>
    <row r="3710" spans="11:16">
      <c r="K3710" s="339">
        <v>49396</v>
      </c>
      <c r="L3710" s="171" t="s">
        <v>836</v>
      </c>
      <c r="N3710" s="171" t="s">
        <v>842</v>
      </c>
      <c r="O3710" s="171" t="s">
        <v>843</v>
      </c>
      <c r="P3710" s="171" t="s">
        <v>841</v>
      </c>
    </row>
    <row r="3711" spans="11:16">
      <c r="K3711" s="339">
        <v>49397</v>
      </c>
      <c r="L3711" s="171" t="s">
        <v>837</v>
      </c>
      <c r="N3711" s="171" t="s">
        <v>842</v>
      </c>
      <c r="O3711" s="171" t="s">
        <v>843</v>
      </c>
      <c r="P3711" s="171" t="s">
        <v>841</v>
      </c>
    </row>
    <row r="3712" spans="11:16">
      <c r="K3712" s="339">
        <v>49398</v>
      </c>
      <c r="L3712" s="171" t="s">
        <v>838</v>
      </c>
      <c r="N3712" s="171" t="s">
        <v>842</v>
      </c>
      <c r="O3712" s="171" t="s">
        <v>843</v>
      </c>
      <c r="P3712" s="171" t="s">
        <v>841</v>
      </c>
    </row>
    <row r="3713" spans="11:16">
      <c r="K3713" s="339">
        <v>49399</v>
      </c>
      <c r="L3713" s="171" t="s">
        <v>839</v>
      </c>
      <c r="N3713" s="171" t="s">
        <v>842</v>
      </c>
      <c r="O3713" s="171" t="s">
        <v>843</v>
      </c>
      <c r="P3713" s="171" t="s">
        <v>841</v>
      </c>
    </row>
    <row r="3714" spans="11:16">
      <c r="K3714" s="339">
        <v>49400</v>
      </c>
      <c r="L3714" s="171" t="s">
        <v>840</v>
      </c>
      <c r="N3714" s="171" t="s">
        <v>842</v>
      </c>
      <c r="O3714" s="171" t="s">
        <v>843</v>
      </c>
      <c r="P3714" s="171" t="s">
        <v>770</v>
      </c>
    </row>
    <row r="3715" spans="11:16">
      <c r="K3715" s="339">
        <v>49401</v>
      </c>
      <c r="L3715" s="171" t="s">
        <v>833</v>
      </c>
      <c r="N3715" s="171" t="s">
        <v>770</v>
      </c>
      <c r="O3715" s="171" t="s">
        <v>842</v>
      </c>
      <c r="P3715" s="171" t="s">
        <v>843</v>
      </c>
    </row>
    <row r="3716" spans="11:16">
      <c r="K3716" s="339">
        <v>49402</v>
      </c>
      <c r="L3716" s="171" t="s">
        <v>835</v>
      </c>
      <c r="N3716" s="171" t="s">
        <v>841</v>
      </c>
      <c r="O3716" s="171" t="s">
        <v>842</v>
      </c>
      <c r="P3716" s="171" t="s">
        <v>843</v>
      </c>
    </row>
    <row r="3717" spans="11:16">
      <c r="K3717" s="339">
        <v>49403</v>
      </c>
      <c r="L3717" s="171" t="s">
        <v>836</v>
      </c>
      <c r="N3717" s="171" t="s">
        <v>841</v>
      </c>
      <c r="O3717" s="171" t="s">
        <v>842</v>
      </c>
      <c r="P3717" s="171" t="s">
        <v>772</v>
      </c>
    </row>
    <row r="3718" spans="11:16">
      <c r="K3718" s="339">
        <v>49404</v>
      </c>
      <c r="L3718" s="171" t="s">
        <v>837</v>
      </c>
      <c r="N3718" s="171" t="s">
        <v>841</v>
      </c>
      <c r="O3718" s="171" t="s">
        <v>842</v>
      </c>
      <c r="P3718" s="171" t="s">
        <v>843</v>
      </c>
    </row>
    <row r="3719" spans="11:16">
      <c r="K3719" s="339">
        <v>49405</v>
      </c>
      <c r="L3719" s="171" t="s">
        <v>838</v>
      </c>
      <c r="N3719" s="171" t="s">
        <v>841</v>
      </c>
      <c r="O3719" s="171" t="s">
        <v>842</v>
      </c>
      <c r="P3719" s="171" t="s">
        <v>843</v>
      </c>
    </row>
    <row r="3720" spans="11:16">
      <c r="K3720" s="339">
        <v>49406</v>
      </c>
      <c r="L3720" s="171" t="s">
        <v>839</v>
      </c>
      <c r="N3720" s="171" t="s">
        <v>841</v>
      </c>
      <c r="O3720" s="171" t="s">
        <v>842</v>
      </c>
      <c r="P3720" s="171" t="s">
        <v>843</v>
      </c>
    </row>
    <row r="3721" spans="11:16">
      <c r="K3721" s="339">
        <v>49407</v>
      </c>
      <c r="L3721" s="171" t="s">
        <v>840</v>
      </c>
      <c r="N3721" s="171" t="s">
        <v>770</v>
      </c>
      <c r="O3721" s="171" t="s">
        <v>771</v>
      </c>
      <c r="P3721" s="171" t="s">
        <v>843</v>
      </c>
    </row>
    <row r="3722" spans="11:16">
      <c r="K3722" s="339">
        <v>49408</v>
      </c>
      <c r="L3722" s="171" t="s">
        <v>833</v>
      </c>
      <c r="N3722" s="171" t="s">
        <v>843</v>
      </c>
      <c r="O3722" s="171" t="s">
        <v>841</v>
      </c>
      <c r="P3722" s="171" t="s">
        <v>842</v>
      </c>
    </row>
    <row r="3723" spans="11:16">
      <c r="K3723" s="339">
        <v>49409</v>
      </c>
      <c r="L3723" s="171" t="s">
        <v>835</v>
      </c>
      <c r="N3723" s="171" t="s">
        <v>843</v>
      </c>
      <c r="O3723" s="171" t="s">
        <v>841</v>
      </c>
      <c r="P3723" s="171" t="s">
        <v>842</v>
      </c>
    </row>
    <row r="3724" spans="11:16">
      <c r="K3724" s="339">
        <v>49410</v>
      </c>
      <c r="L3724" s="171" t="s">
        <v>836</v>
      </c>
      <c r="N3724" s="171" t="s">
        <v>843</v>
      </c>
      <c r="O3724" s="171" t="s">
        <v>841</v>
      </c>
      <c r="P3724" s="171" t="s">
        <v>842</v>
      </c>
    </row>
    <row r="3725" spans="11:16">
      <c r="K3725" s="339">
        <v>49411</v>
      </c>
      <c r="L3725" s="171" t="s">
        <v>837</v>
      </c>
      <c r="N3725" s="171" t="s">
        <v>843</v>
      </c>
      <c r="O3725" s="171" t="s">
        <v>841</v>
      </c>
      <c r="P3725" s="171" t="s">
        <v>842</v>
      </c>
    </row>
    <row r="3726" spans="11:16">
      <c r="K3726" s="339">
        <v>49412</v>
      </c>
      <c r="L3726" s="171" t="s">
        <v>838</v>
      </c>
      <c r="N3726" s="171" t="s">
        <v>772</v>
      </c>
      <c r="O3726" s="171" t="s">
        <v>841</v>
      </c>
      <c r="P3726" s="171" t="s">
        <v>842</v>
      </c>
    </row>
    <row r="3727" spans="11:16">
      <c r="K3727" s="339">
        <v>49413</v>
      </c>
      <c r="L3727" s="171" t="s">
        <v>839</v>
      </c>
      <c r="N3727" s="171" t="s">
        <v>772</v>
      </c>
      <c r="O3727" s="171" t="s">
        <v>841</v>
      </c>
      <c r="P3727" s="171" t="s">
        <v>842</v>
      </c>
    </row>
    <row r="3728" spans="11:16">
      <c r="K3728" s="339">
        <v>49414</v>
      </c>
      <c r="L3728" s="171" t="s">
        <v>840</v>
      </c>
      <c r="N3728" s="171" t="s">
        <v>843</v>
      </c>
      <c r="O3728" s="171" t="s">
        <v>841</v>
      </c>
      <c r="P3728" s="171" t="s">
        <v>842</v>
      </c>
    </row>
    <row r="3729" spans="11:16">
      <c r="K3729" s="339">
        <v>49415</v>
      </c>
      <c r="L3729" s="171" t="s">
        <v>833</v>
      </c>
      <c r="N3729" s="171" t="s">
        <v>842</v>
      </c>
      <c r="O3729" s="171" t="s">
        <v>843</v>
      </c>
      <c r="P3729" s="171" t="s">
        <v>841</v>
      </c>
    </row>
    <row r="3730" spans="11:16">
      <c r="K3730" s="339">
        <v>49416</v>
      </c>
      <c r="L3730" s="171" t="s">
        <v>835</v>
      </c>
      <c r="N3730" s="171" t="s">
        <v>842</v>
      </c>
      <c r="O3730" s="171" t="s">
        <v>843</v>
      </c>
      <c r="P3730" s="171" t="s">
        <v>841</v>
      </c>
    </row>
    <row r="3731" spans="11:16">
      <c r="K3731" s="339">
        <v>49417</v>
      </c>
      <c r="L3731" s="171" t="s">
        <v>836</v>
      </c>
      <c r="N3731" s="171" t="s">
        <v>842</v>
      </c>
      <c r="O3731" s="171" t="s">
        <v>843</v>
      </c>
      <c r="P3731" s="171" t="s">
        <v>770</v>
      </c>
    </row>
    <row r="3732" spans="11:16">
      <c r="K3732" s="339">
        <v>49418</v>
      </c>
      <c r="L3732" s="171" t="s">
        <v>837</v>
      </c>
      <c r="N3732" s="171" t="s">
        <v>771</v>
      </c>
      <c r="O3732" s="171" t="s">
        <v>843</v>
      </c>
      <c r="P3732" s="171" t="s">
        <v>841</v>
      </c>
    </row>
    <row r="3733" spans="11:16">
      <c r="K3733" s="339">
        <v>49419</v>
      </c>
      <c r="L3733" s="171" t="s">
        <v>838</v>
      </c>
      <c r="N3733" s="171" t="s">
        <v>842</v>
      </c>
      <c r="O3733" s="171" t="s">
        <v>843</v>
      </c>
      <c r="P3733" s="171" t="s">
        <v>841</v>
      </c>
    </row>
    <row r="3734" spans="11:16">
      <c r="K3734" s="339">
        <v>49420</v>
      </c>
      <c r="L3734" s="171" t="s">
        <v>839</v>
      </c>
      <c r="N3734" s="171" t="s">
        <v>842</v>
      </c>
      <c r="O3734" s="171" t="s">
        <v>843</v>
      </c>
      <c r="P3734" s="171" t="s">
        <v>770</v>
      </c>
    </row>
    <row r="3735" spans="11:16">
      <c r="K3735" s="339">
        <v>49421</v>
      </c>
      <c r="L3735" s="171" t="s">
        <v>840</v>
      </c>
      <c r="N3735" s="171" t="s">
        <v>842</v>
      </c>
      <c r="O3735" s="171" t="s">
        <v>843</v>
      </c>
      <c r="P3735" s="171" t="s">
        <v>841</v>
      </c>
    </row>
    <row r="3736" spans="11:16">
      <c r="K3736" s="339">
        <v>49422</v>
      </c>
      <c r="L3736" s="171" t="s">
        <v>833</v>
      </c>
      <c r="N3736" s="171" t="s">
        <v>841</v>
      </c>
      <c r="O3736" s="171" t="s">
        <v>842</v>
      </c>
      <c r="P3736" s="171" t="s">
        <v>843</v>
      </c>
    </row>
    <row r="3737" spans="11:16">
      <c r="K3737" s="339">
        <v>49423</v>
      </c>
      <c r="L3737" s="171" t="s">
        <v>835</v>
      </c>
      <c r="N3737" s="171" t="s">
        <v>841</v>
      </c>
      <c r="O3737" s="171" t="s">
        <v>842</v>
      </c>
      <c r="P3737" s="171" t="s">
        <v>843</v>
      </c>
    </row>
    <row r="3738" spans="11:16">
      <c r="K3738" s="339">
        <v>49424</v>
      </c>
      <c r="L3738" s="171" t="s">
        <v>836</v>
      </c>
      <c r="N3738" s="171" t="s">
        <v>770</v>
      </c>
      <c r="O3738" s="171" t="s">
        <v>771</v>
      </c>
      <c r="P3738" s="171" t="s">
        <v>843</v>
      </c>
    </row>
    <row r="3739" spans="11:16">
      <c r="K3739" s="339">
        <v>49425</v>
      </c>
      <c r="L3739" s="171" t="s">
        <v>837</v>
      </c>
      <c r="N3739" s="171" t="s">
        <v>841</v>
      </c>
      <c r="O3739" s="171" t="s">
        <v>842</v>
      </c>
      <c r="P3739" s="171" t="s">
        <v>843</v>
      </c>
    </row>
    <row r="3740" spans="11:16">
      <c r="K3740" s="339">
        <v>49426</v>
      </c>
      <c r="L3740" s="171" t="s">
        <v>838</v>
      </c>
      <c r="N3740" s="171" t="s">
        <v>841</v>
      </c>
      <c r="O3740" s="171" t="s">
        <v>842</v>
      </c>
      <c r="P3740" s="171" t="s">
        <v>843</v>
      </c>
    </row>
    <row r="3741" spans="11:16">
      <c r="K3741" s="339">
        <v>49427</v>
      </c>
      <c r="L3741" s="171" t="s">
        <v>839</v>
      </c>
      <c r="N3741" s="171" t="s">
        <v>841</v>
      </c>
      <c r="O3741" s="171" t="s">
        <v>842</v>
      </c>
      <c r="P3741" s="171" t="s">
        <v>843</v>
      </c>
    </row>
    <row r="3742" spans="11:16">
      <c r="K3742" s="339">
        <v>49428</v>
      </c>
      <c r="L3742" s="171" t="s">
        <v>840</v>
      </c>
      <c r="N3742" s="171" t="s">
        <v>841</v>
      </c>
      <c r="O3742" s="171" t="s">
        <v>842</v>
      </c>
      <c r="P3742" s="171" t="s">
        <v>843</v>
      </c>
    </row>
    <row r="3743" spans="11:16">
      <c r="K3743" s="339">
        <v>49429</v>
      </c>
      <c r="L3743" s="171" t="s">
        <v>833</v>
      </c>
      <c r="N3743" s="171" t="s">
        <v>772</v>
      </c>
      <c r="O3743" s="171" t="s">
        <v>841</v>
      </c>
      <c r="P3743" s="171" t="s">
        <v>842</v>
      </c>
    </row>
    <row r="3744" spans="11:16">
      <c r="K3744" s="339">
        <v>49430</v>
      </c>
      <c r="L3744" s="171" t="s">
        <v>835</v>
      </c>
      <c r="N3744" s="171" t="s">
        <v>772</v>
      </c>
      <c r="O3744" s="171" t="s">
        <v>841</v>
      </c>
      <c r="P3744" s="171" t="s">
        <v>842</v>
      </c>
    </row>
    <row r="3745" spans="11:16">
      <c r="K3745" s="339">
        <v>49431</v>
      </c>
      <c r="L3745" s="171" t="s">
        <v>836</v>
      </c>
      <c r="N3745" s="171" t="s">
        <v>843</v>
      </c>
      <c r="O3745" s="171" t="s">
        <v>841</v>
      </c>
      <c r="P3745" s="171" t="s">
        <v>842</v>
      </c>
    </row>
    <row r="3746" spans="11:16">
      <c r="K3746" s="339">
        <v>49432</v>
      </c>
      <c r="L3746" s="171" t="s">
        <v>837</v>
      </c>
      <c r="N3746" s="171" t="s">
        <v>843</v>
      </c>
      <c r="O3746" s="171" t="s">
        <v>841</v>
      </c>
      <c r="P3746" s="171" t="s">
        <v>842</v>
      </c>
    </row>
    <row r="3747" spans="11:16">
      <c r="K3747" s="339">
        <v>49433</v>
      </c>
      <c r="L3747" s="171" t="s">
        <v>838</v>
      </c>
      <c r="N3747" s="171" t="s">
        <v>843</v>
      </c>
      <c r="O3747" s="171" t="s">
        <v>841</v>
      </c>
      <c r="P3747" s="171" t="s">
        <v>842</v>
      </c>
    </row>
    <row r="3748" spans="11:16">
      <c r="K3748" s="339">
        <v>49434</v>
      </c>
      <c r="L3748" s="171" t="s">
        <v>839</v>
      </c>
      <c r="N3748" s="171" t="s">
        <v>772</v>
      </c>
      <c r="O3748" s="171" t="s">
        <v>841</v>
      </c>
      <c r="P3748" s="171" t="s">
        <v>842</v>
      </c>
    </row>
    <row r="3749" spans="11:16">
      <c r="K3749" s="339">
        <v>49435</v>
      </c>
      <c r="L3749" s="171" t="s">
        <v>840</v>
      </c>
      <c r="N3749" s="171" t="s">
        <v>843</v>
      </c>
      <c r="O3749" s="171" t="s">
        <v>841</v>
      </c>
      <c r="P3749" s="171" t="s">
        <v>842</v>
      </c>
    </row>
    <row r="3750" spans="11:16">
      <c r="K3750" s="339">
        <v>49436</v>
      </c>
      <c r="L3750" s="171" t="s">
        <v>833</v>
      </c>
      <c r="N3750" s="171" t="s">
        <v>842</v>
      </c>
      <c r="O3750" s="171" t="s">
        <v>843</v>
      </c>
      <c r="P3750" s="171" t="s">
        <v>841</v>
      </c>
    </row>
    <row r="3751" spans="11:16">
      <c r="K3751" s="339">
        <v>49437</v>
      </c>
      <c r="L3751" s="171" t="s">
        <v>835</v>
      </c>
      <c r="N3751" s="171" t="s">
        <v>842</v>
      </c>
      <c r="O3751" s="171" t="s">
        <v>843</v>
      </c>
      <c r="P3751" s="171" t="s">
        <v>841</v>
      </c>
    </row>
    <row r="3752" spans="11:16">
      <c r="K3752" s="339">
        <v>49438</v>
      </c>
      <c r="L3752" s="171" t="s">
        <v>836</v>
      </c>
      <c r="N3752" s="171" t="s">
        <v>842</v>
      </c>
      <c r="O3752" s="171" t="s">
        <v>772</v>
      </c>
      <c r="P3752" s="171" t="s">
        <v>841</v>
      </c>
    </row>
    <row r="3753" spans="11:16">
      <c r="K3753" s="339">
        <v>49439</v>
      </c>
      <c r="L3753" s="171" t="s">
        <v>837</v>
      </c>
      <c r="N3753" s="171" t="s">
        <v>842</v>
      </c>
      <c r="O3753" s="171" t="s">
        <v>843</v>
      </c>
      <c r="P3753" s="171" t="s">
        <v>841</v>
      </c>
    </row>
    <row r="3754" spans="11:16">
      <c r="K3754" s="339">
        <v>49440</v>
      </c>
      <c r="L3754" s="171" t="s">
        <v>838</v>
      </c>
      <c r="N3754" s="171" t="s">
        <v>842</v>
      </c>
      <c r="O3754" s="171" t="s">
        <v>843</v>
      </c>
      <c r="P3754" s="171" t="s">
        <v>841</v>
      </c>
    </row>
    <row r="3755" spans="11:16">
      <c r="K3755" s="339">
        <v>49441</v>
      </c>
      <c r="L3755" s="171" t="s">
        <v>839</v>
      </c>
      <c r="N3755" s="171" t="s">
        <v>842</v>
      </c>
      <c r="O3755" s="171" t="s">
        <v>843</v>
      </c>
      <c r="P3755" s="171" t="s">
        <v>770</v>
      </c>
    </row>
    <row r="3756" spans="11:16">
      <c r="K3756" s="339">
        <v>49442</v>
      </c>
      <c r="L3756" s="171" t="s">
        <v>840</v>
      </c>
      <c r="N3756" s="171" t="s">
        <v>842</v>
      </c>
      <c r="O3756" s="171" t="s">
        <v>843</v>
      </c>
      <c r="P3756" s="171" t="s">
        <v>770</v>
      </c>
    </row>
    <row r="3757" spans="11:16">
      <c r="K3757" s="339">
        <v>49443</v>
      </c>
      <c r="L3757" s="171" t="s">
        <v>833</v>
      </c>
      <c r="N3757" s="171" t="s">
        <v>841</v>
      </c>
      <c r="O3757" s="171" t="s">
        <v>842</v>
      </c>
      <c r="P3757" s="171" t="s">
        <v>843</v>
      </c>
    </row>
    <row r="3758" spans="11:16">
      <c r="K3758" s="339">
        <v>49444</v>
      </c>
      <c r="L3758" s="171" t="s">
        <v>835</v>
      </c>
      <c r="N3758" s="171" t="s">
        <v>841</v>
      </c>
      <c r="O3758" s="171" t="s">
        <v>771</v>
      </c>
      <c r="P3758" s="171" t="s">
        <v>772</v>
      </c>
    </row>
    <row r="3759" spans="11:16">
      <c r="K3759" s="339">
        <v>49445</v>
      </c>
      <c r="L3759" s="171" t="s">
        <v>836</v>
      </c>
      <c r="N3759" s="171" t="s">
        <v>841</v>
      </c>
      <c r="O3759" s="171" t="s">
        <v>771</v>
      </c>
      <c r="P3759" s="171" t="s">
        <v>843</v>
      </c>
    </row>
    <row r="3760" spans="11:16">
      <c r="K3760" s="339">
        <v>49446</v>
      </c>
      <c r="L3760" s="171" t="s">
        <v>837</v>
      </c>
      <c r="N3760" s="171" t="s">
        <v>841</v>
      </c>
      <c r="O3760" s="171" t="s">
        <v>771</v>
      </c>
      <c r="P3760" s="171" t="s">
        <v>843</v>
      </c>
    </row>
    <row r="3761" spans="11:16">
      <c r="K3761" s="339">
        <v>49447</v>
      </c>
      <c r="L3761" s="171" t="s">
        <v>838</v>
      </c>
      <c r="N3761" s="171" t="s">
        <v>841</v>
      </c>
      <c r="O3761" s="171" t="s">
        <v>842</v>
      </c>
      <c r="P3761" s="171" t="s">
        <v>843</v>
      </c>
    </row>
    <row r="3762" spans="11:16">
      <c r="K3762" s="339">
        <v>49448</v>
      </c>
      <c r="L3762" s="171" t="s">
        <v>839</v>
      </c>
      <c r="N3762" s="171" t="s">
        <v>841</v>
      </c>
      <c r="O3762" s="171" t="s">
        <v>842</v>
      </c>
      <c r="P3762" s="171" t="s">
        <v>843</v>
      </c>
    </row>
    <row r="3763" spans="11:16">
      <c r="K3763" s="339">
        <v>49449</v>
      </c>
      <c r="L3763" s="171" t="s">
        <v>840</v>
      </c>
      <c r="N3763" s="171" t="s">
        <v>841</v>
      </c>
      <c r="O3763" s="171" t="s">
        <v>842</v>
      </c>
      <c r="P3763" s="171" t="s">
        <v>772</v>
      </c>
    </row>
    <row r="3764" spans="11:16">
      <c r="K3764" s="339">
        <v>49450</v>
      </c>
      <c r="L3764" s="171" t="s">
        <v>833</v>
      </c>
      <c r="N3764" s="171" t="s">
        <v>843</v>
      </c>
      <c r="O3764" s="171" t="s">
        <v>841</v>
      </c>
      <c r="P3764" s="171" t="s">
        <v>842</v>
      </c>
    </row>
    <row r="3765" spans="11:16">
      <c r="K3765" s="339">
        <v>49451</v>
      </c>
      <c r="L3765" s="171" t="s">
        <v>835</v>
      </c>
      <c r="N3765" s="171" t="s">
        <v>843</v>
      </c>
      <c r="O3765" s="171" t="s">
        <v>841</v>
      </c>
      <c r="P3765" s="171" t="s">
        <v>842</v>
      </c>
    </row>
    <row r="3766" spans="11:16">
      <c r="K3766" s="339">
        <v>49452</v>
      </c>
      <c r="L3766" s="171" t="s">
        <v>836</v>
      </c>
      <c r="N3766" s="171" t="s">
        <v>843</v>
      </c>
      <c r="O3766" s="171" t="s">
        <v>841</v>
      </c>
      <c r="P3766" s="171" t="s">
        <v>842</v>
      </c>
    </row>
    <row r="3767" spans="11:16">
      <c r="K3767" s="339">
        <v>49453</v>
      </c>
      <c r="L3767" s="171" t="s">
        <v>837</v>
      </c>
      <c r="N3767" s="171" t="s">
        <v>843</v>
      </c>
      <c r="O3767" s="171" t="s">
        <v>841</v>
      </c>
      <c r="P3767" s="171" t="s">
        <v>771</v>
      </c>
    </row>
    <row r="3768" spans="11:16">
      <c r="K3768" s="339">
        <v>49454</v>
      </c>
      <c r="L3768" s="171" t="s">
        <v>838</v>
      </c>
      <c r="N3768" s="171" t="s">
        <v>843</v>
      </c>
      <c r="O3768" s="171" t="s">
        <v>841</v>
      </c>
      <c r="P3768" s="171" t="s">
        <v>842</v>
      </c>
    </row>
    <row r="3769" spans="11:16">
      <c r="K3769" s="339">
        <v>49455</v>
      </c>
      <c r="L3769" s="171" t="s">
        <v>839</v>
      </c>
      <c r="N3769" s="171" t="s">
        <v>843</v>
      </c>
      <c r="O3769" s="171" t="s">
        <v>841</v>
      </c>
      <c r="P3769" s="171" t="s">
        <v>842</v>
      </c>
    </row>
    <row r="3770" spans="11:16">
      <c r="K3770" s="339">
        <v>49456</v>
      </c>
      <c r="L3770" s="171" t="s">
        <v>840</v>
      </c>
      <c r="N3770" s="171" t="s">
        <v>843</v>
      </c>
      <c r="O3770" s="171" t="s">
        <v>841</v>
      </c>
      <c r="P3770" s="171" t="s">
        <v>842</v>
      </c>
    </row>
    <row r="3771" spans="11:16">
      <c r="K3771" s="339">
        <v>49457</v>
      </c>
      <c r="L3771" s="171" t="s">
        <v>833</v>
      </c>
      <c r="N3771" s="171" t="s">
        <v>771</v>
      </c>
      <c r="O3771" s="171" t="s">
        <v>843</v>
      </c>
      <c r="P3771" s="171" t="s">
        <v>841</v>
      </c>
    </row>
    <row r="3772" spans="11:16">
      <c r="K3772" s="339">
        <v>49458</v>
      </c>
      <c r="L3772" s="171" t="s">
        <v>835</v>
      </c>
      <c r="N3772" s="171" t="s">
        <v>842</v>
      </c>
      <c r="O3772" s="171" t="s">
        <v>843</v>
      </c>
      <c r="P3772" s="171" t="s">
        <v>841</v>
      </c>
    </row>
    <row r="3773" spans="11:16">
      <c r="K3773" s="339">
        <v>49459</v>
      </c>
      <c r="L3773" s="171" t="s">
        <v>836</v>
      </c>
      <c r="N3773" s="171" t="s">
        <v>842</v>
      </c>
      <c r="O3773" s="171" t="s">
        <v>772</v>
      </c>
      <c r="P3773" s="171" t="s">
        <v>841</v>
      </c>
    </row>
    <row r="3774" spans="11:16">
      <c r="K3774" s="339">
        <v>49460</v>
      </c>
      <c r="L3774" s="171" t="s">
        <v>837</v>
      </c>
      <c r="N3774" s="171" t="s">
        <v>842</v>
      </c>
      <c r="O3774" s="171" t="s">
        <v>843</v>
      </c>
      <c r="P3774" s="171" t="s">
        <v>841</v>
      </c>
    </row>
    <row r="3775" spans="11:16">
      <c r="K3775" s="339">
        <v>49461</v>
      </c>
      <c r="L3775" s="171" t="s">
        <v>838</v>
      </c>
      <c r="N3775" s="171" t="s">
        <v>842</v>
      </c>
      <c r="O3775" s="171" t="s">
        <v>843</v>
      </c>
      <c r="P3775" s="171" t="s">
        <v>841</v>
      </c>
    </row>
    <row r="3776" spans="11:16">
      <c r="K3776" s="339">
        <v>49462</v>
      </c>
      <c r="L3776" s="171" t="s">
        <v>839</v>
      </c>
      <c r="N3776" s="171" t="s">
        <v>842</v>
      </c>
      <c r="O3776" s="171" t="s">
        <v>843</v>
      </c>
      <c r="P3776" s="171" t="s">
        <v>841</v>
      </c>
    </row>
    <row r="3777" spans="11:16">
      <c r="K3777" s="339">
        <v>49463</v>
      </c>
      <c r="L3777" s="171" t="s">
        <v>840</v>
      </c>
      <c r="N3777" s="171" t="s">
        <v>842</v>
      </c>
      <c r="O3777" s="171" t="s">
        <v>843</v>
      </c>
      <c r="P3777" s="171" t="s">
        <v>841</v>
      </c>
    </row>
    <row r="3778" spans="11:16">
      <c r="K3778" s="339">
        <v>49464</v>
      </c>
      <c r="L3778" s="171" t="s">
        <v>833</v>
      </c>
      <c r="N3778" s="171" t="s">
        <v>841</v>
      </c>
      <c r="O3778" s="171" t="s">
        <v>842</v>
      </c>
      <c r="P3778" s="171" t="s">
        <v>772</v>
      </c>
    </row>
    <row r="3779" spans="11:16">
      <c r="K3779" s="339">
        <v>49465</v>
      </c>
      <c r="L3779" s="171" t="s">
        <v>835</v>
      </c>
      <c r="N3779" s="171" t="s">
        <v>841</v>
      </c>
      <c r="O3779" s="171" t="s">
        <v>842</v>
      </c>
      <c r="P3779" s="171" t="s">
        <v>843</v>
      </c>
    </row>
    <row r="3780" spans="11:16">
      <c r="K3780" s="339">
        <v>49466</v>
      </c>
      <c r="L3780" s="171" t="s">
        <v>836</v>
      </c>
      <c r="N3780" s="171" t="s">
        <v>841</v>
      </c>
      <c r="O3780" s="171" t="s">
        <v>842</v>
      </c>
      <c r="P3780" s="171" t="s">
        <v>843</v>
      </c>
    </row>
    <row r="3781" spans="11:16">
      <c r="K3781" s="339">
        <v>49467</v>
      </c>
      <c r="L3781" s="171" t="s">
        <v>837</v>
      </c>
      <c r="N3781" s="171" t="s">
        <v>841</v>
      </c>
      <c r="O3781" s="171" t="s">
        <v>842</v>
      </c>
      <c r="P3781" s="171" t="s">
        <v>843</v>
      </c>
    </row>
    <row r="3782" spans="11:16">
      <c r="K3782" s="339">
        <v>49468</v>
      </c>
      <c r="L3782" s="171" t="s">
        <v>838</v>
      </c>
      <c r="N3782" s="171" t="s">
        <v>841</v>
      </c>
      <c r="O3782" s="171" t="s">
        <v>842</v>
      </c>
      <c r="P3782" s="171" t="s">
        <v>843</v>
      </c>
    </row>
    <row r="3783" spans="11:16">
      <c r="K3783" s="339">
        <v>49469</v>
      </c>
      <c r="L3783" s="171" t="s">
        <v>839</v>
      </c>
      <c r="N3783" s="171" t="s">
        <v>841</v>
      </c>
      <c r="O3783" s="171" t="s">
        <v>842</v>
      </c>
      <c r="P3783" s="171" t="s">
        <v>843</v>
      </c>
    </row>
    <row r="3784" spans="11:16">
      <c r="K3784" s="339">
        <v>49470</v>
      </c>
      <c r="L3784" s="171" t="s">
        <v>840</v>
      </c>
      <c r="N3784" s="171" t="s">
        <v>841</v>
      </c>
      <c r="O3784" s="171" t="s">
        <v>842</v>
      </c>
      <c r="P3784" s="171" t="s">
        <v>843</v>
      </c>
    </row>
    <row r="3785" spans="11:16">
      <c r="K3785" s="339">
        <v>49471</v>
      </c>
      <c r="L3785" s="171" t="s">
        <v>833</v>
      </c>
      <c r="N3785" s="171" t="s">
        <v>843</v>
      </c>
      <c r="O3785" s="171" t="s">
        <v>770</v>
      </c>
      <c r="P3785" s="171" t="s">
        <v>842</v>
      </c>
    </row>
    <row r="3786" spans="11:16">
      <c r="K3786" s="339">
        <v>49472</v>
      </c>
      <c r="L3786" s="171" t="s">
        <v>835</v>
      </c>
      <c r="N3786" s="171" t="s">
        <v>843</v>
      </c>
      <c r="O3786" s="171" t="s">
        <v>841</v>
      </c>
      <c r="P3786" s="171" t="s">
        <v>842</v>
      </c>
    </row>
    <row r="3787" spans="11:16">
      <c r="K3787" s="339">
        <v>49473</v>
      </c>
      <c r="L3787" s="171" t="s">
        <v>836</v>
      </c>
      <c r="N3787" s="171" t="s">
        <v>843</v>
      </c>
      <c r="O3787" s="171" t="s">
        <v>841</v>
      </c>
      <c r="P3787" s="171" t="s">
        <v>842</v>
      </c>
    </row>
    <row r="3788" spans="11:16">
      <c r="K3788" s="339">
        <v>49474</v>
      </c>
      <c r="L3788" s="171" t="s">
        <v>837</v>
      </c>
      <c r="N3788" s="171" t="s">
        <v>843</v>
      </c>
      <c r="O3788" s="171" t="s">
        <v>841</v>
      </c>
      <c r="P3788" s="171" t="s">
        <v>842</v>
      </c>
    </row>
    <row r="3789" spans="11:16">
      <c r="K3789" s="339">
        <v>49475</v>
      </c>
      <c r="L3789" s="171" t="s">
        <v>838</v>
      </c>
      <c r="N3789" s="171" t="s">
        <v>843</v>
      </c>
      <c r="O3789" s="171" t="s">
        <v>841</v>
      </c>
      <c r="P3789" s="171" t="s">
        <v>842</v>
      </c>
    </row>
    <row r="3790" spans="11:16">
      <c r="K3790" s="339">
        <v>49476</v>
      </c>
      <c r="L3790" s="171" t="s">
        <v>839</v>
      </c>
      <c r="N3790" s="171" t="s">
        <v>843</v>
      </c>
      <c r="O3790" s="171" t="s">
        <v>841</v>
      </c>
      <c r="P3790" s="171" t="s">
        <v>842</v>
      </c>
    </row>
    <row r="3791" spans="11:16">
      <c r="K3791" s="339">
        <v>49477</v>
      </c>
      <c r="L3791" s="171" t="s">
        <v>840</v>
      </c>
      <c r="N3791" s="171" t="s">
        <v>843</v>
      </c>
      <c r="O3791" s="171" t="s">
        <v>841</v>
      </c>
      <c r="P3791" s="171" t="s">
        <v>771</v>
      </c>
    </row>
    <row r="3792" spans="11:16">
      <c r="K3792" s="339">
        <v>49478</v>
      </c>
      <c r="L3792" s="171" t="s">
        <v>833</v>
      </c>
      <c r="N3792" s="171" t="s">
        <v>771</v>
      </c>
      <c r="O3792" s="171" t="s">
        <v>843</v>
      </c>
      <c r="P3792" s="171" t="s">
        <v>841</v>
      </c>
    </row>
    <row r="3793" spans="11:16">
      <c r="K3793" s="339">
        <v>49479</v>
      </c>
      <c r="L3793" s="171" t="s">
        <v>835</v>
      </c>
      <c r="N3793" s="171" t="s">
        <v>842</v>
      </c>
      <c r="O3793" s="171" t="s">
        <v>843</v>
      </c>
      <c r="P3793" s="171" t="s">
        <v>841</v>
      </c>
    </row>
    <row r="3794" spans="11:16">
      <c r="K3794" s="339">
        <v>49480</v>
      </c>
      <c r="L3794" s="171" t="s">
        <v>836</v>
      </c>
      <c r="N3794" s="171" t="s">
        <v>842</v>
      </c>
      <c r="O3794" s="171" t="s">
        <v>843</v>
      </c>
      <c r="P3794" s="171" t="s">
        <v>770</v>
      </c>
    </row>
    <row r="3795" spans="11:16">
      <c r="K3795" s="339">
        <v>49481</v>
      </c>
      <c r="L3795" s="171" t="s">
        <v>837</v>
      </c>
      <c r="N3795" s="171" t="s">
        <v>842</v>
      </c>
      <c r="O3795" s="171" t="s">
        <v>843</v>
      </c>
      <c r="P3795" s="171" t="s">
        <v>841</v>
      </c>
    </row>
    <row r="3796" spans="11:16">
      <c r="K3796" s="339">
        <v>49482</v>
      </c>
      <c r="L3796" s="171" t="s">
        <v>838</v>
      </c>
      <c r="N3796" s="171" t="s">
        <v>842</v>
      </c>
      <c r="O3796" s="171" t="s">
        <v>843</v>
      </c>
      <c r="P3796" s="171" t="s">
        <v>841</v>
      </c>
    </row>
    <row r="3797" spans="11:16">
      <c r="K3797" s="339">
        <v>49483</v>
      </c>
      <c r="L3797" s="171" t="s">
        <v>839</v>
      </c>
      <c r="N3797" s="171" t="s">
        <v>842</v>
      </c>
      <c r="O3797" s="171" t="s">
        <v>843</v>
      </c>
      <c r="P3797" s="171" t="s">
        <v>841</v>
      </c>
    </row>
    <row r="3798" spans="11:16">
      <c r="K3798" s="339">
        <v>49484</v>
      </c>
      <c r="L3798" s="171" t="s">
        <v>840</v>
      </c>
      <c r="N3798" s="171" t="s">
        <v>771</v>
      </c>
      <c r="O3798" s="171" t="s">
        <v>772</v>
      </c>
      <c r="P3798" s="171" t="s">
        <v>841</v>
      </c>
    </row>
    <row r="3799" spans="11:16">
      <c r="K3799" s="339">
        <v>49485</v>
      </c>
      <c r="L3799" s="171" t="s">
        <v>833</v>
      </c>
      <c r="N3799" s="171" t="s">
        <v>841</v>
      </c>
      <c r="O3799" s="171" t="s">
        <v>842</v>
      </c>
      <c r="P3799" s="171" t="s">
        <v>843</v>
      </c>
    </row>
    <row r="3800" spans="11:16">
      <c r="K3800" s="339">
        <v>49486</v>
      </c>
      <c r="L3800" s="171" t="s">
        <v>835</v>
      </c>
      <c r="N3800" s="171" t="s">
        <v>841</v>
      </c>
      <c r="O3800" s="171" t="s">
        <v>842</v>
      </c>
      <c r="P3800" s="171" t="s">
        <v>843</v>
      </c>
    </row>
    <row r="3801" spans="11:16">
      <c r="K3801" s="339">
        <v>49487</v>
      </c>
      <c r="L3801" s="171" t="s">
        <v>836</v>
      </c>
      <c r="N3801" s="171" t="s">
        <v>841</v>
      </c>
      <c r="O3801" s="171" t="s">
        <v>842</v>
      </c>
      <c r="P3801" s="171" t="s">
        <v>843</v>
      </c>
    </row>
    <row r="3802" spans="11:16">
      <c r="K3802" s="339">
        <v>49488</v>
      </c>
      <c r="L3802" s="171" t="s">
        <v>837</v>
      </c>
      <c r="N3802" s="171" t="s">
        <v>841</v>
      </c>
      <c r="O3802" s="171" t="s">
        <v>842</v>
      </c>
      <c r="P3802" s="171" t="s">
        <v>843</v>
      </c>
    </row>
    <row r="3803" spans="11:16">
      <c r="K3803" s="339">
        <v>49489</v>
      </c>
      <c r="L3803" s="171" t="s">
        <v>838</v>
      </c>
      <c r="N3803" s="171" t="s">
        <v>770</v>
      </c>
      <c r="O3803" s="171" t="s">
        <v>842</v>
      </c>
      <c r="P3803" s="171" t="s">
        <v>843</v>
      </c>
    </row>
    <row r="3804" spans="11:16">
      <c r="K3804" s="339">
        <v>49490</v>
      </c>
      <c r="L3804" s="171" t="s">
        <v>839</v>
      </c>
      <c r="N3804" s="171" t="s">
        <v>770</v>
      </c>
      <c r="O3804" s="171" t="s">
        <v>842</v>
      </c>
      <c r="P3804" s="171" t="s">
        <v>843</v>
      </c>
    </row>
    <row r="3805" spans="11:16">
      <c r="K3805" s="339">
        <v>49491</v>
      </c>
      <c r="L3805" s="171" t="s">
        <v>840</v>
      </c>
      <c r="N3805" s="171" t="s">
        <v>841</v>
      </c>
      <c r="O3805" s="171" t="s">
        <v>842</v>
      </c>
      <c r="P3805" s="171" t="s">
        <v>843</v>
      </c>
    </row>
    <row r="3806" spans="11:16">
      <c r="K3806" s="339">
        <v>49492</v>
      </c>
      <c r="L3806" s="171" t="s">
        <v>833</v>
      </c>
      <c r="N3806" s="171" t="s">
        <v>843</v>
      </c>
      <c r="O3806" s="171" t="s">
        <v>841</v>
      </c>
      <c r="P3806" s="171" t="s">
        <v>842</v>
      </c>
    </row>
    <row r="3807" spans="11:16">
      <c r="K3807" s="339">
        <v>49493</v>
      </c>
      <c r="L3807" s="171" t="s">
        <v>835</v>
      </c>
      <c r="N3807" s="171" t="s">
        <v>843</v>
      </c>
      <c r="O3807" s="171" t="s">
        <v>841</v>
      </c>
      <c r="P3807" s="171" t="s">
        <v>842</v>
      </c>
    </row>
    <row r="3808" spans="11:16">
      <c r="K3808" s="339">
        <v>49494</v>
      </c>
      <c r="L3808" s="171" t="s">
        <v>836</v>
      </c>
      <c r="N3808" s="171" t="s">
        <v>772</v>
      </c>
      <c r="O3808" s="171" t="s">
        <v>841</v>
      </c>
      <c r="P3808" s="171" t="s">
        <v>842</v>
      </c>
    </row>
    <row r="3809" spans="11:16">
      <c r="K3809" s="339">
        <v>49495</v>
      </c>
      <c r="L3809" s="171" t="s">
        <v>837</v>
      </c>
      <c r="N3809" s="171" t="s">
        <v>843</v>
      </c>
      <c r="O3809" s="171" t="s">
        <v>841</v>
      </c>
      <c r="P3809" s="171" t="s">
        <v>842</v>
      </c>
    </row>
    <row r="3810" spans="11:16">
      <c r="K3810" s="339">
        <v>49496</v>
      </c>
      <c r="L3810" s="171" t="s">
        <v>838</v>
      </c>
      <c r="N3810" s="171" t="s">
        <v>843</v>
      </c>
      <c r="O3810" s="171" t="s">
        <v>841</v>
      </c>
      <c r="P3810" s="171" t="s">
        <v>842</v>
      </c>
    </row>
    <row r="3811" spans="11:16">
      <c r="K3811" s="339">
        <v>49497</v>
      </c>
      <c r="L3811" s="171" t="s">
        <v>839</v>
      </c>
      <c r="N3811" s="171" t="s">
        <v>843</v>
      </c>
      <c r="O3811" s="171" t="s">
        <v>841</v>
      </c>
      <c r="P3811" s="171" t="s">
        <v>842</v>
      </c>
    </row>
    <row r="3812" spans="11:16">
      <c r="K3812" s="339">
        <v>49498</v>
      </c>
      <c r="L3812" s="171" t="s">
        <v>840</v>
      </c>
      <c r="N3812" s="171" t="s">
        <v>843</v>
      </c>
      <c r="O3812" s="171" t="s">
        <v>770</v>
      </c>
      <c r="P3812" s="171" t="s">
        <v>842</v>
      </c>
    </row>
    <row r="3813" spans="11:16">
      <c r="K3813" s="339">
        <v>49499</v>
      </c>
      <c r="L3813" s="171" t="s">
        <v>833</v>
      </c>
      <c r="N3813" s="171" t="s">
        <v>842</v>
      </c>
      <c r="O3813" s="171" t="s">
        <v>843</v>
      </c>
      <c r="P3813" s="171" t="s">
        <v>841</v>
      </c>
    </row>
    <row r="3814" spans="11:16">
      <c r="K3814" s="339">
        <v>49500</v>
      </c>
      <c r="L3814" s="171" t="s">
        <v>835</v>
      </c>
      <c r="N3814" s="171" t="s">
        <v>842</v>
      </c>
      <c r="O3814" s="171" t="s">
        <v>843</v>
      </c>
      <c r="P3814" s="171" t="s">
        <v>841</v>
      </c>
    </row>
    <row r="3815" spans="11:16">
      <c r="K3815" s="339">
        <v>49501</v>
      </c>
      <c r="L3815" s="171" t="s">
        <v>836</v>
      </c>
      <c r="N3815" s="171" t="s">
        <v>842</v>
      </c>
      <c r="O3815" s="171" t="s">
        <v>843</v>
      </c>
      <c r="P3815" s="171" t="s">
        <v>841</v>
      </c>
    </row>
    <row r="3816" spans="11:16">
      <c r="K3816" s="339">
        <v>49502</v>
      </c>
      <c r="L3816" s="171" t="s">
        <v>837</v>
      </c>
      <c r="N3816" s="171" t="s">
        <v>842</v>
      </c>
      <c r="O3816" s="171" t="s">
        <v>843</v>
      </c>
      <c r="P3816" s="171" t="s">
        <v>770</v>
      </c>
    </row>
    <row r="3817" spans="11:16">
      <c r="K3817" s="339">
        <v>49503</v>
      </c>
      <c r="L3817" s="171" t="s">
        <v>838</v>
      </c>
      <c r="N3817" s="171" t="s">
        <v>771</v>
      </c>
      <c r="O3817" s="171" t="s">
        <v>843</v>
      </c>
      <c r="P3817" s="171" t="s">
        <v>841</v>
      </c>
    </row>
    <row r="3818" spans="11:16">
      <c r="K3818" s="339">
        <v>49504</v>
      </c>
      <c r="L3818" s="171" t="s">
        <v>839</v>
      </c>
      <c r="N3818" s="171" t="s">
        <v>842</v>
      </c>
      <c r="O3818" s="171" t="s">
        <v>843</v>
      </c>
      <c r="P3818" s="171" t="s">
        <v>841</v>
      </c>
    </row>
    <row r="3819" spans="11:16">
      <c r="K3819" s="339">
        <v>49505</v>
      </c>
      <c r="L3819" s="171" t="s">
        <v>840</v>
      </c>
      <c r="N3819" s="171" t="s">
        <v>842</v>
      </c>
      <c r="O3819" s="171" t="s">
        <v>843</v>
      </c>
      <c r="P3819" s="171" t="s">
        <v>841</v>
      </c>
    </row>
    <row r="3820" spans="11:16">
      <c r="K3820" s="339">
        <v>49506</v>
      </c>
      <c r="L3820" s="171" t="s">
        <v>833</v>
      </c>
      <c r="N3820" s="171" t="s">
        <v>841</v>
      </c>
      <c r="O3820" s="171" t="s">
        <v>842</v>
      </c>
      <c r="P3820" s="171" t="s">
        <v>843</v>
      </c>
    </row>
    <row r="3821" spans="11:16">
      <c r="K3821" s="339">
        <v>49507</v>
      </c>
      <c r="L3821" s="171" t="s">
        <v>835</v>
      </c>
      <c r="N3821" s="171" t="s">
        <v>841</v>
      </c>
      <c r="O3821" s="171" t="s">
        <v>842</v>
      </c>
      <c r="P3821" s="171" t="s">
        <v>772</v>
      </c>
    </row>
    <row r="3822" spans="11:16">
      <c r="K3822" s="339">
        <v>49508</v>
      </c>
      <c r="L3822" s="171" t="s">
        <v>836</v>
      </c>
      <c r="N3822" s="171" t="s">
        <v>841</v>
      </c>
      <c r="O3822" s="171" t="s">
        <v>842</v>
      </c>
      <c r="P3822" s="171" t="s">
        <v>772</v>
      </c>
    </row>
    <row r="3823" spans="11:16">
      <c r="K3823" s="339">
        <v>49509</v>
      </c>
      <c r="L3823" s="171" t="s">
        <v>837</v>
      </c>
      <c r="N3823" s="171" t="s">
        <v>841</v>
      </c>
      <c r="O3823" s="171" t="s">
        <v>842</v>
      </c>
      <c r="P3823" s="171" t="s">
        <v>843</v>
      </c>
    </row>
    <row r="3824" spans="11:16">
      <c r="K3824" s="339">
        <v>49510</v>
      </c>
      <c r="L3824" s="171" t="s">
        <v>838</v>
      </c>
      <c r="N3824" s="171" t="s">
        <v>841</v>
      </c>
      <c r="O3824" s="171" t="s">
        <v>842</v>
      </c>
      <c r="P3824" s="171" t="s">
        <v>843</v>
      </c>
    </row>
    <row r="3825" spans="11:16">
      <c r="K3825" s="339">
        <v>49511</v>
      </c>
      <c r="L3825" s="171" t="s">
        <v>839</v>
      </c>
      <c r="N3825" s="171" t="s">
        <v>841</v>
      </c>
      <c r="O3825" s="171" t="s">
        <v>842</v>
      </c>
      <c r="P3825" s="171" t="s">
        <v>843</v>
      </c>
    </row>
    <row r="3826" spans="11:16">
      <c r="K3826" s="339">
        <v>49512</v>
      </c>
      <c r="L3826" s="171" t="s">
        <v>840</v>
      </c>
      <c r="N3826" s="171" t="s">
        <v>841</v>
      </c>
      <c r="O3826" s="171" t="s">
        <v>842</v>
      </c>
      <c r="P3826" s="171" t="s">
        <v>772</v>
      </c>
    </row>
    <row r="3827" spans="11:16">
      <c r="K3827" s="339">
        <v>49513</v>
      </c>
      <c r="L3827" s="171" t="s">
        <v>833</v>
      </c>
      <c r="N3827" s="171" t="s">
        <v>843</v>
      </c>
      <c r="O3827" s="171" t="s">
        <v>841</v>
      </c>
      <c r="P3827" s="171" t="s">
        <v>842</v>
      </c>
    </row>
    <row r="3828" spans="11:16">
      <c r="K3828" s="339">
        <v>49514</v>
      </c>
      <c r="L3828" s="171" t="s">
        <v>835</v>
      </c>
      <c r="N3828" s="171" t="s">
        <v>843</v>
      </c>
      <c r="O3828" s="171" t="s">
        <v>841</v>
      </c>
      <c r="P3828" s="171" t="s">
        <v>842</v>
      </c>
    </row>
    <row r="3829" spans="11:16">
      <c r="K3829" s="339">
        <v>49515</v>
      </c>
      <c r="L3829" s="171" t="s">
        <v>836</v>
      </c>
      <c r="N3829" s="171" t="s">
        <v>843</v>
      </c>
      <c r="O3829" s="171" t="s">
        <v>841</v>
      </c>
      <c r="P3829" s="171" t="s">
        <v>842</v>
      </c>
    </row>
    <row r="3830" spans="11:16">
      <c r="K3830" s="339">
        <v>49516</v>
      </c>
      <c r="L3830" s="171" t="s">
        <v>837</v>
      </c>
      <c r="N3830" s="171" t="s">
        <v>843</v>
      </c>
      <c r="O3830" s="171" t="s">
        <v>841</v>
      </c>
      <c r="P3830" s="171" t="s">
        <v>842</v>
      </c>
    </row>
    <row r="3831" spans="11:16">
      <c r="K3831" s="339">
        <v>49517</v>
      </c>
      <c r="L3831" s="171" t="s">
        <v>838</v>
      </c>
      <c r="N3831" s="171" t="s">
        <v>772</v>
      </c>
      <c r="O3831" s="171" t="s">
        <v>841</v>
      </c>
      <c r="P3831" s="171" t="s">
        <v>842</v>
      </c>
    </row>
    <row r="3832" spans="11:16">
      <c r="K3832" s="339">
        <v>49518</v>
      </c>
      <c r="L3832" s="171" t="s">
        <v>839</v>
      </c>
      <c r="N3832" s="171" t="s">
        <v>843</v>
      </c>
      <c r="O3832" s="171" t="s">
        <v>841</v>
      </c>
      <c r="P3832" s="171" t="s">
        <v>842</v>
      </c>
    </row>
    <row r="3833" spans="11:16">
      <c r="K3833" s="339">
        <v>49519</v>
      </c>
      <c r="L3833" s="171" t="s">
        <v>840</v>
      </c>
      <c r="N3833" s="171" t="s">
        <v>843</v>
      </c>
      <c r="O3833" s="171" t="s">
        <v>841</v>
      </c>
      <c r="P3833" s="171" t="s">
        <v>842</v>
      </c>
    </row>
    <row r="3834" spans="11:16">
      <c r="K3834" s="339">
        <v>49520</v>
      </c>
      <c r="L3834" s="171" t="s">
        <v>833</v>
      </c>
      <c r="N3834" s="171" t="s">
        <v>842</v>
      </c>
      <c r="O3834" s="171" t="s">
        <v>772</v>
      </c>
      <c r="P3834" s="171" t="s">
        <v>841</v>
      </c>
    </row>
    <row r="3835" spans="11:16">
      <c r="K3835" s="339">
        <v>49521</v>
      </c>
      <c r="L3835" s="171" t="s">
        <v>835</v>
      </c>
      <c r="N3835" s="171" t="s">
        <v>842</v>
      </c>
      <c r="O3835" s="171" t="s">
        <v>772</v>
      </c>
      <c r="P3835" s="171" t="s">
        <v>841</v>
      </c>
    </row>
    <row r="3836" spans="11:16">
      <c r="K3836" s="339">
        <v>49522</v>
      </c>
      <c r="L3836" s="171" t="s">
        <v>836</v>
      </c>
      <c r="N3836" s="171" t="s">
        <v>842</v>
      </c>
      <c r="O3836" s="171" t="s">
        <v>843</v>
      </c>
      <c r="P3836" s="171" t="s">
        <v>841</v>
      </c>
    </row>
    <row r="3837" spans="11:16">
      <c r="K3837" s="339">
        <v>49523</v>
      </c>
      <c r="L3837" s="171" t="s">
        <v>837</v>
      </c>
      <c r="N3837" s="171" t="s">
        <v>771</v>
      </c>
      <c r="O3837" s="171" t="s">
        <v>772</v>
      </c>
      <c r="P3837" s="171" t="s">
        <v>841</v>
      </c>
    </row>
    <row r="3838" spans="11:16">
      <c r="K3838" s="339">
        <v>49524</v>
      </c>
      <c r="L3838" s="171" t="s">
        <v>838</v>
      </c>
      <c r="N3838" s="171" t="s">
        <v>771</v>
      </c>
      <c r="O3838" s="171" t="s">
        <v>843</v>
      </c>
      <c r="P3838" s="171" t="s">
        <v>841</v>
      </c>
    </row>
    <row r="3839" spans="11:16">
      <c r="K3839" s="339">
        <v>49525</v>
      </c>
      <c r="L3839" s="171" t="s">
        <v>839</v>
      </c>
      <c r="N3839" s="171" t="s">
        <v>771</v>
      </c>
      <c r="O3839" s="171" t="s">
        <v>843</v>
      </c>
      <c r="P3839" s="171" t="s">
        <v>841</v>
      </c>
    </row>
    <row r="3840" spans="11:16">
      <c r="K3840" s="339">
        <v>49526</v>
      </c>
      <c r="L3840" s="171" t="s">
        <v>840</v>
      </c>
      <c r="N3840" s="171" t="s">
        <v>842</v>
      </c>
      <c r="O3840" s="171" t="s">
        <v>843</v>
      </c>
      <c r="P3840" s="171" t="s">
        <v>841</v>
      </c>
    </row>
    <row r="3841" spans="11:16">
      <c r="K3841" s="339">
        <v>49527</v>
      </c>
      <c r="L3841" s="171" t="s">
        <v>833</v>
      </c>
      <c r="N3841" s="171" t="s">
        <v>841</v>
      </c>
      <c r="O3841" s="171" t="s">
        <v>842</v>
      </c>
      <c r="P3841" s="171" t="s">
        <v>843</v>
      </c>
    </row>
    <row r="3842" spans="11:16">
      <c r="K3842" s="339">
        <v>49528</v>
      </c>
      <c r="L3842" s="171" t="s">
        <v>835</v>
      </c>
      <c r="N3842" s="171" t="s">
        <v>841</v>
      </c>
      <c r="O3842" s="171" t="s">
        <v>771</v>
      </c>
      <c r="P3842" s="171" t="s">
        <v>843</v>
      </c>
    </row>
    <row r="3843" spans="11:16">
      <c r="K3843" s="339">
        <v>49529</v>
      </c>
      <c r="L3843" s="171" t="s">
        <v>836</v>
      </c>
      <c r="N3843" s="171" t="s">
        <v>841</v>
      </c>
      <c r="O3843" s="171" t="s">
        <v>842</v>
      </c>
      <c r="P3843" s="171" t="s">
        <v>843</v>
      </c>
    </row>
    <row r="3844" spans="11:16">
      <c r="K3844" s="339">
        <v>49530</v>
      </c>
      <c r="L3844" s="171" t="s">
        <v>837</v>
      </c>
      <c r="N3844" s="171" t="s">
        <v>841</v>
      </c>
      <c r="O3844" s="171" t="s">
        <v>842</v>
      </c>
      <c r="P3844" s="171" t="s">
        <v>843</v>
      </c>
    </row>
    <row r="3845" spans="11:16">
      <c r="K3845" s="339">
        <v>49531</v>
      </c>
      <c r="L3845" s="171" t="s">
        <v>838</v>
      </c>
      <c r="N3845" s="171" t="s">
        <v>841</v>
      </c>
      <c r="O3845" s="171" t="s">
        <v>842</v>
      </c>
      <c r="P3845" s="171" t="s">
        <v>843</v>
      </c>
    </row>
    <row r="3846" spans="11:16">
      <c r="K3846" s="339">
        <v>49532</v>
      </c>
      <c r="L3846" s="171" t="s">
        <v>839</v>
      </c>
      <c r="N3846" s="171" t="s">
        <v>841</v>
      </c>
      <c r="O3846" s="171" t="s">
        <v>771</v>
      </c>
      <c r="P3846" s="171" t="s">
        <v>843</v>
      </c>
    </row>
    <row r="3847" spans="11:16">
      <c r="K3847" s="339">
        <v>49533</v>
      </c>
      <c r="L3847" s="171" t="s">
        <v>840</v>
      </c>
      <c r="N3847" s="171" t="s">
        <v>841</v>
      </c>
      <c r="O3847" s="171" t="s">
        <v>842</v>
      </c>
      <c r="P3847" s="171" t="s">
        <v>843</v>
      </c>
    </row>
    <row r="3848" spans="11:16">
      <c r="K3848" s="339">
        <v>49534</v>
      </c>
      <c r="L3848" s="171" t="s">
        <v>833</v>
      </c>
      <c r="N3848" s="171" t="s">
        <v>843</v>
      </c>
      <c r="O3848" s="171" t="s">
        <v>841</v>
      </c>
      <c r="P3848" s="171" t="s">
        <v>842</v>
      </c>
    </row>
    <row r="3849" spans="11:16">
      <c r="K3849" s="339">
        <v>49535</v>
      </c>
      <c r="L3849" s="171" t="s">
        <v>835</v>
      </c>
      <c r="N3849" s="171" t="s">
        <v>843</v>
      </c>
      <c r="O3849" s="171" t="s">
        <v>841</v>
      </c>
      <c r="P3849" s="171" t="s">
        <v>771</v>
      </c>
    </row>
    <row r="3850" spans="11:16">
      <c r="K3850" s="339">
        <v>49536</v>
      </c>
      <c r="L3850" s="171" t="s">
        <v>836</v>
      </c>
      <c r="N3850" s="171" t="s">
        <v>843</v>
      </c>
      <c r="O3850" s="171" t="s">
        <v>841</v>
      </c>
      <c r="P3850" s="171" t="s">
        <v>771</v>
      </c>
    </row>
    <row r="3851" spans="11:16">
      <c r="K3851" s="339">
        <v>49537</v>
      </c>
      <c r="L3851" s="171" t="s">
        <v>837</v>
      </c>
      <c r="N3851" s="171" t="s">
        <v>843</v>
      </c>
      <c r="O3851" s="171" t="s">
        <v>841</v>
      </c>
      <c r="P3851" s="171" t="s">
        <v>842</v>
      </c>
    </row>
    <row r="3852" spans="11:16">
      <c r="K3852" s="339">
        <v>49538</v>
      </c>
      <c r="L3852" s="171" t="s">
        <v>838</v>
      </c>
      <c r="N3852" s="171" t="s">
        <v>843</v>
      </c>
      <c r="O3852" s="171" t="s">
        <v>770</v>
      </c>
      <c r="P3852" s="171" t="s">
        <v>771</v>
      </c>
    </row>
    <row r="3853" spans="11:16">
      <c r="K3853" s="339">
        <v>49539</v>
      </c>
      <c r="L3853" s="171" t="s">
        <v>839</v>
      </c>
      <c r="N3853" s="171" t="s">
        <v>843</v>
      </c>
      <c r="O3853" s="171" t="s">
        <v>770</v>
      </c>
      <c r="P3853" s="171" t="s">
        <v>842</v>
      </c>
    </row>
    <row r="3854" spans="11:16">
      <c r="K3854" s="339">
        <v>49540</v>
      </c>
      <c r="L3854" s="171" t="s">
        <v>840</v>
      </c>
      <c r="N3854" s="171" t="s">
        <v>843</v>
      </c>
      <c r="O3854" s="171" t="s">
        <v>770</v>
      </c>
      <c r="P3854" s="171" t="s">
        <v>842</v>
      </c>
    </row>
    <row r="3855" spans="11:16">
      <c r="K3855" s="339">
        <v>49541</v>
      </c>
      <c r="L3855" s="171" t="s">
        <v>833</v>
      </c>
      <c r="N3855" s="171" t="s">
        <v>842</v>
      </c>
      <c r="O3855" s="171" t="s">
        <v>843</v>
      </c>
      <c r="P3855" s="171" t="s">
        <v>841</v>
      </c>
    </row>
    <row r="3856" spans="11:16">
      <c r="K3856" s="339">
        <v>49542</v>
      </c>
      <c r="L3856" s="171" t="s">
        <v>835</v>
      </c>
      <c r="N3856" s="171" t="s">
        <v>842</v>
      </c>
      <c r="O3856" s="171" t="s">
        <v>843</v>
      </c>
      <c r="P3856" s="171" t="s">
        <v>841</v>
      </c>
    </row>
    <row r="3857" spans="11:16">
      <c r="K3857" s="339">
        <v>49543</v>
      </c>
      <c r="L3857" s="171" t="s">
        <v>836</v>
      </c>
      <c r="N3857" s="171" t="s">
        <v>842</v>
      </c>
      <c r="O3857" s="171" t="s">
        <v>843</v>
      </c>
      <c r="P3857" s="171" t="s">
        <v>770</v>
      </c>
    </row>
    <row r="3858" spans="11:16">
      <c r="K3858" s="339">
        <v>49544</v>
      </c>
      <c r="L3858" s="171" t="s">
        <v>837</v>
      </c>
      <c r="N3858" s="171" t="s">
        <v>842</v>
      </c>
      <c r="O3858" s="171" t="s">
        <v>843</v>
      </c>
      <c r="P3858" s="171" t="s">
        <v>841</v>
      </c>
    </row>
    <row r="3859" spans="11:16">
      <c r="K3859" s="339">
        <v>49545</v>
      </c>
      <c r="L3859" s="171" t="s">
        <v>838</v>
      </c>
      <c r="N3859" s="171" t="s">
        <v>842</v>
      </c>
      <c r="O3859" s="171" t="s">
        <v>843</v>
      </c>
      <c r="P3859" s="171" t="s">
        <v>841</v>
      </c>
    </row>
    <row r="3860" spans="11:16">
      <c r="K3860" s="339">
        <v>49546</v>
      </c>
      <c r="L3860" s="171" t="s">
        <v>839</v>
      </c>
      <c r="N3860" s="171" t="s">
        <v>842</v>
      </c>
      <c r="O3860" s="171" t="s">
        <v>843</v>
      </c>
      <c r="P3860" s="171" t="s">
        <v>841</v>
      </c>
    </row>
    <row r="3861" spans="11:16">
      <c r="K3861" s="339">
        <v>49547</v>
      </c>
      <c r="L3861" s="171" t="s">
        <v>840</v>
      </c>
      <c r="N3861" s="171" t="s">
        <v>842</v>
      </c>
      <c r="O3861" s="171" t="s">
        <v>843</v>
      </c>
      <c r="P3861" s="171" t="s">
        <v>770</v>
      </c>
    </row>
    <row r="3862" spans="11:16">
      <c r="K3862" s="339">
        <v>49548</v>
      </c>
      <c r="L3862" s="171" t="s">
        <v>833</v>
      </c>
      <c r="N3862" s="171" t="s">
        <v>841</v>
      </c>
      <c r="O3862" s="171" t="s">
        <v>842</v>
      </c>
      <c r="P3862" s="171" t="s">
        <v>843</v>
      </c>
    </row>
    <row r="3863" spans="11:16">
      <c r="K3863" s="339">
        <v>49549</v>
      </c>
      <c r="L3863" s="171" t="s">
        <v>835</v>
      </c>
      <c r="N3863" s="171" t="s">
        <v>841</v>
      </c>
      <c r="O3863" s="171" t="s">
        <v>842</v>
      </c>
      <c r="P3863" s="171" t="s">
        <v>843</v>
      </c>
    </row>
    <row r="3864" spans="11:16">
      <c r="K3864" s="339">
        <v>49550</v>
      </c>
      <c r="L3864" s="171" t="s">
        <v>836</v>
      </c>
      <c r="N3864" s="171" t="s">
        <v>841</v>
      </c>
      <c r="O3864" s="171" t="s">
        <v>842</v>
      </c>
      <c r="P3864" s="171" t="s">
        <v>843</v>
      </c>
    </row>
    <row r="3865" spans="11:16">
      <c r="K3865" s="339">
        <v>49551</v>
      </c>
      <c r="L3865" s="171" t="s">
        <v>837</v>
      </c>
      <c r="N3865" s="171" t="s">
        <v>770</v>
      </c>
      <c r="O3865" s="171" t="s">
        <v>842</v>
      </c>
      <c r="P3865" s="171" t="s">
        <v>843</v>
      </c>
    </row>
    <row r="3866" spans="11:16">
      <c r="K3866" s="339">
        <v>49552</v>
      </c>
      <c r="L3866" s="171" t="s">
        <v>838</v>
      </c>
      <c r="N3866" s="171" t="s">
        <v>841</v>
      </c>
      <c r="O3866" s="171" t="s">
        <v>842</v>
      </c>
      <c r="P3866" s="171" t="s">
        <v>843</v>
      </c>
    </row>
    <row r="3867" spans="11:16">
      <c r="K3867" s="339">
        <v>49553</v>
      </c>
      <c r="L3867" s="171" t="s">
        <v>839</v>
      </c>
      <c r="N3867" s="171" t="s">
        <v>841</v>
      </c>
      <c r="O3867" s="171" t="s">
        <v>771</v>
      </c>
      <c r="P3867" s="171" t="s">
        <v>843</v>
      </c>
    </row>
    <row r="3868" spans="11:16">
      <c r="K3868" s="339">
        <v>49554</v>
      </c>
      <c r="L3868" s="171" t="s">
        <v>840</v>
      </c>
      <c r="N3868" s="171" t="s">
        <v>841</v>
      </c>
      <c r="O3868" s="171" t="s">
        <v>842</v>
      </c>
      <c r="P3868" s="171" t="s">
        <v>843</v>
      </c>
    </row>
    <row r="3869" spans="11:16">
      <c r="K3869" s="339">
        <v>49555</v>
      </c>
      <c r="L3869" s="171" t="s">
        <v>833</v>
      </c>
      <c r="N3869" s="171" t="s">
        <v>843</v>
      </c>
      <c r="O3869" s="171" t="s">
        <v>841</v>
      </c>
      <c r="P3869" s="171" t="s">
        <v>842</v>
      </c>
    </row>
    <row r="3870" spans="11:16">
      <c r="K3870" s="339">
        <v>49556</v>
      </c>
      <c r="L3870" s="171" t="s">
        <v>835</v>
      </c>
      <c r="N3870" s="171" t="s">
        <v>843</v>
      </c>
      <c r="O3870" s="171" t="s">
        <v>841</v>
      </c>
      <c r="P3870" s="171" t="s">
        <v>842</v>
      </c>
    </row>
    <row r="3871" spans="11:16">
      <c r="K3871" s="339">
        <v>49557</v>
      </c>
      <c r="L3871" s="171" t="s">
        <v>836</v>
      </c>
      <c r="N3871" s="171" t="s">
        <v>843</v>
      </c>
      <c r="O3871" s="171" t="s">
        <v>841</v>
      </c>
      <c r="P3871" s="171" t="s">
        <v>842</v>
      </c>
    </row>
    <row r="3872" spans="11:16">
      <c r="K3872" s="339">
        <v>49558</v>
      </c>
      <c r="L3872" s="171" t="s">
        <v>837</v>
      </c>
      <c r="N3872" s="171" t="s">
        <v>843</v>
      </c>
      <c r="O3872" s="171" t="s">
        <v>841</v>
      </c>
      <c r="P3872" s="171" t="s">
        <v>842</v>
      </c>
    </row>
    <row r="3873" spans="11:16">
      <c r="K3873" s="339">
        <v>49559</v>
      </c>
      <c r="L3873" s="171" t="s">
        <v>838</v>
      </c>
      <c r="N3873" s="171" t="s">
        <v>843</v>
      </c>
      <c r="O3873" s="171" t="s">
        <v>841</v>
      </c>
      <c r="P3873" s="171" t="s">
        <v>771</v>
      </c>
    </row>
    <row r="3874" spans="11:16">
      <c r="K3874" s="339">
        <v>49560</v>
      </c>
      <c r="L3874" s="171" t="s">
        <v>839</v>
      </c>
      <c r="N3874" s="171" t="s">
        <v>843</v>
      </c>
      <c r="O3874" s="171" t="s">
        <v>841</v>
      </c>
      <c r="P3874" s="171" t="s">
        <v>771</v>
      </c>
    </row>
    <row r="3875" spans="11:16">
      <c r="K3875" s="339">
        <v>49561</v>
      </c>
      <c r="L3875" s="171" t="s">
        <v>840</v>
      </c>
      <c r="N3875" s="171" t="s">
        <v>843</v>
      </c>
      <c r="O3875" s="171" t="s">
        <v>841</v>
      </c>
      <c r="P3875" s="171" t="s">
        <v>842</v>
      </c>
    </row>
    <row r="3876" spans="11:16">
      <c r="K3876" s="339">
        <v>49562</v>
      </c>
      <c r="L3876" s="171" t="s">
        <v>833</v>
      </c>
      <c r="N3876" s="171" t="s">
        <v>842</v>
      </c>
      <c r="O3876" s="171" t="s">
        <v>843</v>
      </c>
      <c r="P3876" s="171" t="s">
        <v>841</v>
      </c>
    </row>
    <row r="3877" spans="11:16">
      <c r="K3877" s="339">
        <v>49563</v>
      </c>
      <c r="L3877" s="171" t="s">
        <v>835</v>
      </c>
      <c r="N3877" s="171" t="s">
        <v>842</v>
      </c>
      <c r="O3877" s="171" t="s">
        <v>843</v>
      </c>
      <c r="P3877" s="171" t="s">
        <v>841</v>
      </c>
    </row>
    <row r="3878" spans="11:16">
      <c r="K3878" s="339">
        <v>49564</v>
      </c>
      <c r="L3878" s="171" t="s">
        <v>836</v>
      </c>
      <c r="N3878" s="171" t="s">
        <v>842</v>
      </c>
      <c r="O3878" s="171" t="s">
        <v>843</v>
      </c>
      <c r="P3878" s="171" t="s">
        <v>770</v>
      </c>
    </row>
    <row r="3879" spans="11:16">
      <c r="K3879" s="339">
        <v>49565</v>
      </c>
      <c r="L3879" s="171" t="s">
        <v>837</v>
      </c>
      <c r="N3879" s="171" t="s">
        <v>842</v>
      </c>
      <c r="O3879" s="171" t="s">
        <v>843</v>
      </c>
      <c r="P3879" s="171" t="s">
        <v>841</v>
      </c>
    </row>
    <row r="3880" spans="11:16">
      <c r="K3880" s="339">
        <v>49566</v>
      </c>
      <c r="L3880" s="171" t="s">
        <v>838</v>
      </c>
      <c r="N3880" s="171" t="s">
        <v>842</v>
      </c>
      <c r="O3880" s="171" t="s">
        <v>843</v>
      </c>
      <c r="P3880" s="171" t="s">
        <v>841</v>
      </c>
    </row>
    <row r="3881" spans="11:16">
      <c r="K3881" s="339">
        <v>49567</v>
      </c>
      <c r="L3881" s="171" t="s">
        <v>839</v>
      </c>
      <c r="N3881" s="171" t="s">
        <v>842</v>
      </c>
      <c r="O3881" s="171" t="s">
        <v>843</v>
      </c>
      <c r="P3881" s="171" t="s">
        <v>841</v>
      </c>
    </row>
    <row r="3882" spans="11:16">
      <c r="K3882" s="339">
        <v>49568</v>
      </c>
      <c r="L3882" s="171" t="s">
        <v>840</v>
      </c>
      <c r="N3882" s="171" t="s">
        <v>842</v>
      </c>
      <c r="O3882" s="171" t="s">
        <v>843</v>
      </c>
      <c r="P3882" s="171" t="s">
        <v>841</v>
      </c>
    </row>
    <row r="3883" spans="11:16">
      <c r="K3883" s="339">
        <v>49569</v>
      </c>
      <c r="L3883" s="171" t="s">
        <v>833</v>
      </c>
      <c r="N3883" s="171" t="s">
        <v>770</v>
      </c>
      <c r="O3883" s="171" t="s">
        <v>842</v>
      </c>
      <c r="P3883" s="171" t="s">
        <v>843</v>
      </c>
    </row>
    <row r="3884" spans="11:16">
      <c r="K3884" s="339">
        <v>49570</v>
      </c>
      <c r="L3884" s="171" t="s">
        <v>835</v>
      </c>
      <c r="N3884" s="171" t="s">
        <v>841</v>
      </c>
      <c r="O3884" s="171" t="s">
        <v>842</v>
      </c>
      <c r="P3884" s="171" t="s">
        <v>843</v>
      </c>
    </row>
    <row r="3885" spans="11:16">
      <c r="K3885" s="339">
        <v>49571</v>
      </c>
      <c r="L3885" s="171" t="s">
        <v>836</v>
      </c>
      <c r="N3885" s="171" t="s">
        <v>841</v>
      </c>
      <c r="O3885" s="171" t="s">
        <v>842</v>
      </c>
      <c r="P3885" s="171" t="s">
        <v>843</v>
      </c>
    </row>
    <row r="3886" spans="11:16">
      <c r="K3886" s="339">
        <v>49572</v>
      </c>
      <c r="L3886" s="171" t="s">
        <v>837</v>
      </c>
      <c r="N3886" s="171" t="s">
        <v>841</v>
      </c>
      <c r="O3886" s="171" t="s">
        <v>771</v>
      </c>
      <c r="P3886" s="171" t="s">
        <v>843</v>
      </c>
    </row>
    <row r="3887" spans="11:16">
      <c r="K3887" s="339">
        <v>49573</v>
      </c>
      <c r="L3887" s="171" t="s">
        <v>838</v>
      </c>
      <c r="N3887" s="171" t="s">
        <v>841</v>
      </c>
      <c r="O3887" s="171" t="s">
        <v>771</v>
      </c>
      <c r="P3887" s="171" t="s">
        <v>843</v>
      </c>
    </row>
    <row r="3888" spans="11:16">
      <c r="K3888" s="339">
        <v>49574</v>
      </c>
      <c r="L3888" s="171" t="s">
        <v>839</v>
      </c>
      <c r="N3888" s="171" t="s">
        <v>841</v>
      </c>
      <c r="O3888" s="171" t="s">
        <v>842</v>
      </c>
      <c r="P3888" s="171" t="s">
        <v>843</v>
      </c>
    </row>
    <row r="3889" spans="11:16">
      <c r="K3889" s="339">
        <v>49575</v>
      </c>
      <c r="L3889" s="171" t="s">
        <v>840</v>
      </c>
      <c r="N3889" s="171" t="s">
        <v>770</v>
      </c>
      <c r="O3889" s="171" t="s">
        <v>771</v>
      </c>
      <c r="P3889" s="171" t="s">
        <v>843</v>
      </c>
    </row>
    <row r="3890" spans="11:16">
      <c r="K3890" s="339">
        <v>49576</v>
      </c>
      <c r="L3890" s="171" t="s">
        <v>833</v>
      </c>
      <c r="N3890" s="171" t="s">
        <v>772</v>
      </c>
      <c r="O3890" s="171" t="s">
        <v>841</v>
      </c>
      <c r="P3890" s="171" t="s">
        <v>842</v>
      </c>
    </row>
    <row r="3891" spans="11:16">
      <c r="K3891" s="339">
        <v>49577</v>
      </c>
      <c r="L3891" s="171" t="s">
        <v>835</v>
      </c>
      <c r="N3891" s="171" t="s">
        <v>772</v>
      </c>
      <c r="O3891" s="171" t="s">
        <v>841</v>
      </c>
      <c r="P3891" s="171" t="s">
        <v>842</v>
      </c>
    </row>
    <row r="3892" spans="11:16">
      <c r="K3892" s="339">
        <v>49578</v>
      </c>
      <c r="L3892" s="171" t="s">
        <v>836</v>
      </c>
      <c r="N3892" s="171" t="s">
        <v>843</v>
      </c>
      <c r="O3892" s="171" t="s">
        <v>841</v>
      </c>
      <c r="P3892" s="171" t="s">
        <v>842</v>
      </c>
    </row>
    <row r="3893" spans="11:16">
      <c r="K3893" s="339">
        <v>49579</v>
      </c>
      <c r="L3893" s="171" t="s">
        <v>837</v>
      </c>
      <c r="N3893" s="171" t="s">
        <v>843</v>
      </c>
      <c r="O3893" s="171" t="s">
        <v>841</v>
      </c>
      <c r="P3893" s="171" t="s">
        <v>842</v>
      </c>
    </row>
    <row r="3894" spans="11:16">
      <c r="K3894" s="339">
        <v>49580</v>
      </c>
      <c r="L3894" s="171" t="s">
        <v>838</v>
      </c>
      <c r="N3894" s="171" t="s">
        <v>843</v>
      </c>
      <c r="O3894" s="171" t="s">
        <v>770</v>
      </c>
      <c r="P3894" s="171" t="s">
        <v>842</v>
      </c>
    </row>
    <row r="3895" spans="11:16">
      <c r="K3895" s="339">
        <v>49581</v>
      </c>
      <c r="L3895" s="171" t="s">
        <v>839</v>
      </c>
      <c r="N3895" s="171" t="s">
        <v>843</v>
      </c>
      <c r="O3895" s="171" t="s">
        <v>841</v>
      </c>
      <c r="P3895" s="171" t="s">
        <v>842</v>
      </c>
    </row>
    <row r="3896" spans="11:16">
      <c r="K3896" s="339">
        <v>49582</v>
      </c>
      <c r="L3896" s="171" t="s">
        <v>840</v>
      </c>
      <c r="N3896" s="171" t="s">
        <v>843</v>
      </c>
      <c r="O3896" s="171" t="s">
        <v>841</v>
      </c>
      <c r="P3896" s="171" t="s">
        <v>842</v>
      </c>
    </row>
    <row r="3897" spans="11:16">
      <c r="K3897" s="339">
        <v>49583</v>
      </c>
      <c r="L3897" s="171" t="s">
        <v>833</v>
      </c>
      <c r="N3897" s="171" t="s">
        <v>842</v>
      </c>
      <c r="O3897" s="171" t="s">
        <v>843</v>
      </c>
      <c r="P3897" s="171" t="s">
        <v>841</v>
      </c>
    </row>
    <row r="3898" spans="11:16">
      <c r="K3898" s="339">
        <v>49584</v>
      </c>
      <c r="L3898" s="171" t="s">
        <v>835</v>
      </c>
      <c r="N3898" s="171" t="s">
        <v>842</v>
      </c>
      <c r="O3898" s="171" t="s">
        <v>772</v>
      </c>
      <c r="P3898" s="171" t="s">
        <v>841</v>
      </c>
    </row>
    <row r="3899" spans="11:16">
      <c r="K3899" s="339">
        <v>49585</v>
      </c>
      <c r="L3899" s="171" t="s">
        <v>836</v>
      </c>
      <c r="N3899" s="171" t="s">
        <v>842</v>
      </c>
      <c r="O3899" s="171" t="s">
        <v>843</v>
      </c>
      <c r="P3899" s="171" t="s">
        <v>841</v>
      </c>
    </row>
    <row r="3900" spans="11:16">
      <c r="K3900" s="339">
        <v>49586</v>
      </c>
      <c r="L3900" s="171" t="s">
        <v>837</v>
      </c>
      <c r="N3900" s="171" t="s">
        <v>842</v>
      </c>
      <c r="O3900" s="171" t="s">
        <v>843</v>
      </c>
      <c r="P3900" s="171" t="s">
        <v>841</v>
      </c>
    </row>
    <row r="3901" spans="11:16">
      <c r="K3901" s="339">
        <v>49587</v>
      </c>
      <c r="L3901" s="171" t="s">
        <v>838</v>
      </c>
      <c r="N3901" s="171" t="s">
        <v>842</v>
      </c>
      <c r="O3901" s="171" t="s">
        <v>843</v>
      </c>
      <c r="P3901" s="171" t="s">
        <v>841</v>
      </c>
    </row>
    <row r="3902" spans="11:16">
      <c r="K3902" s="339">
        <v>49588</v>
      </c>
      <c r="L3902" s="171" t="s">
        <v>839</v>
      </c>
      <c r="N3902" s="171" t="s">
        <v>842</v>
      </c>
      <c r="O3902" s="171" t="s">
        <v>843</v>
      </c>
      <c r="P3902" s="171" t="s">
        <v>841</v>
      </c>
    </row>
    <row r="3903" spans="11:16">
      <c r="K3903" s="339">
        <v>49589</v>
      </c>
      <c r="L3903" s="171" t="s">
        <v>840</v>
      </c>
      <c r="N3903" s="171" t="s">
        <v>771</v>
      </c>
      <c r="O3903" s="171" t="s">
        <v>843</v>
      </c>
      <c r="P3903" s="171" t="s">
        <v>841</v>
      </c>
    </row>
    <row r="3904" spans="11:16">
      <c r="K3904" s="339">
        <v>49590</v>
      </c>
      <c r="L3904" s="171" t="s">
        <v>833</v>
      </c>
      <c r="N3904" s="171" t="s">
        <v>841</v>
      </c>
      <c r="O3904" s="171" t="s">
        <v>842</v>
      </c>
      <c r="P3904" s="171" t="s">
        <v>843</v>
      </c>
    </row>
    <row r="3905" spans="11:16">
      <c r="K3905" s="339">
        <v>49591</v>
      </c>
      <c r="L3905" s="171" t="s">
        <v>835</v>
      </c>
      <c r="N3905" s="171" t="s">
        <v>841</v>
      </c>
      <c r="O3905" s="171" t="s">
        <v>842</v>
      </c>
      <c r="P3905" s="171" t="s">
        <v>843</v>
      </c>
    </row>
    <row r="3906" spans="11:16">
      <c r="K3906" s="339">
        <v>49592</v>
      </c>
      <c r="L3906" s="171" t="s">
        <v>836</v>
      </c>
      <c r="N3906" s="171" t="s">
        <v>841</v>
      </c>
      <c r="O3906" s="171" t="s">
        <v>771</v>
      </c>
      <c r="P3906" s="171" t="s">
        <v>843</v>
      </c>
    </row>
    <row r="3907" spans="11:16">
      <c r="K3907" s="339">
        <v>49593</v>
      </c>
      <c r="L3907" s="171" t="s">
        <v>837</v>
      </c>
      <c r="N3907" s="171" t="s">
        <v>841</v>
      </c>
      <c r="O3907" s="171" t="s">
        <v>842</v>
      </c>
      <c r="P3907" s="171" t="s">
        <v>843</v>
      </c>
    </row>
    <row r="3908" spans="11:16">
      <c r="K3908" s="339">
        <v>49594</v>
      </c>
      <c r="L3908" s="171" t="s">
        <v>838</v>
      </c>
      <c r="N3908" s="171" t="s">
        <v>841</v>
      </c>
      <c r="O3908" s="171" t="s">
        <v>842</v>
      </c>
      <c r="P3908" s="171" t="s">
        <v>772</v>
      </c>
    </row>
    <row r="3909" spans="11:16">
      <c r="K3909" s="339">
        <v>49595</v>
      </c>
      <c r="L3909" s="171" t="s">
        <v>839</v>
      </c>
      <c r="N3909" s="171" t="s">
        <v>841</v>
      </c>
      <c r="O3909" s="171" t="s">
        <v>842</v>
      </c>
      <c r="P3909" s="171" t="s">
        <v>843</v>
      </c>
    </row>
    <row r="3910" spans="11:16">
      <c r="K3910" s="339">
        <v>49596</v>
      </c>
      <c r="L3910" s="171" t="s">
        <v>840</v>
      </c>
      <c r="N3910" s="171" t="s">
        <v>841</v>
      </c>
      <c r="O3910" s="171" t="s">
        <v>842</v>
      </c>
      <c r="P3910" s="171" t="s">
        <v>843</v>
      </c>
    </row>
    <row r="3911" spans="11:16">
      <c r="K3911" s="339">
        <v>49597</v>
      </c>
      <c r="L3911" s="171" t="s">
        <v>833</v>
      </c>
      <c r="N3911" s="171" t="s">
        <v>843</v>
      </c>
      <c r="O3911" s="171" t="s">
        <v>841</v>
      </c>
      <c r="P3911" s="171" t="s">
        <v>842</v>
      </c>
    </row>
    <row r="3912" spans="11:16">
      <c r="K3912" s="339">
        <v>49598</v>
      </c>
      <c r="L3912" s="171" t="s">
        <v>835</v>
      </c>
      <c r="N3912" s="171" t="s">
        <v>843</v>
      </c>
      <c r="O3912" s="171" t="s">
        <v>841</v>
      </c>
      <c r="P3912" s="171" t="s">
        <v>842</v>
      </c>
    </row>
    <row r="3913" spans="11:16">
      <c r="K3913" s="339">
        <v>49599</v>
      </c>
      <c r="L3913" s="171" t="s">
        <v>836</v>
      </c>
      <c r="N3913" s="171" t="s">
        <v>843</v>
      </c>
      <c r="O3913" s="171" t="s">
        <v>841</v>
      </c>
      <c r="P3913" s="171" t="s">
        <v>842</v>
      </c>
    </row>
    <row r="3914" spans="11:16">
      <c r="K3914" s="339">
        <v>49600</v>
      </c>
      <c r="L3914" s="171" t="s">
        <v>837</v>
      </c>
      <c r="N3914" s="171" t="s">
        <v>772</v>
      </c>
      <c r="O3914" s="171" t="s">
        <v>841</v>
      </c>
      <c r="P3914" s="171" t="s">
        <v>842</v>
      </c>
    </row>
    <row r="3915" spans="11:16">
      <c r="K3915" s="339">
        <v>49601</v>
      </c>
      <c r="L3915" s="171" t="s">
        <v>838</v>
      </c>
      <c r="N3915" s="171" t="s">
        <v>843</v>
      </c>
      <c r="O3915" s="171" t="s">
        <v>841</v>
      </c>
      <c r="P3915" s="171" t="s">
        <v>842</v>
      </c>
    </row>
    <row r="3916" spans="11:16">
      <c r="K3916" s="339">
        <v>49602</v>
      </c>
      <c r="L3916" s="171" t="s">
        <v>839</v>
      </c>
      <c r="N3916" s="171" t="s">
        <v>843</v>
      </c>
      <c r="O3916" s="171" t="s">
        <v>841</v>
      </c>
      <c r="P3916" s="171" t="s">
        <v>842</v>
      </c>
    </row>
    <row r="3917" spans="11:16">
      <c r="K3917" s="339">
        <v>49603</v>
      </c>
      <c r="L3917" s="171" t="s">
        <v>840</v>
      </c>
      <c r="N3917" s="171" t="s">
        <v>843</v>
      </c>
      <c r="O3917" s="171" t="s">
        <v>841</v>
      </c>
      <c r="P3917" s="171" t="s">
        <v>842</v>
      </c>
    </row>
    <row r="3918" spans="11:16">
      <c r="K3918" s="339">
        <v>49604</v>
      </c>
      <c r="L3918" s="171" t="s">
        <v>833</v>
      </c>
      <c r="N3918" s="171" t="s">
        <v>842</v>
      </c>
      <c r="O3918" s="171" t="s">
        <v>843</v>
      </c>
      <c r="P3918" s="171" t="s">
        <v>841</v>
      </c>
    </row>
    <row r="3919" spans="11:16">
      <c r="K3919" s="339">
        <v>49605</v>
      </c>
      <c r="L3919" s="171" t="s">
        <v>835</v>
      </c>
      <c r="N3919" s="171" t="s">
        <v>842</v>
      </c>
      <c r="O3919" s="171" t="s">
        <v>843</v>
      </c>
      <c r="P3919" s="171" t="s">
        <v>841</v>
      </c>
    </row>
    <row r="3920" spans="11:16">
      <c r="K3920" s="339">
        <v>49606</v>
      </c>
      <c r="L3920" s="171" t="s">
        <v>836</v>
      </c>
      <c r="N3920" s="171" t="s">
        <v>842</v>
      </c>
      <c r="O3920" s="171" t="s">
        <v>843</v>
      </c>
      <c r="P3920" s="171" t="s">
        <v>770</v>
      </c>
    </row>
    <row r="3921" spans="11:16">
      <c r="K3921" s="339">
        <v>49607</v>
      </c>
      <c r="L3921" s="171" t="s">
        <v>837</v>
      </c>
      <c r="N3921" s="171" t="s">
        <v>842</v>
      </c>
      <c r="O3921" s="171" t="s">
        <v>843</v>
      </c>
      <c r="P3921" s="171" t="s">
        <v>841</v>
      </c>
    </row>
    <row r="3922" spans="11:16">
      <c r="K3922" s="339">
        <v>49608</v>
      </c>
      <c r="L3922" s="171" t="s">
        <v>838</v>
      </c>
      <c r="N3922" s="171" t="s">
        <v>842</v>
      </c>
      <c r="O3922" s="171" t="s">
        <v>843</v>
      </c>
      <c r="P3922" s="171" t="s">
        <v>841</v>
      </c>
    </row>
    <row r="3923" spans="11:16">
      <c r="K3923" s="339">
        <v>49609</v>
      </c>
      <c r="L3923" s="171" t="s">
        <v>839</v>
      </c>
      <c r="N3923" s="171" t="s">
        <v>842</v>
      </c>
      <c r="O3923" s="171" t="s">
        <v>843</v>
      </c>
      <c r="P3923" s="171" t="s">
        <v>841</v>
      </c>
    </row>
    <row r="3924" spans="11:16">
      <c r="K3924" s="339">
        <v>49610</v>
      </c>
      <c r="L3924" s="171" t="s">
        <v>840</v>
      </c>
      <c r="N3924" s="171" t="s">
        <v>842</v>
      </c>
      <c r="O3924" s="171" t="s">
        <v>843</v>
      </c>
      <c r="P3924" s="171" t="s">
        <v>841</v>
      </c>
    </row>
    <row r="3925" spans="11:16">
      <c r="K3925" s="339">
        <v>49611</v>
      </c>
      <c r="L3925" s="171" t="s">
        <v>833</v>
      </c>
      <c r="N3925" s="171" t="s">
        <v>841</v>
      </c>
      <c r="O3925" s="171" t="s">
        <v>842</v>
      </c>
      <c r="P3925" s="171" t="s">
        <v>843</v>
      </c>
    </row>
    <row r="3926" spans="11:16">
      <c r="K3926" s="339">
        <v>49612</v>
      </c>
      <c r="L3926" s="171" t="s">
        <v>835</v>
      </c>
      <c r="N3926" s="171" t="s">
        <v>841</v>
      </c>
      <c r="O3926" s="171" t="s">
        <v>842</v>
      </c>
      <c r="P3926" s="171" t="s">
        <v>843</v>
      </c>
    </row>
    <row r="3927" spans="11:16">
      <c r="K3927" s="339">
        <v>49613</v>
      </c>
      <c r="L3927" s="171" t="s">
        <v>836</v>
      </c>
      <c r="N3927" s="171" t="s">
        <v>841</v>
      </c>
      <c r="O3927" s="171" t="s">
        <v>771</v>
      </c>
      <c r="P3927" s="171" t="s">
        <v>843</v>
      </c>
    </row>
    <row r="3928" spans="11:16">
      <c r="K3928" s="339">
        <v>49614</v>
      </c>
      <c r="L3928" s="171" t="s">
        <v>837</v>
      </c>
      <c r="N3928" s="171" t="s">
        <v>841</v>
      </c>
      <c r="O3928" s="171" t="s">
        <v>842</v>
      </c>
      <c r="P3928" s="171" t="s">
        <v>843</v>
      </c>
    </row>
    <row r="3929" spans="11:16">
      <c r="K3929" s="339">
        <v>49615</v>
      </c>
      <c r="L3929" s="171" t="s">
        <v>838</v>
      </c>
      <c r="N3929" s="171" t="s">
        <v>841</v>
      </c>
      <c r="O3929" s="171" t="s">
        <v>842</v>
      </c>
      <c r="P3929" s="171" t="s">
        <v>843</v>
      </c>
    </row>
    <row r="3930" spans="11:16">
      <c r="K3930" s="339">
        <v>49616</v>
      </c>
      <c r="L3930" s="171" t="s">
        <v>839</v>
      </c>
      <c r="N3930" s="171" t="s">
        <v>841</v>
      </c>
      <c r="O3930" s="171" t="s">
        <v>842</v>
      </c>
      <c r="P3930" s="171" t="s">
        <v>843</v>
      </c>
    </row>
    <row r="3931" spans="11:16">
      <c r="K3931" s="339">
        <v>49617</v>
      </c>
      <c r="L3931" s="171" t="s">
        <v>840</v>
      </c>
      <c r="N3931" s="171" t="s">
        <v>770</v>
      </c>
      <c r="O3931" s="171" t="s">
        <v>842</v>
      </c>
      <c r="P3931" s="171" t="s">
        <v>843</v>
      </c>
    </row>
    <row r="3932" spans="11:16">
      <c r="K3932" s="339">
        <v>49618</v>
      </c>
      <c r="L3932" s="171" t="s">
        <v>833</v>
      </c>
      <c r="N3932" s="171" t="s">
        <v>843</v>
      </c>
      <c r="O3932" s="171" t="s">
        <v>841</v>
      </c>
      <c r="P3932" s="171" t="s">
        <v>842</v>
      </c>
    </row>
    <row r="3933" spans="11:16">
      <c r="K3933" s="339">
        <v>49619</v>
      </c>
      <c r="L3933" s="171" t="s">
        <v>835</v>
      </c>
      <c r="N3933" s="171" t="s">
        <v>843</v>
      </c>
      <c r="O3933" s="171" t="s">
        <v>841</v>
      </c>
      <c r="P3933" s="171" t="s">
        <v>842</v>
      </c>
    </row>
    <row r="3934" spans="11:16">
      <c r="K3934" s="339">
        <v>49620</v>
      </c>
      <c r="L3934" s="171" t="s">
        <v>836</v>
      </c>
      <c r="N3934" s="171" t="s">
        <v>843</v>
      </c>
      <c r="O3934" s="171" t="s">
        <v>841</v>
      </c>
      <c r="P3934" s="171" t="s">
        <v>842</v>
      </c>
    </row>
    <row r="3935" spans="11:16">
      <c r="K3935" s="339">
        <v>49621</v>
      </c>
      <c r="L3935" s="171" t="s">
        <v>837</v>
      </c>
      <c r="N3935" s="171" t="s">
        <v>843</v>
      </c>
      <c r="O3935" s="171" t="s">
        <v>841</v>
      </c>
      <c r="P3935" s="171" t="s">
        <v>842</v>
      </c>
    </row>
    <row r="3936" spans="11:16">
      <c r="K3936" s="339">
        <v>49622</v>
      </c>
      <c r="L3936" s="171" t="s">
        <v>838</v>
      </c>
      <c r="N3936" s="171" t="s">
        <v>843</v>
      </c>
      <c r="O3936" s="171" t="s">
        <v>841</v>
      </c>
      <c r="P3936" s="171" t="s">
        <v>842</v>
      </c>
    </row>
    <row r="3937" spans="11:16">
      <c r="K3937" s="339">
        <v>49623</v>
      </c>
      <c r="L3937" s="171" t="s">
        <v>839</v>
      </c>
      <c r="N3937" s="171" t="s">
        <v>772</v>
      </c>
      <c r="O3937" s="171" t="s">
        <v>770</v>
      </c>
      <c r="P3937" s="171" t="s">
        <v>842</v>
      </c>
    </row>
    <row r="3938" spans="11:16">
      <c r="K3938" s="339">
        <v>49624</v>
      </c>
      <c r="L3938" s="171" t="s">
        <v>840</v>
      </c>
      <c r="N3938" s="171" t="s">
        <v>843</v>
      </c>
      <c r="O3938" s="171" t="s">
        <v>841</v>
      </c>
      <c r="P3938" s="171" t="s">
        <v>842</v>
      </c>
    </row>
    <row r="3939" spans="11:16">
      <c r="K3939" s="339">
        <v>49625</v>
      </c>
      <c r="L3939" s="171" t="s">
        <v>833</v>
      </c>
      <c r="N3939" s="171" t="s">
        <v>842</v>
      </c>
      <c r="O3939" s="171" t="s">
        <v>843</v>
      </c>
      <c r="P3939" s="171" t="s">
        <v>841</v>
      </c>
    </row>
    <row r="3940" spans="11:16">
      <c r="K3940" s="339">
        <v>49626</v>
      </c>
      <c r="L3940" s="171" t="s">
        <v>835</v>
      </c>
      <c r="N3940" s="171" t="s">
        <v>771</v>
      </c>
      <c r="O3940" s="171" t="s">
        <v>843</v>
      </c>
      <c r="P3940" s="171" t="s">
        <v>841</v>
      </c>
    </row>
    <row r="3941" spans="11:16">
      <c r="K3941" s="339">
        <v>49627</v>
      </c>
      <c r="L3941" s="171" t="s">
        <v>836</v>
      </c>
      <c r="N3941" s="171" t="s">
        <v>842</v>
      </c>
      <c r="O3941" s="171" t="s">
        <v>843</v>
      </c>
      <c r="P3941" s="171" t="s">
        <v>841</v>
      </c>
    </row>
    <row r="3942" spans="11:16">
      <c r="K3942" s="339">
        <v>49628</v>
      </c>
      <c r="L3942" s="171" t="s">
        <v>837</v>
      </c>
      <c r="N3942" s="171" t="s">
        <v>842</v>
      </c>
      <c r="O3942" s="171" t="s">
        <v>843</v>
      </c>
      <c r="P3942" s="171" t="s">
        <v>841</v>
      </c>
    </row>
    <row r="3943" spans="11:16">
      <c r="K3943" s="339">
        <v>49629</v>
      </c>
      <c r="L3943" s="171" t="s">
        <v>838</v>
      </c>
      <c r="N3943" s="171" t="s">
        <v>842</v>
      </c>
      <c r="O3943" s="171" t="s">
        <v>772</v>
      </c>
      <c r="P3943" s="171" t="s">
        <v>770</v>
      </c>
    </row>
    <row r="3944" spans="11:16">
      <c r="K3944" s="339">
        <v>49630</v>
      </c>
      <c r="L3944" s="171" t="s">
        <v>839</v>
      </c>
      <c r="N3944" s="171" t="s">
        <v>842</v>
      </c>
      <c r="O3944" s="171" t="s">
        <v>843</v>
      </c>
      <c r="P3944" s="171" t="s">
        <v>841</v>
      </c>
    </row>
    <row r="3945" spans="11:16">
      <c r="K3945" s="339">
        <v>49631</v>
      </c>
      <c r="L3945" s="171" t="s">
        <v>840</v>
      </c>
      <c r="N3945" s="171" t="s">
        <v>842</v>
      </c>
      <c r="O3945" s="171" t="s">
        <v>843</v>
      </c>
      <c r="P3945" s="171" t="s">
        <v>841</v>
      </c>
    </row>
    <row r="3946" spans="11:16">
      <c r="K3946" s="339">
        <v>49632</v>
      </c>
      <c r="L3946" s="171" t="s">
        <v>833</v>
      </c>
      <c r="N3946" s="171" t="s">
        <v>841</v>
      </c>
      <c r="O3946" s="171" t="s">
        <v>842</v>
      </c>
      <c r="P3946" s="171" t="s">
        <v>843</v>
      </c>
    </row>
    <row r="3947" spans="11:16">
      <c r="K3947" s="339">
        <v>49633</v>
      </c>
      <c r="L3947" s="171" t="s">
        <v>835</v>
      </c>
      <c r="N3947" s="171" t="s">
        <v>841</v>
      </c>
      <c r="O3947" s="171" t="s">
        <v>842</v>
      </c>
      <c r="P3947" s="171" t="s">
        <v>843</v>
      </c>
    </row>
    <row r="3948" spans="11:16">
      <c r="K3948" s="339">
        <v>49634</v>
      </c>
      <c r="L3948" s="171" t="s">
        <v>836</v>
      </c>
      <c r="N3948" s="171" t="s">
        <v>841</v>
      </c>
      <c r="O3948" s="171" t="s">
        <v>771</v>
      </c>
      <c r="P3948" s="171" t="s">
        <v>843</v>
      </c>
    </row>
    <row r="3949" spans="11:16">
      <c r="K3949" s="339">
        <v>49635</v>
      </c>
      <c r="L3949" s="171" t="s">
        <v>837</v>
      </c>
      <c r="N3949" s="171" t="s">
        <v>841</v>
      </c>
      <c r="O3949" s="171" t="s">
        <v>771</v>
      </c>
      <c r="P3949" s="171" t="s">
        <v>843</v>
      </c>
    </row>
    <row r="3950" spans="11:16">
      <c r="K3950" s="339">
        <v>49636</v>
      </c>
      <c r="L3950" s="171" t="s">
        <v>838</v>
      </c>
      <c r="N3950" s="171" t="s">
        <v>841</v>
      </c>
      <c r="O3950" s="171" t="s">
        <v>842</v>
      </c>
      <c r="P3950" s="171" t="s">
        <v>843</v>
      </c>
    </row>
    <row r="3951" spans="11:16">
      <c r="K3951" s="339">
        <v>49637</v>
      </c>
      <c r="L3951" s="171" t="s">
        <v>839</v>
      </c>
      <c r="N3951" s="171" t="s">
        <v>841</v>
      </c>
      <c r="O3951" s="171" t="s">
        <v>842</v>
      </c>
      <c r="P3951" s="171" t="s">
        <v>843</v>
      </c>
    </row>
    <row r="3952" spans="11:16">
      <c r="K3952" s="339">
        <v>49638</v>
      </c>
      <c r="L3952" s="171" t="s">
        <v>840</v>
      </c>
      <c r="N3952" s="171" t="s">
        <v>841</v>
      </c>
      <c r="O3952" s="171" t="s">
        <v>842</v>
      </c>
      <c r="P3952" s="171" t="s">
        <v>843</v>
      </c>
    </row>
    <row r="3953" spans="11:16">
      <c r="K3953" s="339">
        <v>49639</v>
      </c>
      <c r="L3953" s="171" t="s">
        <v>833</v>
      </c>
      <c r="N3953" s="171" t="s">
        <v>843</v>
      </c>
      <c r="O3953" s="171" t="s">
        <v>770</v>
      </c>
      <c r="P3953" s="171" t="s">
        <v>842</v>
      </c>
    </row>
    <row r="3954" spans="11:16">
      <c r="K3954" s="339">
        <v>49640</v>
      </c>
      <c r="L3954" s="171" t="s">
        <v>835</v>
      </c>
      <c r="N3954" s="171" t="s">
        <v>843</v>
      </c>
      <c r="O3954" s="171" t="s">
        <v>841</v>
      </c>
      <c r="P3954" s="171" t="s">
        <v>842</v>
      </c>
    </row>
    <row r="3955" spans="11:16">
      <c r="K3955" s="339">
        <v>49641</v>
      </c>
      <c r="L3955" s="171" t="s">
        <v>836</v>
      </c>
      <c r="N3955" s="171" t="s">
        <v>843</v>
      </c>
      <c r="O3955" s="171" t="s">
        <v>841</v>
      </c>
      <c r="P3955" s="171" t="s">
        <v>842</v>
      </c>
    </row>
    <row r="3956" spans="11:16">
      <c r="K3956" s="339">
        <v>49642</v>
      </c>
      <c r="L3956" s="171" t="s">
        <v>837</v>
      </c>
      <c r="N3956" s="171" t="s">
        <v>843</v>
      </c>
      <c r="O3956" s="171" t="s">
        <v>841</v>
      </c>
      <c r="P3956" s="171" t="s">
        <v>842</v>
      </c>
    </row>
    <row r="3957" spans="11:16">
      <c r="K3957" s="339">
        <v>49643</v>
      </c>
      <c r="L3957" s="171" t="s">
        <v>838</v>
      </c>
      <c r="N3957" s="171" t="s">
        <v>843</v>
      </c>
      <c r="O3957" s="171" t="s">
        <v>841</v>
      </c>
      <c r="P3957" s="171" t="s">
        <v>771</v>
      </c>
    </row>
    <row r="3958" spans="11:16">
      <c r="K3958" s="339">
        <v>49644</v>
      </c>
      <c r="L3958" s="171" t="s">
        <v>839</v>
      </c>
      <c r="N3958" s="171" t="s">
        <v>843</v>
      </c>
      <c r="O3958" s="171" t="s">
        <v>841</v>
      </c>
      <c r="P3958" s="171" t="s">
        <v>842</v>
      </c>
    </row>
    <row r="3959" spans="11:16">
      <c r="K3959" s="339">
        <v>49645</v>
      </c>
      <c r="L3959" s="171" t="s">
        <v>840</v>
      </c>
      <c r="N3959" s="171" t="s">
        <v>843</v>
      </c>
      <c r="O3959" s="171" t="s">
        <v>841</v>
      </c>
      <c r="P3959" s="171" t="s">
        <v>842</v>
      </c>
    </row>
    <row r="3960" spans="11:16">
      <c r="K3960" s="339">
        <v>49646</v>
      </c>
      <c r="L3960" s="171" t="s">
        <v>833</v>
      </c>
      <c r="N3960" s="171" t="s">
        <v>842</v>
      </c>
      <c r="O3960" s="171" t="s">
        <v>843</v>
      </c>
      <c r="P3960" s="171" t="s">
        <v>841</v>
      </c>
    </row>
    <row r="3961" spans="11:16">
      <c r="K3961" s="339">
        <v>49647</v>
      </c>
      <c r="L3961" s="171" t="s">
        <v>835</v>
      </c>
      <c r="N3961" s="171" t="s">
        <v>842</v>
      </c>
      <c r="O3961" s="171" t="s">
        <v>843</v>
      </c>
      <c r="P3961" s="171" t="s">
        <v>770</v>
      </c>
    </row>
    <row r="3962" spans="11:16">
      <c r="K3962" s="339">
        <v>49648</v>
      </c>
      <c r="L3962" s="171" t="s">
        <v>836</v>
      </c>
      <c r="N3962" s="171" t="s">
        <v>842</v>
      </c>
      <c r="O3962" s="171" t="s">
        <v>843</v>
      </c>
      <c r="P3962" s="171" t="s">
        <v>841</v>
      </c>
    </row>
    <row r="3963" spans="11:16">
      <c r="K3963" s="339">
        <v>49649</v>
      </c>
      <c r="L3963" s="171" t="s">
        <v>837</v>
      </c>
      <c r="N3963" s="171" t="s">
        <v>842</v>
      </c>
      <c r="O3963" s="171" t="s">
        <v>843</v>
      </c>
      <c r="P3963" s="171" t="s">
        <v>841</v>
      </c>
    </row>
    <row r="3964" spans="11:16">
      <c r="K3964" s="339">
        <v>49650</v>
      </c>
      <c r="L3964" s="171" t="s">
        <v>838</v>
      </c>
      <c r="N3964" s="171" t="s">
        <v>842</v>
      </c>
      <c r="O3964" s="171" t="s">
        <v>843</v>
      </c>
      <c r="P3964" s="171" t="s">
        <v>770</v>
      </c>
    </row>
    <row r="3965" spans="11:16">
      <c r="K3965" s="339">
        <v>49651</v>
      </c>
      <c r="L3965" s="171" t="s">
        <v>839</v>
      </c>
      <c r="N3965" s="171" t="s">
        <v>842</v>
      </c>
      <c r="O3965" s="171" t="s">
        <v>843</v>
      </c>
      <c r="P3965" s="171" t="s">
        <v>841</v>
      </c>
    </row>
    <row r="3966" spans="11:16">
      <c r="K3966" s="339">
        <v>49652</v>
      </c>
      <c r="L3966" s="171" t="s">
        <v>840</v>
      </c>
      <c r="N3966" s="171" t="s">
        <v>842</v>
      </c>
      <c r="O3966" s="171" t="s">
        <v>843</v>
      </c>
      <c r="P3966" s="171" t="s">
        <v>841</v>
      </c>
    </row>
    <row r="3967" spans="11:16">
      <c r="K3967" s="339">
        <v>49653</v>
      </c>
      <c r="L3967" s="171" t="s">
        <v>833</v>
      </c>
      <c r="N3967" s="171" t="s">
        <v>841</v>
      </c>
      <c r="O3967" s="171" t="s">
        <v>842</v>
      </c>
      <c r="P3967" s="171" t="s">
        <v>843</v>
      </c>
    </row>
    <row r="3968" spans="11:16">
      <c r="K3968" s="339">
        <v>49654</v>
      </c>
      <c r="L3968" s="171" t="s">
        <v>835</v>
      </c>
      <c r="N3968" s="171" t="s">
        <v>841</v>
      </c>
      <c r="O3968" s="171" t="s">
        <v>842</v>
      </c>
      <c r="P3968" s="171" t="s">
        <v>843</v>
      </c>
    </row>
    <row r="3969" spans="11:16">
      <c r="K3969" s="339">
        <v>49655</v>
      </c>
      <c r="L3969" s="171" t="s">
        <v>836</v>
      </c>
      <c r="N3969" s="171" t="s">
        <v>841</v>
      </c>
      <c r="O3969" s="171" t="s">
        <v>842</v>
      </c>
      <c r="P3969" s="171" t="s">
        <v>843</v>
      </c>
    </row>
    <row r="3970" spans="11:16">
      <c r="K3970" s="339">
        <v>49656</v>
      </c>
      <c r="L3970" s="171" t="s">
        <v>837</v>
      </c>
      <c r="N3970" s="171" t="s">
        <v>841</v>
      </c>
      <c r="O3970" s="171" t="s">
        <v>842</v>
      </c>
      <c r="P3970" s="171" t="s">
        <v>772</v>
      </c>
    </row>
    <row r="3971" spans="11:16">
      <c r="K3971" s="339">
        <v>49657</v>
      </c>
      <c r="L3971" s="171" t="s">
        <v>838</v>
      </c>
      <c r="N3971" s="171" t="s">
        <v>770</v>
      </c>
      <c r="O3971" s="171" t="s">
        <v>842</v>
      </c>
      <c r="P3971" s="171" t="s">
        <v>843</v>
      </c>
    </row>
    <row r="3972" spans="11:16">
      <c r="K3972" s="339">
        <v>49658</v>
      </c>
      <c r="L3972" s="171" t="s">
        <v>839</v>
      </c>
      <c r="N3972" s="171" t="s">
        <v>841</v>
      </c>
      <c r="O3972" s="171" t="s">
        <v>842</v>
      </c>
      <c r="P3972" s="171" t="s">
        <v>843</v>
      </c>
    </row>
    <row r="3973" spans="11:16">
      <c r="K3973" s="339">
        <v>49659</v>
      </c>
      <c r="L3973" s="171" t="s">
        <v>840</v>
      </c>
      <c r="N3973" s="171" t="s">
        <v>841</v>
      </c>
      <c r="O3973" s="171" t="s">
        <v>842</v>
      </c>
      <c r="P3973" s="171" t="s">
        <v>772</v>
      </c>
    </row>
    <row r="3974" spans="11:16">
      <c r="K3974" s="339">
        <v>49660</v>
      </c>
      <c r="L3974" s="171" t="s">
        <v>833</v>
      </c>
      <c r="N3974" s="171" t="s">
        <v>843</v>
      </c>
      <c r="O3974" s="171" t="s">
        <v>841</v>
      </c>
      <c r="P3974" s="171" t="s">
        <v>842</v>
      </c>
    </row>
    <row r="3975" spans="11:16">
      <c r="K3975" s="339">
        <v>49661</v>
      </c>
      <c r="L3975" s="171" t="s">
        <v>835</v>
      </c>
      <c r="N3975" s="171" t="s">
        <v>843</v>
      </c>
      <c r="O3975" s="171" t="s">
        <v>841</v>
      </c>
      <c r="P3975" s="171" t="s">
        <v>842</v>
      </c>
    </row>
    <row r="3976" spans="11:16">
      <c r="K3976" s="339">
        <v>49662</v>
      </c>
      <c r="L3976" s="171" t="s">
        <v>836</v>
      </c>
      <c r="N3976" s="171" t="s">
        <v>843</v>
      </c>
      <c r="O3976" s="171" t="s">
        <v>841</v>
      </c>
      <c r="P3976" s="171" t="s">
        <v>842</v>
      </c>
    </row>
    <row r="3977" spans="11:16">
      <c r="K3977" s="339">
        <v>49663</v>
      </c>
      <c r="L3977" s="171" t="s">
        <v>837</v>
      </c>
      <c r="N3977" s="171" t="s">
        <v>772</v>
      </c>
      <c r="O3977" s="171" t="s">
        <v>770</v>
      </c>
      <c r="P3977" s="171" t="s">
        <v>842</v>
      </c>
    </row>
    <row r="3978" spans="11:16">
      <c r="K3978" s="339">
        <v>49664</v>
      </c>
      <c r="L3978" s="171" t="s">
        <v>838</v>
      </c>
      <c r="N3978" s="171" t="s">
        <v>843</v>
      </c>
      <c r="O3978" s="171" t="s">
        <v>841</v>
      </c>
      <c r="P3978" s="171" t="s">
        <v>842</v>
      </c>
    </row>
    <row r="3979" spans="11:16">
      <c r="K3979" s="339">
        <v>49665</v>
      </c>
      <c r="L3979" s="171" t="s">
        <v>839</v>
      </c>
      <c r="N3979" s="171" t="s">
        <v>843</v>
      </c>
      <c r="O3979" s="171" t="s">
        <v>841</v>
      </c>
      <c r="P3979" s="171" t="s">
        <v>842</v>
      </c>
    </row>
    <row r="3980" spans="11:16">
      <c r="K3980" s="339">
        <v>49666</v>
      </c>
      <c r="L3980" s="171" t="s">
        <v>840</v>
      </c>
      <c r="N3980" s="171" t="s">
        <v>843</v>
      </c>
      <c r="O3980" s="171" t="s">
        <v>841</v>
      </c>
      <c r="P3980" s="171" t="s">
        <v>842</v>
      </c>
    </row>
    <row r="3981" spans="11:16">
      <c r="K3981" s="339">
        <v>49667</v>
      </c>
      <c r="L3981" s="171" t="s">
        <v>833</v>
      </c>
      <c r="N3981" s="171" t="s">
        <v>842</v>
      </c>
      <c r="O3981" s="171" t="s">
        <v>843</v>
      </c>
      <c r="P3981" s="171" t="s">
        <v>841</v>
      </c>
    </row>
    <row r="3982" spans="11:16">
      <c r="K3982" s="339">
        <v>49668</v>
      </c>
      <c r="L3982" s="171" t="s">
        <v>835</v>
      </c>
      <c r="N3982" s="171" t="s">
        <v>771</v>
      </c>
      <c r="O3982" s="171" t="s">
        <v>843</v>
      </c>
      <c r="P3982" s="171" t="s">
        <v>841</v>
      </c>
    </row>
    <row r="3983" spans="11:16">
      <c r="K3983" s="339">
        <v>49669</v>
      </c>
      <c r="L3983" s="171" t="s">
        <v>836</v>
      </c>
      <c r="N3983" s="171" t="s">
        <v>771</v>
      </c>
      <c r="O3983" s="171" t="s">
        <v>843</v>
      </c>
      <c r="P3983" s="171" t="s">
        <v>841</v>
      </c>
    </row>
    <row r="3984" spans="11:16">
      <c r="K3984" s="339">
        <v>49670</v>
      </c>
      <c r="L3984" s="171" t="s">
        <v>837</v>
      </c>
      <c r="N3984" s="171" t="s">
        <v>842</v>
      </c>
      <c r="O3984" s="171" t="s">
        <v>843</v>
      </c>
      <c r="P3984" s="171" t="s">
        <v>841</v>
      </c>
    </row>
    <row r="3985" spans="11:16">
      <c r="K3985" s="339">
        <v>49671</v>
      </c>
      <c r="L3985" s="171" t="s">
        <v>838</v>
      </c>
      <c r="N3985" s="171" t="s">
        <v>842</v>
      </c>
      <c r="O3985" s="171" t="s">
        <v>843</v>
      </c>
      <c r="P3985" s="171" t="s">
        <v>841</v>
      </c>
    </row>
    <row r="3986" spans="11:16">
      <c r="K3986" s="339">
        <v>49672</v>
      </c>
      <c r="L3986" s="171" t="s">
        <v>839</v>
      </c>
      <c r="N3986" s="171" t="s">
        <v>842</v>
      </c>
      <c r="O3986" s="171" t="s">
        <v>843</v>
      </c>
      <c r="P3986" s="171" t="s">
        <v>841</v>
      </c>
    </row>
    <row r="3987" spans="11:16">
      <c r="K3987" s="339">
        <v>49673</v>
      </c>
      <c r="L3987" s="171" t="s">
        <v>840</v>
      </c>
      <c r="N3987" s="171" t="s">
        <v>842</v>
      </c>
      <c r="O3987" s="171" t="s">
        <v>843</v>
      </c>
      <c r="P3987" s="171" t="s">
        <v>841</v>
      </c>
    </row>
    <row r="3988" spans="11:16">
      <c r="K3988" s="339">
        <v>49674</v>
      </c>
      <c r="L3988" s="171" t="s">
        <v>833</v>
      </c>
      <c r="N3988" s="171" t="s">
        <v>841</v>
      </c>
      <c r="O3988" s="171" t="s">
        <v>842</v>
      </c>
      <c r="P3988" s="171" t="s">
        <v>843</v>
      </c>
    </row>
    <row r="3989" spans="11:16">
      <c r="K3989" s="339">
        <v>49675</v>
      </c>
      <c r="L3989" s="171" t="s">
        <v>835</v>
      </c>
      <c r="N3989" s="171" t="s">
        <v>841</v>
      </c>
      <c r="O3989" s="171" t="s">
        <v>842</v>
      </c>
      <c r="P3989" s="171" t="s">
        <v>843</v>
      </c>
    </row>
    <row r="3990" spans="11:16">
      <c r="K3990" s="339">
        <v>49676</v>
      </c>
      <c r="L3990" s="171" t="s">
        <v>836</v>
      </c>
      <c r="N3990" s="171" t="s">
        <v>841</v>
      </c>
      <c r="O3990" s="171" t="s">
        <v>771</v>
      </c>
      <c r="P3990" s="171" t="s">
        <v>843</v>
      </c>
    </row>
    <row r="3991" spans="11:16">
      <c r="K3991" s="339">
        <v>49677</v>
      </c>
      <c r="L3991" s="171" t="s">
        <v>837</v>
      </c>
      <c r="N3991" s="171" t="s">
        <v>841</v>
      </c>
      <c r="O3991" s="171" t="s">
        <v>842</v>
      </c>
      <c r="P3991" s="171" t="s">
        <v>843</v>
      </c>
    </row>
    <row r="3992" spans="11:16">
      <c r="K3992" s="339">
        <v>49678</v>
      </c>
      <c r="L3992" s="171" t="s">
        <v>838</v>
      </c>
      <c r="N3992" s="171" t="s">
        <v>841</v>
      </c>
      <c r="O3992" s="171" t="s">
        <v>842</v>
      </c>
      <c r="P3992" s="171" t="s">
        <v>843</v>
      </c>
    </row>
    <row r="3993" spans="11:16">
      <c r="K3993" s="339">
        <v>49679</v>
      </c>
      <c r="L3993" s="171" t="s">
        <v>839</v>
      </c>
      <c r="N3993" s="171" t="s">
        <v>841</v>
      </c>
      <c r="O3993" s="171" t="s">
        <v>842</v>
      </c>
      <c r="P3993" s="171" t="s">
        <v>843</v>
      </c>
    </row>
    <row r="3994" spans="11:16">
      <c r="K3994" s="339">
        <v>49680</v>
      </c>
      <c r="L3994" s="171" t="s">
        <v>840</v>
      </c>
      <c r="N3994" s="171" t="s">
        <v>841</v>
      </c>
      <c r="O3994" s="171" t="s">
        <v>842</v>
      </c>
      <c r="P3994" s="171" t="s">
        <v>843</v>
      </c>
    </row>
    <row r="3995" spans="11:16">
      <c r="K3995" s="339">
        <v>49681</v>
      </c>
      <c r="L3995" s="171" t="s">
        <v>833</v>
      </c>
      <c r="N3995" s="171" t="s">
        <v>843</v>
      </c>
      <c r="O3995" s="171" t="s">
        <v>841</v>
      </c>
      <c r="P3995" s="171" t="s">
        <v>842</v>
      </c>
    </row>
    <row r="3996" spans="11:16">
      <c r="K3996" s="339">
        <v>49682</v>
      </c>
      <c r="L3996" s="171" t="s">
        <v>835</v>
      </c>
      <c r="N3996" s="171" t="s">
        <v>843</v>
      </c>
      <c r="O3996" s="171" t="s">
        <v>841</v>
      </c>
      <c r="P3996" s="171" t="s">
        <v>842</v>
      </c>
    </row>
    <row r="3997" spans="11:16">
      <c r="K3997" s="339">
        <v>49683</v>
      </c>
      <c r="L3997" s="171" t="s">
        <v>836</v>
      </c>
      <c r="N3997" s="171" t="s">
        <v>772</v>
      </c>
      <c r="O3997" s="171" t="s">
        <v>841</v>
      </c>
      <c r="P3997" s="171" t="s">
        <v>842</v>
      </c>
    </row>
    <row r="3998" spans="11:16">
      <c r="K3998" s="339">
        <v>49684</v>
      </c>
      <c r="L3998" s="171" t="s">
        <v>837</v>
      </c>
      <c r="N3998" s="171" t="s">
        <v>843</v>
      </c>
      <c r="O3998" s="171" t="s">
        <v>841</v>
      </c>
      <c r="P3998" s="171" t="s">
        <v>842</v>
      </c>
    </row>
    <row r="3999" spans="11:16">
      <c r="K3999" s="339">
        <v>49685</v>
      </c>
      <c r="L3999" s="171" t="s">
        <v>838</v>
      </c>
      <c r="N3999" s="171" t="s">
        <v>843</v>
      </c>
      <c r="O3999" s="171" t="s">
        <v>841</v>
      </c>
      <c r="P3999" s="171" t="s">
        <v>842</v>
      </c>
    </row>
    <row r="4000" spans="11:16">
      <c r="K4000" s="339">
        <v>49686</v>
      </c>
      <c r="L4000" s="171" t="s">
        <v>839</v>
      </c>
      <c r="N4000" s="171" t="s">
        <v>843</v>
      </c>
      <c r="O4000" s="171" t="s">
        <v>841</v>
      </c>
      <c r="P4000" s="171" t="s">
        <v>842</v>
      </c>
    </row>
    <row r="4001" spans="11:16">
      <c r="K4001" s="339">
        <v>49687</v>
      </c>
      <c r="L4001" s="171" t="s">
        <v>840</v>
      </c>
      <c r="N4001" s="171" t="s">
        <v>843</v>
      </c>
      <c r="O4001" s="171" t="s">
        <v>841</v>
      </c>
      <c r="P4001" s="171" t="s">
        <v>842</v>
      </c>
    </row>
    <row r="4002" spans="11:16">
      <c r="K4002" s="339">
        <v>49688</v>
      </c>
      <c r="L4002" s="171" t="s">
        <v>833</v>
      </c>
      <c r="N4002" s="171" t="s">
        <v>842</v>
      </c>
      <c r="O4002" s="171" t="s">
        <v>843</v>
      </c>
      <c r="P4002" s="171" t="s">
        <v>841</v>
      </c>
    </row>
    <row r="4003" spans="11:16">
      <c r="K4003" s="339">
        <v>49689</v>
      </c>
      <c r="L4003" s="171" t="s">
        <v>835</v>
      </c>
      <c r="N4003" s="171" t="s">
        <v>842</v>
      </c>
      <c r="O4003" s="171" t="s">
        <v>843</v>
      </c>
      <c r="P4003" s="171" t="s">
        <v>841</v>
      </c>
    </row>
    <row r="4004" spans="11:16">
      <c r="K4004" s="339">
        <v>49690</v>
      </c>
      <c r="L4004" s="171" t="s">
        <v>836</v>
      </c>
      <c r="N4004" s="171" t="s">
        <v>842</v>
      </c>
      <c r="O4004" s="171" t="s">
        <v>843</v>
      </c>
      <c r="P4004" s="171" t="s">
        <v>841</v>
      </c>
    </row>
    <row r="4005" spans="11:16">
      <c r="K4005" s="339">
        <v>49691</v>
      </c>
      <c r="L4005" s="171" t="s">
        <v>837</v>
      </c>
      <c r="N4005" s="171" t="s">
        <v>842</v>
      </c>
      <c r="O4005" s="171" t="s">
        <v>843</v>
      </c>
      <c r="P4005" s="171" t="s">
        <v>841</v>
      </c>
    </row>
    <row r="4006" spans="11:16">
      <c r="K4006" s="339">
        <v>49692</v>
      </c>
      <c r="L4006" s="171" t="s">
        <v>838</v>
      </c>
      <c r="N4006" s="171" t="s">
        <v>842</v>
      </c>
      <c r="O4006" s="171" t="s">
        <v>843</v>
      </c>
      <c r="P4006" s="171" t="s">
        <v>841</v>
      </c>
    </row>
    <row r="4007" spans="11:16">
      <c r="K4007" s="339">
        <v>49693</v>
      </c>
      <c r="L4007" s="171" t="s">
        <v>839</v>
      </c>
      <c r="N4007" s="171" t="s">
        <v>771</v>
      </c>
      <c r="O4007" s="171" t="s">
        <v>843</v>
      </c>
      <c r="P4007" s="171" t="s">
        <v>841</v>
      </c>
    </row>
    <row r="4008" spans="11:16">
      <c r="K4008" s="339">
        <v>49694</v>
      </c>
      <c r="L4008" s="171" t="s">
        <v>840</v>
      </c>
      <c r="N4008" s="171" t="s">
        <v>842</v>
      </c>
      <c r="O4008" s="171" t="s">
        <v>843</v>
      </c>
      <c r="P4008" s="171" t="s">
        <v>841</v>
      </c>
    </row>
    <row r="4009" spans="11:16">
      <c r="K4009" s="339">
        <v>49695</v>
      </c>
      <c r="L4009" s="171" t="s">
        <v>833</v>
      </c>
      <c r="N4009" s="171" t="s">
        <v>770</v>
      </c>
      <c r="O4009" s="171" t="s">
        <v>842</v>
      </c>
      <c r="P4009" s="171" t="s">
        <v>843</v>
      </c>
    </row>
    <row r="4010" spans="11:16">
      <c r="K4010" s="339">
        <v>49696</v>
      </c>
      <c r="L4010" s="171" t="s">
        <v>835</v>
      </c>
      <c r="N4010" s="171" t="s">
        <v>841</v>
      </c>
      <c r="O4010" s="171" t="s">
        <v>842</v>
      </c>
      <c r="P4010" s="171" t="s">
        <v>843</v>
      </c>
    </row>
    <row r="4011" spans="11:16">
      <c r="K4011" s="339">
        <v>49697</v>
      </c>
      <c r="L4011" s="171" t="s">
        <v>836</v>
      </c>
      <c r="N4011" s="171" t="s">
        <v>841</v>
      </c>
      <c r="O4011" s="171" t="s">
        <v>842</v>
      </c>
      <c r="P4011" s="171" t="s">
        <v>843</v>
      </c>
    </row>
    <row r="4012" spans="11:16">
      <c r="K4012" s="339">
        <v>49698</v>
      </c>
      <c r="L4012" s="171" t="s">
        <v>837</v>
      </c>
      <c r="N4012" s="171" t="s">
        <v>841</v>
      </c>
      <c r="O4012" s="171" t="s">
        <v>842</v>
      </c>
      <c r="P4012" s="171" t="s">
        <v>843</v>
      </c>
    </row>
    <row r="4013" spans="11:16">
      <c r="K4013" s="339">
        <v>49699</v>
      </c>
      <c r="L4013" s="171" t="s">
        <v>838</v>
      </c>
      <c r="N4013" s="171" t="s">
        <v>770</v>
      </c>
      <c r="O4013" s="171" t="s">
        <v>842</v>
      </c>
      <c r="P4013" s="171" t="s">
        <v>843</v>
      </c>
    </row>
    <row r="4014" spans="11:16">
      <c r="K4014" s="339">
        <v>49700</v>
      </c>
      <c r="L4014" s="171" t="s">
        <v>839</v>
      </c>
      <c r="N4014" s="171" t="s">
        <v>841</v>
      </c>
      <c r="O4014" s="171" t="s">
        <v>842</v>
      </c>
      <c r="P4014" s="171" t="s">
        <v>843</v>
      </c>
    </row>
    <row r="4015" spans="11:16">
      <c r="K4015" s="339">
        <v>49701</v>
      </c>
      <c r="L4015" s="171" t="s">
        <v>840</v>
      </c>
      <c r="N4015" s="171" t="s">
        <v>841</v>
      </c>
      <c r="O4015" s="171" t="s">
        <v>842</v>
      </c>
      <c r="P4015" s="171" t="s">
        <v>843</v>
      </c>
    </row>
    <row r="4016" spans="11:16">
      <c r="K4016" s="339">
        <v>49702</v>
      </c>
      <c r="L4016" s="171" t="s">
        <v>833</v>
      </c>
      <c r="N4016" s="171" t="s">
        <v>843</v>
      </c>
      <c r="O4016" s="171" t="s">
        <v>841</v>
      </c>
      <c r="P4016" s="171" t="s">
        <v>842</v>
      </c>
    </row>
    <row r="4017" spans="11:16">
      <c r="K4017" s="339">
        <v>49703</v>
      </c>
      <c r="L4017" s="171" t="s">
        <v>835</v>
      </c>
      <c r="N4017" s="171" t="s">
        <v>843</v>
      </c>
      <c r="O4017" s="171" t="s">
        <v>841</v>
      </c>
      <c r="P4017" s="171" t="s">
        <v>842</v>
      </c>
    </row>
    <row r="4018" spans="11:16">
      <c r="K4018" s="339">
        <v>49704</v>
      </c>
      <c r="L4018" s="171" t="s">
        <v>836</v>
      </c>
      <c r="N4018" s="171" t="s">
        <v>843</v>
      </c>
      <c r="O4018" s="171" t="s">
        <v>841</v>
      </c>
      <c r="P4018" s="171" t="s">
        <v>842</v>
      </c>
    </row>
    <row r="4019" spans="11:16">
      <c r="K4019" s="339">
        <v>49705</v>
      </c>
      <c r="L4019" s="171" t="s">
        <v>837</v>
      </c>
      <c r="N4019" s="171" t="s">
        <v>843</v>
      </c>
      <c r="O4019" s="171" t="s">
        <v>841</v>
      </c>
      <c r="P4019" s="171" t="s">
        <v>842</v>
      </c>
    </row>
    <row r="4020" spans="11:16">
      <c r="K4020" s="339">
        <v>49706</v>
      </c>
      <c r="L4020" s="171" t="s">
        <v>838</v>
      </c>
      <c r="N4020" s="171" t="s">
        <v>843</v>
      </c>
      <c r="O4020" s="171" t="s">
        <v>841</v>
      </c>
      <c r="P4020" s="171" t="s">
        <v>842</v>
      </c>
    </row>
    <row r="4021" spans="11:16">
      <c r="K4021" s="339">
        <v>49707</v>
      </c>
      <c r="L4021" s="171" t="s">
        <v>839</v>
      </c>
      <c r="N4021" s="171" t="s">
        <v>843</v>
      </c>
      <c r="O4021" s="171" t="s">
        <v>841</v>
      </c>
      <c r="P4021" s="171" t="s">
        <v>842</v>
      </c>
    </row>
    <row r="4022" spans="11:16">
      <c r="K4022" s="339">
        <v>49708</v>
      </c>
      <c r="L4022" s="171" t="s">
        <v>840</v>
      </c>
      <c r="N4022" s="171" t="s">
        <v>843</v>
      </c>
      <c r="O4022" s="171" t="s">
        <v>841</v>
      </c>
      <c r="P4022" s="171" t="s">
        <v>842</v>
      </c>
    </row>
    <row r="4023" spans="11:16">
      <c r="K4023" s="339">
        <v>49709</v>
      </c>
      <c r="L4023" s="171" t="s">
        <v>833</v>
      </c>
      <c r="N4023" s="171" t="s">
        <v>842</v>
      </c>
      <c r="O4023" s="171" t="s">
        <v>843</v>
      </c>
      <c r="P4023" s="171" t="s">
        <v>770</v>
      </c>
    </row>
    <row r="4024" spans="11:16">
      <c r="K4024" s="339">
        <v>49710</v>
      </c>
      <c r="L4024" s="171" t="s">
        <v>835</v>
      </c>
      <c r="N4024" s="171" t="s">
        <v>842</v>
      </c>
      <c r="O4024" s="171" t="s">
        <v>843</v>
      </c>
      <c r="P4024" s="171" t="s">
        <v>841</v>
      </c>
    </row>
    <row r="4025" spans="11:16">
      <c r="K4025" s="339">
        <v>49711</v>
      </c>
      <c r="L4025" s="171" t="s">
        <v>836</v>
      </c>
      <c r="N4025" s="171" t="s">
        <v>842</v>
      </c>
      <c r="O4025" s="171" t="s">
        <v>843</v>
      </c>
      <c r="P4025" s="171" t="s">
        <v>770</v>
      </c>
    </row>
    <row r="4026" spans="11:16">
      <c r="K4026" s="339">
        <v>49712</v>
      </c>
      <c r="L4026" s="171" t="s">
        <v>837</v>
      </c>
      <c r="N4026" s="171" t="s">
        <v>842</v>
      </c>
      <c r="O4026" s="171" t="s">
        <v>843</v>
      </c>
      <c r="P4026" s="171" t="s">
        <v>841</v>
      </c>
    </row>
    <row r="4027" spans="11:16">
      <c r="K4027" s="339">
        <v>49713</v>
      </c>
      <c r="L4027" s="171" t="s">
        <v>838</v>
      </c>
      <c r="N4027" s="171" t="s">
        <v>842</v>
      </c>
      <c r="O4027" s="171" t="s">
        <v>843</v>
      </c>
      <c r="P4027" s="171" t="s">
        <v>841</v>
      </c>
    </row>
    <row r="4028" spans="11:16">
      <c r="K4028" s="339">
        <v>49714</v>
      </c>
      <c r="L4028" s="171" t="s">
        <v>839</v>
      </c>
      <c r="N4028" s="171" t="s">
        <v>842</v>
      </c>
      <c r="O4028" s="171" t="s">
        <v>843</v>
      </c>
      <c r="P4028" s="171" t="s">
        <v>841</v>
      </c>
    </row>
    <row r="4029" spans="11:16">
      <c r="K4029" s="339">
        <v>49715</v>
      </c>
      <c r="L4029" s="171" t="s">
        <v>840</v>
      </c>
      <c r="N4029" s="171" t="s">
        <v>842</v>
      </c>
      <c r="O4029" s="171" t="s">
        <v>843</v>
      </c>
      <c r="P4029" s="171" t="s">
        <v>770</v>
      </c>
    </row>
    <row r="4030" spans="11:16">
      <c r="K4030" s="339">
        <v>49716</v>
      </c>
      <c r="L4030" s="171" t="s">
        <v>833</v>
      </c>
      <c r="N4030" s="171" t="s">
        <v>841</v>
      </c>
      <c r="O4030" s="171" t="s">
        <v>842</v>
      </c>
      <c r="P4030" s="171" t="s">
        <v>843</v>
      </c>
    </row>
    <row r="4031" spans="11:16">
      <c r="K4031" s="339">
        <v>49717</v>
      </c>
      <c r="L4031" s="171" t="s">
        <v>835</v>
      </c>
      <c r="N4031" s="171" t="s">
        <v>841</v>
      </c>
      <c r="O4031" s="171" t="s">
        <v>842</v>
      </c>
      <c r="P4031" s="171" t="s">
        <v>843</v>
      </c>
    </row>
    <row r="4032" spans="11:16">
      <c r="K4032" s="339">
        <v>49718</v>
      </c>
      <c r="L4032" s="171" t="s">
        <v>836</v>
      </c>
      <c r="N4032" s="171" t="s">
        <v>841</v>
      </c>
      <c r="O4032" s="171" t="s">
        <v>842</v>
      </c>
      <c r="P4032" s="171" t="s">
        <v>772</v>
      </c>
    </row>
    <row r="4033" spans="11:16">
      <c r="K4033" s="339">
        <v>49719</v>
      </c>
      <c r="L4033" s="171" t="s">
        <v>837</v>
      </c>
      <c r="N4033" s="171" t="s">
        <v>841</v>
      </c>
      <c r="O4033" s="171" t="s">
        <v>842</v>
      </c>
      <c r="P4033" s="171" t="s">
        <v>843</v>
      </c>
    </row>
    <row r="4034" spans="11:16">
      <c r="K4034" s="339">
        <v>49720</v>
      </c>
      <c r="L4034" s="171" t="s">
        <v>838</v>
      </c>
      <c r="N4034" s="171" t="s">
        <v>841</v>
      </c>
      <c r="O4034" s="171" t="s">
        <v>842</v>
      </c>
      <c r="P4034" s="171" t="s">
        <v>843</v>
      </c>
    </row>
    <row r="4035" spans="11:16">
      <c r="K4035" s="339">
        <v>49721</v>
      </c>
      <c r="L4035" s="171" t="s">
        <v>839</v>
      </c>
      <c r="N4035" s="171" t="s">
        <v>841</v>
      </c>
      <c r="O4035" s="171" t="s">
        <v>842</v>
      </c>
      <c r="P4035" s="171" t="s">
        <v>843</v>
      </c>
    </row>
    <row r="4036" spans="11:16">
      <c r="K4036" s="339">
        <v>49722</v>
      </c>
      <c r="L4036" s="171" t="s">
        <v>840</v>
      </c>
      <c r="N4036" s="171" t="s">
        <v>841</v>
      </c>
      <c r="O4036" s="171" t="s">
        <v>842</v>
      </c>
      <c r="P4036" s="171" t="s">
        <v>843</v>
      </c>
    </row>
    <row r="4037" spans="11:16">
      <c r="K4037" s="339">
        <v>49723</v>
      </c>
      <c r="L4037" s="171" t="s">
        <v>833</v>
      </c>
      <c r="N4037" s="171" t="s">
        <v>843</v>
      </c>
      <c r="O4037" s="171" t="s">
        <v>841</v>
      </c>
      <c r="P4037" s="171" t="s">
        <v>842</v>
      </c>
    </row>
    <row r="4038" spans="11:16">
      <c r="K4038" s="339">
        <v>49724</v>
      </c>
      <c r="L4038" s="171" t="s">
        <v>835</v>
      </c>
      <c r="N4038" s="171" t="s">
        <v>843</v>
      </c>
      <c r="O4038" s="171" t="s">
        <v>841</v>
      </c>
      <c r="P4038" s="171" t="s">
        <v>771</v>
      </c>
    </row>
    <row r="4039" spans="11:16">
      <c r="K4039" s="339">
        <v>49725</v>
      </c>
      <c r="L4039" s="171" t="s">
        <v>836</v>
      </c>
      <c r="N4039" s="171" t="s">
        <v>772</v>
      </c>
      <c r="O4039" s="171" t="s">
        <v>841</v>
      </c>
      <c r="P4039" s="171" t="s">
        <v>842</v>
      </c>
    </row>
    <row r="4040" spans="11:16">
      <c r="K4040" s="339">
        <v>49726</v>
      </c>
      <c r="L4040" s="171" t="s">
        <v>837</v>
      </c>
      <c r="N4040" s="171" t="s">
        <v>843</v>
      </c>
      <c r="O4040" s="171" t="s">
        <v>841</v>
      </c>
      <c r="P4040" s="171" t="s">
        <v>842</v>
      </c>
    </row>
    <row r="4041" spans="11:16">
      <c r="K4041" s="339">
        <v>49727</v>
      </c>
      <c r="L4041" s="171" t="s">
        <v>838</v>
      </c>
      <c r="N4041" s="171" t="s">
        <v>843</v>
      </c>
      <c r="O4041" s="171" t="s">
        <v>841</v>
      </c>
      <c r="P4041" s="171" t="s">
        <v>771</v>
      </c>
    </row>
    <row r="4042" spans="11:16">
      <c r="K4042" s="339">
        <v>49728</v>
      </c>
      <c r="L4042" s="171" t="s">
        <v>839</v>
      </c>
      <c r="N4042" s="171" t="s">
        <v>843</v>
      </c>
      <c r="O4042" s="171" t="s">
        <v>841</v>
      </c>
      <c r="P4042" s="171" t="s">
        <v>842</v>
      </c>
    </row>
    <row r="4043" spans="11:16">
      <c r="K4043" s="339">
        <v>49729</v>
      </c>
      <c r="L4043" s="171" t="s">
        <v>840</v>
      </c>
      <c r="N4043" s="171" t="s">
        <v>843</v>
      </c>
      <c r="O4043" s="171" t="s">
        <v>841</v>
      </c>
      <c r="P4043" s="171" t="s">
        <v>842</v>
      </c>
    </row>
    <row r="4044" spans="11:16">
      <c r="K4044" s="339">
        <v>49730</v>
      </c>
      <c r="L4044" s="171" t="s">
        <v>833</v>
      </c>
      <c r="N4044" s="171" t="s">
        <v>842</v>
      </c>
      <c r="O4044" s="171" t="s">
        <v>843</v>
      </c>
      <c r="P4044" s="171" t="s">
        <v>770</v>
      </c>
    </row>
    <row r="4045" spans="11:16">
      <c r="K4045" s="339">
        <v>49731</v>
      </c>
      <c r="L4045" s="171" t="s">
        <v>835</v>
      </c>
      <c r="N4045" s="171" t="s">
        <v>842</v>
      </c>
      <c r="O4045" s="171" t="s">
        <v>843</v>
      </c>
      <c r="P4045" s="171" t="s">
        <v>841</v>
      </c>
    </row>
    <row r="4046" spans="11:16">
      <c r="K4046" s="339">
        <v>49732</v>
      </c>
      <c r="L4046" s="171" t="s">
        <v>836</v>
      </c>
      <c r="N4046" s="171" t="s">
        <v>842</v>
      </c>
      <c r="O4046" s="171" t="s">
        <v>843</v>
      </c>
      <c r="P4046" s="171" t="s">
        <v>841</v>
      </c>
    </row>
    <row r="4047" spans="11:16">
      <c r="K4047" s="339">
        <v>49733</v>
      </c>
      <c r="L4047" s="171" t="s">
        <v>837</v>
      </c>
      <c r="N4047" s="171" t="s">
        <v>842</v>
      </c>
      <c r="O4047" s="171" t="s">
        <v>843</v>
      </c>
      <c r="P4047" s="171" t="s">
        <v>841</v>
      </c>
    </row>
    <row r="4048" spans="11:16">
      <c r="K4048" s="339">
        <v>49734</v>
      </c>
      <c r="L4048" s="171" t="s">
        <v>838</v>
      </c>
      <c r="N4048" s="171" t="s">
        <v>842</v>
      </c>
      <c r="O4048" s="171" t="s">
        <v>843</v>
      </c>
      <c r="P4048" s="171" t="s">
        <v>841</v>
      </c>
    </row>
    <row r="4049" spans="11:16">
      <c r="K4049" s="339">
        <v>49735</v>
      </c>
      <c r="L4049" s="171" t="s">
        <v>839</v>
      </c>
      <c r="N4049" s="171" t="s">
        <v>842</v>
      </c>
      <c r="O4049" s="171" t="s">
        <v>843</v>
      </c>
      <c r="P4049" s="171" t="s">
        <v>841</v>
      </c>
    </row>
    <row r="4050" spans="11:16">
      <c r="K4050" s="339">
        <v>49736</v>
      </c>
      <c r="L4050" s="171" t="s">
        <v>840</v>
      </c>
      <c r="N4050" s="171" t="s">
        <v>842</v>
      </c>
      <c r="O4050" s="171" t="s">
        <v>843</v>
      </c>
      <c r="P4050" s="171" t="s">
        <v>841</v>
      </c>
    </row>
    <row r="4051" spans="11:16">
      <c r="K4051" s="339">
        <v>49737</v>
      </c>
      <c r="L4051" s="171" t="s">
        <v>833</v>
      </c>
      <c r="N4051" s="171" t="s">
        <v>841</v>
      </c>
      <c r="O4051" s="171" t="s">
        <v>771</v>
      </c>
      <c r="P4051" s="171" t="s">
        <v>843</v>
      </c>
    </row>
    <row r="4052" spans="11:16">
      <c r="K4052" s="339">
        <v>49738</v>
      </c>
      <c r="L4052" s="171" t="s">
        <v>835</v>
      </c>
      <c r="N4052" s="171" t="s">
        <v>841</v>
      </c>
      <c r="O4052" s="171" t="s">
        <v>842</v>
      </c>
      <c r="P4052" s="171" t="s">
        <v>843</v>
      </c>
    </row>
    <row r="4053" spans="11:16">
      <c r="K4053" s="339">
        <v>49739</v>
      </c>
      <c r="L4053" s="171" t="s">
        <v>836</v>
      </c>
      <c r="N4053" s="171" t="s">
        <v>841</v>
      </c>
      <c r="O4053" s="171" t="s">
        <v>842</v>
      </c>
      <c r="P4053" s="171" t="s">
        <v>843</v>
      </c>
    </row>
    <row r="4054" spans="11:16">
      <c r="K4054" s="339">
        <v>49740</v>
      </c>
      <c r="L4054" s="171" t="s">
        <v>837</v>
      </c>
      <c r="N4054" s="171" t="s">
        <v>841</v>
      </c>
      <c r="O4054" s="171" t="s">
        <v>842</v>
      </c>
      <c r="P4054" s="171" t="s">
        <v>843</v>
      </c>
    </row>
    <row r="4055" spans="11:16">
      <c r="K4055" s="339">
        <v>49741</v>
      </c>
      <c r="L4055" s="171" t="s">
        <v>838</v>
      </c>
      <c r="N4055" s="171" t="s">
        <v>841</v>
      </c>
      <c r="O4055" s="171" t="s">
        <v>842</v>
      </c>
      <c r="P4055" s="171" t="s">
        <v>843</v>
      </c>
    </row>
    <row r="4056" spans="11:16">
      <c r="K4056" s="339">
        <v>49742</v>
      </c>
      <c r="L4056" s="171" t="s">
        <v>839</v>
      </c>
      <c r="N4056" s="171" t="s">
        <v>841</v>
      </c>
      <c r="O4056" s="171" t="s">
        <v>842</v>
      </c>
      <c r="P4056" s="171" t="s">
        <v>843</v>
      </c>
    </row>
    <row r="4057" spans="11:16">
      <c r="K4057" s="339">
        <v>49743</v>
      </c>
      <c r="L4057" s="171" t="s">
        <v>840</v>
      </c>
      <c r="N4057" s="171" t="s">
        <v>841</v>
      </c>
      <c r="O4057" s="171" t="s">
        <v>842</v>
      </c>
      <c r="P4057" s="171" t="s">
        <v>843</v>
      </c>
    </row>
    <row r="4058" spans="11:16">
      <c r="K4058" s="339">
        <v>49744</v>
      </c>
      <c r="L4058" s="171" t="s">
        <v>833</v>
      </c>
      <c r="N4058" s="171" t="s">
        <v>772</v>
      </c>
      <c r="O4058" s="171" t="s">
        <v>841</v>
      </c>
      <c r="P4058" s="171" t="s">
        <v>842</v>
      </c>
    </row>
    <row r="4059" spans="11:16">
      <c r="K4059" s="339">
        <v>49745</v>
      </c>
      <c r="L4059" s="171" t="s">
        <v>835</v>
      </c>
      <c r="N4059" s="171" t="s">
        <v>843</v>
      </c>
      <c r="O4059" s="171" t="s">
        <v>841</v>
      </c>
      <c r="P4059" s="171" t="s">
        <v>842</v>
      </c>
    </row>
    <row r="4060" spans="11:16">
      <c r="K4060" s="339">
        <v>49746</v>
      </c>
      <c r="L4060" s="171" t="s">
        <v>836</v>
      </c>
      <c r="N4060" s="171" t="s">
        <v>843</v>
      </c>
      <c r="O4060" s="171" t="s">
        <v>841</v>
      </c>
      <c r="P4060" s="171" t="s">
        <v>842</v>
      </c>
    </row>
    <row r="4061" spans="11:16">
      <c r="K4061" s="339">
        <v>49747</v>
      </c>
      <c r="L4061" s="171" t="s">
        <v>837</v>
      </c>
      <c r="N4061" s="171" t="s">
        <v>843</v>
      </c>
      <c r="O4061" s="171" t="s">
        <v>841</v>
      </c>
      <c r="P4061" s="171" t="s">
        <v>842</v>
      </c>
    </row>
    <row r="4062" spans="11:16">
      <c r="K4062" s="339">
        <v>49748</v>
      </c>
      <c r="L4062" s="171" t="s">
        <v>838</v>
      </c>
      <c r="N4062" s="171" t="s">
        <v>843</v>
      </c>
      <c r="O4062" s="171" t="s">
        <v>841</v>
      </c>
      <c r="P4062" s="171" t="s">
        <v>842</v>
      </c>
    </row>
    <row r="4063" spans="11:16">
      <c r="K4063" s="339">
        <v>49749</v>
      </c>
      <c r="L4063" s="171" t="s">
        <v>839</v>
      </c>
      <c r="N4063" s="171" t="s">
        <v>843</v>
      </c>
      <c r="O4063" s="171" t="s">
        <v>841</v>
      </c>
      <c r="P4063" s="171" t="s">
        <v>842</v>
      </c>
    </row>
    <row r="4064" spans="11:16">
      <c r="K4064" s="339">
        <v>49750</v>
      </c>
      <c r="L4064" s="171" t="s">
        <v>840</v>
      </c>
      <c r="N4064" s="171" t="s">
        <v>843</v>
      </c>
      <c r="O4064" s="171" t="s">
        <v>841</v>
      </c>
      <c r="P4064" s="171" t="s">
        <v>842</v>
      </c>
    </row>
    <row r="4065" spans="11:16">
      <c r="K4065" s="339">
        <v>49751</v>
      </c>
      <c r="L4065" s="171" t="s">
        <v>833</v>
      </c>
      <c r="N4065" s="171" t="s">
        <v>842</v>
      </c>
      <c r="O4065" s="171" t="s">
        <v>843</v>
      </c>
      <c r="P4065" s="171" t="s">
        <v>841</v>
      </c>
    </row>
    <row r="4066" spans="11:16">
      <c r="K4066" s="339">
        <v>49752</v>
      </c>
      <c r="L4066" s="171" t="s">
        <v>835</v>
      </c>
      <c r="N4066" s="171" t="s">
        <v>842</v>
      </c>
      <c r="O4066" s="171" t="s">
        <v>843</v>
      </c>
      <c r="P4066" s="171" t="s">
        <v>841</v>
      </c>
    </row>
    <row r="4067" spans="11:16">
      <c r="K4067" s="339">
        <v>49753</v>
      </c>
      <c r="L4067" s="171" t="s">
        <v>836</v>
      </c>
      <c r="N4067" s="171" t="s">
        <v>842</v>
      </c>
      <c r="O4067" s="171" t="s">
        <v>843</v>
      </c>
      <c r="P4067" s="171" t="s">
        <v>841</v>
      </c>
    </row>
    <row r="4068" spans="11:16">
      <c r="K4068" s="339">
        <v>49754</v>
      </c>
      <c r="L4068" s="171" t="s">
        <v>837</v>
      </c>
      <c r="N4068" s="171" t="s">
        <v>771</v>
      </c>
      <c r="O4068" s="171" t="s">
        <v>843</v>
      </c>
      <c r="P4068" s="171" t="s">
        <v>841</v>
      </c>
    </row>
    <row r="4069" spans="11:16">
      <c r="K4069" s="339">
        <v>49755</v>
      </c>
      <c r="L4069" s="171" t="s">
        <v>838</v>
      </c>
      <c r="N4069" s="171" t="s">
        <v>842</v>
      </c>
      <c r="O4069" s="171" t="s">
        <v>843</v>
      </c>
      <c r="P4069" s="171" t="s">
        <v>841</v>
      </c>
    </row>
    <row r="4070" spans="11:16">
      <c r="K4070" s="339">
        <v>49756</v>
      </c>
      <c r="L4070" s="171" t="s">
        <v>839</v>
      </c>
      <c r="N4070" s="171" t="s">
        <v>771</v>
      </c>
      <c r="O4070" s="171" t="s">
        <v>843</v>
      </c>
      <c r="P4070" s="171" t="s">
        <v>841</v>
      </c>
    </row>
    <row r="4071" spans="11:16">
      <c r="K4071" s="339">
        <v>49757</v>
      </c>
      <c r="L4071" s="171" t="s">
        <v>840</v>
      </c>
      <c r="N4071" s="171" t="s">
        <v>842</v>
      </c>
      <c r="O4071" s="171" t="s">
        <v>843</v>
      </c>
      <c r="P4071" s="171" t="s">
        <v>841</v>
      </c>
    </row>
    <row r="4072" spans="11:16">
      <c r="K4072" s="339">
        <v>49758</v>
      </c>
      <c r="L4072" s="171" t="s">
        <v>833</v>
      </c>
      <c r="N4072" s="171" t="s">
        <v>841</v>
      </c>
      <c r="O4072" s="171" t="s">
        <v>842</v>
      </c>
      <c r="P4072" s="171" t="s">
        <v>843</v>
      </c>
    </row>
    <row r="4073" spans="11:16">
      <c r="K4073" s="339">
        <v>49759</v>
      </c>
      <c r="L4073" s="171" t="s">
        <v>835</v>
      </c>
      <c r="N4073" s="171" t="s">
        <v>841</v>
      </c>
      <c r="O4073" s="171" t="s">
        <v>842</v>
      </c>
      <c r="P4073" s="171" t="s">
        <v>843</v>
      </c>
    </row>
    <row r="4074" spans="11:16">
      <c r="K4074" s="339">
        <v>49760</v>
      </c>
      <c r="L4074" s="171" t="s">
        <v>836</v>
      </c>
      <c r="N4074" s="171" t="s">
        <v>841</v>
      </c>
      <c r="O4074" s="171" t="s">
        <v>842</v>
      </c>
      <c r="P4074" s="171" t="s">
        <v>772</v>
      </c>
    </row>
    <row r="4075" spans="11:16">
      <c r="K4075" s="339">
        <v>49761</v>
      </c>
      <c r="L4075" s="171" t="s">
        <v>837</v>
      </c>
      <c r="N4075" s="171" t="s">
        <v>770</v>
      </c>
      <c r="O4075" s="171" t="s">
        <v>842</v>
      </c>
      <c r="P4075" s="171" t="s">
        <v>843</v>
      </c>
    </row>
    <row r="4076" spans="11:16">
      <c r="K4076" s="339">
        <v>49762</v>
      </c>
      <c r="L4076" s="171" t="s">
        <v>838</v>
      </c>
      <c r="N4076" s="171" t="s">
        <v>841</v>
      </c>
      <c r="O4076" s="171" t="s">
        <v>842</v>
      </c>
      <c r="P4076" s="171" t="s">
        <v>843</v>
      </c>
    </row>
    <row r="4077" spans="11:16">
      <c r="K4077" s="339">
        <v>49763</v>
      </c>
      <c r="L4077" s="171" t="s">
        <v>839</v>
      </c>
      <c r="N4077" s="171" t="s">
        <v>841</v>
      </c>
      <c r="O4077" s="171" t="s">
        <v>842</v>
      </c>
      <c r="P4077" s="171" t="s">
        <v>772</v>
      </c>
    </row>
    <row r="4078" spans="11:16">
      <c r="K4078" s="339">
        <v>49764</v>
      </c>
      <c r="L4078" s="171" t="s">
        <v>840</v>
      </c>
      <c r="N4078" s="171" t="s">
        <v>841</v>
      </c>
      <c r="O4078" s="171" t="s">
        <v>842</v>
      </c>
      <c r="P4078" s="171" t="s">
        <v>843</v>
      </c>
    </row>
    <row r="4079" spans="11:16">
      <c r="K4079" s="339">
        <v>49765</v>
      </c>
      <c r="L4079" s="171" t="s">
        <v>833</v>
      </c>
      <c r="N4079" s="171" t="s">
        <v>843</v>
      </c>
      <c r="O4079" s="171" t="s">
        <v>841</v>
      </c>
      <c r="P4079" s="171" t="s">
        <v>842</v>
      </c>
    </row>
    <row r="4080" spans="11:16">
      <c r="K4080" s="339">
        <v>49766</v>
      </c>
      <c r="L4080" s="171" t="s">
        <v>835</v>
      </c>
      <c r="N4080" s="171" t="s">
        <v>843</v>
      </c>
      <c r="O4080" s="171" t="s">
        <v>841</v>
      </c>
      <c r="P4080" s="171" t="s">
        <v>842</v>
      </c>
    </row>
    <row r="4081" spans="11:16">
      <c r="K4081" s="339">
        <v>49767</v>
      </c>
      <c r="L4081" s="171" t="s">
        <v>836</v>
      </c>
      <c r="N4081" s="171" t="s">
        <v>772</v>
      </c>
      <c r="O4081" s="171" t="s">
        <v>770</v>
      </c>
      <c r="P4081" s="171" t="s">
        <v>842</v>
      </c>
    </row>
    <row r="4082" spans="11:16">
      <c r="K4082" s="339">
        <v>49768</v>
      </c>
      <c r="L4082" s="171" t="s">
        <v>837</v>
      </c>
      <c r="N4082" s="171" t="s">
        <v>843</v>
      </c>
      <c r="O4082" s="171" t="s">
        <v>841</v>
      </c>
      <c r="P4082" s="171" t="s">
        <v>842</v>
      </c>
    </row>
    <row r="4083" spans="11:16">
      <c r="K4083" s="339">
        <v>49769</v>
      </c>
      <c r="L4083" s="171" t="s">
        <v>838</v>
      </c>
      <c r="N4083" s="171" t="s">
        <v>843</v>
      </c>
      <c r="O4083" s="171" t="s">
        <v>841</v>
      </c>
      <c r="P4083" s="171" t="s">
        <v>842</v>
      </c>
    </row>
    <row r="4084" spans="11:16">
      <c r="K4084" s="339">
        <v>49770</v>
      </c>
      <c r="L4084" s="171" t="s">
        <v>839</v>
      </c>
      <c r="N4084" s="171" t="s">
        <v>843</v>
      </c>
      <c r="O4084" s="171" t="s">
        <v>841</v>
      </c>
      <c r="P4084" s="171" t="s">
        <v>842</v>
      </c>
    </row>
    <row r="4085" spans="11:16">
      <c r="K4085" s="339">
        <v>49771</v>
      </c>
      <c r="L4085" s="171" t="s">
        <v>840</v>
      </c>
      <c r="N4085" s="171" t="s">
        <v>843</v>
      </c>
      <c r="O4085" s="171" t="s">
        <v>841</v>
      </c>
      <c r="P4085" s="171" t="s">
        <v>842</v>
      </c>
    </row>
    <row r="4086" spans="11:16">
      <c r="K4086" s="339">
        <v>49772</v>
      </c>
      <c r="L4086" s="171" t="s">
        <v>833</v>
      </c>
      <c r="N4086" s="171" t="s">
        <v>771</v>
      </c>
      <c r="O4086" s="171" t="s">
        <v>843</v>
      </c>
      <c r="P4086" s="171" t="s">
        <v>841</v>
      </c>
    </row>
    <row r="4087" spans="11:16">
      <c r="K4087" s="339">
        <v>49773</v>
      </c>
      <c r="L4087" s="171" t="s">
        <v>835</v>
      </c>
      <c r="N4087" s="171" t="s">
        <v>771</v>
      </c>
      <c r="O4087" s="171" t="s">
        <v>843</v>
      </c>
      <c r="P4087" s="171" t="s">
        <v>841</v>
      </c>
    </row>
    <row r="4088" spans="11:16">
      <c r="K4088" s="339">
        <v>49774</v>
      </c>
      <c r="L4088" s="171" t="s">
        <v>836</v>
      </c>
      <c r="N4088" s="171" t="s">
        <v>842</v>
      </c>
      <c r="O4088" s="171" t="s">
        <v>843</v>
      </c>
      <c r="P4088" s="171" t="s">
        <v>841</v>
      </c>
    </row>
    <row r="4089" spans="11:16">
      <c r="K4089" s="339">
        <v>49775</v>
      </c>
      <c r="L4089" s="171" t="s">
        <v>837</v>
      </c>
      <c r="N4089" s="171" t="s">
        <v>842</v>
      </c>
      <c r="O4089" s="171" t="s">
        <v>843</v>
      </c>
      <c r="P4089" s="171" t="s">
        <v>841</v>
      </c>
    </row>
    <row r="4090" spans="11:16">
      <c r="K4090" s="339">
        <v>49776</v>
      </c>
      <c r="L4090" s="171" t="s">
        <v>838</v>
      </c>
      <c r="N4090" s="171" t="s">
        <v>842</v>
      </c>
      <c r="O4090" s="171" t="s">
        <v>843</v>
      </c>
      <c r="P4090" s="171" t="s">
        <v>841</v>
      </c>
    </row>
    <row r="4091" spans="11:16">
      <c r="K4091" s="339">
        <v>49777</v>
      </c>
      <c r="L4091" s="171" t="s">
        <v>839</v>
      </c>
      <c r="N4091" s="171" t="s">
        <v>771</v>
      </c>
      <c r="O4091" s="171" t="s">
        <v>843</v>
      </c>
      <c r="P4091" s="171" t="s">
        <v>841</v>
      </c>
    </row>
    <row r="4092" spans="11:16">
      <c r="K4092" s="339">
        <v>49778</v>
      </c>
      <c r="L4092" s="171" t="s">
        <v>840</v>
      </c>
      <c r="N4092" s="171" t="s">
        <v>842</v>
      </c>
      <c r="O4092" s="171" t="s">
        <v>843</v>
      </c>
      <c r="P4092" s="171" t="s">
        <v>841</v>
      </c>
    </row>
    <row r="4093" spans="11:16">
      <c r="K4093" s="339">
        <v>49779</v>
      </c>
      <c r="L4093" s="171" t="s">
        <v>833</v>
      </c>
      <c r="N4093" s="171" t="s">
        <v>841</v>
      </c>
      <c r="O4093" s="171" t="s">
        <v>842</v>
      </c>
      <c r="P4093" s="171" t="s">
        <v>843</v>
      </c>
    </row>
    <row r="4094" spans="11:16">
      <c r="K4094" s="339">
        <v>49780</v>
      </c>
      <c r="L4094" s="171" t="s">
        <v>835</v>
      </c>
      <c r="N4094" s="171" t="s">
        <v>841</v>
      </c>
      <c r="O4094" s="171" t="s">
        <v>842</v>
      </c>
      <c r="P4094" s="171" t="s">
        <v>843</v>
      </c>
    </row>
    <row r="4095" spans="11:16">
      <c r="K4095" s="339">
        <v>49781</v>
      </c>
      <c r="L4095" s="171" t="s">
        <v>836</v>
      </c>
      <c r="N4095" s="171" t="s">
        <v>841</v>
      </c>
      <c r="O4095" s="171" t="s">
        <v>771</v>
      </c>
      <c r="P4095" s="171" t="s">
        <v>843</v>
      </c>
    </row>
    <row r="4096" spans="11:16">
      <c r="K4096" s="339">
        <v>49782</v>
      </c>
      <c r="L4096" s="171" t="s">
        <v>837</v>
      </c>
      <c r="N4096" s="171" t="s">
        <v>841</v>
      </c>
      <c r="O4096" s="171" t="s">
        <v>842</v>
      </c>
      <c r="P4096" s="171" t="s">
        <v>843</v>
      </c>
    </row>
    <row r="4097" spans="11:16">
      <c r="K4097" s="339">
        <v>49783</v>
      </c>
      <c r="L4097" s="171" t="s">
        <v>838</v>
      </c>
      <c r="N4097" s="171" t="s">
        <v>841</v>
      </c>
      <c r="O4097" s="171" t="s">
        <v>842</v>
      </c>
      <c r="P4097" s="171" t="s">
        <v>843</v>
      </c>
    </row>
    <row r="4098" spans="11:16">
      <c r="K4098" s="339">
        <v>49784</v>
      </c>
      <c r="L4098" s="171" t="s">
        <v>839</v>
      </c>
      <c r="N4098" s="171" t="s">
        <v>841</v>
      </c>
      <c r="O4098" s="171" t="s">
        <v>842</v>
      </c>
      <c r="P4098" s="171" t="s">
        <v>772</v>
      </c>
    </row>
    <row r="4099" spans="11:16">
      <c r="K4099" s="339">
        <v>49785</v>
      </c>
      <c r="L4099" s="171" t="s">
        <v>840</v>
      </c>
      <c r="N4099" s="171" t="s">
        <v>841</v>
      </c>
      <c r="O4099" s="171" t="s">
        <v>842</v>
      </c>
      <c r="P4099" s="171" t="s">
        <v>843</v>
      </c>
    </row>
    <row r="4100" spans="11:16">
      <c r="K4100" s="339">
        <v>49786</v>
      </c>
      <c r="L4100" s="171" t="s">
        <v>833</v>
      </c>
      <c r="N4100" s="171" t="s">
        <v>843</v>
      </c>
      <c r="O4100" s="171" t="s">
        <v>841</v>
      </c>
      <c r="P4100" s="171" t="s">
        <v>842</v>
      </c>
    </row>
    <row r="4101" spans="11:16">
      <c r="K4101" s="339">
        <v>49787</v>
      </c>
      <c r="L4101" s="171" t="s">
        <v>835</v>
      </c>
      <c r="N4101" s="171" t="s">
        <v>843</v>
      </c>
      <c r="O4101" s="171" t="s">
        <v>841</v>
      </c>
      <c r="P4101" s="171" t="s">
        <v>842</v>
      </c>
    </row>
    <row r="4102" spans="11:16">
      <c r="K4102" s="339">
        <v>49788</v>
      </c>
      <c r="L4102" s="171" t="s">
        <v>836</v>
      </c>
      <c r="N4102" s="171" t="s">
        <v>843</v>
      </c>
      <c r="O4102" s="171" t="s">
        <v>841</v>
      </c>
      <c r="P4102" s="171" t="s">
        <v>771</v>
      </c>
    </row>
    <row r="4103" spans="11:16">
      <c r="K4103" s="339">
        <v>49789</v>
      </c>
      <c r="L4103" s="171" t="s">
        <v>837</v>
      </c>
      <c r="N4103" s="171" t="s">
        <v>843</v>
      </c>
      <c r="O4103" s="171" t="s">
        <v>841</v>
      </c>
      <c r="P4103" s="171" t="s">
        <v>842</v>
      </c>
    </row>
    <row r="4104" spans="11:16">
      <c r="K4104" s="339">
        <v>49790</v>
      </c>
      <c r="L4104" s="171" t="s">
        <v>838</v>
      </c>
      <c r="N4104" s="171" t="s">
        <v>843</v>
      </c>
      <c r="O4104" s="171" t="s">
        <v>841</v>
      </c>
      <c r="P4104" s="171" t="s">
        <v>842</v>
      </c>
    </row>
    <row r="4105" spans="11:16">
      <c r="K4105" s="339">
        <v>49791</v>
      </c>
      <c r="L4105" s="171" t="s">
        <v>839</v>
      </c>
      <c r="N4105" s="171" t="s">
        <v>843</v>
      </c>
      <c r="O4105" s="171" t="s">
        <v>841</v>
      </c>
      <c r="P4105" s="171" t="s">
        <v>771</v>
      </c>
    </row>
    <row r="4106" spans="11:16">
      <c r="K4106" s="339">
        <v>49792</v>
      </c>
      <c r="L4106" s="171" t="s">
        <v>840</v>
      </c>
      <c r="N4106" s="171" t="s">
        <v>843</v>
      </c>
      <c r="O4106" s="171" t="s">
        <v>841</v>
      </c>
      <c r="P4106" s="171" t="s">
        <v>842</v>
      </c>
    </row>
    <row r="4107" spans="11:16">
      <c r="K4107" s="339">
        <v>49793</v>
      </c>
      <c r="L4107" s="171" t="s">
        <v>833</v>
      </c>
      <c r="N4107" s="171" t="s">
        <v>842</v>
      </c>
      <c r="O4107" s="171" t="s">
        <v>843</v>
      </c>
      <c r="P4107" s="171" t="s">
        <v>841</v>
      </c>
    </row>
    <row r="4108" spans="11:16">
      <c r="K4108" s="339">
        <v>49794</v>
      </c>
      <c r="L4108" s="171" t="s">
        <v>835</v>
      </c>
      <c r="N4108" s="171" t="s">
        <v>842</v>
      </c>
      <c r="O4108" s="171" t="s">
        <v>843</v>
      </c>
      <c r="P4108" s="171" t="s">
        <v>841</v>
      </c>
    </row>
    <row r="4109" spans="11:16">
      <c r="K4109" s="339">
        <v>49795</v>
      </c>
      <c r="L4109" s="171" t="s">
        <v>836</v>
      </c>
      <c r="N4109" s="171" t="s">
        <v>842</v>
      </c>
      <c r="O4109" s="171" t="s">
        <v>843</v>
      </c>
      <c r="P4109" s="171" t="s">
        <v>841</v>
      </c>
    </row>
    <row r="4110" spans="11:16">
      <c r="K4110" s="339">
        <v>49796</v>
      </c>
      <c r="L4110" s="171" t="s">
        <v>837</v>
      </c>
      <c r="N4110" s="171" t="s">
        <v>842</v>
      </c>
      <c r="O4110" s="171" t="s">
        <v>843</v>
      </c>
      <c r="P4110" s="171" t="s">
        <v>841</v>
      </c>
    </row>
    <row r="4111" spans="11:16">
      <c r="K4111" s="339">
        <v>49797</v>
      </c>
      <c r="L4111" s="171" t="s">
        <v>838</v>
      </c>
      <c r="N4111" s="171" t="s">
        <v>842</v>
      </c>
      <c r="O4111" s="171" t="s">
        <v>843</v>
      </c>
      <c r="P4111" s="171" t="s">
        <v>770</v>
      </c>
    </row>
    <row r="4112" spans="11:16">
      <c r="K4112" s="339">
        <v>49798</v>
      </c>
      <c r="L4112" s="171" t="s">
        <v>839</v>
      </c>
      <c r="N4112" s="171" t="s">
        <v>771</v>
      </c>
      <c r="O4112" s="171" t="s">
        <v>843</v>
      </c>
      <c r="P4112" s="171" t="s">
        <v>841</v>
      </c>
    </row>
    <row r="4113" spans="11:16">
      <c r="K4113" s="339">
        <v>49799</v>
      </c>
      <c r="L4113" s="171" t="s">
        <v>840</v>
      </c>
      <c r="N4113" s="171" t="s">
        <v>842</v>
      </c>
      <c r="O4113" s="171" t="s">
        <v>843</v>
      </c>
      <c r="P4113" s="171" t="s">
        <v>841</v>
      </c>
    </row>
    <row r="4114" spans="11:16">
      <c r="K4114" s="339">
        <v>49800</v>
      </c>
      <c r="L4114" s="171" t="s">
        <v>833</v>
      </c>
      <c r="N4114" s="171" t="s">
        <v>841</v>
      </c>
      <c r="O4114" s="171" t="s">
        <v>842</v>
      </c>
      <c r="P4114" s="171" t="s">
        <v>772</v>
      </c>
    </row>
    <row r="4115" spans="11:16">
      <c r="K4115" s="339">
        <v>49801</v>
      </c>
      <c r="L4115" s="171" t="s">
        <v>835</v>
      </c>
      <c r="N4115" s="171" t="s">
        <v>841</v>
      </c>
      <c r="O4115" s="171" t="s">
        <v>842</v>
      </c>
      <c r="P4115" s="171" t="s">
        <v>843</v>
      </c>
    </row>
    <row r="4116" spans="11:16">
      <c r="K4116" s="339">
        <v>49802</v>
      </c>
      <c r="L4116" s="171" t="s">
        <v>836</v>
      </c>
      <c r="N4116" s="171" t="s">
        <v>841</v>
      </c>
      <c r="O4116" s="171" t="s">
        <v>842</v>
      </c>
      <c r="P4116" s="171" t="s">
        <v>843</v>
      </c>
    </row>
    <row r="4117" spans="11:16">
      <c r="K4117" s="339">
        <v>49803</v>
      </c>
      <c r="L4117" s="171" t="s">
        <v>837</v>
      </c>
      <c r="N4117" s="171" t="s">
        <v>841</v>
      </c>
      <c r="O4117" s="171" t="s">
        <v>842</v>
      </c>
      <c r="P4117" s="171" t="s">
        <v>843</v>
      </c>
    </row>
    <row r="4118" spans="11:16">
      <c r="K4118" s="339">
        <v>49804</v>
      </c>
      <c r="L4118" s="171" t="s">
        <v>838</v>
      </c>
      <c r="N4118" s="171" t="s">
        <v>770</v>
      </c>
      <c r="O4118" s="171" t="s">
        <v>771</v>
      </c>
      <c r="P4118" s="171" t="s">
        <v>843</v>
      </c>
    </row>
    <row r="4119" spans="11:16">
      <c r="K4119" s="339">
        <v>49805</v>
      </c>
      <c r="L4119" s="171" t="s">
        <v>839</v>
      </c>
      <c r="N4119" s="171" t="s">
        <v>841</v>
      </c>
      <c r="O4119" s="171" t="s">
        <v>842</v>
      </c>
      <c r="P4119" s="171" t="s">
        <v>843</v>
      </c>
    </row>
    <row r="4120" spans="11:16">
      <c r="K4120" s="339">
        <v>49806</v>
      </c>
      <c r="L4120" s="171" t="s">
        <v>840</v>
      </c>
      <c r="N4120" s="171" t="s">
        <v>841</v>
      </c>
      <c r="O4120" s="171" t="s">
        <v>842</v>
      </c>
      <c r="P4120" s="171" t="s">
        <v>843</v>
      </c>
    </row>
    <row r="4121" spans="11:16">
      <c r="K4121" s="339">
        <v>49807</v>
      </c>
      <c r="L4121" s="171" t="s">
        <v>833</v>
      </c>
      <c r="N4121" s="171" t="s">
        <v>843</v>
      </c>
      <c r="O4121" s="171" t="s">
        <v>841</v>
      </c>
      <c r="P4121" s="171" t="s">
        <v>842</v>
      </c>
    </row>
    <row r="4122" spans="11:16">
      <c r="K4122" s="339">
        <v>49808</v>
      </c>
      <c r="L4122" s="171" t="s">
        <v>835</v>
      </c>
      <c r="N4122" s="171" t="s">
        <v>843</v>
      </c>
      <c r="O4122" s="171" t="s">
        <v>841</v>
      </c>
      <c r="P4122" s="171" t="s">
        <v>842</v>
      </c>
    </row>
    <row r="4123" spans="11:16">
      <c r="K4123" s="339">
        <v>49809</v>
      </c>
      <c r="L4123" s="171" t="s">
        <v>836</v>
      </c>
      <c r="N4123" s="171" t="s">
        <v>772</v>
      </c>
      <c r="O4123" s="171" t="s">
        <v>841</v>
      </c>
      <c r="P4123" s="171" t="s">
        <v>842</v>
      </c>
    </row>
    <row r="4124" spans="11:16">
      <c r="K4124" s="339">
        <v>49810</v>
      </c>
      <c r="L4124" s="171" t="s">
        <v>837</v>
      </c>
      <c r="N4124" s="171" t="s">
        <v>772</v>
      </c>
      <c r="O4124" s="171" t="s">
        <v>841</v>
      </c>
      <c r="P4124" s="171" t="s">
        <v>842</v>
      </c>
    </row>
    <row r="4125" spans="11:16">
      <c r="K4125" s="339">
        <v>49811</v>
      </c>
      <c r="L4125" s="171" t="s">
        <v>838</v>
      </c>
      <c r="N4125" s="171" t="s">
        <v>843</v>
      </c>
      <c r="O4125" s="171" t="s">
        <v>841</v>
      </c>
      <c r="P4125" s="171" t="s">
        <v>842</v>
      </c>
    </row>
    <row r="4126" spans="11:16">
      <c r="K4126" s="339">
        <v>49812</v>
      </c>
      <c r="L4126" s="171" t="s">
        <v>839</v>
      </c>
      <c r="N4126" s="171" t="s">
        <v>843</v>
      </c>
      <c r="O4126" s="171" t="s">
        <v>841</v>
      </c>
      <c r="P4126" s="171" t="s">
        <v>842</v>
      </c>
    </row>
    <row r="4127" spans="11:16">
      <c r="K4127" s="339">
        <v>49813</v>
      </c>
      <c r="L4127" s="171" t="s">
        <v>840</v>
      </c>
      <c r="N4127" s="171" t="s">
        <v>843</v>
      </c>
      <c r="O4127" s="171" t="s">
        <v>841</v>
      </c>
      <c r="P4127" s="171" t="s">
        <v>842</v>
      </c>
    </row>
    <row r="4128" spans="11:16">
      <c r="K4128" s="339">
        <v>49814</v>
      </c>
      <c r="L4128" s="171" t="s">
        <v>833</v>
      </c>
      <c r="N4128" s="171" t="s">
        <v>842</v>
      </c>
      <c r="O4128" s="171" t="s">
        <v>843</v>
      </c>
      <c r="P4128" s="171" t="s">
        <v>841</v>
      </c>
    </row>
    <row r="4129" spans="11:16">
      <c r="K4129" s="339">
        <v>49815</v>
      </c>
      <c r="L4129" s="171" t="s">
        <v>835</v>
      </c>
      <c r="N4129" s="171" t="s">
        <v>842</v>
      </c>
      <c r="O4129" s="171" t="s">
        <v>843</v>
      </c>
      <c r="P4129" s="171" t="s">
        <v>841</v>
      </c>
    </row>
    <row r="4130" spans="11:16">
      <c r="K4130" s="339">
        <v>49816</v>
      </c>
      <c r="L4130" s="171" t="s">
        <v>836</v>
      </c>
      <c r="N4130" s="171" t="s">
        <v>842</v>
      </c>
      <c r="O4130" s="171" t="s">
        <v>843</v>
      </c>
      <c r="P4130" s="171" t="s">
        <v>841</v>
      </c>
    </row>
    <row r="4131" spans="11:16">
      <c r="K4131" s="339">
        <v>49817</v>
      </c>
      <c r="L4131" s="171" t="s">
        <v>837</v>
      </c>
      <c r="N4131" s="171" t="s">
        <v>842</v>
      </c>
      <c r="O4131" s="171" t="s">
        <v>843</v>
      </c>
      <c r="P4131" s="171" t="s">
        <v>841</v>
      </c>
    </row>
    <row r="4132" spans="11:16">
      <c r="K4132" s="339">
        <v>49818</v>
      </c>
      <c r="L4132" s="171" t="s">
        <v>838</v>
      </c>
      <c r="N4132" s="171" t="s">
        <v>842</v>
      </c>
      <c r="O4132" s="171" t="s">
        <v>772</v>
      </c>
      <c r="P4132" s="171" t="s">
        <v>841</v>
      </c>
    </row>
    <row r="4133" spans="11:16">
      <c r="K4133" s="339">
        <v>49819</v>
      </c>
      <c r="L4133" s="171" t="s">
        <v>839</v>
      </c>
      <c r="N4133" s="171" t="s">
        <v>842</v>
      </c>
      <c r="O4133" s="171" t="s">
        <v>843</v>
      </c>
      <c r="P4133" s="171" t="s">
        <v>841</v>
      </c>
    </row>
    <row r="4134" spans="11:16">
      <c r="K4134" s="339">
        <v>49820</v>
      </c>
      <c r="L4134" s="171" t="s">
        <v>840</v>
      </c>
      <c r="N4134" s="171" t="s">
        <v>842</v>
      </c>
      <c r="O4134" s="171" t="s">
        <v>843</v>
      </c>
      <c r="P4134" s="171" t="s">
        <v>841</v>
      </c>
    </row>
    <row r="4135" spans="11:16">
      <c r="K4135" s="339">
        <v>49821</v>
      </c>
      <c r="L4135" s="171" t="s">
        <v>833</v>
      </c>
      <c r="N4135" s="171" t="s">
        <v>841</v>
      </c>
      <c r="O4135" s="171" t="s">
        <v>842</v>
      </c>
      <c r="P4135" s="171" t="s">
        <v>843</v>
      </c>
    </row>
    <row r="4136" spans="11:16">
      <c r="K4136" s="339">
        <v>49822</v>
      </c>
      <c r="L4136" s="171" t="s">
        <v>835</v>
      </c>
      <c r="N4136" s="171" t="s">
        <v>841</v>
      </c>
      <c r="O4136" s="171" t="s">
        <v>842</v>
      </c>
      <c r="P4136" s="171" t="s">
        <v>843</v>
      </c>
    </row>
    <row r="4137" spans="11:16">
      <c r="K4137" s="339">
        <v>49823</v>
      </c>
      <c r="L4137" s="171" t="s">
        <v>836</v>
      </c>
      <c r="N4137" s="171" t="s">
        <v>841</v>
      </c>
      <c r="O4137" s="171" t="s">
        <v>842</v>
      </c>
      <c r="P4137" s="171" t="s">
        <v>843</v>
      </c>
    </row>
    <row r="4138" spans="11:16">
      <c r="K4138" s="339">
        <v>49824</v>
      </c>
      <c r="L4138" s="171" t="s">
        <v>837</v>
      </c>
      <c r="N4138" s="171" t="s">
        <v>841</v>
      </c>
      <c r="O4138" s="171" t="s">
        <v>842</v>
      </c>
      <c r="P4138" s="171" t="s">
        <v>843</v>
      </c>
    </row>
    <row r="4139" spans="11:16">
      <c r="K4139" s="339">
        <v>49825</v>
      </c>
      <c r="L4139" s="171" t="s">
        <v>838</v>
      </c>
      <c r="N4139" s="171" t="s">
        <v>770</v>
      </c>
      <c r="O4139" s="171" t="s">
        <v>842</v>
      </c>
      <c r="P4139" s="171" t="s">
        <v>843</v>
      </c>
    </row>
    <row r="4140" spans="11:16">
      <c r="K4140" s="339">
        <v>49826</v>
      </c>
      <c r="L4140" s="171" t="s">
        <v>839</v>
      </c>
      <c r="N4140" s="171" t="s">
        <v>841</v>
      </c>
      <c r="O4140" s="171" t="s">
        <v>842</v>
      </c>
      <c r="P4140" s="171" t="s">
        <v>843</v>
      </c>
    </row>
    <row r="4141" spans="11:16">
      <c r="K4141" s="339">
        <v>49827</v>
      </c>
      <c r="L4141" s="171" t="s">
        <v>840</v>
      </c>
      <c r="N4141" s="171" t="s">
        <v>841</v>
      </c>
      <c r="O4141" s="171" t="s">
        <v>842</v>
      </c>
      <c r="P4141" s="171" t="s">
        <v>843</v>
      </c>
    </row>
    <row r="4142" spans="11:16">
      <c r="K4142" s="339">
        <v>49828</v>
      </c>
      <c r="L4142" s="171" t="s">
        <v>833</v>
      </c>
      <c r="N4142" s="171" t="s">
        <v>843</v>
      </c>
      <c r="O4142" s="171" t="s">
        <v>841</v>
      </c>
      <c r="P4142" s="171" t="s">
        <v>842</v>
      </c>
    </row>
    <row r="4143" spans="11:16">
      <c r="K4143" s="339">
        <v>49829</v>
      </c>
      <c r="L4143" s="171" t="s">
        <v>835</v>
      </c>
      <c r="N4143" s="171" t="s">
        <v>843</v>
      </c>
      <c r="O4143" s="171" t="s">
        <v>841</v>
      </c>
      <c r="P4143" s="171" t="s">
        <v>842</v>
      </c>
    </row>
    <row r="4144" spans="11:16">
      <c r="K4144" s="339">
        <v>49830</v>
      </c>
      <c r="L4144" s="171" t="s">
        <v>836</v>
      </c>
      <c r="N4144" s="171" t="s">
        <v>843</v>
      </c>
      <c r="O4144" s="171" t="s">
        <v>841</v>
      </c>
      <c r="P4144" s="171" t="s">
        <v>842</v>
      </c>
    </row>
    <row r="4145" spans="11:16">
      <c r="K4145" s="339">
        <v>49831</v>
      </c>
      <c r="L4145" s="171" t="s">
        <v>837</v>
      </c>
      <c r="N4145" s="171" t="s">
        <v>843</v>
      </c>
      <c r="O4145" s="171" t="s">
        <v>841</v>
      </c>
      <c r="P4145" s="171" t="s">
        <v>842</v>
      </c>
    </row>
    <row r="4146" spans="11:16">
      <c r="K4146" s="339">
        <v>49832</v>
      </c>
      <c r="L4146" s="171" t="s">
        <v>838</v>
      </c>
      <c r="N4146" s="171" t="s">
        <v>843</v>
      </c>
      <c r="O4146" s="171" t="s">
        <v>841</v>
      </c>
      <c r="P4146" s="171" t="s">
        <v>842</v>
      </c>
    </row>
    <row r="4147" spans="11:16">
      <c r="K4147" s="339">
        <v>49833</v>
      </c>
      <c r="L4147" s="171" t="s">
        <v>839</v>
      </c>
      <c r="N4147" s="171" t="s">
        <v>843</v>
      </c>
      <c r="O4147" s="171" t="s">
        <v>841</v>
      </c>
      <c r="P4147" s="171" t="s">
        <v>842</v>
      </c>
    </row>
    <row r="4148" spans="11:16">
      <c r="K4148" s="339">
        <v>49834</v>
      </c>
      <c r="L4148" s="171" t="s">
        <v>840</v>
      </c>
      <c r="N4148" s="171" t="s">
        <v>843</v>
      </c>
      <c r="O4148" s="171" t="s">
        <v>841</v>
      </c>
      <c r="P4148" s="171" t="s">
        <v>842</v>
      </c>
    </row>
    <row r="4149" spans="11:16">
      <c r="K4149" s="339">
        <v>49835</v>
      </c>
      <c r="L4149" s="171" t="s">
        <v>833</v>
      </c>
      <c r="N4149" s="171" t="s">
        <v>771</v>
      </c>
      <c r="O4149" s="171" t="s">
        <v>843</v>
      </c>
      <c r="P4149" s="171" t="s">
        <v>841</v>
      </c>
    </row>
    <row r="4150" spans="11:16">
      <c r="K4150" s="339">
        <v>49836</v>
      </c>
      <c r="L4150" s="171" t="s">
        <v>835</v>
      </c>
      <c r="N4150" s="171" t="s">
        <v>842</v>
      </c>
      <c r="O4150" s="171" t="s">
        <v>843</v>
      </c>
      <c r="P4150" s="171" t="s">
        <v>841</v>
      </c>
    </row>
    <row r="4151" spans="11:16">
      <c r="K4151" s="339">
        <v>49837</v>
      </c>
      <c r="L4151" s="171" t="s">
        <v>836</v>
      </c>
      <c r="N4151" s="171" t="s">
        <v>771</v>
      </c>
      <c r="O4151" s="171" t="s">
        <v>843</v>
      </c>
      <c r="P4151" s="171" t="s">
        <v>841</v>
      </c>
    </row>
    <row r="4152" spans="11:16">
      <c r="K4152" s="339">
        <v>49838</v>
      </c>
      <c r="L4152" s="171" t="s">
        <v>837</v>
      </c>
      <c r="N4152" s="171" t="s">
        <v>842</v>
      </c>
      <c r="O4152" s="171" t="s">
        <v>843</v>
      </c>
      <c r="P4152" s="171" t="s">
        <v>841</v>
      </c>
    </row>
    <row r="4153" spans="11:16">
      <c r="K4153" s="339">
        <v>49839</v>
      </c>
      <c r="L4153" s="171" t="s">
        <v>838</v>
      </c>
      <c r="N4153" s="171" t="s">
        <v>842</v>
      </c>
      <c r="O4153" s="171" t="s">
        <v>843</v>
      </c>
      <c r="P4153" s="171" t="s">
        <v>841</v>
      </c>
    </row>
    <row r="4154" spans="11:16">
      <c r="K4154" s="339">
        <v>49840</v>
      </c>
      <c r="L4154" s="171" t="s">
        <v>839</v>
      </c>
      <c r="N4154" s="171" t="s">
        <v>842</v>
      </c>
      <c r="O4154" s="171" t="s">
        <v>843</v>
      </c>
      <c r="P4154" s="171" t="s">
        <v>841</v>
      </c>
    </row>
    <row r="4155" spans="11:16">
      <c r="K4155" s="339">
        <v>49841</v>
      </c>
      <c r="L4155" s="171" t="s">
        <v>840</v>
      </c>
      <c r="N4155" s="171" t="s">
        <v>771</v>
      </c>
      <c r="O4155" s="171" t="s">
        <v>843</v>
      </c>
      <c r="P4155" s="171" t="s">
        <v>841</v>
      </c>
    </row>
    <row r="4156" spans="11:16">
      <c r="K4156" s="339">
        <v>49842</v>
      </c>
      <c r="L4156" s="171" t="s">
        <v>833</v>
      </c>
      <c r="N4156" s="171" t="s">
        <v>841</v>
      </c>
      <c r="O4156" s="171" t="s">
        <v>771</v>
      </c>
      <c r="P4156" s="171" t="s">
        <v>843</v>
      </c>
    </row>
    <row r="4157" spans="11:16">
      <c r="K4157" s="339">
        <v>49843</v>
      </c>
      <c r="L4157" s="171" t="s">
        <v>835</v>
      </c>
      <c r="N4157" s="171" t="s">
        <v>841</v>
      </c>
      <c r="O4157" s="171" t="s">
        <v>842</v>
      </c>
      <c r="P4157" s="171" t="s">
        <v>843</v>
      </c>
    </row>
    <row r="4158" spans="11:16">
      <c r="K4158" s="339">
        <v>49844</v>
      </c>
      <c r="L4158" s="171" t="s">
        <v>836</v>
      </c>
      <c r="N4158" s="171" t="s">
        <v>841</v>
      </c>
      <c r="O4158" s="171" t="s">
        <v>842</v>
      </c>
      <c r="P4158" s="171" t="s">
        <v>843</v>
      </c>
    </row>
    <row r="4159" spans="11:16">
      <c r="K4159" s="339">
        <v>49845</v>
      </c>
      <c r="L4159" s="171" t="s">
        <v>837</v>
      </c>
      <c r="N4159" s="171" t="s">
        <v>841</v>
      </c>
      <c r="O4159" s="171" t="s">
        <v>842</v>
      </c>
      <c r="P4159" s="171" t="s">
        <v>772</v>
      </c>
    </row>
    <row r="4160" spans="11:16">
      <c r="K4160" s="339">
        <v>49846</v>
      </c>
      <c r="L4160" s="171" t="s">
        <v>838</v>
      </c>
      <c r="N4160" s="171" t="s">
        <v>841</v>
      </c>
      <c r="O4160" s="171" t="s">
        <v>842</v>
      </c>
      <c r="P4160" s="171" t="s">
        <v>843</v>
      </c>
    </row>
    <row r="4161" spans="11:16">
      <c r="K4161" s="339">
        <v>49847</v>
      </c>
      <c r="L4161" s="171" t="s">
        <v>839</v>
      </c>
      <c r="N4161" s="171" t="s">
        <v>841</v>
      </c>
      <c r="O4161" s="171" t="s">
        <v>842</v>
      </c>
      <c r="P4161" s="171" t="s">
        <v>843</v>
      </c>
    </row>
    <row r="4162" spans="11:16">
      <c r="K4162" s="339">
        <v>49848</v>
      </c>
      <c r="L4162" s="171" t="s">
        <v>840</v>
      </c>
      <c r="N4162" s="171" t="s">
        <v>841</v>
      </c>
      <c r="O4162" s="171" t="s">
        <v>842</v>
      </c>
      <c r="P4162" s="171" t="s">
        <v>843</v>
      </c>
    </row>
    <row r="4163" spans="11:16">
      <c r="K4163" s="339">
        <v>49849</v>
      </c>
      <c r="L4163" s="171" t="s">
        <v>833</v>
      </c>
      <c r="N4163" s="171" t="s">
        <v>843</v>
      </c>
      <c r="O4163" s="171" t="s">
        <v>841</v>
      </c>
      <c r="P4163" s="171" t="s">
        <v>771</v>
      </c>
    </row>
    <row r="4164" spans="11:16">
      <c r="K4164" s="339">
        <v>49850</v>
      </c>
      <c r="L4164" s="171" t="s">
        <v>835</v>
      </c>
      <c r="N4164" s="171" t="s">
        <v>843</v>
      </c>
      <c r="O4164" s="171" t="s">
        <v>841</v>
      </c>
      <c r="P4164" s="171" t="s">
        <v>842</v>
      </c>
    </row>
    <row r="4165" spans="11:16">
      <c r="K4165" s="339">
        <v>49851</v>
      </c>
      <c r="L4165" s="171" t="s">
        <v>836</v>
      </c>
      <c r="N4165" s="171" t="s">
        <v>843</v>
      </c>
      <c r="O4165" s="171" t="s">
        <v>841</v>
      </c>
      <c r="P4165" s="171" t="s">
        <v>842</v>
      </c>
    </row>
    <row r="4166" spans="11:16">
      <c r="K4166" s="339">
        <v>49852</v>
      </c>
      <c r="L4166" s="171" t="s">
        <v>837</v>
      </c>
      <c r="N4166" s="171" t="s">
        <v>843</v>
      </c>
      <c r="O4166" s="171" t="s">
        <v>841</v>
      </c>
      <c r="P4166" s="171" t="s">
        <v>842</v>
      </c>
    </row>
    <row r="4167" spans="11:16">
      <c r="K4167" s="339">
        <v>49853</v>
      </c>
      <c r="L4167" s="171" t="s">
        <v>838</v>
      </c>
      <c r="N4167" s="171" t="s">
        <v>772</v>
      </c>
      <c r="O4167" s="171" t="s">
        <v>841</v>
      </c>
      <c r="P4167" s="171" t="s">
        <v>842</v>
      </c>
    </row>
    <row r="4168" spans="11:16">
      <c r="K4168" s="339">
        <v>49854</v>
      </c>
      <c r="L4168" s="171" t="s">
        <v>839</v>
      </c>
      <c r="N4168" s="171" t="s">
        <v>843</v>
      </c>
      <c r="O4168" s="171" t="s">
        <v>841</v>
      </c>
      <c r="P4168" s="171" t="s">
        <v>842</v>
      </c>
    </row>
    <row r="4169" spans="11:16">
      <c r="K4169" s="339">
        <v>49855</v>
      </c>
      <c r="L4169" s="171" t="s">
        <v>840</v>
      </c>
      <c r="N4169" s="171" t="s">
        <v>843</v>
      </c>
      <c r="O4169" s="171" t="s">
        <v>770</v>
      </c>
      <c r="P4169" s="171" t="s">
        <v>842</v>
      </c>
    </row>
    <row r="4170" spans="11:16">
      <c r="K4170" s="339">
        <v>49856</v>
      </c>
      <c r="L4170" s="171" t="s">
        <v>833</v>
      </c>
      <c r="N4170" s="171" t="s">
        <v>842</v>
      </c>
      <c r="O4170" s="171" t="s">
        <v>843</v>
      </c>
      <c r="P4170" s="171" t="s">
        <v>841</v>
      </c>
    </row>
    <row r="4171" spans="11:16">
      <c r="K4171" s="339">
        <v>49857</v>
      </c>
      <c r="L4171" s="171" t="s">
        <v>835</v>
      </c>
      <c r="N4171" s="171" t="s">
        <v>842</v>
      </c>
      <c r="O4171" s="171" t="s">
        <v>843</v>
      </c>
      <c r="P4171" s="171" t="s">
        <v>841</v>
      </c>
    </row>
    <row r="4172" spans="11:16">
      <c r="K4172" s="339">
        <v>49858</v>
      </c>
      <c r="L4172" s="171" t="s">
        <v>836</v>
      </c>
      <c r="N4172" s="171" t="s">
        <v>842</v>
      </c>
      <c r="O4172" s="171" t="s">
        <v>843</v>
      </c>
      <c r="P4172" s="171" t="s">
        <v>841</v>
      </c>
    </row>
    <row r="4173" spans="11:16">
      <c r="K4173" s="339">
        <v>49859</v>
      </c>
      <c r="L4173" s="171" t="s">
        <v>837</v>
      </c>
      <c r="N4173" s="171" t="s">
        <v>842</v>
      </c>
      <c r="O4173" s="171" t="s">
        <v>843</v>
      </c>
      <c r="P4173" s="171" t="s">
        <v>841</v>
      </c>
    </row>
    <row r="4174" spans="11:16">
      <c r="K4174" s="339">
        <v>49860</v>
      </c>
      <c r="L4174" s="171" t="s">
        <v>838</v>
      </c>
      <c r="N4174" s="171" t="s">
        <v>842</v>
      </c>
      <c r="O4174" s="171" t="s">
        <v>843</v>
      </c>
      <c r="P4174" s="171" t="s">
        <v>770</v>
      </c>
    </row>
    <row r="4175" spans="11:16">
      <c r="K4175" s="339">
        <v>49861</v>
      </c>
      <c r="L4175" s="171" t="s">
        <v>839</v>
      </c>
      <c r="N4175" s="171" t="s">
        <v>842</v>
      </c>
      <c r="O4175" s="171" t="s">
        <v>843</v>
      </c>
      <c r="P4175" s="171" t="s">
        <v>841</v>
      </c>
    </row>
    <row r="4176" spans="11:16">
      <c r="K4176" s="339">
        <v>49862</v>
      </c>
      <c r="L4176" s="171" t="s">
        <v>840</v>
      </c>
      <c r="N4176" s="171" t="s">
        <v>842</v>
      </c>
      <c r="O4176" s="171" t="s">
        <v>843</v>
      </c>
      <c r="P4176" s="171" t="s">
        <v>841</v>
      </c>
    </row>
    <row r="4177" spans="11:16">
      <c r="K4177" s="339">
        <v>49863</v>
      </c>
      <c r="L4177" s="171" t="s">
        <v>833</v>
      </c>
      <c r="N4177" s="171" t="s">
        <v>841</v>
      </c>
      <c r="O4177" s="171" t="s">
        <v>842</v>
      </c>
      <c r="P4177" s="171" t="s">
        <v>843</v>
      </c>
    </row>
    <row r="4178" spans="11:16">
      <c r="K4178" s="339">
        <v>49864</v>
      </c>
      <c r="L4178" s="171" t="s">
        <v>835</v>
      </c>
      <c r="N4178" s="171" t="s">
        <v>841</v>
      </c>
      <c r="O4178" s="171" t="s">
        <v>842</v>
      </c>
      <c r="P4178" s="171" t="s">
        <v>843</v>
      </c>
    </row>
    <row r="4179" spans="11:16">
      <c r="K4179" s="339">
        <v>49865</v>
      </c>
      <c r="L4179" s="171" t="s">
        <v>836</v>
      </c>
      <c r="N4179" s="171" t="s">
        <v>841</v>
      </c>
      <c r="O4179" s="171" t="s">
        <v>842</v>
      </c>
      <c r="P4179" s="171" t="s">
        <v>843</v>
      </c>
    </row>
    <row r="4180" spans="11:16">
      <c r="K4180" s="339">
        <v>49866</v>
      </c>
      <c r="L4180" s="171" t="s">
        <v>837</v>
      </c>
      <c r="N4180" s="171" t="s">
        <v>841</v>
      </c>
      <c r="O4180" s="171" t="s">
        <v>842</v>
      </c>
      <c r="P4180" s="171" t="s">
        <v>843</v>
      </c>
    </row>
    <row r="4181" spans="11:16">
      <c r="K4181" s="339">
        <v>49867</v>
      </c>
      <c r="L4181" s="171" t="s">
        <v>838</v>
      </c>
      <c r="N4181" s="171" t="s">
        <v>841</v>
      </c>
      <c r="O4181" s="171" t="s">
        <v>771</v>
      </c>
      <c r="P4181" s="171" t="s">
        <v>843</v>
      </c>
    </row>
    <row r="4182" spans="11:16">
      <c r="K4182" s="339">
        <v>49868</v>
      </c>
      <c r="L4182" s="171" t="s">
        <v>839</v>
      </c>
      <c r="N4182" s="171" t="s">
        <v>841</v>
      </c>
      <c r="O4182" s="171" t="s">
        <v>842</v>
      </c>
      <c r="P4182" s="171" t="s">
        <v>843</v>
      </c>
    </row>
    <row r="4183" spans="11:16">
      <c r="K4183" s="339">
        <v>49869</v>
      </c>
      <c r="L4183" s="171" t="s">
        <v>840</v>
      </c>
      <c r="N4183" s="171" t="s">
        <v>841</v>
      </c>
      <c r="O4183" s="171" t="s">
        <v>842</v>
      </c>
      <c r="P4183" s="171" t="s">
        <v>843</v>
      </c>
    </row>
    <row r="4184" spans="11:16">
      <c r="K4184" s="339">
        <v>49870</v>
      </c>
      <c r="L4184" s="171" t="s">
        <v>833</v>
      </c>
      <c r="N4184" s="171" t="s">
        <v>843</v>
      </c>
      <c r="O4184" s="171" t="s">
        <v>841</v>
      </c>
      <c r="P4184" s="171" t="s">
        <v>842</v>
      </c>
    </row>
    <row r="4185" spans="11:16">
      <c r="K4185" s="339">
        <v>49871</v>
      </c>
      <c r="L4185" s="171" t="s">
        <v>835</v>
      </c>
      <c r="N4185" s="171" t="s">
        <v>843</v>
      </c>
      <c r="O4185" s="171" t="s">
        <v>841</v>
      </c>
      <c r="P4185" s="171" t="s">
        <v>842</v>
      </c>
    </row>
    <row r="4186" spans="11:16">
      <c r="K4186" s="339">
        <v>49872</v>
      </c>
      <c r="L4186" s="171" t="s">
        <v>836</v>
      </c>
      <c r="N4186" s="171" t="s">
        <v>843</v>
      </c>
      <c r="O4186" s="171" t="s">
        <v>841</v>
      </c>
      <c r="P4186" s="171" t="s">
        <v>842</v>
      </c>
    </row>
    <row r="4187" spans="11:16">
      <c r="K4187" s="339">
        <v>49873</v>
      </c>
      <c r="L4187" s="171" t="s">
        <v>837</v>
      </c>
      <c r="N4187" s="171" t="s">
        <v>843</v>
      </c>
      <c r="O4187" s="171" t="s">
        <v>841</v>
      </c>
      <c r="P4187" s="171" t="s">
        <v>771</v>
      </c>
    </row>
    <row r="4188" spans="11:16">
      <c r="K4188" s="339">
        <v>49874</v>
      </c>
      <c r="L4188" s="171" t="s">
        <v>838</v>
      </c>
      <c r="N4188" s="171" t="s">
        <v>843</v>
      </c>
      <c r="O4188" s="171" t="s">
        <v>841</v>
      </c>
      <c r="P4188" s="171" t="s">
        <v>842</v>
      </c>
    </row>
    <row r="4189" spans="11:16">
      <c r="K4189" s="339">
        <v>49875</v>
      </c>
      <c r="L4189" s="171" t="s">
        <v>839</v>
      </c>
      <c r="N4189" s="171" t="s">
        <v>843</v>
      </c>
      <c r="O4189" s="171" t="s">
        <v>841</v>
      </c>
      <c r="P4189" s="171" t="s">
        <v>842</v>
      </c>
    </row>
    <row r="4190" spans="11:16">
      <c r="K4190" s="339">
        <v>49876</v>
      </c>
      <c r="L4190" s="171" t="s">
        <v>840</v>
      </c>
      <c r="N4190" s="171" t="s">
        <v>843</v>
      </c>
      <c r="O4190" s="171" t="s">
        <v>841</v>
      </c>
      <c r="P4190" s="171" t="s">
        <v>842</v>
      </c>
    </row>
    <row r="4191" spans="11:16">
      <c r="K4191" s="339">
        <v>49877</v>
      </c>
      <c r="L4191" s="171" t="s">
        <v>833</v>
      </c>
      <c r="N4191" s="171" t="s">
        <v>771</v>
      </c>
      <c r="O4191" s="171" t="s">
        <v>843</v>
      </c>
      <c r="P4191" s="171" t="s">
        <v>841</v>
      </c>
    </row>
    <row r="4192" spans="11:16">
      <c r="K4192" s="339">
        <v>49878</v>
      </c>
      <c r="L4192" s="171" t="s">
        <v>835</v>
      </c>
      <c r="N4192" s="171" t="s">
        <v>771</v>
      </c>
      <c r="O4192" s="171" t="s">
        <v>843</v>
      </c>
      <c r="P4192" s="171" t="s">
        <v>841</v>
      </c>
    </row>
    <row r="4193" spans="11:16">
      <c r="K4193" s="339">
        <v>49879</v>
      </c>
      <c r="L4193" s="171" t="s">
        <v>836</v>
      </c>
      <c r="N4193" s="171" t="s">
        <v>842</v>
      </c>
      <c r="O4193" s="171" t="s">
        <v>843</v>
      </c>
      <c r="P4193" s="171" t="s">
        <v>770</v>
      </c>
    </row>
    <row r="4194" spans="11:16">
      <c r="K4194" s="339">
        <v>49880</v>
      </c>
      <c r="L4194" s="171" t="s">
        <v>837</v>
      </c>
      <c r="N4194" s="171" t="s">
        <v>771</v>
      </c>
      <c r="O4194" s="171" t="s">
        <v>843</v>
      </c>
      <c r="P4194" s="171" t="s">
        <v>770</v>
      </c>
    </row>
    <row r="4195" spans="11:16">
      <c r="K4195" s="339">
        <v>49881</v>
      </c>
      <c r="L4195" s="171" t="s">
        <v>838</v>
      </c>
      <c r="N4195" s="171" t="s">
        <v>842</v>
      </c>
      <c r="O4195" s="171" t="s">
        <v>843</v>
      </c>
      <c r="P4195" s="171" t="s">
        <v>770</v>
      </c>
    </row>
    <row r="4196" spans="11:16">
      <c r="K4196" s="339">
        <v>49882</v>
      </c>
      <c r="L4196" s="171" t="s">
        <v>839</v>
      </c>
      <c r="N4196" s="171" t="s">
        <v>842</v>
      </c>
      <c r="O4196" s="171" t="s">
        <v>843</v>
      </c>
      <c r="P4196" s="171" t="s">
        <v>841</v>
      </c>
    </row>
    <row r="4197" spans="11:16">
      <c r="K4197" s="339">
        <v>49883</v>
      </c>
      <c r="L4197" s="171" t="s">
        <v>840</v>
      </c>
      <c r="N4197" s="171" t="s">
        <v>842</v>
      </c>
      <c r="O4197" s="171" t="s">
        <v>843</v>
      </c>
      <c r="P4197" s="171" t="s">
        <v>841</v>
      </c>
    </row>
    <row r="4198" spans="11:16">
      <c r="K4198" s="339">
        <v>49884</v>
      </c>
      <c r="L4198" s="171" t="s">
        <v>833</v>
      </c>
      <c r="N4198" s="171" t="s">
        <v>841</v>
      </c>
      <c r="O4198" s="171" t="s">
        <v>842</v>
      </c>
      <c r="P4198" s="171" t="s">
        <v>843</v>
      </c>
    </row>
    <row r="4199" spans="11:16">
      <c r="K4199" s="339">
        <v>49885</v>
      </c>
      <c r="L4199" s="171" t="s">
        <v>835</v>
      </c>
      <c r="N4199" s="171" t="s">
        <v>770</v>
      </c>
      <c r="O4199" s="171" t="s">
        <v>842</v>
      </c>
      <c r="P4199" s="171" t="s">
        <v>843</v>
      </c>
    </row>
    <row r="4200" spans="11:16">
      <c r="K4200" s="339">
        <v>49886</v>
      </c>
      <c r="L4200" s="171" t="s">
        <v>836</v>
      </c>
      <c r="N4200" s="171" t="s">
        <v>841</v>
      </c>
      <c r="O4200" s="171" t="s">
        <v>842</v>
      </c>
      <c r="P4200" s="171" t="s">
        <v>843</v>
      </c>
    </row>
    <row r="4201" spans="11:16">
      <c r="K4201" s="339">
        <v>49887</v>
      </c>
      <c r="L4201" s="171" t="s">
        <v>837</v>
      </c>
      <c r="N4201" s="171" t="s">
        <v>841</v>
      </c>
      <c r="O4201" s="171" t="s">
        <v>842</v>
      </c>
      <c r="P4201" s="171" t="s">
        <v>843</v>
      </c>
    </row>
    <row r="4202" spans="11:16">
      <c r="K4202" s="339">
        <v>49888</v>
      </c>
      <c r="L4202" s="171" t="s">
        <v>838</v>
      </c>
      <c r="N4202" s="171" t="s">
        <v>841</v>
      </c>
      <c r="O4202" s="171" t="s">
        <v>842</v>
      </c>
      <c r="P4202" s="171" t="s">
        <v>843</v>
      </c>
    </row>
    <row r="4203" spans="11:16">
      <c r="K4203" s="339">
        <v>49889</v>
      </c>
      <c r="L4203" s="171" t="s">
        <v>839</v>
      </c>
      <c r="N4203" s="171" t="s">
        <v>770</v>
      </c>
      <c r="O4203" s="171" t="s">
        <v>842</v>
      </c>
      <c r="P4203" s="171" t="s">
        <v>843</v>
      </c>
    </row>
    <row r="4204" spans="11:16">
      <c r="K4204" s="339">
        <v>49890</v>
      </c>
      <c r="L4204" s="171" t="s">
        <v>840</v>
      </c>
      <c r="N4204" s="171" t="s">
        <v>841</v>
      </c>
      <c r="O4204" s="171" t="s">
        <v>842</v>
      </c>
      <c r="P4204" s="171" t="s">
        <v>843</v>
      </c>
    </row>
    <row r="4205" spans="11:16">
      <c r="K4205" s="339">
        <v>49891</v>
      </c>
      <c r="L4205" s="171" t="s">
        <v>833</v>
      </c>
      <c r="N4205" s="171" t="s">
        <v>843</v>
      </c>
      <c r="O4205" s="171" t="s">
        <v>841</v>
      </c>
      <c r="P4205" s="171" t="s">
        <v>842</v>
      </c>
    </row>
    <row r="4206" spans="11:16">
      <c r="K4206" s="339">
        <v>49892</v>
      </c>
      <c r="L4206" s="171" t="s">
        <v>835</v>
      </c>
      <c r="N4206" s="171" t="s">
        <v>843</v>
      </c>
      <c r="O4206" s="171" t="s">
        <v>770</v>
      </c>
      <c r="P4206" s="171" t="s">
        <v>842</v>
      </c>
    </row>
    <row r="4207" spans="11:16">
      <c r="K4207" s="339">
        <v>49893</v>
      </c>
      <c r="L4207" s="171" t="s">
        <v>836</v>
      </c>
      <c r="N4207" s="171" t="s">
        <v>843</v>
      </c>
      <c r="O4207" s="171" t="s">
        <v>841</v>
      </c>
      <c r="P4207" s="171" t="s">
        <v>842</v>
      </c>
    </row>
    <row r="4208" spans="11:16">
      <c r="K4208" s="339">
        <v>49894</v>
      </c>
      <c r="L4208" s="171" t="s">
        <v>837</v>
      </c>
      <c r="N4208" s="171" t="s">
        <v>843</v>
      </c>
      <c r="O4208" s="171" t="s">
        <v>841</v>
      </c>
      <c r="P4208" s="171" t="s">
        <v>771</v>
      </c>
    </row>
    <row r="4209" spans="11:16">
      <c r="K4209" s="339">
        <v>49895</v>
      </c>
      <c r="L4209" s="171" t="s">
        <v>838</v>
      </c>
      <c r="N4209" s="171" t="s">
        <v>843</v>
      </c>
      <c r="O4209" s="171" t="s">
        <v>841</v>
      </c>
      <c r="P4209" s="171" t="s">
        <v>842</v>
      </c>
    </row>
    <row r="4210" spans="11:16">
      <c r="K4210" s="339">
        <v>49896</v>
      </c>
      <c r="L4210" s="171" t="s">
        <v>839</v>
      </c>
      <c r="N4210" s="171" t="s">
        <v>843</v>
      </c>
      <c r="O4210" s="171" t="s">
        <v>841</v>
      </c>
      <c r="P4210" s="171" t="s">
        <v>842</v>
      </c>
    </row>
    <row r="4211" spans="11:16">
      <c r="K4211" s="339">
        <v>49897</v>
      </c>
      <c r="L4211" s="171" t="s">
        <v>840</v>
      </c>
      <c r="N4211" s="171" t="s">
        <v>843</v>
      </c>
      <c r="O4211" s="171" t="s">
        <v>841</v>
      </c>
      <c r="P4211" s="171" t="s">
        <v>842</v>
      </c>
    </row>
    <row r="4212" spans="11:16">
      <c r="K4212" s="339">
        <v>49898</v>
      </c>
      <c r="L4212" s="171" t="s">
        <v>833</v>
      </c>
      <c r="N4212" s="171" t="s">
        <v>842</v>
      </c>
      <c r="O4212" s="171" t="s">
        <v>843</v>
      </c>
      <c r="P4212" s="171" t="s">
        <v>841</v>
      </c>
    </row>
    <row r="4213" spans="11:16">
      <c r="K4213" s="339">
        <v>49899</v>
      </c>
      <c r="L4213" s="171" t="s">
        <v>835</v>
      </c>
      <c r="N4213" s="171" t="s">
        <v>842</v>
      </c>
      <c r="O4213" s="171" t="s">
        <v>843</v>
      </c>
      <c r="P4213" s="171" t="s">
        <v>841</v>
      </c>
    </row>
    <row r="4214" spans="11:16">
      <c r="K4214" s="339">
        <v>49900</v>
      </c>
      <c r="L4214" s="171" t="s">
        <v>836</v>
      </c>
      <c r="N4214" s="171" t="s">
        <v>771</v>
      </c>
      <c r="O4214" s="171" t="s">
        <v>843</v>
      </c>
      <c r="P4214" s="171" t="s">
        <v>841</v>
      </c>
    </row>
    <row r="4215" spans="11:16">
      <c r="K4215" s="339">
        <v>49901</v>
      </c>
      <c r="L4215" s="171" t="s">
        <v>837</v>
      </c>
      <c r="N4215" s="171" t="s">
        <v>842</v>
      </c>
      <c r="O4215" s="171" t="s">
        <v>843</v>
      </c>
      <c r="P4215" s="171" t="s">
        <v>841</v>
      </c>
    </row>
    <row r="4216" spans="11:16">
      <c r="K4216" s="339">
        <v>49902</v>
      </c>
      <c r="L4216" s="171" t="s">
        <v>838</v>
      </c>
      <c r="N4216" s="171" t="s">
        <v>771</v>
      </c>
      <c r="O4216" s="171" t="s">
        <v>843</v>
      </c>
      <c r="P4216" s="171" t="s">
        <v>841</v>
      </c>
    </row>
    <row r="4217" spans="11:16">
      <c r="K4217" s="339">
        <v>49903</v>
      </c>
      <c r="L4217" s="171" t="s">
        <v>839</v>
      </c>
      <c r="N4217" s="171" t="s">
        <v>842</v>
      </c>
      <c r="O4217" s="171" t="s">
        <v>843</v>
      </c>
      <c r="P4217" s="171" t="s">
        <v>841</v>
      </c>
    </row>
    <row r="4218" spans="11:16">
      <c r="K4218" s="339">
        <v>49904</v>
      </c>
      <c r="L4218" s="171" t="s">
        <v>840</v>
      </c>
      <c r="N4218" s="171" t="s">
        <v>842</v>
      </c>
      <c r="O4218" s="171" t="s">
        <v>843</v>
      </c>
      <c r="P4218" s="171" t="s">
        <v>841</v>
      </c>
    </row>
    <row r="4219" spans="11:16">
      <c r="K4219" s="339">
        <v>49905</v>
      </c>
      <c r="L4219" s="171" t="s">
        <v>833</v>
      </c>
      <c r="N4219" s="171" t="s">
        <v>841</v>
      </c>
      <c r="O4219" s="171" t="s">
        <v>842</v>
      </c>
      <c r="P4219" s="171" t="s">
        <v>843</v>
      </c>
    </row>
    <row r="4220" spans="11:16">
      <c r="K4220" s="339">
        <v>49906</v>
      </c>
      <c r="L4220" s="171" t="s">
        <v>835</v>
      </c>
      <c r="N4220" s="171" t="s">
        <v>770</v>
      </c>
      <c r="O4220" s="171" t="s">
        <v>842</v>
      </c>
      <c r="P4220" s="171" t="s">
        <v>843</v>
      </c>
    </row>
    <row r="4221" spans="11:16">
      <c r="K4221" s="339">
        <v>49907</v>
      </c>
      <c r="L4221" s="171" t="s">
        <v>836</v>
      </c>
      <c r="N4221" s="171" t="s">
        <v>841</v>
      </c>
      <c r="O4221" s="171" t="s">
        <v>842</v>
      </c>
      <c r="P4221" s="171" t="s">
        <v>843</v>
      </c>
    </row>
    <row r="4222" spans="11:16">
      <c r="K4222" s="339">
        <v>49908</v>
      </c>
      <c r="L4222" s="171" t="s">
        <v>837</v>
      </c>
      <c r="N4222" s="171" t="s">
        <v>841</v>
      </c>
      <c r="O4222" s="171" t="s">
        <v>842</v>
      </c>
      <c r="P4222" s="171" t="s">
        <v>843</v>
      </c>
    </row>
    <row r="4223" spans="11:16">
      <c r="K4223" s="339">
        <v>49909</v>
      </c>
      <c r="L4223" s="171" t="s">
        <v>838</v>
      </c>
      <c r="N4223" s="171" t="s">
        <v>770</v>
      </c>
      <c r="O4223" s="171" t="s">
        <v>842</v>
      </c>
      <c r="P4223" s="171" t="s">
        <v>843</v>
      </c>
    </row>
    <row r="4224" spans="11:16">
      <c r="K4224" s="339">
        <v>49910</v>
      </c>
      <c r="L4224" s="171" t="s">
        <v>839</v>
      </c>
      <c r="N4224" s="171" t="s">
        <v>841</v>
      </c>
      <c r="O4224" s="171" t="s">
        <v>842</v>
      </c>
      <c r="P4224" s="171" t="s">
        <v>843</v>
      </c>
    </row>
    <row r="4225" spans="11:16">
      <c r="K4225" s="339">
        <v>49911</v>
      </c>
      <c r="L4225" s="171" t="s">
        <v>840</v>
      </c>
      <c r="N4225" s="171" t="s">
        <v>841</v>
      </c>
      <c r="O4225" s="171" t="s">
        <v>842</v>
      </c>
      <c r="P4225" s="171" t="s">
        <v>843</v>
      </c>
    </row>
    <row r="4226" spans="11:16">
      <c r="K4226" s="339">
        <v>49912</v>
      </c>
      <c r="L4226" s="171" t="s">
        <v>833</v>
      </c>
      <c r="N4226" s="171" t="s">
        <v>843</v>
      </c>
      <c r="O4226" s="171" t="s">
        <v>841</v>
      </c>
      <c r="P4226" s="171" t="s">
        <v>842</v>
      </c>
    </row>
    <row r="4227" spans="11:16">
      <c r="K4227" s="339">
        <v>49913</v>
      </c>
      <c r="L4227" s="171" t="s">
        <v>835</v>
      </c>
      <c r="N4227" s="171" t="s">
        <v>843</v>
      </c>
      <c r="O4227" s="171" t="s">
        <v>841</v>
      </c>
      <c r="P4227" s="171" t="s">
        <v>842</v>
      </c>
    </row>
    <row r="4228" spans="11:16">
      <c r="K4228" s="339">
        <v>49914</v>
      </c>
      <c r="L4228" s="171" t="s">
        <v>836</v>
      </c>
      <c r="N4228" s="171" t="s">
        <v>843</v>
      </c>
      <c r="O4228" s="171" t="s">
        <v>841</v>
      </c>
      <c r="P4228" s="171" t="s">
        <v>842</v>
      </c>
    </row>
    <row r="4229" spans="11:16">
      <c r="K4229" s="339">
        <v>49915</v>
      </c>
      <c r="L4229" s="171" t="s">
        <v>837</v>
      </c>
      <c r="N4229" s="171" t="s">
        <v>772</v>
      </c>
      <c r="O4229" s="171" t="s">
        <v>770</v>
      </c>
      <c r="P4229" s="171" t="s">
        <v>842</v>
      </c>
    </row>
    <row r="4230" spans="11:16">
      <c r="K4230" s="339">
        <v>49916</v>
      </c>
      <c r="L4230" s="171" t="s">
        <v>838</v>
      </c>
      <c r="N4230" s="171" t="s">
        <v>843</v>
      </c>
      <c r="O4230" s="171" t="s">
        <v>841</v>
      </c>
      <c r="P4230" s="171" t="s">
        <v>842</v>
      </c>
    </row>
    <row r="4231" spans="11:16">
      <c r="K4231" s="339">
        <v>49917</v>
      </c>
      <c r="L4231" s="171" t="s">
        <v>839</v>
      </c>
      <c r="N4231" s="171" t="s">
        <v>843</v>
      </c>
      <c r="O4231" s="171" t="s">
        <v>841</v>
      </c>
      <c r="P4231" s="171" t="s">
        <v>842</v>
      </c>
    </row>
    <row r="4232" spans="11:16">
      <c r="K4232" s="339">
        <v>49918</v>
      </c>
      <c r="L4232" s="171" t="s">
        <v>840</v>
      </c>
      <c r="N4232" s="171" t="s">
        <v>772</v>
      </c>
      <c r="O4232" s="171" t="s">
        <v>841</v>
      </c>
      <c r="P4232" s="171" t="s">
        <v>842</v>
      </c>
    </row>
    <row r="4233" spans="11:16">
      <c r="K4233" s="339">
        <v>49919</v>
      </c>
      <c r="L4233" s="171" t="s">
        <v>833</v>
      </c>
      <c r="N4233" s="171" t="s">
        <v>842</v>
      </c>
      <c r="O4233" s="171" t="s">
        <v>843</v>
      </c>
      <c r="P4233" s="171" t="s">
        <v>841</v>
      </c>
    </row>
    <row r="4234" spans="11:16">
      <c r="K4234" s="339">
        <v>49920</v>
      </c>
      <c r="L4234" s="171" t="s">
        <v>835</v>
      </c>
      <c r="N4234" s="171" t="s">
        <v>842</v>
      </c>
      <c r="O4234" s="171" t="s">
        <v>843</v>
      </c>
      <c r="P4234" s="171" t="s">
        <v>841</v>
      </c>
    </row>
    <row r="4235" spans="11:16">
      <c r="K4235" s="339">
        <v>49921</v>
      </c>
      <c r="L4235" s="171" t="s">
        <v>836</v>
      </c>
      <c r="N4235" s="171" t="s">
        <v>842</v>
      </c>
      <c r="O4235" s="171" t="s">
        <v>772</v>
      </c>
      <c r="P4235" s="171" t="s">
        <v>770</v>
      </c>
    </row>
    <row r="4236" spans="11:16">
      <c r="K4236" s="339">
        <v>49922</v>
      </c>
      <c r="L4236" s="171" t="s">
        <v>837</v>
      </c>
      <c r="N4236" s="171" t="s">
        <v>842</v>
      </c>
      <c r="O4236" s="171" t="s">
        <v>843</v>
      </c>
      <c r="P4236" s="171" t="s">
        <v>841</v>
      </c>
    </row>
    <row r="4237" spans="11:16">
      <c r="K4237" s="339">
        <v>49923</v>
      </c>
      <c r="L4237" s="171" t="s">
        <v>838</v>
      </c>
      <c r="N4237" s="171" t="s">
        <v>842</v>
      </c>
      <c r="O4237" s="171" t="s">
        <v>843</v>
      </c>
      <c r="P4237" s="171" t="s">
        <v>841</v>
      </c>
    </row>
    <row r="4238" spans="11:16">
      <c r="K4238" s="339">
        <v>49924</v>
      </c>
      <c r="L4238" s="171" t="s">
        <v>839</v>
      </c>
      <c r="N4238" s="171" t="s">
        <v>842</v>
      </c>
      <c r="O4238" s="171" t="s">
        <v>843</v>
      </c>
      <c r="P4238" s="171" t="s">
        <v>841</v>
      </c>
    </row>
    <row r="4239" spans="11:16">
      <c r="K4239" s="339">
        <v>49925</v>
      </c>
      <c r="L4239" s="171" t="s">
        <v>840</v>
      </c>
      <c r="N4239" s="171" t="s">
        <v>842</v>
      </c>
      <c r="O4239" s="171" t="s">
        <v>843</v>
      </c>
      <c r="P4239" s="171" t="s">
        <v>841</v>
      </c>
    </row>
    <row r="4240" spans="11:16">
      <c r="K4240" s="339">
        <v>49926</v>
      </c>
      <c r="L4240" s="171" t="s">
        <v>833</v>
      </c>
      <c r="N4240" s="171" t="s">
        <v>841</v>
      </c>
      <c r="O4240" s="171" t="s">
        <v>771</v>
      </c>
      <c r="P4240" s="171" t="s">
        <v>843</v>
      </c>
    </row>
    <row r="4241" spans="11:16">
      <c r="K4241" s="339">
        <v>49927</v>
      </c>
      <c r="L4241" s="171" t="s">
        <v>835</v>
      </c>
      <c r="N4241" s="171" t="s">
        <v>841</v>
      </c>
      <c r="O4241" s="171" t="s">
        <v>771</v>
      </c>
      <c r="P4241" s="171" t="s">
        <v>843</v>
      </c>
    </row>
    <row r="4242" spans="11:16">
      <c r="K4242" s="339">
        <v>49928</v>
      </c>
      <c r="L4242" s="171" t="s">
        <v>836</v>
      </c>
      <c r="N4242" s="171" t="s">
        <v>841</v>
      </c>
      <c r="O4242" s="171" t="s">
        <v>842</v>
      </c>
      <c r="P4242" s="171" t="s">
        <v>843</v>
      </c>
    </row>
    <row r="4243" spans="11:16">
      <c r="K4243" s="339">
        <v>49929</v>
      </c>
      <c r="L4243" s="171" t="s">
        <v>837</v>
      </c>
      <c r="N4243" s="171" t="s">
        <v>770</v>
      </c>
      <c r="O4243" s="171" t="s">
        <v>842</v>
      </c>
      <c r="P4243" s="171" t="s">
        <v>843</v>
      </c>
    </row>
    <row r="4244" spans="11:16">
      <c r="K4244" s="339">
        <v>49930</v>
      </c>
      <c r="L4244" s="171" t="s">
        <v>838</v>
      </c>
      <c r="N4244" s="171" t="s">
        <v>841</v>
      </c>
      <c r="O4244" s="171" t="s">
        <v>842</v>
      </c>
      <c r="P4244" s="171" t="s">
        <v>843</v>
      </c>
    </row>
    <row r="4245" spans="11:16">
      <c r="K4245" s="339">
        <v>49931</v>
      </c>
      <c r="L4245" s="171" t="s">
        <v>839</v>
      </c>
      <c r="N4245" s="171" t="s">
        <v>841</v>
      </c>
      <c r="O4245" s="171" t="s">
        <v>842</v>
      </c>
      <c r="P4245" s="171" t="s">
        <v>843</v>
      </c>
    </row>
    <row r="4246" spans="11:16">
      <c r="K4246" s="339">
        <v>49932</v>
      </c>
      <c r="L4246" s="171" t="s">
        <v>840</v>
      </c>
      <c r="N4246" s="171" t="s">
        <v>841</v>
      </c>
      <c r="O4246" s="171" t="s">
        <v>842</v>
      </c>
      <c r="P4246" s="171" t="s">
        <v>843</v>
      </c>
    </row>
    <row r="4247" spans="11:16">
      <c r="K4247" s="339">
        <v>49933</v>
      </c>
      <c r="L4247" s="171" t="s">
        <v>833</v>
      </c>
      <c r="N4247" s="171" t="s">
        <v>772</v>
      </c>
      <c r="O4247" s="171" t="s">
        <v>841</v>
      </c>
      <c r="P4247" s="171" t="s">
        <v>842</v>
      </c>
    </row>
    <row r="4248" spans="11:16">
      <c r="K4248" s="339">
        <v>49934</v>
      </c>
      <c r="L4248" s="171" t="s">
        <v>835</v>
      </c>
      <c r="N4248" s="171" t="s">
        <v>843</v>
      </c>
      <c r="O4248" s="171" t="s">
        <v>841</v>
      </c>
      <c r="P4248" s="171" t="s">
        <v>842</v>
      </c>
    </row>
    <row r="4249" spans="11:16">
      <c r="K4249" s="339">
        <v>49935</v>
      </c>
      <c r="L4249" s="171" t="s">
        <v>836</v>
      </c>
      <c r="N4249" s="171" t="s">
        <v>843</v>
      </c>
      <c r="O4249" s="171" t="s">
        <v>841</v>
      </c>
      <c r="P4249" s="171" t="s">
        <v>842</v>
      </c>
    </row>
    <row r="4250" spans="11:16">
      <c r="K4250" s="339">
        <v>49936</v>
      </c>
      <c r="L4250" s="171" t="s">
        <v>837</v>
      </c>
      <c r="N4250" s="171" t="s">
        <v>843</v>
      </c>
      <c r="O4250" s="171" t="s">
        <v>770</v>
      </c>
      <c r="P4250" s="171" t="s">
        <v>842</v>
      </c>
    </row>
    <row r="4251" spans="11:16">
      <c r="K4251" s="339">
        <v>49937</v>
      </c>
      <c r="L4251" s="171" t="s">
        <v>838</v>
      </c>
      <c r="N4251" s="171" t="s">
        <v>843</v>
      </c>
      <c r="O4251" s="171" t="s">
        <v>841</v>
      </c>
      <c r="P4251" s="171" t="s">
        <v>842</v>
      </c>
    </row>
    <row r="4252" spans="11:16">
      <c r="K4252" s="339">
        <v>49938</v>
      </c>
      <c r="L4252" s="171" t="s">
        <v>839</v>
      </c>
      <c r="N4252" s="171" t="s">
        <v>843</v>
      </c>
      <c r="O4252" s="171" t="s">
        <v>841</v>
      </c>
      <c r="P4252" s="171" t="s">
        <v>771</v>
      </c>
    </row>
    <row r="4253" spans="11:16">
      <c r="K4253" s="339">
        <v>49939</v>
      </c>
      <c r="L4253" s="171" t="s">
        <v>840</v>
      </c>
      <c r="N4253" s="171" t="s">
        <v>843</v>
      </c>
      <c r="O4253" s="171" t="s">
        <v>841</v>
      </c>
      <c r="P4253" s="171" t="s">
        <v>842</v>
      </c>
    </row>
    <row r="4254" spans="11:16">
      <c r="K4254" s="339">
        <v>49940</v>
      </c>
      <c r="L4254" s="171" t="s">
        <v>833</v>
      </c>
      <c r="N4254" s="171" t="s">
        <v>842</v>
      </c>
      <c r="O4254" s="171" t="s">
        <v>843</v>
      </c>
      <c r="P4254" s="171" t="s">
        <v>841</v>
      </c>
    </row>
    <row r="4255" spans="11:16">
      <c r="K4255" s="339">
        <v>49941</v>
      </c>
      <c r="L4255" s="171" t="s">
        <v>835</v>
      </c>
      <c r="N4255" s="171" t="s">
        <v>842</v>
      </c>
      <c r="O4255" s="171" t="s">
        <v>843</v>
      </c>
      <c r="P4255" s="171" t="s">
        <v>841</v>
      </c>
    </row>
    <row r="4256" spans="11:16">
      <c r="K4256" s="339">
        <v>49942</v>
      </c>
      <c r="L4256" s="171" t="s">
        <v>836</v>
      </c>
      <c r="N4256" s="171" t="s">
        <v>842</v>
      </c>
      <c r="O4256" s="171" t="s">
        <v>843</v>
      </c>
      <c r="P4256" s="171" t="s">
        <v>841</v>
      </c>
    </row>
    <row r="4257" spans="11:16">
      <c r="K4257" s="339">
        <v>49943</v>
      </c>
      <c r="L4257" s="171" t="s">
        <v>837</v>
      </c>
      <c r="N4257" s="171" t="s">
        <v>842</v>
      </c>
      <c r="O4257" s="171" t="s">
        <v>843</v>
      </c>
      <c r="P4257" s="171" t="s">
        <v>841</v>
      </c>
    </row>
    <row r="4258" spans="11:16">
      <c r="K4258" s="339">
        <v>49944</v>
      </c>
      <c r="L4258" s="171" t="s">
        <v>838</v>
      </c>
      <c r="N4258" s="171" t="s">
        <v>771</v>
      </c>
      <c r="O4258" s="171" t="s">
        <v>843</v>
      </c>
      <c r="P4258" s="171" t="s">
        <v>841</v>
      </c>
    </row>
    <row r="4259" spans="11:16">
      <c r="K4259" s="339">
        <v>49945</v>
      </c>
      <c r="L4259" s="171" t="s">
        <v>839</v>
      </c>
      <c r="N4259" s="171" t="s">
        <v>842</v>
      </c>
      <c r="O4259" s="171" t="s">
        <v>843</v>
      </c>
      <c r="P4259" s="171" t="s">
        <v>841</v>
      </c>
    </row>
    <row r="4260" spans="11:16">
      <c r="K4260" s="339">
        <v>49946</v>
      </c>
      <c r="L4260" s="171" t="s">
        <v>840</v>
      </c>
      <c r="N4260" s="171" t="s">
        <v>842</v>
      </c>
      <c r="O4260" s="171" t="s">
        <v>843</v>
      </c>
      <c r="P4260" s="171" t="s">
        <v>841</v>
      </c>
    </row>
    <row r="4261" spans="11:16">
      <c r="K4261" s="339">
        <v>49947</v>
      </c>
      <c r="L4261" s="171" t="s">
        <v>833</v>
      </c>
      <c r="N4261" s="171" t="s">
        <v>841</v>
      </c>
      <c r="O4261" s="171" t="s">
        <v>842</v>
      </c>
      <c r="P4261" s="171" t="s">
        <v>843</v>
      </c>
    </row>
    <row r="4262" spans="11:16">
      <c r="K4262" s="339">
        <v>49948</v>
      </c>
      <c r="L4262" s="171" t="s">
        <v>835</v>
      </c>
      <c r="N4262" s="171" t="s">
        <v>841</v>
      </c>
      <c r="O4262" s="171" t="s">
        <v>842</v>
      </c>
      <c r="P4262" s="171" t="s">
        <v>843</v>
      </c>
    </row>
    <row r="4263" spans="11:16">
      <c r="K4263" s="339">
        <v>49949</v>
      </c>
      <c r="L4263" s="171" t="s">
        <v>836</v>
      </c>
      <c r="N4263" s="171" t="s">
        <v>841</v>
      </c>
      <c r="O4263" s="171" t="s">
        <v>842</v>
      </c>
      <c r="P4263" s="171" t="s">
        <v>843</v>
      </c>
    </row>
    <row r="4264" spans="11:16">
      <c r="K4264" s="339">
        <v>49950</v>
      </c>
      <c r="L4264" s="171" t="s">
        <v>837</v>
      </c>
      <c r="N4264" s="171" t="s">
        <v>841</v>
      </c>
      <c r="O4264" s="171" t="s">
        <v>842</v>
      </c>
      <c r="P4264" s="171" t="s">
        <v>772</v>
      </c>
    </row>
    <row r="4265" spans="11:16">
      <c r="K4265" s="339">
        <v>49951</v>
      </c>
      <c r="L4265" s="171" t="s">
        <v>838</v>
      </c>
      <c r="N4265" s="171" t="s">
        <v>841</v>
      </c>
      <c r="O4265" s="171" t="s">
        <v>842</v>
      </c>
      <c r="P4265" s="171" t="s">
        <v>843</v>
      </c>
    </row>
    <row r="4266" spans="11:16">
      <c r="K4266" s="339">
        <v>49952</v>
      </c>
      <c r="L4266" s="171" t="s">
        <v>839</v>
      </c>
      <c r="N4266" s="171" t="s">
        <v>841</v>
      </c>
      <c r="O4266" s="171" t="s">
        <v>842</v>
      </c>
      <c r="P4266" s="171" t="s">
        <v>843</v>
      </c>
    </row>
    <row r="4267" spans="11:16">
      <c r="K4267" s="339">
        <v>49953</v>
      </c>
      <c r="L4267" s="171" t="s">
        <v>840</v>
      </c>
      <c r="N4267" s="171" t="s">
        <v>841</v>
      </c>
      <c r="O4267" s="171" t="s">
        <v>842</v>
      </c>
      <c r="P4267" s="171" t="s">
        <v>843</v>
      </c>
    </row>
    <row r="4268" spans="11:16">
      <c r="K4268" s="339">
        <v>49954</v>
      </c>
      <c r="L4268" s="171" t="s">
        <v>833</v>
      </c>
      <c r="N4268" s="171" t="s">
        <v>843</v>
      </c>
      <c r="O4268" s="171" t="s">
        <v>841</v>
      </c>
      <c r="P4268" s="171" t="s">
        <v>842</v>
      </c>
    </row>
    <row r="4269" spans="11:16">
      <c r="K4269" s="339">
        <v>49955</v>
      </c>
      <c r="L4269" s="171" t="s">
        <v>835</v>
      </c>
      <c r="N4269" s="171" t="s">
        <v>843</v>
      </c>
      <c r="O4269" s="171" t="s">
        <v>841</v>
      </c>
      <c r="P4269" s="171" t="s">
        <v>842</v>
      </c>
    </row>
    <row r="4270" spans="11:16">
      <c r="K4270" s="339">
        <v>49956</v>
      </c>
      <c r="L4270" s="171" t="s">
        <v>836</v>
      </c>
      <c r="N4270" s="171" t="s">
        <v>843</v>
      </c>
      <c r="O4270" s="171" t="s">
        <v>841</v>
      </c>
      <c r="P4270" s="171" t="s">
        <v>842</v>
      </c>
    </row>
    <row r="4271" spans="11:16">
      <c r="K4271" s="339">
        <v>49957</v>
      </c>
      <c r="L4271" s="171" t="s">
        <v>837</v>
      </c>
      <c r="N4271" s="171" t="s">
        <v>843</v>
      </c>
      <c r="O4271" s="171" t="s">
        <v>841</v>
      </c>
      <c r="P4271" s="171" t="s">
        <v>842</v>
      </c>
    </row>
    <row r="4272" spans="11:16">
      <c r="K4272" s="339">
        <v>49958</v>
      </c>
      <c r="L4272" s="171" t="s">
        <v>838</v>
      </c>
      <c r="N4272" s="171" t="s">
        <v>843</v>
      </c>
      <c r="O4272" s="171" t="s">
        <v>841</v>
      </c>
      <c r="P4272" s="171" t="s">
        <v>842</v>
      </c>
    </row>
    <row r="4273" spans="11:16">
      <c r="K4273" s="339">
        <v>49959</v>
      </c>
      <c r="L4273" s="171" t="s">
        <v>839</v>
      </c>
      <c r="N4273" s="171" t="s">
        <v>843</v>
      </c>
      <c r="O4273" s="171" t="s">
        <v>841</v>
      </c>
      <c r="P4273" s="171" t="s">
        <v>842</v>
      </c>
    </row>
    <row r="4274" spans="11:16">
      <c r="K4274" s="339">
        <v>49960</v>
      </c>
      <c r="L4274" s="171" t="s">
        <v>840</v>
      </c>
      <c r="N4274" s="171" t="s">
        <v>843</v>
      </c>
      <c r="O4274" s="171" t="s">
        <v>841</v>
      </c>
      <c r="P4274" s="171" t="s">
        <v>771</v>
      </c>
    </row>
    <row r="4275" spans="11:16">
      <c r="K4275" s="339">
        <v>49961</v>
      </c>
      <c r="L4275" s="171" t="s">
        <v>833</v>
      </c>
      <c r="N4275" s="171" t="s">
        <v>842</v>
      </c>
      <c r="O4275" s="171" t="s">
        <v>843</v>
      </c>
      <c r="P4275" s="171" t="s">
        <v>841</v>
      </c>
    </row>
    <row r="4276" spans="11:16">
      <c r="K4276" s="339">
        <v>49962</v>
      </c>
      <c r="L4276" s="171" t="s">
        <v>835</v>
      </c>
      <c r="N4276" s="171" t="s">
        <v>842</v>
      </c>
      <c r="O4276" s="171" t="s">
        <v>843</v>
      </c>
      <c r="P4276" s="171" t="s">
        <v>841</v>
      </c>
    </row>
    <row r="4277" spans="11:16">
      <c r="K4277" s="339">
        <v>49963</v>
      </c>
      <c r="L4277" s="171" t="s">
        <v>836</v>
      </c>
      <c r="N4277" s="171" t="s">
        <v>842</v>
      </c>
      <c r="O4277" s="171" t="s">
        <v>843</v>
      </c>
      <c r="P4277" s="171" t="s">
        <v>841</v>
      </c>
    </row>
    <row r="4278" spans="11:16">
      <c r="K4278" s="339">
        <v>49964</v>
      </c>
      <c r="L4278" s="171" t="s">
        <v>837</v>
      </c>
      <c r="N4278" s="171" t="s">
        <v>842</v>
      </c>
      <c r="O4278" s="171" t="s">
        <v>843</v>
      </c>
      <c r="P4278" s="171" t="s">
        <v>841</v>
      </c>
    </row>
    <row r="4279" spans="11:16">
      <c r="K4279" s="339">
        <v>49965</v>
      </c>
      <c r="L4279" s="171" t="s">
        <v>838</v>
      </c>
      <c r="N4279" s="171" t="s">
        <v>842</v>
      </c>
      <c r="O4279" s="171" t="s">
        <v>843</v>
      </c>
      <c r="P4279" s="171" t="s">
        <v>841</v>
      </c>
    </row>
    <row r="4280" spans="11:16">
      <c r="K4280" s="339">
        <v>49966</v>
      </c>
      <c r="L4280" s="171" t="s">
        <v>839</v>
      </c>
      <c r="N4280" s="171" t="s">
        <v>842</v>
      </c>
      <c r="O4280" s="171" t="s">
        <v>843</v>
      </c>
      <c r="P4280" s="171" t="s">
        <v>841</v>
      </c>
    </row>
    <row r="4281" spans="11:16">
      <c r="K4281" s="339">
        <v>49967</v>
      </c>
      <c r="L4281" s="171" t="s">
        <v>840</v>
      </c>
      <c r="N4281" s="171" t="s">
        <v>842</v>
      </c>
      <c r="O4281" s="171" t="s">
        <v>772</v>
      </c>
      <c r="P4281" s="171" t="s">
        <v>841</v>
      </c>
    </row>
    <row r="4282" spans="11:16">
      <c r="K4282" s="339">
        <v>49968</v>
      </c>
      <c r="L4282" s="171" t="s">
        <v>833</v>
      </c>
      <c r="N4282" s="171" t="s">
        <v>841</v>
      </c>
      <c r="O4282" s="171" t="s">
        <v>842</v>
      </c>
      <c r="P4282" s="171" t="s">
        <v>843</v>
      </c>
    </row>
    <row r="4283" spans="11:16">
      <c r="K4283" s="339">
        <v>49969</v>
      </c>
      <c r="L4283" s="171" t="s">
        <v>835</v>
      </c>
      <c r="N4283" s="171" t="s">
        <v>841</v>
      </c>
      <c r="O4283" s="171" t="s">
        <v>842</v>
      </c>
      <c r="P4283" s="171" t="s">
        <v>843</v>
      </c>
    </row>
    <row r="4284" spans="11:16">
      <c r="K4284" s="339">
        <v>49970</v>
      </c>
      <c r="L4284" s="171" t="s">
        <v>836</v>
      </c>
      <c r="N4284" s="171" t="s">
        <v>841</v>
      </c>
      <c r="O4284" s="171" t="s">
        <v>842</v>
      </c>
      <c r="P4284" s="171" t="s">
        <v>843</v>
      </c>
    </row>
    <row r="4285" spans="11:16">
      <c r="K4285" s="339">
        <v>49971</v>
      </c>
      <c r="L4285" s="171" t="s">
        <v>837</v>
      </c>
      <c r="N4285" s="171" t="s">
        <v>841</v>
      </c>
      <c r="O4285" s="171" t="s">
        <v>842</v>
      </c>
      <c r="P4285" s="171" t="s">
        <v>843</v>
      </c>
    </row>
    <row r="4286" spans="11:16">
      <c r="K4286" s="339">
        <v>49972</v>
      </c>
      <c r="L4286" s="171" t="s">
        <v>838</v>
      </c>
      <c r="N4286" s="171" t="s">
        <v>841</v>
      </c>
      <c r="O4286" s="171" t="s">
        <v>842</v>
      </c>
      <c r="P4286" s="171" t="s">
        <v>843</v>
      </c>
    </row>
    <row r="4287" spans="11:16">
      <c r="K4287" s="339">
        <v>49973</v>
      </c>
      <c r="L4287" s="171" t="s">
        <v>839</v>
      </c>
      <c r="N4287" s="171" t="s">
        <v>841</v>
      </c>
      <c r="O4287" s="171" t="s">
        <v>842</v>
      </c>
      <c r="P4287" s="171" t="s">
        <v>843</v>
      </c>
    </row>
    <row r="4288" spans="11:16">
      <c r="K4288" s="339">
        <v>49974</v>
      </c>
      <c r="L4288" s="171" t="s">
        <v>840</v>
      </c>
      <c r="N4288" s="171" t="s">
        <v>841</v>
      </c>
      <c r="O4288" s="171" t="s">
        <v>842</v>
      </c>
      <c r="P4288" s="171" t="s">
        <v>843</v>
      </c>
    </row>
    <row r="4289" spans="11:16">
      <c r="K4289" s="339">
        <v>49975</v>
      </c>
      <c r="L4289" s="171" t="s">
        <v>833</v>
      </c>
      <c r="N4289" s="171" t="s">
        <v>843</v>
      </c>
      <c r="O4289" s="171" t="s">
        <v>841</v>
      </c>
      <c r="P4289" s="171" t="s">
        <v>842</v>
      </c>
    </row>
    <row r="4290" spans="11:16">
      <c r="K4290" s="339">
        <v>49976</v>
      </c>
      <c r="L4290" s="171" t="s">
        <v>835</v>
      </c>
      <c r="N4290" s="171" t="s">
        <v>843</v>
      </c>
      <c r="O4290" s="171" t="s">
        <v>841</v>
      </c>
      <c r="P4290" s="171" t="s">
        <v>842</v>
      </c>
    </row>
    <row r="4291" spans="11:16">
      <c r="K4291" s="339">
        <v>49977</v>
      </c>
      <c r="L4291" s="171" t="s">
        <v>836</v>
      </c>
      <c r="N4291" s="171" t="s">
        <v>843</v>
      </c>
      <c r="O4291" s="171" t="s">
        <v>770</v>
      </c>
      <c r="P4291" s="171" t="s">
        <v>842</v>
      </c>
    </row>
    <row r="4292" spans="11:16">
      <c r="K4292" s="339">
        <v>49978</v>
      </c>
      <c r="L4292" s="171" t="s">
        <v>837</v>
      </c>
      <c r="N4292" s="171" t="s">
        <v>843</v>
      </c>
      <c r="O4292" s="171" t="s">
        <v>841</v>
      </c>
      <c r="P4292" s="171" t="s">
        <v>842</v>
      </c>
    </row>
    <row r="4293" spans="11:16">
      <c r="K4293" s="339">
        <v>49979</v>
      </c>
      <c r="L4293" s="171" t="s">
        <v>838</v>
      </c>
      <c r="N4293" s="171" t="s">
        <v>843</v>
      </c>
      <c r="O4293" s="171" t="s">
        <v>770</v>
      </c>
      <c r="P4293" s="171" t="s">
        <v>842</v>
      </c>
    </row>
    <row r="4294" spans="11:16">
      <c r="K4294" s="339">
        <v>49980</v>
      </c>
      <c r="L4294" s="171" t="s">
        <v>839</v>
      </c>
      <c r="N4294" s="171" t="s">
        <v>843</v>
      </c>
      <c r="O4294" s="171" t="s">
        <v>841</v>
      </c>
      <c r="P4294" s="171" t="s">
        <v>842</v>
      </c>
    </row>
    <row r="4295" spans="11:16">
      <c r="K4295" s="339">
        <v>49981</v>
      </c>
      <c r="L4295" s="171" t="s">
        <v>840</v>
      </c>
      <c r="N4295" s="171" t="s">
        <v>843</v>
      </c>
      <c r="O4295" s="171" t="s">
        <v>841</v>
      </c>
      <c r="P4295" s="171" t="s">
        <v>842</v>
      </c>
    </row>
    <row r="4296" spans="11:16">
      <c r="K4296" s="339">
        <v>49982</v>
      </c>
      <c r="L4296" s="171" t="s">
        <v>833</v>
      </c>
      <c r="N4296" s="171" t="s">
        <v>842</v>
      </c>
      <c r="O4296" s="171" t="s">
        <v>843</v>
      </c>
      <c r="P4296" s="171" t="s">
        <v>841</v>
      </c>
    </row>
    <row r="4297" spans="11:16">
      <c r="K4297" s="339">
        <v>49983</v>
      </c>
      <c r="L4297" s="171" t="s">
        <v>835</v>
      </c>
      <c r="N4297" s="171" t="s">
        <v>842</v>
      </c>
      <c r="O4297" s="171" t="s">
        <v>772</v>
      </c>
      <c r="P4297" s="171" t="s">
        <v>841</v>
      </c>
    </row>
    <row r="4298" spans="11:16">
      <c r="K4298" s="339">
        <v>49984</v>
      </c>
      <c r="L4298" s="171" t="s">
        <v>836</v>
      </c>
      <c r="N4298" s="171" t="s">
        <v>842</v>
      </c>
      <c r="O4298" s="171" t="s">
        <v>843</v>
      </c>
      <c r="P4298" s="171" t="s">
        <v>841</v>
      </c>
    </row>
    <row r="4299" spans="11:16">
      <c r="K4299" s="339">
        <v>49985</v>
      </c>
      <c r="L4299" s="171" t="s">
        <v>837</v>
      </c>
      <c r="N4299" s="171" t="s">
        <v>842</v>
      </c>
      <c r="O4299" s="171" t="s">
        <v>772</v>
      </c>
      <c r="P4299" s="171" t="s">
        <v>841</v>
      </c>
    </row>
    <row r="4300" spans="11:16">
      <c r="K4300" s="339">
        <v>49986</v>
      </c>
      <c r="L4300" s="171" t="s">
        <v>838</v>
      </c>
      <c r="N4300" s="171" t="s">
        <v>842</v>
      </c>
      <c r="O4300" s="171" t="s">
        <v>843</v>
      </c>
      <c r="P4300" s="171" t="s">
        <v>841</v>
      </c>
    </row>
    <row r="4301" spans="11:16">
      <c r="K4301" s="339">
        <v>49987</v>
      </c>
      <c r="L4301" s="171" t="s">
        <v>839</v>
      </c>
      <c r="N4301" s="171" t="s">
        <v>842</v>
      </c>
      <c r="O4301" s="171" t="s">
        <v>772</v>
      </c>
      <c r="P4301" s="171" t="s">
        <v>841</v>
      </c>
    </row>
    <row r="4302" spans="11:16">
      <c r="K4302" s="339">
        <v>49988</v>
      </c>
      <c r="L4302" s="171" t="s">
        <v>840</v>
      </c>
      <c r="N4302" s="171" t="s">
        <v>842</v>
      </c>
      <c r="O4302" s="171" t="s">
        <v>843</v>
      </c>
      <c r="P4302" s="171" t="s">
        <v>841</v>
      </c>
    </row>
    <row r="4303" spans="11:16">
      <c r="K4303" s="339">
        <v>49989</v>
      </c>
      <c r="L4303" s="171" t="s">
        <v>833</v>
      </c>
      <c r="N4303" s="171" t="s">
        <v>841</v>
      </c>
      <c r="O4303" s="171" t="s">
        <v>842</v>
      </c>
      <c r="P4303" s="171" t="s">
        <v>843</v>
      </c>
    </row>
    <row r="4304" spans="11:16">
      <c r="K4304" s="339">
        <v>49990</v>
      </c>
      <c r="L4304" s="171" t="s">
        <v>835</v>
      </c>
      <c r="N4304" s="171" t="s">
        <v>841</v>
      </c>
      <c r="O4304" s="171" t="s">
        <v>842</v>
      </c>
      <c r="P4304" s="171" t="s">
        <v>843</v>
      </c>
    </row>
    <row r="4305" spans="11:16">
      <c r="K4305" s="339">
        <v>49991</v>
      </c>
      <c r="L4305" s="171" t="s">
        <v>836</v>
      </c>
      <c r="N4305" s="171" t="s">
        <v>841</v>
      </c>
      <c r="O4305" s="171" t="s">
        <v>771</v>
      </c>
      <c r="P4305" s="171" t="s">
        <v>843</v>
      </c>
    </row>
    <row r="4306" spans="11:16">
      <c r="K4306" s="339">
        <v>49992</v>
      </c>
      <c r="L4306" s="171" t="s">
        <v>837</v>
      </c>
      <c r="N4306" s="171" t="s">
        <v>841</v>
      </c>
      <c r="O4306" s="171" t="s">
        <v>842</v>
      </c>
      <c r="P4306" s="171" t="s">
        <v>843</v>
      </c>
    </row>
    <row r="4307" spans="11:16">
      <c r="K4307" s="339">
        <v>49993</v>
      </c>
      <c r="L4307" s="171" t="s">
        <v>838</v>
      </c>
      <c r="N4307" s="171" t="s">
        <v>841</v>
      </c>
      <c r="O4307" s="171" t="s">
        <v>842</v>
      </c>
      <c r="P4307" s="171" t="s">
        <v>843</v>
      </c>
    </row>
    <row r="4308" spans="11:16">
      <c r="K4308" s="339">
        <v>49994</v>
      </c>
      <c r="L4308" s="171" t="s">
        <v>839</v>
      </c>
      <c r="N4308" s="171" t="s">
        <v>841</v>
      </c>
      <c r="O4308" s="171" t="s">
        <v>771</v>
      </c>
      <c r="P4308" s="171" t="s">
        <v>843</v>
      </c>
    </row>
    <row r="4309" spans="11:16">
      <c r="K4309" s="339">
        <v>49995</v>
      </c>
      <c r="L4309" s="171" t="s">
        <v>840</v>
      </c>
      <c r="N4309" s="171" t="s">
        <v>841</v>
      </c>
      <c r="O4309" s="171" t="s">
        <v>842</v>
      </c>
      <c r="P4309" s="171" t="s">
        <v>843</v>
      </c>
    </row>
    <row r="4310" spans="11:16">
      <c r="K4310" s="339">
        <v>49996</v>
      </c>
      <c r="L4310" s="171" t="s">
        <v>833</v>
      </c>
      <c r="N4310" s="171" t="s">
        <v>843</v>
      </c>
      <c r="O4310" s="171" t="s">
        <v>841</v>
      </c>
      <c r="P4310" s="171" t="s">
        <v>842</v>
      </c>
    </row>
    <row r="4311" spans="11:16">
      <c r="K4311" s="339">
        <v>49997</v>
      </c>
      <c r="L4311" s="171" t="s">
        <v>835</v>
      </c>
      <c r="N4311" s="171" t="s">
        <v>843</v>
      </c>
      <c r="O4311" s="171" t="s">
        <v>841</v>
      </c>
      <c r="P4311" s="171" t="s">
        <v>842</v>
      </c>
    </row>
    <row r="4312" spans="11:16">
      <c r="K4312" s="339">
        <v>49998</v>
      </c>
      <c r="L4312" s="171" t="s">
        <v>836</v>
      </c>
      <c r="N4312" s="171" t="s">
        <v>843</v>
      </c>
      <c r="O4312" s="171" t="s">
        <v>841</v>
      </c>
      <c r="P4312" s="171" t="s">
        <v>842</v>
      </c>
    </row>
    <row r="4313" spans="11:16">
      <c r="K4313" s="339">
        <v>49999</v>
      </c>
      <c r="L4313" s="171" t="s">
        <v>837</v>
      </c>
      <c r="N4313" s="171" t="s">
        <v>843</v>
      </c>
      <c r="O4313" s="171" t="s">
        <v>841</v>
      </c>
      <c r="P4313" s="171" t="s">
        <v>842</v>
      </c>
    </row>
    <row r="4314" spans="11:16">
      <c r="K4314" s="339">
        <v>50000</v>
      </c>
      <c r="L4314" s="171" t="s">
        <v>838</v>
      </c>
      <c r="N4314" s="171" t="s">
        <v>843</v>
      </c>
      <c r="O4314" s="171" t="s">
        <v>770</v>
      </c>
      <c r="P4314" s="171" t="s">
        <v>771</v>
      </c>
    </row>
    <row r="4315" spans="11:16">
      <c r="K4315" s="339">
        <v>50001</v>
      </c>
      <c r="L4315" s="171" t="s">
        <v>839</v>
      </c>
      <c r="N4315" s="171" t="s">
        <v>843</v>
      </c>
      <c r="O4315" s="171" t="s">
        <v>841</v>
      </c>
      <c r="P4315" s="171" t="s">
        <v>842</v>
      </c>
    </row>
    <row r="4316" spans="11:16">
      <c r="K4316" s="339">
        <v>50002</v>
      </c>
      <c r="L4316" s="171" t="s">
        <v>840</v>
      </c>
      <c r="N4316" s="171" t="s">
        <v>843</v>
      </c>
      <c r="O4316" s="171" t="s">
        <v>841</v>
      </c>
      <c r="P4316" s="171" t="s">
        <v>842</v>
      </c>
    </row>
    <row r="4317" spans="11:16">
      <c r="K4317" s="339">
        <v>50003</v>
      </c>
      <c r="L4317" s="171" t="s">
        <v>833</v>
      </c>
      <c r="N4317" s="171" t="s">
        <v>842</v>
      </c>
      <c r="O4317" s="171" t="s">
        <v>772</v>
      </c>
      <c r="P4317" s="171" t="s">
        <v>841</v>
      </c>
    </row>
    <row r="4318" spans="11:16">
      <c r="K4318" s="339">
        <v>50004</v>
      </c>
      <c r="L4318" s="171" t="s">
        <v>835</v>
      </c>
      <c r="N4318" s="171" t="s">
        <v>842</v>
      </c>
      <c r="O4318" s="171" t="s">
        <v>843</v>
      </c>
      <c r="P4318" s="171" t="s">
        <v>841</v>
      </c>
    </row>
    <row r="4319" spans="11:16">
      <c r="K4319" s="339">
        <v>50005</v>
      </c>
      <c r="L4319" s="171" t="s">
        <v>836</v>
      </c>
      <c r="N4319" s="171" t="s">
        <v>842</v>
      </c>
      <c r="O4319" s="171" t="s">
        <v>843</v>
      </c>
      <c r="P4319" s="171" t="s">
        <v>841</v>
      </c>
    </row>
    <row r="4320" spans="11:16">
      <c r="K4320" s="339">
        <v>50006</v>
      </c>
      <c r="L4320" s="171" t="s">
        <v>837</v>
      </c>
      <c r="N4320" s="171" t="s">
        <v>842</v>
      </c>
      <c r="O4320" s="171" t="s">
        <v>843</v>
      </c>
      <c r="P4320" s="171" t="s">
        <v>770</v>
      </c>
    </row>
    <row r="4321" spans="11:16">
      <c r="K4321" s="339">
        <v>50007</v>
      </c>
      <c r="L4321" s="171" t="s">
        <v>838</v>
      </c>
      <c r="N4321" s="171" t="s">
        <v>771</v>
      </c>
      <c r="O4321" s="171" t="s">
        <v>843</v>
      </c>
      <c r="P4321" s="171" t="s">
        <v>841</v>
      </c>
    </row>
    <row r="4322" spans="11:16">
      <c r="K4322" s="339">
        <v>50008</v>
      </c>
      <c r="L4322" s="171" t="s">
        <v>839</v>
      </c>
      <c r="N4322" s="171" t="s">
        <v>842</v>
      </c>
      <c r="O4322" s="171" t="s">
        <v>843</v>
      </c>
      <c r="P4322" s="171" t="s">
        <v>841</v>
      </c>
    </row>
    <row r="4323" spans="11:16">
      <c r="K4323" s="339">
        <v>50009</v>
      </c>
      <c r="L4323" s="171" t="s">
        <v>840</v>
      </c>
      <c r="N4323" s="171" t="s">
        <v>842</v>
      </c>
      <c r="O4323" s="171" t="s">
        <v>843</v>
      </c>
      <c r="P4323" s="171" t="s">
        <v>841</v>
      </c>
    </row>
    <row r="4324" spans="11:16">
      <c r="K4324" s="339">
        <v>50010</v>
      </c>
      <c r="L4324" s="171" t="s">
        <v>833</v>
      </c>
      <c r="N4324" s="171" t="s">
        <v>841</v>
      </c>
      <c r="O4324" s="171" t="s">
        <v>842</v>
      </c>
      <c r="P4324" s="171" t="s">
        <v>843</v>
      </c>
    </row>
    <row r="4325" spans="11:16">
      <c r="K4325" s="339">
        <v>50011</v>
      </c>
      <c r="L4325" s="171" t="s">
        <v>835</v>
      </c>
      <c r="N4325" s="171" t="s">
        <v>841</v>
      </c>
      <c r="O4325" s="171" t="s">
        <v>842</v>
      </c>
      <c r="P4325" s="171" t="s">
        <v>772</v>
      </c>
    </row>
    <row r="4326" spans="11:16">
      <c r="K4326" s="339">
        <v>50012</v>
      </c>
      <c r="L4326" s="171" t="s">
        <v>836</v>
      </c>
      <c r="N4326" s="171" t="s">
        <v>841</v>
      </c>
      <c r="O4326" s="171" t="s">
        <v>842</v>
      </c>
      <c r="P4326" s="171" t="s">
        <v>772</v>
      </c>
    </row>
    <row r="4327" spans="11:16">
      <c r="K4327" s="339">
        <v>50013</v>
      </c>
      <c r="L4327" s="171" t="s">
        <v>837</v>
      </c>
      <c r="N4327" s="171" t="s">
        <v>841</v>
      </c>
      <c r="O4327" s="171" t="s">
        <v>842</v>
      </c>
      <c r="P4327" s="171" t="s">
        <v>843</v>
      </c>
    </row>
    <row r="4328" spans="11:16">
      <c r="K4328" s="339">
        <v>50014</v>
      </c>
      <c r="L4328" s="171" t="s">
        <v>838</v>
      </c>
      <c r="N4328" s="171" t="s">
        <v>841</v>
      </c>
      <c r="O4328" s="171" t="s">
        <v>842</v>
      </c>
      <c r="P4328" s="171" t="s">
        <v>843</v>
      </c>
    </row>
    <row r="4329" spans="11:16">
      <c r="K4329" s="339">
        <v>50015</v>
      </c>
      <c r="L4329" s="171" t="s">
        <v>839</v>
      </c>
      <c r="N4329" s="171" t="s">
        <v>770</v>
      </c>
      <c r="O4329" s="171" t="s">
        <v>842</v>
      </c>
      <c r="P4329" s="171" t="s">
        <v>843</v>
      </c>
    </row>
    <row r="4330" spans="11:16">
      <c r="K4330" s="339">
        <v>50016</v>
      </c>
      <c r="L4330" s="171" t="s">
        <v>840</v>
      </c>
      <c r="N4330" s="171" t="s">
        <v>841</v>
      </c>
      <c r="O4330" s="171" t="s">
        <v>842</v>
      </c>
      <c r="P4330" s="171" t="s">
        <v>843</v>
      </c>
    </row>
    <row r="4331" spans="11:16">
      <c r="K4331" s="339">
        <v>50017</v>
      </c>
      <c r="L4331" s="171" t="s">
        <v>833</v>
      </c>
      <c r="N4331" s="171" t="s">
        <v>843</v>
      </c>
      <c r="O4331" s="171" t="s">
        <v>841</v>
      </c>
      <c r="P4331" s="171" t="s">
        <v>842</v>
      </c>
    </row>
    <row r="4332" spans="11:16">
      <c r="K4332" s="339">
        <v>50018</v>
      </c>
      <c r="L4332" s="171" t="s">
        <v>835</v>
      </c>
      <c r="N4332" s="171" t="s">
        <v>843</v>
      </c>
      <c r="O4332" s="171" t="s">
        <v>841</v>
      </c>
      <c r="P4332" s="171" t="s">
        <v>842</v>
      </c>
    </row>
    <row r="4333" spans="11:16">
      <c r="K4333" s="339">
        <v>50019</v>
      </c>
      <c r="L4333" s="171" t="s">
        <v>836</v>
      </c>
      <c r="N4333" s="171" t="s">
        <v>843</v>
      </c>
      <c r="O4333" s="171" t="s">
        <v>841</v>
      </c>
      <c r="P4333" s="171" t="s">
        <v>842</v>
      </c>
    </row>
    <row r="4334" spans="11:16">
      <c r="K4334" s="339">
        <v>50020</v>
      </c>
      <c r="L4334" s="171" t="s">
        <v>837</v>
      </c>
      <c r="N4334" s="171" t="s">
        <v>843</v>
      </c>
      <c r="O4334" s="171" t="s">
        <v>841</v>
      </c>
      <c r="P4334" s="171" t="s">
        <v>842</v>
      </c>
    </row>
    <row r="4335" spans="11:16">
      <c r="K4335" s="339">
        <v>50021</v>
      </c>
      <c r="L4335" s="171" t="s">
        <v>838</v>
      </c>
      <c r="N4335" s="171" t="s">
        <v>843</v>
      </c>
      <c r="O4335" s="171" t="s">
        <v>841</v>
      </c>
      <c r="P4335" s="171" t="s">
        <v>771</v>
      </c>
    </row>
    <row r="4336" spans="11:16">
      <c r="K4336" s="339">
        <v>50022</v>
      </c>
      <c r="L4336" s="171" t="s">
        <v>839</v>
      </c>
      <c r="N4336" s="171" t="s">
        <v>843</v>
      </c>
      <c r="O4336" s="171" t="s">
        <v>841</v>
      </c>
      <c r="P4336" s="171" t="s">
        <v>842</v>
      </c>
    </row>
    <row r="4337" spans="11:16">
      <c r="K4337" s="339">
        <v>50023</v>
      </c>
      <c r="L4337" s="171" t="s">
        <v>840</v>
      </c>
      <c r="N4337" s="171" t="s">
        <v>843</v>
      </c>
      <c r="O4337" s="171" t="s">
        <v>841</v>
      </c>
      <c r="P4337" s="171" t="s">
        <v>842</v>
      </c>
    </row>
    <row r="4338" spans="11:16">
      <c r="K4338" s="339">
        <v>50024</v>
      </c>
      <c r="L4338" s="171" t="s">
        <v>833</v>
      </c>
      <c r="N4338" s="171" t="s">
        <v>842</v>
      </c>
      <c r="O4338" s="171" t="s">
        <v>843</v>
      </c>
      <c r="P4338" s="171" t="s">
        <v>841</v>
      </c>
    </row>
    <row r="4339" spans="11:16">
      <c r="K4339" s="339">
        <v>50025</v>
      </c>
      <c r="L4339" s="171" t="s">
        <v>835</v>
      </c>
      <c r="N4339" s="171" t="s">
        <v>842</v>
      </c>
      <c r="O4339" s="171" t="s">
        <v>843</v>
      </c>
      <c r="P4339" s="171" t="s">
        <v>841</v>
      </c>
    </row>
    <row r="4340" spans="11:16">
      <c r="K4340" s="339">
        <v>50026</v>
      </c>
      <c r="L4340" s="171" t="s">
        <v>836</v>
      </c>
      <c r="N4340" s="171" t="s">
        <v>842</v>
      </c>
      <c r="O4340" s="171" t="s">
        <v>843</v>
      </c>
      <c r="P4340" s="171" t="s">
        <v>841</v>
      </c>
    </row>
    <row r="4341" spans="11:16">
      <c r="K4341" s="339">
        <v>50027</v>
      </c>
      <c r="L4341" s="171" t="s">
        <v>837</v>
      </c>
      <c r="N4341" s="171" t="s">
        <v>842</v>
      </c>
      <c r="O4341" s="171" t="s">
        <v>843</v>
      </c>
      <c r="P4341" s="171" t="s">
        <v>841</v>
      </c>
    </row>
    <row r="4342" spans="11:16">
      <c r="K4342" s="339">
        <v>50028</v>
      </c>
      <c r="L4342" s="171" t="s">
        <v>838</v>
      </c>
      <c r="N4342" s="171" t="s">
        <v>842</v>
      </c>
      <c r="O4342" s="171" t="s">
        <v>843</v>
      </c>
      <c r="P4342" s="171" t="s">
        <v>841</v>
      </c>
    </row>
    <row r="4343" spans="11:16">
      <c r="K4343" s="339">
        <v>50029</v>
      </c>
      <c r="L4343" s="171" t="s">
        <v>839</v>
      </c>
      <c r="N4343" s="171" t="s">
        <v>842</v>
      </c>
      <c r="O4343" s="171" t="s">
        <v>843</v>
      </c>
      <c r="P4343" s="171" t="s">
        <v>841</v>
      </c>
    </row>
    <row r="4344" spans="11:16">
      <c r="K4344" s="339">
        <v>50030</v>
      </c>
      <c r="L4344" s="171" t="s">
        <v>840</v>
      </c>
      <c r="N4344" s="171" t="s">
        <v>842</v>
      </c>
      <c r="O4344" s="171" t="s">
        <v>843</v>
      </c>
      <c r="P4344" s="171" t="s">
        <v>841</v>
      </c>
    </row>
    <row r="4345" spans="11:16">
      <c r="K4345" s="339">
        <v>50031</v>
      </c>
      <c r="L4345" s="171" t="s">
        <v>833</v>
      </c>
      <c r="N4345" s="171" t="s">
        <v>841</v>
      </c>
      <c r="O4345" s="171" t="s">
        <v>842</v>
      </c>
      <c r="P4345" s="171" t="s">
        <v>772</v>
      </c>
    </row>
    <row r="4346" spans="11:16">
      <c r="K4346" s="339">
        <v>50032</v>
      </c>
      <c r="L4346" s="171" t="s">
        <v>835</v>
      </c>
      <c r="N4346" s="171" t="s">
        <v>841</v>
      </c>
      <c r="O4346" s="171" t="s">
        <v>842</v>
      </c>
      <c r="P4346" s="171" t="s">
        <v>843</v>
      </c>
    </row>
    <row r="4347" spans="11:16">
      <c r="K4347" s="339">
        <v>50033</v>
      </c>
      <c r="L4347" s="171" t="s">
        <v>836</v>
      </c>
      <c r="N4347" s="171" t="s">
        <v>841</v>
      </c>
      <c r="O4347" s="171" t="s">
        <v>842</v>
      </c>
      <c r="P4347" s="171" t="s">
        <v>772</v>
      </c>
    </row>
    <row r="4348" spans="11:16">
      <c r="K4348" s="339">
        <v>50034</v>
      </c>
      <c r="L4348" s="171" t="s">
        <v>837</v>
      </c>
      <c r="N4348" s="171" t="s">
        <v>841</v>
      </c>
      <c r="O4348" s="171" t="s">
        <v>842</v>
      </c>
      <c r="P4348" s="171" t="s">
        <v>843</v>
      </c>
    </row>
    <row r="4349" spans="11:16">
      <c r="K4349" s="339">
        <v>50035</v>
      </c>
      <c r="L4349" s="171" t="s">
        <v>838</v>
      </c>
      <c r="N4349" s="171" t="s">
        <v>841</v>
      </c>
      <c r="O4349" s="171" t="s">
        <v>842</v>
      </c>
      <c r="P4349" s="171" t="s">
        <v>843</v>
      </c>
    </row>
    <row r="4350" spans="11:16">
      <c r="K4350" s="339">
        <v>50036</v>
      </c>
      <c r="L4350" s="171" t="s">
        <v>839</v>
      </c>
      <c r="N4350" s="171" t="s">
        <v>841</v>
      </c>
      <c r="O4350" s="171" t="s">
        <v>842</v>
      </c>
      <c r="P4350" s="171" t="s">
        <v>843</v>
      </c>
    </row>
    <row r="4351" spans="11:16">
      <c r="K4351" s="339">
        <v>50037</v>
      </c>
      <c r="L4351" s="171" t="s">
        <v>840</v>
      </c>
      <c r="N4351" s="171" t="s">
        <v>841</v>
      </c>
      <c r="O4351" s="171" t="s">
        <v>842</v>
      </c>
      <c r="P4351" s="171" t="s">
        <v>772</v>
      </c>
    </row>
    <row r="4352" spans="11:16">
      <c r="K4352" s="339">
        <v>50038</v>
      </c>
      <c r="L4352" s="171" t="s">
        <v>833</v>
      </c>
      <c r="N4352" s="171" t="s">
        <v>843</v>
      </c>
      <c r="O4352" s="171" t="s">
        <v>841</v>
      </c>
      <c r="P4352" s="171" t="s">
        <v>842</v>
      </c>
    </row>
    <row r="4353" spans="11:16">
      <c r="K4353" s="339">
        <v>50039</v>
      </c>
      <c r="L4353" s="171" t="s">
        <v>835</v>
      </c>
      <c r="N4353" s="171" t="s">
        <v>843</v>
      </c>
      <c r="O4353" s="171" t="s">
        <v>841</v>
      </c>
      <c r="P4353" s="171" t="s">
        <v>842</v>
      </c>
    </row>
    <row r="4354" spans="11:16">
      <c r="K4354" s="339">
        <v>50040</v>
      </c>
      <c r="L4354" s="171" t="s">
        <v>836</v>
      </c>
      <c r="N4354" s="171" t="s">
        <v>843</v>
      </c>
      <c r="O4354" s="171" t="s">
        <v>841</v>
      </c>
      <c r="P4354" s="171" t="s">
        <v>771</v>
      </c>
    </row>
    <row r="4355" spans="11:16">
      <c r="K4355" s="339">
        <v>50041</v>
      </c>
      <c r="L4355" s="171" t="s">
        <v>837</v>
      </c>
      <c r="N4355" s="171" t="s">
        <v>843</v>
      </c>
      <c r="O4355" s="171" t="s">
        <v>841</v>
      </c>
      <c r="P4355" s="171" t="s">
        <v>842</v>
      </c>
    </row>
    <row r="4356" spans="11:16">
      <c r="K4356" s="339">
        <v>50042</v>
      </c>
      <c r="L4356" s="171" t="s">
        <v>838</v>
      </c>
      <c r="N4356" s="171" t="s">
        <v>843</v>
      </c>
      <c r="O4356" s="171" t="s">
        <v>841</v>
      </c>
      <c r="P4356" s="171" t="s">
        <v>842</v>
      </c>
    </row>
    <row r="4357" spans="11:16">
      <c r="K4357" s="339">
        <v>50043</v>
      </c>
      <c r="L4357" s="171" t="s">
        <v>839</v>
      </c>
      <c r="N4357" s="171" t="s">
        <v>843</v>
      </c>
      <c r="O4357" s="171" t="s">
        <v>841</v>
      </c>
      <c r="P4357" s="171" t="s">
        <v>771</v>
      </c>
    </row>
    <row r="4358" spans="11:16">
      <c r="K4358" s="339">
        <v>50044</v>
      </c>
      <c r="L4358" s="171" t="s">
        <v>840</v>
      </c>
      <c r="N4358" s="171" t="s">
        <v>843</v>
      </c>
      <c r="O4358" s="171" t="s">
        <v>841</v>
      </c>
      <c r="P4358" s="171" t="s">
        <v>842</v>
      </c>
    </row>
    <row r="4359" spans="11:16">
      <c r="K4359" s="339">
        <v>50045</v>
      </c>
      <c r="L4359" s="171" t="s">
        <v>833</v>
      </c>
      <c r="N4359" s="171" t="s">
        <v>842</v>
      </c>
      <c r="O4359" s="171" t="s">
        <v>843</v>
      </c>
      <c r="P4359" s="171" t="s">
        <v>841</v>
      </c>
    </row>
    <row r="4360" spans="11:16">
      <c r="K4360" s="339">
        <v>50046</v>
      </c>
      <c r="L4360" s="171" t="s">
        <v>835</v>
      </c>
      <c r="N4360" s="171" t="s">
        <v>842</v>
      </c>
      <c r="O4360" s="171" t="s">
        <v>843</v>
      </c>
      <c r="P4360" s="171" t="s">
        <v>841</v>
      </c>
    </row>
    <row r="4361" spans="11:16">
      <c r="K4361" s="339">
        <v>50047</v>
      </c>
      <c r="L4361" s="171" t="s">
        <v>836</v>
      </c>
      <c r="N4361" s="171" t="s">
        <v>842</v>
      </c>
      <c r="O4361" s="171" t="s">
        <v>843</v>
      </c>
      <c r="P4361" s="171" t="s">
        <v>770</v>
      </c>
    </row>
    <row r="4362" spans="11:16">
      <c r="K4362" s="339">
        <v>50048</v>
      </c>
      <c r="L4362" s="171" t="s">
        <v>837</v>
      </c>
      <c r="N4362" s="171" t="s">
        <v>842</v>
      </c>
      <c r="O4362" s="171" t="s">
        <v>843</v>
      </c>
      <c r="P4362" s="171" t="s">
        <v>841</v>
      </c>
    </row>
    <row r="4363" spans="11:16">
      <c r="K4363" s="339">
        <v>50049</v>
      </c>
      <c r="L4363" s="171" t="s">
        <v>838</v>
      </c>
      <c r="N4363" s="171" t="s">
        <v>842</v>
      </c>
      <c r="O4363" s="171" t="s">
        <v>843</v>
      </c>
      <c r="P4363" s="171" t="s">
        <v>841</v>
      </c>
    </row>
    <row r="4364" spans="11:16">
      <c r="K4364" s="339">
        <v>50050</v>
      </c>
      <c r="L4364" s="171" t="s">
        <v>839</v>
      </c>
      <c r="N4364" s="171" t="s">
        <v>842</v>
      </c>
      <c r="O4364" s="171" t="s">
        <v>843</v>
      </c>
      <c r="P4364" s="171" t="s">
        <v>841</v>
      </c>
    </row>
    <row r="4365" spans="11:16">
      <c r="K4365" s="339">
        <v>50051</v>
      </c>
      <c r="L4365" s="171" t="s">
        <v>840</v>
      </c>
      <c r="N4365" s="171" t="s">
        <v>771</v>
      </c>
      <c r="O4365" s="171" t="s">
        <v>843</v>
      </c>
      <c r="P4365" s="171" t="s">
        <v>841</v>
      </c>
    </row>
    <row r="4366" spans="11:16">
      <c r="K4366" s="339">
        <v>50052</v>
      </c>
      <c r="L4366" s="171" t="s">
        <v>833</v>
      </c>
      <c r="N4366" s="171" t="s">
        <v>841</v>
      </c>
      <c r="O4366" s="171" t="s">
        <v>842</v>
      </c>
      <c r="P4366" s="171" t="s">
        <v>843</v>
      </c>
    </row>
    <row r="4367" spans="11:16">
      <c r="K4367" s="339">
        <v>50053</v>
      </c>
      <c r="L4367" s="171" t="s">
        <v>835</v>
      </c>
      <c r="N4367" s="171" t="s">
        <v>841</v>
      </c>
      <c r="O4367" s="171" t="s">
        <v>771</v>
      </c>
      <c r="P4367" s="171" t="s">
        <v>843</v>
      </c>
    </row>
    <row r="4368" spans="11:16">
      <c r="K4368" s="339">
        <v>50054</v>
      </c>
      <c r="L4368" s="171" t="s">
        <v>836</v>
      </c>
      <c r="N4368" s="171" t="s">
        <v>841</v>
      </c>
      <c r="O4368" s="171" t="s">
        <v>842</v>
      </c>
      <c r="P4368" s="171" t="s">
        <v>843</v>
      </c>
    </row>
    <row r="4369" spans="11:16">
      <c r="K4369" s="339">
        <v>50055</v>
      </c>
      <c r="L4369" s="171" t="s">
        <v>837</v>
      </c>
      <c r="N4369" s="171" t="s">
        <v>841</v>
      </c>
      <c r="O4369" s="171" t="s">
        <v>842</v>
      </c>
      <c r="P4369" s="171" t="s">
        <v>843</v>
      </c>
    </row>
    <row r="4370" spans="11:16">
      <c r="K4370" s="339">
        <v>50056</v>
      </c>
      <c r="L4370" s="171" t="s">
        <v>838</v>
      </c>
      <c r="N4370" s="171" t="s">
        <v>841</v>
      </c>
      <c r="O4370" s="171" t="s">
        <v>842</v>
      </c>
      <c r="P4370" s="171" t="s">
        <v>843</v>
      </c>
    </row>
    <row r="4371" spans="11:16">
      <c r="K4371" s="339">
        <v>50057</v>
      </c>
      <c r="L4371" s="171" t="s">
        <v>839</v>
      </c>
      <c r="N4371" s="171" t="s">
        <v>841</v>
      </c>
      <c r="O4371" s="171" t="s">
        <v>842</v>
      </c>
      <c r="P4371" s="171" t="s">
        <v>843</v>
      </c>
    </row>
    <row r="4372" spans="11:16">
      <c r="K4372" s="339">
        <v>50058</v>
      </c>
      <c r="L4372" s="171" t="s">
        <v>840</v>
      </c>
      <c r="N4372" s="171" t="s">
        <v>841</v>
      </c>
      <c r="O4372" s="171" t="s">
        <v>842</v>
      </c>
      <c r="P4372" s="171" t="s">
        <v>772</v>
      </c>
    </row>
    <row r="4373" spans="11:16">
      <c r="K4373" s="339">
        <v>50059</v>
      </c>
      <c r="L4373" s="171" t="s">
        <v>833</v>
      </c>
      <c r="N4373" s="171" t="s">
        <v>843</v>
      </c>
      <c r="O4373" s="171" t="s">
        <v>841</v>
      </c>
      <c r="P4373" s="171" t="s">
        <v>842</v>
      </c>
    </row>
    <row r="4374" spans="11:16">
      <c r="K4374" s="339">
        <v>50060</v>
      </c>
      <c r="L4374" s="171" t="s">
        <v>835</v>
      </c>
      <c r="N4374" s="171" t="s">
        <v>843</v>
      </c>
      <c r="O4374" s="171" t="s">
        <v>841</v>
      </c>
      <c r="P4374" s="171" t="s">
        <v>842</v>
      </c>
    </row>
    <row r="4375" spans="11:16">
      <c r="K4375" s="339">
        <v>50061</v>
      </c>
      <c r="L4375" s="171" t="s">
        <v>836</v>
      </c>
      <c r="N4375" s="171" t="s">
        <v>843</v>
      </c>
      <c r="O4375" s="171" t="s">
        <v>841</v>
      </c>
      <c r="P4375" s="171" t="s">
        <v>842</v>
      </c>
    </row>
    <row r="4376" spans="11:16">
      <c r="K4376" s="339">
        <v>50062</v>
      </c>
      <c r="L4376" s="171" t="s">
        <v>837</v>
      </c>
      <c r="N4376" s="171" t="s">
        <v>843</v>
      </c>
      <c r="O4376" s="171" t="s">
        <v>841</v>
      </c>
      <c r="P4376" s="171" t="s">
        <v>842</v>
      </c>
    </row>
    <row r="4377" spans="11:16">
      <c r="K4377" s="339">
        <v>50063</v>
      </c>
      <c r="L4377" s="171" t="s">
        <v>838</v>
      </c>
      <c r="N4377" s="171" t="s">
        <v>843</v>
      </c>
      <c r="O4377" s="171" t="s">
        <v>841</v>
      </c>
      <c r="P4377" s="171" t="s">
        <v>842</v>
      </c>
    </row>
    <row r="4378" spans="11:16">
      <c r="K4378" s="339">
        <v>50064</v>
      </c>
      <c r="L4378" s="171" t="s">
        <v>839</v>
      </c>
      <c r="N4378" s="171" t="s">
        <v>843</v>
      </c>
      <c r="O4378" s="171" t="s">
        <v>841</v>
      </c>
      <c r="P4378" s="171" t="s">
        <v>842</v>
      </c>
    </row>
    <row r="4379" spans="11:16">
      <c r="K4379" s="339">
        <v>50065</v>
      </c>
      <c r="L4379" s="171" t="s">
        <v>840</v>
      </c>
      <c r="N4379" s="171" t="s">
        <v>843</v>
      </c>
      <c r="O4379" s="171" t="s">
        <v>770</v>
      </c>
      <c r="P4379" s="171" t="s">
        <v>842</v>
      </c>
    </row>
    <row r="4380" spans="11:16">
      <c r="K4380" s="339">
        <v>50066</v>
      </c>
      <c r="L4380" s="171" t="s">
        <v>833</v>
      </c>
      <c r="N4380" s="171" t="s">
        <v>842</v>
      </c>
      <c r="O4380" s="171" t="s">
        <v>843</v>
      </c>
      <c r="P4380" s="171" t="s">
        <v>841</v>
      </c>
    </row>
    <row r="4381" spans="11:16">
      <c r="K4381" s="339">
        <v>50067</v>
      </c>
      <c r="L4381" s="171" t="s">
        <v>835</v>
      </c>
      <c r="N4381" s="171" t="s">
        <v>842</v>
      </c>
      <c r="O4381" s="171" t="s">
        <v>843</v>
      </c>
      <c r="P4381" s="171" t="s">
        <v>841</v>
      </c>
    </row>
    <row r="4382" spans="11:16">
      <c r="K4382" s="339">
        <v>50068</v>
      </c>
      <c r="L4382" s="171" t="s">
        <v>836</v>
      </c>
      <c r="N4382" s="171" t="s">
        <v>842</v>
      </c>
      <c r="O4382" s="171" t="s">
        <v>843</v>
      </c>
      <c r="P4382" s="171" t="s">
        <v>841</v>
      </c>
    </row>
    <row r="4383" spans="11:16">
      <c r="K4383" s="339">
        <v>50069</v>
      </c>
      <c r="L4383" s="171" t="s">
        <v>837</v>
      </c>
      <c r="N4383" s="171" t="s">
        <v>842</v>
      </c>
      <c r="O4383" s="171" t="s">
        <v>843</v>
      </c>
      <c r="P4383" s="171" t="s">
        <v>841</v>
      </c>
    </row>
    <row r="4384" spans="11:16">
      <c r="K4384" s="339">
        <v>50070</v>
      </c>
      <c r="L4384" s="171" t="s">
        <v>838</v>
      </c>
      <c r="N4384" s="171" t="s">
        <v>842</v>
      </c>
      <c r="O4384" s="171" t="s">
        <v>772</v>
      </c>
      <c r="P4384" s="171" t="s">
        <v>841</v>
      </c>
    </row>
    <row r="4385" spans="11:16">
      <c r="K4385" s="339">
        <v>50071</v>
      </c>
      <c r="L4385" s="171" t="s">
        <v>839</v>
      </c>
      <c r="N4385" s="171" t="s">
        <v>842</v>
      </c>
      <c r="O4385" s="171" t="s">
        <v>843</v>
      </c>
      <c r="P4385" s="171" t="s">
        <v>841</v>
      </c>
    </row>
    <row r="4386" spans="11:16">
      <c r="K4386" s="339">
        <v>50072</v>
      </c>
      <c r="L4386" s="171" t="s">
        <v>840</v>
      </c>
      <c r="N4386" s="171" t="s">
        <v>842</v>
      </c>
      <c r="O4386" s="171" t="s">
        <v>843</v>
      </c>
      <c r="P4386" s="171" t="s">
        <v>770</v>
      </c>
    </row>
    <row r="4387" spans="11:16">
      <c r="K4387" s="339">
        <v>50073</v>
      </c>
      <c r="L4387" s="171" t="s">
        <v>833</v>
      </c>
      <c r="N4387" s="171" t="s">
        <v>841</v>
      </c>
      <c r="O4387" s="171" t="s">
        <v>842</v>
      </c>
      <c r="P4387" s="171" t="s">
        <v>843</v>
      </c>
    </row>
    <row r="4388" spans="11:16">
      <c r="K4388" s="339">
        <v>50074</v>
      </c>
      <c r="L4388" s="171" t="s">
        <v>835</v>
      </c>
      <c r="N4388" s="171" t="s">
        <v>841</v>
      </c>
      <c r="O4388" s="171" t="s">
        <v>842</v>
      </c>
      <c r="P4388" s="171" t="s">
        <v>843</v>
      </c>
    </row>
    <row r="4389" spans="11:16">
      <c r="K4389" s="339">
        <v>50075</v>
      </c>
      <c r="L4389" s="171" t="s">
        <v>836</v>
      </c>
      <c r="N4389" s="171" t="s">
        <v>841</v>
      </c>
      <c r="O4389" s="171" t="s">
        <v>842</v>
      </c>
      <c r="P4389" s="171" t="s">
        <v>843</v>
      </c>
    </row>
    <row r="4390" spans="11:16">
      <c r="K4390" s="339">
        <v>50076</v>
      </c>
      <c r="L4390" s="171" t="s">
        <v>837</v>
      </c>
      <c r="N4390" s="171" t="s">
        <v>841</v>
      </c>
      <c r="O4390" s="171" t="s">
        <v>842</v>
      </c>
      <c r="P4390" s="171" t="s">
        <v>843</v>
      </c>
    </row>
    <row r="4391" spans="11:16">
      <c r="K4391" s="339">
        <v>50077</v>
      </c>
      <c r="L4391" s="171" t="s">
        <v>838</v>
      </c>
      <c r="N4391" s="171" t="s">
        <v>841</v>
      </c>
      <c r="O4391" s="171" t="s">
        <v>842</v>
      </c>
      <c r="P4391" s="171" t="s">
        <v>843</v>
      </c>
    </row>
    <row r="4392" spans="11:16">
      <c r="K4392" s="339">
        <v>50078</v>
      </c>
      <c r="L4392" s="171" t="s">
        <v>839</v>
      </c>
      <c r="N4392" s="171" t="s">
        <v>770</v>
      </c>
      <c r="O4392" s="171" t="s">
        <v>842</v>
      </c>
      <c r="P4392" s="171" t="s">
        <v>843</v>
      </c>
    </row>
    <row r="4393" spans="11:16">
      <c r="K4393" s="339">
        <v>50079</v>
      </c>
      <c r="L4393" s="171" t="s">
        <v>840</v>
      </c>
      <c r="N4393" s="171" t="s">
        <v>841</v>
      </c>
      <c r="O4393" s="171" t="s">
        <v>842</v>
      </c>
      <c r="P4393" s="171" t="s">
        <v>843</v>
      </c>
    </row>
    <row r="4394" spans="11:16">
      <c r="K4394" s="339">
        <v>50080</v>
      </c>
      <c r="L4394" s="171" t="s">
        <v>833</v>
      </c>
      <c r="N4394" s="171" t="s">
        <v>843</v>
      </c>
      <c r="O4394" s="171" t="s">
        <v>841</v>
      </c>
      <c r="P4394" s="171" t="s">
        <v>842</v>
      </c>
    </row>
    <row r="4395" spans="11:16">
      <c r="K4395" s="339">
        <v>50081</v>
      </c>
      <c r="L4395" s="171" t="s">
        <v>835</v>
      </c>
      <c r="N4395" s="171" t="s">
        <v>843</v>
      </c>
      <c r="O4395" s="171" t="s">
        <v>841</v>
      </c>
      <c r="P4395" s="171" t="s">
        <v>842</v>
      </c>
    </row>
    <row r="4396" spans="11:16">
      <c r="K4396" s="339">
        <v>50082</v>
      </c>
      <c r="L4396" s="171" t="s">
        <v>836</v>
      </c>
      <c r="N4396" s="171" t="s">
        <v>843</v>
      </c>
      <c r="O4396" s="171" t="s">
        <v>841</v>
      </c>
      <c r="P4396" s="171" t="s">
        <v>842</v>
      </c>
    </row>
    <row r="4397" spans="11:16">
      <c r="K4397" s="339">
        <v>50083</v>
      </c>
      <c r="L4397" s="171" t="s">
        <v>837</v>
      </c>
      <c r="N4397" s="171" t="s">
        <v>843</v>
      </c>
      <c r="O4397" s="171" t="s">
        <v>841</v>
      </c>
      <c r="P4397" s="171" t="s">
        <v>842</v>
      </c>
    </row>
    <row r="4398" spans="11:16">
      <c r="K4398" s="339">
        <v>50084</v>
      </c>
      <c r="L4398" s="171" t="s">
        <v>838</v>
      </c>
      <c r="N4398" s="171" t="s">
        <v>843</v>
      </c>
      <c r="O4398" s="171" t="s">
        <v>841</v>
      </c>
      <c r="P4398" s="171" t="s">
        <v>771</v>
      </c>
    </row>
    <row r="4399" spans="11:16">
      <c r="K4399" s="339">
        <v>50085</v>
      </c>
      <c r="L4399" s="171" t="s">
        <v>839</v>
      </c>
      <c r="N4399" s="171" t="s">
        <v>843</v>
      </c>
      <c r="O4399" s="171" t="s">
        <v>841</v>
      </c>
      <c r="P4399" s="171" t="s">
        <v>842</v>
      </c>
    </row>
    <row r="4400" spans="11:16">
      <c r="K4400" s="339">
        <v>50086</v>
      </c>
      <c r="L4400" s="171" t="s">
        <v>840</v>
      </c>
      <c r="N4400" s="171" t="s">
        <v>843</v>
      </c>
      <c r="O4400" s="171" t="s">
        <v>841</v>
      </c>
      <c r="P4400" s="171" t="s">
        <v>842</v>
      </c>
    </row>
    <row r="4401" spans="11:16">
      <c r="K4401" s="339">
        <v>50087</v>
      </c>
      <c r="L4401" s="171" t="s">
        <v>833</v>
      </c>
      <c r="N4401" s="171" t="s">
        <v>842</v>
      </c>
      <c r="O4401" s="171" t="s">
        <v>843</v>
      </c>
      <c r="P4401" s="171" t="s">
        <v>841</v>
      </c>
    </row>
    <row r="4402" spans="11:16">
      <c r="K4402" s="339">
        <v>50088</v>
      </c>
      <c r="L4402" s="171" t="s">
        <v>835</v>
      </c>
      <c r="N4402" s="171" t="s">
        <v>842</v>
      </c>
      <c r="O4402" s="171" t="s">
        <v>843</v>
      </c>
      <c r="P4402" s="171" t="s">
        <v>841</v>
      </c>
    </row>
    <row r="4403" spans="11:16">
      <c r="K4403" s="339">
        <v>50089</v>
      </c>
      <c r="L4403" s="171" t="s">
        <v>836</v>
      </c>
      <c r="N4403" s="171" t="s">
        <v>842</v>
      </c>
      <c r="O4403" s="171" t="s">
        <v>843</v>
      </c>
      <c r="P4403" s="171" t="s">
        <v>841</v>
      </c>
    </row>
    <row r="4404" spans="11:16">
      <c r="K4404" s="339">
        <v>50090</v>
      </c>
      <c r="L4404" s="171" t="s">
        <v>837</v>
      </c>
      <c r="N4404" s="171" t="s">
        <v>842</v>
      </c>
      <c r="O4404" s="171" t="s">
        <v>843</v>
      </c>
      <c r="P4404" s="171" t="s">
        <v>841</v>
      </c>
    </row>
    <row r="4405" spans="11:16">
      <c r="K4405" s="339">
        <v>50091</v>
      </c>
      <c r="L4405" s="171" t="s">
        <v>838</v>
      </c>
      <c r="N4405" s="171" t="s">
        <v>842</v>
      </c>
      <c r="O4405" s="171" t="s">
        <v>772</v>
      </c>
      <c r="P4405" s="171" t="s">
        <v>841</v>
      </c>
    </row>
    <row r="4406" spans="11:16">
      <c r="K4406" s="339">
        <v>50092</v>
      </c>
      <c r="L4406" s="171" t="s">
        <v>839</v>
      </c>
      <c r="N4406" s="171" t="s">
        <v>842</v>
      </c>
      <c r="O4406" s="171" t="s">
        <v>843</v>
      </c>
      <c r="P4406" s="171" t="s">
        <v>841</v>
      </c>
    </row>
    <row r="4407" spans="11:16">
      <c r="K4407" s="339">
        <v>50093</v>
      </c>
      <c r="L4407" s="171" t="s">
        <v>840</v>
      </c>
      <c r="N4407" s="171" t="s">
        <v>842</v>
      </c>
      <c r="O4407" s="171" t="s">
        <v>843</v>
      </c>
      <c r="P4407" s="171" t="s">
        <v>841</v>
      </c>
    </row>
    <row r="4408" spans="11:16">
      <c r="K4408" s="339">
        <v>50094</v>
      </c>
      <c r="L4408" s="171" t="s">
        <v>833</v>
      </c>
      <c r="N4408" s="171" t="s">
        <v>841</v>
      </c>
      <c r="O4408" s="171" t="s">
        <v>842</v>
      </c>
      <c r="P4408" s="171" t="s">
        <v>843</v>
      </c>
    </row>
    <row r="4409" spans="11:16">
      <c r="K4409" s="339">
        <v>50095</v>
      </c>
      <c r="L4409" s="171" t="s">
        <v>835</v>
      </c>
      <c r="N4409" s="171" t="s">
        <v>841</v>
      </c>
      <c r="O4409" s="171" t="s">
        <v>842</v>
      </c>
      <c r="P4409" s="171" t="s">
        <v>843</v>
      </c>
    </row>
    <row r="4410" spans="11:16">
      <c r="K4410" s="339">
        <v>50096</v>
      </c>
      <c r="L4410" s="171" t="s">
        <v>836</v>
      </c>
      <c r="N4410" s="171" t="s">
        <v>841</v>
      </c>
      <c r="O4410" s="171" t="s">
        <v>842</v>
      </c>
      <c r="P4410" s="171" t="s">
        <v>843</v>
      </c>
    </row>
    <row r="4411" spans="11:16">
      <c r="K4411" s="339">
        <v>50097</v>
      </c>
      <c r="L4411" s="171" t="s">
        <v>837</v>
      </c>
      <c r="N4411" s="171" t="s">
        <v>841</v>
      </c>
      <c r="O4411" s="171" t="s">
        <v>842</v>
      </c>
      <c r="P4411" s="171" t="s">
        <v>843</v>
      </c>
    </row>
    <row r="4412" spans="11:16">
      <c r="K4412" s="339">
        <v>50098</v>
      </c>
      <c r="L4412" s="171" t="s">
        <v>838</v>
      </c>
      <c r="N4412" s="171" t="s">
        <v>841</v>
      </c>
      <c r="O4412" s="171" t="s">
        <v>842</v>
      </c>
      <c r="P4412" s="171" t="s">
        <v>843</v>
      </c>
    </row>
    <row r="4413" spans="11:16">
      <c r="K4413" s="339">
        <v>50099</v>
      </c>
      <c r="L4413" s="171" t="s">
        <v>839</v>
      </c>
      <c r="N4413" s="171" t="s">
        <v>841</v>
      </c>
      <c r="O4413" s="171" t="s">
        <v>842</v>
      </c>
      <c r="P4413" s="171" t="s">
        <v>843</v>
      </c>
    </row>
    <row r="4414" spans="11:16">
      <c r="K4414" s="339">
        <v>50100</v>
      </c>
      <c r="L4414" s="171" t="s">
        <v>840</v>
      </c>
      <c r="N4414" s="171" t="s">
        <v>841</v>
      </c>
      <c r="O4414" s="171" t="s">
        <v>842</v>
      </c>
      <c r="P4414" s="171" t="s">
        <v>843</v>
      </c>
    </row>
    <row r="4415" spans="11:16">
      <c r="K4415" s="339">
        <v>50101</v>
      </c>
      <c r="L4415" s="171" t="s">
        <v>833</v>
      </c>
      <c r="N4415" s="171" t="s">
        <v>843</v>
      </c>
      <c r="O4415" s="171" t="s">
        <v>841</v>
      </c>
      <c r="P4415" s="171" t="s">
        <v>842</v>
      </c>
    </row>
    <row r="4416" spans="11:16">
      <c r="K4416" s="339">
        <v>50102</v>
      </c>
      <c r="L4416" s="171" t="s">
        <v>835</v>
      </c>
      <c r="N4416" s="171" t="s">
        <v>843</v>
      </c>
      <c r="O4416" s="171" t="s">
        <v>841</v>
      </c>
      <c r="P4416" s="171" t="s">
        <v>842</v>
      </c>
    </row>
    <row r="4417" spans="11:16">
      <c r="K4417" s="339">
        <v>50103</v>
      </c>
      <c r="L4417" s="171" t="s">
        <v>836</v>
      </c>
      <c r="N4417" s="171" t="s">
        <v>843</v>
      </c>
      <c r="O4417" s="171" t="s">
        <v>841</v>
      </c>
      <c r="P4417" s="171" t="s">
        <v>842</v>
      </c>
    </row>
    <row r="4418" spans="11:16">
      <c r="K4418" s="339">
        <v>50104</v>
      </c>
      <c r="L4418" s="171" t="s">
        <v>837</v>
      </c>
      <c r="N4418" s="171" t="s">
        <v>772</v>
      </c>
      <c r="O4418" s="171" t="s">
        <v>770</v>
      </c>
      <c r="P4418" s="171" t="s">
        <v>842</v>
      </c>
    </row>
    <row r="4419" spans="11:16">
      <c r="K4419" s="339">
        <v>50105</v>
      </c>
      <c r="L4419" s="171" t="s">
        <v>838</v>
      </c>
      <c r="N4419" s="171" t="s">
        <v>843</v>
      </c>
      <c r="O4419" s="171" t="s">
        <v>841</v>
      </c>
      <c r="P4419" s="171" t="s">
        <v>842</v>
      </c>
    </row>
    <row r="4420" spans="11:16">
      <c r="K4420" s="339">
        <v>50106</v>
      </c>
      <c r="L4420" s="171" t="s">
        <v>839</v>
      </c>
      <c r="N4420" s="171" t="s">
        <v>843</v>
      </c>
      <c r="O4420" s="171" t="s">
        <v>841</v>
      </c>
      <c r="P4420" s="171" t="s">
        <v>842</v>
      </c>
    </row>
    <row r="4421" spans="11:16">
      <c r="K4421" s="339">
        <v>50107</v>
      </c>
      <c r="L4421" s="171" t="s">
        <v>840</v>
      </c>
      <c r="N4421" s="171" t="s">
        <v>772</v>
      </c>
      <c r="O4421" s="171" t="s">
        <v>841</v>
      </c>
      <c r="P4421" s="171" t="s">
        <v>842</v>
      </c>
    </row>
    <row r="4422" spans="11:16">
      <c r="K4422" s="339">
        <v>50108</v>
      </c>
      <c r="L4422" s="171" t="s">
        <v>833</v>
      </c>
      <c r="N4422" s="171" t="s">
        <v>842</v>
      </c>
      <c r="O4422" s="171" t="s">
        <v>843</v>
      </c>
      <c r="P4422" s="171" t="s">
        <v>841</v>
      </c>
    </row>
    <row r="4423" spans="11:16">
      <c r="K4423" s="339">
        <v>50109</v>
      </c>
      <c r="L4423" s="171" t="s">
        <v>835</v>
      </c>
      <c r="N4423" s="171" t="s">
        <v>842</v>
      </c>
      <c r="O4423" s="171" t="s">
        <v>843</v>
      </c>
      <c r="P4423" s="171" t="s">
        <v>841</v>
      </c>
    </row>
    <row r="4424" spans="11:16">
      <c r="K4424" s="339">
        <v>50110</v>
      </c>
      <c r="L4424" s="171" t="s">
        <v>836</v>
      </c>
      <c r="N4424" s="171" t="s">
        <v>842</v>
      </c>
      <c r="O4424" s="171" t="s">
        <v>772</v>
      </c>
      <c r="P4424" s="171" t="s">
        <v>770</v>
      </c>
    </row>
    <row r="4425" spans="11:16">
      <c r="K4425" s="339">
        <v>50111</v>
      </c>
      <c r="L4425" s="171" t="s">
        <v>837</v>
      </c>
      <c r="N4425" s="171" t="s">
        <v>842</v>
      </c>
      <c r="O4425" s="171" t="s">
        <v>843</v>
      </c>
      <c r="P4425" s="171" t="s">
        <v>841</v>
      </c>
    </row>
    <row r="4426" spans="11:16">
      <c r="K4426" s="339">
        <v>50112</v>
      </c>
      <c r="L4426" s="171" t="s">
        <v>838</v>
      </c>
      <c r="N4426" s="171" t="s">
        <v>842</v>
      </c>
      <c r="O4426" s="171" t="s">
        <v>843</v>
      </c>
      <c r="P4426" s="171" t="s">
        <v>841</v>
      </c>
    </row>
    <row r="4427" spans="11:16">
      <c r="K4427" s="339">
        <v>50113</v>
      </c>
      <c r="L4427" s="171" t="s">
        <v>839</v>
      </c>
      <c r="N4427" s="171" t="s">
        <v>842</v>
      </c>
      <c r="O4427" s="171" t="s">
        <v>843</v>
      </c>
      <c r="P4427" s="171" t="s">
        <v>841</v>
      </c>
    </row>
    <row r="4428" spans="11:16">
      <c r="K4428" s="339">
        <v>50114</v>
      </c>
      <c r="L4428" s="171" t="s">
        <v>840</v>
      </c>
      <c r="N4428" s="171" t="s">
        <v>842</v>
      </c>
      <c r="O4428" s="171" t="s">
        <v>843</v>
      </c>
      <c r="P4428" s="171" t="s">
        <v>841</v>
      </c>
    </row>
    <row r="4429" spans="11:16">
      <c r="K4429" s="339">
        <v>50115</v>
      </c>
      <c r="L4429" s="171" t="s">
        <v>833</v>
      </c>
      <c r="N4429" s="171" t="s">
        <v>841</v>
      </c>
      <c r="O4429" s="171" t="s">
        <v>771</v>
      </c>
      <c r="P4429" s="171" t="s">
        <v>843</v>
      </c>
    </row>
    <row r="4430" spans="11:16">
      <c r="K4430" s="339">
        <v>50116</v>
      </c>
      <c r="L4430" s="171" t="s">
        <v>835</v>
      </c>
      <c r="N4430" s="171" t="s">
        <v>841</v>
      </c>
      <c r="O4430" s="171" t="s">
        <v>771</v>
      </c>
      <c r="P4430" s="171" t="s">
        <v>843</v>
      </c>
    </row>
    <row r="4431" spans="11:16">
      <c r="K4431" s="339">
        <v>50117</v>
      </c>
      <c r="L4431" s="171" t="s">
        <v>836</v>
      </c>
      <c r="N4431" s="171" t="s">
        <v>841</v>
      </c>
      <c r="O4431" s="171" t="s">
        <v>842</v>
      </c>
      <c r="P4431" s="171" t="s">
        <v>843</v>
      </c>
    </row>
    <row r="4432" spans="11:16">
      <c r="K4432" s="339">
        <v>50118</v>
      </c>
      <c r="L4432" s="171" t="s">
        <v>837</v>
      </c>
      <c r="N4432" s="171" t="s">
        <v>841</v>
      </c>
      <c r="O4432" s="171" t="s">
        <v>842</v>
      </c>
      <c r="P4432" s="171" t="s">
        <v>843</v>
      </c>
    </row>
    <row r="4433" spans="11:16">
      <c r="K4433" s="339">
        <v>50119</v>
      </c>
      <c r="L4433" s="171" t="s">
        <v>838</v>
      </c>
      <c r="N4433" s="171" t="s">
        <v>841</v>
      </c>
      <c r="O4433" s="171" t="s">
        <v>842</v>
      </c>
      <c r="P4433" s="171" t="s">
        <v>843</v>
      </c>
    </row>
    <row r="4434" spans="11:16">
      <c r="K4434" s="339">
        <v>50120</v>
      </c>
      <c r="L4434" s="171" t="s">
        <v>839</v>
      </c>
      <c r="N4434" s="171" t="s">
        <v>841</v>
      </c>
      <c r="O4434" s="171" t="s">
        <v>771</v>
      </c>
      <c r="P4434" s="171" t="s">
        <v>843</v>
      </c>
    </row>
    <row r="4435" spans="11:16">
      <c r="K4435" s="339">
        <v>50121</v>
      </c>
      <c r="L4435" s="171" t="s">
        <v>840</v>
      </c>
      <c r="N4435" s="171" t="s">
        <v>841</v>
      </c>
      <c r="O4435" s="171" t="s">
        <v>842</v>
      </c>
      <c r="P4435" s="171" t="s">
        <v>843</v>
      </c>
    </row>
    <row r="4436" spans="11:16">
      <c r="K4436" s="339">
        <v>50122</v>
      </c>
      <c r="L4436" s="171" t="s">
        <v>833</v>
      </c>
      <c r="N4436" s="171" t="s">
        <v>843</v>
      </c>
      <c r="O4436" s="171" t="s">
        <v>841</v>
      </c>
      <c r="P4436" s="171" t="s">
        <v>842</v>
      </c>
    </row>
    <row r="4437" spans="11:16">
      <c r="K4437" s="339">
        <v>50123</v>
      </c>
      <c r="L4437" s="171" t="s">
        <v>835</v>
      </c>
      <c r="N4437" s="171" t="s">
        <v>843</v>
      </c>
      <c r="O4437" s="171" t="s">
        <v>841</v>
      </c>
      <c r="P4437" s="171" t="s">
        <v>842</v>
      </c>
    </row>
    <row r="4438" spans="11:16">
      <c r="K4438" s="339">
        <v>50124</v>
      </c>
      <c r="L4438" s="171" t="s">
        <v>836</v>
      </c>
      <c r="N4438" s="171" t="s">
        <v>843</v>
      </c>
      <c r="O4438" s="171" t="s">
        <v>841</v>
      </c>
      <c r="P4438" s="171" t="s">
        <v>771</v>
      </c>
    </row>
    <row r="4439" spans="11:16">
      <c r="K4439" s="339">
        <v>50125</v>
      </c>
      <c r="L4439" s="171" t="s">
        <v>837</v>
      </c>
      <c r="N4439" s="171" t="s">
        <v>843</v>
      </c>
      <c r="O4439" s="171" t="s">
        <v>841</v>
      </c>
      <c r="P4439" s="171" t="s">
        <v>842</v>
      </c>
    </row>
    <row r="4440" spans="11:16">
      <c r="K4440" s="339">
        <v>50126</v>
      </c>
      <c r="L4440" s="171" t="s">
        <v>838</v>
      </c>
      <c r="N4440" s="171" t="s">
        <v>843</v>
      </c>
      <c r="O4440" s="171" t="s">
        <v>841</v>
      </c>
      <c r="P4440" s="171" t="s">
        <v>842</v>
      </c>
    </row>
    <row r="4441" spans="11:16">
      <c r="K4441" s="339">
        <v>50127</v>
      </c>
      <c r="L4441" s="171" t="s">
        <v>839</v>
      </c>
      <c r="N4441" s="171" t="s">
        <v>843</v>
      </c>
      <c r="O4441" s="171" t="s">
        <v>841</v>
      </c>
      <c r="P4441" s="171" t="s">
        <v>842</v>
      </c>
    </row>
    <row r="4442" spans="11:16">
      <c r="K4442" s="339">
        <v>50128</v>
      </c>
      <c r="L4442" s="171" t="s">
        <v>840</v>
      </c>
      <c r="N4442" s="171" t="s">
        <v>843</v>
      </c>
      <c r="O4442" s="171" t="s">
        <v>841</v>
      </c>
      <c r="P4442" s="171" t="s">
        <v>842</v>
      </c>
    </row>
    <row r="4443" spans="11:16">
      <c r="K4443" s="339">
        <v>50129</v>
      </c>
      <c r="L4443" s="171" t="s">
        <v>833</v>
      </c>
      <c r="N4443" s="171" t="s">
        <v>842</v>
      </c>
      <c r="O4443" s="171" t="s">
        <v>843</v>
      </c>
      <c r="P4443" s="171" t="s">
        <v>841</v>
      </c>
    </row>
    <row r="4444" spans="11:16">
      <c r="K4444" s="339">
        <v>50130</v>
      </c>
      <c r="L4444" s="171" t="s">
        <v>835</v>
      </c>
      <c r="N4444" s="171" t="s">
        <v>842</v>
      </c>
      <c r="O4444" s="171" t="s">
        <v>843</v>
      </c>
      <c r="P4444" s="171" t="s">
        <v>841</v>
      </c>
    </row>
    <row r="4445" spans="11:16">
      <c r="K4445" s="339">
        <v>50131</v>
      </c>
      <c r="L4445" s="171" t="s">
        <v>836</v>
      </c>
      <c r="N4445" s="171" t="s">
        <v>842</v>
      </c>
      <c r="O4445" s="171" t="s">
        <v>843</v>
      </c>
      <c r="P4445" s="171" t="s">
        <v>841</v>
      </c>
    </row>
    <row r="4446" spans="11:16">
      <c r="K4446" s="339">
        <v>50132</v>
      </c>
      <c r="L4446" s="171" t="s">
        <v>837</v>
      </c>
      <c r="N4446" s="171" t="s">
        <v>842</v>
      </c>
      <c r="O4446" s="171" t="s">
        <v>843</v>
      </c>
      <c r="P4446" s="171" t="s">
        <v>841</v>
      </c>
    </row>
    <row r="4447" spans="11:16">
      <c r="K4447" s="339">
        <v>50133</v>
      </c>
      <c r="L4447" s="171" t="s">
        <v>838</v>
      </c>
      <c r="N4447" s="171" t="s">
        <v>842</v>
      </c>
      <c r="O4447" s="171" t="s">
        <v>843</v>
      </c>
      <c r="P4447" s="171" t="s">
        <v>841</v>
      </c>
    </row>
    <row r="4448" spans="11:16">
      <c r="K4448" s="339">
        <v>50134</v>
      </c>
      <c r="L4448" s="171" t="s">
        <v>839</v>
      </c>
      <c r="N4448" s="171" t="s">
        <v>842</v>
      </c>
      <c r="O4448" s="171" t="s">
        <v>843</v>
      </c>
      <c r="P4448" s="171" t="s">
        <v>841</v>
      </c>
    </row>
    <row r="4449" spans="11:16">
      <c r="K4449" s="339">
        <v>50135</v>
      </c>
      <c r="L4449" s="171" t="s">
        <v>840</v>
      </c>
      <c r="N4449" s="171" t="s">
        <v>842</v>
      </c>
      <c r="O4449" s="171" t="s">
        <v>843</v>
      </c>
      <c r="P4449" s="171" t="s">
        <v>841</v>
      </c>
    </row>
    <row r="4450" spans="11:16">
      <c r="K4450" s="339">
        <v>50136</v>
      </c>
      <c r="L4450" s="171" t="s">
        <v>833</v>
      </c>
      <c r="N4450" s="171" t="s">
        <v>841</v>
      </c>
      <c r="O4450" s="171" t="s">
        <v>842</v>
      </c>
      <c r="P4450" s="171" t="s">
        <v>772</v>
      </c>
    </row>
    <row r="4451" spans="11:16">
      <c r="K4451" s="339">
        <v>50137</v>
      </c>
      <c r="L4451" s="171" t="s">
        <v>835</v>
      </c>
      <c r="N4451" s="171" t="s">
        <v>841</v>
      </c>
      <c r="O4451" s="171" t="s">
        <v>842</v>
      </c>
      <c r="P4451" s="171" t="s">
        <v>843</v>
      </c>
    </row>
    <row r="4452" spans="11:16">
      <c r="K4452" s="339">
        <v>50138</v>
      </c>
      <c r="L4452" s="171" t="s">
        <v>836</v>
      </c>
      <c r="N4452" s="171" t="s">
        <v>841</v>
      </c>
      <c r="O4452" s="171" t="s">
        <v>842</v>
      </c>
      <c r="P4452" s="171" t="s">
        <v>772</v>
      </c>
    </row>
    <row r="4453" spans="11:16">
      <c r="K4453" s="339">
        <v>50139</v>
      </c>
      <c r="L4453" s="171" t="s">
        <v>837</v>
      </c>
      <c r="N4453" s="171" t="s">
        <v>841</v>
      </c>
      <c r="O4453" s="171" t="s">
        <v>842</v>
      </c>
      <c r="P4453" s="171" t="s">
        <v>843</v>
      </c>
    </row>
    <row r="4454" spans="11:16">
      <c r="K4454" s="339">
        <v>50140</v>
      </c>
      <c r="L4454" s="171" t="s">
        <v>838</v>
      </c>
      <c r="N4454" s="171" t="s">
        <v>841</v>
      </c>
      <c r="O4454" s="171" t="s">
        <v>842</v>
      </c>
      <c r="P4454" s="171" t="s">
        <v>843</v>
      </c>
    </row>
    <row r="4455" spans="11:16">
      <c r="K4455" s="339">
        <v>50141</v>
      </c>
      <c r="L4455" s="171" t="s">
        <v>839</v>
      </c>
      <c r="N4455" s="171" t="s">
        <v>841</v>
      </c>
      <c r="O4455" s="171" t="s">
        <v>842</v>
      </c>
      <c r="P4455" s="171" t="s">
        <v>843</v>
      </c>
    </row>
    <row r="4456" spans="11:16">
      <c r="K4456" s="339">
        <v>50142</v>
      </c>
      <c r="L4456" s="171" t="s">
        <v>840</v>
      </c>
      <c r="N4456" s="171" t="s">
        <v>841</v>
      </c>
      <c r="O4456" s="171" t="s">
        <v>842</v>
      </c>
      <c r="P4456" s="171" t="s">
        <v>772</v>
      </c>
    </row>
    <row r="4457" spans="11:16">
      <c r="K4457" s="339">
        <v>50143</v>
      </c>
      <c r="L4457" s="171" t="s">
        <v>833</v>
      </c>
      <c r="N4457" s="171" t="s">
        <v>843</v>
      </c>
      <c r="O4457" s="171" t="s">
        <v>841</v>
      </c>
      <c r="P4457" s="171" t="s">
        <v>842</v>
      </c>
    </row>
    <row r="4458" spans="11:16">
      <c r="K4458" s="339">
        <v>50144</v>
      </c>
      <c r="L4458" s="171" t="s">
        <v>835</v>
      </c>
      <c r="N4458" s="171" t="s">
        <v>843</v>
      </c>
      <c r="O4458" s="171" t="s">
        <v>841</v>
      </c>
      <c r="P4458" s="171" t="s">
        <v>842</v>
      </c>
    </row>
    <row r="4459" spans="11:16">
      <c r="K4459" s="339">
        <v>50145</v>
      </c>
      <c r="L4459" s="171" t="s">
        <v>836</v>
      </c>
      <c r="N4459" s="171" t="s">
        <v>843</v>
      </c>
      <c r="O4459" s="171" t="s">
        <v>841</v>
      </c>
      <c r="P4459" s="171" t="s">
        <v>771</v>
      </c>
    </row>
    <row r="4460" spans="11:16">
      <c r="K4460" s="339">
        <v>50146</v>
      </c>
      <c r="L4460" s="171" t="s">
        <v>837</v>
      </c>
      <c r="N4460" s="171" t="s">
        <v>843</v>
      </c>
      <c r="O4460" s="171" t="s">
        <v>841</v>
      </c>
      <c r="P4460" s="171" t="s">
        <v>842</v>
      </c>
    </row>
    <row r="4461" spans="11:16">
      <c r="K4461" s="339">
        <v>50147</v>
      </c>
      <c r="L4461" s="171" t="s">
        <v>838</v>
      </c>
      <c r="N4461" s="171" t="s">
        <v>843</v>
      </c>
      <c r="O4461" s="171" t="s">
        <v>841</v>
      </c>
      <c r="P4461" s="171" t="s">
        <v>842</v>
      </c>
    </row>
    <row r="4462" spans="11:16">
      <c r="K4462" s="339">
        <v>50148</v>
      </c>
      <c r="L4462" s="171" t="s">
        <v>839</v>
      </c>
      <c r="N4462" s="171" t="s">
        <v>843</v>
      </c>
      <c r="O4462" s="171" t="s">
        <v>841</v>
      </c>
      <c r="P4462" s="171" t="s">
        <v>842</v>
      </c>
    </row>
    <row r="4463" spans="11:16">
      <c r="K4463" s="339">
        <v>50149</v>
      </c>
      <c r="L4463" s="171" t="s">
        <v>840</v>
      </c>
      <c r="N4463" s="171" t="s">
        <v>843</v>
      </c>
      <c r="O4463" s="171" t="s">
        <v>841</v>
      </c>
      <c r="P4463" s="171" t="s">
        <v>842</v>
      </c>
    </row>
    <row r="4464" spans="11:16">
      <c r="K4464" s="339">
        <v>50150</v>
      </c>
      <c r="L4464" s="171" t="s">
        <v>833</v>
      </c>
      <c r="N4464" s="171" t="s">
        <v>842</v>
      </c>
      <c r="O4464" s="171" t="s">
        <v>843</v>
      </c>
      <c r="P4464" s="171" t="s">
        <v>841</v>
      </c>
    </row>
    <row r="4465" spans="11:16">
      <c r="K4465" s="339">
        <v>50151</v>
      </c>
      <c r="L4465" s="171" t="s">
        <v>835</v>
      </c>
      <c r="N4465" s="171" t="s">
        <v>842</v>
      </c>
      <c r="O4465" s="171" t="s">
        <v>843</v>
      </c>
      <c r="P4465" s="171" t="s">
        <v>770</v>
      </c>
    </row>
    <row r="4466" spans="11:16">
      <c r="K4466" s="339">
        <v>50152</v>
      </c>
      <c r="L4466" s="171" t="s">
        <v>836</v>
      </c>
      <c r="N4466" s="171" t="s">
        <v>771</v>
      </c>
      <c r="O4466" s="171" t="s">
        <v>843</v>
      </c>
      <c r="P4466" s="171" t="s">
        <v>841</v>
      </c>
    </row>
    <row r="4467" spans="11:16">
      <c r="K4467" s="339">
        <v>50153</v>
      </c>
      <c r="L4467" s="171" t="s">
        <v>837</v>
      </c>
      <c r="N4467" s="171" t="s">
        <v>842</v>
      </c>
      <c r="O4467" s="171" t="s">
        <v>843</v>
      </c>
      <c r="P4467" s="171" t="s">
        <v>841</v>
      </c>
    </row>
    <row r="4468" spans="11:16">
      <c r="K4468" s="339">
        <v>50154</v>
      </c>
      <c r="L4468" s="171" t="s">
        <v>838</v>
      </c>
      <c r="N4468" s="171" t="s">
        <v>842</v>
      </c>
      <c r="O4468" s="171" t="s">
        <v>843</v>
      </c>
      <c r="P4468" s="171" t="s">
        <v>770</v>
      </c>
    </row>
    <row r="4469" spans="11:16">
      <c r="K4469" s="339">
        <v>50155</v>
      </c>
      <c r="L4469" s="171" t="s">
        <v>839</v>
      </c>
      <c r="N4469" s="171" t="s">
        <v>771</v>
      </c>
      <c r="O4469" s="171" t="s">
        <v>843</v>
      </c>
      <c r="P4469" s="171" t="s">
        <v>841</v>
      </c>
    </row>
    <row r="4470" spans="11:16">
      <c r="K4470" s="339">
        <v>50156</v>
      </c>
      <c r="L4470" s="171" t="s">
        <v>840</v>
      </c>
      <c r="N4470" s="171" t="s">
        <v>771</v>
      </c>
      <c r="O4470" s="171" t="s">
        <v>843</v>
      </c>
      <c r="P4470" s="171" t="s">
        <v>841</v>
      </c>
    </row>
    <row r="4471" spans="11:16">
      <c r="K4471" s="339">
        <v>50157</v>
      </c>
      <c r="L4471" s="171" t="s">
        <v>833</v>
      </c>
      <c r="N4471" s="171" t="s">
        <v>841</v>
      </c>
      <c r="O4471" s="171" t="s">
        <v>842</v>
      </c>
      <c r="P4471" s="171" t="s">
        <v>843</v>
      </c>
    </row>
    <row r="4472" spans="11:16">
      <c r="K4472" s="339">
        <v>50158</v>
      </c>
      <c r="L4472" s="171" t="s">
        <v>835</v>
      </c>
      <c r="N4472" s="171" t="s">
        <v>841</v>
      </c>
      <c r="O4472" s="171" t="s">
        <v>842</v>
      </c>
      <c r="P4472" s="171" t="s">
        <v>843</v>
      </c>
    </row>
    <row r="4473" spans="11:16">
      <c r="K4473" s="339">
        <v>50159</v>
      </c>
      <c r="L4473" s="171" t="s">
        <v>836</v>
      </c>
      <c r="N4473" s="171" t="s">
        <v>841</v>
      </c>
      <c r="O4473" s="171" t="s">
        <v>842</v>
      </c>
      <c r="P4473" s="171" t="s">
        <v>843</v>
      </c>
    </row>
    <row r="4474" spans="11:16">
      <c r="K4474" s="339">
        <v>50160</v>
      </c>
      <c r="L4474" s="171" t="s">
        <v>837</v>
      </c>
      <c r="N4474" s="171" t="s">
        <v>770</v>
      </c>
      <c r="O4474" s="171" t="s">
        <v>842</v>
      </c>
      <c r="P4474" s="171" t="s">
        <v>843</v>
      </c>
    </row>
    <row r="4475" spans="11:16">
      <c r="K4475" s="339">
        <v>50161</v>
      </c>
      <c r="L4475" s="171" t="s">
        <v>838</v>
      </c>
      <c r="N4475" s="171" t="s">
        <v>841</v>
      </c>
      <c r="O4475" s="171" t="s">
        <v>842</v>
      </c>
      <c r="P4475" s="171" t="s">
        <v>843</v>
      </c>
    </row>
    <row r="4476" spans="11:16">
      <c r="K4476" s="339">
        <v>50162</v>
      </c>
      <c r="L4476" s="171" t="s">
        <v>839</v>
      </c>
      <c r="N4476" s="171" t="s">
        <v>841</v>
      </c>
      <c r="O4476" s="171" t="s">
        <v>842</v>
      </c>
      <c r="P4476" s="171" t="s">
        <v>843</v>
      </c>
    </row>
    <row r="4477" spans="11:16">
      <c r="K4477" s="339">
        <v>50163</v>
      </c>
      <c r="L4477" s="171" t="s">
        <v>840</v>
      </c>
      <c r="N4477" s="171" t="s">
        <v>841</v>
      </c>
      <c r="O4477" s="171" t="s">
        <v>842</v>
      </c>
      <c r="P4477" s="171" t="s">
        <v>843</v>
      </c>
    </row>
    <row r="4478" spans="11:16">
      <c r="K4478" s="339">
        <v>50164</v>
      </c>
      <c r="L4478" s="171" t="s">
        <v>833</v>
      </c>
      <c r="N4478" s="171" t="s">
        <v>843</v>
      </c>
      <c r="O4478" s="171" t="s">
        <v>770</v>
      </c>
      <c r="P4478" s="171" t="s">
        <v>842</v>
      </c>
    </row>
    <row r="4479" spans="11:16">
      <c r="K4479" s="339">
        <v>50165</v>
      </c>
      <c r="L4479" s="171" t="s">
        <v>835</v>
      </c>
      <c r="N4479" s="171" t="s">
        <v>843</v>
      </c>
      <c r="O4479" s="171" t="s">
        <v>841</v>
      </c>
      <c r="P4479" s="171" t="s">
        <v>842</v>
      </c>
    </row>
    <row r="4480" spans="11:16">
      <c r="K4480" s="339">
        <v>50166</v>
      </c>
      <c r="L4480" s="171" t="s">
        <v>836</v>
      </c>
      <c r="N4480" s="171" t="s">
        <v>843</v>
      </c>
      <c r="O4480" s="171" t="s">
        <v>841</v>
      </c>
      <c r="P4480" s="171" t="s">
        <v>842</v>
      </c>
    </row>
    <row r="4481" spans="11:16">
      <c r="K4481" s="339">
        <v>50167</v>
      </c>
      <c r="L4481" s="171" t="s">
        <v>837</v>
      </c>
      <c r="N4481" s="171" t="s">
        <v>843</v>
      </c>
      <c r="O4481" s="171" t="s">
        <v>841</v>
      </c>
      <c r="P4481" s="171" t="s">
        <v>771</v>
      </c>
    </row>
    <row r="4482" spans="11:16">
      <c r="K4482" s="339">
        <v>50168</v>
      </c>
      <c r="L4482" s="171" t="s">
        <v>838</v>
      </c>
      <c r="N4482" s="171" t="s">
        <v>843</v>
      </c>
      <c r="O4482" s="171" t="s">
        <v>841</v>
      </c>
      <c r="P4482" s="171" t="s">
        <v>771</v>
      </c>
    </row>
    <row r="4483" spans="11:16">
      <c r="K4483" s="339">
        <v>50169</v>
      </c>
      <c r="L4483" s="171" t="s">
        <v>839</v>
      </c>
      <c r="N4483" s="171" t="s">
        <v>843</v>
      </c>
      <c r="O4483" s="171" t="s">
        <v>841</v>
      </c>
      <c r="P4483" s="171" t="s">
        <v>842</v>
      </c>
    </row>
    <row r="4484" spans="11:16">
      <c r="K4484" s="339">
        <v>50170</v>
      </c>
      <c r="L4484" s="171" t="s">
        <v>840</v>
      </c>
      <c r="N4484" s="171" t="s">
        <v>843</v>
      </c>
      <c r="O4484" s="171" t="s">
        <v>770</v>
      </c>
      <c r="P4484" s="171" t="s">
        <v>771</v>
      </c>
    </row>
    <row r="4485" spans="11:16">
      <c r="K4485" s="339">
        <v>50171</v>
      </c>
      <c r="L4485" s="171" t="s">
        <v>833</v>
      </c>
      <c r="N4485" s="171" t="s">
        <v>842</v>
      </c>
      <c r="O4485" s="171" t="s">
        <v>772</v>
      </c>
      <c r="P4485" s="171" t="s">
        <v>841</v>
      </c>
    </row>
    <row r="4486" spans="11:16">
      <c r="K4486" s="339">
        <v>50172</v>
      </c>
      <c r="L4486" s="171" t="s">
        <v>835</v>
      </c>
      <c r="N4486" s="171" t="s">
        <v>842</v>
      </c>
      <c r="O4486" s="171" t="s">
        <v>772</v>
      </c>
      <c r="P4486" s="171" t="s">
        <v>841</v>
      </c>
    </row>
    <row r="4487" spans="11:16">
      <c r="K4487" s="339">
        <v>50173</v>
      </c>
      <c r="L4487" s="171" t="s">
        <v>836</v>
      </c>
      <c r="N4487" s="171" t="s">
        <v>842</v>
      </c>
      <c r="O4487" s="171" t="s">
        <v>843</v>
      </c>
      <c r="P4487" s="171" t="s">
        <v>841</v>
      </c>
    </row>
    <row r="4488" spans="11:16">
      <c r="K4488" s="339">
        <v>50174</v>
      </c>
      <c r="L4488" s="171" t="s">
        <v>837</v>
      </c>
      <c r="N4488" s="171" t="s">
        <v>842</v>
      </c>
      <c r="O4488" s="171" t="s">
        <v>843</v>
      </c>
      <c r="P4488" s="171" t="s">
        <v>841</v>
      </c>
    </row>
    <row r="4489" spans="11:16">
      <c r="K4489" s="339">
        <v>50175</v>
      </c>
      <c r="L4489" s="171" t="s">
        <v>838</v>
      </c>
      <c r="N4489" s="171" t="s">
        <v>842</v>
      </c>
      <c r="O4489" s="171" t="s">
        <v>843</v>
      </c>
      <c r="P4489" s="171" t="s">
        <v>770</v>
      </c>
    </row>
    <row r="4490" spans="11:16">
      <c r="K4490" s="339">
        <v>50176</v>
      </c>
      <c r="L4490" s="171" t="s">
        <v>839</v>
      </c>
      <c r="N4490" s="171" t="s">
        <v>842</v>
      </c>
      <c r="O4490" s="171" t="s">
        <v>843</v>
      </c>
      <c r="P4490" s="171" t="s">
        <v>841</v>
      </c>
    </row>
    <row r="4491" spans="11:16">
      <c r="K4491" s="339">
        <v>50177</v>
      </c>
      <c r="L4491" s="171" t="s">
        <v>840</v>
      </c>
      <c r="N4491" s="171" t="s">
        <v>842</v>
      </c>
      <c r="O4491" s="171" t="s">
        <v>843</v>
      </c>
      <c r="P4491" s="171" t="s">
        <v>841</v>
      </c>
    </row>
    <row r="4492" spans="11:16">
      <c r="K4492" s="339">
        <v>50178</v>
      </c>
      <c r="L4492" s="171" t="s">
        <v>833</v>
      </c>
      <c r="N4492" s="171" t="s">
        <v>841</v>
      </c>
      <c r="O4492" s="171" t="s">
        <v>842</v>
      </c>
      <c r="P4492" s="171" t="s">
        <v>843</v>
      </c>
    </row>
    <row r="4493" spans="11:16">
      <c r="K4493" s="339">
        <v>50179</v>
      </c>
      <c r="L4493" s="171" t="s">
        <v>835</v>
      </c>
      <c r="N4493" s="171" t="s">
        <v>841</v>
      </c>
      <c r="O4493" s="171" t="s">
        <v>842</v>
      </c>
      <c r="P4493" s="171" t="s">
        <v>772</v>
      </c>
    </row>
    <row r="4494" spans="11:16">
      <c r="K4494" s="339">
        <v>50180</v>
      </c>
      <c r="L4494" s="171" t="s">
        <v>836</v>
      </c>
      <c r="N4494" s="171" t="s">
        <v>841</v>
      </c>
      <c r="O4494" s="171" t="s">
        <v>842</v>
      </c>
      <c r="P4494" s="171" t="s">
        <v>843</v>
      </c>
    </row>
    <row r="4495" spans="11:16">
      <c r="K4495" s="339">
        <v>50181</v>
      </c>
      <c r="L4495" s="171" t="s">
        <v>837</v>
      </c>
      <c r="N4495" s="171" t="s">
        <v>841</v>
      </c>
      <c r="O4495" s="171" t="s">
        <v>842</v>
      </c>
      <c r="P4495" s="171" t="s">
        <v>843</v>
      </c>
    </row>
    <row r="4496" spans="11:16">
      <c r="K4496" s="339">
        <v>50182</v>
      </c>
      <c r="L4496" s="171" t="s">
        <v>838</v>
      </c>
      <c r="N4496" s="171" t="s">
        <v>841</v>
      </c>
      <c r="O4496" s="171" t="s">
        <v>842</v>
      </c>
      <c r="P4496" s="171" t="s">
        <v>843</v>
      </c>
    </row>
    <row r="4497" spans="11:16">
      <c r="K4497" s="339">
        <v>50183</v>
      </c>
      <c r="L4497" s="171" t="s">
        <v>839</v>
      </c>
      <c r="N4497" s="171" t="s">
        <v>770</v>
      </c>
      <c r="O4497" s="171" t="s">
        <v>842</v>
      </c>
      <c r="P4497" s="171" t="s">
        <v>843</v>
      </c>
    </row>
    <row r="4498" spans="11:16">
      <c r="K4498" s="339">
        <v>50184</v>
      </c>
      <c r="L4498" s="171" t="s">
        <v>840</v>
      </c>
      <c r="N4498" s="171" t="s">
        <v>841</v>
      </c>
      <c r="O4498" s="171" t="s">
        <v>842</v>
      </c>
      <c r="P4498" s="171" t="s">
        <v>843</v>
      </c>
    </row>
    <row r="4499" spans="11:16">
      <c r="K4499" s="339">
        <v>50185</v>
      </c>
      <c r="L4499" s="171" t="s">
        <v>833</v>
      </c>
      <c r="N4499" s="171" t="s">
        <v>843</v>
      </c>
      <c r="O4499" s="171" t="s">
        <v>841</v>
      </c>
      <c r="P4499" s="171" t="s">
        <v>842</v>
      </c>
    </row>
    <row r="4500" spans="11:16">
      <c r="K4500" s="339">
        <v>50186</v>
      </c>
      <c r="L4500" s="171" t="s">
        <v>835</v>
      </c>
      <c r="N4500" s="171" t="s">
        <v>843</v>
      </c>
      <c r="O4500" s="171" t="s">
        <v>841</v>
      </c>
      <c r="P4500" s="171" t="s">
        <v>842</v>
      </c>
    </row>
    <row r="4501" spans="11:16">
      <c r="K4501" s="339">
        <v>50187</v>
      </c>
      <c r="L4501" s="171" t="s">
        <v>836</v>
      </c>
      <c r="N4501" s="171" t="s">
        <v>843</v>
      </c>
      <c r="O4501" s="171" t="s">
        <v>841</v>
      </c>
      <c r="P4501" s="171" t="s">
        <v>842</v>
      </c>
    </row>
    <row r="4502" spans="11:16">
      <c r="K4502" s="339">
        <v>50188</v>
      </c>
      <c r="L4502" s="171" t="s">
        <v>837</v>
      </c>
      <c r="N4502" s="171" t="s">
        <v>843</v>
      </c>
      <c r="O4502" s="171" t="s">
        <v>841</v>
      </c>
      <c r="P4502" s="171" t="s">
        <v>842</v>
      </c>
    </row>
    <row r="4503" spans="11:16">
      <c r="K4503" s="339">
        <v>50189</v>
      </c>
      <c r="L4503" s="171" t="s">
        <v>838</v>
      </c>
      <c r="N4503" s="171" t="s">
        <v>843</v>
      </c>
      <c r="O4503" s="171" t="s">
        <v>841</v>
      </c>
      <c r="P4503" s="171" t="s">
        <v>771</v>
      </c>
    </row>
    <row r="4504" spans="11:16">
      <c r="K4504" s="339">
        <v>50190</v>
      </c>
      <c r="L4504" s="171" t="s">
        <v>839</v>
      </c>
      <c r="N4504" s="171" t="s">
        <v>843</v>
      </c>
      <c r="O4504" s="171" t="s">
        <v>841</v>
      </c>
      <c r="P4504" s="171" t="s">
        <v>842</v>
      </c>
    </row>
    <row r="4505" spans="11:16">
      <c r="K4505" s="339">
        <v>50191</v>
      </c>
      <c r="L4505" s="171" t="s">
        <v>840</v>
      </c>
      <c r="N4505" s="171" t="s">
        <v>843</v>
      </c>
      <c r="O4505" s="171" t="s">
        <v>841</v>
      </c>
      <c r="P4505" s="171" t="s">
        <v>842</v>
      </c>
    </row>
    <row r="4506" spans="11:16">
      <c r="K4506" s="339">
        <v>50192</v>
      </c>
      <c r="L4506" s="171" t="s">
        <v>833</v>
      </c>
      <c r="N4506" s="171" t="s">
        <v>842</v>
      </c>
      <c r="O4506" s="171" t="s">
        <v>843</v>
      </c>
      <c r="P4506" s="171" t="s">
        <v>841</v>
      </c>
    </row>
    <row r="4507" spans="11:16">
      <c r="K4507" s="339">
        <v>50193</v>
      </c>
      <c r="L4507" s="171" t="s">
        <v>835</v>
      </c>
      <c r="N4507" s="171" t="s">
        <v>842</v>
      </c>
      <c r="O4507" s="171" t="s">
        <v>843</v>
      </c>
      <c r="P4507" s="171" t="s">
        <v>841</v>
      </c>
    </row>
    <row r="4508" spans="11:16">
      <c r="K4508" s="339">
        <v>50194</v>
      </c>
      <c r="L4508" s="171" t="s">
        <v>836</v>
      </c>
      <c r="N4508" s="171" t="s">
        <v>842</v>
      </c>
      <c r="O4508" s="171" t="s">
        <v>843</v>
      </c>
      <c r="P4508" s="171" t="s">
        <v>841</v>
      </c>
    </row>
    <row r="4509" spans="11:16">
      <c r="K4509" s="339">
        <v>50195</v>
      </c>
      <c r="L4509" s="171" t="s">
        <v>837</v>
      </c>
      <c r="N4509" s="171" t="s">
        <v>842</v>
      </c>
      <c r="O4509" s="171" t="s">
        <v>843</v>
      </c>
      <c r="P4509" s="171" t="s">
        <v>841</v>
      </c>
    </row>
    <row r="4510" spans="11:16">
      <c r="K4510" s="339">
        <v>50196</v>
      </c>
      <c r="L4510" s="171" t="s">
        <v>838</v>
      </c>
      <c r="N4510" s="171" t="s">
        <v>842</v>
      </c>
      <c r="O4510" s="171" t="s">
        <v>772</v>
      </c>
      <c r="P4510" s="171" t="s">
        <v>841</v>
      </c>
    </row>
    <row r="4511" spans="11:16">
      <c r="K4511" s="339">
        <v>50197</v>
      </c>
      <c r="L4511" s="171" t="s">
        <v>839</v>
      </c>
      <c r="N4511" s="171" t="s">
        <v>842</v>
      </c>
      <c r="O4511" s="171" t="s">
        <v>843</v>
      </c>
      <c r="P4511" s="171" t="s">
        <v>841</v>
      </c>
    </row>
    <row r="4512" spans="11:16">
      <c r="K4512" s="339">
        <v>50198</v>
      </c>
      <c r="L4512" s="171" t="s">
        <v>840</v>
      </c>
      <c r="N4512" s="171" t="s">
        <v>842</v>
      </c>
      <c r="O4512" s="171" t="s">
        <v>843</v>
      </c>
      <c r="P4512" s="171" t="s">
        <v>841</v>
      </c>
    </row>
    <row r="4513" spans="11:16">
      <c r="K4513" s="339">
        <v>50199</v>
      </c>
      <c r="L4513" s="171" t="s">
        <v>833</v>
      </c>
      <c r="N4513" s="171" t="s">
        <v>841</v>
      </c>
      <c r="O4513" s="171" t="s">
        <v>842</v>
      </c>
      <c r="P4513" s="171" t="s">
        <v>843</v>
      </c>
    </row>
    <row r="4514" spans="11:16">
      <c r="K4514" s="339">
        <v>50200</v>
      </c>
      <c r="L4514" s="171" t="s">
        <v>835</v>
      </c>
      <c r="N4514" s="171" t="s">
        <v>841</v>
      </c>
      <c r="O4514" s="171" t="s">
        <v>842</v>
      </c>
      <c r="P4514" s="171" t="s">
        <v>843</v>
      </c>
    </row>
    <row r="4515" spans="11:16">
      <c r="K4515" s="339">
        <v>50201</v>
      </c>
      <c r="L4515" s="171" t="s">
        <v>836</v>
      </c>
      <c r="N4515" s="171" t="s">
        <v>841</v>
      </c>
      <c r="O4515" s="171" t="s">
        <v>842</v>
      </c>
      <c r="P4515" s="171" t="s">
        <v>843</v>
      </c>
    </row>
    <row r="4516" spans="11:16">
      <c r="K4516" s="339">
        <v>50202</v>
      </c>
      <c r="L4516" s="171" t="s">
        <v>837</v>
      </c>
      <c r="N4516" s="171" t="s">
        <v>841</v>
      </c>
      <c r="O4516" s="171" t="s">
        <v>842</v>
      </c>
      <c r="P4516" s="171" t="s">
        <v>843</v>
      </c>
    </row>
    <row r="4517" spans="11:16">
      <c r="K4517" s="339">
        <v>50203</v>
      </c>
      <c r="L4517" s="171" t="s">
        <v>838</v>
      </c>
      <c r="N4517" s="171" t="s">
        <v>841</v>
      </c>
      <c r="O4517" s="171" t="s">
        <v>842</v>
      </c>
      <c r="P4517" s="171" t="s">
        <v>843</v>
      </c>
    </row>
    <row r="4518" spans="11:16">
      <c r="K4518" s="339">
        <v>50204</v>
      </c>
      <c r="L4518" s="171" t="s">
        <v>839</v>
      </c>
      <c r="N4518" s="171" t="s">
        <v>841</v>
      </c>
      <c r="O4518" s="171" t="s">
        <v>842</v>
      </c>
      <c r="P4518" s="171" t="s">
        <v>843</v>
      </c>
    </row>
    <row r="4519" spans="11:16">
      <c r="K4519" s="339">
        <v>50205</v>
      </c>
      <c r="L4519" s="171" t="s">
        <v>840</v>
      </c>
      <c r="N4519" s="171" t="s">
        <v>841</v>
      </c>
      <c r="O4519" s="171" t="s">
        <v>842</v>
      </c>
      <c r="P4519" s="171" t="s">
        <v>843</v>
      </c>
    </row>
    <row r="4520" spans="11:16">
      <c r="K4520" s="339">
        <v>50206</v>
      </c>
      <c r="L4520" s="171" t="s">
        <v>833</v>
      </c>
      <c r="N4520" s="171" t="s">
        <v>843</v>
      </c>
      <c r="O4520" s="171" t="s">
        <v>770</v>
      </c>
      <c r="P4520" s="171" t="s">
        <v>842</v>
      </c>
    </row>
    <row r="4521" spans="11:16">
      <c r="K4521" s="339">
        <v>50207</v>
      </c>
      <c r="L4521" s="171" t="s">
        <v>835</v>
      </c>
      <c r="N4521" s="171" t="s">
        <v>843</v>
      </c>
      <c r="O4521" s="171" t="s">
        <v>841</v>
      </c>
      <c r="P4521" s="171" t="s">
        <v>842</v>
      </c>
    </row>
    <row r="4522" spans="11:16">
      <c r="K4522" s="339">
        <v>50208</v>
      </c>
      <c r="L4522" s="171" t="s">
        <v>836</v>
      </c>
      <c r="N4522" s="171" t="s">
        <v>843</v>
      </c>
      <c r="O4522" s="171" t="s">
        <v>770</v>
      </c>
      <c r="P4522" s="171" t="s">
        <v>842</v>
      </c>
    </row>
    <row r="4523" spans="11:16">
      <c r="K4523" s="339">
        <v>50209</v>
      </c>
      <c r="L4523" s="171" t="s">
        <v>837</v>
      </c>
      <c r="N4523" s="171" t="s">
        <v>843</v>
      </c>
      <c r="O4523" s="171" t="s">
        <v>841</v>
      </c>
      <c r="P4523" s="171" t="s">
        <v>842</v>
      </c>
    </row>
    <row r="4524" spans="11:16">
      <c r="K4524" s="339">
        <v>50210</v>
      </c>
      <c r="L4524" s="171" t="s">
        <v>838</v>
      </c>
      <c r="N4524" s="171" t="s">
        <v>843</v>
      </c>
      <c r="O4524" s="171" t="s">
        <v>841</v>
      </c>
      <c r="P4524" s="171" t="s">
        <v>842</v>
      </c>
    </row>
    <row r="4525" spans="11:16">
      <c r="K4525" s="339">
        <v>50211</v>
      </c>
      <c r="L4525" s="171" t="s">
        <v>839</v>
      </c>
      <c r="N4525" s="171" t="s">
        <v>843</v>
      </c>
      <c r="O4525" s="171" t="s">
        <v>841</v>
      </c>
      <c r="P4525" s="171" t="s">
        <v>842</v>
      </c>
    </row>
    <row r="4526" spans="11:16">
      <c r="K4526" s="339">
        <v>50212</v>
      </c>
      <c r="L4526" s="171" t="s">
        <v>840</v>
      </c>
      <c r="N4526" s="171" t="s">
        <v>843</v>
      </c>
      <c r="O4526" s="171" t="s">
        <v>841</v>
      </c>
      <c r="P4526" s="171" t="s">
        <v>771</v>
      </c>
    </row>
    <row r="4527" spans="11:16">
      <c r="K4527" s="339">
        <v>50213</v>
      </c>
      <c r="L4527" s="171" t="s">
        <v>833</v>
      </c>
      <c r="N4527" s="171" t="s">
        <v>842</v>
      </c>
      <c r="O4527" s="171" t="s">
        <v>843</v>
      </c>
      <c r="P4527" s="171" t="s">
        <v>841</v>
      </c>
    </row>
    <row r="4528" spans="11:16">
      <c r="K4528" s="339">
        <v>50214</v>
      </c>
      <c r="L4528" s="171" t="s">
        <v>835</v>
      </c>
      <c r="N4528" s="171" t="s">
        <v>842</v>
      </c>
      <c r="O4528" s="171" t="s">
        <v>843</v>
      </c>
      <c r="P4528" s="171" t="s">
        <v>841</v>
      </c>
    </row>
    <row r="4529" spans="11:16">
      <c r="K4529" s="339">
        <v>50215</v>
      </c>
      <c r="L4529" s="171" t="s">
        <v>836</v>
      </c>
      <c r="N4529" s="171" t="s">
        <v>842</v>
      </c>
      <c r="O4529" s="171" t="s">
        <v>843</v>
      </c>
      <c r="P4529" s="171" t="s">
        <v>841</v>
      </c>
    </row>
    <row r="4530" spans="11:16">
      <c r="K4530" s="339">
        <v>50216</v>
      </c>
      <c r="L4530" s="171" t="s">
        <v>837</v>
      </c>
      <c r="N4530" s="171" t="s">
        <v>842</v>
      </c>
      <c r="O4530" s="171" t="s">
        <v>843</v>
      </c>
      <c r="P4530" s="171" t="s">
        <v>770</v>
      </c>
    </row>
    <row r="4531" spans="11:16">
      <c r="K4531" s="339">
        <v>50217</v>
      </c>
      <c r="L4531" s="171" t="s">
        <v>838</v>
      </c>
      <c r="N4531" s="171" t="s">
        <v>842</v>
      </c>
      <c r="O4531" s="171" t="s">
        <v>843</v>
      </c>
      <c r="P4531" s="171" t="s">
        <v>841</v>
      </c>
    </row>
    <row r="4532" spans="11:16">
      <c r="K4532" s="339">
        <v>50218</v>
      </c>
      <c r="L4532" s="171" t="s">
        <v>839</v>
      </c>
      <c r="N4532" s="171" t="s">
        <v>842</v>
      </c>
      <c r="O4532" s="171" t="s">
        <v>843</v>
      </c>
      <c r="P4532" s="171" t="s">
        <v>841</v>
      </c>
    </row>
    <row r="4533" spans="11:16">
      <c r="K4533" s="339">
        <v>50219</v>
      </c>
      <c r="L4533" s="171" t="s">
        <v>840</v>
      </c>
      <c r="N4533" s="171" t="s">
        <v>842</v>
      </c>
      <c r="O4533" s="171" t="s">
        <v>843</v>
      </c>
      <c r="P4533" s="171" t="s">
        <v>841</v>
      </c>
    </row>
    <row r="4534" spans="11:16">
      <c r="K4534" s="339">
        <v>50220</v>
      </c>
      <c r="L4534" s="171" t="s">
        <v>833</v>
      </c>
      <c r="N4534" s="171" t="s">
        <v>841</v>
      </c>
      <c r="O4534" s="171" t="s">
        <v>842</v>
      </c>
      <c r="P4534" s="171" t="s">
        <v>843</v>
      </c>
    </row>
    <row r="4535" spans="11:16">
      <c r="K4535" s="339">
        <v>50221</v>
      </c>
      <c r="L4535" s="171" t="s">
        <v>835</v>
      </c>
      <c r="N4535" s="171" t="s">
        <v>770</v>
      </c>
      <c r="O4535" s="171" t="s">
        <v>842</v>
      </c>
      <c r="P4535" s="171" t="s">
        <v>843</v>
      </c>
    </row>
    <row r="4536" spans="11:16">
      <c r="K4536" s="339">
        <v>50222</v>
      </c>
      <c r="L4536" s="171" t="s">
        <v>836</v>
      </c>
      <c r="N4536" s="171" t="s">
        <v>841</v>
      </c>
      <c r="O4536" s="171" t="s">
        <v>842</v>
      </c>
      <c r="P4536" s="171" t="s">
        <v>843</v>
      </c>
    </row>
    <row r="4537" spans="11:16">
      <c r="K4537" s="339">
        <v>50223</v>
      </c>
      <c r="L4537" s="171" t="s">
        <v>837</v>
      </c>
      <c r="N4537" s="171" t="s">
        <v>841</v>
      </c>
      <c r="O4537" s="171" t="s">
        <v>842</v>
      </c>
      <c r="P4537" s="171" t="s">
        <v>843</v>
      </c>
    </row>
    <row r="4538" spans="11:16">
      <c r="K4538" s="339">
        <v>50224</v>
      </c>
      <c r="L4538" s="171" t="s">
        <v>838</v>
      </c>
      <c r="N4538" s="171" t="s">
        <v>841</v>
      </c>
      <c r="O4538" s="171" t="s">
        <v>771</v>
      </c>
      <c r="P4538" s="171" t="s">
        <v>843</v>
      </c>
    </row>
    <row r="4539" spans="11:16">
      <c r="K4539" s="339">
        <v>50225</v>
      </c>
      <c r="L4539" s="171" t="s">
        <v>839</v>
      </c>
      <c r="N4539" s="171" t="s">
        <v>841</v>
      </c>
      <c r="O4539" s="171" t="s">
        <v>771</v>
      </c>
      <c r="P4539" s="171" t="s">
        <v>843</v>
      </c>
    </row>
    <row r="4540" spans="11:16">
      <c r="K4540" s="339">
        <v>50226</v>
      </c>
      <c r="L4540" s="171" t="s">
        <v>840</v>
      </c>
      <c r="N4540" s="171" t="s">
        <v>841</v>
      </c>
      <c r="O4540" s="171" t="s">
        <v>842</v>
      </c>
      <c r="P4540" s="171" t="s">
        <v>843</v>
      </c>
    </row>
    <row r="4541" spans="11:16">
      <c r="K4541" s="339">
        <v>50227</v>
      </c>
      <c r="L4541" s="171" t="s">
        <v>833</v>
      </c>
      <c r="N4541" s="171" t="s">
        <v>772</v>
      </c>
      <c r="O4541" s="171" t="s">
        <v>770</v>
      </c>
      <c r="P4541" s="171" t="s">
        <v>842</v>
      </c>
    </row>
    <row r="4542" spans="11:16">
      <c r="K4542" s="339">
        <v>50228</v>
      </c>
      <c r="L4542" s="171" t="s">
        <v>835</v>
      </c>
      <c r="N4542" s="171" t="s">
        <v>772</v>
      </c>
      <c r="O4542" s="171" t="s">
        <v>841</v>
      </c>
      <c r="P4542" s="171" t="s">
        <v>842</v>
      </c>
    </row>
    <row r="4543" spans="11:16">
      <c r="K4543" s="339">
        <v>50229</v>
      </c>
      <c r="L4543" s="171" t="s">
        <v>836</v>
      </c>
      <c r="N4543" s="171" t="s">
        <v>772</v>
      </c>
      <c r="O4543" s="171" t="s">
        <v>841</v>
      </c>
      <c r="P4543" s="171" t="s">
        <v>842</v>
      </c>
    </row>
    <row r="4544" spans="11:16">
      <c r="K4544" s="339">
        <v>50230</v>
      </c>
      <c r="L4544" s="171" t="s">
        <v>837</v>
      </c>
      <c r="N4544" s="171" t="s">
        <v>843</v>
      </c>
      <c r="O4544" s="171" t="s">
        <v>841</v>
      </c>
      <c r="P4544" s="171" t="s">
        <v>842</v>
      </c>
    </row>
    <row r="4545" spans="11:16">
      <c r="K4545" s="339">
        <v>50231</v>
      </c>
      <c r="L4545" s="171" t="s">
        <v>838</v>
      </c>
      <c r="N4545" s="171" t="s">
        <v>843</v>
      </c>
      <c r="O4545" s="171" t="s">
        <v>841</v>
      </c>
      <c r="P4545" s="171" t="s">
        <v>842</v>
      </c>
    </row>
    <row r="4546" spans="11:16">
      <c r="K4546" s="339">
        <v>50232</v>
      </c>
      <c r="L4546" s="171" t="s">
        <v>839</v>
      </c>
      <c r="N4546" s="171" t="s">
        <v>843</v>
      </c>
      <c r="O4546" s="171" t="s">
        <v>770</v>
      </c>
      <c r="P4546" s="171" t="s">
        <v>842</v>
      </c>
    </row>
    <row r="4547" spans="11:16">
      <c r="K4547" s="339">
        <v>50233</v>
      </c>
      <c r="L4547" s="171" t="s">
        <v>840</v>
      </c>
      <c r="N4547" s="171" t="s">
        <v>843</v>
      </c>
      <c r="O4547" s="171" t="s">
        <v>841</v>
      </c>
      <c r="P4547" s="171" t="s">
        <v>842</v>
      </c>
    </row>
    <row r="4548" spans="11:16">
      <c r="K4548" s="339">
        <v>50234</v>
      </c>
      <c r="L4548" s="171" t="s">
        <v>833</v>
      </c>
      <c r="N4548" s="171" t="s">
        <v>842</v>
      </c>
      <c r="O4548" s="171" t="s">
        <v>843</v>
      </c>
      <c r="P4548" s="171" t="s">
        <v>841</v>
      </c>
    </row>
    <row r="4549" spans="11:16">
      <c r="K4549" s="339">
        <v>50235</v>
      </c>
      <c r="L4549" s="171" t="s">
        <v>835</v>
      </c>
      <c r="N4549" s="171" t="s">
        <v>842</v>
      </c>
      <c r="O4549" s="171" t="s">
        <v>843</v>
      </c>
      <c r="P4549" s="171" t="s">
        <v>841</v>
      </c>
    </row>
    <row r="4550" spans="11:16">
      <c r="K4550" s="339">
        <v>50236</v>
      </c>
      <c r="L4550" s="171" t="s">
        <v>836</v>
      </c>
      <c r="N4550" s="171" t="s">
        <v>842</v>
      </c>
      <c r="O4550" s="171" t="s">
        <v>772</v>
      </c>
      <c r="P4550" s="171" t="s">
        <v>841</v>
      </c>
    </row>
    <row r="4551" spans="11:16">
      <c r="K4551" s="339">
        <v>50237</v>
      </c>
      <c r="L4551" s="171" t="s">
        <v>837</v>
      </c>
      <c r="N4551" s="171" t="s">
        <v>842</v>
      </c>
      <c r="O4551" s="171" t="s">
        <v>843</v>
      </c>
      <c r="P4551" s="171" t="s">
        <v>841</v>
      </c>
    </row>
    <row r="4552" spans="11:16">
      <c r="K4552" s="339">
        <v>50238</v>
      </c>
      <c r="L4552" s="171" t="s">
        <v>838</v>
      </c>
      <c r="N4552" s="171" t="s">
        <v>842</v>
      </c>
      <c r="O4552" s="171" t="s">
        <v>843</v>
      </c>
      <c r="P4552" s="171" t="s">
        <v>841</v>
      </c>
    </row>
    <row r="4553" spans="11:16">
      <c r="K4553" s="339">
        <v>50239</v>
      </c>
      <c r="L4553" s="171" t="s">
        <v>839</v>
      </c>
      <c r="N4553" s="171" t="s">
        <v>842</v>
      </c>
      <c r="O4553" s="171" t="s">
        <v>843</v>
      </c>
      <c r="P4553" s="171" t="s">
        <v>770</v>
      </c>
    </row>
    <row r="4554" spans="11:16">
      <c r="K4554" s="339">
        <v>50240</v>
      </c>
      <c r="L4554" s="171" t="s">
        <v>840</v>
      </c>
      <c r="N4554" s="171" t="s">
        <v>842</v>
      </c>
      <c r="O4554" s="171" t="s">
        <v>843</v>
      </c>
      <c r="P4554" s="171" t="s">
        <v>770</v>
      </c>
    </row>
    <row r="4555" spans="11:16">
      <c r="K4555" s="339">
        <v>50241</v>
      </c>
      <c r="L4555" s="171" t="s">
        <v>833</v>
      </c>
      <c r="N4555" s="171" t="s">
        <v>770</v>
      </c>
      <c r="O4555" s="171" t="s">
        <v>842</v>
      </c>
      <c r="P4555" s="171" t="s">
        <v>843</v>
      </c>
    </row>
    <row r="4556" spans="11:16">
      <c r="K4556" s="339">
        <v>50242</v>
      </c>
      <c r="L4556" s="171" t="s">
        <v>835</v>
      </c>
      <c r="N4556" s="171" t="s">
        <v>841</v>
      </c>
      <c r="O4556" s="171" t="s">
        <v>842</v>
      </c>
      <c r="P4556" s="171" t="s">
        <v>843</v>
      </c>
    </row>
    <row r="4557" spans="11:16">
      <c r="K4557" s="339">
        <v>50243</v>
      </c>
      <c r="L4557" s="171" t="s">
        <v>836</v>
      </c>
      <c r="N4557" s="171" t="s">
        <v>841</v>
      </c>
      <c r="O4557" s="171" t="s">
        <v>842</v>
      </c>
      <c r="P4557" s="171" t="s">
        <v>772</v>
      </c>
    </row>
    <row r="4558" spans="11:16">
      <c r="K4558" s="339">
        <v>50244</v>
      </c>
      <c r="L4558" s="171" t="s">
        <v>837</v>
      </c>
      <c r="N4558" s="171" t="s">
        <v>841</v>
      </c>
      <c r="O4558" s="171" t="s">
        <v>842</v>
      </c>
      <c r="P4558" s="171" t="s">
        <v>843</v>
      </c>
    </row>
    <row r="4559" spans="11:16">
      <c r="K4559" s="339">
        <v>50245</v>
      </c>
      <c r="L4559" s="171" t="s">
        <v>838</v>
      </c>
      <c r="N4559" s="171" t="s">
        <v>841</v>
      </c>
      <c r="O4559" s="171" t="s">
        <v>842</v>
      </c>
      <c r="P4559" s="171" t="s">
        <v>843</v>
      </c>
    </row>
    <row r="4560" spans="11:16">
      <c r="K4560" s="339">
        <v>50246</v>
      </c>
      <c r="L4560" s="171" t="s">
        <v>839</v>
      </c>
      <c r="N4560" s="171" t="s">
        <v>841</v>
      </c>
      <c r="O4560" s="171" t="s">
        <v>842</v>
      </c>
      <c r="P4560" s="171" t="s">
        <v>843</v>
      </c>
    </row>
    <row r="4561" spans="11:16">
      <c r="K4561" s="339">
        <v>50247</v>
      </c>
      <c r="L4561" s="171" t="s">
        <v>840</v>
      </c>
      <c r="N4561" s="171" t="s">
        <v>770</v>
      </c>
      <c r="O4561" s="171" t="s">
        <v>771</v>
      </c>
      <c r="P4561" s="171" t="s">
        <v>843</v>
      </c>
    </row>
    <row r="4562" spans="11:16">
      <c r="K4562" s="339">
        <v>50248</v>
      </c>
      <c r="L4562" s="171" t="s">
        <v>833</v>
      </c>
      <c r="N4562" s="171" t="s">
        <v>843</v>
      </c>
      <c r="O4562" s="171" t="s">
        <v>841</v>
      </c>
      <c r="P4562" s="171" t="s">
        <v>842</v>
      </c>
    </row>
    <row r="4563" spans="11:16">
      <c r="K4563" s="339">
        <v>50249</v>
      </c>
      <c r="L4563" s="171" t="s">
        <v>835</v>
      </c>
      <c r="N4563" s="171" t="s">
        <v>843</v>
      </c>
      <c r="O4563" s="171" t="s">
        <v>841</v>
      </c>
      <c r="P4563" s="171" t="s">
        <v>842</v>
      </c>
    </row>
    <row r="4564" spans="11:16">
      <c r="K4564" s="339">
        <v>50250</v>
      </c>
      <c r="L4564" s="171" t="s">
        <v>836</v>
      </c>
      <c r="N4564" s="171" t="s">
        <v>843</v>
      </c>
      <c r="O4564" s="171" t="s">
        <v>841</v>
      </c>
      <c r="P4564" s="171" t="s">
        <v>842</v>
      </c>
    </row>
    <row r="4565" spans="11:16">
      <c r="K4565" s="339">
        <v>50251</v>
      </c>
      <c r="L4565" s="171" t="s">
        <v>837</v>
      </c>
      <c r="N4565" s="171" t="s">
        <v>843</v>
      </c>
      <c r="O4565" s="171" t="s">
        <v>841</v>
      </c>
      <c r="P4565" s="171" t="s">
        <v>842</v>
      </c>
    </row>
    <row r="4566" spans="11:16">
      <c r="K4566" s="339">
        <v>50252</v>
      </c>
      <c r="L4566" s="171" t="s">
        <v>838</v>
      </c>
      <c r="N4566" s="171" t="s">
        <v>772</v>
      </c>
      <c r="O4566" s="171" t="s">
        <v>841</v>
      </c>
      <c r="P4566" s="171" t="s">
        <v>842</v>
      </c>
    </row>
    <row r="4567" spans="11:16">
      <c r="K4567" s="339">
        <v>50253</v>
      </c>
      <c r="L4567" s="171" t="s">
        <v>839</v>
      </c>
      <c r="N4567" s="171" t="s">
        <v>772</v>
      </c>
      <c r="O4567" s="171" t="s">
        <v>841</v>
      </c>
      <c r="P4567" s="171" t="s">
        <v>842</v>
      </c>
    </row>
    <row r="4568" spans="11:16">
      <c r="K4568" s="339">
        <v>50254</v>
      </c>
      <c r="L4568" s="171" t="s">
        <v>840</v>
      </c>
      <c r="N4568" s="171" t="s">
        <v>843</v>
      </c>
      <c r="O4568" s="171" t="s">
        <v>841</v>
      </c>
      <c r="P4568" s="171" t="s">
        <v>842</v>
      </c>
    </row>
    <row r="4569" spans="11:16">
      <c r="K4569" s="339">
        <v>50255</v>
      </c>
      <c r="L4569" s="171" t="s">
        <v>833</v>
      </c>
      <c r="N4569" s="171" t="s">
        <v>842</v>
      </c>
      <c r="O4569" s="171" t="s">
        <v>843</v>
      </c>
      <c r="P4569" s="171" t="s">
        <v>841</v>
      </c>
    </row>
    <row r="4570" spans="11:16">
      <c r="K4570" s="339">
        <v>50256</v>
      </c>
      <c r="L4570" s="171" t="s">
        <v>835</v>
      </c>
      <c r="N4570" s="171" t="s">
        <v>842</v>
      </c>
      <c r="O4570" s="171" t="s">
        <v>843</v>
      </c>
      <c r="P4570" s="171" t="s">
        <v>841</v>
      </c>
    </row>
    <row r="4571" spans="11:16">
      <c r="K4571" s="339">
        <v>50257</v>
      </c>
      <c r="L4571" s="171" t="s">
        <v>836</v>
      </c>
      <c r="N4571" s="171" t="s">
        <v>771</v>
      </c>
      <c r="O4571" s="171" t="s">
        <v>843</v>
      </c>
      <c r="P4571" s="171" t="s">
        <v>841</v>
      </c>
    </row>
    <row r="4572" spans="11:16">
      <c r="K4572" s="339">
        <v>50258</v>
      </c>
      <c r="L4572" s="171" t="s">
        <v>837</v>
      </c>
      <c r="N4572" s="171" t="s">
        <v>842</v>
      </c>
      <c r="O4572" s="171" t="s">
        <v>843</v>
      </c>
      <c r="P4572" s="171" t="s">
        <v>841</v>
      </c>
    </row>
    <row r="4573" spans="11:16">
      <c r="K4573" s="339">
        <v>50259</v>
      </c>
      <c r="L4573" s="171" t="s">
        <v>838</v>
      </c>
      <c r="N4573" s="171" t="s">
        <v>842</v>
      </c>
      <c r="O4573" s="171" t="s">
        <v>843</v>
      </c>
      <c r="P4573" s="171" t="s">
        <v>841</v>
      </c>
    </row>
    <row r="4574" spans="11:16">
      <c r="K4574" s="339">
        <v>50260</v>
      </c>
      <c r="L4574" s="171" t="s">
        <v>839</v>
      </c>
      <c r="N4574" s="171" t="s">
        <v>842</v>
      </c>
      <c r="O4574" s="171" t="s">
        <v>843</v>
      </c>
      <c r="P4574" s="171" t="s">
        <v>841</v>
      </c>
    </row>
    <row r="4575" spans="11:16">
      <c r="K4575" s="339">
        <v>50261</v>
      </c>
      <c r="L4575" s="171" t="s">
        <v>840</v>
      </c>
      <c r="N4575" s="171" t="s">
        <v>842</v>
      </c>
      <c r="O4575" s="171" t="s">
        <v>772</v>
      </c>
      <c r="P4575" s="171" t="s">
        <v>841</v>
      </c>
    </row>
    <row r="4576" spans="11:16">
      <c r="K4576" s="339">
        <v>50262</v>
      </c>
      <c r="L4576" s="171" t="s">
        <v>833</v>
      </c>
      <c r="N4576" s="171" t="s">
        <v>841</v>
      </c>
      <c r="O4576" s="171" t="s">
        <v>842</v>
      </c>
      <c r="P4576" s="171" t="s">
        <v>843</v>
      </c>
    </row>
    <row r="4577" spans="11:16">
      <c r="K4577" s="339">
        <v>50263</v>
      </c>
      <c r="L4577" s="171" t="s">
        <v>835</v>
      </c>
      <c r="N4577" s="171" t="s">
        <v>841</v>
      </c>
      <c r="O4577" s="171" t="s">
        <v>842</v>
      </c>
      <c r="P4577" s="171" t="s">
        <v>843</v>
      </c>
    </row>
    <row r="4578" spans="11:16">
      <c r="K4578" s="339">
        <v>50264</v>
      </c>
      <c r="L4578" s="171" t="s">
        <v>836</v>
      </c>
      <c r="N4578" s="171" t="s">
        <v>841</v>
      </c>
      <c r="O4578" s="171" t="s">
        <v>842</v>
      </c>
      <c r="P4578" s="171" t="s">
        <v>772</v>
      </c>
    </row>
    <row r="4579" spans="11:16">
      <c r="K4579" s="339">
        <v>50265</v>
      </c>
      <c r="L4579" s="171" t="s">
        <v>837</v>
      </c>
      <c r="N4579" s="171" t="s">
        <v>841</v>
      </c>
      <c r="O4579" s="171" t="s">
        <v>842</v>
      </c>
      <c r="P4579" s="171" t="s">
        <v>772</v>
      </c>
    </row>
    <row r="4580" spans="11:16">
      <c r="K4580" s="339">
        <v>50266</v>
      </c>
      <c r="L4580" s="171" t="s">
        <v>838</v>
      </c>
      <c r="N4580" s="171" t="s">
        <v>841</v>
      </c>
      <c r="O4580" s="171" t="s">
        <v>842</v>
      </c>
      <c r="P4580" s="171" t="s">
        <v>843</v>
      </c>
    </row>
    <row r="4581" spans="11:16">
      <c r="K4581" s="339">
        <v>50267</v>
      </c>
      <c r="L4581" s="171" t="s">
        <v>839</v>
      </c>
      <c r="N4581" s="171" t="s">
        <v>841</v>
      </c>
      <c r="O4581" s="171" t="s">
        <v>771</v>
      </c>
      <c r="P4581" s="171" t="s">
        <v>772</v>
      </c>
    </row>
    <row r="4582" spans="11:16">
      <c r="K4582" s="339">
        <v>50268</v>
      </c>
      <c r="L4582" s="171" t="s">
        <v>840</v>
      </c>
      <c r="N4582" s="171" t="s">
        <v>841</v>
      </c>
      <c r="O4582" s="171" t="s">
        <v>771</v>
      </c>
      <c r="P4582" s="171" t="s">
        <v>843</v>
      </c>
    </row>
    <row r="4583" spans="11:16">
      <c r="K4583" s="339">
        <v>50269</v>
      </c>
      <c r="L4583" s="171" t="s">
        <v>833</v>
      </c>
      <c r="N4583" s="171" t="s">
        <v>843</v>
      </c>
      <c r="O4583" s="171" t="s">
        <v>841</v>
      </c>
      <c r="P4583" s="171" t="s">
        <v>842</v>
      </c>
    </row>
    <row r="4584" spans="11:16">
      <c r="K4584" s="339">
        <v>50270</v>
      </c>
      <c r="L4584" s="171" t="s">
        <v>835</v>
      </c>
      <c r="N4584" s="171" t="s">
        <v>843</v>
      </c>
      <c r="O4584" s="171" t="s">
        <v>841</v>
      </c>
      <c r="P4584" s="171" t="s">
        <v>842</v>
      </c>
    </row>
    <row r="4585" spans="11:16">
      <c r="K4585" s="339">
        <v>50271</v>
      </c>
      <c r="L4585" s="171" t="s">
        <v>836</v>
      </c>
      <c r="N4585" s="171" t="s">
        <v>843</v>
      </c>
      <c r="O4585" s="171" t="s">
        <v>841</v>
      </c>
      <c r="P4585" s="171" t="s">
        <v>842</v>
      </c>
    </row>
    <row r="4586" spans="11:16">
      <c r="K4586" s="339">
        <v>50272</v>
      </c>
      <c r="L4586" s="171" t="s">
        <v>837</v>
      </c>
      <c r="N4586" s="171" t="s">
        <v>843</v>
      </c>
      <c r="O4586" s="171" t="s">
        <v>841</v>
      </c>
      <c r="P4586" s="171" t="s">
        <v>842</v>
      </c>
    </row>
    <row r="4587" spans="11:16">
      <c r="K4587" s="339">
        <v>50273</v>
      </c>
      <c r="L4587" s="171" t="s">
        <v>838</v>
      </c>
      <c r="N4587" s="171" t="s">
        <v>843</v>
      </c>
      <c r="O4587" s="171" t="s">
        <v>841</v>
      </c>
      <c r="P4587" s="171" t="s">
        <v>771</v>
      </c>
    </row>
    <row r="4588" spans="11:16">
      <c r="K4588" s="339">
        <v>50274</v>
      </c>
      <c r="L4588" s="171" t="s">
        <v>839</v>
      </c>
      <c r="N4588" s="171" t="s">
        <v>843</v>
      </c>
      <c r="O4588" s="171" t="s">
        <v>841</v>
      </c>
      <c r="P4588" s="171" t="s">
        <v>842</v>
      </c>
    </row>
    <row r="4589" spans="11:16">
      <c r="K4589" s="339">
        <v>50275</v>
      </c>
      <c r="L4589" s="171" t="s">
        <v>840</v>
      </c>
      <c r="N4589" s="171" t="s">
        <v>843</v>
      </c>
      <c r="O4589" s="171" t="s">
        <v>841</v>
      </c>
      <c r="P4589" s="171" t="s">
        <v>842</v>
      </c>
    </row>
    <row r="4590" spans="11:16">
      <c r="K4590" s="339">
        <v>50276</v>
      </c>
      <c r="L4590" s="171" t="s">
        <v>833</v>
      </c>
      <c r="N4590" s="171" t="s">
        <v>842</v>
      </c>
      <c r="O4590" s="171" t="s">
        <v>843</v>
      </c>
      <c r="P4590" s="171" t="s">
        <v>841</v>
      </c>
    </row>
    <row r="4591" spans="11:16">
      <c r="K4591" s="339">
        <v>50277</v>
      </c>
      <c r="L4591" s="171" t="s">
        <v>835</v>
      </c>
      <c r="N4591" s="171" t="s">
        <v>842</v>
      </c>
      <c r="O4591" s="171" t="s">
        <v>843</v>
      </c>
      <c r="P4591" s="171" t="s">
        <v>841</v>
      </c>
    </row>
    <row r="4592" spans="11:16">
      <c r="K4592" s="339">
        <v>50278</v>
      </c>
      <c r="L4592" s="171" t="s">
        <v>836</v>
      </c>
      <c r="N4592" s="171" t="s">
        <v>842</v>
      </c>
      <c r="O4592" s="171" t="s">
        <v>843</v>
      </c>
      <c r="P4592" s="171" t="s">
        <v>841</v>
      </c>
    </row>
    <row r="4593" spans="11:16">
      <c r="K4593" s="339">
        <v>50279</v>
      </c>
      <c r="L4593" s="171" t="s">
        <v>837</v>
      </c>
      <c r="N4593" s="171" t="s">
        <v>842</v>
      </c>
      <c r="O4593" s="171" t="s">
        <v>843</v>
      </c>
      <c r="P4593" s="171" t="s">
        <v>841</v>
      </c>
    </row>
    <row r="4594" spans="11:16">
      <c r="K4594" s="339">
        <v>50280</v>
      </c>
      <c r="L4594" s="171" t="s">
        <v>838</v>
      </c>
      <c r="N4594" s="171" t="s">
        <v>842</v>
      </c>
      <c r="O4594" s="171" t="s">
        <v>843</v>
      </c>
      <c r="P4594" s="171" t="s">
        <v>841</v>
      </c>
    </row>
    <row r="4595" spans="11:16">
      <c r="K4595" s="339">
        <v>50281</v>
      </c>
      <c r="L4595" s="171" t="s">
        <v>839</v>
      </c>
      <c r="N4595" s="171" t="s">
        <v>842</v>
      </c>
      <c r="O4595" s="171" t="s">
        <v>843</v>
      </c>
      <c r="P4595" s="171" t="s">
        <v>841</v>
      </c>
    </row>
    <row r="4596" spans="11:16">
      <c r="K4596" s="339">
        <v>50282</v>
      </c>
      <c r="L4596" s="171" t="s">
        <v>840</v>
      </c>
      <c r="N4596" s="171" t="s">
        <v>842</v>
      </c>
      <c r="O4596" s="171" t="s">
        <v>843</v>
      </c>
      <c r="P4596" s="171" t="s">
        <v>841</v>
      </c>
    </row>
    <row r="4597" spans="11:16">
      <c r="K4597" s="339">
        <v>50283</v>
      </c>
      <c r="L4597" s="171" t="s">
        <v>833</v>
      </c>
      <c r="N4597" s="171" t="s">
        <v>841</v>
      </c>
      <c r="O4597" s="171" t="s">
        <v>842</v>
      </c>
      <c r="P4597" s="171" t="s">
        <v>772</v>
      </c>
    </row>
    <row r="4598" spans="11:16">
      <c r="K4598" s="339">
        <v>50284</v>
      </c>
      <c r="L4598" s="171" t="s">
        <v>835</v>
      </c>
      <c r="N4598" s="171" t="s">
        <v>841</v>
      </c>
      <c r="O4598" s="171" t="s">
        <v>842</v>
      </c>
      <c r="P4598" s="171" t="s">
        <v>843</v>
      </c>
    </row>
    <row r="4599" spans="11:16">
      <c r="K4599" s="339">
        <v>50285</v>
      </c>
      <c r="L4599" s="171" t="s">
        <v>836</v>
      </c>
      <c r="N4599" s="171" t="s">
        <v>841</v>
      </c>
      <c r="O4599" s="171" t="s">
        <v>842</v>
      </c>
      <c r="P4599" s="171" t="s">
        <v>772</v>
      </c>
    </row>
    <row r="4600" spans="11:16">
      <c r="K4600" s="339">
        <v>50286</v>
      </c>
      <c r="L4600" s="171" t="s">
        <v>837</v>
      </c>
      <c r="N4600" s="171" t="s">
        <v>841</v>
      </c>
      <c r="O4600" s="171" t="s">
        <v>842</v>
      </c>
      <c r="P4600" s="171" t="s">
        <v>843</v>
      </c>
    </row>
    <row r="4601" spans="11:16">
      <c r="K4601" s="339">
        <v>50287</v>
      </c>
      <c r="L4601" s="171" t="s">
        <v>838</v>
      </c>
      <c r="N4601" s="171" t="s">
        <v>841</v>
      </c>
      <c r="O4601" s="171" t="s">
        <v>842</v>
      </c>
      <c r="P4601" s="171" t="s">
        <v>843</v>
      </c>
    </row>
    <row r="4602" spans="11:16">
      <c r="K4602" s="339">
        <v>50288</v>
      </c>
      <c r="L4602" s="171" t="s">
        <v>839</v>
      </c>
      <c r="N4602" s="171" t="s">
        <v>841</v>
      </c>
      <c r="O4602" s="171" t="s">
        <v>842</v>
      </c>
      <c r="P4602" s="171" t="s">
        <v>843</v>
      </c>
    </row>
    <row r="4603" spans="11:16">
      <c r="K4603" s="339">
        <v>50289</v>
      </c>
      <c r="L4603" s="171" t="s">
        <v>840</v>
      </c>
      <c r="N4603" s="171" t="s">
        <v>841</v>
      </c>
      <c r="O4603" s="171" t="s">
        <v>842</v>
      </c>
      <c r="P4603" s="171" t="s">
        <v>772</v>
      </c>
    </row>
    <row r="4604" spans="11:16">
      <c r="K4604" s="339">
        <v>50290</v>
      </c>
      <c r="L4604" s="171" t="s">
        <v>833</v>
      </c>
      <c r="N4604" s="171" t="s">
        <v>843</v>
      </c>
      <c r="O4604" s="171" t="s">
        <v>841</v>
      </c>
      <c r="P4604" s="171" t="s">
        <v>842</v>
      </c>
    </row>
    <row r="4605" spans="11:16">
      <c r="K4605" s="339">
        <v>50291</v>
      </c>
      <c r="L4605" s="171" t="s">
        <v>835</v>
      </c>
      <c r="N4605" s="171" t="s">
        <v>843</v>
      </c>
      <c r="O4605" s="171" t="s">
        <v>841</v>
      </c>
      <c r="P4605" s="171" t="s">
        <v>842</v>
      </c>
    </row>
    <row r="4606" spans="11:16">
      <c r="K4606" s="339">
        <v>50292</v>
      </c>
      <c r="L4606" s="171" t="s">
        <v>836</v>
      </c>
      <c r="N4606" s="171" t="s">
        <v>843</v>
      </c>
      <c r="O4606" s="171" t="s">
        <v>841</v>
      </c>
      <c r="P4606" s="171" t="s">
        <v>771</v>
      </c>
    </row>
    <row r="4607" spans="11:16">
      <c r="K4607" s="339">
        <v>50293</v>
      </c>
      <c r="L4607" s="171" t="s">
        <v>837</v>
      </c>
      <c r="N4607" s="171" t="s">
        <v>843</v>
      </c>
      <c r="O4607" s="171" t="s">
        <v>841</v>
      </c>
      <c r="P4607" s="171" t="s">
        <v>842</v>
      </c>
    </row>
    <row r="4608" spans="11:16">
      <c r="K4608" s="339">
        <v>50294</v>
      </c>
      <c r="L4608" s="171" t="s">
        <v>838</v>
      </c>
      <c r="N4608" s="171" t="s">
        <v>843</v>
      </c>
      <c r="O4608" s="171" t="s">
        <v>841</v>
      </c>
      <c r="P4608" s="171" t="s">
        <v>842</v>
      </c>
    </row>
    <row r="4609" spans="11:16">
      <c r="K4609" s="339">
        <v>50295</v>
      </c>
      <c r="L4609" s="171" t="s">
        <v>839</v>
      </c>
      <c r="N4609" s="171" t="s">
        <v>843</v>
      </c>
      <c r="O4609" s="171" t="s">
        <v>841</v>
      </c>
      <c r="P4609" s="171" t="s">
        <v>842</v>
      </c>
    </row>
    <row r="4610" spans="11:16">
      <c r="K4610" s="339">
        <v>50296</v>
      </c>
      <c r="L4610" s="171" t="s">
        <v>840</v>
      </c>
      <c r="N4610" s="171" t="s">
        <v>843</v>
      </c>
      <c r="O4610" s="171" t="s">
        <v>841</v>
      </c>
      <c r="P4610" s="171" t="s">
        <v>842</v>
      </c>
    </row>
    <row r="4611" spans="11:16">
      <c r="K4611" s="339">
        <v>50297</v>
      </c>
      <c r="L4611" s="171" t="s">
        <v>833</v>
      </c>
      <c r="N4611" s="171" t="s">
        <v>842</v>
      </c>
      <c r="O4611" s="171" t="s">
        <v>843</v>
      </c>
      <c r="P4611" s="171" t="s">
        <v>841</v>
      </c>
    </row>
    <row r="4612" spans="11:16">
      <c r="K4612" s="339">
        <v>50298</v>
      </c>
      <c r="L4612" s="171" t="s">
        <v>835</v>
      </c>
      <c r="N4612" s="171" t="s">
        <v>842</v>
      </c>
      <c r="O4612" s="171" t="s">
        <v>843</v>
      </c>
      <c r="P4612" s="171" t="s">
        <v>770</v>
      </c>
    </row>
    <row r="4613" spans="11:16">
      <c r="K4613" s="339">
        <v>50299</v>
      </c>
      <c r="L4613" s="171" t="s">
        <v>836</v>
      </c>
      <c r="N4613" s="171" t="s">
        <v>842</v>
      </c>
      <c r="O4613" s="171" t="s">
        <v>843</v>
      </c>
      <c r="P4613" s="171" t="s">
        <v>841</v>
      </c>
    </row>
    <row r="4614" spans="11:16">
      <c r="K4614" s="339">
        <v>50300</v>
      </c>
      <c r="L4614" s="171" t="s">
        <v>837</v>
      </c>
      <c r="N4614" s="171" t="s">
        <v>842</v>
      </c>
      <c r="O4614" s="171" t="s">
        <v>843</v>
      </c>
      <c r="P4614" s="171" t="s">
        <v>841</v>
      </c>
    </row>
    <row r="4615" spans="11:16">
      <c r="K4615" s="339">
        <v>50301</v>
      </c>
      <c r="L4615" s="171" t="s">
        <v>838</v>
      </c>
      <c r="N4615" s="171" t="s">
        <v>842</v>
      </c>
      <c r="O4615" s="171" t="s">
        <v>843</v>
      </c>
      <c r="P4615" s="171" t="s">
        <v>841</v>
      </c>
    </row>
    <row r="4616" spans="11:16">
      <c r="K4616" s="339">
        <v>50302</v>
      </c>
      <c r="L4616" s="171" t="s">
        <v>839</v>
      </c>
      <c r="N4616" s="171" t="s">
        <v>771</v>
      </c>
      <c r="O4616" s="171" t="s">
        <v>843</v>
      </c>
      <c r="P4616" s="171" t="s">
        <v>841</v>
      </c>
    </row>
    <row r="4617" spans="11:16">
      <c r="K4617" s="339">
        <v>50303</v>
      </c>
      <c r="L4617" s="171" t="s">
        <v>840</v>
      </c>
      <c r="N4617" s="171" t="s">
        <v>771</v>
      </c>
      <c r="O4617" s="171" t="s">
        <v>843</v>
      </c>
      <c r="P4617" s="171" t="s">
        <v>841</v>
      </c>
    </row>
    <row r="4618" spans="11:16">
      <c r="K4618" s="339">
        <v>50304</v>
      </c>
      <c r="L4618" s="171" t="s">
        <v>833</v>
      </c>
      <c r="N4618" s="171" t="s">
        <v>841</v>
      </c>
      <c r="O4618" s="171" t="s">
        <v>842</v>
      </c>
      <c r="P4618" s="171" t="s">
        <v>772</v>
      </c>
    </row>
    <row r="4619" spans="11:16">
      <c r="K4619" s="339">
        <v>50305</v>
      </c>
      <c r="L4619" s="171" t="s">
        <v>835</v>
      </c>
      <c r="N4619" s="171" t="s">
        <v>770</v>
      </c>
      <c r="O4619" s="171" t="s">
        <v>842</v>
      </c>
      <c r="P4619" s="171" t="s">
        <v>772</v>
      </c>
    </row>
    <row r="4620" spans="11:16">
      <c r="K4620" s="339">
        <v>50306</v>
      </c>
      <c r="L4620" s="171" t="s">
        <v>836</v>
      </c>
      <c r="N4620" s="171" t="s">
        <v>841</v>
      </c>
      <c r="O4620" s="171" t="s">
        <v>842</v>
      </c>
      <c r="P4620" s="171" t="s">
        <v>772</v>
      </c>
    </row>
    <row r="4621" spans="11:16">
      <c r="K4621" s="339">
        <v>50307</v>
      </c>
      <c r="L4621" s="171" t="s">
        <v>837</v>
      </c>
      <c r="N4621" s="171" t="s">
        <v>841</v>
      </c>
      <c r="O4621" s="171" t="s">
        <v>842</v>
      </c>
      <c r="P4621" s="171" t="s">
        <v>843</v>
      </c>
    </row>
    <row r="4622" spans="11:16">
      <c r="K4622" s="339">
        <v>50308</v>
      </c>
      <c r="L4622" s="171" t="s">
        <v>838</v>
      </c>
      <c r="N4622" s="171" t="s">
        <v>841</v>
      </c>
      <c r="O4622" s="171" t="s">
        <v>842</v>
      </c>
      <c r="P4622" s="171" t="s">
        <v>843</v>
      </c>
    </row>
    <row r="4623" spans="11:16">
      <c r="K4623" s="339">
        <v>50309</v>
      </c>
      <c r="L4623" s="171" t="s">
        <v>839</v>
      </c>
      <c r="N4623" s="171" t="s">
        <v>841</v>
      </c>
      <c r="O4623" s="171" t="s">
        <v>842</v>
      </c>
      <c r="P4623" s="171" t="s">
        <v>843</v>
      </c>
    </row>
    <row r="4624" spans="11:16">
      <c r="K4624" s="339">
        <v>50310</v>
      </c>
      <c r="L4624" s="171" t="s">
        <v>840</v>
      </c>
      <c r="N4624" s="171" t="s">
        <v>770</v>
      </c>
      <c r="O4624" s="171" t="s">
        <v>842</v>
      </c>
      <c r="P4624" s="171" t="s">
        <v>843</v>
      </c>
    </row>
    <row r="4625" spans="11:16">
      <c r="K4625" s="339">
        <v>50311</v>
      </c>
      <c r="L4625" s="171" t="s">
        <v>833</v>
      </c>
      <c r="N4625" s="171" t="s">
        <v>843</v>
      </c>
      <c r="O4625" s="171" t="s">
        <v>841</v>
      </c>
      <c r="P4625" s="171" t="s">
        <v>842</v>
      </c>
    </row>
    <row r="4626" spans="11:16">
      <c r="K4626" s="339">
        <v>50312</v>
      </c>
      <c r="L4626" s="171" t="s">
        <v>835</v>
      </c>
      <c r="N4626" s="171" t="s">
        <v>843</v>
      </c>
      <c r="O4626" s="171" t="s">
        <v>841</v>
      </c>
      <c r="P4626" s="171" t="s">
        <v>842</v>
      </c>
    </row>
    <row r="4627" spans="11:16">
      <c r="K4627" s="339">
        <v>50313</v>
      </c>
      <c r="L4627" s="171" t="s">
        <v>836</v>
      </c>
      <c r="N4627" s="171" t="s">
        <v>843</v>
      </c>
      <c r="O4627" s="171" t="s">
        <v>841</v>
      </c>
      <c r="P4627" s="171" t="s">
        <v>842</v>
      </c>
    </row>
    <row r="4628" spans="11:16">
      <c r="K4628" s="339">
        <v>50314</v>
      </c>
      <c r="L4628" s="171" t="s">
        <v>837</v>
      </c>
      <c r="N4628" s="171" t="s">
        <v>772</v>
      </c>
      <c r="O4628" s="171" t="s">
        <v>841</v>
      </c>
      <c r="P4628" s="171" t="s">
        <v>842</v>
      </c>
    </row>
    <row r="4629" spans="11:16">
      <c r="K4629" s="339">
        <v>50315</v>
      </c>
      <c r="L4629" s="171" t="s">
        <v>838</v>
      </c>
      <c r="N4629" s="171" t="s">
        <v>843</v>
      </c>
      <c r="O4629" s="171" t="s">
        <v>841</v>
      </c>
      <c r="P4629" s="171" t="s">
        <v>842</v>
      </c>
    </row>
    <row r="4630" spans="11:16">
      <c r="K4630" s="339">
        <v>50316</v>
      </c>
      <c r="L4630" s="171" t="s">
        <v>839</v>
      </c>
      <c r="N4630" s="171" t="s">
        <v>843</v>
      </c>
      <c r="O4630" s="171" t="s">
        <v>841</v>
      </c>
      <c r="P4630" s="171" t="s">
        <v>842</v>
      </c>
    </row>
    <row r="4631" spans="11:16">
      <c r="K4631" s="339">
        <v>50317</v>
      </c>
      <c r="L4631" s="171" t="s">
        <v>840</v>
      </c>
      <c r="N4631" s="171" t="s">
        <v>843</v>
      </c>
      <c r="O4631" s="171" t="s">
        <v>770</v>
      </c>
      <c r="P4631" s="171" t="s">
        <v>842</v>
      </c>
    </row>
    <row r="4632" spans="11:16">
      <c r="K4632" s="339">
        <v>50318</v>
      </c>
      <c r="L4632" s="171" t="s">
        <v>833</v>
      </c>
      <c r="N4632" s="171" t="s">
        <v>842</v>
      </c>
      <c r="O4632" s="171" t="s">
        <v>843</v>
      </c>
      <c r="P4632" s="171" t="s">
        <v>841</v>
      </c>
    </row>
    <row r="4633" spans="11:16">
      <c r="K4633" s="339">
        <v>50319</v>
      </c>
      <c r="L4633" s="171" t="s">
        <v>835</v>
      </c>
      <c r="N4633" s="171" t="s">
        <v>842</v>
      </c>
      <c r="O4633" s="171" t="s">
        <v>843</v>
      </c>
      <c r="P4633" s="171" t="s">
        <v>770</v>
      </c>
    </row>
    <row r="4634" spans="11:16">
      <c r="K4634" s="339">
        <v>50320</v>
      </c>
      <c r="L4634" s="171" t="s">
        <v>836</v>
      </c>
      <c r="N4634" s="171" t="s">
        <v>842</v>
      </c>
      <c r="O4634" s="171" t="s">
        <v>843</v>
      </c>
      <c r="P4634" s="171" t="s">
        <v>841</v>
      </c>
    </row>
    <row r="4635" spans="11:16">
      <c r="K4635" s="339">
        <v>50321</v>
      </c>
      <c r="L4635" s="171" t="s">
        <v>837</v>
      </c>
      <c r="N4635" s="171" t="s">
        <v>842</v>
      </c>
      <c r="O4635" s="171" t="s">
        <v>843</v>
      </c>
      <c r="P4635" s="171" t="s">
        <v>841</v>
      </c>
    </row>
    <row r="4636" spans="11:16">
      <c r="K4636" s="339">
        <v>50322</v>
      </c>
      <c r="L4636" s="171" t="s">
        <v>838</v>
      </c>
      <c r="N4636" s="171" t="s">
        <v>842</v>
      </c>
      <c r="O4636" s="171" t="s">
        <v>843</v>
      </c>
      <c r="P4636" s="171" t="s">
        <v>841</v>
      </c>
    </row>
    <row r="4637" spans="11:16">
      <c r="K4637" s="339">
        <v>50323</v>
      </c>
      <c r="L4637" s="171" t="s">
        <v>839</v>
      </c>
      <c r="N4637" s="171" t="s">
        <v>842</v>
      </c>
      <c r="O4637" s="171" t="s">
        <v>843</v>
      </c>
      <c r="P4637" s="171" t="s">
        <v>841</v>
      </c>
    </row>
    <row r="4638" spans="11:16">
      <c r="K4638" s="339">
        <v>50324</v>
      </c>
      <c r="L4638" s="171" t="s">
        <v>840</v>
      </c>
      <c r="N4638" s="171" t="s">
        <v>842</v>
      </c>
      <c r="O4638" s="171" t="s">
        <v>843</v>
      </c>
      <c r="P4638" s="171" t="s">
        <v>841</v>
      </c>
    </row>
    <row r="4639" spans="11:16">
      <c r="K4639" s="339">
        <v>50325</v>
      </c>
      <c r="L4639" s="171" t="s">
        <v>833</v>
      </c>
      <c r="N4639" s="171" t="s">
        <v>770</v>
      </c>
      <c r="O4639" s="171" t="s">
        <v>842</v>
      </c>
      <c r="P4639" s="171" t="s">
        <v>843</v>
      </c>
    </row>
    <row r="4640" spans="11:16">
      <c r="K4640" s="339">
        <v>50326</v>
      </c>
      <c r="L4640" s="171" t="s">
        <v>835</v>
      </c>
      <c r="N4640" s="171" t="s">
        <v>841</v>
      </c>
      <c r="O4640" s="171" t="s">
        <v>842</v>
      </c>
      <c r="P4640" s="171" t="s">
        <v>843</v>
      </c>
    </row>
    <row r="4641" spans="11:16">
      <c r="K4641" s="339">
        <v>50327</v>
      </c>
      <c r="L4641" s="171" t="s">
        <v>836</v>
      </c>
      <c r="N4641" s="171" t="s">
        <v>841</v>
      </c>
      <c r="O4641" s="171" t="s">
        <v>842</v>
      </c>
      <c r="P4641" s="171" t="s">
        <v>843</v>
      </c>
    </row>
    <row r="4642" spans="11:16">
      <c r="K4642" s="339">
        <v>50328</v>
      </c>
      <c r="L4642" s="171" t="s">
        <v>837</v>
      </c>
      <c r="N4642" s="171" t="s">
        <v>841</v>
      </c>
      <c r="O4642" s="171" t="s">
        <v>842</v>
      </c>
      <c r="P4642" s="171" t="s">
        <v>843</v>
      </c>
    </row>
    <row r="4643" spans="11:16">
      <c r="K4643" s="339">
        <v>50329</v>
      </c>
      <c r="L4643" s="171" t="s">
        <v>838</v>
      </c>
      <c r="N4643" s="171" t="s">
        <v>841</v>
      </c>
      <c r="O4643" s="171" t="s">
        <v>842</v>
      </c>
      <c r="P4643" s="171" t="s">
        <v>843</v>
      </c>
    </row>
    <row r="4644" spans="11:16">
      <c r="K4644" s="339">
        <v>50330</v>
      </c>
      <c r="L4644" s="171" t="s">
        <v>839</v>
      </c>
      <c r="N4644" s="171" t="s">
        <v>770</v>
      </c>
      <c r="O4644" s="171" t="s">
        <v>842</v>
      </c>
      <c r="P4644" s="171" t="s">
        <v>843</v>
      </c>
    </row>
    <row r="4645" spans="11:16">
      <c r="K4645" s="339">
        <v>50331</v>
      </c>
      <c r="L4645" s="171" t="s">
        <v>840</v>
      </c>
      <c r="N4645" s="171" t="s">
        <v>841</v>
      </c>
      <c r="O4645" s="171" t="s">
        <v>842</v>
      </c>
      <c r="P4645" s="171" t="s">
        <v>843</v>
      </c>
    </row>
    <row r="4646" spans="11:16">
      <c r="K4646" s="339">
        <v>50332</v>
      </c>
      <c r="L4646" s="171" t="s">
        <v>833</v>
      </c>
      <c r="N4646" s="171" t="s">
        <v>772</v>
      </c>
      <c r="O4646" s="171" t="s">
        <v>841</v>
      </c>
      <c r="P4646" s="171" t="s">
        <v>842</v>
      </c>
    </row>
    <row r="4647" spans="11:16">
      <c r="K4647" s="339">
        <v>50333</v>
      </c>
      <c r="L4647" s="171" t="s">
        <v>835</v>
      </c>
      <c r="N4647" s="171" t="s">
        <v>843</v>
      </c>
      <c r="O4647" s="171" t="s">
        <v>841</v>
      </c>
      <c r="P4647" s="171" t="s">
        <v>842</v>
      </c>
    </row>
    <row r="4648" spans="11:16">
      <c r="K4648" s="339">
        <v>50334</v>
      </c>
      <c r="L4648" s="171" t="s">
        <v>836</v>
      </c>
      <c r="N4648" s="171" t="s">
        <v>843</v>
      </c>
      <c r="O4648" s="171" t="s">
        <v>841</v>
      </c>
      <c r="P4648" s="171" t="s">
        <v>842</v>
      </c>
    </row>
    <row r="4649" spans="11:16">
      <c r="K4649" s="339">
        <v>50335</v>
      </c>
      <c r="L4649" s="171" t="s">
        <v>837</v>
      </c>
      <c r="N4649" s="171" t="s">
        <v>843</v>
      </c>
      <c r="O4649" s="171" t="s">
        <v>841</v>
      </c>
      <c r="P4649" s="171" t="s">
        <v>842</v>
      </c>
    </row>
    <row r="4650" spans="11:16">
      <c r="K4650" s="339">
        <v>50336</v>
      </c>
      <c r="L4650" s="171" t="s">
        <v>838</v>
      </c>
      <c r="N4650" s="171" t="s">
        <v>772</v>
      </c>
      <c r="O4650" s="171" t="s">
        <v>841</v>
      </c>
      <c r="P4650" s="171" t="s">
        <v>842</v>
      </c>
    </row>
    <row r="4651" spans="11:16">
      <c r="K4651" s="339">
        <v>50337</v>
      </c>
      <c r="L4651" s="171" t="s">
        <v>839</v>
      </c>
      <c r="N4651" s="171" t="s">
        <v>843</v>
      </c>
      <c r="O4651" s="171" t="s">
        <v>841</v>
      </c>
      <c r="P4651" s="171" t="s">
        <v>842</v>
      </c>
    </row>
    <row r="4652" spans="11:16">
      <c r="K4652" s="339">
        <v>50338</v>
      </c>
      <c r="L4652" s="171" t="s">
        <v>840</v>
      </c>
      <c r="N4652" s="171" t="s">
        <v>843</v>
      </c>
      <c r="O4652" s="171" t="s">
        <v>841</v>
      </c>
      <c r="P4652" s="171" t="s">
        <v>842</v>
      </c>
    </row>
    <row r="4653" spans="11:16">
      <c r="K4653" s="339">
        <v>50339</v>
      </c>
      <c r="L4653" s="171" t="s">
        <v>833</v>
      </c>
      <c r="N4653" s="171" t="s">
        <v>771</v>
      </c>
      <c r="O4653" s="171" t="s">
        <v>843</v>
      </c>
      <c r="P4653" s="171" t="s">
        <v>841</v>
      </c>
    </row>
    <row r="4654" spans="11:16">
      <c r="K4654" s="339">
        <v>50340</v>
      </c>
      <c r="L4654" s="171" t="s">
        <v>835</v>
      </c>
      <c r="N4654" s="171" t="s">
        <v>842</v>
      </c>
      <c r="O4654" s="171" t="s">
        <v>843</v>
      </c>
      <c r="P4654" s="171" t="s">
        <v>841</v>
      </c>
    </row>
    <row r="4655" spans="11:16">
      <c r="K4655" s="339">
        <v>50341</v>
      </c>
      <c r="L4655" s="171" t="s">
        <v>836</v>
      </c>
      <c r="N4655" s="171" t="s">
        <v>842</v>
      </c>
      <c r="O4655" s="171" t="s">
        <v>843</v>
      </c>
      <c r="P4655" s="171" t="s">
        <v>841</v>
      </c>
    </row>
    <row r="4656" spans="11:16">
      <c r="K4656" s="339">
        <v>50342</v>
      </c>
      <c r="L4656" s="171" t="s">
        <v>837</v>
      </c>
      <c r="N4656" s="171" t="s">
        <v>842</v>
      </c>
      <c r="O4656" s="171" t="s">
        <v>843</v>
      </c>
      <c r="P4656" s="171" t="s">
        <v>841</v>
      </c>
    </row>
    <row r="4657" spans="11:16">
      <c r="K4657" s="339">
        <v>50343</v>
      </c>
      <c r="L4657" s="171" t="s">
        <v>838</v>
      </c>
      <c r="N4657" s="171" t="s">
        <v>842</v>
      </c>
      <c r="O4657" s="171" t="s">
        <v>843</v>
      </c>
      <c r="P4657" s="171" t="s">
        <v>841</v>
      </c>
    </row>
    <row r="4658" spans="11:16">
      <c r="K4658" s="339">
        <v>50344</v>
      </c>
      <c r="L4658" s="171" t="s">
        <v>839</v>
      </c>
      <c r="N4658" s="171" t="s">
        <v>842</v>
      </c>
      <c r="O4658" s="171" t="s">
        <v>843</v>
      </c>
      <c r="P4658" s="171" t="s">
        <v>841</v>
      </c>
    </row>
    <row r="4659" spans="11:16">
      <c r="K4659" s="339">
        <v>50345</v>
      </c>
      <c r="L4659" s="171" t="s">
        <v>840</v>
      </c>
      <c r="N4659" s="171" t="s">
        <v>771</v>
      </c>
      <c r="O4659" s="171" t="s">
        <v>772</v>
      </c>
      <c r="P4659" s="171" t="s">
        <v>841</v>
      </c>
    </row>
    <row r="4660" spans="11:16">
      <c r="K4660" s="339">
        <v>50346</v>
      </c>
      <c r="L4660" s="171" t="s">
        <v>833</v>
      </c>
      <c r="N4660" s="171" t="s">
        <v>841</v>
      </c>
      <c r="O4660" s="171" t="s">
        <v>842</v>
      </c>
      <c r="P4660" s="171" t="s">
        <v>843</v>
      </c>
    </row>
    <row r="4661" spans="11:16">
      <c r="K4661" s="339">
        <v>50347</v>
      </c>
      <c r="L4661" s="171" t="s">
        <v>835</v>
      </c>
      <c r="N4661" s="171" t="s">
        <v>841</v>
      </c>
      <c r="O4661" s="171" t="s">
        <v>842</v>
      </c>
      <c r="P4661" s="171" t="s">
        <v>843</v>
      </c>
    </row>
    <row r="4662" spans="11:16">
      <c r="K4662" s="339">
        <v>50348</v>
      </c>
      <c r="L4662" s="171" t="s">
        <v>836</v>
      </c>
      <c r="N4662" s="171" t="s">
        <v>770</v>
      </c>
      <c r="O4662" s="171" t="s">
        <v>842</v>
      </c>
      <c r="P4662" s="171" t="s">
        <v>843</v>
      </c>
    </row>
    <row r="4663" spans="11:16">
      <c r="K4663" s="339">
        <v>50349</v>
      </c>
      <c r="L4663" s="171" t="s">
        <v>837</v>
      </c>
      <c r="N4663" s="171" t="s">
        <v>841</v>
      </c>
      <c r="O4663" s="171" t="s">
        <v>842</v>
      </c>
      <c r="P4663" s="171" t="s">
        <v>843</v>
      </c>
    </row>
    <row r="4664" spans="11:16">
      <c r="K4664" s="339">
        <v>50350</v>
      </c>
      <c r="L4664" s="171" t="s">
        <v>838</v>
      </c>
      <c r="N4664" s="171" t="s">
        <v>841</v>
      </c>
      <c r="O4664" s="171" t="s">
        <v>842</v>
      </c>
      <c r="P4664" s="171" t="s">
        <v>843</v>
      </c>
    </row>
    <row r="4665" spans="11:16">
      <c r="K4665" s="339">
        <v>50351</v>
      </c>
      <c r="L4665" s="171" t="s">
        <v>839</v>
      </c>
      <c r="N4665" s="171" t="s">
        <v>841</v>
      </c>
      <c r="O4665" s="171" t="s">
        <v>771</v>
      </c>
      <c r="P4665" s="171" t="s">
        <v>772</v>
      </c>
    </row>
    <row r="4666" spans="11:16">
      <c r="K4666" s="339">
        <v>50352</v>
      </c>
      <c r="L4666" s="171" t="s">
        <v>840</v>
      </c>
      <c r="N4666" s="171" t="s">
        <v>841</v>
      </c>
      <c r="O4666" s="171" t="s">
        <v>842</v>
      </c>
      <c r="P4666" s="171" t="s">
        <v>843</v>
      </c>
    </row>
    <row r="4667" spans="11:16">
      <c r="K4667" s="339">
        <v>50353</v>
      </c>
      <c r="L4667" s="171" t="s">
        <v>833</v>
      </c>
      <c r="N4667" s="171" t="s">
        <v>843</v>
      </c>
      <c r="O4667" s="171" t="s">
        <v>841</v>
      </c>
      <c r="P4667" s="171" t="s">
        <v>842</v>
      </c>
    </row>
    <row r="4668" spans="11:16">
      <c r="K4668" s="339">
        <v>50354</v>
      </c>
      <c r="L4668" s="171" t="s">
        <v>835</v>
      </c>
      <c r="N4668" s="171" t="s">
        <v>843</v>
      </c>
      <c r="O4668" s="171" t="s">
        <v>841</v>
      </c>
      <c r="P4668" s="171" t="s">
        <v>842</v>
      </c>
    </row>
    <row r="4669" spans="11:16">
      <c r="K4669" s="339">
        <v>50355</v>
      </c>
      <c r="L4669" s="171" t="s">
        <v>836</v>
      </c>
      <c r="N4669" s="171" t="s">
        <v>843</v>
      </c>
      <c r="O4669" s="171" t="s">
        <v>841</v>
      </c>
      <c r="P4669" s="171" t="s">
        <v>842</v>
      </c>
    </row>
    <row r="4670" spans="11:16">
      <c r="K4670" s="339">
        <v>50356</v>
      </c>
      <c r="L4670" s="171" t="s">
        <v>837</v>
      </c>
      <c r="N4670" s="171" t="s">
        <v>843</v>
      </c>
      <c r="O4670" s="171" t="s">
        <v>841</v>
      </c>
      <c r="P4670" s="171" t="s">
        <v>842</v>
      </c>
    </row>
    <row r="4671" spans="11:16">
      <c r="K4671" s="339">
        <v>50357</v>
      </c>
      <c r="L4671" s="171" t="s">
        <v>838</v>
      </c>
      <c r="N4671" s="171" t="s">
        <v>843</v>
      </c>
      <c r="O4671" s="171" t="s">
        <v>770</v>
      </c>
      <c r="P4671" s="171" t="s">
        <v>842</v>
      </c>
    </row>
    <row r="4672" spans="11:16">
      <c r="K4672" s="339">
        <v>50358</v>
      </c>
      <c r="L4672" s="171" t="s">
        <v>839</v>
      </c>
      <c r="N4672" s="171" t="s">
        <v>843</v>
      </c>
      <c r="O4672" s="171" t="s">
        <v>841</v>
      </c>
      <c r="P4672" s="171" t="s">
        <v>842</v>
      </c>
    </row>
    <row r="4673" spans="11:16">
      <c r="K4673" s="339">
        <v>50359</v>
      </c>
      <c r="L4673" s="171" t="s">
        <v>840</v>
      </c>
      <c r="N4673" s="171" t="s">
        <v>843</v>
      </c>
      <c r="O4673" s="171" t="s">
        <v>770</v>
      </c>
      <c r="P4673" s="171" t="s">
        <v>842</v>
      </c>
    </row>
    <row r="4674" spans="11:16">
      <c r="K4674" s="339">
        <v>50360</v>
      </c>
      <c r="L4674" s="171" t="s">
        <v>833</v>
      </c>
      <c r="N4674" s="171" t="s">
        <v>842</v>
      </c>
      <c r="O4674" s="171" t="s">
        <v>843</v>
      </c>
      <c r="P4674" s="171" t="s">
        <v>841</v>
      </c>
    </row>
    <row r="4675" spans="11:16">
      <c r="K4675" s="339">
        <v>50361</v>
      </c>
      <c r="L4675" s="171" t="s">
        <v>835</v>
      </c>
      <c r="N4675" s="171" t="s">
        <v>842</v>
      </c>
      <c r="O4675" s="171" t="s">
        <v>843</v>
      </c>
      <c r="P4675" s="171" t="s">
        <v>841</v>
      </c>
    </row>
    <row r="4676" spans="11:16">
      <c r="K4676" s="339">
        <v>50362</v>
      </c>
      <c r="L4676" s="171" t="s">
        <v>836</v>
      </c>
      <c r="N4676" s="171" t="s">
        <v>842</v>
      </c>
      <c r="O4676" s="171" t="s">
        <v>843</v>
      </c>
      <c r="P4676" s="171" t="s">
        <v>841</v>
      </c>
    </row>
    <row r="4677" spans="11:16">
      <c r="K4677" s="339">
        <v>50363</v>
      </c>
      <c r="L4677" s="171" t="s">
        <v>837</v>
      </c>
      <c r="N4677" s="171" t="s">
        <v>842</v>
      </c>
      <c r="O4677" s="171" t="s">
        <v>772</v>
      </c>
      <c r="P4677" s="171" t="s">
        <v>841</v>
      </c>
    </row>
    <row r="4678" spans="11:16">
      <c r="K4678" s="339">
        <v>50364</v>
      </c>
      <c r="L4678" s="171" t="s">
        <v>838</v>
      </c>
      <c r="N4678" s="171" t="s">
        <v>842</v>
      </c>
      <c r="O4678" s="171" t="s">
        <v>843</v>
      </c>
      <c r="P4678" s="171" t="s">
        <v>841</v>
      </c>
    </row>
    <row r="4679" spans="11:16">
      <c r="K4679" s="339">
        <v>50365</v>
      </c>
      <c r="L4679" s="171" t="s">
        <v>839</v>
      </c>
      <c r="N4679" s="171" t="s">
        <v>842</v>
      </c>
      <c r="O4679" s="171" t="s">
        <v>843</v>
      </c>
      <c r="P4679" s="171" t="s">
        <v>841</v>
      </c>
    </row>
    <row r="4680" spans="11:16">
      <c r="K4680" s="339">
        <v>50366</v>
      </c>
      <c r="L4680" s="171" t="s">
        <v>840</v>
      </c>
      <c r="N4680" s="171" t="s">
        <v>842</v>
      </c>
      <c r="O4680" s="171" t="s">
        <v>772</v>
      </c>
      <c r="P4680" s="171" t="s">
        <v>841</v>
      </c>
    </row>
    <row r="4681" spans="11:16">
      <c r="K4681" s="339">
        <v>50367</v>
      </c>
      <c r="L4681" s="171" t="s">
        <v>833</v>
      </c>
      <c r="N4681" s="171" t="s">
        <v>841</v>
      </c>
      <c r="O4681" s="171" t="s">
        <v>842</v>
      </c>
      <c r="P4681" s="171" t="s">
        <v>843</v>
      </c>
    </row>
    <row r="4682" spans="11:16">
      <c r="K4682" s="339">
        <v>50368</v>
      </c>
      <c r="L4682" s="171" t="s">
        <v>835</v>
      </c>
      <c r="N4682" s="171" t="s">
        <v>841</v>
      </c>
      <c r="O4682" s="171" t="s">
        <v>842</v>
      </c>
      <c r="P4682" s="171" t="s">
        <v>843</v>
      </c>
    </row>
    <row r="4683" spans="11:16">
      <c r="K4683" s="339">
        <v>50369</v>
      </c>
      <c r="L4683" s="171" t="s">
        <v>836</v>
      </c>
      <c r="N4683" s="171" t="s">
        <v>841</v>
      </c>
      <c r="O4683" s="171" t="s">
        <v>842</v>
      </c>
      <c r="P4683" s="171" t="s">
        <v>843</v>
      </c>
    </row>
    <row r="4684" spans="11:16">
      <c r="K4684" s="339">
        <v>50370</v>
      </c>
      <c r="L4684" s="171" t="s">
        <v>837</v>
      </c>
      <c r="N4684" s="171" t="s">
        <v>841</v>
      </c>
      <c r="O4684" s="171" t="s">
        <v>842</v>
      </c>
      <c r="P4684" s="171" t="s">
        <v>843</v>
      </c>
    </row>
    <row r="4685" spans="11:16">
      <c r="K4685" s="339">
        <v>50371</v>
      </c>
      <c r="L4685" s="171" t="s">
        <v>838</v>
      </c>
      <c r="N4685" s="171" t="s">
        <v>841</v>
      </c>
      <c r="O4685" s="171" t="s">
        <v>842</v>
      </c>
      <c r="P4685" s="171" t="s">
        <v>843</v>
      </c>
    </row>
    <row r="4686" spans="11:16">
      <c r="K4686" s="339">
        <v>50372</v>
      </c>
      <c r="L4686" s="171" t="s">
        <v>839</v>
      </c>
      <c r="N4686" s="171" t="s">
        <v>841</v>
      </c>
      <c r="O4686" s="171" t="s">
        <v>771</v>
      </c>
      <c r="P4686" s="171" t="s">
        <v>772</v>
      </c>
    </row>
    <row r="4687" spans="11:16">
      <c r="K4687" s="339">
        <v>50373</v>
      </c>
      <c r="L4687" s="171" t="s">
        <v>840</v>
      </c>
      <c r="N4687" s="171" t="s">
        <v>841</v>
      </c>
      <c r="O4687" s="171" t="s">
        <v>842</v>
      </c>
      <c r="P4687" s="171" t="s">
        <v>843</v>
      </c>
    </row>
    <row r="4688" spans="11:16">
      <c r="K4688" s="339">
        <v>50374</v>
      </c>
      <c r="L4688" s="171" t="s">
        <v>833</v>
      </c>
      <c r="N4688" s="171" t="s">
        <v>843</v>
      </c>
      <c r="O4688" s="171" t="s">
        <v>841</v>
      </c>
      <c r="P4688" s="171" t="s">
        <v>842</v>
      </c>
    </row>
    <row r="4689" spans="11:16">
      <c r="K4689" s="339">
        <v>50375</v>
      </c>
      <c r="L4689" s="171" t="s">
        <v>835</v>
      </c>
      <c r="N4689" s="171" t="s">
        <v>843</v>
      </c>
      <c r="O4689" s="171" t="s">
        <v>770</v>
      </c>
      <c r="P4689" s="171" t="s">
        <v>842</v>
      </c>
    </row>
    <row r="4690" spans="11:16">
      <c r="K4690" s="339">
        <v>50376</v>
      </c>
      <c r="L4690" s="171" t="s">
        <v>836</v>
      </c>
      <c r="N4690" s="171" t="s">
        <v>843</v>
      </c>
      <c r="O4690" s="171" t="s">
        <v>841</v>
      </c>
      <c r="P4690" s="171" t="s">
        <v>842</v>
      </c>
    </row>
    <row r="4691" spans="11:16">
      <c r="K4691" s="339">
        <v>50377</v>
      </c>
      <c r="L4691" s="171" t="s">
        <v>837</v>
      </c>
      <c r="N4691" s="171" t="s">
        <v>843</v>
      </c>
      <c r="O4691" s="171" t="s">
        <v>841</v>
      </c>
      <c r="P4691" s="171" t="s">
        <v>842</v>
      </c>
    </row>
    <row r="4692" spans="11:16">
      <c r="K4692" s="339">
        <v>50378</v>
      </c>
      <c r="L4692" s="171" t="s">
        <v>838</v>
      </c>
      <c r="N4692" s="171" t="s">
        <v>843</v>
      </c>
      <c r="O4692" s="171" t="s">
        <v>841</v>
      </c>
      <c r="P4692" s="171" t="s">
        <v>771</v>
      </c>
    </row>
    <row r="4693" spans="11:16">
      <c r="K4693" s="339">
        <v>50379</v>
      </c>
      <c r="L4693" s="171" t="s">
        <v>839</v>
      </c>
      <c r="N4693" s="171" t="s">
        <v>772</v>
      </c>
      <c r="O4693" s="171" t="s">
        <v>841</v>
      </c>
      <c r="P4693" s="171" t="s">
        <v>842</v>
      </c>
    </row>
    <row r="4694" spans="11:16">
      <c r="K4694" s="339">
        <v>50380</v>
      </c>
      <c r="L4694" s="171" t="s">
        <v>840</v>
      </c>
      <c r="N4694" s="171" t="s">
        <v>843</v>
      </c>
      <c r="O4694" s="171" t="s">
        <v>841</v>
      </c>
      <c r="P4694" s="171" t="s">
        <v>842</v>
      </c>
    </row>
    <row r="4695" spans="11:16">
      <c r="K4695" s="339">
        <v>50381</v>
      </c>
      <c r="L4695" s="171" t="s">
        <v>833</v>
      </c>
      <c r="N4695" s="171" t="s">
        <v>842</v>
      </c>
      <c r="O4695" s="171" t="s">
        <v>843</v>
      </c>
      <c r="P4695" s="171" t="s">
        <v>841</v>
      </c>
    </row>
    <row r="4696" spans="11:16">
      <c r="K4696" s="339">
        <v>50382</v>
      </c>
      <c r="L4696" s="171" t="s">
        <v>835</v>
      </c>
      <c r="N4696" s="171" t="s">
        <v>842</v>
      </c>
      <c r="O4696" s="171" t="s">
        <v>843</v>
      </c>
      <c r="P4696" s="171" t="s">
        <v>841</v>
      </c>
    </row>
    <row r="4697" spans="11:16">
      <c r="K4697" s="339">
        <v>50383</v>
      </c>
      <c r="L4697" s="171" t="s">
        <v>836</v>
      </c>
      <c r="N4697" s="171" t="s">
        <v>842</v>
      </c>
      <c r="O4697" s="171" t="s">
        <v>772</v>
      </c>
      <c r="P4697" s="171" t="s">
        <v>841</v>
      </c>
    </row>
    <row r="4698" spans="11:16">
      <c r="K4698" s="339">
        <v>50384</v>
      </c>
      <c r="L4698" s="171" t="s">
        <v>837</v>
      </c>
      <c r="N4698" s="171" t="s">
        <v>842</v>
      </c>
      <c r="O4698" s="171" t="s">
        <v>772</v>
      </c>
      <c r="P4698" s="171" t="s">
        <v>841</v>
      </c>
    </row>
    <row r="4699" spans="11:16">
      <c r="K4699" s="339">
        <v>50385</v>
      </c>
      <c r="L4699" s="171" t="s">
        <v>838</v>
      </c>
      <c r="N4699" s="171" t="s">
        <v>842</v>
      </c>
      <c r="O4699" s="171" t="s">
        <v>843</v>
      </c>
      <c r="P4699" s="171" t="s">
        <v>841</v>
      </c>
    </row>
    <row r="4700" spans="11:16">
      <c r="K4700" s="339">
        <v>50386</v>
      </c>
      <c r="L4700" s="171" t="s">
        <v>839</v>
      </c>
      <c r="N4700" s="171" t="s">
        <v>842</v>
      </c>
      <c r="O4700" s="171" t="s">
        <v>843</v>
      </c>
      <c r="P4700" s="171" t="s">
        <v>841</v>
      </c>
    </row>
    <row r="4701" spans="11:16">
      <c r="K4701" s="339">
        <v>50387</v>
      </c>
      <c r="L4701" s="171" t="s">
        <v>840</v>
      </c>
      <c r="N4701" s="171" t="s">
        <v>842</v>
      </c>
      <c r="O4701" s="171" t="s">
        <v>843</v>
      </c>
      <c r="P4701" s="171" t="s">
        <v>841</v>
      </c>
    </row>
    <row r="4702" spans="11:16">
      <c r="K4702" s="339">
        <v>50388</v>
      </c>
      <c r="L4702" s="171" t="s">
        <v>833</v>
      </c>
      <c r="N4702" s="171" t="s">
        <v>841</v>
      </c>
      <c r="O4702" s="171" t="s">
        <v>771</v>
      </c>
      <c r="P4702" s="171" t="s">
        <v>843</v>
      </c>
    </row>
    <row r="4703" spans="11:16">
      <c r="K4703" s="339">
        <v>50389</v>
      </c>
      <c r="L4703" s="171" t="s">
        <v>835</v>
      </c>
      <c r="N4703" s="171" t="s">
        <v>841</v>
      </c>
      <c r="O4703" s="171" t="s">
        <v>842</v>
      </c>
      <c r="P4703" s="171" t="s">
        <v>843</v>
      </c>
    </row>
    <row r="4704" spans="11:16">
      <c r="K4704" s="339">
        <v>50390</v>
      </c>
      <c r="L4704" s="171" t="s">
        <v>836</v>
      </c>
      <c r="N4704" s="171" t="s">
        <v>841</v>
      </c>
      <c r="O4704" s="171" t="s">
        <v>842</v>
      </c>
      <c r="P4704" s="171" t="s">
        <v>843</v>
      </c>
    </row>
    <row r="4705" spans="11:16">
      <c r="K4705" s="339">
        <v>50391</v>
      </c>
      <c r="L4705" s="171" t="s">
        <v>837</v>
      </c>
      <c r="N4705" s="171" t="s">
        <v>841</v>
      </c>
      <c r="O4705" s="171" t="s">
        <v>842</v>
      </c>
      <c r="P4705" s="171" t="s">
        <v>843</v>
      </c>
    </row>
    <row r="4706" spans="11:16">
      <c r="K4706" s="339">
        <v>50392</v>
      </c>
      <c r="L4706" s="171" t="s">
        <v>838</v>
      </c>
      <c r="N4706" s="171" t="s">
        <v>841</v>
      </c>
      <c r="O4706" s="171" t="s">
        <v>842</v>
      </c>
      <c r="P4706" s="171" t="s">
        <v>772</v>
      </c>
    </row>
    <row r="4707" spans="11:16">
      <c r="K4707" s="339">
        <v>50393</v>
      </c>
      <c r="L4707" s="171" t="s">
        <v>839</v>
      </c>
      <c r="N4707" s="171" t="s">
        <v>841</v>
      </c>
      <c r="O4707" s="171" t="s">
        <v>842</v>
      </c>
      <c r="P4707" s="171" t="s">
        <v>843</v>
      </c>
    </row>
    <row r="4708" spans="11:16">
      <c r="K4708" s="339">
        <v>50394</v>
      </c>
      <c r="L4708" s="171" t="s">
        <v>840</v>
      </c>
      <c r="N4708" s="171" t="s">
        <v>841</v>
      </c>
      <c r="O4708" s="171" t="s">
        <v>842</v>
      </c>
      <c r="P4708" s="171" t="s">
        <v>843</v>
      </c>
    </row>
    <row r="4709" spans="11:16">
      <c r="K4709" s="339">
        <v>50395</v>
      </c>
      <c r="L4709" s="171" t="s">
        <v>833</v>
      </c>
      <c r="N4709" s="171" t="s">
        <v>843</v>
      </c>
      <c r="O4709" s="171" t="s">
        <v>841</v>
      </c>
      <c r="P4709" s="171" t="s">
        <v>842</v>
      </c>
    </row>
    <row r="4710" spans="11:16">
      <c r="K4710" s="339">
        <v>50396</v>
      </c>
      <c r="L4710" s="171" t="s">
        <v>835</v>
      </c>
      <c r="N4710" s="171" t="s">
        <v>772</v>
      </c>
      <c r="O4710" s="171" t="s">
        <v>841</v>
      </c>
      <c r="P4710" s="171" t="s">
        <v>842</v>
      </c>
    </row>
    <row r="4711" spans="11:16">
      <c r="K4711" s="339">
        <v>50397</v>
      </c>
      <c r="L4711" s="171" t="s">
        <v>836</v>
      </c>
      <c r="N4711" s="171" t="s">
        <v>772</v>
      </c>
      <c r="O4711" s="171" t="s">
        <v>841</v>
      </c>
      <c r="P4711" s="171" t="s">
        <v>842</v>
      </c>
    </row>
    <row r="4712" spans="11:16">
      <c r="K4712" s="339">
        <v>50398</v>
      </c>
      <c r="L4712" s="171" t="s">
        <v>837</v>
      </c>
      <c r="N4712" s="171" t="s">
        <v>843</v>
      </c>
      <c r="O4712" s="171" t="s">
        <v>841</v>
      </c>
      <c r="P4712" s="171" t="s">
        <v>771</v>
      </c>
    </row>
    <row r="4713" spans="11:16">
      <c r="K4713" s="339">
        <v>50399</v>
      </c>
      <c r="L4713" s="171" t="s">
        <v>838</v>
      </c>
      <c r="N4713" s="171" t="s">
        <v>772</v>
      </c>
      <c r="O4713" s="171" t="s">
        <v>841</v>
      </c>
      <c r="P4713" s="171" t="s">
        <v>771</v>
      </c>
    </row>
    <row r="4714" spans="11:16">
      <c r="K4714" s="339">
        <v>50400</v>
      </c>
      <c r="L4714" s="171" t="s">
        <v>839</v>
      </c>
      <c r="N4714" s="171" t="s">
        <v>843</v>
      </c>
      <c r="O4714" s="171" t="s">
        <v>841</v>
      </c>
      <c r="P4714" s="171" t="s">
        <v>771</v>
      </c>
    </row>
    <row r="4715" spans="11:16">
      <c r="K4715" s="339">
        <v>50401</v>
      </c>
      <c r="L4715" s="171" t="s">
        <v>840</v>
      </c>
      <c r="N4715" s="171" t="s">
        <v>843</v>
      </c>
      <c r="O4715" s="171" t="s">
        <v>841</v>
      </c>
      <c r="P4715" s="171" t="s">
        <v>842</v>
      </c>
    </row>
    <row r="4716" spans="11:16">
      <c r="K4716" s="339">
        <v>50402</v>
      </c>
      <c r="L4716" s="171" t="s">
        <v>833</v>
      </c>
      <c r="N4716" s="171" t="s">
        <v>842</v>
      </c>
      <c r="O4716" s="171" t="s">
        <v>843</v>
      </c>
      <c r="P4716" s="171" t="s">
        <v>841</v>
      </c>
    </row>
    <row r="4717" spans="11:16">
      <c r="K4717" s="339">
        <v>50403</v>
      </c>
      <c r="L4717" s="171" t="s">
        <v>835</v>
      </c>
      <c r="N4717" s="171" t="s">
        <v>842</v>
      </c>
      <c r="O4717" s="171" t="s">
        <v>843</v>
      </c>
      <c r="P4717" s="171" t="s">
        <v>841</v>
      </c>
    </row>
    <row r="4718" spans="11:16">
      <c r="K4718" s="339">
        <v>50404</v>
      </c>
      <c r="L4718" s="171" t="s">
        <v>836</v>
      </c>
      <c r="N4718" s="171" t="s">
        <v>771</v>
      </c>
      <c r="O4718" s="171" t="s">
        <v>843</v>
      </c>
      <c r="P4718" s="171" t="s">
        <v>841</v>
      </c>
    </row>
    <row r="4719" spans="11:16">
      <c r="K4719" s="339">
        <v>50405</v>
      </c>
      <c r="L4719" s="171" t="s">
        <v>837</v>
      </c>
      <c r="N4719" s="171" t="s">
        <v>842</v>
      </c>
      <c r="O4719" s="171" t="s">
        <v>843</v>
      </c>
      <c r="P4719" s="171" t="s">
        <v>841</v>
      </c>
    </row>
    <row r="4720" spans="11:16">
      <c r="K4720" s="339">
        <v>50406</v>
      </c>
      <c r="L4720" s="171" t="s">
        <v>838</v>
      </c>
      <c r="N4720" s="171" t="s">
        <v>842</v>
      </c>
      <c r="O4720" s="171" t="s">
        <v>843</v>
      </c>
      <c r="P4720" s="171" t="s">
        <v>841</v>
      </c>
    </row>
    <row r="4721" spans="11:16">
      <c r="K4721" s="339">
        <v>50407</v>
      </c>
      <c r="L4721" s="171" t="s">
        <v>839</v>
      </c>
      <c r="N4721" s="171" t="s">
        <v>842</v>
      </c>
      <c r="O4721" s="171" t="s">
        <v>843</v>
      </c>
      <c r="P4721" s="171" t="s">
        <v>841</v>
      </c>
    </row>
    <row r="4722" spans="11:16">
      <c r="K4722" s="339">
        <v>50408</v>
      </c>
      <c r="L4722" s="171" t="s">
        <v>840</v>
      </c>
      <c r="N4722" s="171" t="s">
        <v>771</v>
      </c>
      <c r="O4722" s="171" t="s">
        <v>843</v>
      </c>
      <c r="P4722" s="171" t="s">
        <v>841</v>
      </c>
    </row>
    <row r="4723" spans="11:16">
      <c r="K4723" s="339">
        <v>50409</v>
      </c>
      <c r="L4723" s="171" t="s">
        <v>833</v>
      </c>
      <c r="N4723" s="171" t="s">
        <v>841</v>
      </c>
      <c r="O4723" s="171" t="s">
        <v>842</v>
      </c>
      <c r="P4723" s="171" t="s">
        <v>843</v>
      </c>
    </row>
    <row r="4724" spans="11:16">
      <c r="K4724" s="339">
        <v>50410</v>
      </c>
      <c r="L4724" s="171" t="s">
        <v>835</v>
      </c>
      <c r="N4724" s="171" t="s">
        <v>841</v>
      </c>
      <c r="O4724" s="171" t="s">
        <v>842</v>
      </c>
      <c r="P4724" s="171" t="s">
        <v>843</v>
      </c>
    </row>
    <row r="4725" spans="11:16">
      <c r="K4725" s="339">
        <v>50411</v>
      </c>
      <c r="L4725" s="171" t="s">
        <v>836</v>
      </c>
      <c r="N4725" s="171" t="s">
        <v>841</v>
      </c>
      <c r="O4725" s="171" t="s">
        <v>842</v>
      </c>
      <c r="P4725" s="171" t="s">
        <v>843</v>
      </c>
    </row>
    <row r="4726" spans="11:16">
      <c r="K4726" s="339">
        <v>50412</v>
      </c>
      <c r="L4726" s="171" t="s">
        <v>837</v>
      </c>
      <c r="N4726" s="171" t="s">
        <v>841</v>
      </c>
      <c r="O4726" s="171" t="s">
        <v>842</v>
      </c>
      <c r="P4726" s="171" t="s">
        <v>843</v>
      </c>
    </row>
    <row r="4727" spans="11:16">
      <c r="K4727" s="339">
        <v>50413</v>
      </c>
      <c r="L4727" s="171" t="s">
        <v>838</v>
      </c>
      <c r="N4727" s="171" t="s">
        <v>841</v>
      </c>
      <c r="O4727" s="171" t="s">
        <v>842</v>
      </c>
      <c r="P4727" s="171" t="s">
        <v>843</v>
      </c>
    </row>
    <row r="4728" spans="11:16">
      <c r="K4728" s="339">
        <v>50414</v>
      </c>
      <c r="L4728" s="171" t="s">
        <v>839</v>
      </c>
      <c r="N4728" s="171" t="s">
        <v>841</v>
      </c>
      <c r="O4728" s="171" t="s">
        <v>842</v>
      </c>
      <c r="P4728" s="171" t="s">
        <v>843</v>
      </c>
    </row>
    <row r="4729" spans="11:16">
      <c r="K4729" s="339">
        <v>50415</v>
      </c>
      <c r="L4729" s="171" t="s">
        <v>840</v>
      </c>
      <c r="N4729" s="171" t="s">
        <v>841</v>
      </c>
      <c r="O4729" s="171" t="s">
        <v>842</v>
      </c>
      <c r="P4729" s="171" t="s">
        <v>772</v>
      </c>
    </row>
    <row r="4730" spans="11:16">
      <c r="K4730" s="339">
        <v>50416</v>
      </c>
      <c r="L4730" s="171" t="s">
        <v>833</v>
      </c>
      <c r="N4730" s="171" t="s">
        <v>843</v>
      </c>
      <c r="O4730" s="171" t="s">
        <v>841</v>
      </c>
      <c r="P4730" s="171" t="s">
        <v>842</v>
      </c>
    </row>
    <row r="4731" spans="11:16">
      <c r="K4731" s="339">
        <v>50417</v>
      </c>
      <c r="L4731" s="171" t="s">
        <v>835</v>
      </c>
      <c r="N4731" s="171" t="s">
        <v>843</v>
      </c>
      <c r="O4731" s="171" t="s">
        <v>841</v>
      </c>
      <c r="P4731" s="171" t="s">
        <v>771</v>
      </c>
    </row>
    <row r="4732" spans="11:16">
      <c r="K4732" s="339">
        <v>50418</v>
      </c>
      <c r="L4732" s="171" t="s">
        <v>836</v>
      </c>
      <c r="N4732" s="171" t="s">
        <v>843</v>
      </c>
      <c r="O4732" s="171" t="s">
        <v>841</v>
      </c>
      <c r="P4732" s="171" t="s">
        <v>842</v>
      </c>
    </row>
    <row r="4733" spans="11:16">
      <c r="K4733" s="339">
        <v>50419</v>
      </c>
      <c r="L4733" s="171" t="s">
        <v>837</v>
      </c>
      <c r="N4733" s="171" t="s">
        <v>843</v>
      </c>
      <c r="O4733" s="171" t="s">
        <v>841</v>
      </c>
      <c r="P4733" s="171" t="s">
        <v>842</v>
      </c>
    </row>
    <row r="4734" spans="11:16">
      <c r="K4734" s="339">
        <v>50420</v>
      </c>
      <c r="L4734" s="171" t="s">
        <v>838</v>
      </c>
      <c r="N4734" s="171" t="s">
        <v>843</v>
      </c>
      <c r="O4734" s="171" t="s">
        <v>841</v>
      </c>
      <c r="P4734" s="171" t="s">
        <v>842</v>
      </c>
    </row>
    <row r="4735" spans="11:16">
      <c r="K4735" s="339">
        <v>50421</v>
      </c>
      <c r="L4735" s="171" t="s">
        <v>839</v>
      </c>
      <c r="N4735" s="171" t="s">
        <v>843</v>
      </c>
      <c r="O4735" s="171" t="s">
        <v>841</v>
      </c>
      <c r="P4735" s="171" t="s">
        <v>771</v>
      </c>
    </row>
    <row r="4736" spans="11:16">
      <c r="K4736" s="339">
        <v>50422</v>
      </c>
      <c r="L4736" s="171" t="s">
        <v>840</v>
      </c>
      <c r="N4736" s="171" t="s">
        <v>843</v>
      </c>
      <c r="O4736" s="171" t="s">
        <v>841</v>
      </c>
      <c r="P4736" s="171" t="s">
        <v>842</v>
      </c>
    </row>
    <row r="4737" spans="11:16">
      <c r="K4737" s="339">
        <v>50423</v>
      </c>
      <c r="L4737" s="171" t="s">
        <v>833</v>
      </c>
      <c r="N4737" s="171" t="s">
        <v>842</v>
      </c>
      <c r="O4737" s="171" t="s">
        <v>843</v>
      </c>
      <c r="P4737" s="171" t="s">
        <v>841</v>
      </c>
    </row>
    <row r="4738" spans="11:16">
      <c r="K4738" s="339">
        <v>50424</v>
      </c>
      <c r="L4738" s="171" t="s">
        <v>835</v>
      </c>
      <c r="N4738" s="171" t="s">
        <v>842</v>
      </c>
      <c r="O4738" s="171" t="s">
        <v>843</v>
      </c>
      <c r="P4738" s="171" t="s">
        <v>770</v>
      </c>
    </row>
    <row r="4739" spans="11:16">
      <c r="K4739" s="339">
        <v>50425</v>
      </c>
      <c r="L4739" s="171" t="s">
        <v>836</v>
      </c>
      <c r="N4739" s="171" t="s">
        <v>842</v>
      </c>
      <c r="O4739" s="171" t="s">
        <v>843</v>
      </c>
      <c r="P4739" s="171" t="s">
        <v>841</v>
      </c>
    </row>
    <row r="4740" spans="11:16">
      <c r="K4740" s="339">
        <v>50426</v>
      </c>
      <c r="L4740" s="171" t="s">
        <v>837</v>
      </c>
      <c r="N4740" s="171" t="s">
        <v>842</v>
      </c>
      <c r="O4740" s="171" t="s">
        <v>843</v>
      </c>
      <c r="P4740" s="171" t="s">
        <v>841</v>
      </c>
    </row>
    <row r="4741" spans="11:16">
      <c r="K4741" s="339">
        <v>50427</v>
      </c>
      <c r="L4741" s="171" t="s">
        <v>838</v>
      </c>
      <c r="N4741" s="171" t="s">
        <v>842</v>
      </c>
      <c r="O4741" s="171" t="s">
        <v>843</v>
      </c>
      <c r="P4741" s="171" t="s">
        <v>841</v>
      </c>
    </row>
    <row r="4742" spans="11:16">
      <c r="K4742" s="339">
        <v>50428</v>
      </c>
      <c r="L4742" s="171" t="s">
        <v>839</v>
      </c>
      <c r="N4742" s="171" t="s">
        <v>842</v>
      </c>
      <c r="O4742" s="171" t="s">
        <v>843</v>
      </c>
      <c r="P4742" s="171" t="s">
        <v>841</v>
      </c>
    </row>
    <row r="4743" spans="11:16">
      <c r="K4743" s="339">
        <v>50429</v>
      </c>
      <c r="L4743" s="171" t="s">
        <v>840</v>
      </c>
      <c r="N4743" s="171" t="s">
        <v>842</v>
      </c>
      <c r="O4743" s="171" t="s">
        <v>843</v>
      </c>
      <c r="P4743" s="171" t="s">
        <v>841</v>
      </c>
    </row>
    <row r="4744" spans="11:16">
      <c r="K4744" s="339">
        <v>50430</v>
      </c>
      <c r="L4744" s="171" t="s">
        <v>833</v>
      </c>
      <c r="N4744" s="171" t="s">
        <v>841</v>
      </c>
      <c r="O4744" s="171" t="s">
        <v>842</v>
      </c>
      <c r="P4744" s="171" t="s">
        <v>772</v>
      </c>
    </row>
    <row r="4745" spans="11:16">
      <c r="K4745" s="339">
        <v>50431</v>
      </c>
      <c r="L4745" s="171" t="s">
        <v>835</v>
      </c>
      <c r="N4745" s="171" t="s">
        <v>770</v>
      </c>
      <c r="O4745" s="171" t="s">
        <v>842</v>
      </c>
      <c r="P4745" s="171" t="s">
        <v>843</v>
      </c>
    </row>
    <row r="4746" spans="11:16">
      <c r="K4746" s="339">
        <v>50432</v>
      </c>
      <c r="L4746" s="171" t="s">
        <v>836</v>
      </c>
      <c r="N4746" s="171" t="s">
        <v>841</v>
      </c>
      <c r="O4746" s="171" t="s">
        <v>842</v>
      </c>
      <c r="P4746" s="171" t="s">
        <v>843</v>
      </c>
    </row>
    <row r="4747" spans="11:16">
      <c r="K4747" s="339">
        <v>50433</v>
      </c>
      <c r="L4747" s="171" t="s">
        <v>837</v>
      </c>
      <c r="N4747" s="171" t="s">
        <v>841</v>
      </c>
      <c r="O4747" s="171" t="s">
        <v>842</v>
      </c>
      <c r="P4747" s="171" t="s">
        <v>772</v>
      </c>
    </row>
    <row r="4748" spans="11:16">
      <c r="K4748" s="339">
        <v>50434</v>
      </c>
      <c r="L4748" s="171" t="s">
        <v>838</v>
      </c>
      <c r="N4748" s="171" t="s">
        <v>841</v>
      </c>
      <c r="O4748" s="171" t="s">
        <v>842</v>
      </c>
      <c r="P4748" s="171" t="s">
        <v>843</v>
      </c>
    </row>
    <row r="4749" spans="11:16">
      <c r="K4749" s="339">
        <v>50435</v>
      </c>
      <c r="L4749" s="171" t="s">
        <v>839</v>
      </c>
      <c r="N4749" s="171" t="s">
        <v>841</v>
      </c>
      <c r="O4749" s="171" t="s">
        <v>842</v>
      </c>
      <c r="P4749" s="171" t="s">
        <v>843</v>
      </c>
    </row>
    <row r="4750" spans="11:16">
      <c r="K4750" s="339">
        <v>50436</v>
      </c>
      <c r="L4750" s="171" t="s">
        <v>840</v>
      </c>
      <c r="N4750" s="171" t="s">
        <v>841</v>
      </c>
      <c r="O4750" s="171" t="s">
        <v>842</v>
      </c>
      <c r="P4750" s="171" t="s">
        <v>843</v>
      </c>
    </row>
    <row r="4751" spans="11:16">
      <c r="K4751" s="339">
        <v>50437</v>
      </c>
      <c r="L4751" s="171" t="s">
        <v>833</v>
      </c>
      <c r="N4751" s="171" t="s">
        <v>772</v>
      </c>
      <c r="O4751" s="171" t="s">
        <v>770</v>
      </c>
      <c r="P4751" s="171" t="s">
        <v>842</v>
      </c>
    </row>
    <row r="4752" spans="11:16">
      <c r="K4752" s="339">
        <v>50438</v>
      </c>
      <c r="L4752" s="171" t="s">
        <v>835</v>
      </c>
      <c r="N4752" s="171" t="s">
        <v>843</v>
      </c>
      <c r="O4752" s="171" t="s">
        <v>841</v>
      </c>
      <c r="P4752" s="171" t="s">
        <v>842</v>
      </c>
    </row>
    <row r="4753" spans="11:16">
      <c r="K4753" s="339">
        <v>50439</v>
      </c>
      <c r="L4753" s="171" t="s">
        <v>836</v>
      </c>
      <c r="N4753" s="171" t="s">
        <v>843</v>
      </c>
      <c r="O4753" s="171" t="s">
        <v>841</v>
      </c>
      <c r="P4753" s="171" t="s">
        <v>842</v>
      </c>
    </row>
    <row r="4754" spans="11:16">
      <c r="K4754" s="339">
        <v>50440</v>
      </c>
      <c r="L4754" s="171" t="s">
        <v>837</v>
      </c>
      <c r="N4754" s="171" t="s">
        <v>772</v>
      </c>
      <c r="O4754" s="171" t="s">
        <v>841</v>
      </c>
      <c r="P4754" s="171" t="s">
        <v>842</v>
      </c>
    </row>
    <row r="4755" spans="11:16">
      <c r="K4755" s="339">
        <v>50441</v>
      </c>
      <c r="L4755" s="171" t="s">
        <v>838</v>
      </c>
      <c r="N4755" s="171" t="s">
        <v>843</v>
      </c>
      <c r="O4755" s="171" t="s">
        <v>841</v>
      </c>
      <c r="P4755" s="171" t="s">
        <v>842</v>
      </c>
    </row>
    <row r="4756" spans="11:16">
      <c r="K4756" s="339">
        <v>50442</v>
      </c>
      <c r="L4756" s="171" t="s">
        <v>839</v>
      </c>
      <c r="N4756" s="171" t="s">
        <v>843</v>
      </c>
      <c r="O4756" s="171" t="s">
        <v>841</v>
      </c>
      <c r="P4756" s="171" t="s">
        <v>842</v>
      </c>
    </row>
    <row r="4757" spans="11:16">
      <c r="K4757" s="339">
        <v>50443</v>
      </c>
      <c r="L4757" s="171" t="s">
        <v>840</v>
      </c>
      <c r="N4757" s="171" t="s">
        <v>843</v>
      </c>
      <c r="O4757" s="171" t="s">
        <v>770</v>
      </c>
      <c r="P4757" s="171" t="s">
        <v>842</v>
      </c>
    </row>
    <row r="4758" spans="11:16">
      <c r="K4758" s="339">
        <v>50444</v>
      </c>
      <c r="L4758" s="171" t="s">
        <v>833</v>
      </c>
      <c r="N4758" s="171" t="s">
        <v>842</v>
      </c>
      <c r="O4758" s="171" t="s">
        <v>772</v>
      </c>
      <c r="P4758" s="171" t="s">
        <v>841</v>
      </c>
    </row>
    <row r="4759" spans="11:16">
      <c r="K4759" s="339">
        <v>50445</v>
      </c>
      <c r="L4759" s="171" t="s">
        <v>835</v>
      </c>
      <c r="N4759" s="171" t="s">
        <v>842</v>
      </c>
      <c r="O4759" s="171" t="s">
        <v>843</v>
      </c>
      <c r="P4759" s="171" t="s">
        <v>841</v>
      </c>
    </row>
    <row r="4760" spans="11:16">
      <c r="K4760" s="339">
        <v>50446</v>
      </c>
      <c r="L4760" s="171" t="s">
        <v>836</v>
      </c>
      <c r="N4760" s="171" t="s">
        <v>771</v>
      </c>
      <c r="O4760" s="171" t="s">
        <v>772</v>
      </c>
      <c r="P4760" s="171" t="s">
        <v>841</v>
      </c>
    </row>
    <row r="4761" spans="11:16">
      <c r="K4761" s="339">
        <v>50447</v>
      </c>
      <c r="L4761" s="171" t="s">
        <v>837</v>
      </c>
      <c r="N4761" s="171" t="s">
        <v>771</v>
      </c>
      <c r="O4761" s="171" t="s">
        <v>843</v>
      </c>
      <c r="P4761" s="171" t="s">
        <v>841</v>
      </c>
    </row>
    <row r="4762" spans="11:16">
      <c r="K4762" s="339">
        <v>50448</v>
      </c>
      <c r="L4762" s="171" t="s">
        <v>838</v>
      </c>
      <c r="N4762" s="171" t="s">
        <v>771</v>
      </c>
      <c r="O4762" s="171" t="s">
        <v>843</v>
      </c>
      <c r="P4762" s="171" t="s">
        <v>841</v>
      </c>
    </row>
    <row r="4763" spans="11:16">
      <c r="K4763" s="339">
        <v>50449</v>
      </c>
      <c r="L4763" s="171" t="s">
        <v>839</v>
      </c>
      <c r="N4763" s="171" t="s">
        <v>842</v>
      </c>
      <c r="O4763" s="171" t="s">
        <v>843</v>
      </c>
      <c r="P4763" s="171" t="s">
        <v>841</v>
      </c>
    </row>
    <row r="4764" spans="11:16">
      <c r="K4764" s="339">
        <v>50450</v>
      </c>
      <c r="L4764" s="171" t="s">
        <v>840</v>
      </c>
      <c r="N4764" s="171" t="s">
        <v>842</v>
      </c>
      <c r="O4764" s="171" t="s">
        <v>843</v>
      </c>
      <c r="P4764" s="171" t="s">
        <v>841</v>
      </c>
    </row>
    <row r="4765" spans="11:16">
      <c r="K4765" s="339">
        <v>50451</v>
      </c>
      <c r="L4765" s="171" t="s">
        <v>833</v>
      </c>
      <c r="N4765" s="171" t="s">
        <v>841</v>
      </c>
      <c r="O4765" s="171" t="s">
        <v>771</v>
      </c>
      <c r="P4765" s="171" t="s">
        <v>843</v>
      </c>
    </row>
    <row r="4766" spans="11:16">
      <c r="K4766" s="339">
        <v>50452</v>
      </c>
      <c r="L4766" s="171" t="s">
        <v>835</v>
      </c>
      <c r="N4766" s="171" t="s">
        <v>841</v>
      </c>
      <c r="O4766" s="171" t="s">
        <v>842</v>
      </c>
      <c r="P4766" s="171" t="s">
        <v>843</v>
      </c>
    </row>
    <row r="4767" spans="11:16">
      <c r="K4767" s="339">
        <v>50453</v>
      </c>
      <c r="L4767" s="171" t="s">
        <v>836</v>
      </c>
      <c r="N4767" s="171" t="s">
        <v>841</v>
      </c>
      <c r="O4767" s="171" t="s">
        <v>842</v>
      </c>
      <c r="P4767" s="171" t="s">
        <v>843</v>
      </c>
    </row>
    <row r="4768" spans="11:16">
      <c r="K4768" s="339">
        <v>50454</v>
      </c>
      <c r="L4768" s="171" t="s">
        <v>837</v>
      </c>
      <c r="N4768" s="171" t="s">
        <v>841</v>
      </c>
      <c r="O4768" s="171" t="s">
        <v>842</v>
      </c>
      <c r="P4768" s="171" t="s">
        <v>843</v>
      </c>
    </row>
    <row r="4769" spans="11:16">
      <c r="K4769" s="339">
        <v>50455</v>
      </c>
      <c r="L4769" s="171" t="s">
        <v>838</v>
      </c>
      <c r="N4769" s="171" t="s">
        <v>841</v>
      </c>
      <c r="O4769" s="171" t="s">
        <v>771</v>
      </c>
      <c r="P4769" s="171" t="s">
        <v>843</v>
      </c>
    </row>
    <row r="4770" spans="11:16">
      <c r="K4770" s="339">
        <v>50456</v>
      </c>
      <c r="L4770" s="171" t="s">
        <v>839</v>
      </c>
      <c r="N4770" s="171" t="s">
        <v>841</v>
      </c>
      <c r="O4770" s="171" t="s">
        <v>842</v>
      </c>
      <c r="P4770" s="171" t="s">
        <v>843</v>
      </c>
    </row>
    <row r="4771" spans="11:16">
      <c r="K4771" s="339">
        <v>50457</v>
      </c>
      <c r="L4771" s="171" t="s">
        <v>840</v>
      </c>
      <c r="N4771" s="171" t="s">
        <v>841</v>
      </c>
      <c r="O4771" s="171" t="s">
        <v>842</v>
      </c>
      <c r="P4771" s="171" t="s">
        <v>843</v>
      </c>
    </row>
    <row r="4772" spans="11:16">
      <c r="K4772" s="339">
        <v>50458</v>
      </c>
      <c r="L4772" s="171" t="s">
        <v>833</v>
      </c>
      <c r="N4772" s="171" t="s">
        <v>843</v>
      </c>
      <c r="O4772" s="171" t="s">
        <v>841</v>
      </c>
      <c r="P4772" s="171" t="s">
        <v>771</v>
      </c>
    </row>
    <row r="4773" spans="11:16">
      <c r="K4773" s="339">
        <v>50459</v>
      </c>
      <c r="L4773" s="171" t="s">
        <v>835</v>
      </c>
      <c r="N4773" s="171" t="s">
        <v>843</v>
      </c>
      <c r="O4773" s="171" t="s">
        <v>841</v>
      </c>
      <c r="P4773" s="171" t="s">
        <v>842</v>
      </c>
    </row>
    <row r="4774" spans="11:16">
      <c r="K4774" s="339">
        <v>50460</v>
      </c>
      <c r="L4774" s="171" t="s">
        <v>836</v>
      </c>
      <c r="N4774" s="171" t="s">
        <v>843</v>
      </c>
      <c r="O4774" s="171" t="s">
        <v>841</v>
      </c>
      <c r="P4774" s="171" t="s">
        <v>842</v>
      </c>
    </row>
    <row r="4775" spans="11:16">
      <c r="K4775" s="339">
        <v>50461</v>
      </c>
      <c r="L4775" s="171" t="s">
        <v>837</v>
      </c>
      <c r="N4775" s="171" t="s">
        <v>772</v>
      </c>
      <c r="O4775" s="171" t="s">
        <v>841</v>
      </c>
      <c r="P4775" s="171" t="s">
        <v>842</v>
      </c>
    </row>
    <row r="4776" spans="11:16">
      <c r="K4776" s="339">
        <v>50462</v>
      </c>
      <c r="L4776" s="171" t="s">
        <v>838</v>
      </c>
      <c r="N4776" s="171" t="s">
        <v>843</v>
      </c>
      <c r="O4776" s="171" t="s">
        <v>841</v>
      </c>
      <c r="P4776" s="171" t="s">
        <v>842</v>
      </c>
    </row>
    <row r="4777" spans="11:16">
      <c r="K4777" s="339">
        <v>50463</v>
      </c>
      <c r="L4777" s="171" t="s">
        <v>839</v>
      </c>
      <c r="N4777" s="171" t="s">
        <v>843</v>
      </c>
      <c r="O4777" s="171" t="s">
        <v>841</v>
      </c>
      <c r="P4777" s="171" t="s">
        <v>842</v>
      </c>
    </row>
    <row r="4778" spans="11:16">
      <c r="K4778" s="339">
        <v>50464</v>
      </c>
      <c r="L4778" s="171" t="s">
        <v>840</v>
      </c>
      <c r="N4778" s="171" t="s">
        <v>843</v>
      </c>
      <c r="O4778" s="171" t="s">
        <v>841</v>
      </c>
      <c r="P4778" s="171" t="s">
        <v>842</v>
      </c>
    </row>
    <row r="4779" spans="11:16">
      <c r="K4779" s="339">
        <v>50465</v>
      </c>
      <c r="L4779" s="171" t="s">
        <v>833</v>
      </c>
      <c r="N4779" s="171" t="s">
        <v>842</v>
      </c>
      <c r="O4779" s="171" t="s">
        <v>843</v>
      </c>
      <c r="P4779" s="171" t="s">
        <v>841</v>
      </c>
    </row>
    <row r="4780" spans="11:16">
      <c r="K4780" s="339">
        <v>50466</v>
      </c>
      <c r="L4780" s="171" t="s">
        <v>835</v>
      </c>
      <c r="N4780" s="171" t="s">
        <v>842</v>
      </c>
      <c r="O4780" s="171" t="s">
        <v>772</v>
      </c>
      <c r="P4780" s="171" t="s">
        <v>841</v>
      </c>
    </row>
    <row r="4781" spans="11:16">
      <c r="K4781" s="339">
        <v>50467</v>
      </c>
      <c r="L4781" s="171" t="s">
        <v>836</v>
      </c>
      <c r="N4781" s="171" t="s">
        <v>842</v>
      </c>
      <c r="O4781" s="171" t="s">
        <v>843</v>
      </c>
      <c r="P4781" s="171" t="s">
        <v>841</v>
      </c>
    </row>
    <row r="4782" spans="11:16">
      <c r="K4782" s="339">
        <v>50468</v>
      </c>
      <c r="L4782" s="171" t="s">
        <v>837</v>
      </c>
      <c r="N4782" s="171" t="s">
        <v>842</v>
      </c>
      <c r="O4782" s="171" t="s">
        <v>843</v>
      </c>
      <c r="P4782" s="171" t="s">
        <v>841</v>
      </c>
    </row>
    <row r="4783" spans="11:16">
      <c r="K4783" s="339">
        <v>50469</v>
      </c>
      <c r="L4783" s="171" t="s">
        <v>838</v>
      </c>
      <c r="N4783" s="171" t="s">
        <v>842</v>
      </c>
      <c r="O4783" s="171" t="s">
        <v>843</v>
      </c>
      <c r="P4783" s="171" t="s">
        <v>841</v>
      </c>
    </row>
    <row r="4784" spans="11:16">
      <c r="K4784" s="339">
        <v>50470</v>
      </c>
      <c r="L4784" s="171" t="s">
        <v>839</v>
      </c>
      <c r="N4784" s="171" t="s">
        <v>842</v>
      </c>
      <c r="O4784" s="171" t="s">
        <v>843</v>
      </c>
      <c r="P4784" s="171" t="s">
        <v>841</v>
      </c>
    </row>
    <row r="4785" spans="11:16">
      <c r="K4785" s="339">
        <v>50471</v>
      </c>
      <c r="L4785" s="171" t="s">
        <v>840</v>
      </c>
      <c r="N4785" s="171" t="s">
        <v>771</v>
      </c>
      <c r="O4785" s="171" t="s">
        <v>843</v>
      </c>
      <c r="P4785" s="171" t="s">
        <v>841</v>
      </c>
    </row>
    <row r="4786" spans="11:16">
      <c r="K4786" s="339">
        <v>50472</v>
      </c>
      <c r="L4786" s="171" t="s">
        <v>833</v>
      </c>
      <c r="N4786" s="171" t="s">
        <v>841</v>
      </c>
      <c r="O4786" s="171" t="s">
        <v>842</v>
      </c>
      <c r="P4786" s="171" t="s">
        <v>843</v>
      </c>
    </row>
    <row r="4787" spans="11:16">
      <c r="K4787" s="339">
        <v>50473</v>
      </c>
      <c r="L4787" s="171" t="s">
        <v>835</v>
      </c>
      <c r="N4787" s="171" t="s">
        <v>841</v>
      </c>
      <c r="O4787" s="171" t="s">
        <v>842</v>
      </c>
      <c r="P4787" s="171" t="s">
        <v>843</v>
      </c>
    </row>
    <row r="4788" spans="11:16">
      <c r="K4788" s="339">
        <v>50474</v>
      </c>
      <c r="L4788" s="171" t="s">
        <v>836</v>
      </c>
      <c r="N4788" s="171" t="s">
        <v>841</v>
      </c>
      <c r="O4788" s="171" t="s">
        <v>842</v>
      </c>
      <c r="P4788" s="171" t="s">
        <v>843</v>
      </c>
    </row>
    <row r="4789" spans="11:16">
      <c r="K4789" s="339">
        <v>50475</v>
      </c>
      <c r="L4789" s="171" t="s">
        <v>837</v>
      </c>
      <c r="N4789" s="171" t="s">
        <v>841</v>
      </c>
      <c r="O4789" s="171" t="s">
        <v>842</v>
      </c>
      <c r="P4789" s="171" t="s">
        <v>843</v>
      </c>
    </row>
    <row r="4790" spans="11:16">
      <c r="K4790" s="339">
        <v>50476</v>
      </c>
      <c r="L4790" s="171" t="s">
        <v>838</v>
      </c>
      <c r="N4790" s="171" t="s">
        <v>841</v>
      </c>
      <c r="O4790" s="171" t="s">
        <v>842</v>
      </c>
      <c r="P4790" s="171" t="s">
        <v>843</v>
      </c>
    </row>
    <row r="4791" spans="11:16">
      <c r="K4791" s="339">
        <v>50477</v>
      </c>
      <c r="L4791" s="171" t="s">
        <v>839</v>
      </c>
      <c r="N4791" s="171" t="s">
        <v>841</v>
      </c>
      <c r="O4791" s="171" t="s">
        <v>842</v>
      </c>
      <c r="P4791" s="171" t="s">
        <v>772</v>
      </c>
    </row>
    <row r="4792" spans="11:16">
      <c r="K4792" s="339">
        <v>50478</v>
      </c>
      <c r="L4792" s="171" t="s">
        <v>840</v>
      </c>
      <c r="N4792" s="171" t="s">
        <v>841</v>
      </c>
      <c r="O4792" s="171" t="s">
        <v>842</v>
      </c>
      <c r="P4792" s="171" t="s">
        <v>843</v>
      </c>
    </row>
    <row r="4793" spans="11:16">
      <c r="K4793" s="339">
        <v>50479</v>
      </c>
      <c r="L4793" s="171" t="s">
        <v>833</v>
      </c>
      <c r="N4793" s="171" t="s">
        <v>843</v>
      </c>
      <c r="O4793" s="171" t="s">
        <v>841</v>
      </c>
      <c r="P4793" s="171" t="s">
        <v>842</v>
      </c>
    </row>
    <row r="4794" spans="11:16">
      <c r="K4794" s="339">
        <v>50480</v>
      </c>
      <c r="L4794" s="171" t="s">
        <v>835</v>
      </c>
      <c r="N4794" s="171" t="s">
        <v>843</v>
      </c>
      <c r="O4794" s="171" t="s">
        <v>841</v>
      </c>
      <c r="P4794" s="171" t="s">
        <v>842</v>
      </c>
    </row>
    <row r="4795" spans="11:16">
      <c r="K4795" s="339">
        <v>50481</v>
      </c>
      <c r="L4795" s="171" t="s">
        <v>836</v>
      </c>
      <c r="N4795" s="171" t="s">
        <v>843</v>
      </c>
      <c r="O4795" s="171" t="s">
        <v>841</v>
      </c>
      <c r="P4795" s="171" t="s">
        <v>842</v>
      </c>
    </row>
    <row r="4796" spans="11:16">
      <c r="K4796" s="339">
        <v>50482</v>
      </c>
      <c r="L4796" s="171" t="s">
        <v>837</v>
      </c>
      <c r="N4796" s="171" t="s">
        <v>843</v>
      </c>
      <c r="O4796" s="171" t="s">
        <v>841</v>
      </c>
      <c r="P4796" s="171" t="s">
        <v>842</v>
      </c>
    </row>
    <row r="4797" spans="11:16">
      <c r="K4797" s="339">
        <v>50483</v>
      </c>
      <c r="L4797" s="171" t="s">
        <v>838</v>
      </c>
      <c r="N4797" s="171" t="s">
        <v>843</v>
      </c>
      <c r="O4797" s="171" t="s">
        <v>841</v>
      </c>
      <c r="P4797" s="171" t="s">
        <v>842</v>
      </c>
    </row>
    <row r="4798" spans="11:16">
      <c r="K4798" s="339">
        <v>50484</v>
      </c>
      <c r="L4798" s="171" t="s">
        <v>839</v>
      </c>
      <c r="N4798" s="171" t="s">
        <v>843</v>
      </c>
      <c r="O4798" s="171" t="s">
        <v>841</v>
      </c>
      <c r="P4798" s="171" t="s">
        <v>842</v>
      </c>
    </row>
    <row r="4799" spans="11:16">
      <c r="K4799" s="339">
        <v>50485</v>
      </c>
      <c r="L4799" s="171" t="s">
        <v>840</v>
      </c>
      <c r="N4799" s="171" t="s">
        <v>843</v>
      </c>
      <c r="O4799" s="171" t="s">
        <v>841</v>
      </c>
      <c r="P4799" s="171" t="s">
        <v>842</v>
      </c>
    </row>
    <row r="4800" spans="11:16">
      <c r="K4800" s="339">
        <v>50486</v>
      </c>
      <c r="L4800" s="171" t="s">
        <v>833</v>
      </c>
      <c r="N4800" s="171" t="s">
        <v>842</v>
      </c>
      <c r="O4800" s="171" t="s">
        <v>843</v>
      </c>
      <c r="P4800" s="171" t="s">
        <v>841</v>
      </c>
    </row>
    <row r="4801" spans="11:16">
      <c r="K4801" s="339">
        <v>50487</v>
      </c>
      <c r="L4801" s="171" t="s">
        <v>835</v>
      </c>
      <c r="N4801" s="171" t="s">
        <v>842</v>
      </c>
      <c r="O4801" s="171" t="s">
        <v>843</v>
      </c>
      <c r="P4801" s="171" t="s">
        <v>770</v>
      </c>
    </row>
    <row r="4802" spans="11:16">
      <c r="K4802" s="339">
        <v>50488</v>
      </c>
      <c r="L4802" s="171" t="s">
        <v>836</v>
      </c>
      <c r="N4802" s="171" t="s">
        <v>842</v>
      </c>
      <c r="O4802" s="171" t="s">
        <v>843</v>
      </c>
      <c r="P4802" s="171" t="s">
        <v>841</v>
      </c>
    </row>
    <row r="4803" spans="11:16">
      <c r="K4803" s="339">
        <v>50489</v>
      </c>
      <c r="L4803" s="171" t="s">
        <v>837</v>
      </c>
      <c r="N4803" s="171" t="s">
        <v>842</v>
      </c>
      <c r="O4803" s="171" t="s">
        <v>843</v>
      </c>
      <c r="P4803" s="171" t="s">
        <v>770</v>
      </c>
    </row>
    <row r="4804" spans="11:16">
      <c r="K4804" s="339">
        <v>50490</v>
      </c>
      <c r="L4804" s="171" t="s">
        <v>838</v>
      </c>
      <c r="N4804" s="171" t="s">
        <v>842</v>
      </c>
      <c r="O4804" s="171" t="s">
        <v>843</v>
      </c>
      <c r="P4804" s="171" t="s">
        <v>841</v>
      </c>
    </row>
    <row r="4805" spans="11:16">
      <c r="K4805" s="339">
        <v>50491</v>
      </c>
      <c r="L4805" s="171" t="s">
        <v>839</v>
      </c>
      <c r="N4805" s="171" t="s">
        <v>842</v>
      </c>
      <c r="O4805" s="171" t="s">
        <v>843</v>
      </c>
      <c r="P4805" s="171" t="s">
        <v>841</v>
      </c>
    </row>
    <row r="4806" spans="11:16">
      <c r="K4806" s="339">
        <v>50492</v>
      </c>
      <c r="L4806" s="171" t="s">
        <v>840</v>
      </c>
      <c r="N4806" s="171" t="s">
        <v>842</v>
      </c>
      <c r="O4806" s="171" t="s">
        <v>843</v>
      </c>
      <c r="P4806" s="171" t="s">
        <v>841</v>
      </c>
    </row>
    <row r="4807" spans="11:16">
      <c r="K4807" s="339">
        <v>50493</v>
      </c>
      <c r="L4807" s="171" t="s">
        <v>833</v>
      </c>
      <c r="N4807" s="171" t="s">
        <v>841</v>
      </c>
      <c r="O4807" s="171" t="s">
        <v>842</v>
      </c>
      <c r="P4807" s="171" t="s">
        <v>772</v>
      </c>
    </row>
    <row r="4808" spans="11:16">
      <c r="K4808" s="339">
        <v>50494</v>
      </c>
      <c r="L4808" s="171" t="s">
        <v>835</v>
      </c>
      <c r="N4808" s="171" t="s">
        <v>841</v>
      </c>
      <c r="O4808" s="171" t="s">
        <v>842</v>
      </c>
      <c r="P4808" s="171" t="s">
        <v>843</v>
      </c>
    </row>
    <row r="4809" spans="11:16">
      <c r="K4809" s="339">
        <v>50495</v>
      </c>
      <c r="L4809" s="171" t="s">
        <v>836</v>
      </c>
      <c r="N4809" s="171" t="s">
        <v>841</v>
      </c>
      <c r="O4809" s="171" t="s">
        <v>842</v>
      </c>
      <c r="P4809" s="171" t="s">
        <v>843</v>
      </c>
    </row>
    <row r="4810" spans="11:16">
      <c r="K4810" s="339">
        <v>50496</v>
      </c>
      <c r="L4810" s="171" t="s">
        <v>837</v>
      </c>
      <c r="N4810" s="171" t="s">
        <v>841</v>
      </c>
      <c r="O4810" s="171" t="s">
        <v>842</v>
      </c>
      <c r="P4810" s="171" t="s">
        <v>843</v>
      </c>
    </row>
    <row r="4811" spans="11:16">
      <c r="K4811" s="339">
        <v>50497</v>
      </c>
      <c r="L4811" s="171" t="s">
        <v>838</v>
      </c>
      <c r="N4811" s="171" t="s">
        <v>841</v>
      </c>
      <c r="O4811" s="171" t="s">
        <v>842</v>
      </c>
      <c r="P4811" s="171" t="s">
        <v>843</v>
      </c>
    </row>
    <row r="4812" spans="11:16">
      <c r="K4812" s="339">
        <v>50498</v>
      </c>
      <c r="L4812" s="171" t="s">
        <v>839</v>
      </c>
      <c r="N4812" s="171" t="s">
        <v>841</v>
      </c>
      <c r="O4812" s="171" t="s">
        <v>842</v>
      </c>
      <c r="P4812" s="171" t="s">
        <v>843</v>
      </c>
    </row>
    <row r="4813" spans="11:16">
      <c r="K4813" s="339">
        <v>50499</v>
      </c>
      <c r="L4813" s="171" t="s">
        <v>840</v>
      </c>
      <c r="N4813" s="171" t="s">
        <v>841</v>
      </c>
      <c r="O4813" s="171" t="s">
        <v>842</v>
      </c>
      <c r="P4813" s="171" t="s">
        <v>843</v>
      </c>
    </row>
    <row r="4814" spans="11:16">
      <c r="K4814" s="339">
        <v>50500</v>
      </c>
      <c r="L4814" s="171" t="s">
        <v>833</v>
      </c>
      <c r="N4814" s="171" t="s">
        <v>772</v>
      </c>
      <c r="O4814" s="171" t="s">
        <v>841</v>
      </c>
      <c r="P4814" s="171" t="s">
        <v>842</v>
      </c>
    </row>
    <row r="4815" spans="11:16">
      <c r="K4815" s="339">
        <v>50501</v>
      </c>
      <c r="L4815" s="171" t="s">
        <v>835</v>
      </c>
      <c r="N4815" s="171" t="s">
        <v>843</v>
      </c>
      <c r="O4815" s="171" t="s">
        <v>841</v>
      </c>
      <c r="P4815" s="171" t="s">
        <v>842</v>
      </c>
    </row>
    <row r="4816" spans="11:16">
      <c r="K4816" s="339">
        <v>50502</v>
      </c>
      <c r="L4816" s="171" t="s">
        <v>836</v>
      </c>
      <c r="N4816" s="171" t="s">
        <v>843</v>
      </c>
      <c r="O4816" s="171" t="s">
        <v>841</v>
      </c>
      <c r="P4816" s="171" t="s">
        <v>842</v>
      </c>
    </row>
    <row r="4817" spans="11:16">
      <c r="K4817" s="339">
        <v>50503</v>
      </c>
      <c r="L4817" s="171" t="s">
        <v>837</v>
      </c>
      <c r="N4817" s="171" t="s">
        <v>843</v>
      </c>
      <c r="O4817" s="171" t="s">
        <v>770</v>
      </c>
      <c r="P4817" s="171" t="s">
        <v>842</v>
      </c>
    </row>
    <row r="4818" spans="11:16">
      <c r="K4818" s="339">
        <v>50504</v>
      </c>
      <c r="L4818" s="171" t="s">
        <v>838</v>
      </c>
      <c r="N4818" s="171" t="s">
        <v>843</v>
      </c>
      <c r="O4818" s="171" t="s">
        <v>770</v>
      </c>
      <c r="P4818" s="171" t="s">
        <v>842</v>
      </c>
    </row>
    <row r="4819" spans="11:16">
      <c r="K4819" s="339">
        <v>50505</v>
      </c>
      <c r="L4819" s="171" t="s">
        <v>839</v>
      </c>
      <c r="N4819" s="171" t="s">
        <v>843</v>
      </c>
      <c r="O4819" s="171" t="s">
        <v>841</v>
      </c>
      <c r="P4819" s="171" t="s">
        <v>842</v>
      </c>
    </row>
    <row r="4820" spans="11:16">
      <c r="K4820" s="339">
        <v>50506</v>
      </c>
      <c r="L4820" s="171" t="s">
        <v>840</v>
      </c>
      <c r="N4820" s="171" t="s">
        <v>772</v>
      </c>
      <c r="O4820" s="171" t="s">
        <v>770</v>
      </c>
      <c r="P4820" s="171" t="s">
        <v>842</v>
      </c>
    </row>
    <row r="4821" spans="11:16">
      <c r="K4821" s="339">
        <v>50507</v>
      </c>
      <c r="L4821" s="171" t="s">
        <v>833</v>
      </c>
      <c r="N4821" s="171" t="s">
        <v>771</v>
      </c>
      <c r="O4821" s="171" t="s">
        <v>843</v>
      </c>
      <c r="P4821" s="171" t="s">
        <v>841</v>
      </c>
    </row>
    <row r="4822" spans="11:16">
      <c r="K4822" s="339">
        <v>50508</v>
      </c>
      <c r="L4822" s="171" t="s">
        <v>835</v>
      </c>
      <c r="N4822" s="171" t="s">
        <v>771</v>
      </c>
      <c r="O4822" s="171" t="s">
        <v>843</v>
      </c>
      <c r="P4822" s="171" t="s">
        <v>841</v>
      </c>
    </row>
    <row r="4823" spans="11:16">
      <c r="K4823" s="339">
        <v>50509</v>
      </c>
      <c r="L4823" s="171" t="s">
        <v>836</v>
      </c>
      <c r="N4823" s="171" t="s">
        <v>842</v>
      </c>
      <c r="O4823" s="171" t="s">
        <v>843</v>
      </c>
      <c r="P4823" s="171" t="s">
        <v>841</v>
      </c>
    </row>
    <row r="4824" spans="11:16">
      <c r="K4824" s="339">
        <v>50510</v>
      </c>
      <c r="L4824" s="171" t="s">
        <v>837</v>
      </c>
      <c r="N4824" s="171" t="s">
        <v>842</v>
      </c>
      <c r="O4824" s="171" t="s">
        <v>843</v>
      </c>
      <c r="P4824" s="171" t="s">
        <v>841</v>
      </c>
    </row>
    <row r="4825" spans="11:16">
      <c r="K4825" s="339">
        <v>50511</v>
      </c>
      <c r="L4825" s="171" t="s">
        <v>838</v>
      </c>
      <c r="N4825" s="171" t="s">
        <v>842</v>
      </c>
      <c r="O4825" s="171" t="s">
        <v>772</v>
      </c>
      <c r="P4825" s="171" t="s">
        <v>841</v>
      </c>
    </row>
    <row r="4826" spans="11:16">
      <c r="K4826" s="339">
        <v>50512</v>
      </c>
      <c r="L4826" s="171" t="s">
        <v>839</v>
      </c>
      <c r="N4826" s="171" t="s">
        <v>842</v>
      </c>
      <c r="O4826" s="171" t="s">
        <v>843</v>
      </c>
      <c r="P4826" s="171" t="s">
        <v>841</v>
      </c>
    </row>
    <row r="4827" spans="11:16">
      <c r="K4827" s="339">
        <v>50513</v>
      </c>
      <c r="L4827" s="171" t="s">
        <v>840</v>
      </c>
      <c r="N4827" s="171" t="s">
        <v>842</v>
      </c>
      <c r="O4827" s="171" t="s">
        <v>843</v>
      </c>
      <c r="P4827" s="171" t="s">
        <v>841</v>
      </c>
    </row>
    <row r="4828" spans="11:16">
      <c r="K4828" s="339">
        <v>50514</v>
      </c>
      <c r="L4828" s="171" t="s">
        <v>833</v>
      </c>
      <c r="N4828" s="171" t="s">
        <v>841</v>
      </c>
      <c r="O4828" s="171" t="s">
        <v>842</v>
      </c>
      <c r="P4828" s="171" t="s">
        <v>843</v>
      </c>
    </row>
    <row r="4829" spans="11:16">
      <c r="K4829" s="339">
        <v>50515</v>
      </c>
      <c r="L4829" s="171" t="s">
        <v>835</v>
      </c>
      <c r="N4829" s="171" t="s">
        <v>841</v>
      </c>
      <c r="O4829" s="171" t="s">
        <v>771</v>
      </c>
      <c r="P4829" s="171" t="s">
        <v>843</v>
      </c>
    </row>
    <row r="4830" spans="11:16">
      <c r="K4830" s="339">
        <v>50516</v>
      </c>
      <c r="L4830" s="171" t="s">
        <v>836</v>
      </c>
      <c r="N4830" s="171" t="s">
        <v>841</v>
      </c>
      <c r="O4830" s="171" t="s">
        <v>842</v>
      </c>
      <c r="P4830" s="171" t="s">
        <v>843</v>
      </c>
    </row>
    <row r="4831" spans="11:16">
      <c r="K4831" s="339">
        <v>50517</v>
      </c>
      <c r="L4831" s="171" t="s">
        <v>837</v>
      </c>
      <c r="N4831" s="171" t="s">
        <v>841</v>
      </c>
      <c r="O4831" s="171" t="s">
        <v>842</v>
      </c>
      <c r="P4831" s="171" t="s">
        <v>843</v>
      </c>
    </row>
    <row r="4832" spans="11:16">
      <c r="K4832" s="339">
        <v>50518</v>
      </c>
      <c r="L4832" s="171" t="s">
        <v>838</v>
      </c>
      <c r="N4832" s="171" t="s">
        <v>841</v>
      </c>
      <c r="O4832" s="171" t="s">
        <v>842</v>
      </c>
      <c r="P4832" s="171" t="s">
        <v>772</v>
      </c>
    </row>
    <row r="4833" spans="11:16">
      <c r="K4833" s="339">
        <v>50519</v>
      </c>
      <c r="L4833" s="171" t="s">
        <v>839</v>
      </c>
      <c r="N4833" s="171" t="s">
        <v>841</v>
      </c>
      <c r="O4833" s="171" t="s">
        <v>842</v>
      </c>
      <c r="P4833" s="171" t="s">
        <v>843</v>
      </c>
    </row>
    <row r="4834" spans="11:16">
      <c r="K4834" s="339">
        <v>50520</v>
      </c>
      <c r="L4834" s="171" t="s">
        <v>840</v>
      </c>
      <c r="N4834" s="171" t="s">
        <v>841</v>
      </c>
      <c r="O4834" s="171" t="s">
        <v>842</v>
      </c>
      <c r="P4834" s="171" t="s">
        <v>843</v>
      </c>
    </row>
    <row r="4835" spans="11:16">
      <c r="K4835" s="339">
        <v>50521</v>
      </c>
      <c r="L4835" s="171" t="s">
        <v>833</v>
      </c>
      <c r="N4835" s="171" t="s">
        <v>772</v>
      </c>
      <c r="O4835" s="171" t="s">
        <v>841</v>
      </c>
      <c r="P4835" s="171" t="s">
        <v>842</v>
      </c>
    </row>
    <row r="4836" spans="11:16">
      <c r="K4836" s="339">
        <v>50522</v>
      </c>
      <c r="L4836" s="171" t="s">
        <v>835</v>
      </c>
      <c r="N4836" s="171" t="s">
        <v>843</v>
      </c>
      <c r="O4836" s="171" t="s">
        <v>841</v>
      </c>
      <c r="P4836" s="171" t="s">
        <v>842</v>
      </c>
    </row>
    <row r="4837" spans="11:16">
      <c r="K4837" s="339">
        <v>50523</v>
      </c>
      <c r="L4837" s="171" t="s">
        <v>836</v>
      </c>
      <c r="N4837" s="171" t="s">
        <v>843</v>
      </c>
      <c r="O4837" s="171" t="s">
        <v>841</v>
      </c>
      <c r="P4837" s="171" t="s">
        <v>842</v>
      </c>
    </row>
    <row r="4838" spans="11:16">
      <c r="K4838" s="339">
        <v>50524</v>
      </c>
      <c r="L4838" s="171" t="s">
        <v>837</v>
      </c>
      <c r="N4838" s="171" t="s">
        <v>843</v>
      </c>
      <c r="O4838" s="171" t="s">
        <v>841</v>
      </c>
      <c r="P4838" s="171" t="s">
        <v>842</v>
      </c>
    </row>
    <row r="4839" spans="11:16">
      <c r="K4839" s="339">
        <v>50525</v>
      </c>
      <c r="L4839" s="171" t="s">
        <v>838</v>
      </c>
      <c r="N4839" s="171" t="s">
        <v>843</v>
      </c>
      <c r="O4839" s="171" t="s">
        <v>841</v>
      </c>
      <c r="P4839" s="171" t="s">
        <v>842</v>
      </c>
    </row>
    <row r="4840" spans="11:16">
      <c r="K4840" s="339">
        <v>50526</v>
      </c>
      <c r="L4840" s="171" t="s">
        <v>839</v>
      </c>
      <c r="N4840" s="171" t="s">
        <v>843</v>
      </c>
      <c r="O4840" s="171" t="s">
        <v>841</v>
      </c>
      <c r="P4840" s="171" t="s">
        <v>842</v>
      </c>
    </row>
    <row r="4841" spans="11:16">
      <c r="K4841" s="339">
        <v>50527</v>
      </c>
      <c r="L4841" s="171" t="s">
        <v>840</v>
      </c>
      <c r="N4841" s="171" t="s">
        <v>843</v>
      </c>
      <c r="O4841" s="171" t="s">
        <v>841</v>
      </c>
      <c r="P4841" s="171" t="s">
        <v>842</v>
      </c>
    </row>
    <row r="4842" spans="11:16">
      <c r="K4842" s="339">
        <v>50528</v>
      </c>
      <c r="L4842" s="171" t="s">
        <v>833</v>
      </c>
      <c r="N4842" s="171" t="s">
        <v>842</v>
      </c>
      <c r="O4842" s="171" t="s">
        <v>843</v>
      </c>
      <c r="P4842" s="171" t="s">
        <v>841</v>
      </c>
    </row>
    <row r="4843" spans="11:16">
      <c r="K4843" s="339">
        <v>50529</v>
      </c>
      <c r="L4843" s="171" t="s">
        <v>835</v>
      </c>
      <c r="N4843" s="171" t="s">
        <v>842</v>
      </c>
      <c r="O4843" s="171" t="s">
        <v>843</v>
      </c>
      <c r="P4843" s="171" t="s">
        <v>841</v>
      </c>
    </row>
    <row r="4844" spans="11:16">
      <c r="K4844" s="339">
        <v>50530</v>
      </c>
      <c r="L4844" s="171" t="s">
        <v>836</v>
      </c>
      <c r="N4844" s="171" t="s">
        <v>842</v>
      </c>
      <c r="O4844" s="171" t="s">
        <v>843</v>
      </c>
      <c r="P4844" s="171" t="s">
        <v>841</v>
      </c>
    </row>
    <row r="4845" spans="11:16">
      <c r="K4845" s="339">
        <v>50531</v>
      </c>
      <c r="L4845" s="171" t="s">
        <v>837</v>
      </c>
      <c r="N4845" s="171" t="s">
        <v>771</v>
      </c>
      <c r="O4845" s="171" t="s">
        <v>843</v>
      </c>
      <c r="P4845" s="171" t="s">
        <v>841</v>
      </c>
    </row>
    <row r="4846" spans="11:16">
      <c r="K4846" s="339">
        <v>50532</v>
      </c>
      <c r="L4846" s="171" t="s">
        <v>838</v>
      </c>
      <c r="N4846" s="171" t="s">
        <v>842</v>
      </c>
      <c r="O4846" s="171" t="s">
        <v>843</v>
      </c>
      <c r="P4846" s="171" t="s">
        <v>841</v>
      </c>
    </row>
    <row r="4847" spans="11:16">
      <c r="K4847" s="339">
        <v>50533</v>
      </c>
      <c r="L4847" s="171" t="s">
        <v>839</v>
      </c>
      <c r="N4847" s="171" t="s">
        <v>842</v>
      </c>
      <c r="O4847" s="171" t="s">
        <v>843</v>
      </c>
      <c r="P4847" s="171" t="s">
        <v>841</v>
      </c>
    </row>
    <row r="4848" spans="11:16">
      <c r="K4848" s="339">
        <v>50534</v>
      </c>
      <c r="L4848" s="171" t="s">
        <v>840</v>
      </c>
      <c r="N4848" s="171" t="s">
        <v>842</v>
      </c>
      <c r="O4848" s="171" t="s">
        <v>843</v>
      </c>
      <c r="P4848" s="171" t="s">
        <v>841</v>
      </c>
    </row>
    <row r="4849" spans="11:16">
      <c r="K4849" s="339">
        <v>50535</v>
      </c>
      <c r="L4849" s="171" t="s">
        <v>833</v>
      </c>
      <c r="N4849" s="171" t="s">
        <v>841</v>
      </c>
      <c r="O4849" s="171" t="s">
        <v>842</v>
      </c>
      <c r="P4849" s="171" t="s">
        <v>843</v>
      </c>
    </row>
    <row r="4850" spans="11:16">
      <c r="K4850" s="339">
        <v>50536</v>
      </c>
      <c r="L4850" s="171" t="s">
        <v>835</v>
      </c>
      <c r="N4850" s="171" t="s">
        <v>841</v>
      </c>
      <c r="O4850" s="171" t="s">
        <v>842</v>
      </c>
      <c r="P4850" s="171" t="s">
        <v>843</v>
      </c>
    </row>
    <row r="4851" spans="11:16">
      <c r="K4851" s="339">
        <v>50537</v>
      </c>
      <c r="L4851" s="171" t="s">
        <v>836</v>
      </c>
      <c r="N4851" s="171" t="s">
        <v>841</v>
      </c>
      <c r="O4851" s="171" t="s">
        <v>842</v>
      </c>
      <c r="P4851" s="171" t="s">
        <v>772</v>
      </c>
    </row>
    <row r="4852" spans="11:16">
      <c r="K4852" s="339">
        <v>50538</v>
      </c>
      <c r="L4852" s="171" t="s">
        <v>837</v>
      </c>
      <c r="N4852" s="171" t="s">
        <v>841</v>
      </c>
      <c r="O4852" s="171" t="s">
        <v>842</v>
      </c>
      <c r="P4852" s="171" t="s">
        <v>843</v>
      </c>
    </row>
    <row r="4853" spans="11:16">
      <c r="K4853" s="339">
        <v>50539</v>
      </c>
      <c r="L4853" s="171" t="s">
        <v>838</v>
      </c>
      <c r="N4853" s="171" t="s">
        <v>841</v>
      </c>
      <c r="O4853" s="171" t="s">
        <v>842</v>
      </c>
      <c r="P4853" s="171" t="s">
        <v>843</v>
      </c>
    </row>
    <row r="4854" spans="11:16">
      <c r="K4854" s="339">
        <v>50540</v>
      </c>
      <c r="L4854" s="171" t="s">
        <v>839</v>
      </c>
      <c r="N4854" s="171" t="s">
        <v>841</v>
      </c>
      <c r="O4854" s="171" t="s">
        <v>842</v>
      </c>
      <c r="P4854" s="171" t="s">
        <v>843</v>
      </c>
    </row>
    <row r="4855" spans="11:16">
      <c r="K4855" s="339">
        <v>50541</v>
      </c>
      <c r="L4855" s="171" t="s">
        <v>840</v>
      </c>
      <c r="N4855" s="171" t="s">
        <v>841</v>
      </c>
      <c r="O4855" s="171" t="s">
        <v>842</v>
      </c>
      <c r="P4855" s="171" t="s">
        <v>843</v>
      </c>
    </row>
    <row r="4856" spans="11:16">
      <c r="K4856" s="339">
        <v>50542</v>
      </c>
      <c r="L4856" s="171" t="s">
        <v>833</v>
      </c>
      <c r="N4856" s="171" t="s">
        <v>843</v>
      </c>
      <c r="O4856" s="171" t="s">
        <v>841</v>
      </c>
      <c r="P4856" s="171" t="s">
        <v>842</v>
      </c>
    </row>
    <row r="4857" spans="11:16">
      <c r="K4857" s="339">
        <v>50543</v>
      </c>
      <c r="L4857" s="171" t="s">
        <v>835</v>
      </c>
      <c r="N4857" s="171" t="s">
        <v>843</v>
      </c>
      <c r="O4857" s="171" t="s">
        <v>841</v>
      </c>
      <c r="P4857" s="171" t="s">
        <v>842</v>
      </c>
    </row>
    <row r="4858" spans="11:16">
      <c r="K4858" s="339">
        <v>50544</v>
      </c>
      <c r="L4858" s="171" t="s">
        <v>836</v>
      </c>
      <c r="N4858" s="171" t="s">
        <v>843</v>
      </c>
      <c r="O4858" s="171" t="s">
        <v>841</v>
      </c>
      <c r="P4858" s="171" t="s">
        <v>842</v>
      </c>
    </row>
    <row r="4859" spans="11:16">
      <c r="K4859" s="339">
        <v>50545</v>
      </c>
      <c r="L4859" s="171" t="s">
        <v>837</v>
      </c>
      <c r="N4859" s="171" t="s">
        <v>843</v>
      </c>
      <c r="O4859" s="171" t="s">
        <v>841</v>
      </c>
      <c r="P4859" s="171" t="s">
        <v>842</v>
      </c>
    </row>
    <row r="4860" spans="11:16">
      <c r="K4860" s="339">
        <v>50546</v>
      </c>
      <c r="L4860" s="171" t="s">
        <v>838</v>
      </c>
      <c r="N4860" s="171" t="s">
        <v>843</v>
      </c>
      <c r="O4860" s="171" t="s">
        <v>841</v>
      </c>
      <c r="P4860" s="171" t="s">
        <v>842</v>
      </c>
    </row>
    <row r="4861" spans="11:16">
      <c r="K4861" s="339">
        <v>50547</v>
      </c>
      <c r="L4861" s="171" t="s">
        <v>839</v>
      </c>
      <c r="N4861" s="171" t="s">
        <v>843</v>
      </c>
      <c r="O4861" s="171" t="s">
        <v>841</v>
      </c>
      <c r="P4861" s="171" t="s">
        <v>771</v>
      </c>
    </row>
    <row r="4862" spans="11:16">
      <c r="K4862" s="339">
        <v>50548</v>
      </c>
      <c r="L4862" s="171" t="s">
        <v>840</v>
      </c>
      <c r="N4862" s="171" t="s">
        <v>843</v>
      </c>
      <c r="O4862" s="171" t="s">
        <v>841</v>
      </c>
      <c r="P4862" s="171" t="s">
        <v>842</v>
      </c>
    </row>
    <row r="4863" spans="11:16">
      <c r="K4863" s="339">
        <v>50549</v>
      </c>
      <c r="L4863" s="171" t="s">
        <v>833</v>
      </c>
      <c r="N4863" s="171" t="s">
        <v>842</v>
      </c>
      <c r="O4863" s="171" t="s">
        <v>843</v>
      </c>
      <c r="P4863" s="171" t="s">
        <v>770</v>
      </c>
    </row>
    <row r="4864" spans="11:16">
      <c r="K4864" s="339">
        <v>50550</v>
      </c>
      <c r="L4864" s="171" t="s">
        <v>835</v>
      </c>
      <c r="N4864" s="171" t="s">
        <v>842</v>
      </c>
      <c r="O4864" s="171" t="s">
        <v>843</v>
      </c>
      <c r="P4864" s="171" t="s">
        <v>841</v>
      </c>
    </row>
    <row r="4865" spans="11:16">
      <c r="K4865" s="339">
        <v>50551</v>
      </c>
      <c r="L4865" s="171" t="s">
        <v>836</v>
      </c>
      <c r="N4865" s="171" t="s">
        <v>842</v>
      </c>
      <c r="O4865" s="171" t="s">
        <v>843</v>
      </c>
      <c r="P4865" s="171" t="s">
        <v>841</v>
      </c>
    </row>
    <row r="4866" spans="11:16">
      <c r="K4866" s="339">
        <v>50552</v>
      </c>
      <c r="L4866" s="171" t="s">
        <v>837</v>
      </c>
      <c r="N4866" s="171" t="s">
        <v>842</v>
      </c>
      <c r="O4866" s="171" t="s">
        <v>843</v>
      </c>
      <c r="P4866" s="171" t="s">
        <v>841</v>
      </c>
    </row>
    <row r="4867" spans="11:16">
      <c r="K4867" s="339">
        <v>50553</v>
      </c>
      <c r="L4867" s="171" t="s">
        <v>838</v>
      </c>
      <c r="N4867" s="171" t="s">
        <v>842</v>
      </c>
      <c r="O4867" s="171" t="s">
        <v>843</v>
      </c>
      <c r="P4867" s="171" t="s">
        <v>841</v>
      </c>
    </row>
    <row r="4868" spans="11:16">
      <c r="K4868" s="339">
        <v>50554</v>
      </c>
      <c r="L4868" s="171" t="s">
        <v>839</v>
      </c>
      <c r="N4868" s="171" t="s">
        <v>842</v>
      </c>
      <c r="O4868" s="171" t="s">
        <v>772</v>
      </c>
      <c r="P4868" s="171" t="s">
        <v>841</v>
      </c>
    </row>
    <row r="4869" spans="11:16">
      <c r="K4869" s="339">
        <v>50555</v>
      </c>
      <c r="L4869" s="171" t="s">
        <v>840</v>
      </c>
      <c r="N4869" s="171" t="s">
        <v>842</v>
      </c>
      <c r="O4869" s="171" t="s">
        <v>843</v>
      </c>
      <c r="P4869" s="171" t="s">
        <v>841</v>
      </c>
    </row>
    <row r="4870" spans="11:16">
      <c r="K4870" s="339">
        <v>50556</v>
      </c>
      <c r="L4870" s="171" t="s">
        <v>833</v>
      </c>
      <c r="N4870" s="171" t="s">
        <v>841</v>
      </c>
      <c r="O4870" s="171" t="s">
        <v>842</v>
      </c>
      <c r="P4870" s="171" t="s">
        <v>843</v>
      </c>
    </row>
    <row r="4871" spans="11:16">
      <c r="K4871" s="339">
        <v>50557</v>
      </c>
      <c r="L4871" s="171" t="s">
        <v>835</v>
      </c>
      <c r="N4871" s="171" t="s">
        <v>841</v>
      </c>
      <c r="O4871" s="171" t="s">
        <v>842</v>
      </c>
      <c r="P4871" s="171" t="s">
        <v>772</v>
      </c>
    </row>
    <row r="4872" spans="11:16">
      <c r="K4872" s="339">
        <v>50558</v>
      </c>
      <c r="L4872" s="171" t="s">
        <v>836</v>
      </c>
      <c r="N4872" s="171" t="s">
        <v>770</v>
      </c>
      <c r="O4872" s="171" t="s">
        <v>842</v>
      </c>
      <c r="P4872" s="171" t="s">
        <v>843</v>
      </c>
    </row>
    <row r="4873" spans="11:16">
      <c r="K4873" s="339">
        <v>50559</v>
      </c>
      <c r="L4873" s="171" t="s">
        <v>837</v>
      </c>
      <c r="N4873" s="171" t="s">
        <v>841</v>
      </c>
      <c r="O4873" s="171" t="s">
        <v>842</v>
      </c>
      <c r="P4873" s="171" t="s">
        <v>843</v>
      </c>
    </row>
    <row r="4874" spans="11:16">
      <c r="K4874" s="339">
        <v>50560</v>
      </c>
      <c r="L4874" s="171" t="s">
        <v>838</v>
      </c>
      <c r="N4874" s="171" t="s">
        <v>841</v>
      </c>
      <c r="O4874" s="171" t="s">
        <v>842</v>
      </c>
      <c r="P4874" s="171" t="s">
        <v>843</v>
      </c>
    </row>
    <row r="4875" spans="11:16">
      <c r="K4875" s="339">
        <v>50561</v>
      </c>
      <c r="L4875" s="171" t="s">
        <v>839</v>
      </c>
      <c r="N4875" s="171" t="s">
        <v>841</v>
      </c>
      <c r="O4875" s="171" t="s">
        <v>842</v>
      </c>
      <c r="P4875" s="171" t="s">
        <v>843</v>
      </c>
    </row>
    <row r="4876" spans="11:16">
      <c r="K4876" s="339">
        <v>50562</v>
      </c>
      <c r="L4876" s="171" t="s">
        <v>840</v>
      </c>
      <c r="N4876" s="171" t="s">
        <v>841</v>
      </c>
      <c r="O4876" s="171" t="s">
        <v>842</v>
      </c>
      <c r="P4876" s="171" t="s">
        <v>772</v>
      </c>
    </row>
    <row r="4877" spans="11:16">
      <c r="K4877" s="339">
        <v>50563</v>
      </c>
      <c r="L4877" s="171" t="s">
        <v>833</v>
      </c>
      <c r="N4877" s="171" t="s">
        <v>843</v>
      </c>
      <c r="O4877" s="171" t="s">
        <v>841</v>
      </c>
      <c r="P4877" s="171" t="s">
        <v>771</v>
      </c>
    </row>
    <row r="4878" spans="11:16">
      <c r="K4878" s="339">
        <v>50564</v>
      </c>
      <c r="L4878" s="171" t="s">
        <v>835</v>
      </c>
      <c r="N4878" s="171" t="s">
        <v>843</v>
      </c>
      <c r="O4878" s="171" t="s">
        <v>841</v>
      </c>
      <c r="P4878" s="171" t="s">
        <v>842</v>
      </c>
    </row>
    <row r="4879" spans="11:16">
      <c r="K4879" s="339">
        <v>50565</v>
      </c>
      <c r="L4879" s="171" t="s">
        <v>836</v>
      </c>
      <c r="N4879" s="171" t="s">
        <v>843</v>
      </c>
      <c r="O4879" s="171" t="s">
        <v>841</v>
      </c>
      <c r="P4879" s="171" t="s">
        <v>842</v>
      </c>
    </row>
    <row r="4880" spans="11:16">
      <c r="K4880" s="339">
        <v>50566</v>
      </c>
      <c r="L4880" s="171" t="s">
        <v>837</v>
      </c>
      <c r="N4880" s="171" t="s">
        <v>843</v>
      </c>
      <c r="O4880" s="171" t="s">
        <v>841</v>
      </c>
      <c r="P4880" s="171" t="s">
        <v>842</v>
      </c>
    </row>
    <row r="4881" spans="11:16">
      <c r="K4881" s="339">
        <v>50567</v>
      </c>
      <c r="L4881" s="171" t="s">
        <v>838</v>
      </c>
      <c r="N4881" s="171" t="s">
        <v>843</v>
      </c>
      <c r="O4881" s="171" t="s">
        <v>841</v>
      </c>
      <c r="P4881" s="171" t="s">
        <v>771</v>
      </c>
    </row>
    <row r="4882" spans="11:16">
      <c r="K4882" s="339">
        <v>50568</v>
      </c>
      <c r="L4882" s="171" t="s">
        <v>839</v>
      </c>
      <c r="N4882" s="171" t="s">
        <v>843</v>
      </c>
      <c r="O4882" s="171" t="s">
        <v>841</v>
      </c>
      <c r="P4882" s="171" t="s">
        <v>842</v>
      </c>
    </row>
    <row r="4883" spans="11:16">
      <c r="K4883" s="339">
        <v>50569</v>
      </c>
      <c r="L4883" s="171" t="s">
        <v>840</v>
      </c>
      <c r="N4883" s="171" t="s">
        <v>843</v>
      </c>
      <c r="O4883" s="171" t="s">
        <v>841</v>
      </c>
      <c r="P4883" s="171" t="s">
        <v>842</v>
      </c>
    </row>
    <row r="4884" spans="11:16">
      <c r="K4884" s="339">
        <v>50570</v>
      </c>
      <c r="L4884" s="171" t="s">
        <v>833</v>
      </c>
      <c r="N4884" s="171" t="s">
        <v>842</v>
      </c>
      <c r="O4884" s="171" t="s">
        <v>843</v>
      </c>
      <c r="P4884" s="171" t="s">
        <v>841</v>
      </c>
    </row>
    <row r="4885" spans="11:16">
      <c r="K4885" s="339">
        <v>50571</v>
      </c>
      <c r="L4885" s="171" t="s">
        <v>835</v>
      </c>
      <c r="N4885" s="171" t="s">
        <v>842</v>
      </c>
      <c r="O4885" s="171" t="s">
        <v>843</v>
      </c>
      <c r="P4885" s="171" t="s">
        <v>841</v>
      </c>
    </row>
    <row r="4886" spans="11:16">
      <c r="K4886" s="339">
        <v>50572</v>
      </c>
      <c r="L4886" s="171" t="s">
        <v>836</v>
      </c>
      <c r="N4886" s="171" t="s">
        <v>771</v>
      </c>
      <c r="O4886" s="171" t="s">
        <v>843</v>
      </c>
      <c r="P4886" s="171" t="s">
        <v>841</v>
      </c>
    </row>
    <row r="4887" spans="11:16">
      <c r="K4887" s="339">
        <v>50573</v>
      </c>
      <c r="L4887" s="171" t="s">
        <v>837</v>
      </c>
      <c r="N4887" s="171" t="s">
        <v>842</v>
      </c>
      <c r="O4887" s="171" t="s">
        <v>843</v>
      </c>
      <c r="P4887" s="171" t="s">
        <v>841</v>
      </c>
    </row>
    <row r="4888" spans="11:16">
      <c r="K4888" s="339">
        <v>50574</v>
      </c>
      <c r="L4888" s="171" t="s">
        <v>838</v>
      </c>
      <c r="N4888" s="171" t="s">
        <v>842</v>
      </c>
      <c r="O4888" s="171" t="s">
        <v>843</v>
      </c>
      <c r="P4888" s="171" t="s">
        <v>841</v>
      </c>
    </row>
    <row r="4889" spans="11:16">
      <c r="K4889" s="339">
        <v>50575</v>
      </c>
      <c r="L4889" s="171" t="s">
        <v>839</v>
      </c>
      <c r="N4889" s="171" t="s">
        <v>842</v>
      </c>
      <c r="O4889" s="171" t="s">
        <v>772</v>
      </c>
      <c r="P4889" s="171" t="s">
        <v>841</v>
      </c>
    </row>
    <row r="4890" spans="11:16">
      <c r="K4890" s="339">
        <v>50576</v>
      </c>
      <c r="L4890" s="171" t="s">
        <v>840</v>
      </c>
      <c r="N4890" s="171" t="s">
        <v>842</v>
      </c>
      <c r="O4890" s="171" t="s">
        <v>772</v>
      </c>
      <c r="P4890" s="171" t="s">
        <v>841</v>
      </c>
    </row>
    <row r="4891" spans="11:16">
      <c r="K4891" s="339">
        <v>50577</v>
      </c>
      <c r="L4891" s="171" t="s">
        <v>833</v>
      </c>
      <c r="N4891" s="171" t="s">
        <v>841</v>
      </c>
      <c r="O4891" s="171" t="s">
        <v>842</v>
      </c>
      <c r="P4891" s="171" t="s">
        <v>843</v>
      </c>
    </row>
    <row r="4892" spans="11:16">
      <c r="K4892" s="339">
        <v>50578</v>
      </c>
      <c r="L4892" s="171" t="s">
        <v>835</v>
      </c>
      <c r="N4892" s="171" t="s">
        <v>770</v>
      </c>
      <c r="O4892" s="171" t="s">
        <v>771</v>
      </c>
      <c r="P4892" s="171" t="s">
        <v>843</v>
      </c>
    </row>
    <row r="4893" spans="11:16">
      <c r="K4893" s="339">
        <v>50579</v>
      </c>
      <c r="L4893" s="171" t="s">
        <v>836</v>
      </c>
      <c r="N4893" s="171" t="s">
        <v>770</v>
      </c>
      <c r="O4893" s="171" t="s">
        <v>842</v>
      </c>
      <c r="P4893" s="171" t="s">
        <v>843</v>
      </c>
    </row>
    <row r="4894" spans="11:16">
      <c r="K4894" s="339">
        <v>50580</v>
      </c>
      <c r="L4894" s="171" t="s">
        <v>837</v>
      </c>
      <c r="N4894" s="171" t="s">
        <v>770</v>
      </c>
      <c r="O4894" s="171" t="s">
        <v>842</v>
      </c>
      <c r="P4894" s="171" t="s">
        <v>843</v>
      </c>
    </row>
    <row r="4895" spans="11:16">
      <c r="K4895" s="339">
        <v>50581</v>
      </c>
      <c r="L4895" s="171" t="s">
        <v>838</v>
      </c>
      <c r="N4895" s="171" t="s">
        <v>841</v>
      </c>
      <c r="O4895" s="171" t="s">
        <v>842</v>
      </c>
      <c r="P4895" s="171" t="s">
        <v>843</v>
      </c>
    </row>
    <row r="4896" spans="11:16">
      <c r="K4896" s="339">
        <v>50582</v>
      </c>
      <c r="L4896" s="171" t="s">
        <v>839</v>
      </c>
      <c r="N4896" s="171" t="s">
        <v>841</v>
      </c>
      <c r="O4896" s="171" t="s">
        <v>842</v>
      </c>
      <c r="P4896" s="171" t="s">
        <v>843</v>
      </c>
    </row>
    <row r="4897" spans="11:16">
      <c r="K4897" s="339">
        <v>50583</v>
      </c>
      <c r="L4897" s="171" t="s">
        <v>840</v>
      </c>
      <c r="N4897" s="171" t="s">
        <v>841</v>
      </c>
      <c r="O4897" s="171" t="s">
        <v>771</v>
      </c>
      <c r="P4897" s="171" t="s">
        <v>843</v>
      </c>
    </row>
    <row r="4898" spans="11:16">
      <c r="K4898" s="339">
        <v>50584</v>
      </c>
      <c r="L4898" s="171" t="s">
        <v>833</v>
      </c>
      <c r="N4898" s="171" t="s">
        <v>843</v>
      </c>
      <c r="O4898" s="171" t="s">
        <v>841</v>
      </c>
      <c r="P4898" s="171" t="s">
        <v>842</v>
      </c>
    </row>
    <row r="4899" spans="11:16">
      <c r="K4899" s="339">
        <v>50585</v>
      </c>
      <c r="L4899" s="171" t="s">
        <v>835</v>
      </c>
      <c r="N4899" s="171" t="s">
        <v>843</v>
      </c>
      <c r="O4899" s="171" t="s">
        <v>841</v>
      </c>
      <c r="P4899" s="171" t="s">
        <v>842</v>
      </c>
    </row>
    <row r="4900" spans="11:16">
      <c r="K4900" s="339">
        <v>50586</v>
      </c>
      <c r="L4900" s="171" t="s">
        <v>836</v>
      </c>
      <c r="N4900" s="171" t="s">
        <v>843</v>
      </c>
      <c r="O4900" s="171" t="s">
        <v>770</v>
      </c>
      <c r="P4900" s="171" t="s">
        <v>842</v>
      </c>
    </row>
    <row r="4901" spans="11:16">
      <c r="K4901" s="339">
        <v>50587</v>
      </c>
      <c r="L4901" s="171" t="s">
        <v>837</v>
      </c>
      <c r="N4901" s="171" t="s">
        <v>843</v>
      </c>
      <c r="O4901" s="171" t="s">
        <v>841</v>
      </c>
      <c r="P4901" s="171" t="s">
        <v>842</v>
      </c>
    </row>
    <row r="4902" spans="11:16">
      <c r="K4902" s="339">
        <v>50588</v>
      </c>
      <c r="L4902" s="171" t="s">
        <v>838</v>
      </c>
      <c r="N4902" s="171" t="s">
        <v>843</v>
      </c>
      <c r="O4902" s="171" t="s">
        <v>841</v>
      </c>
      <c r="P4902" s="171" t="s">
        <v>842</v>
      </c>
    </row>
    <row r="4903" spans="11:16">
      <c r="K4903" s="339">
        <v>50589</v>
      </c>
      <c r="L4903" s="171" t="s">
        <v>839</v>
      </c>
      <c r="N4903" s="171" t="s">
        <v>843</v>
      </c>
      <c r="O4903" s="171" t="s">
        <v>841</v>
      </c>
      <c r="P4903" s="171" t="s">
        <v>842</v>
      </c>
    </row>
    <row r="4904" spans="11:16">
      <c r="K4904" s="339">
        <v>50590</v>
      </c>
      <c r="L4904" s="171" t="s">
        <v>840</v>
      </c>
      <c r="N4904" s="171" t="s">
        <v>843</v>
      </c>
      <c r="O4904" s="171" t="s">
        <v>841</v>
      </c>
      <c r="P4904" s="171" t="s">
        <v>842</v>
      </c>
    </row>
    <row r="4905" spans="11:16">
      <c r="K4905" s="339">
        <v>50591</v>
      </c>
      <c r="L4905" s="171" t="s">
        <v>833</v>
      </c>
      <c r="N4905" s="171" t="s">
        <v>842</v>
      </c>
      <c r="O4905" s="171" t="s">
        <v>843</v>
      </c>
      <c r="P4905" s="171" t="s">
        <v>841</v>
      </c>
    </row>
    <row r="4906" spans="11:16">
      <c r="K4906" s="339">
        <v>50592</v>
      </c>
      <c r="L4906" s="171" t="s">
        <v>835</v>
      </c>
      <c r="N4906" s="171" t="s">
        <v>842</v>
      </c>
      <c r="O4906" s="171" t="s">
        <v>772</v>
      </c>
      <c r="P4906" s="171" t="s">
        <v>770</v>
      </c>
    </row>
    <row r="4907" spans="11:16">
      <c r="K4907" s="339">
        <v>50593</v>
      </c>
      <c r="L4907" s="171" t="s">
        <v>836</v>
      </c>
      <c r="N4907" s="171" t="s">
        <v>842</v>
      </c>
      <c r="O4907" s="171" t="s">
        <v>843</v>
      </c>
      <c r="P4907" s="171" t="s">
        <v>841</v>
      </c>
    </row>
    <row r="4908" spans="11:16">
      <c r="K4908" s="339">
        <v>50594</v>
      </c>
      <c r="L4908" s="171" t="s">
        <v>837</v>
      </c>
      <c r="N4908" s="171" t="s">
        <v>842</v>
      </c>
      <c r="O4908" s="171" t="s">
        <v>843</v>
      </c>
      <c r="P4908" s="171" t="s">
        <v>841</v>
      </c>
    </row>
    <row r="4909" spans="11:16">
      <c r="K4909" s="339">
        <v>50595</v>
      </c>
      <c r="L4909" s="171" t="s">
        <v>838</v>
      </c>
      <c r="N4909" s="171" t="s">
        <v>842</v>
      </c>
      <c r="O4909" s="171" t="s">
        <v>772</v>
      </c>
      <c r="P4909" s="171" t="s">
        <v>841</v>
      </c>
    </row>
    <row r="4910" spans="11:16">
      <c r="K4910" s="339">
        <v>50596</v>
      </c>
      <c r="L4910" s="171" t="s">
        <v>839</v>
      </c>
      <c r="N4910" s="171" t="s">
        <v>842</v>
      </c>
      <c r="O4910" s="171" t="s">
        <v>843</v>
      </c>
      <c r="P4910" s="171" t="s">
        <v>841</v>
      </c>
    </row>
    <row r="4911" spans="11:16">
      <c r="K4911" s="339">
        <v>50597</v>
      </c>
      <c r="L4911" s="171" t="s">
        <v>840</v>
      </c>
      <c r="N4911" s="171" t="s">
        <v>842</v>
      </c>
      <c r="O4911" s="171" t="s">
        <v>843</v>
      </c>
      <c r="P4911" s="171" t="s">
        <v>841</v>
      </c>
    </row>
    <row r="4912" spans="11:16">
      <c r="K4912" s="339">
        <v>50598</v>
      </c>
      <c r="L4912" s="171" t="s">
        <v>833</v>
      </c>
      <c r="N4912" s="171" t="s">
        <v>841</v>
      </c>
      <c r="O4912" s="171" t="s">
        <v>842</v>
      </c>
      <c r="P4912" s="171" t="s">
        <v>772</v>
      </c>
    </row>
    <row r="4913" spans="11:16">
      <c r="K4913" s="339">
        <v>50599</v>
      </c>
      <c r="L4913" s="171" t="s">
        <v>835</v>
      </c>
      <c r="N4913" s="171" t="s">
        <v>770</v>
      </c>
      <c r="O4913" s="171" t="s">
        <v>842</v>
      </c>
      <c r="P4913" s="171" t="s">
        <v>843</v>
      </c>
    </row>
    <row r="4914" spans="11:16">
      <c r="K4914" s="339">
        <v>50600</v>
      </c>
      <c r="L4914" s="171" t="s">
        <v>836</v>
      </c>
      <c r="N4914" s="171" t="s">
        <v>841</v>
      </c>
      <c r="O4914" s="171" t="s">
        <v>842</v>
      </c>
      <c r="P4914" s="171" t="s">
        <v>843</v>
      </c>
    </row>
    <row r="4915" spans="11:16">
      <c r="K4915" s="339">
        <v>50601</v>
      </c>
      <c r="L4915" s="171" t="s">
        <v>837</v>
      </c>
      <c r="N4915" s="171" t="s">
        <v>841</v>
      </c>
      <c r="O4915" s="171" t="s">
        <v>842</v>
      </c>
      <c r="P4915" s="171" t="s">
        <v>843</v>
      </c>
    </row>
    <row r="4916" spans="11:16">
      <c r="K4916" s="339">
        <v>50602</v>
      </c>
      <c r="L4916" s="171" t="s">
        <v>838</v>
      </c>
      <c r="N4916" s="171" t="s">
        <v>841</v>
      </c>
      <c r="O4916" s="171" t="s">
        <v>842</v>
      </c>
      <c r="P4916" s="171" t="s">
        <v>843</v>
      </c>
    </row>
    <row r="4917" spans="11:16">
      <c r="K4917" s="339">
        <v>50603</v>
      </c>
      <c r="L4917" s="171" t="s">
        <v>839</v>
      </c>
      <c r="N4917" s="171" t="s">
        <v>841</v>
      </c>
      <c r="O4917" s="171" t="s">
        <v>842</v>
      </c>
      <c r="P4917" s="171" t="s">
        <v>772</v>
      </c>
    </row>
    <row r="4918" spans="11:16">
      <c r="K4918" s="339">
        <v>50604</v>
      </c>
      <c r="L4918" s="171" t="s">
        <v>840</v>
      </c>
      <c r="N4918" s="171" t="s">
        <v>841</v>
      </c>
      <c r="O4918" s="171" t="s">
        <v>842</v>
      </c>
      <c r="P4918" s="171" t="s">
        <v>772</v>
      </c>
    </row>
    <row r="4919" spans="11:16">
      <c r="K4919" s="339">
        <v>50605</v>
      </c>
      <c r="L4919" s="171" t="s">
        <v>833</v>
      </c>
      <c r="N4919" s="171" t="s">
        <v>843</v>
      </c>
      <c r="O4919" s="171" t="s">
        <v>841</v>
      </c>
      <c r="P4919" s="171" t="s">
        <v>842</v>
      </c>
    </row>
    <row r="4920" spans="11:16">
      <c r="K4920" s="339">
        <v>50606</v>
      </c>
      <c r="L4920" s="171" t="s">
        <v>835</v>
      </c>
      <c r="N4920" s="171" t="s">
        <v>843</v>
      </c>
      <c r="O4920" s="171" t="s">
        <v>841</v>
      </c>
      <c r="P4920" s="171" t="s">
        <v>842</v>
      </c>
    </row>
    <row r="4921" spans="11:16">
      <c r="K4921" s="339">
        <v>50607</v>
      </c>
      <c r="L4921" s="171" t="s">
        <v>836</v>
      </c>
      <c r="N4921" s="171" t="s">
        <v>843</v>
      </c>
      <c r="O4921" s="171" t="s">
        <v>841</v>
      </c>
      <c r="P4921" s="171" t="s">
        <v>842</v>
      </c>
    </row>
    <row r="4922" spans="11:16">
      <c r="K4922" s="339">
        <v>50608</v>
      </c>
      <c r="L4922" s="171" t="s">
        <v>837</v>
      </c>
      <c r="N4922" s="171" t="s">
        <v>843</v>
      </c>
      <c r="O4922" s="171" t="s">
        <v>841</v>
      </c>
      <c r="P4922" s="171" t="s">
        <v>771</v>
      </c>
    </row>
    <row r="4923" spans="11:16">
      <c r="K4923" s="339">
        <v>50609</v>
      </c>
      <c r="L4923" s="171" t="s">
        <v>838</v>
      </c>
      <c r="N4923" s="171" t="s">
        <v>843</v>
      </c>
      <c r="O4923" s="171" t="s">
        <v>841</v>
      </c>
      <c r="P4923" s="171" t="s">
        <v>842</v>
      </c>
    </row>
    <row r="4924" spans="11:16">
      <c r="K4924" s="339">
        <v>50610</v>
      </c>
      <c r="L4924" s="171" t="s">
        <v>839</v>
      </c>
      <c r="N4924" s="171" t="s">
        <v>843</v>
      </c>
      <c r="O4924" s="171" t="s">
        <v>841</v>
      </c>
      <c r="P4924" s="171" t="s">
        <v>842</v>
      </c>
    </row>
    <row r="4925" spans="11:16">
      <c r="K4925" s="339">
        <v>50611</v>
      </c>
      <c r="L4925" s="171" t="s">
        <v>840</v>
      </c>
      <c r="N4925" s="171" t="s">
        <v>843</v>
      </c>
      <c r="O4925" s="171" t="s">
        <v>841</v>
      </c>
      <c r="P4925" s="171" t="s">
        <v>842</v>
      </c>
    </row>
    <row r="4926" spans="11:16">
      <c r="K4926" s="339">
        <v>50612</v>
      </c>
      <c r="L4926" s="171" t="s">
        <v>833</v>
      </c>
      <c r="N4926" s="171" t="s">
        <v>771</v>
      </c>
      <c r="O4926" s="171" t="s">
        <v>772</v>
      </c>
      <c r="P4926" s="171" t="s">
        <v>841</v>
      </c>
    </row>
    <row r="4927" spans="11:16">
      <c r="K4927" s="339">
        <v>50613</v>
      </c>
      <c r="L4927" s="171" t="s">
        <v>835</v>
      </c>
      <c r="N4927" s="171" t="s">
        <v>842</v>
      </c>
      <c r="O4927" s="171" t="s">
        <v>843</v>
      </c>
      <c r="P4927" s="171" t="s">
        <v>841</v>
      </c>
    </row>
    <row r="4928" spans="11:16">
      <c r="K4928" s="339">
        <v>50614</v>
      </c>
      <c r="L4928" s="171" t="s">
        <v>836</v>
      </c>
      <c r="N4928" s="171" t="s">
        <v>842</v>
      </c>
      <c r="O4928" s="171" t="s">
        <v>843</v>
      </c>
      <c r="P4928" s="171" t="s">
        <v>841</v>
      </c>
    </row>
    <row r="4929" spans="11:16">
      <c r="K4929" s="339">
        <v>50615</v>
      </c>
      <c r="L4929" s="171" t="s">
        <v>837</v>
      </c>
      <c r="N4929" s="171" t="s">
        <v>771</v>
      </c>
      <c r="O4929" s="171" t="s">
        <v>843</v>
      </c>
      <c r="P4929" s="171" t="s">
        <v>841</v>
      </c>
    </row>
    <row r="4930" spans="11:16">
      <c r="K4930" s="339">
        <v>50616</v>
      </c>
      <c r="L4930" s="171" t="s">
        <v>838</v>
      </c>
      <c r="N4930" s="171" t="s">
        <v>842</v>
      </c>
      <c r="O4930" s="171" t="s">
        <v>843</v>
      </c>
      <c r="P4930" s="171" t="s">
        <v>841</v>
      </c>
    </row>
    <row r="4931" spans="11:16">
      <c r="K4931" s="339">
        <v>50617</v>
      </c>
      <c r="L4931" s="171" t="s">
        <v>839</v>
      </c>
      <c r="N4931" s="171" t="s">
        <v>842</v>
      </c>
      <c r="O4931" s="171" t="s">
        <v>843</v>
      </c>
      <c r="P4931" s="171" t="s">
        <v>841</v>
      </c>
    </row>
    <row r="4932" spans="11:16">
      <c r="K4932" s="339">
        <v>50618</v>
      </c>
      <c r="L4932" s="171" t="s">
        <v>840</v>
      </c>
      <c r="N4932" s="171" t="s">
        <v>842</v>
      </c>
      <c r="O4932" s="171" t="s">
        <v>772</v>
      </c>
      <c r="P4932" s="171" t="s">
        <v>770</v>
      </c>
    </row>
    <row r="4933" spans="11:16">
      <c r="K4933" s="339">
        <v>50619</v>
      </c>
      <c r="L4933" s="171" t="s">
        <v>833</v>
      </c>
      <c r="N4933" s="171" t="s">
        <v>841</v>
      </c>
      <c r="O4933" s="171" t="s">
        <v>842</v>
      </c>
      <c r="P4933" s="171" t="s">
        <v>843</v>
      </c>
    </row>
    <row r="4934" spans="11:16">
      <c r="K4934" s="339">
        <v>50620</v>
      </c>
      <c r="L4934" s="171" t="s">
        <v>835</v>
      </c>
      <c r="N4934" s="171" t="s">
        <v>841</v>
      </c>
      <c r="O4934" s="171" t="s">
        <v>842</v>
      </c>
      <c r="P4934" s="171" t="s">
        <v>843</v>
      </c>
    </row>
    <row r="4935" spans="11:16">
      <c r="K4935" s="339">
        <v>50621</v>
      </c>
      <c r="L4935" s="171" t="s">
        <v>836</v>
      </c>
      <c r="N4935" s="171" t="s">
        <v>841</v>
      </c>
      <c r="O4935" s="171" t="s">
        <v>842</v>
      </c>
      <c r="P4935" s="171" t="s">
        <v>843</v>
      </c>
    </row>
    <row r="4936" spans="11:16">
      <c r="K4936" s="339">
        <v>50622</v>
      </c>
      <c r="L4936" s="171" t="s">
        <v>837</v>
      </c>
      <c r="N4936" s="171" t="s">
        <v>841</v>
      </c>
      <c r="O4936" s="171" t="s">
        <v>842</v>
      </c>
      <c r="P4936" s="171" t="s">
        <v>843</v>
      </c>
    </row>
    <row r="4937" spans="11:16">
      <c r="K4937" s="339">
        <v>50623</v>
      </c>
      <c r="L4937" s="171" t="s">
        <v>838</v>
      </c>
      <c r="N4937" s="171" t="s">
        <v>841</v>
      </c>
      <c r="O4937" s="171" t="s">
        <v>771</v>
      </c>
      <c r="P4937" s="171" t="s">
        <v>843</v>
      </c>
    </row>
    <row r="4938" spans="11:16">
      <c r="K4938" s="339">
        <v>50624</v>
      </c>
      <c r="L4938" s="171" t="s">
        <v>839</v>
      </c>
      <c r="N4938" s="171" t="s">
        <v>841</v>
      </c>
      <c r="O4938" s="171" t="s">
        <v>771</v>
      </c>
      <c r="P4938" s="171" t="s">
        <v>843</v>
      </c>
    </row>
    <row r="4939" spans="11:16">
      <c r="K4939" s="339">
        <v>50625</v>
      </c>
      <c r="L4939" s="171" t="s">
        <v>840</v>
      </c>
      <c r="N4939" s="171" t="s">
        <v>841</v>
      </c>
      <c r="O4939" s="171" t="s">
        <v>842</v>
      </c>
      <c r="P4939" s="171" t="s">
        <v>843</v>
      </c>
    </row>
    <row r="4940" spans="11:16">
      <c r="K4940" s="339">
        <v>50626</v>
      </c>
      <c r="L4940" s="171" t="s">
        <v>833</v>
      </c>
      <c r="N4940" s="171" t="s">
        <v>843</v>
      </c>
      <c r="O4940" s="171" t="s">
        <v>841</v>
      </c>
      <c r="P4940" s="171" t="s">
        <v>842</v>
      </c>
    </row>
    <row r="4941" spans="11:16">
      <c r="K4941" s="339">
        <v>50627</v>
      </c>
      <c r="L4941" s="171" t="s">
        <v>835</v>
      </c>
      <c r="N4941" s="171" t="s">
        <v>843</v>
      </c>
      <c r="O4941" s="171" t="s">
        <v>841</v>
      </c>
      <c r="P4941" s="171" t="s">
        <v>842</v>
      </c>
    </row>
    <row r="4942" spans="11:16">
      <c r="K4942" s="339">
        <v>50628</v>
      </c>
      <c r="L4942" s="171" t="s">
        <v>836</v>
      </c>
      <c r="N4942" s="171" t="s">
        <v>843</v>
      </c>
      <c r="O4942" s="171" t="s">
        <v>770</v>
      </c>
      <c r="P4942" s="171" t="s">
        <v>842</v>
      </c>
    </row>
    <row r="4943" spans="11:16">
      <c r="K4943" s="339">
        <v>50629</v>
      </c>
      <c r="L4943" s="171" t="s">
        <v>837</v>
      </c>
      <c r="N4943" s="171" t="s">
        <v>843</v>
      </c>
      <c r="O4943" s="171" t="s">
        <v>841</v>
      </c>
      <c r="P4943" s="171" t="s">
        <v>842</v>
      </c>
    </row>
    <row r="4944" spans="11:16">
      <c r="K4944" s="339">
        <v>50630</v>
      </c>
      <c r="L4944" s="171" t="s">
        <v>838</v>
      </c>
      <c r="N4944" s="171" t="s">
        <v>843</v>
      </c>
      <c r="O4944" s="171" t="s">
        <v>841</v>
      </c>
      <c r="P4944" s="171" t="s">
        <v>842</v>
      </c>
    </row>
    <row r="4945" spans="11:16">
      <c r="K4945" s="339">
        <v>50631</v>
      </c>
      <c r="L4945" s="171" t="s">
        <v>839</v>
      </c>
      <c r="N4945" s="171" t="s">
        <v>843</v>
      </c>
      <c r="O4945" s="171" t="s">
        <v>841</v>
      </c>
      <c r="P4945" s="171" t="s">
        <v>842</v>
      </c>
    </row>
    <row r="4946" spans="11:16">
      <c r="K4946" s="339">
        <v>50632</v>
      </c>
      <c r="L4946" s="171" t="s">
        <v>840</v>
      </c>
      <c r="N4946" s="171" t="s">
        <v>843</v>
      </c>
      <c r="O4946" s="171" t="s">
        <v>841</v>
      </c>
      <c r="P4946" s="171" t="s">
        <v>771</v>
      </c>
    </row>
    <row r="4947" spans="11:16">
      <c r="K4947" s="339">
        <v>50633</v>
      </c>
      <c r="L4947" s="171" t="s">
        <v>833</v>
      </c>
      <c r="N4947" s="171" t="s">
        <v>842</v>
      </c>
      <c r="O4947" s="171" t="s">
        <v>843</v>
      </c>
      <c r="P4947" s="171" t="s">
        <v>841</v>
      </c>
    </row>
    <row r="4948" spans="11:16">
      <c r="K4948" s="339">
        <v>50634</v>
      </c>
      <c r="L4948" s="171" t="s">
        <v>835</v>
      </c>
      <c r="N4948" s="171" t="s">
        <v>842</v>
      </c>
      <c r="O4948" s="171" t="s">
        <v>843</v>
      </c>
      <c r="P4948" s="171" t="s">
        <v>841</v>
      </c>
    </row>
    <row r="4949" spans="11:16">
      <c r="K4949" s="339">
        <v>50635</v>
      </c>
      <c r="L4949" s="171" t="s">
        <v>836</v>
      </c>
      <c r="N4949" s="171" t="s">
        <v>842</v>
      </c>
      <c r="O4949" s="171" t="s">
        <v>843</v>
      </c>
      <c r="P4949" s="171" t="s">
        <v>841</v>
      </c>
    </row>
    <row r="4950" spans="11:16">
      <c r="K4950" s="339">
        <v>50636</v>
      </c>
      <c r="L4950" s="171" t="s">
        <v>837</v>
      </c>
      <c r="N4950" s="171" t="s">
        <v>771</v>
      </c>
      <c r="O4950" s="171" t="s">
        <v>843</v>
      </c>
      <c r="P4950" s="171" t="s">
        <v>841</v>
      </c>
    </row>
    <row r="4951" spans="11:16">
      <c r="K4951" s="339">
        <v>50637</v>
      </c>
      <c r="L4951" s="171" t="s">
        <v>838</v>
      </c>
      <c r="N4951" s="171" t="s">
        <v>771</v>
      </c>
      <c r="O4951" s="171" t="s">
        <v>843</v>
      </c>
      <c r="P4951" s="171" t="s">
        <v>841</v>
      </c>
    </row>
    <row r="4952" spans="11:16">
      <c r="K4952" s="339">
        <v>50638</v>
      </c>
      <c r="L4952" s="171" t="s">
        <v>839</v>
      </c>
      <c r="N4952" s="171" t="s">
        <v>842</v>
      </c>
      <c r="O4952" s="171" t="s">
        <v>843</v>
      </c>
      <c r="P4952" s="171" t="s">
        <v>841</v>
      </c>
    </row>
    <row r="4953" spans="11:16">
      <c r="K4953" s="339">
        <v>50639</v>
      </c>
      <c r="L4953" s="171" t="s">
        <v>840</v>
      </c>
      <c r="N4953" s="171" t="s">
        <v>771</v>
      </c>
      <c r="O4953" s="171" t="s">
        <v>843</v>
      </c>
      <c r="P4953" s="171" t="s">
        <v>841</v>
      </c>
    </row>
    <row r="4954" spans="11:16">
      <c r="K4954" s="339">
        <v>50640</v>
      </c>
      <c r="L4954" s="171" t="s">
        <v>833</v>
      </c>
      <c r="N4954" s="171" t="s">
        <v>841</v>
      </c>
      <c r="O4954" s="171" t="s">
        <v>842</v>
      </c>
      <c r="P4954" s="171" t="s">
        <v>843</v>
      </c>
    </row>
    <row r="4955" spans="11:16">
      <c r="K4955" s="339">
        <v>50641</v>
      </c>
      <c r="L4955" s="171" t="s">
        <v>835</v>
      </c>
      <c r="N4955" s="171" t="s">
        <v>770</v>
      </c>
      <c r="O4955" s="171" t="s">
        <v>842</v>
      </c>
      <c r="P4955" s="171" t="s">
        <v>843</v>
      </c>
    </row>
    <row r="4956" spans="11:16">
      <c r="K4956" s="339">
        <v>50642</v>
      </c>
      <c r="L4956" s="171" t="s">
        <v>836</v>
      </c>
      <c r="N4956" s="171" t="s">
        <v>841</v>
      </c>
      <c r="O4956" s="171" t="s">
        <v>842</v>
      </c>
      <c r="P4956" s="171" t="s">
        <v>843</v>
      </c>
    </row>
    <row r="4957" spans="11:16">
      <c r="K4957" s="339">
        <v>50643</v>
      </c>
      <c r="L4957" s="171" t="s">
        <v>837</v>
      </c>
      <c r="N4957" s="171" t="s">
        <v>841</v>
      </c>
      <c r="O4957" s="171" t="s">
        <v>842</v>
      </c>
      <c r="P4957" s="171" t="s">
        <v>843</v>
      </c>
    </row>
    <row r="4958" spans="11:16">
      <c r="K4958" s="339">
        <v>50644</v>
      </c>
      <c r="L4958" s="171" t="s">
        <v>838</v>
      </c>
      <c r="N4958" s="171" t="s">
        <v>841</v>
      </c>
      <c r="O4958" s="171" t="s">
        <v>842</v>
      </c>
      <c r="P4958" s="171" t="s">
        <v>843</v>
      </c>
    </row>
    <row r="4959" spans="11:16">
      <c r="K4959" s="339">
        <v>50645</v>
      </c>
      <c r="L4959" s="171" t="s">
        <v>839</v>
      </c>
      <c r="N4959" s="171" t="s">
        <v>770</v>
      </c>
      <c r="O4959" s="171" t="s">
        <v>842</v>
      </c>
      <c r="P4959" s="171" t="s">
        <v>843</v>
      </c>
    </row>
    <row r="4960" spans="11:16">
      <c r="K4960" s="339">
        <v>50646</v>
      </c>
      <c r="L4960" s="171" t="s">
        <v>840</v>
      </c>
      <c r="N4960" s="171" t="s">
        <v>841</v>
      </c>
      <c r="O4960" s="171" t="s">
        <v>842</v>
      </c>
      <c r="P4960" s="171" t="s">
        <v>843</v>
      </c>
    </row>
    <row r="4961" spans="11:16">
      <c r="K4961" s="339">
        <v>50647</v>
      </c>
      <c r="L4961" s="171" t="s">
        <v>833</v>
      </c>
      <c r="N4961" s="171" t="s">
        <v>843</v>
      </c>
      <c r="O4961" s="171" t="s">
        <v>841</v>
      </c>
      <c r="P4961" s="171" t="s">
        <v>842</v>
      </c>
    </row>
    <row r="4962" spans="11:16">
      <c r="K4962" s="339">
        <v>50648</v>
      </c>
      <c r="L4962" s="171" t="s">
        <v>835</v>
      </c>
      <c r="N4962" s="171" t="s">
        <v>772</v>
      </c>
      <c r="O4962" s="171" t="s">
        <v>841</v>
      </c>
      <c r="P4962" s="171" t="s">
        <v>842</v>
      </c>
    </row>
    <row r="4963" spans="11:16">
      <c r="K4963" s="339">
        <v>50649</v>
      </c>
      <c r="L4963" s="171" t="s">
        <v>836</v>
      </c>
      <c r="N4963" s="171" t="s">
        <v>843</v>
      </c>
      <c r="O4963" s="171" t="s">
        <v>841</v>
      </c>
      <c r="P4963" s="171" t="s">
        <v>842</v>
      </c>
    </row>
    <row r="4964" spans="11:16">
      <c r="K4964" s="339">
        <v>50650</v>
      </c>
      <c r="L4964" s="171" t="s">
        <v>837</v>
      </c>
      <c r="N4964" s="171" t="s">
        <v>843</v>
      </c>
      <c r="O4964" s="171" t="s">
        <v>841</v>
      </c>
      <c r="P4964" s="171" t="s">
        <v>842</v>
      </c>
    </row>
    <row r="4965" spans="11:16">
      <c r="K4965" s="339">
        <v>50651</v>
      </c>
      <c r="L4965" s="171" t="s">
        <v>838</v>
      </c>
      <c r="N4965" s="171" t="s">
        <v>843</v>
      </c>
      <c r="O4965" s="171" t="s">
        <v>841</v>
      </c>
      <c r="P4965" s="171" t="s">
        <v>842</v>
      </c>
    </row>
    <row r="4966" spans="11:16">
      <c r="K4966" s="339">
        <v>50652</v>
      </c>
      <c r="L4966" s="171" t="s">
        <v>839</v>
      </c>
      <c r="N4966" s="171" t="s">
        <v>843</v>
      </c>
      <c r="O4966" s="171" t="s">
        <v>841</v>
      </c>
      <c r="P4966" s="171" t="s">
        <v>842</v>
      </c>
    </row>
    <row r="4967" spans="11:16">
      <c r="K4967" s="339">
        <v>50653</v>
      </c>
      <c r="L4967" s="171" t="s">
        <v>840</v>
      </c>
      <c r="N4967" s="171" t="s">
        <v>843</v>
      </c>
      <c r="O4967" s="171" t="s">
        <v>841</v>
      </c>
      <c r="P4967" s="171" t="s">
        <v>842</v>
      </c>
    </row>
    <row r="4968" spans="11:16">
      <c r="K4968" s="339">
        <v>50654</v>
      </c>
      <c r="L4968" s="171" t="s">
        <v>833</v>
      </c>
      <c r="N4968" s="171" t="s">
        <v>771</v>
      </c>
      <c r="O4968" s="171" t="s">
        <v>772</v>
      </c>
      <c r="P4968" s="171" t="s">
        <v>841</v>
      </c>
    </row>
    <row r="4969" spans="11:16">
      <c r="K4969" s="339">
        <v>50655</v>
      </c>
      <c r="L4969" s="171" t="s">
        <v>835</v>
      </c>
      <c r="N4969" s="171" t="s">
        <v>842</v>
      </c>
      <c r="O4969" s="171" t="s">
        <v>843</v>
      </c>
      <c r="P4969" s="171" t="s">
        <v>841</v>
      </c>
    </row>
    <row r="4970" spans="11:16">
      <c r="K4970" s="339">
        <v>50656</v>
      </c>
      <c r="L4970" s="171" t="s">
        <v>836</v>
      </c>
      <c r="N4970" s="171" t="s">
        <v>842</v>
      </c>
      <c r="O4970" s="171" t="s">
        <v>843</v>
      </c>
      <c r="P4970" s="171" t="s">
        <v>841</v>
      </c>
    </row>
    <row r="4971" spans="11:16">
      <c r="K4971" s="339">
        <v>50657</v>
      </c>
      <c r="L4971" s="171" t="s">
        <v>837</v>
      </c>
      <c r="N4971" s="171" t="s">
        <v>771</v>
      </c>
      <c r="O4971" s="171" t="s">
        <v>843</v>
      </c>
      <c r="P4971" s="171" t="s">
        <v>841</v>
      </c>
    </row>
    <row r="4972" spans="11:16">
      <c r="K4972" s="339">
        <v>50658</v>
      </c>
      <c r="L4972" s="171" t="s">
        <v>838</v>
      </c>
      <c r="N4972" s="171" t="s">
        <v>842</v>
      </c>
      <c r="O4972" s="171" t="s">
        <v>843</v>
      </c>
      <c r="P4972" s="171" t="s">
        <v>841</v>
      </c>
    </row>
    <row r="4973" spans="11:16">
      <c r="K4973" s="339">
        <v>50659</v>
      </c>
      <c r="L4973" s="171" t="s">
        <v>839</v>
      </c>
      <c r="N4973" s="171" t="s">
        <v>842</v>
      </c>
      <c r="O4973" s="171" t="s">
        <v>843</v>
      </c>
      <c r="P4973" s="171" t="s">
        <v>841</v>
      </c>
    </row>
    <row r="4974" spans="11:16">
      <c r="K4974" s="339">
        <v>50660</v>
      </c>
      <c r="L4974" s="171" t="s">
        <v>840</v>
      </c>
      <c r="N4974" s="171" t="s">
        <v>842</v>
      </c>
      <c r="O4974" s="171" t="s">
        <v>772</v>
      </c>
      <c r="P4974" s="171" t="s">
        <v>770</v>
      </c>
    </row>
    <row r="4975" spans="11:16">
      <c r="K4975" s="339">
        <v>50661</v>
      </c>
      <c r="L4975" s="171" t="s">
        <v>833</v>
      </c>
      <c r="N4975" s="171" t="s">
        <v>841</v>
      </c>
      <c r="O4975" s="171" t="s">
        <v>842</v>
      </c>
      <c r="P4975" s="171" t="s">
        <v>843</v>
      </c>
    </row>
    <row r="4976" spans="11:16">
      <c r="K4976" s="339">
        <v>50662</v>
      </c>
      <c r="L4976" s="171" t="s">
        <v>835</v>
      </c>
      <c r="N4976" s="171" t="s">
        <v>841</v>
      </c>
      <c r="O4976" s="171" t="s">
        <v>842</v>
      </c>
      <c r="P4976" s="171" t="s">
        <v>843</v>
      </c>
    </row>
    <row r="4977" spans="11:16">
      <c r="K4977" s="339">
        <v>50663</v>
      </c>
      <c r="L4977" s="171" t="s">
        <v>836</v>
      </c>
      <c r="N4977" s="171" t="s">
        <v>841</v>
      </c>
      <c r="O4977" s="171" t="s">
        <v>842</v>
      </c>
      <c r="P4977" s="171" t="s">
        <v>843</v>
      </c>
    </row>
    <row r="4978" spans="11:16">
      <c r="K4978" s="339">
        <v>50664</v>
      </c>
      <c r="L4978" s="171" t="s">
        <v>837</v>
      </c>
      <c r="N4978" s="171" t="s">
        <v>841</v>
      </c>
      <c r="O4978" s="171" t="s">
        <v>842</v>
      </c>
      <c r="P4978" s="171" t="s">
        <v>843</v>
      </c>
    </row>
    <row r="4979" spans="11:16">
      <c r="K4979" s="339">
        <v>50665</v>
      </c>
      <c r="L4979" s="171" t="s">
        <v>838</v>
      </c>
      <c r="N4979" s="171" t="s">
        <v>841</v>
      </c>
      <c r="O4979" s="171" t="s">
        <v>771</v>
      </c>
      <c r="P4979" s="171" t="s">
        <v>843</v>
      </c>
    </row>
    <row r="4980" spans="11:16">
      <c r="K4980" s="339">
        <v>50666</v>
      </c>
      <c r="L4980" s="171" t="s">
        <v>839</v>
      </c>
      <c r="N4980" s="171" t="s">
        <v>841</v>
      </c>
      <c r="O4980" s="171" t="s">
        <v>771</v>
      </c>
      <c r="P4980" s="171" t="s">
        <v>843</v>
      </c>
    </row>
    <row r="4981" spans="11:16">
      <c r="K4981" s="339">
        <v>50667</v>
      </c>
      <c r="L4981" s="171" t="s">
        <v>840</v>
      </c>
      <c r="N4981" s="171" t="s">
        <v>841</v>
      </c>
      <c r="O4981" s="171" t="s">
        <v>842</v>
      </c>
      <c r="P4981" s="171" t="s">
        <v>772</v>
      </c>
    </row>
    <row r="4982" spans="11:16">
      <c r="K4982" s="339">
        <v>50668</v>
      </c>
      <c r="L4982" s="171" t="s">
        <v>833</v>
      </c>
      <c r="N4982" s="171" t="s">
        <v>843</v>
      </c>
      <c r="O4982" s="171" t="s">
        <v>841</v>
      </c>
      <c r="P4982" s="171" t="s">
        <v>842</v>
      </c>
    </row>
    <row r="4983" spans="11:16">
      <c r="K4983" s="339">
        <v>50669</v>
      </c>
      <c r="L4983" s="171" t="s">
        <v>835</v>
      </c>
      <c r="N4983" s="171" t="s">
        <v>843</v>
      </c>
      <c r="O4983" s="171" t="s">
        <v>841</v>
      </c>
      <c r="P4983" s="171" t="s">
        <v>842</v>
      </c>
    </row>
    <row r="4984" spans="11:16">
      <c r="K4984" s="339">
        <v>50670</v>
      </c>
      <c r="L4984" s="171" t="s">
        <v>836</v>
      </c>
      <c r="N4984" s="171" t="s">
        <v>843</v>
      </c>
      <c r="O4984" s="171" t="s">
        <v>841</v>
      </c>
      <c r="P4984" s="171" t="s">
        <v>842</v>
      </c>
    </row>
    <row r="4985" spans="11:16">
      <c r="K4985" s="339">
        <v>50671</v>
      </c>
      <c r="L4985" s="171" t="s">
        <v>837</v>
      </c>
      <c r="N4985" s="171" t="s">
        <v>843</v>
      </c>
      <c r="O4985" s="171" t="s">
        <v>841</v>
      </c>
      <c r="P4985" s="171" t="s">
        <v>842</v>
      </c>
    </row>
    <row r="4986" spans="11:16">
      <c r="K4986" s="339">
        <v>50672</v>
      </c>
      <c r="L4986" s="171" t="s">
        <v>838</v>
      </c>
      <c r="N4986" s="171" t="s">
        <v>843</v>
      </c>
      <c r="O4986" s="171" t="s">
        <v>841</v>
      </c>
      <c r="P4986" s="171" t="s">
        <v>842</v>
      </c>
    </row>
    <row r="4987" spans="11:16">
      <c r="K4987" s="339">
        <v>50673</v>
      </c>
      <c r="L4987" s="171" t="s">
        <v>839</v>
      </c>
      <c r="N4987" s="171" t="s">
        <v>843</v>
      </c>
      <c r="O4987" s="171" t="s">
        <v>841</v>
      </c>
      <c r="P4987" s="171" t="s">
        <v>842</v>
      </c>
    </row>
    <row r="4988" spans="11:16">
      <c r="K4988" s="339">
        <v>50674</v>
      </c>
      <c r="L4988" s="171" t="s">
        <v>840</v>
      </c>
      <c r="N4988" s="171" t="s">
        <v>843</v>
      </c>
      <c r="O4988" s="171" t="s">
        <v>770</v>
      </c>
      <c r="P4988" s="171" t="s">
        <v>842</v>
      </c>
    </row>
    <row r="4989" spans="11:16">
      <c r="K4989" s="339">
        <v>50675</v>
      </c>
      <c r="L4989" s="171" t="s">
        <v>833</v>
      </c>
      <c r="N4989" s="171" t="s">
        <v>842</v>
      </c>
      <c r="O4989" s="171" t="s">
        <v>843</v>
      </c>
      <c r="P4989" s="171" t="s">
        <v>841</v>
      </c>
    </row>
    <row r="4990" spans="11:16">
      <c r="K4990" s="339">
        <v>50676</v>
      </c>
      <c r="L4990" s="171" t="s">
        <v>835</v>
      </c>
      <c r="N4990" s="171" t="s">
        <v>842</v>
      </c>
      <c r="O4990" s="171" t="s">
        <v>843</v>
      </c>
      <c r="P4990" s="171" t="s">
        <v>841</v>
      </c>
    </row>
    <row r="4991" spans="11:16">
      <c r="K4991" s="339">
        <v>50677</v>
      </c>
      <c r="L4991" s="171" t="s">
        <v>836</v>
      </c>
      <c r="N4991" s="171" t="s">
        <v>842</v>
      </c>
      <c r="O4991" s="171" t="s">
        <v>843</v>
      </c>
      <c r="P4991" s="171" t="s">
        <v>841</v>
      </c>
    </row>
    <row r="4992" spans="11:16">
      <c r="K4992" s="339">
        <v>50678</v>
      </c>
      <c r="L4992" s="171" t="s">
        <v>837</v>
      </c>
      <c r="N4992" s="171" t="s">
        <v>842</v>
      </c>
      <c r="O4992" s="171" t="s">
        <v>843</v>
      </c>
      <c r="P4992" s="171" t="s">
        <v>841</v>
      </c>
    </row>
    <row r="4993" spans="11:16">
      <c r="K4993" s="339">
        <v>50679</v>
      </c>
      <c r="L4993" s="171" t="s">
        <v>838</v>
      </c>
      <c r="N4993" s="171" t="s">
        <v>842</v>
      </c>
      <c r="O4993" s="171" t="s">
        <v>843</v>
      </c>
      <c r="P4993" s="171" t="s">
        <v>841</v>
      </c>
    </row>
    <row r="4994" spans="11:16">
      <c r="K4994" s="339">
        <v>50680</v>
      </c>
      <c r="L4994" s="171" t="s">
        <v>839</v>
      </c>
      <c r="N4994" s="171" t="s">
        <v>842</v>
      </c>
      <c r="O4994" s="171" t="s">
        <v>843</v>
      </c>
      <c r="P4994" s="171" t="s">
        <v>841</v>
      </c>
    </row>
    <row r="4995" spans="11:16">
      <c r="K4995" s="339">
        <v>50681</v>
      </c>
      <c r="L4995" s="171" t="s">
        <v>840</v>
      </c>
      <c r="N4995" s="171" t="s">
        <v>771</v>
      </c>
      <c r="O4995" s="171" t="s">
        <v>843</v>
      </c>
      <c r="P4995" s="171" t="s">
        <v>841</v>
      </c>
    </row>
    <row r="4996" spans="11:16">
      <c r="K4996" s="339">
        <v>50682</v>
      </c>
      <c r="L4996" s="171" t="s">
        <v>833</v>
      </c>
      <c r="N4996" s="171" t="s">
        <v>841</v>
      </c>
      <c r="O4996" s="171" t="s">
        <v>842</v>
      </c>
      <c r="P4996" s="171" t="s">
        <v>843</v>
      </c>
    </row>
    <row r="4997" spans="11:16">
      <c r="K4997" s="339">
        <v>50683</v>
      </c>
      <c r="L4997" s="171" t="s">
        <v>835</v>
      </c>
      <c r="N4997" s="171" t="s">
        <v>841</v>
      </c>
      <c r="O4997" s="171" t="s">
        <v>842</v>
      </c>
      <c r="P4997" s="171" t="s">
        <v>843</v>
      </c>
    </row>
    <row r="4998" spans="11:16">
      <c r="K4998" s="339">
        <v>50684</v>
      </c>
      <c r="L4998" s="171" t="s">
        <v>836</v>
      </c>
      <c r="N4998" s="171" t="s">
        <v>841</v>
      </c>
      <c r="O4998" s="171" t="s">
        <v>842</v>
      </c>
      <c r="P4998" s="171" t="s">
        <v>843</v>
      </c>
    </row>
    <row r="4999" spans="11:16">
      <c r="K4999" s="339">
        <v>50685</v>
      </c>
      <c r="L4999" s="171" t="s">
        <v>837</v>
      </c>
      <c r="N4999" s="171" t="s">
        <v>841</v>
      </c>
      <c r="O4999" s="171" t="s">
        <v>842</v>
      </c>
      <c r="P4999" s="171" t="s">
        <v>843</v>
      </c>
    </row>
    <row r="5000" spans="11:16">
      <c r="K5000" s="339">
        <v>50686</v>
      </c>
      <c r="L5000" s="171" t="s">
        <v>838</v>
      </c>
      <c r="N5000" s="171" t="s">
        <v>841</v>
      </c>
      <c r="O5000" s="171" t="s">
        <v>842</v>
      </c>
      <c r="P5000" s="171" t="s">
        <v>843</v>
      </c>
    </row>
    <row r="5001" spans="11:16">
      <c r="K5001" s="339">
        <v>50687</v>
      </c>
      <c r="L5001" s="171" t="s">
        <v>839</v>
      </c>
      <c r="N5001" s="171" t="s">
        <v>841</v>
      </c>
      <c r="O5001" s="171" t="s">
        <v>842</v>
      </c>
      <c r="P5001" s="171" t="s">
        <v>843</v>
      </c>
    </row>
    <row r="5002" spans="11:16">
      <c r="K5002" s="339">
        <v>50688</v>
      </c>
      <c r="L5002" s="171" t="s">
        <v>840</v>
      </c>
      <c r="N5002" s="171" t="s">
        <v>841</v>
      </c>
      <c r="O5002" s="171" t="s">
        <v>842</v>
      </c>
      <c r="P5002" s="171" t="s">
        <v>843</v>
      </c>
    </row>
    <row r="5003" spans="11:16">
      <c r="K5003" s="339">
        <v>50689</v>
      </c>
      <c r="L5003" s="171" t="s">
        <v>833</v>
      </c>
      <c r="N5003" s="171" t="s">
        <v>843</v>
      </c>
      <c r="O5003" s="171" t="s">
        <v>841</v>
      </c>
      <c r="P5003" s="171" t="s">
        <v>842</v>
      </c>
    </row>
    <row r="5004" spans="11:16">
      <c r="K5004" s="339">
        <v>50690</v>
      </c>
      <c r="L5004" s="171" t="s">
        <v>835</v>
      </c>
      <c r="N5004" s="171" t="s">
        <v>843</v>
      </c>
      <c r="O5004" s="171" t="s">
        <v>841</v>
      </c>
      <c r="P5004" s="171" t="s">
        <v>842</v>
      </c>
    </row>
    <row r="5005" spans="11:16">
      <c r="K5005" s="339">
        <v>50691</v>
      </c>
      <c r="L5005" s="171" t="s">
        <v>836</v>
      </c>
      <c r="N5005" s="171" t="s">
        <v>772</v>
      </c>
      <c r="O5005" s="171" t="s">
        <v>841</v>
      </c>
      <c r="P5005" s="171" t="s">
        <v>842</v>
      </c>
    </row>
    <row r="5006" spans="11:16">
      <c r="K5006" s="339">
        <v>50692</v>
      </c>
      <c r="L5006" s="171" t="s">
        <v>837</v>
      </c>
      <c r="N5006" s="171" t="s">
        <v>843</v>
      </c>
      <c r="O5006" s="171" t="s">
        <v>841</v>
      </c>
      <c r="P5006" s="171" t="s">
        <v>842</v>
      </c>
    </row>
    <row r="5007" spans="11:16">
      <c r="K5007" s="339">
        <v>50693</v>
      </c>
      <c r="L5007" s="171" t="s">
        <v>838</v>
      </c>
      <c r="N5007" s="171" t="s">
        <v>772</v>
      </c>
      <c r="O5007" s="171" t="s">
        <v>841</v>
      </c>
      <c r="P5007" s="171" t="s">
        <v>842</v>
      </c>
    </row>
    <row r="5008" spans="11:16">
      <c r="K5008" s="339">
        <v>50694</v>
      </c>
      <c r="L5008" s="171" t="s">
        <v>839</v>
      </c>
      <c r="N5008" s="171" t="s">
        <v>843</v>
      </c>
      <c r="O5008" s="171" t="s">
        <v>841</v>
      </c>
      <c r="P5008" s="171" t="s">
        <v>842</v>
      </c>
    </row>
    <row r="5009" spans="11:16">
      <c r="K5009" s="339">
        <v>50695</v>
      </c>
      <c r="L5009" s="171" t="s">
        <v>840</v>
      </c>
      <c r="N5009" s="171" t="s">
        <v>843</v>
      </c>
      <c r="O5009" s="171" t="s">
        <v>841</v>
      </c>
      <c r="P5009" s="171" t="s">
        <v>842</v>
      </c>
    </row>
    <row r="5010" spans="11:16">
      <c r="K5010" s="339">
        <v>50696</v>
      </c>
      <c r="L5010" s="171" t="s">
        <v>833</v>
      </c>
      <c r="N5010" s="171" t="s">
        <v>842</v>
      </c>
      <c r="O5010" s="171" t="s">
        <v>843</v>
      </c>
      <c r="P5010" s="171" t="s">
        <v>841</v>
      </c>
    </row>
    <row r="5011" spans="11:16">
      <c r="K5011" s="339">
        <v>50697</v>
      </c>
      <c r="L5011" s="171" t="s">
        <v>835</v>
      </c>
      <c r="N5011" s="171" t="s">
        <v>842</v>
      </c>
      <c r="O5011" s="171" t="s">
        <v>843</v>
      </c>
      <c r="P5011" s="171" t="s">
        <v>841</v>
      </c>
    </row>
    <row r="5012" spans="11:16">
      <c r="K5012" s="339">
        <v>50698</v>
      </c>
      <c r="L5012" s="171" t="s">
        <v>836</v>
      </c>
      <c r="N5012" s="171" t="s">
        <v>842</v>
      </c>
      <c r="O5012" s="171" t="s">
        <v>772</v>
      </c>
      <c r="P5012" s="171" t="s">
        <v>841</v>
      </c>
    </row>
    <row r="5013" spans="11:16">
      <c r="K5013" s="339">
        <v>50699</v>
      </c>
      <c r="L5013" s="171" t="s">
        <v>837</v>
      </c>
      <c r="N5013" s="171" t="s">
        <v>842</v>
      </c>
      <c r="O5013" s="171" t="s">
        <v>843</v>
      </c>
      <c r="P5013" s="171" t="s">
        <v>841</v>
      </c>
    </row>
    <row r="5014" spans="11:16">
      <c r="K5014" s="339">
        <v>50700</v>
      </c>
      <c r="L5014" s="171" t="s">
        <v>838</v>
      </c>
      <c r="N5014" s="171" t="s">
        <v>842</v>
      </c>
      <c r="O5014" s="171" t="s">
        <v>843</v>
      </c>
      <c r="P5014" s="171" t="s">
        <v>770</v>
      </c>
    </row>
    <row r="5015" spans="11:16">
      <c r="K5015" s="339">
        <v>50701</v>
      </c>
      <c r="L5015" s="171" t="s">
        <v>839</v>
      </c>
      <c r="N5015" s="171" t="s">
        <v>842</v>
      </c>
      <c r="O5015" s="171" t="s">
        <v>843</v>
      </c>
      <c r="P5015" s="171" t="s">
        <v>841</v>
      </c>
    </row>
    <row r="5016" spans="11:16">
      <c r="K5016" s="339">
        <v>50702</v>
      </c>
      <c r="L5016" s="171" t="s">
        <v>840</v>
      </c>
      <c r="N5016" s="171" t="s">
        <v>842</v>
      </c>
      <c r="O5016" s="171" t="s">
        <v>843</v>
      </c>
      <c r="P5016" s="171" t="s">
        <v>841</v>
      </c>
    </row>
    <row r="5017" spans="11:16">
      <c r="K5017" s="339">
        <v>50703</v>
      </c>
      <c r="L5017" s="171" t="s">
        <v>833</v>
      </c>
      <c r="N5017" s="171" t="s">
        <v>841</v>
      </c>
      <c r="O5017" s="171" t="s">
        <v>842</v>
      </c>
      <c r="P5017" s="171" t="s">
        <v>843</v>
      </c>
    </row>
    <row r="5018" spans="11:16">
      <c r="K5018" s="339">
        <v>50704</v>
      </c>
      <c r="L5018" s="171" t="s">
        <v>835</v>
      </c>
      <c r="N5018" s="171" t="s">
        <v>841</v>
      </c>
      <c r="O5018" s="171" t="s">
        <v>842</v>
      </c>
      <c r="P5018" s="171" t="s">
        <v>843</v>
      </c>
    </row>
    <row r="5019" spans="11:16">
      <c r="K5019" s="339">
        <v>50705</v>
      </c>
      <c r="L5019" s="171" t="s">
        <v>836</v>
      </c>
      <c r="N5019" s="171" t="s">
        <v>841</v>
      </c>
      <c r="O5019" s="171" t="s">
        <v>842</v>
      </c>
      <c r="P5019" s="171" t="s">
        <v>843</v>
      </c>
    </row>
    <row r="5020" spans="11:16">
      <c r="K5020" s="339">
        <v>50706</v>
      </c>
      <c r="L5020" s="171" t="s">
        <v>837</v>
      </c>
      <c r="N5020" s="171" t="s">
        <v>770</v>
      </c>
      <c r="O5020" s="171" t="s">
        <v>842</v>
      </c>
      <c r="P5020" s="171" t="s">
        <v>843</v>
      </c>
    </row>
    <row r="5021" spans="11:16">
      <c r="K5021" s="339">
        <v>50707</v>
      </c>
      <c r="L5021" s="171" t="s">
        <v>838</v>
      </c>
      <c r="N5021" s="171" t="s">
        <v>841</v>
      </c>
      <c r="O5021" s="171" t="s">
        <v>842</v>
      </c>
      <c r="P5021" s="171" t="s">
        <v>843</v>
      </c>
    </row>
    <row r="5022" spans="11:16">
      <c r="K5022" s="339">
        <v>50708</v>
      </c>
      <c r="L5022" s="171" t="s">
        <v>839</v>
      </c>
      <c r="N5022" s="171" t="s">
        <v>841</v>
      </c>
      <c r="O5022" s="171" t="s">
        <v>842</v>
      </c>
      <c r="P5022" s="171" t="s">
        <v>843</v>
      </c>
    </row>
    <row r="5023" spans="11:16">
      <c r="K5023" s="339">
        <v>50709</v>
      </c>
      <c r="L5023" s="171" t="s">
        <v>840</v>
      </c>
      <c r="N5023" s="171" t="s">
        <v>841</v>
      </c>
      <c r="O5023" s="171" t="s">
        <v>842</v>
      </c>
      <c r="P5023" s="171" t="s">
        <v>843</v>
      </c>
    </row>
    <row r="5024" spans="11:16">
      <c r="K5024" s="339">
        <v>50710</v>
      </c>
      <c r="L5024" s="171" t="s">
        <v>833</v>
      </c>
      <c r="N5024" s="171" t="s">
        <v>843</v>
      </c>
      <c r="O5024" s="171" t="s">
        <v>841</v>
      </c>
      <c r="P5024" s="171" t="s">
        <v>842</v>
      </c>
    </row>
    <row r="5025" spans="11:16">
      <c r="K5025" s="339">
        <v>50711</v>
      </c>
      <c r="L5025" s="171" t="s">
        <v>835</v>
      </c>
      <c r="N5025" s="171" t="s">
        <v>843</v>
      </c>
      <c r="O5025" s="171" t="s">
        <v>841</v>
      </c>
      <c r="P5025" s="171" t="s">
        <v>842</v>
      </c>
    </row>
    <row r="5026" spans="11:16">
      <c r="K5026" s="339">
        <v>50712</v>
      </c>
      <c r="L5026" s="171" t="s">
        <v>836</v>
      </c>
      <c r="N5026" s="171" t="s">
        <v>843</v>
      </c>
      <c r="O5026" s="171" t="s">
        <v>841</v>
      </c>
      <c r="P5026" s="171" t="s">
        <v>771</v>
      </c>
    </row>
    <row r="5027" spans="11:16">
      <c r="K5027" s="339">
        <v>50713</v>
      </c>
      <c r="L5027" s="171" t="s">
        <v>837</v>
      </c>
      <c r="N5027" s="171" t="s">
        <v>843</v>
      </c>
      <c r="O5027" s="171" t="s">
        <v>841</v>
      </c>
      <c r="P5027" s="171" t="s">
        <v>842</v>
      </c>
    </row>
    <row r="5028" spans="11:16">
      <c r="K5028" s="339">
        <v>50714</v>
      </c>
      <c r="L5028" s="171" t="s">
        <v>838</v>
      </c>
      <c r="N5028" s="171" t="s">
        <v>843</v>
      </c>
      <c r="O5028" s="171" t="s">
        <v>841</v>
      </c>
      <c r="P5028" s="171" t="s">
        <v>842</v>
      </c>
    </row>
    <row r="5029" spans="11:16">
      <c r="K5029" s="339">
        <v>50715</v>
      </c>
      <c r="L5029" s="171" t="s">
        <v>839</v>
      </c>
      <c r="N5029" s="171" t="s">
        <v>843</v>
      </c>
      <c r="O5029" s="171" t="s">
        <v>841</v>
      </c>
      <c r="P5029" s="171" t="s">
        <v>842</v>
      </c>
    </row>
    <row r="5030" spans="11:16">
      <c r="K5030" s="339">
        <v>50716</v>
      </c>
      <c r="L5030" s="171" t="s">
        <v>840</v>
      </c>
      <c r="N5030" s="171" t="s">
        <v>843</v>
      </c>
      <c r="O5030" s="171" t="s">
        <v>841</v>
      </c>
      <c r="P5030" s="171" t="s">
        <v>842</v>
      </c>
    </row>
    <row r="5031" spans="11:16">
      <c r="K5031" s="339">
        <v>50717</v>
      </c>
      <c r="L5031" s="171" t="s">
        <v>833</v>
      </c>
      <c r="N5031" s="171" t="s">
        <v>842</v>
      </c>
      <c r="O5031" s="171" t="s">
        <v>843</v>
      </c>
      <c r="P5031" s="171" t="s">
        <v>841</v>
      </c>
    </row>
    <row r="5032" spans="11:16">
      <c r="K5032" s="339">
        <v>50718</v>
      </c>
      <c r="L5032" s="171" t="s">
        <v>835</v>
      </c>
      <c r="N5032" s="171" t="s">
        <v>842</v>
      </c>
      <c r="O5032" s="171" t="s">
        <v>843</v>
      </c>
      <c r="P5032" s="171" t="s">
        <v>841</v>
      </c>
    </row>
    <row r="5033" spans="11:16">
      <c r="K5033" s="339">
        <v>50719</v>
      </c>
      <c r="L5033" s="171" t="s">
        <v>836</v>
      </c>
      <c r="N5033" s="171" t="s">
        <v>842</v>
      </c>
      <c r="O5033" s="171" t="s">
        <v>772</v>
      </c>
      <c r="P5033" s="171" t="s">
        <v>841</v>
      </c>
    </row>
    <row r="5034" spans="11:16">
      <c r="K5034" s="339">
        <v>50720</v>
      </c>
      <c r="L5034" s="171" t="s">
        <v>837</v>
      </c>
      <c r="N5034" s="171" t="s">
        <v>842</v>
      </c>
      <c r="O5034" s="171" t="s">
        <v>843</v>
      </c>
      <c r="P5034" s="171" t="s">
        <v>841</v>
      </c>
    </row>
    <row r="5035" spans="11:16">
      <c r="K5035" s="339">
        <v>50721</v>
      </c>
      <c r="L5035" s="171" t="s">
        <v>838</v>
      </c>
      <c r="N5035" s="171" t="s">
        <v>842</v>
      </c>
      <c r="O5035" s="171" t="s">
        <v>843</v>
      </c>
      <c r="P5035" s="171" t="s">
        <v>841</v>
      </c>
    </row>
    <row r="5036" spans="11:16">
      <c r="K5036" s="339">
        <v>50722</v>
      </c>
      <c r="L5036" s="171" t="s">
        <v>839</v>
      </c>
      <c r="N5036" s="171" t="s">
        <v>842</v>
      </c>
      <c r="O5036" s="171" t="s">
        <v>843</v>
      </c>
      <c r="P5036" s="171" t="s">
        <v>841</v>
      </c>
    </row>
    <row r="5037" spans="11:16">
      <c r="K5037" s="339">
        <v>50723</v>
      </c>
      <c r="L5037" s="171" t="s">
        <v>840</v>
      </c>
      <c r="N5037" s="171" t="s">
        <v>842</v>
      </c>
      <c r="O5037" s="171" t="s">
        <v>843</v>
      </c>
      <c r="P5037" s="171" t="s">
        <v>841</v>
      </c>
    </row>
    <row r="5038" spans="11:16">
      <c r="K5038" s="339">
        <v>50724</v>
      </c>
      <c r="L5038" s="171" t="s">
        <v>833</v>
      </c>
      <c r="N5038" s="171" t="s">
        <v>841</v>
      </c>
      <c r="O5038" s="171" t="s">
        <v>842</v>
      </c>
      <c r="P5038" s="171" t="s">
        <v>843</v>
      </c>
    </row>
    <row r="5039" spans="11:16">
      <c r="K5039" s="339">
        <v>50725</v>
      </c>
      <c r="L5039" s="171" t="s">
        <v>835</v>
      </c>
      <c r="N5039" s="171" t="s">
        <v>841</v>
      </c>
      <c r="O5039" s="171" t="s">
        <v>771</v>
      </c>
      <c r="P5039" s="171" t="s">
        <v>843</v>
      </c>
    </row>
    <row r="5040" spans="11:16">
      <c r="K5040" s="339">
        <v>50726</v>
      </c>
      <c r="L5040" s="171" t="s">
        <v>836</v>
      </c>
      <c r="N5040" s="171" t="s">
        <v>841</v>
      </c>
      <c r="O5040" s="171" t="s">
        <v>842</v>
      </c>
      <c r="P5040" s="171" t="s">
        <v>843</v>
      </c>
    </row>
    <row r="5041" spans="11:16">
      <c r="K5041" s="339">
        <v>50727</v>
      </c>
      <c r="L5041" s="171" t="s">
        <v>837</v>
      </c>
      <c r="N5041" s="171" t="s">
        <v>841</v>
      </c>
      <c r="O5041" s="171" t="s">
        <v>842</v>
      </c>
      <c r="P5041" s="171" t="s">
        <v>843</v>
      </c>
    </row>
    <row r="5042" spans="11:16">
      <c r="K5042" s="339">
        <v>50728</v>
      </c>
      <c r="L5042" s="171" t="s">
        <v>838</v>
      </c>
      <c r="N5042" s="171" t="s">
        <v>841</v>
      </c>
      <c r="O5042" s="171" t="s">
        <v>771</v>
      </c>
      <c r="P5042" s="171" t="s">
        <v>843</v>
      </c>
    </row>
    <row r="5043" spans="11:16">
      <c r="K5043" s="339">
        <v>50729</v>
      </c>
      <c r="L5043" s="171" t="s">
        <v>839</v>
      </c>
      <c r="N5043" s="171" t="s">
        <v>841</v>
      </c>
      <c r="O5043" s="171" t="s">
        <v>842</v>
      </c>
      <c r="P5043" s="171" t="s">
        <v>843</v>
      </c>
    </row>
    <row r="5044" spans="11:16">
      <c r="K5044" s="339">
        <v>50730</v>
      </c>
      <c r="L5044" s="171" t="s">
        <v>840</v>
      </c>
      <c r="N5044" s="171" t="s">
        <v>841</v>
      </c>
      <c r="O5044" s="171" t="s">
        <v>842</v>
      </c>
      <c r="P5044" s="171" t="s">
        <v>843</v>
      </c>
    </row>
    <row r="5045" spans="11:16">
      <c r="K5045" s="339">
        <v>50731</v>
      </c>
      <c r="L5045" s="171" t="s">
        <v>833</v>
      </c>
      <c r="N5045" s="171" t="s">
        <v>843</v>
      </c>
      <c r="O5045" s="171" t="s">
        <v>841</v>
      </c>
      <c r="P5045" s="171" t="s">
        <v>842</v>
      </c>
    </row>
    <row r="5046" spans="11:16">
      <c r="K5046" s="339">
        <v>50732</v>
      </c>
      <c r="L5046" s="171" t="s">
        <v>835</v>
      </c>
      <c r="N5046" s="171" t="s">
        <v>843</v>
      </c>
      <c r="O5046" s="171" t="s">
        <v>841</v>
      </c>
      <c r="P5046" s="171" t="s">
        <v>842</v>
      </c>
    </row>
    <row r="5047" spans="11:16">
      <c r="K5047" s="339">
        <v>50733</v>
      </c>
      <c r="L5047" s="171" t="s">
        <v>836</v>
      </c>
      <c r="N5047" s="171" t="s">
        <v>843</v>
      </c>
      <c r="O5047" s="171" t="s">
        <v>841</v>
      </c>
      <c r="P5047" s="171" t="s">
        <v>842</v>
      </c>
    </row>
    <row r="5048" spans="11:16">
      <c r="K5048" s="339">
        <v>50734</v>
      </c>
      <c r="L5048" s="171" t="s">
        <v>837</v>
      </c>
      <c r="N5048" s="171" t="s">
        <v>843</v>
      </c>
      <c r="O5048" s="171" t="s">
        <v>770</v>
      </c>
      <c r="P5048" s="171" t="s">
        <v>771</v>
      </c>
    </row>
    <row r="5049" spans="11:16">
      <c r="K5049" s="339">
        <v>50735</v>
      </c>
      <c r="L5049" s="171" t="s">
        <v>838</v>
      </c>
      <c r="N5049" s="171" t="s">
        <v>843</v>
      </c>
      <c r="O5049" s="171" t="s">
        <v>841</v>
      </c>
      <c r="P5049" s="171" t="s">
        <v>842</v>
      </c>
    </row>
    <row r="5050" spans="11:16">
      <c r="K5050" s="339">
        <v>50736</v>
      </c>
      <c r="L5050" s="171" t="s">
        <v>839</v>
      </c>
      <c r="N5050" s="171" t="s">
        <v>843</v>
      </c>
      <c r="O5050" s="171" t="s">
        <v>841</v>
      </c>
      <c r="P5050" s="171" t="s">
        <v>842</v>
      </c>
    </row>
    <row r="5051" spans="11:16">
      <c r="K5051" s="339">
        <v>50737</v>
      </c>
      <c r="L5051" s="171" t="s">
        <v>840</v>
      </c>
      <c r="N5051" s="171" t="s">
        <v>843</v>
      </c>
      <c r="O5051" s="171" t="s">
        <v>770</v>
      </c>
      <c r="P5051" s="171" t="s">
        <v>842</v>
      </c>
    </row>
    <row r="5052" spans="11:16">
      <c r="K5052" s="339">
        <v>50738</v>
      </c>
      <c r="L5052" s="171" t="s">
        <v>833</v>
      </c>
      <c r="N5052" s="171" t="s">
        <v>842</v>
      </c>
      <c r="O5052" s="171" t="s">
        <v>843</v>
      </c>
      <c r="P5052" s="171" t="s">
        <v>841</v>
      </c>
    </row>
    <row r="5053" spans="11:16">
      <c r="K5053" s="339">
        <v>50739</v>
      </c>
      <c r="L5053" s="171" t="s">
        <v>835</v>
      </c>
      <c r="N5053" s="171" t="s">
        <v>842</v>
      </c>
      <c r="O5053" s="171" t="s">
        <v>843</v>
      </c>
      <c r="P5053" s="171" t="s">
        <v>841</v>
      </c>
    </row>
    <row r="5054" spans="11:16">
      <c r="K5054" s="339">
        <v>50740</v>
      </c>
      <c r="L5054" s="171" t="s">
        <v>836</v>
      </c>
      <c r="N5054" s="171" t="s">
        <v>842</v>
      </c>
      <c r="O5054" s="171" t="s">
        <v>843</v>
      </c>
      <c r="P5054" s="171" t="s">
        <v>770</v>
      </c>
    </row>
    <row r="5055" spans="11:16">
      <c r="K5055" s="339">
        <v>50741</v>
      </c>
      <c r="L5055" s="171" t="s">
        <v>837</v>
      </c>
      <c r="N5055" s="171" t="s">
        <v>771</v>
      </c>
      <c r="O5055" s="171" t="s">
        <v>843</v>
      </c>
      <c r="P5055" s="171" t="s">
        <v>841</v>
      </c>
    </row>
    <row r="5056" spans="11:16">
      <c r="K5056" s="339">
        <v>50742</v>
      </c>
      <c r="L5056" s="171" t="s">
        <v>838</v>
      </c>
      <c r="N5056" s="171" t="s">
        <v>842</v>
      </c>
      <c r="O5056" s="171" t="s">
        <v>843</v>
      </c>
      <c r="P5056" s="171" t="s">
        <v>841</v>
      </c>
    </row>
    <row r="5057" spans="11:16">
      <c r="K5057" s="339">
        <v>50743</v>
      </c>
      <c r="L5057" s="171" t="s">
        <v>839</v>
      </c>
      <c r="N5057" s="171" t="s">
        <v>842</v>
      </c>
      <c r="O5057" s="171" t="s">
        <v>843</v>
      </c>
      <c r="P5057" s="171" t="s">
        <v>841</v>
      </c>
    </row>
    <row r="5058" spans="11:16">
      <c r="K5058" s="339">
        <v>50744</v>
      </c>
      <c r="L5058" s="171" t="s">
        <v>840</v>
      </c>
      <c r="N5058" s="171" t="s">
        <v>842</v>
      </c>
      <c r="O5058" s="171" t="s">
        <v>843</v>
      </c>
      <c r="P5058" s="171" t="s">
        <v>841</v>
      </c>
    </row>
    <row r="5059" spans="11:16">
      <c r="K5059" s="339">
        <v>50745</v>
      </c>
      <c r="L5059" s="171" t="s">
        <v>833</v>
      </c>
      <c r="N5059" s="171" t="s">
        <v>841</v>
      </c>
      <c r="O5059" s="171" t="s">
        <v>842</v>
      </c>
      <c r="P5059" s="171" t="s">
        <v>772</v>
      </c>
    </row>
    <row r="5060" spans="11:16">
      <c r="K5060" s="339">
        <v>50746</v>
      </c>
      <c r="L5060" s="171" t="s">
        <v>835</v>
      </c>
      <c r="N5060" s="171" t="s">
        <v>841</v>
      </c>
      <c r="O5060" s="171" t="s">
        <v>842</v>
      </c>
      <c r="P5060" s="171" t="s">
        <v>772</v>
      </c>
    </row>
    <row r="5061" spans="11:16">
      <c r="K5061" s="339">
        <v>50747</v>
      </c>
      <c r="L5061" s="171" t="s">
        <v>836</v>
      </c>
      <c r="N5061" s="171" t="s">
        <v>841</v>
      </c>
      <c r="O5061" s="171" t="s">
        <v>842</v>
      </c>
      <c r="P5061" s="171" t="s">
        <v>843</v>
      </c>
    </row>
    <row r="5062" spans="11:16">
      <c r="K5062" s="339">
        <v>50748</v>
      </c>
      <c r="L5062" s="171" t="s">
        <v>837</v>
      </c>
      <c r="N5062" s="171" t="s">
        <v>841</v>
      </c>
      <c r="O5062" s="171" t="s">
        <v>842</v>
      </c>
      <c r="P5062" s="171" t="s">
        <v>843</v>
      </c>
    </row>
    <row r="5063" spans="11:16">
      <c r="K5063" s="339">
        <v>50749</v>
      </c>
      <c r="L5063" s="171" t="s">
        <v>838</v>
      </c>
      <c r="N5063" s="171" t="s">
        <v>841</v>
      </c>
      <c r="O5063" s="171" t="s">
        <v>842</v>
      </c>
      <c r="P5063" s="171" t="s">
        <v>843</v>
      </c>
    </row>
    <row r="5064" spans="11:16">
      <c r="K5064" s="339">
        <v>50750</v>
      </c>
      <c r="L5064" s="171" t="s">
        <v>839</v>
      </c>
      <c r="N5064" s="171" t="s">
        <v>841</v>
      </c>
      <c r="O5064" s="171" t="s">
        <v>842</v>
      </c>
      <c r="P5064" s="171" t="s">
        <v>772</v>
      </c>
    </row>
    <row r="5065" spans="11:16">
      <c r="K5065" s="339">
        <v>50751</v>
      </c>
      <c r="L5065" s="171" t="s">
        <v>840</v>
      </c>
      <c r="N5065" s="171" t="s">
        <v>841</v>
      </c>
      <c r="O5065" s="171" t="s">
        <v>842</v>
      </c>
      <c r="P5065" s="171" t="s">
        <v>843</v>
      </c>
    </row>
    <row r="5066" spans="11:16">
      <c r="K5066" s="339">
        <v>50752</v>
      </c>
      <c r="L5066" s="171" t="s">
        <v>833</v>
      </c>
      <c r="N5066" s="171" t="s">
        <v>843</v>
      </c>
      <c r="O5066" s="171" t="s">
        <v>841</v>
      </c>
      <c r="P5066" s="171" t="s">
        <v>842</v>
      </c>
    </row>
    <row r="5067" spans="11:16">
      <c r="K5067" s="339">
        <v>50753</v>
      </c>
      <c r="L5067" s="171" t="s">
        <v>835</v>
      </c>
      <c r="N5067" s="171" t="s">
        <v>843</v>
      </c>
      <c r="O5067" s="171" t="s">
        <v>841</v>
      </c>
      <c r="P5067" s="171" t="s">
        <v>842</v>
      </c>
    </row>
    <row r="5068" spans="11:16">
      <c r="K5068" s="339">
        <v>50754</v>
      </c>
      <c r="L5068" s="171" t="s">
        <v>836</v>
      </c>
      <c r="N5068" s="171" t="s">
        <v>843</v>
      </c>
      <c r="O5068" s="171" t="s">
        <v>841</v>
      </c>
      <c r="P5068" s="171" t="s">
        <v>842</v>
      </c>
    </row>
    <row r="5069" spans="11:16">
      <c r="K5069" s="339">
        <v>50755</v>
      </c>
      <c r="L5069" s="171" t="s">
        <v>837</v>
      </c>
      <c r="N5069" s="171" t="s">
        <v>843</v>
      </c>
      <c r="O5069" s="171" t="s">
        <v>841</v>
      </c>
      <c r="P5069" s="171" t="s">
        <v>842</v>
      </c>
    </row>
    <row r="5070" spans="11:16">
      <c r="K5070" s="339">
        <v>50756</v>
      </c>
      <c r="L5070" s="171" t="s">
        <v>838</v>
      </c>
      <c r="N5070" s="171" t="s">
        <v>843</v>
      </c>
      <c r="O5070" s="171" t="s">
        <v>841</v>
      </c>
      <c r="P5070" s="171" t="s">
        <v>771</v>
      </c>
    </row>
    <row r="5071" spans="11:16">
      <c r="K5071" s="339">
        <v>50757</v>
      </c>
      <c r="L5071" s="171" t="s">
        <v>839</v>
      </c>
      <c r="N5071" s="171" t="s">
        <v>843</v>
      </c>
      <c r="O5071" s="171" t="s">
        <v>841</v>
      </c>
      <c r="P5071" s="171" t="s">
        <v>842</v>
      </c>
    </row>
    <row r="5072" spans="11:16">
      <c r="K5072" s="339">
        <v>50758</v>
      </c>
      <c r="L5072" s="171" t="s">
        <v>840</v>
      </c>
      <c r="N5072" s="171" t="s">
        <v>843</v>
      </c>
      <c r="O5072" s="171" t="s">
        <v>841</v>
      </c>
      <c r="P5072" s="171" t="s">
        <v>771</v>
      </c>
    </row>
    <row r="5073" spans="11:16">
      <c r="K5073" s="339">
        <v>50759</v>
      </c>
      <c r="L5073" s="171" t="s">
        <v>833</v>
      </c>
      <c r="N5073" s="171" t="s">
        <v>842</v>
      </c>
      <c r="O5073" s="171" t="s">
        <v>843</v>
      </c>
      <c r="P5073" s="171" t="s">
        <v>841</v>
      </c>
    </row>
    <row r="5074" spans="11:16">
      <c r="K5074" s="339">
        <v>50760</v>
      </c>
      <c r="L5074" s="171" t="s">
        <v>835</v>
      </c>
      <c r="N5074" s="171" t="s">
        <v>842</v>
      </c>
      <c r="O5074" s="171" t="s">
        <v>843</v>
      </c>
      <c r="P5074" s="171" t="s">
        <v>841</v>
      </c>
    </row>
    <row r="5075" spans="11:16">
      <c r="K5075" s="339">
        <v>50761</v>
      </c>
      <c r="L5075" s="171" t="s">
        <v>836</v>
      </c>
      <c r="N5075" s="171" t="s">
        <v>842</v>
      </c>
      <c r="O5075" s="171" t="s">
        <v>843</v>
      </c>
      <c r="P5075" s="171" t="s">
        <v>841</v>
      </c>
    </row>
    <row r="5076" spans="11:16">
      <c r="K5076" s="339">
        <v>50762</v>
      </c>
      <c r="L5076" s="171" t="s">
        <v>837</v>
      </c>
      <c r="N5076" s="171" t="s">
        <v>842</v>
      </c>
      <c r="O5076" s="171" t="s">
        <v>843</v>
      </c>
      <c r="P5076" s="171" t="s">
        <v>770</v>
      </c>
    </row>
    <row r="5077" spans="11:16">
      <c r="K5077" s="339">
        <v>50763</v>
      </c>
      <c r="L5077" s="171" t="s">
        <v>838</v>
      </c>
      <c r="N5077" s="171" t="s">
        <v>842</v>
      </c>
      <c r="O5077" s="171" t="s">
        <v>843</v>
      </c>
      <c r="P5077" s="171" t="s">
        <v>841</v>
      </c>
    </row>
    <row r="5078" spans="11:16">
      <c r="K5078" s="339">
        <v>50764</v>
      </c>
      <c r="L5078" s="171" t="s">
        <v>839</v>
      </c>
      <c r="N5078" s="171" t="s">
        <v>842</v>
      </c>
      <c r="O5078" s="171" t="s">
        <v>843</v>
      </c>
      <c r="P5078" s="171" t="s">
        <v>841</v>
      </c>
    </row>
    <row r="5079" spans="11:16">
      <c r="K5079" s="339">
        <v>50765</v>
      </c>
      <c r="L5079" s="171" t="s">
        <v>840</v>
      </c>
      <c r="N5079" s="171" t="s">
        <v>842</v>
      </c>
      <c r="O5079" s="171" t="s">
        <v>843</v>
      </c>
      <c r="P5079" s="171" t="s">
        <v>770</v>
      </c>
    </row>
    <row r="5080" spans="11:16">
      <c r="K5080" s="339">
        <v>50766</v>
      </c>
      <c r="L5080" s="171" t="s">
        <v>833</v>
      </c>
      <c r="N5080" s="171" t="s">
        <v>841</v>
      </c>
      <c r="O5080" s="171" t="s">
        <v>842</v>
      </c>
      <c r="P5080" s="171" t="s">
        <v>843</v>
      </c>
    </row>
    <row r="5081" spans="11:16">
      <c r="K5081" s="339">
        <v>50767</v>
      </c>
      <c r="L5081" s="171" t="s">
        <v>835</v>
      </c>
      <c r="N5081" s="171" t="s">
        <v>841</v>
      </c>
      <c r="O5081" s="171" t="s">
        <v>842</v>
      </c>
      <c r="P5081" s="171" t="s">
        <v>843</v>
      </c>
    </row>
    <row r="5082" spans="11:16">
      <c r="K5082" s="339">
        <v>50768</v>
      </c>
      <c r="L5082" s="171" t="s">
        <v>836</v>
      </c>
      <c r="N5082" s="171" t="s">
        <v>841</v>
      </c>
      <c r="O5082" s="171" t="s">
        <v>842</v>
      </c>
      <c r="P5082" s="171" t="s">
        <v>843</v>
      </c>
    </row>
    <row r="5083" spans="11:16">
      <c r="K5083" s="339">
        <v>50769</v>
      </c>
      <c r="L5083" s="171" t="s">
        <v>837</v>
      </c>
      <c r="N5083" s="171" t="s">
        <v>841</v>
      </c>
      <c r="O5083" s="171" t="s">
        <v>842</v>
      </c>
      <c r="P5083" s="171" t="s">
        <v>843</v>
      </c>
    </row>
    <row r="5084" spans="11:16">
      <c r="K5084" s="339">
        <v>50770</v>
      </c>
      <c r="L5084" s="171" t="s">
        <v>838</v>
      </c>
      <c r="N5084" s="171" t="s">
        <v>841</v>
      </c>
      <c r="O5084" s="171" t="s">
        <v>842</v>
      </c>
      <c r="P5084" s="171" t="s">
        <v>843</v>
      </c>
    </row>
    <row r="5085" spans="11:16">
      <c r="K5085" s="339">
        <v>50771</v>
      </c>
      <c r="L5085" s="171" t="s">
        <v>839</v>
      </c>
      <c r="N5085" s="171" t="s">
        <v>841</v>
      </c>
      <c r="O5085" s="171" t="s">
        <v>842</v>
      </c>
      <c r="P5085" s="171" t="s">
        <v>772</v>
      </c>
    </row>
    <row r="5086" spans="11:16">
      <c r="K5086" s="339">
        <v>50772</v>
      </c>
      <c r="L5086" s="171" t="s">
        <v>840</v>
      </c>
      <c r="N5086" s="171" t="s">
        <v>770</v>
      </c>
      <c r="O5086" s="171" t="s">
        <v>842</v>
      </c>
      <c r="P5086" s="171" t="s">
        <v>843</v>
      </c>
    </row>
    <row r="5087" spans="11:16">
      <c r="K5087" s="339">
        <v>50773</v>
      </c>
      <c r="L5087" s="171" t="s">
        <v>833</v>
      </c>
      <c r="N5087" s="171" t="s">
        <v>843</v>
      </c>
      <c r="O5087" s="171" t="s">
        <v>841</v>
      </c>
      <c r="P5087" s="171" t="s">
        <v>842</v>
      </c>
    </row>
    <row r="5088" spans="11:16">
      <c r="K5088" s="339">
        <v>50774</v>
      </c>
      <c r="L5088" s="171" t="s">
        <v>835</v>
      </c>
      <c r="N5088" s="171" t="s">
        <v>843</v>
      </c>
      <c r="O5088" s="171" t="s">
        <v>841</v>
      </c>
      <c r="P5088" s="171" t="s">
        <v>771</v>
      </c>
    </row>
    <row r="5089" spans="11:16">
      <c r="K5089" s="339">
        <v>50775</v>
      </c>
      <c r="L5089" s="171" t="s">
        <v>836</v>
      </c>
      <c r="N5089" s="171" t="s">
        <v>843</v>
      </c>
      <c r="O5089" s="171" t="s">
        <v>841</v>
      </c>
      <c r="P5089" s="171" t="s">
        <v>842</v>
      </c>
    </row>
    <row r="5090" spans="11:16">
      <c r="K5090" s="339">
        <v>50776</v>
      </c>
      <c r="L5090" s="171" t="s">
        <v>837</v>
      </c>
      <c r="N5090" s="171" t="s">
        <v>843</v>
      </c>
      <c r="O5090" s="171" t="s">
        <v>841</v>
      </c>
      <c r="P5090" s="171" t="s">
        <v>842</v>
      </c>
    </row>
    <row r="5091" spans="11:16">
      <c r="K5091" s="339">
        <v>50777</v>
      </c>
      <c r="L5091" s="171" t="s">
        <v>838</v>
      </c>
      <c r="N5091" s="171" t="s">
        <v>843</v>
      </c>
      <c r="O5091" s="171" t="s">
        <v>841</v>
      </c>
      <c r="P5091" s="171" t="s">
        <v>842</v>
      </c>
    </row>
    <row r="5092" spans="11:16">
      <c r="K5092" s="339">
        <v>50778</v>
      </c>
      <c r="L5092" s="171" t="s">
        <v>839</v>
      </c>
      <c r="N5092" s="171" t="s">
        <v>772</v>
      </c>
      <c r="O5092" s="171" t="s">
        <v>770</v>
      </c>
      <c r="P5092" s="171" t="s">
        <v>842</v>
      </c>
    </row>
    <row r="5093" spans="11:16">
      <c r="K5093" s="339">
        <v>50779</v>
      </c>
      <c r="L5093" s="171" t="s">
        <v>840</v>
      </c>
      <c r="N5093" s="171" t="s">
        <v>843</v>
      </c>
      <c r="O5093" s="171" t="s">
        <v>841</v>
      </c>
      <c r="P5093" s="171" t="s">
        <v>842</v>
      </c>
    </row>
    <row r="5094" spans="11:16">
      <c r="K5094" s="339">
        <v>50780</v>
      </c>
      <c r="L5094" s="171" t="s">
        <v>833</v>
      </c>
      <c r="N5094" s="171" t="s">
        <v>842</v>
      </c>
      <c r="O5094" s="171" t="s">
        <v>843</v>
      </c>
      <c r="P5094" s="171" t="s">
        <v>841</v>
      </c>
    </row>
    <row r="5095" spans="11:16">
      <c r="K5095" s="339">
        <v>50781</v>
      </c>
      <c r="L5095" s="171" t="s">
        <v>835</v>
      </c>
      <c r="N5095" s="171" t="s">
        <v>842</v>
      </c>
      <c r="O5095" s="171" t="s">
        <v>843</v>
      </c>
      <c r="P5095" s="171" t="s">
        <v>770</v>
      </c>
    </row>
    <row r="5096" spans="11:16">
      <c r="K5096" s="339">
        <v>50782</v>
      </c>
      <c r="L5096" s="171" t="s">
        <v>836</v>
      </c>
      <c r="N5096" s="171" t="s">
        <v>842</v>
      </c>
      <c r="O5096" s="171" t="s">
        <v>843</v>
      </c>
      <c r="P5096" s="171" t="s">
        <v>841</v>
      </c>
    </row>
    <row r="5097" spans="11:16">
      <c r="K5097" s="339">
        <v>50783</v>
      </c>
      <c r="L5097" s="171" t="s">
        <v>837</v>
      </c>
      <c r="N5097" s="171" t="s">
        <v>842</v>
      </c>
      <c r="O5097" s="171" t="s">
        <v>843</v>
      </c>
      <c r="P5097" s="171" t="s">
        <v>841</v>
      </c>
    </row>
    <row r="5098" spans="11:16">
      <c r="K5098" s="339">
        <v>50784</v>
      </c>
      <c r="L5098" s="171" t="s">
        <v>838</v>
      </c>
      <c r="N5098" s="171" t="s">
        <v>842</v>
      </c>
      <c r="O5098" s="171" t="s">
        <v>843</v>
      </c>
      <c r="P5098" s="171" t="s">
        <v>841</v>
      </c>
    </row>
    <row r="5099" spans="11:16">
      <c r="K5099" s="339">
        <v>50785</v>
      </c>
      <c r="L5099" s="171" t="s">
        <v>839</v>
      </c>
      <c r="N5099" s="171" t="s">
        <v>842</v>
      </c>
      <c r="O5099" s="171" t="s">
        <v>843</v>
      </c>
      <c r="P5099" s="171" t="s">
        <v>770</v>
      </c>
    </row>
    <row r="5100" spans="11:16">
      <c r="K5100" s="339">
        <v>50786</v>
      </c>
      <c r="L5100" s="171" t="s">
        <v>840</v>
      </c>
      <c r="N5100" s="171" t="s">
        <v>842</v>
      </c>
      <c r="O5100" s="171" t="s">
        <v>843</v>
      </c>
      <c r="P5100" s="171" t="s">
        <v>841</v>
      </c>
    </row>
    <row r="5101" spans="11:16">
      <c r="K5101" s="339">
        <v>50787</v>
      </c>
      <c r="L5101" s="171" t="s">
        <v>833</v>
      </c>
      <c r="N5101" s="171" t="s">
        <v>841</v>
      </c>
      <c r="O5101" s="171" t="s">
        <v>842</v>
      </c>
      <c r="P5101" s="171" t="s">
        <v>843</v>
      </c>
    </row>
    <row r="5102" spans="11:16">
      <c r="K5102" s="339">
        <v>50788</v>
      </c>
      <c r="L5102" s="171" t="s">
        <v>835</v>
      </c>
      <c r="N5102" s="171" t="s">
        <v>841</v>
      </c>
      <c r="O5102" s="171" t="s">
        <v>842</v>
      </c>
      <c r="P5102" s="171" t="s">
        <v>772</v>
      </c>
    </row>
    <row r="5103" spans="11:16">
      <c r="K5103" s="339">
        <v>50789</v>
      </c>
      <c r="L5103" s="171" t="s">
        <v>836</v>
      </c>
      <c r="N5103" s="171" t="s">
        <v>841</v>
      </c>
      <c r="O5103" s="171" t="s">
        <v>842</v>
      </c>
      <c r="P5103" s="171" t="s">
        <v>843</v>
      </c>
    </row>
    <row r="5104" spans="11:16">
      <c r="K5104" s="339">
        <v>50790</v>
      </c>
      <c r="L5104" s="171" t="s">
        <v>837</v>
      </c>
      <c r="N5104" s="171" t="s">
        <v>841</v>
      </c>
      <c r="O5104" s="171" t="s">
        <v>842</v>
      </c>
      <c r="P5104" s="171" t="s">
        <v>843</v>
      </c>
    </row>
    <row r="5105" spans="11:16">
      <c r="K5105" s="339">
        <v>50791</v>
      </c>
      <c r="L5105" s="171" t="s">
        <v>838</v>
      </c>
      <c r="N5105" s="171" t="s">
        <v>841</v>
      </c>
      <c r="O5105" s="171" t="s">
        <v>842</v>
      </c>
      <c r="P5105" s="171" t="s">
        <v>843</v>
      </c>
    </row>
    <row r="5106" spans="11:16">
      <c r="K5106" s="339">
        <v>50792</v>
      </c>
      <c r="L5106" s="171" t="s">
        <v>839</v>
      </c>
      <c r="N5106" s="171" t="s">
        <v>841</v>
      </c>
      <c r="O5106" s="171" t="s">
        <v>842</v>
      </c>
      <c r="P5106" s="171" t="s">
        <v>843</v>
      </c>
    </row>
    <row r="5107" spans="11:16">
      <c r="K5107" s="339">
        <v>50793</v>
      </c>
      <c r="L5107" s="171" t="s">
        <v>840</v>
      </c>
      <c r="N5107" s="171" t="s">
        <v>841</v>
      </c>
      <c r="O5107" s="171" t="s">
        <v>842</v>
      </c>
      <c r="P5107" s="171" t="s">
        <v>843</v>
      </c>
    </row>
    <row r="5108" spans="11:16">
      <c r="K5108" s="339">
        <v>50794</v>
      </c>
      <c r="L5108" s="171" t="s">
        <v>833</v>
      </c>
      <c r="N5108" s="171" t="s">
        <v>843</v>
      </c>
      <c r="O5108" s="171" t="s">
        <v>841</v>
      </c>
      <c r="P5108" s="171" t="s">
        <v>771</v>
      </c>
    </row>
    <row r="5109" spans="11:16">
      <c r="K5109" s="339">
        <v>50795</v>
      </c>
      <c r="L5109" s="171" t="s">
        <v>835</v>
      </c>
      <c r="N5109" s="171" t="s">
        <v>772</v>
      </c>
      <c r="O5109" s="171" t="s">
        <v>841</v>
      </c>
      <c r="P5109" s="171" t="s">
        <v>842</v>
      </c>
    </row>
    <row r="5110" spans="11:16">
      <c r="K5110" s="339">
        <v>50796</v>
      </c>
      <c r="L5110" s="171" t="s">
        <v>836</v>
      </c>
      <c r="N5110" s="171" t="s">
        <v>843</v>
      </c>
      <c r="O5110" s="171" t="s">
        <v>841</v>
      </c>
      <c r="P5110" s="171" t="s">
        <v>842</v>
      </c>
    </row>
    <row r="5111" spans="11:16">
      <c r="K5111" s="339">
        <v>50797</v>
      </c>
      <c r="L5111" s="171" t="s">
        <v>837</v>
      </c>
      <c r="N5111" s="171" t="s">
        <v>843</v>
      </c>
      <c r="O5111" s="171" t="s">
        <v>841</v>
      </c>
      <c r="P5111" s="171" t="s">
        <v>771</v>
      </c>
    </row>
    <row r="5112" spans="11:16">
      <c r="K5112" s="339">
        <v>50798</v>
      </c>
      <c r="L5112" s="171" t="s">
        <v>838</v>
      </c>
      <c r="N5112" s="171" t="s">
        <v>843</v>
      </c>
      <c r="O5112" s="171" t="s">
        <v>841</v>
      </c>
      <c r="P5112" s="171" t="s">
        <v>842</v>
      </c>
    </row>
    <row r="5113" spans="11:16">
      <c r="K5113" s="339">
        <v>50799</v>
      </c>
      <c r="L5113" s="171" t="s">
        <v>839</v>
      </c>
      <c r="N5113" s="171" t="s">
        <v>843</v>
      </c>
      <c r="O5113" s="171" t="s">
        <v>841</v>
      </c>
      <c r="P5113" s="171" t="s">
        <v>842</v>
      </c>
    </row>
    <row r="5114" spans="11:16">
      <c r="K5114" s="339">
        <v>50800</v>
      </c>
      <c r="L5114" s="171" t="s">
        <v>840</v>
      </c>
      <c r="N5114" s="171" t="s">
        <v>843</v>
      </c>
      <c r="O5114" s="171" t="s">
        <v>841</v>
      </c>
      <c r="P5114" s="171" t="s">
        <v>842</v>
      </c>
    </row>
    <row r="5115" spans="11:16">
      <c r="K5115" s="339">
        <v>50801</v>
      </c>
      <c r="L5115" s="171" t="s">
        <v>833</v>
      </c>
      <c r="N5115" s="171" t="s">
        <v>771</v>
      </c>
      <c r="O5115" s="171" t="s">
        <v>772</v>
      </c>
      <c r="P5115" s="171" t="s">
        <v>841</v>
      </c>
    </row>
    <row r="5116" spans="11:16">
      <c r="K5116" s="339">
        <v>50802</v>
      </c>
      <c r="L5116" s="171" t="s">
        <v>835</v>
      </c>
      <c r="N5116" s="171" t="s">
        <v>842</v>
      </c>
      <c r="O5116" s="171" t="s">
        <v>843</v>
      </c>
      <c r="P5116" s="171" t="s">
        <v>841</v>
      </c>
    </row>
    <row r="5117" spans="11:16">
      <c r="K5117" s="339">
        <v>50803</v>
      </c>
      <c r="L5117" s="171" t="s">
        <v>836</v>
      </c>
      <c r="N5117" s="171" t="s">
        <v>842</v>
      </c>
      <c r="O5117" s="171" t="s">
        <v>843</v>
      </c>
      <c r="P5117" s="171" t="s">
        <v>841</v>
      </c>
    </row>
    <row r="5118" spans="11:16">
      <c r="K5118" s="339">
        <v>50804</v>
      </c>
      <c r="L5118" s="171" t="s">
        <v>837</v>
      </c>
      <c r="N5118" s="171" t="s">
        <v>842</v>
      </c>
      <c r="O5118" s="171" t="s">
        <v>843</v>
      </c>
      <c r="P5118" s="171" t="s">
        <v>841</v>
      </c>
    </row>
    <row r="5119" spans="11:16">
      <c r="K5119" s="339">
        <v>50805</v>
      </c>
      <c r="L5119" s="171" t="s">
        <v>838</v>
      </c>
      <c r="N5119" s="171" t="s">
        <v>842</v>
      </c>
      <c r="O5119" s="171" t="s">
        <v>843</v>
      </c>
      <c r="P5119" s="171" t="s">
        <v>841</v>
      </c>
    </row>
    <row r="5120" spans="11:16">
      <c r="K5120" s="339">
        <v>50806</v>
      </c>
      <c r="L5120" s="171" t="s">
        <v>839</v>
      </c>
      <c r="N5120" s="171" t="s">
        <v>771</v>
      </c>
      <c r="O5120" s="171" t="s">
        <v>843</v>
      </c>
      <c r="P5120" s="171" t="s">
        <v>841</v>
      </c>
    </row>
    <row r="5121" spans="11:16">
      <c r="K5121" s="339">
        <v>50807</v>
      </c>
      <c r="L5121" s="171" t="s">
        <v>840</v>
      </c>
      <c r="N5121" s="171" t="s">
        <v>771</v>
      </c>
      <c r="O5121" s="171" t="s">
        <v>843</v>
      </c>
      <c r="P5121" s="171" t="s">
        <v>841</v>
      </c>
    </row>
    <row r="5122" spans="11:16">
      <c r="K5122" s="339">
        <v>50808</v>
      </c>
      <c r="L5122" s="171" t="s">
        <v>833</v>
      </c>
      <c r="N5122" s="171" t="s">
        <v>841</v>
      </c>
      <c r="O5122" s="171" t="s">
        <v>842</v>
      </c>
      <c r="P5122" s="171" t="s">
        <v>843</v>
      </c>
    </row>
    <row r="5123" spans="11:16">
      <c r="K5123" s="339">
        <v>50809</v>
      </c>
      <c r="L5123" s="171" t="s">
        <v>835</v>
      </c>
      <c r="N5123" s="171" t="s">
        <v>841</v>
      </c>
      <c r="O5123" s="171" t="s">
        <v>842</v>
      </c>
      <c r="P5123" s="171" t="s">
        <v>843</v>
      </c>
    </row>
    <row r="5124" spans="11:16">
      <c r="K5124" s="339">
        <v>50810</v>
      </c>
      <c r="L5124" s="171" t="s">
        <v>836</v>
      </c>
      <c r="N5124" s="171" t="s">
        <v>841</v>
      </c>
      <c r="O5124" s="171" t="s">
        <v>842</v>
      </c>
      <c r="P5124" s="171" t="s">
        <v>843</v>
      </c>
    </row>
    <row r="5125" spans="11:16">
      <c r="K5125" s="339">
        <v>50811</v>
      </c>
      <c r="L5125" s="171" t="s">
        <v>837</v>
      </c>
      <c r="N5125" s="171" t="s">
        <v>841</v>
      </c>
      <c r="O5125" s="171" t="s">
        <v>842</v>
      </c>
      <c r="P5125" s="171" t="s">
        <v>843</v>
      </c>
    </row>
    <row r="5126" spans="11:16">
      <c r="K5126" s="339">
        <v>50812</v>
      </c>
      <c r="L5126" s="171" t="s">
        <v>838</v>
      </c>
      <c r="N5126" s="171" t="s">
        <v>841</v>
      </c>
      <c r="O5126" s="171" t="s">
        <v>842</v>
      </c>
      <c r="P5126" s="171" t="s">
        <v>843</v>
      </c>
    </row>
    <row r="5127" spans="11:16">
      <c r="K5127" s="339">
        <v>50813</v>
      </c>
      <c r="L5127" s="171" t="s">
        <v>839</v>
      </c>
      <c r="N5127" s="171" t="s">
        <v>841</v>
      </c>
      <c r="O5127" s="171" t="s">
        <v>842</v>
      </c>
      <c r="P5127" s="171" t="s">
        <v>843</v>
      </c>
    </row>
    <row r="5128" spans="11:16">
      <c r="K5128" s="339">
        <v>50814</v>
      </c>
      <c r="L5128" s="171" t="s">
        <v>840</v>
      </c>
      <c r="N5128" s="171" t="s">
        <v>841</v>
      </c>
      <c r="O5128" s="171" t="s">
        <v>842</v>
      </c>
      <c r="P5128" s="171" t="s">
        <v>843</v>
      </c>
    </row>
    <row r="5129" spans="11:16">
      <c r="K5129" s="339">
        <v>50815</v>
      </c>
      <c r="L5129" s="171" t="s">
        <v>833</v>
      </c>
      <c r="N5129" s="171" t="s">
        <v>843</v>
      </c>
      <c r="O5129" s="171" t="s">
        <v>841</v>
      </c>
      <c r="P5129" s="171" t="s">
        <v>842</v>
      </c>
    </row>
    <row r="5130" spans="11:16">
      <c r="K5130" s="339">
        <v>50816</v>
      </c>
      <c r="L5130" s="171" t="s">
        <v>835</v>
      </c>
      <c r="N5130" s="171" t="s">
        <v>843</v>
      </c>
      <c r="O5130" s="171" t="s">
        <v>770</v>
      </c>
      <c r="P5130" s="171" t="s">
        <v>842</v>
      </c>
    </row>
    <row r="5131" spans="11:16">
      <c r="K5131" s="339">
        <v>50817</v>
      </c>
      <c r="L5131" s="171" t="s">
        <v>836</v>
      </c>
      <c r="N5131" s="171" t="s">
        <v>843</v>
      </c>
      <c r="O5131" s="171" t="s">
        <v>841</v>
      </c>
      <c r="P5131" s="171" t="s">
        <v>842</v>
      </c>
    </row>
    <row r="5132" spans="11:16">
      <c r="K5132" s="339">
        <v>50818</v>
      </c>
      <c r="L5132" s="171" t="s">
        <v>837</v>
      </c>
      <c r="N5132" s="171" t="s">
        <v>843</v>
      </c>
      <c r="O5132" s="171" t="s">
        <v>770</v>
      </c>
      <c r="P5132" s="171" t="s">
        <v>842</v>
      </c>
    </row>
    <row r="5133" spans="11:16">
      <c r="K5133" s="339">
        <v>50819</v>
      </c>
      <c r="L5133" s="171" t="s">
        <v>838</v>
      </c>
      <c r="N5133" s="171" t="s">
        <v>843</v>
      </c>
      <c r="O5133" s="171" t="s">
        <v>841</v>
      </c>
      <c r="P5133" s="171" t="s">
        <v>842</v>
      </c>
    </row>
    <row r="5134" spans="11:16">
      <c r="K5134" s="339">
        <v>50820</v>
      </c>
      <c r="L5134" s="171" t="s">
        <v>839</v>
      </c>
      <c r="N5134" s="171" t="s">
        <v>843</v>
      </c>
      <c r="O5134" s="171" t="s">
        <v>841</v>
      </c>
      <c r="P5134" s="171" t="s">
        <v>842</v>
      </c>
    </row>
    <row r="5135" spans="11:16">
      <c r="K5135" s="339">
        <v>50821</v>
      </c>
      <c r="L5135" s="171" t="s">
        <v>840</v>
      </c>
      <c r="N5135" s="171" t="s">
        <v>843</v>
      </c>
      <c r="O5135" s="171" t="s">
        <v>841</v>
      </c>
      <c r="P5135" s="171" t="s">
        <v>842</v>
      </c>
    </row>
    <row r="5136" spans="11:16">
      <c r="K5136" s="339">
        <v>50822</v>
      </c>
      <c r="L5136" s="171" t="s">
        <v>833</v>
      </c>
      <c r="N5136" s="171" t="s">
        <v>842</v>
      </c>
      <c r="O5136" s="171" t="s">
        <v>772</v>
      </c>
      <c r="P5136" s="171" t="s">
        <v>841</v>
      </c>
    </row>
    <row r="5137" spans="11:16">
      <c r="K5137" s="339">
        <v>50823</v>
      </c>
      <c r="L5137" s="171" t="s">
        <v>835</v>
      </c>
      <c r="N5137" s="171" t="s">
        <v>842</v>
      </c>
      <c r="O5137" s="171" t="s">
        <v>843</v>
      </c>
      <c r="P5137" s="171" t="s">
        <v>841</v>
      </c>
    </row>
    <row r="5138" spans="11:16">
      <c r="K5138" s="339">
        <v>50824</v>
      </c>
      <c r="L5138" s="171" t="s">
        <v>836</v>
      </c>
      <c r="N5138" s="171" t="s">
        <v>842</v>
      </c>
      <c r="O5138" s="171" t="s">
        <v>843</v>
      </c>
      <c r="P5138" s="171" t="s">
        <v>841</v>
      </c>
    </row>
    <row r="5139" spans="11:16">
      <c r="K5139" s="339">
        <v>50825</v>
      </c>
      <c r="L5139" s="171" t="s">
        <v>837</v>
      </c>
      <c r="N5139" s="171" t="s">
        <v>842</v>
      </c>
      <c r="O5139" s="171" t="s">
        <v>772</v>
      </c>
      <c r="P5139" s="171" t="s">
        <v>841</v>
      </c>
    </row>
    <row r="5140" spans="11:16">
      <c r="K5140" s="339">
        <v>50826</v>
      </c>
      <c r="L5140" s="171" t="s">
        <v>838</v>
      </c>
      <c r="N5140" s="171" t="s">
        <v>842</v>
      </c>
      <c r="O5140" s="171" t="s">
        <v>843</v>
      </c>
      <c r="P5140" s="171" t="s">
        <v>841</v>
      </c>
    </row>
    <row r="5141" spans="11:16">
      <c r="K5141" s="339">
        <v>50827</v>
      </c>
      <c r="L5141" s="171" t="s">
        <v>839</v>
      </c>
      <c r="N5141" s="171" t="s">
        <v>842</v>
      </c>
      <c r="O5141" s="171" t="s">
        <v>843</v>
      </c>
      <c r="P5141" s="171" t="s">
        <v>841</v>
      </c>
    </row>
    <row r="5142" spans="11:16">
      <c r="K5142" s="339">
        <v>50828</v>
      </c>
      <c r="L5142" s="171" t="s">
        <v>840</v>
      </c>
      <c r="N5142" s="171" t="s">
        <v>842</v>
      </c>
      <c r="O5142" s="171" t="s">
        <v>843</v>
      </c>
      <c r="P5142" s="171" t="s">
        <v>841</v>
      </c>
    </row>
    <row r="5143" spans="11:16">
      <c r="K5143" s="339">
        <v>50829</v>
      </c>
      <c r="L5143" s="171" t="s">
        <v>833</v>
      </c>
      <c r="N5143" s="171" t="s">
        <v>841</v>
      </c>
      <c r="O5143" s="171" t="s">
        <v>842</v>
      </c>
      <c r="P5143" s="171" t="s">
        <v>843</v>
      </c>
    </row>
    <row r="5144" spans="11:16">
      <c r="K5144" s="339">
        <v>50830</v>
      </c>
      <c r="L5144" s="171" t="s">
        <v>835</v>
      </c>
      <c r="N5144" s="171" t="s">
        <v>841</v>
      </c>
      <c r="O5144" s="171" t="s">
        <v>842</v>
      </c>
      <c r="P5144" s="171" t="s">
        <v>843</v>
      </c>
    </row>
    <row r="5145" spans="11:16">
      <c r="K5145" s="339">
        <v>50831</v>
      </c>
      <c r="L5145" s="171" t="s">
        <v>836</v>
      </c>
      <c r="N5145" s="171" t="s">
        <v>841</v>
      </c>
      <c r="O5145" s="171" t="s">
        <v>771</v>
      </c>
      <c r="P5145" s="171" t="s">
        <v>772</v>
      </c>
    </row>
    <row r="5146" spans="11:16">
      <c r="K5146" s="339">
        <v>50832</v>
      </c>
      <c r="L5146" s="171" t="s">
        <v>837</v>
      </c>
      <c r="N5146" s="171" t="s">
        <v>841</v>
      </c>
      <c r="O5146" s="171" t="s">
        <v>842</v>
      </c>
      <c r="P5146" s="171" t="s">
        <v>843</v>
      </c>
    </row>
    <row r="5147" spans="11:16">
      <c r="K5147" s="339">
        <v>50833</v>
      </c>
      <c r="L5147" s="171" t="s">
        <v>838</v>
      </c>
      <c r="N5147" s="171" t="s">
        <v>841</v>
      </c>
      <c r="O5147" s="171" t="s">
        <v>842</v>
      </c>
      <c r="P5147" s="171" t="s">
        <v>843</v>
      </c>
    </row>
    <row r="5148" spans="11:16">
      <c r="K5148" s="339">
        <v>50834</v>
      </c>
      <c r="L5148" s="171" t="s">
        <v>839</v>
      </c>
      <c r="N5148" s="171" t="s">
        <v>841</v>
      </c>
      <c r="O5148" s="171" t="s">
        <v>771</v>
      </c>
      <c r="P5148" s="171" t="s">
        <v>843</v>
      </c>
    </row>
    <row r="5149" spans="11:16">
      <c r="K5149" s="339">
        <v>50835</v>
      </c>
      <c r="L5149" s="171" t="s">
        <v>840</v>
      </c>
      <c r="N5149" s="171" t="s">
        <v>841</v>
      </c>
      <c r="O5149" s="171" t="s">
        <v>842</v>
      </c>
      <c r="P5149" s="171" t="s">
        <v>843</v>
      </c>
    </row>
    <row r="5150" spans="11:16">
      <c r="K5150" s="339">
        <v>50836</v>
      </c>
      <c r="L5150" s="171" t="s">
        <v>833</v>
      </c>
      <c r="N5150" s="171" t="s">
        <v>843</v>
      </c>
      <c r="O5150" s="171" t="s">
        <v>841</v>
      </c>
      <c r="P5150" s="171" t="s">
        <v>842</v>
      </c>
    </row>
    <row r="5151" spans="11:16">
      <c r="K5151" s="339">
        <v>50837</v>
      </c>
      <c r="L5151" s="171" t="s">
        <v>835</v>
      </c>
      <c r="N5151" s="171" t="s">
        <v>843</v>
      </c>
      <c r="O5151" s="171" t="s">
        <v>841</v>
      </c>
      <c r="P5151" s="171" t="s">
        <v>842</v>
      </c>
    </row>
    <row r="5152" spans="11:16">
      <c r="K5152" s="339">
        <v>50838</v>
      </c>
      <c r="L5152" s="171" t="s">
        <v>836</v>
      </c>
      <c r="N5152" s="171" t="s">
        <v>843</v>
      </c>
      <c r="O5152" s="171" t="s">
        <v>841</v>
      </c>
      <c r="P5152" s="171" t="s">
        <v>842</v>
      </c>
    </row>
    <row r="5153" spans="11:16">
      <c r="K5153" s="339">
        <v>50839</v>
      </c>
      <c r="L5153" s="171" t="s">
        <v>837</v>
      </c>
      <c r="N5153" s="171" t="s">
        <v>843</v>
      </c>
      <c r="O5153" s="171" t="s">
        <v>841</v>
      </c>
      <c r="P5153" s="171" t="s">
        <v>842</v>
      </c>
    </row>
    <row r="5154" spans="11:16">
      <c r="K5154" s="339">
        <v>50840</v>
      </c>
      <c r="L5154" s="171" t="s">
        <v>838</v>
      </c>
      <c r="N5154" s="171" t="s">
        <v>772</v>
      </c>
      <c r="O5154" s="171" t="s">
        <v>770</v>
      </c>
      <c r="P5154" s="171" t="s">
        <v>842</v>
      </c>
    </row>
    <row r="5155" spans="11:16">
      <c r="K5155" s="339">
        <v>50841</v>
      </c>
      <c r="L5155" s="171" t="s">
        <v>839</v>
      </c>
      <c r="N5155" s="171" t="s">
        <v>843</v>
      </c>
      <c r="O5155" s="171" t="s">
        <v>841</v>
      </c>
      <c r="P5155" s="171" t="s">
        <v>842</v>
      </c>
    </row>
    <row r="5156" spans="11:16">
      <c r="K5156" s="339">
        <v>50842</v>
      </c>
      <c r="L5156" s="171" t="s">
        <v>840</v>
      </c>
      <c r="N5156" s="171" t="s">
        <v>843</v>
      </c>
      <c r="O5156" s="171" t="s">
        <v>841</v>
      </c>
      <c r="P5156" s="171" t="s">
        <v>842</v>
      </c>
    </row>
    <row r="5157" spans="11:16">
      <c r="K5157" s="339">
        <v>50843</v>
      </c>
      <c r="L5157" s="171" t="s">
        <v>833</v>
      </c>
      <c r="N5157" s="171" t="s">
        <v>842</v>
      </c>
      <c r="O5157" s="171" t="s">
        <v>843</v>
      </c>
      <c r="P5157" s="171" t="s">
        <v>841</v>
      </c>
    </row>
    <row r="5158" spans="11:16">
      <c r="K5158" s="339">
        <v>50844</v>
      </c>
      <c r="L5158" s="171" t="s">
        <v>835</v>
      </c>
      <c r="N5158" s="171" t="s">
        <v>842</v>
      </c>
      <c r="O5158" s="171" t="s">
        <v>843</v>
      </c>
      <c r="P5158" s="171" t="s">
        <v>841</v>
      </c>
    </row>
    <row r="5159" spans="11:16">
      <c r="K5159" s="339">
        <v>50845</v>
      </c>
      <c r="L5159" s="171" t="s">
        <v>836</v>
      </c>
      <c r="N5159" s="171" t="s">
        <v>771</v>
      </c>
      <c r="O5159" s="171" t="s">
        <v>843</v>
      </c>
      <c r="P5159" s="171" t="s">
        <v>841</v>
      </c>
    </row>
    <row r="5160" spans="11:16">
      <c r="K5160" s="339">
        <v>50846</v>
      </c>
      <c r="L5160" s="171" t="s">
        <v>837</v>
      </c>
      <c r="N5160" s="171" t="s">
        <v>771</v>
      </c>
      <c r="O5160" s="171" t="s">
        <v>843</v>
      </c>
      <c r="P5160" s="171" t="s">
        <v>841</v>
      </c>
    </row>
    <row r="5161" spans="11:16">
      <c r="K5161" s="339">
        <v>50847</v>
      </c>
      <c r="L5161" s="171" t="s">
        <v>838</v>
      </c>
      <c r="N5161" s="171" t="s">
        <v>842</v>
      </c>
      <c r="O5161" s="171" t="s">
        <v>843</v>
      </c>
      <c r="P5161" s="171" t="s">
        <v>841</v>
      </c>
    </row>
    <row r="5162" spans="11:16">
      <c r="K5162" s="339">
        <v>50848</v>
      </c>
      <c r="L5162" s="171" t="s">
        <v>839</v>
      </c>
      <c r="N5162" s="171" t="s">
        <v>842</v>
      </c>
      <c r="O5162" s="171" t="s">
        <v>843</v>
      </c>
      <c r="P5162" s="171" t="s">
        <v>841</v>
      </c>
    </row>
    <row r="5163" spans="11:16">
      <c r="K5163" s="339">
        <v>50849</v>
      </c>
      <c r="L5163" s="171" t="s">
        <v>840</v>
      </c>
      <c r="N5163" s="171" t="s">
        <v>842</v>
      </c>
      <c r="O5163" s="171" t="s">
        <v>843</v>
      </c>
      <c r="P5163" s="171" t="s">
        <v>841</v>
      </c>
    </row>
    <row r="5164" spans="11:16">
      <c r="K5164" s="339">
        <v>50850</v>
      </c>
      <c r="L5164" s="171" t="s">
        <v>833</v>
      </c>
      <c r="N5164" s="171" t="s">
        <v>770</v>
      </c>
      <c r="O5164" s="171" t="s">
        <v>842</v>
      </c>
      <c r="P5164" s="171" t="s">
        <v>843</v>
      </c>
    </row>
    <row r="5165" spans="11:16">
      <c r="K5165" s="339">
        <v>50851</v>
      </c>
      <c r="L5165" s="171" t="s">
        <v>835</v>
      </c>
      <c r="N5165" s="171" t="s">
        <v>841</v>
      </c>
      <c r="O5165" s="171" t="s">
        <v>842</v>
      </c>
      <c r="P5165" s="171" t="s">
        <v>843</v>
      </c>
    </row>
    <row r="5166" spans="11:16">
      <c r="K5166" s="339">
        <v>50852</v>
      </c>
      <c r="L5166" s="171" t="s">
        <v>836</v>
      </c>
      <c r="N5166" s="171" t="s">
        <v>841</v>
      </c>
      <c r="O5166" s="171" t="s">
        <v>842</v>
      </c>
      <c r="P5166" s="171" t="s">
        <v>843</v>
      </c>
    </row>
    <row r="5167" spans="11:16">
      <c r="K5167" s="339">
        <v>50853</v>
      </c>
      <c r="L5167" s="171" t="s">
        <v>837</v>
      </c>
      <c r="N5167" s="171" t="s">
        <v>841</v>
      </c>
      <c r="O5167" s="171" t="s">
        <v>842</v>
      </c>
      <c r="P5167" s="171" t="s">
        <v>843</v>
      </c>
    </row>
    <row r="5168" spans="11:16">
      <c r="K5168" s="339">
        <v>50854</v>
      </c>
      <c r="L5168" s="171" t="s">
        <v>838</v>
      </c>
      <c r="N5168" s="171" t="s">
        <v>841</v>
      </c>
      <c r="O5168" s="171" t="s">
        <v>771</v>
      </c>
      <c r="P5168" s="171" t="s">
        <v>843</v>
      </c>
    </row>
    <row r="5169" spans="11:16">
      <c r="K5169" s="339">
        <v>50855</v>
      </c>
      <c r="L5169" s="171" t="s">
        <v>839</v>
      </c>
      <c r="N5169" s="171" t="s">
        <v>841</v>
      </c>
      <c r="O5169" s="171" t="s">
        <v>842</v>
      </c>
      <c r="P5169" s="171" t="s">
        <v>843</v>
      </c>
    </row>
    <row r="5170" spans="11:16">
      <c r="K5170" s="339">
        <v>50856</v>
      </c>
      <c r="L5170" s="171" t="s">
        <v>840</v>
      </c>
      <c r="N5170" s="171" t="s">
        <v>841</v>
      </c>
      <c r="O5170" s="171" t="s">
        <v>842</v>
      </c>
      <c r="P5170" s="171" t="s">
        <v>843</v>
      </c>
    </row>
    <row r="5171" spans="11:16">
      <c r="K5171" s="339">
        <v>50857</v>
      </c>
      <c r="L5171" s="171" t="s">
        <v>833</v>
      </c>
      <c r="N5171" s="171" t="s">
        <v>843</v>
      </c>
      <c r="O5171" s="171" t="s">
        <v>841</v>
      </c>
      <c r="P5171" s="171" t="s">
        <v>771</v>
      </c>
    </row>
    <row r="5172" spans="11:16">
      <c r="K5172" s="339">
        <v>50858</v>
      </c>
      <c r="L5172" s="171" t="s">
        <v>835</v>
      </c>
      <c r="N5172" s="171" t="s">
        <v>843</v>
      </c>
      <c r="O5172" s="171" t="s">
        <v>841</v>
      </c>
      <c r="P5172" s="171" t="s">
        <v>771</v>
      </c>
    </row>
    <row r="5173" spans="11:16">
      <c r="K5173" s="339">
        <v>50859</v>
      </c>
      <c r="L5173" s="171" t="s">
        <v>836</v>
      </c>
      <c r="N5173" s="171" t="s">
        <v>843</v>
      </c>
      <c r="O5173" s="171" t="s">
        <v>841</v>
      </c>
      <c r="P5173" s="171" t="s">
        <v>842</v>
      </c>
    </row>
    <row r="5174" spans="11:16">
      <c r="K5174" s="339">
        <v>50860</v>
      </c>
      <c r="L5174" s="171" t="s">
        <v>837</v>
      </c>
      <c r="N5174" s="171" t="s">
        <v>843</v>
      </c>
      <c r="O5174" s="171" t="s">
        <v>770</v>
      </c>
      <c r="P5174" s="171" t="s">
        <v>771</v>
      </c>
    </row>
    <row r="5175" spans="11:16">
      <c r="K5175" s="339">
        <v>50861</v>
      </c>
      <c r="L5175" s="171" t="s">
        <v>838</v>
      </c>
      <c r="N5175" s="171" t="s">
        <v>843</v>
      </c>
      <c r="O5175" s="171" t="s">
        <v>770</v>
      </c>
      <c r="P5175" s="171" t="s">
        <v>842</v>
      </c>
    </row>
    <row r="5176" spans="11:16">
      <c r="K5176" s="339">
        <v>50862</v>
      </c>
      <c r="L5176" s="171" t="s">
        <v>839</v>
      </c>
      <c r="N5176" s="171" t="s">
        <v>843</v>
      </c>
      <c r="O5176" s="171" t="s">
        <v>770</v>
      </c>
      <c r="P5176" s="171" t="s">
        <v>842</v>
      </c>
    </row>
    <row r="5177" spans="11:16">
      <c r="K5177" s="339">
        <v>50863</v>
      </c>
      <c r="L5177" s="171" t="s">
        <v>840</v>
      </c>
      <c r="N5177" s="171" t="s">
        <v>843</v>
      </c>
      <c r="O5177" s="171" t="s">
        <v>841</v>
      </c>
      <c r="P5177" s="171" t="s">
        <v>842</v>
      </c>
    </row>
    <row r="5178" spans="11:16">
      <c r="K5178" s="339">
        <v>50864</v>
      </c>
      <c r="L5178" s="171" t="s">
        <v>833</v>
      </c>
      <c r="N5178" s="171" t="s">
        <v>842</v>
      </c>
      <c r="O5178" s="171" t="s">
        <v>843</v>
      </c>
      <c r="P5178" s="171" t="s">
        <v>841</v>
      </c>
    </row>
    <row r="5179" spans="11:16">
      <c r="K5179" s="339">
        <v>50865</v>
      </c>
      <c r="L5179" s="171" t="s">
        <v>835</v>
      </c>
      <c r="N5179" s="171" t="s">
        <v>842</v>
      </c>
      <c r="O5179" s="171" t="s">
        <v>843</v>
      </c>
      <c r="P5179" s="171" t="s">
        <v>770</v>
      </c>
    </row>
    <row r="5180" spans="11:16">
      <c r="K5180" s="339">
        <v>50866</v>
      </c>
      <c r="L5180" s="171" t="s">
        <v>836</v>
      </c>
      <c r="N5180" s="171" t="s">
        <v>842</v>
      </c>
      <c r="O5180" s="171" t="s">
        <v>843</v>
      </c>
      <c r="P5180" s="171" t="s">
        <v>841</v>
      </c>
    </row>
    <row r="5181" spans="11:16">
      <c r="K5181" s="339">
        <v>50867</v>
      </c>
      <c r="L5181" s="171" t="s">
        <v>837</v>
      </c>
      <c r="N5181" s="171" t="s">
        <v>842</v>
      </c>
      <c r="O5181" s="171" t="s">
        <v>843</v>
      </c>
      <c r="P5181" s="171" t="s">
        <v>841</v>
      </c>
    </row>
    <row r="5182" spans="11:16">
      <c r="K5182" s="339">
        <v>50868</v>
      </c>
      <c r="L5182" s="171" t="s">
        <v>838</v>
      </c>
      <c r="N5182" s="171" t="s">
        <v>842</v>
      </c>
      <c r="O5182" s="171" t="s">
        <v>843</v>
      </c>
      <c r="P5182" s="171" t="s">
        <v>841</v>
      </c>
    </row>
    <row r="5183" spans="11:16">
      <c r="K5183" s="339">
        <v>50869</v>
      </c>
      <c r="L5183" s="171" t="s">
        <v>839</v>
      </c>
      <c r="N5183" s="171" t="s">
        <v>771</v>
      </c>
      <c r="O5183" s="171" t="s">
        <v>843</v>
      </c>
      <c r="P5183" s="171" t="s">
        <v>841</v>
      </c>
    </row>
    <row r="5184" spans="11:16">
      <c r="K5184" s="339">
        <v>50870</v>
      </c>
      <c r="L5184" s="171" t="s">
        <v>840</v>
      </c>
      <c r="N5184" s="171" t="s">
        <v>842</v>
      </c>
      <c r="O5184" s="171" t="s">
        <v>843</v>
      </c>
      <c r="P5184" s="171" t="s">
        <v>841</v>
      </c>
    </row>
    <row r="5185" spans="11:16">
      <c r="K5185" s="339">
        <v>50871</v>
      </c>
      <c r="L5185" s="171" t="s">
        <v>833</v>
      </c>
      <c r="N5185" s="171" t="s">
        <v>841</v>
      </c>
      <c r="O5185" s="171" t="s">
        <v>842</v>
      </c>
      <c r="P5185" s="171" t="s">
        <v>843</v>
      </c>
    </row>
    <row r="5186" spans="11:16">
      <c r="K5186" s="339">
        <v>50872</v>
      </c>
      <c r="L5186" s="171" t="s">
        <v>835</v>
      </c>
      <c r="N5186" s="171" t="s">
        <v>841</v>
      </c>
      <c r="O5186" s="171" t="s">
        <v>842</v>
      </c>
      <c r="P5186" s="171" t="s">
        <v>843</v>
      </c>
    </row>
    <row r="5187" spans="11:16">
      <c r="K5187" s="339">
        <v>50873</v>
      </c>
      <c r="L5187" s="171" t="s">
        <v>836</v>
      </c>
      <c r="N5187" s="171" t="s">
        <v>841</v>
      </c>
      <c r="O5187" s="171" t="s">
        <v>842</v>
      </c>
      <c r="P5187" s="171" t="s">
        <v>843</v>
      </c>
    </row>
    <row r="5188" spans="11:16">
      <c r="K5188" s="339">
        <v>50874</v>
      </c>
      <c r="L5188" s="171" t="s">
        <v>837</v>
      </c>
      <c r="N5188" s="171" t="s">
        <v>841</v>
      </c>
      <c r="O5188" s="171" t="s">
        <v>842</v>
      </c>
      <c r="P5188" s="171" t="s">
        <v>843</v>
      </c>
    </row>
    <row r="5189" spans="11:16">
      <c r="K5189" s="339">
        <v>50875</v>
      </c>
      <c r="L5189" s="171" t="s">
        <v>838</v>
      </c>
      <c r="N5189" s="171" t="s">
        <v>841</v>
      </c>
      <c r="O5189" s="171" t="s">
        <v>842</v>
      </c>
      <c r="P5189" s="171" t="s">
        <v>772</v>
      </c>
    </row>
    <row r="5190" spans="11:16">
      <c r="K5190" s="339">
        <v>50876</v>
      </c>
      <c r="L5190" s="171" t="s">
        <v>839</v>
      </c>
      <c r="N5190" s="171" t="s">
        <v>841</v>
      </c>
      <c r="O5190" s="171" t="s">
        <v>842</v>
      </c>
      <c r="P5190" s="171" t="s">
        <v>843</v>
      </c>
    </row>
    <row r="5191" spans="11:16">
      <c r="K5191" s="339">
        <v>50877</v>
      </c>
      <c r="L5191" s="171" t="s">
        <v>840</v>
      </c>
      <c r="N5191" s="171" t="s">
        <v>841</v>
      </c>
      <c r="O5191" s="171" t="s">
        <v>842</v>
      </c>
      <c r="P5191" s="171" t="s">
        <v>843</v>
      </c>
    </row>
    <row r="5192" spans="11:16">
      <c r="K5192" s="339">
        <v>50878</v>
      </c>
      <c r="L5192" s="171" t="s">
        <v>833</v>
      </c>
      <c r="N5192" s="171" t="s">
        <v>843</v>
      </c>
      <c r="O5192" s="171" t="s">
        <v>841</v>
      </c>
      <c r="P5192" s="171" t="s">
        <v>842</v>
      </c>
    </row>
    <row r="5193" spans="11:16">
      <c r="K5193" s="339">
        <v>50879</v>
      </c>
      <c r="L5193" s="171" t="s">
        <v>835</v>
      </c>
      <c r="N5193" s="171" t="s">
        <v>843</v>
      </c>
      <c r="O5193" s="171" t="s">
        <v>841</v>
      </c>
      <c r="P5193" s="171" t="s">
        <v>842</v>
      </c>
    </row>
    <row r="5194" spans="11:16">
      <c r="K5194" s="339">
        <v>50880</v>
      </c>
      <c r="L5194" s="171" t="s">
        <v>836</v>
      </c>
      <c r="N5194" s="171" t="s">
        <v>843</v>
      </c>
      <c r="O5194" s="171" t="s">
        <v>841</v>
      </c>
      <c r="P5194" s="171" t="s">
        <v>842</v>
      </c>
    </row>
    <row r="5195" spans="11:16">
      <c r="K5195" s="339">
        <v>50881</v>
      </c>
      <c r="L5195" s="171" t="s">
        <v>837</v>
      </c>
      <c r="N5195" s="171" t="s">
        <v>843</v>
      </c>
      <c r="O5195" s="171" t="s">
        <v>841</v>
      </c>
      <c r="P5195" s="171" t="s">
        <v>842</v>
      </c>
    </row>
    <row r="5196" spans="11:16">
      <c r="K5196" s="339">
        <v>50882</v>
      </c>
      <c r="L5196" s="171" t="s">
        <v>838</v>
      </c>
      <c r="N5196" s="171" t="s">
        <v>843</v>
      </c>
      <c r="O5196" s="171" t="s">
        <v>841</v>
      </c>
      <c r="P5196" s="171" t="s">
        <v>842</v>
      </c>
    </row>
    <row r="5197" spans="11:16">
      <c r="K5197" s="339">
        <v>50883</v>
      </c>
      <c r="L5197" s="171" t="s">
        <v>839</v>
      </c>
      <c r="N5197" s="171" t="s">
        <v>843</v>
      </c>
      <c r="O5197" s="171" t="s">
        <v>841</v>
      </c>
      <c r="P5197" s="171" t="s">
        <v>842</v>
      </c>
    </row>
    <row r="5198" spans="11:16">
      <c r="K5198" s="339">
        <v>50884</v>
      </c>
      <c r="L5198" s="171" t="s">
        <v>840</v>
      </c>
      <c r="N5198" s="171" t="s">
        <v>843</v>
      </c>
      <c r="O5198" s="171" t="s">
        <v>841</v>
      </c>
      <c r="P5198" s="171" t="s">
        <v>842</v>
      </c>
    </row>
    <row r="5199" spans="11:16">
      <c r="K5199" s="339">
        <v>50885</v>
      </c>
      <c r="L5199" s="171" t="s">
        <v>833</v>
      </c>
      <c r="N5199" s="171" t="s">
        <v>842</v>
      </c>
      <c r="O5199" s="171" t="s">
        <v>843</v>
      </c>
      <c r="P5199" s="171" t="s">
        <v>770</v>
      </c>
    </row>
    <row r="5200" spans="11:16">
      <c r="K5200" s="339">
        <v>50886</v>
      </c>
      <c r="L5200" s="171" t="s">
        <v>835</v>
      </c>
      <c r="N5200" s="171" t="s">
        <v>842</v>
      </c>
      <c r="O5200" s="171" t="s">
        <v>843</v>
      </c>
      <c r="P5200" s="171" t="s">
        <v>841</v>
      </c>
    </row>
    <row r="5201" spans="11:16">
      <c r="K5201" s="339">
        <v>50887</v>
      </c>
      <c r="L5201" s="171" t="s">
        <v>836</v>
      </c>
      <c r="N5201" s="171" t="s">
        <v>842</v>
      </c>
      <c r="O5201" s="171" t="s">
        <v>843</v>
      </c>
      <c r="P5201" s="171" t="s">
        <v>770</v>
      </c>
    </row>
    <row r="5202" spans="11:16">
      <c r="K5202" s="339">
        <v>50888</v>
      </c>
      <c r="L5202" s="171" t="s">
        <v>837</v>
      </c>
      <c r="N5202" s="171" t="s">
        <v>842</v>
      </c>
      <c r="O5202" s="171" t="s">
        <v>843</v>
      </c>
      <c r="P5202" s="171" t="s">
        <v>841</v>
      </c>
    </row>
    <row r="5203" spans="11:16">
      <c r="K5203" s="339">
        <v>50889</v>
      </c>
      <c r="L5203" s="171" t="s">
        <v>838</v>
      </c>
      <c r="N5203" s="171" t="s">
        <v>842</v>
      </c>
      <c r="O5203" s="171" t="s">
        <v>843</v>
      </c>
      <c r="P5203" s="171" t="s">
        <v>841</v>
      </c>
    </row>
    <row r="5204" spans="11:16">
      <c r="K5204" s="339">
        <v>50890</v>
      </c>
      <c r="L5204" s="171" t="s">
        <v>839</v>
      </c>
      <c r="N5204" s="171" t="s">
        <v>842</v>
      </c>
      <c r="O5204" s="171" t="s">
        <v>843</v>
      </c>
      <c r="P5204" s="171" t="s">
        <v>841</v>
      </c>
    </row>
    <row r="5205" spans="11:16">
      <c r="K5205" s="339">
        <v>50891</v>
      </c>
      <c r="L5205" s="171" t="s">
        <v>840</v>
      </c>
      <c r="N5205" s="171" t="s">
        <v>842</v>
      </c>
      <c r="O5205" s="171" t="s">
        <v>843</v>
      </c>
      <c r="P5205" s="171" t="s">
        <v>770</v>
      </c>
    </row>
    <row r="5206" spans="11:16">
      <c r="K5206" s="339">
        <v>50892</v>
      </c>
      <c r="L5206" s="171" t="s">
        <v>833</v>
      </c>
      <c r="N5206" s="171" t="s">
        <v>841</v>
      </c>
      <c r="O5206" s="171" t="s">
        <v>842</v>
      </c>
      <c r="P5206" s="171" t="s">
        <v>843</v>
      </c>
    </row>
    <row r="5207" spans="11:16">
      <c r="K5207" s="339">
        <v>50893</v>
      </c>
      <c r="L5207" s="171" t="s">
        <v>835</v>
      </c>
      <c r="N5207" s="171" t="s">
        <v>841</v>
      </c>
      <c r="O5207" s="171" t="s">
        <v>842</v>
      </c>
      <c r="P5207" s="171" t="s">
        <v>843</v>
      </c>
    </row>
    <row r="5208" spans="11:16">
      <c r="K5208" s="339">
        <v>50894</v>
      </c>
      <c r="L5208" s="171" t="s">
        <v>836</v>
      </c>
      <c r="N5208" s="171" t="s">
        <v>841</v>
      </c>
      <c r="O5208" s="171" t="s">
        <v>842</v>
      </c>
      <c r="P5208" s="171" t="s">
        <v>843</v>
      </c>
    </row>
    <row r="5209" spans="11:16">
      <c r="K5209" s="339">
        <v>50895</v>
      </c>
      <c r="L5209" s="171" t="s">
        <v>837</v>
      </c>
      <c r="N5209" s="171" t="s">
        <v>841</v>
      </c>
      <c r="O5209" s="171" t="s">
        <v>842</v>
      </c>
      <c r="P5209" s="171" t="s">
        <v>843</v>
      </c>
    </row>
    <row r="5210" spans="11:16">
      <c r="K5210" s="339">
        <v>50896</v>
      </c>
      <c r="L5210" s="171" t="s">
        <v>838</v>
      </c>
      <c r="N5210" s="171" t="s">
        <v>841</v>
      </c>
      <c r="O5210" s="171" t="s">
        <v>842</v>
      </c>
      <c r="P5210" s="171" t="s">
        <v>843</v>
      </c>
    </row>
    <row r="5211" spans="11:16">
      <c r="K5211" s="339">
        <v>50897</v>
      </c>
      <c r="L5211" s="171" t="s">
        <v>839</v>
      </c>
      <c r="N5211" s="171" t="s">
        <v>841</v>
      </c>
      <c r="O5211" s="171" t="s">
        <v>842</v>
      </c>
      <c r="P5211" s="171" t="s">
        <v>843</v>
      </c>
    </row>
    <row r="5212" spans="11:16">
      <c r="K5212" s="339">
        <v>50898</v>
      </c>
      <c r="L5212" s="171" t="s">
        <v>840</v>
      </c>
      <c r="N5212" s="171" t="s">
        <v>841</v>
      </c>
      <c r="O5212" s="171" t="s">
        <v>771</v>
      </c>
      <c r="P5212" s="171" t="s">
        <v>843</v>
      </c>
    </row>
    <row r="5213" spans="11:16">
      <c r="K5213" s="339">
        <v>50899</v>
      </c>
      <c r="L5213" s="171" t="s">
        <v>833</v>
      </c>
      <c r="N5213" s="171" t="s">
        <v>843</v>
      </c>
      <c r="O5213" s="171" t="s">
        <v>841</v>
      </c>
      <c r="P5213" s="171" t="s">
        <v>842</v>
      </c>
    </row>
    <row r="5214" spans="11:16">
      <c r="K5214" s="339">
        <v>50900</v>
      </c>
      <c r="L5214" s="171" t="s">
        <v>835</v>
      </c>
      <c r="N5214" s="171" t="s">
        <v>843</v>
      </c>
      <c r="O5214" s="171" t="s">
        <v>841</v>
      </c>
      <c r="P5214" s="171" t="s">
        <v>842</v>
      </c>
    </row>
    <row r="5215" spans="11:16">
      <c r="K5215" s="339">
        <v>50901</v>
      </c>
      <c r="L5215" s="171" t="s">
        <v>836</v>
      </c>
      <c r="N5215" s="171" t="s">
        <v>843</v>
      </c>
      <c r="O5215" s="171" t="s">
        <v>841</v>
      </c>
      <c r="P5215" s="171" t="s">
        <v>842</v>
      </c>
    </row>
    <row r="5216" spans="11:16">
      <c r="K5216" s="339">
        <v>50902</v>
      </c>
      <c r="L5216" s="171" t="s">
        <v>837</v>
      </c>
      <c r="N5216" s="171" t="s">
        <v>843</v>
      </c>
      <c r="O5216" s="171" t="s">
        <v>841</v>
      </c>
      <c r="P5216" s="171" t="s">
        <v>842</v>
      </c>
    </row>
    <row r="5217" spans="11:16">
      <c r="K5217" s="339">
        <v>50903</v>
      </c>
      <c r="L5217" s="171" t="s">
        <v>838</v>
      </c>
      <c r="N5217" s="171" t="s">
        <v>843</v>
      </c>
      <c r="O5217" s="171" t="s">
        <v>841</v>
      </c>
      <c r="P5217" s="171" t="s">
        <v>842</v>
      </c>
    </row>
    <row r="5218" spans="11:16">
      <c r="K5218" s="339">
        <v>50904</v>
      </c>
      <c r="L5218" s="171" t="s">
        <v>839</v>
      </c>
      <c r="N5218" s="171" t="s">
        <v>843</v>
      </c>
      <c r="O5218" s="171" t="s">
        <v>841</v>
      </c>
      <c r="P5218" s="171" t="s">
        <v>842</v>
      </c>
    </row>
    <row r="5219" spans="11:16">
      <c r="K5219" s="339">
        <v>50905</v>
      </c>
      <c r="L5219" s="171" t="s">
        <v>840</v>
      </c>
      <c r="N5219" s="171" t="s">
        <v>843</v>
      </c>
      <c r="O5219" s="171" t="s">
        <v>841</v>
      </c>
      <c r="P5219" s="171" t="s">
        <v>842</v>
      </c>
    </row>
    <row r="5220" spans="11:16">
      <c r="K5220" s="339">
        <v>50906</v>
      </c>
      <c r="L5220" s="171" t="s">
        <v>833</v>
      </c>
      <c r="N5220" s="171" t="s">
        <v>842</v>
      </c>
      <c r="O5220" s="171" t="s">
        <v>843</v>
      </c>
      <c r="P5220" s="171" t="s">
        <v>841</v>
      </c>
    </row>
    <row r="5221" spans="11:16">
      <c r="K5221" s="339">
        <v>50907</v>
      </c>
      <c r="L5221" s="171" t="s">
        <v>835</v>
      </c>
      <c r="N5221" s="171" t="s">
        <v>842</v>
      </c>
      <c r="O5221" s="171" t="s">
        <v>843</v>
      </c>
      <c r="P5221" s="171" t="s">
        <v>841</v>
      </c>
    </row>
    <row r="5222" spans="11:16">
      <c r="K5222" s="339">
        <v>50908</v>
      </c>
      <c r="L5222" s="171" t="s">
        <v>836</v>
      </c>
      <c r="N5222" s="171" t="s">
        <v>842</v>
      </c>
      <c r="O5222" s="171" t="s">
        <v>772</v>
      </c>
      <c r="P5222" s="171" t="s">
        <v>841</v>
      </c>
    </row>
    <row r="5223" spans="11:16">
      <c r="K5223" s="339">
        <v>50909</v>
      </c>
      <c r="L5223" s="171" t="s">
        <v>837</v>
      </c>
      <c r="N5223" s="171" t="s">
        <v>842</v>
      </c>
      <c r="O5223" s="171" t="s">
        <v>843</v>
      </c>
      <c r="P5223" s="171" t="s">
        <v>841</v>
      </c>
    </row>
    <row r="5224" spans="11:16">
      <c r="K5224" s="339">
        <v>50910</v>
      </c>
      <c r="L5224" s="171" t="s">
        <v>838</v>
      </c>
      <c r="N5224" s="171" t="s">
        <v>842</v>
      </c>
      <c r="O5224" s="171" t="s">
        <v>772</v>
      </c>
      <c r="P5224" s="171" t="s">
        <v>841</v>
      </c>
    </row>
    <row r="5225" spans="11:16">
      <c r="K5225" s="339">
        <v>50911</v>
      </c>
      <c r="L5225" s="171" t="s">
        <v>839</v>
      </c>
      <c r="N5225" s="171" t="s">
        <v>842</v>
      </c>
      <c r="O5225" s="171" t="s">
        <v>843</v>
      </c>
      <c r="P5225" s="171" t="s">
        <v>841</v>
      </c>
    </row>
    <row r="5226" spans="11:16">
      <c r="K5226" s="339">
        <v>50912</v>
      </c>
      <c r="L5226" s="171" t="s">
        <v>840</v>
      </c>
      <c r="N5226" s="171" t="s">
        <v>842</v>
      </c>
      <c r="O5226" s="171" t="s">
        <v>843</v>
      </c>
      <c r="P5226" s="171" t="s">
        <v>841</v>
      </c>
    </row>
    <row r="5227" spans="11:16">
      <c r="K5227" s="339">
        <v>50913</v>
      </c>
      <c r="L5227" s="171" t="s">
        <v>833</v>
      </c>
      <c r="N5227" s="171" t="s">
        <v>841</v>
      </c>
      <c r="O5227" s="171" t="s">
        <v>842</v>
      </c>
      <c r="P5227" s="171" t="s">
        <v>843</v>
      </c>
    </row>
    <row r="5228" spans="11:16">
      <c r="K5228" s="339">
        <v>50914</v>
      </c>
      <c r="L5228" s="171" t="s">
        <v>835</v>
      </c>
      <c r="N5228" s="171" t="s">
        <v>841</v>
      </c>
      <c r="O5228" s="171" t="s">
        <v>771</v>
      </c>
      <c r="P5228" s="171" t="s">
        <v>843</v>
      </c>
    </row>
    <row r="5229" spans="11:16">
      <c r="K5229" s="339">
        <v>50915</v>
      </c>
      <c r="L5229" s="171" t="s">
        <v>836</v>
      </c>
      <c r="N5229" s="171" t="s">
        <v>841</v>
      </c>
      <c r="O5229" s="171" t="s">
        <v>842</v>
      </c>
      <c r="P5229" s="171" t="s">
        <v>843</v>
      </c>
    </row>
    <row r="5230" spans="11:16">
      <c r="K5230" s="339">
        <v>50916</v>
      </c>
      <c r="L5230" s="171" t="s">
        <v>837</v>
      </c>
      <c r="N5230" s="171" t="s">
        <v>841</v>
      </c>
      <c r="O5230" s="171" t="s">
        <v>842</v>
      </c>
      <c r="P5230" s="171" t="s">
        <v>843</v>
      </c>
    </row>
    <row r="5231" spans="11:16">
      <c r="K5231" s="339">
        <v>50917</v>
      </c>
      <c r="L5231" s="171" t="s">
        <v>838</v>
      </c>
      <c r="N5231" s="171" t="s">
        <v>841</v>
      </c>
      <c r="O5231" s="171" t="s">
        <v>771</v>
      </c>
      <c r="P5231" s="171" t="s">
        <v>843</v>
      </c>
    </row>
    <row r="5232" spans="11:16">
      <c r="K5232" s="339">
        <v>50918</v>
      </c>
      <c r="L5232" s="171" t="s">
        <v>839</v>
      </c>
      <c r="N5232" s="171" t="s">
        <v>841</v>
      </c>
      <c r="O5232" s="171" t="s">
        <v>842</v>
      </c>
      <c r="P5232" s="171" t="s">
        <v>843</v>
      </c>
    </row>
    <row r="5233" spans="11:16">
      <c r="K5233" s="339">
        <v>50919</v>
      </c>
      <c r="L5233" s="171" t="s">
        <v>840</v>
      </c>
      <c r="N5233" s="171" t="s">
        <v>841</v>
      </c>
      <c r="O5233" s="171" t="s">
        <v>842</v>
      </c>
      <c r="P5233" s="171" t="s">
        <v>843</v>
      </c>
    </row>
    <row r="5234" spans="11:16">
      <c r="K5234" s="339">
        <v>50920</v>
      </c>
      <c r="L5234" s="171" t="s">
        <v>833</v>
      </c>
      <c r="N5234" s="171" t="s">
        <v>843</v>
      </c>
      <c r="O5234" s="171" t="s">
        <v>841</v>
      </c>
      <c r="P5234" s="171" t="s">
        <v>842</v>
      </c>
    </row>
    <row r="5235" spans="11:16">
      <c r="K5235" s="339">
        <v>50921</v>
      </c>
      <c r="L5235" s="171" t="s">
        <v>835</v>
      </c>
      <c r="N5235" s="171" t="s">
        <v>843</v>
      </c>
      <c r="O5235" s="171" t="s">
        <v>841</v>
      </c>
      <c r="P5235" s="171" t="s">
        <v>842</v>
      </c>
    </row>
    <row r="5236" spans="11:16">
      <c r="K5236" s="339">
        <v>50922</v>
      </c>
      <c r="L5236" s="171" t="s">
        <v>836</v>
      </c>
      <c r="N5236" s="171" t="s">
        <v>843</v>
      </c>
      <c r="O5236" s="171" t="s">
        <v>841</v>
      </c>
      <c r="P5236" s="171" t="s">
        <v>842</v>
      </c>
    </row>
    <row r="5237" spans="11:16">
      <c r="K5237" s="339">
        <v>50923</v>
      </c>
      <c r="L5237" s="171" t="s">
        <v>837</v>
      </c>
      <c r="N5237" s="171" t="s">
        <v>772</v>
      </c>
      <c r="O5237" s="171" t="s">
        <v>841</v>
      </c>
      <c r="P5237" s="171" t="s">
        <v>842</v>
      </c>
    </row>
    <row r="5238" spans="11:16">
      <c r="K5238" s="339">
        <v>50924</v>
      </c>
      <c r="L5238" s="171" t="s">
        <v>838</v>
      </c>
      <c r="N5238" s="171" t="s">
        <v>843</v>
      </c>
      <c r="O5238" s="171" t="s">
        <v>841</v>
      </c>
      <c r="P5238" s="171" t="s">
        <v>842</v>
      </c>
    </row>
    <row r="5239" spans="11:16">
      <c r="K5239" s="339">
        <v>50925</v>
      </c>
      <c r="L5239" s="171" t="s">
        <v>839</v>
      </c>
      <c r="N5239" s="171" t="s">
        <v>843</v>
      </c>
      <c r="O5239" s="171" t="s">
        <v>841</v>
      </c>
      <c r="P5239" s="171" t="s">
        <v>842</v>
      </c>
    </row>
    <row r="5240" spans="11:16">
      <c r="K5240" s="339">
        <v>50926</v>
      </c>
      <c r="L5240" s="171" t="s">
        <v>840</v>
      </c>
      <c r="N5240" s="171" t="s">
        <v>843</v>
      </c>
      <c r="O5240" s="171" t="s">
        <v>770</v>
      </c>
      <c r="P5240" s="171" t="s">
        <v>771</v>
      </c>
    </row>
    <row r="5241" spans="11:16">
      <c r="K5241" s="339">
        <v>50927</v>
      </c>
      <c r="L5241" s="171" t="s">
        <v>833</v>
      </c>
      <c r="N5241" s="171" t="s">
        <v>842</v>
      </c>
      <c r="O5241" s="171" t="s">
        <v>843</v>
      </c>
      <c r="P5241" s="171" t="s">
        <v>841</v>
      </c>
    </row>
    <row r="5242" spans="11:16">
      <c r="K5242" s="339">
        <v>50928</v>
      </c>
      <c r="L5242" s="171" t="s">
        <v>835</v>
      </c>
      <c r="N5242" s="171" t="s">
        <v>842</v>
      </c>
      <c r="O5242" s="171" t="s">
        <v>843</v>
      </c>
      <c r="P5242" s="171" t="s">
        <v>841</v>
      </c>
    </row>
    <row r="5243" spans="11:16">
      <c r="K5243" s="339">
        <v>50929</v>
      </c>
      <c r="L5243" s="171" t="s">
        <v>836</v>
      </c>
      <c r="N5243" s="171" t="s">
        <v>842</v>
      </c>
      <c r="O5243" s="171" t="s">
        <v>843</v>
      </c>
      <c r="P5243" s="171" t="s">
        <v>841</v>
      </c>
    </row>
    <row r="5244" spans="11:16">
      <c r="K5244" s="339">
        <v>50930</v>
      </c>
      <c r="L5244" s="171" t="s">
        <v>837</v>
      </c>
      <c r="N5244" s="171" t="s">
        <v>842</v>
      </c>
      <c r="O5244" s="171" t="s">
        <v>843</v>
      </c>
      <c r="P5244" s="171" t="s">
        <v>841</v>
      </c>
    </row>
    <row r="5245" spans="11:16">
      <c r="K5245" s="339">
        <v>50931</v>
      </c>
      <c r="L5245" s="171" t="s">
        <v>838</v>
      </c>
      <c r="N5245" s="171" t="s">
        <v>842</v>
      </c>
      <c r="O5245" s="171" t="s">
        <v>772</v>
      </c>
      <c r="P5245" s="171" t="s">
        <v>841</v>
      </c>
    </row>
    <row r="5246" spans="11:16">
      <c r="K5246" s="339">
        <v>50932</v>
      </c>
      <c r="L5246" s="171" t="s">
        <v>839</v>
      </c>
      <c r="N5246" s="171" t="s">
        <v>842</v>
      </c>
      <c r="O5246" s="171" t="s">
        <v>772</v>
      </c>
      <c r="P5246" s="171" t="s">
        <v>841</v>
      </c>
    </row>
    <row r="5247" spans="11:16">
      <c r="K5247" s="339">
        <v>50933</v>
      </c>
      <c r="L5247" s="171" t="s">
        <v>840</v>
      </c>
      <c r="N5247" s="171" t="s">
        <v>842</v>
      </c>
      <c r="O5247" s="171" t="s">
        <v>843</v>
      </c>
      <c r="P5247" s="171" t="s">
        <v>841</v>
      </c>
    </row>
    <row r="5248" spans="11:16">
      <c r="K5248" s="339">
        <v>50934</v>
      </c>
      <c r="L5248" s="171" t="s">
        <v>833</v>
      </c>
      <c r="N5248" s="171" t="s">
        <v>841</v>
      </c>
      <c r="O5248" s="171" t="s">
        <v>842</v>
      </c>
      <c r="P5248" s="171" t="s">
        <v>843</v>
      </c>
    </row>
    <row r="5249" spans="11:16">
      <c r="K5249" s="339">
        <v>50935</v>
      </c>
      <c r="L5249" s="171" t="s">
        <v>835</v>
      </c>
      <c r="N5249" s="171" t="s">
        <v>841</v>
      </c>
      <c r="O5249" s="171" t="s">
        <v>842</v>
      </c>
      <c r="P5249" s="171" t="s">
        <v>843</v>
      </c>
    </row>
    <row r="5250" spans="11:16">
      <c r="K5250" s="339">
        <v>50936</v>
      </c>
      <c r="L5250" s="171" t="s">
        <v>836</v>
      </c>
      <c r="N5250" s="171" t="s">
        <v>841</v>
      </c>
      <c r="O5250" s="171" t="s">
        <v>771</v>
      </c>
      <c r="P5250" s="171" t="s">
        <v>843</v>
      </c>
    </row>
    <row r="5251" spans="11:16">
      <c r="K5251" s="339">
        <v>50937</v>
      </c>
      <c r="L5251" s="171" t="s">
        <v>837</v>
      </c>
      <c r="N5251" s="171" t="s">
        <v>841</v>
      </c>
      <c r="O5251" s="171" t="s">
        <v>842</v>
      </c>
      <c r="P5251" s="171" t="s">
        <v>843</v>
      </c>
    </row>
    <row r="5252" spans="11:16">
      <c r="K5252" s="339">
        <v>50938</v>
      </c>
      <c r="L5252" s="171" t="s">
        <v>838</v>
      </c>
      <c r="N5252" s="171" t="s">
        <v>841</v>
      </c>
      <c r="O5252" s="171" t="s">
        <v>842</v>
      </c>
      <c r="P5252" s="171" t="s">
        <v>843</v>
      </c>
    </row>
    <row r="5253" spans="11:16">
      <c r="K5253" s="339">
        <v>50939</v>
      </c>
      <c r="L5253" s="171" t="s">
        <v>839</v>
      </c>
      <c r="N5253" s="171" t="s">
        <v>841</v>
      </c>
      <c r="O5253" s="171" t="s">
        <v>842</v>
      </c>
      <c r="P5253" s="171" t="s">
        <v>843</v>
      </c>
    </row>
    <row r="5254" spans="11:16">
      <c r="K5254" s="339">
        <v>50940</v>
      </c>
      <c r="L5254" s="171" t="s">
        <v>840</v>
      </c>
      <c r="N5254" s="171" t="s">
        <v>841</v>
      </c>
      <c r="O5254" s="171" t="s">
        <v>842</v>
      </c>
      <c r="P5254" s="171" t="s">
        <v>772</v>
      </c>
    </row>
    <row r="5255" spans="11:16">
      <c r="K5255" s="339">
        <v>50941</v>
      </c>
      <c r="L5255" s="171" t="s">
        <v>833</v>
      </c>
      <c r="N5255" s="171" t="s">
        <v>843</v>
      </c>
      <c r="O5255" s="171" t="s">
        <v>841</v>
      </c>
      <c r="P5255" s="171" t="s">
        <v>842</v>
      </c>
    </row>
    <row r="5256" spans="11:16">
      <c r="K5256" s="339">
        <v>50942</v>
      </c>
      <c r="L5256" s="171" t="s">
        <v>835</v>
      </c>
      <c r="N5256" s="171" t="s">
        <v>843</v>
      </c>
      <c r="O5256" s="171" t="s">
        <v>841</v>
      </c>
      <c r="P5256" s="171" t="s">
        <v>842</v>
      </c>
    </row>
    <row r="5257" spans="11:16">
      <c r="K5257" s="339">
        <v>50943</v>
      </c>
      <c r="L5257" s="171" t="s">
        <v>836</v>
      </c>
      <c r="N5257" s="171" t="s">
        <v>843</v>
      </c>
      <c r="O5257" s="171" t="s">
        <v>841</v>
      </c>
      <c r="P5257" s="171" t="s">
        <v>842</v>
      </c>
    </row>
    <row r="5258" spans="11:16">
      <c r="K5258" s="339">
        <v>50944</v>
      </c>
      <c r="L5258" s="171" t="s">
        <v>837</v>
      </c>
      <c r="N5258" s="171" t="s">
        <v>772</v>
      </c>
      <c r="O5258" s="171" t="s">
        <v>841</v>
      </c>
      <c r="P5258" s="171" t="s">
        <v>842</v>
      </c>
    </row>
    <row r="5259" spans="11:16">
      <c r="K5259" s="339">
        <v>50945</v>
      </c>
      <c r="L5259" s="171" t="s">
        <v>838</v>
      </c>
      <c r="N5259" s="171" t="s">
        <v>772</v>
      </c>
      <c r="O5259" s="171" t="s">
        <v>841</v>
      </c>
      <c r="P5259" s="171" t="s">
        <v>842</v>
      </c>
    </row>
    <row r="5260" spans="11:16">
      <c r="K5260" s="339">
        <v>50946</v>
      </c>
      <c r="L5260" s="171" t="s">
        <v>839</v>
      </c>
      <c r="N5260" s="171" t="s">
        <v>843</v>
      </c>
      <c r="O5260" s="171" t="s">
        <v>841</v>
      </c>
      <c r="P5260" s="171" t="s">
        <v>771</v>
      </c>
    </row>
    <row r="5261" spans="11:16">
      <c r="K5261" s="339">
        <v>50947</v>
      </c>
      <c r="L5261" s="171" t="s">
        <v>840</v>
      </c>
      <c r="N5261" s="171" t="s">
        <v>772</v>
      </c>
      <c r="O5261" s="171" t="s">
        <v>841</v>
      </c>
      <c r="P5261" s="171" t="s">
        <v>771</v>
      </c>
    </row>
    <row r="5262" spans="11:16">
      <c r="K5262" s="339">
        <v>50948</v>
      </c>
      <c r="L5262" s="171" t="s">
        <v>833</v>
      </c>
      <c r="N5262" s="171" t="s">
        <v>842</v>
      </c>
      <c r="O5262" s="171" t="s">
        <v>843</v>
      </c>
      <c r="P5262" s="171" t="s">
        <v>770</v>
      </c>
    </row>
    <row r="5263" spans="11:16">
      <c r="K5263" s="339">
        <v>50949</v>
      </c>
      <c r="L5263" s="171" t="s">
        <v>835</v>
      </c>
      <c r="N5263" s="171" t="s">
        <v>842</v>
      </c>
      <c r="O5263" s="171" t="s">
        <v>843</v>
      </c>
      <c r="P5263" s="171" t="s">
        <v>841</v>
      </c>
    </row>
    <row r="5264" spans="11:16">
      <c r="K5264" s="339">
        <v>50950</v>
      </c>
      <c r="L5264" s="171" t="s">
        <v>836</v>
      </c>
      <c r="N5264" s="171" t="s">
        <v>842</v>
      </c>
      <c r="O5264" s="171" t="s">
        <v>843</v>
      </c>
      <c r="P5264" s="171" t="s">
        <v>841</v>
      </c>
    </row>
    <row r="5265" spans="11:16">
      <c r="K5265" s="339">
        <v>50951</v>
      </c>
      <c r="L5265" s="171" t="s">
        <v>837</v>
      </c>
      <c r="N5265" s="171" t="s">
        <v>842</v>
      </c>
      <c r="O5265" s="171" t="s">
        <v>843</v>
      </c>
      <c r="P5265" s="171" t="s">
        <v>770</v>
      </c>
    </row>
    <row r="5266" spans="11:16">
      <c r="K5266" s="339">
        <v>50952</v>
      </c>
      <c r="L5266" s="171" t="s">
        <v>838</v>
      </c>
      <c r="N5266" s="171" t="s">
        <v>842</v>
      </c>
      <c r="O5266" s="171" t="s">
        <v>843</v>
      </c>
      <c r="P5266" s="171" t="s">
        <v>841</v>
      </c>
    </row>
    <row r="5267" spans="11:16">
      <c r="K5267" s="339">
        <v>50953</v>
      </c>
      <c r="L5267" s="171" t="s">
        <v>839</v>
      </c>
      <c r="N5267" s="171" t="s">
        <v>842</v>
      </c>
      <c r="O5267" s="171" t="s">
        <v>843</v>
      </c>
      <c r="P5267" s="171" t="s">
        <v>841</v>
      </c>
    </row>
    <row r="5268" spans="11:16">
      <c r="K5268" s="339">
        <v>50954</v>
      </c>
      <c r="L5268" s="171" t="s">
        <v>840</v>
      </c>
      <c r="N5268" s="171" t="s">
        <v>842</v>
      </c>
      <c r="O5268" s="171" t="s">
        <v>843</v>
      </c>
      <c r="P5268" s="171" t="s">
        <v>841</v>
      </c>
    </row>
    <row r="5269" spans="11:16">
      <c r="K5269" s="339">
        <v>50955</v>
      </c>
      <c r="L5269" s="171" t="s">
        <v>833</v>
      </c>
      <c r="N5269" s="171" t="s">
        <v>770</v>
      </c>
      <c r="O5269" s="171" t="s">
        <v>842</v>
      </c>
      <c r="P5269" s="171" t="s">
        <v>843</v>
      </c>
    </row>
    <row r="5270" spans="11:16">
      <c r="K5270" s="339">
        <v>50956</v>
      </c>
      <c r="L5270" s="171" t="s">
        <v>835</v>
      </c>
      <c r="N5270" s="171" t="s">
        <v>841</v>
      </c>
      <c r="O5270" s="171" t="s">
        <v>842</v>
      </c>
      <c r="P5270" s="171" t="s">
        <v>843</v>
      </c>
    </row>
    <row r="5271" spans="11:16">
      <c r="K5271" s="339">
        <v>50957</v>
      </c>
      <c r="L5271" s="171" t="s">
        <v>836</v>
      </c>
      <c r="N5271" s="171" t="s">
        <v>841</v>
      </c>
      <c r="O5271" s="171" t="s">
        <v>771</v>
      </c>
      <c r="P5271" s="171" t="s">
        <v>843</v>
      </c>
    </row>
    <row r="5272" spans="11:16">
      <c r="K5272" s="339">
        <v>50958</v>
      </c>
      <c r="L5272" s="171" t="s">
        <v>837</v>
      </c>
      <c r="N5272" s="171" t="s">
        <v>841</v>
      </c>
      <c r="O5272" s="171" t="s">
        <v>842</v>
      </c>
      <c r="P5272" s="171" t="s">
        <v>843</v>
      </c>
    </row>
    <row r="5273" spans="11:16">
      <c r="K5273" s="339">
        <v>50959</v>
      </c>
      <c r="L5273" s="171" t="s">
        <v>838</v>
      </c>
      <c r="N5273" s="171" t="s">
        <v>841</v>
      </c>
      <c r="O5273" s="171" t="s">
        <v>842</v>
      </c>
      <c r="P5273" s="171" t="s">
        <v>843</v>
      </c>
    </row>
    <row r="5274" spans="11:16">
      <c r="K5274" s="339">
        <v>50960</v>
      </c>
      <c r="L5274" s="171" t="s">
        <v>839</v>
      </c>
      <c r="N5274" s="171" t="s">
        <v>841</v>
      </c>
      <c r="O5274" s="171" t="s">
        <v>842</v>
      </c>
      <c r="P5274" s="171" t="s">
        <v>843</v>
      </c>
    </row>
    <row r="5275" spans="11:16">
      <c r="K5275" s="339">
        <v>50961</v>
      </c>
      <c r="L5275" s="171" t="s">
        <v>840</v>
      </c>
      <c r="N5275" s="171" t="s">
        <v>841</v>
      </c>
      <c r="O5275" s="171" t="s">
        <v>842</v>
      </c>
      <c r="P5275" s="171" t="s">
        <v>843</v>
      </c>
    </row>
    <row r="5276" spans="11:16">
      <c r="K5276" s="339">
        <v>50962</v>
      </c>
      <c r="L5276" s="171" t="s">
        <v>833</v>
      </c>
      <c r="N5276" s="171" t="s">
        <v>843</v>
      </c>
      <c r="O5276" s="171" t="s">
        <v>841</v>
      </c>
      <c r="P5276" s="171" t="s">
        <v>771</v>
      </c>
    </row>
    <row r="5277" spans="11:16">
      <c r="K5277" s="339">
        <v>50963</v>
      </c>
      <c r="L5277" s="171" t="s">
        <v>835</v>
      </c>
      <c r="N5277" s="171" t="s">
        <v>843</v>
      </c>
      <c r="O5277" s="171" t="s">
        <v>841</v>
      </c>
      <c r="P5277" s="171" t="s">
        <v>842</v>
      </c>
    </row>
    <row r="5278" spans="11:16">
      <c r="K5278" s="339">
        <v>50964</v>
      </c>
      <c r="L5278" s="171" t="s">
        <v>836</v>
      </c>
      <c r="N5278" s="171" t="s">
        <v>843</v>
      </c>
      <c r="O5278" s="171" t="s">
        <v>841</v>
      </c>
      <c r="P5278" s="171" t="s">
        <v>842</v>
      </c>
    </row>
    <row r="5279" spans="11:16">
      <c r="K5279" s="339">
        <v>50965</v>
      </c>
      <c r="L5279" s="171" t="s">
        <v>837</v>
      </c>
      <c r="N5279" s="171" t="s">
        <v>843</v>
      </c>
      <c r="O5279" s="171" t="s">
        <v>841</v>
      </c>
      <c r="P5279" s="171" t="s">
        <v>842</v>
      </c>
    </row>
    <row r="5280" spans="11:16">
      <c r="K5280" s="339">
        <v>50966</v>
      </c>
      <c r="L5280" s="171" t="s">
        <v>838</v>
      </c>
      <c r="N5280" s="171" t="s">
        <v>843</v>
      </c>
      <c r="O5280" s="171" t="s">
        <v>841</v>
      </c>
      <c r="P5280" s="171" t="s">
        <v>842</v>
      </c>
    </row>
    <row r="5281" spans="11:16">
      <c r="K5281" s="339">
        <v>50967</v>
      </c>
      <c r="L5281" s="171" t="s">
        <v>839</v>
      </c>
      <c r="N5281" s="171" t="s">
        <v>843</v>
      </c>
      <c r="O5281" s="171" t="s">
        <v>841</v>
      </c>
      <c r="P5281" s="171" t="s">
        <v>842</v>
      </c>
    </row>
    <row r="5282" spans="11:16">
      <c r="K5282" s="339">
        <v>50968</v>
      </c>
      <c r="L5282" s="171" t="s">
        <v>840</v>
      </c>
      <c r="N5282" s="171" t="s">
        <v>843</v>
      </c>
      <c r="O5282" s="171" t="s">
        <v>841</v>
      </c>
      <c r="P5282" s="171" t="s">
        <v>842</v>
      </c>
    </row>
    <row r="5283" spans="11:16">
      <c r="K5283" s="339">
        <v>50969</v>
      </c>
      <c r="L5283" s="171" t="s">
        <v>833</v>
      </c>
      <c r="N5283" s="171" t="s">
        <v>842</v>
      </c>
      <c r="O5283" s="171" t="s">
        <v>772</v>
      </c>
      <c r="P5283" s="171" t="s">
        <v>841</v>
      </c>
    </row>
    <row r="5284" spans="11:16">
      <c r="K5284" s="339">
        <v>50970</v>
      </c>
      <c r="L5284" s="171" t="s">
        <v>835</v>
      </c>
      <c r="N5284" s="171" t="s">
        <v>842</v>
      </c>
      <c r="O5284" s="171" t="s">
        <v>843</v>
      </c>
      <c r="P5284" s="171" t="s">
        <v>841</v>
      </c>
    </row>
    <row r="5285" spans="11:16">
      <c r="K5285" s="339">
        <v>50971</v>
      </c>
      <c r="L5285" s="171" t="s">
        <v>836</v>
      </c>
      <c r="N5285" s="171" t="s">
        <v>842</v>
      </c>
      <c r="O5285" s="171" t="s">
        <v>843</v>
      </c>
      <c r="P5285" s="171" t="s">
        <v>841</v>
      </c>
    </row>
    <row r="5286" spans="11:16">
      <c r="K5286" s="339">
        <v>50972</v>
      </c>
      <c r="L5286" s="171" t="s">
        <v>837</v>
      </c>
      <c r="N5286" s="171" t="s">
        <v>842</v>
      </c>
      <c r="O5286" s="171" t="s">
        <v>843</v>
      </c>
      <c r="P5286" s="171" t="s">
        <v>841</v>
      </c>
    </row>
    <row r="5287" spans="11:16">
      <c r="K5287" s="339">
        <v>50973</v>
      </c>
      <c r="L5287" s="171" t="s">
        <v>838</v>
      </c>
      <c r="N5287" s="171" t="s">
        <v>842</v>
      </c>
      <c r="O5287" s="171" t="s">
        <v>843</v>
      </c>
      <c r="P5287" s="171" t="s">
        <v>841</v>
      </c>
    </row>
    <row r="5288" spans="11:16">
      <c r="K5288" s="339">
        <v>50974</v>
      </c>
      <c r="L5288" s="171" t="s">
        <v>839</v>
      </c>
      <c r="N5288" s="171" t="s">
        <v>842</v>
      </c>
      <c r="O5288" s="171" t="s">
        <v>843</v>
      </c>
      <c r="P5288" s="171" t="s">
        <v>841</v>
      </c>
    </row>
    <row r="5289" spans="11:16">
      <c r="K5289" s="339">
        <v>50975</v>
      </c>
      <c r="L5289" s="171" t="s">
        <v>840</v>
      </c>
      <c r="N5289" s="171" t="s">
        <v>842</v>
      </c>
      <c r="O5289" s="171" t="s">
        <v>843</v>
      </c>
      <c r="P5289" s="171" t="s">
        <v>841</v>
      </c>
    </row>
    <row r="5290" spans="11:16">
      <c r="K5290" s="339">
        <v>50976</v>
      </c>
      <c r="L5290" s="171" t="s">
        <v>833</v>
      </c>
      <c r="N5290" s="171" t="s">
        <v>770</v>
      </c>
      <c r="O5290" s="171" t="s">
        <v>842</v>
      </c>
      <c r="P5290" s="171" t="s">
        <v>843</v>
      </c>
    </row>
    <row r="5291" spans="11:16">
      <c r="K5291" s="339">
        <v>50977</v>
      </c>
      <c r="L5291" s="171" t="s">
        <v>835</v>
      </c>
      <c r="N5291" s="171" t="s">
        <v>841</v>
      </c>
      <c r="O5291" s="171" t="s">
        <v>842</v>
      </c>
      <c r="P5291" s="171" t="s">
        <v>843</v>
      </c>
    </row>
    <row r="5292" spans="11:16">
      <c r="K5292" s="339">
        <v>50978</v>
      </c>
      <c r="L5292" s="171" t="s">
        <v>836</v>
      </c>
      <c r="N5292" s="171" t="s">
        <v>841</v>
      </c>
      <c r="O5292" s="171" t="s">
        <v>842</v>
      </c>
      <c r="P5292" s="171" t="s">
        <v>843</v>
      </c>
    </row>
    <row r="5293" spans="11:16">
      <c r="K5293" s="339">
        <v>50979</v>
      </c>
      <c r="L5293" s="171" t="s">
        <v>837</v>
      </c>
      <c r="N5293" s="171" t="s">
        <v>841</v>
      </c>
      <c r="O5293" s="171" t="s">
        <v>842</v>
      </c>
      <c r="P5293" s="171" t="s">
        <v>843</v>
      </c>
    </row>
    <row r="5294" spans="11:16">
      <c r="K5294" s="339">
        <v>50980</v>
      </c>
      <c r="L5294" s="171" t="s">
        <v>838</v>
      </c>
      <c r="N5294" s="171" t="s">
        <v>841</v>
      </c>
      <c r="O5294" s="171" t="s">
        <v>842</v>
      </c>
      <c r="P5294" s="171" t="s">
        <v>843</v>
      </c>
    </row>
    <row r="5295" spans="11:16">
      <c r="K5295" s="339">
        <v>50981</v>
      </c>
      <c r="L5295" s="171" t="s">
        <v>839</v>
      </c>
      <c r="N5295" s="171" t="s">
        <v>841</v>
      </c>
      <c r="O5295" s="171" t="s">
        <v>842</v>
      </c>
      <c r="P5295" s="171" t="s">
        <v>843</v>
      </c>
    </row>
    <row r="5296" spans="11:16">
      <c r="K5296" s="339">
        <v>50982</v>
      </c>
      <c r="L5296" s="171" t="s">
        <v>840</v>
      </c>
      <c r="N5296" s="171" t="s">
        <v>841</v>
      </c>
      <c r="O5296" s="171" t="s">
        <v>842</v>
      </c>
      <c r="P5296" s="171" t="s">
        <v>843</v>
      </c>
    </row>
    <row r="5297" spans="11:16">
      <c r="K5297" s="339">
        <v>50983</v>
      </c>
      <c r="L5297" s="171" t="s">
        <v>833</v>
      </c>
      <c r="N5297" s="171" t="s">
        <v>843</v>
      </c>
      <c r="O5297" s="171" t="s">
        <v>841</v>
      </c>
      <c r="P5297" s="171" t="s">
        <v>771</v>
      </c>
    </row>
    <row r="5298" spans="11:16">
      <c r="K5298" s="339">
        <v>50984</v>
      </c>
      <c r="L5298" s="171" t="s">
        <v>835</v>
      </c>
      <c r="N5298" s="171" t="s">
        <v>843</v>
      </c>
      <c r="O5298" s="171" t="s">
        <v>841</v>
      </c>
      <c r="P5298" s="171" t="s">
        <v>842</v>
      </c>
    </row>
    <row r="5299" spans="11:16">
      <c r="K5299" s="339">
        <v>50985</v>
      </c>
      <c r="L5299" s="171" t="s">
        <v>836</v>
      </c>
      <c r="N5299" s="171" t="s">
        <v>843</v>
      </c>
      <c r="O5299" s="171" t="s">
        <v>841</v>
      </c>
      <c r="P5299" s="171" t="s">
        <v>842</v>
      </c>
    </row>
    <row r="5300" spans="11:16">
      <c r="K5300" s="339">
        <v>50986</v>
      </c>
      <c r="L5300" s="171" t="s">
        <v>837</v>
      </c>
      <c r="N5300" s="171" t="s">
        <v>843</v>
      </c>
      <c r="O5300" s="171" t="s">
        <v>841</v>
      </c>
      <c r="P5300" s="171" t="s">
        <v>842</v>
      </c>
    </row>
    <row r="5301" spans="11:16">
      <c r="K5301" s="339">
        <v>50987</v>
      </c>
      <c r="L5301" s="171" t="s">
        <v>838</v>
      </c>
      <c r="N5301" s="171" t="s">
        <v>772</v>
      </c>
      <c r="O5301" s="171" t="s">
        <v>841</v>
      </c>
      <c r="P5301" s="171" t="s">
        <v>842</v>
      </c>
    </row>
    <row r="5302" spans="11:16">
      <c r="K5302" s="339">
        <v>50988</v>
      </c>
      <c r="L5302" s="171" t="s">
        <v>839</v>
      </c>
      <c r="N5302" s="171" t="s">
        <v>772</v>
      </c>
      <c r="O5302" s="171" t="s">
        <v>841</v>
      </c>
      <c r="P5302" s="171" t="s">
        <v>842</v>
      </c>
    </row>
    <row r="5303" spans="11:16">
      <c r="K5303" s="339">
        <v>50989</v>
      </c>
      <c r="L5303" s="171" t="s">
        <v>840</v>
      </c>
      <c r="N5303" s="171" t="s">
        <v>843</v>
      </c>
      <c r="O5303" s="171" t="s">
        <v>841</v>
      </c>
      <c r="P5303" s="171" t="s">
        <v>771</v>
      </c>
    </row>
    <row r="5304" spans="11:16">
      <c r="K5304" s="339">
        <v>50990</v>
      </c>
      <c r="L5304" s="171" t="s">
        <v>833</v>
      </c>
      <c r="N5304" s="171" t="s">
        <v>771</v>
      </c>
      <c r="O5304" s="171" t="s">
        <v>843</v>
      </c>
      <c r="P5304" s="171" t="s">
        <v>770</v>
      </c>
    </row>
    <row r="5305" spans="11:16">
      <c r="K5305" s="339">
        <v>50991</v>
      </c>
      <c r="L5305" s="171" t="s">
        <v>835</v>
      </c>
      <c r="N5305" s="171" t="s">
        <v>842</v>
      </c>
      <c r="O5305" s="171" t="s">
        <v>843</v>
      </c>
      <c r="P5305" s="171" t="s">
        <v>770</v>
      </c>
    </row>
    <row r="5306" spans="11:16">
      <c r="K5306" s="339">
        <v>50992</v>
      </c>
      <c r="L5306" s="171" t="s">
        <v>836</v>
      </c>
      <c r="N5306" s="171" t="s">
        <v>842</v>
      </c>
      <c r="O5306" s="171" t="s">
        <v>843</v>
      </c>
      <c r="P5306" s="171" t="s">
        <v>841</v>
      </c>
    </row>
    <row r="5307" spans="11:16">
      <c r="K5307" s="339">
        <v>50993</v>
      </c>
      <c r="L5307" s="171" t="s">
        <v>837</v>
      </c>
      <c r="N5307" s="171" t="s">
        <v>842</v>
      </c>
      <c r="O5307" s="171" t="s">
        <v>843</v>
      </c>
      <c r="P5307" s="171" t="s">
        <v>841</v>
      </c>
    </row>
    <row r="5308" spans="11:16">
      <c r="K5308" s="339">
        <v>50994</v>
      </c>
      <c r="L5308" s="171" t="s">
        <v>838</v>
      </c>
      <c r="N5308" s="171" t="s">
        <v>842</v>
      </c>
      <c r="O5308" s="171" t="s">
        <v>843</v>
      </c>
      <c r="P5308" s="171" t="s">
        <v>841</v>
      </c>
    </row>
    <row r="5309" spans="11:16">
      <c r="K5309" s="339">
        <v>50995</v>
      </c>
      <c r="L5309" s="171" t="s">
        <v>839</v>
      </c>
      <c r="N5309" s="171" t="s">
        <v>771</v>
      </c>
      <c r="O5309" s="171" t="s">
        <v>843</v>
      </c>
      <c r="P5309" s="171" t="s">
        <v>841</v>
      </c>
    </row>
    <row r="5310" spans="11:16">
      <c r="K5310" s="339">
        <v>50996</v>
      </c>
      <c r="L5310" s="171" t="s">
        <v>840</v>
      </c>
      <c r="N5310" s="171" t="s">
        <v>842</v>
      </c>
      <c r="O5310" s="171" t="s">
        <v>843</v>
      </c>
      <c r="P5310" s="171" t="s">
        <v>841</v>
      </c>
    </row>
    <row r="5311" spans="11:16">
      <c r="K5311" s="339">
        <v>50997</v>
      </c>
      <c r="L5311" s="171" t="s">
        <v>833</v>
      </c>
      <c r="N5311" s="171" t="s">
        <v>841</v>
      </c>
      <c r="O5311" s="171" t="s">
        <v>842</v>
      </c>
      <c r="P5311" s="171" t="s">
        <v>843</v>
      </c>
    </row>
    <row r="5312" spans="11:16">
      <c r="K5312" s="339">
        <v>50998</v>
      </c>
      <c r="L5312" s="171" t="s">
        <v>835</v>
      </c>
      <c r="N5312" s="171" t="s">
        <v>841</v>
      </c>
      <c r="O5312" s="171" t="s">
        <v>842</v>
      </c>
      <c r="P5312" s="171" t="s">
        <v>843</v>
      </c>
    </row>
    <row r="5313" spans="11:16">
      <c r="K5313" s="339">
        <v>50999</v>
      </c>
      <c r="L5313" s="171" t="s">
        <v>836</v>
      </c>
      <c r="N5313" s="171" t="s">
        <v>770</v>
      </c>
      <c r="O5313" s="171" t="s">
        <v>842</v>
      </c>
      <c r="P5313" s="171" t="s">
        <v>843</v>
      </c>
    </row>
    <row r="5314" spans="11:16">
      <c r="K5314" s="339">
        <v>51000</v>
      </c>
      <c r="L5314" s="171" t="s">
        <v>837</v>
      </c>
      <c r="N5314" s="171" t="s">
        <v>841</v>
      </c>
      <c r="O5314" s="171" t="s">
        <v>842</v>
      </c>
      <c r="P5314" s="171" t="s">
        <v>843</v>
      </c>
    </row>
    <row r="5315" spans="11:16">
      <c r="K5315" s="339">
        <v>51001</v>
      </c>
      <c r="L5315" s="171" t="s">
        <v>838</v>
      </c>
      <c r="N5315" s="171" t="s">
        <v>841</v>
      </c>
      <c r="O5315" s="171" t="s">
        <v>842</v>
      </c>
      <c r="P5315" s="171" t="s">
        <v>843</v>
      </c>
    </row>
    <row r="5316" spans="11:16">
      <c r="K5316" s="339">
        <v>51002</v>
      </c>
      <c r="L5316" s="171" t="s">
        <v>839</v>
      </c>
      <c r="N5316" s="171" t="s">
        <v>841</v>
      </c>
      <c r="O5316" s="171" t="s">
        <v>771</v>
      </c>
      <c r="P5316" s="171" t="s">
        <v>843</v>
      </c>
    </row>
    <row r="5317" spans="11:16">
      <c r="K5317" s="339">
        <v>51003</v>
      </c>
      <c r="L5317" s="171" t="s">
        <v>840</v>
      </c>
      <c r="N5317" s="171" t="s">
        <v>841</v>
      </c>
      <c r="O5317" s="171" t="s">
        <v>842</v>
      </c>
      <c r="P5317" s="171" t="s">
        <v>843</v>
      </c>
    </row>
    <row r="5318" spans="11:16">
      <c r="K5318" s="339">
        <v>51004</v>
      </c>
      <c r="L5318" s="171" t="s">
        <v>833</v>
      </c>
      <c r="N5318" s="171" t="s">
        <v>843</v>
      </c>
      <c r="O5318" s="171" t="s">
        <v>841</v>
      </c>
      <c r="P5318" s="171" t="s">
        <v>771</v>
      </c>
    </row>
    <row r="5319" spans="11:16">
      <c r="K5319" s="339">
        <v>51005</v>
      </c>
      <c r="L5319" s="171" t="s">
        <v>835</v>
      </c>
      <c r="N5319" s="171" t="s">
        <v>843</v>
      </c>
      <c r="O5319" s="171" t="s">
        <v>841</v>
      </c>
      <c r="P5319" s="171" t="s">
        <v>842</v>
      </c>
    </row>
    <row r="5320" spans="11:16">
      <c r="K5320" s="339">
        <v>51006</v>
      </c>
      <c r="L5320" s="171" t="s">
        <v>836</v>
      </c>
      <c r="N5320" s="171" t="s">
        <v>843</v>
      </c>
      <c r="O5320" s="171" t="s">
        <v>841</v>
      </c>
      <c r="P5320" s="171" t="s">
        <v>842</v>
      </c>
    </row>
    <row r="5321" spans="11:16">
      <c r="K5321" s="339">
        <v>51007</v>
      </c>
      <c r="L5321" s="171" t="s">
        <v>837</v>
      </c>
      <c r="N5321" s="171" t="s">
        <v>843</v>
      </c>
      <c r="O5321" s="171" t="s">
        <v>841</v>
      </c>
      <c r="P5321" s="171" t="s">
        <v>842</v>
      </c>
    </row>
    <row r="5322" spans="11:16">
      <c r="K5322" s="339">
        <v>51008</v>
      </c>
      <c r="L5322" s="171" t="s">
        <v>838</v>
      </c>
      <c r="N5322" s="171" t="s">
        <v>843</v>
      </c>
      <c r="O5322" s="171" t="s">
        <v>770</v>
      </c>
      <c r="P5322" s="171" t="s">
        <v>842</v>
      </c>
    </row>
    <row r="5323" spans="11:16">
      <c r="K5323" s="339">
        <v>51009</v>
      </c>
      <c r="L5323" s="171" t="s">
        <v>839</v>
      </c>
      <c r="N5323" s="171" t="s">
        <v>843</v>
      </c>
      <c r="O5323" s="171" t="s">
        <v>841</v>
      </c>
      <c r="P5323" s="171" t="s">
        <v>842</v>
      </c>
    </row>
    <row r="5324" spans="11:16">
      <c r="K5324" s="339">
        <v>51010</v>
      </c>
      <c r="L5324" s="171" t="s">
        <v>840</v>
      </c>
      <c r="N5324" s="171" t="s">
        <v>843</v>
      </c>
      <c r="O5324" s="171" t="s">
        <v>841</v>
      </c>
      <c r="P5324" s="171" t="s">
        <v>842</v>
      </c>
    </row>
    <row r="5325" spans="11:16">
      <c r="K5325" s="339">
        <v>51011</v>
      </c>
      <c r="L5325" s="171" t="s">
        <v>833</v>
      </c>
      <c r="N5325" s="171" t="s">
        <v>842</v>
      </c>
      <c r="O5325" s="171" t="s">
        <v>843</v>
      </c>
      <c r="P5325" s="171" t="s">
        <v>841</v>
      </c>
    </row>
    <row r="5326" spans="11:16">
      <c r="K5326" s="339">
        <v>51012</v>
      </c>
      <c r="L5326" s="171" t="s">
        <v>835</v>
      </c>
      <c r="N5326" s="171" t="s">
        <v>842</v>
      </c>
      <c r="O5326" s="171" t="s">
        <v>843</v>
      </c>
      <c r="P5326" s="171" t="s">
        <v>841</v>
      </c>
    </row>
    <row r="5327" spans="11:16">
      <c r="K5327" s="339">
        <v>51013</v>
      </c>
      <c r="L5327" s="171" t="s">
        <v>836</v>
      </c>
      <c r="N5327" s="171" t="s">
        <v>842</v>
      </c>
      <c r="O5327" s="171" t="s">
        <v>843</v>
      </c>
      <c r="P5327" s="171" t="s">
        <v>841</v>
      </c>
    </row>
    <row r="5328" spans="11:16">
      <c r="K5328" s="339">
        <v>51014</v>
      </c>
      <c r="L5328" s="171" t="s">
        <v>837</v>
      </c>
      <c r="N5328" s="171" t="s">
        <v>842</v>
      </c>
      <c r="O5328" s="171" t="s">
        <v>772</v>
      </c>
      <c r="P5328" s="171" t="s">
        <v>770</v>
      </c>
    </row>
    <row r="5329" spans="11:16">
      <c r="K5329" s="339">
        <v>51015</v>
      </c>
      <c r="L5329" s="171" t="s">
        <v>838</v>
      </c>
      <c r="N5329" s="171" t="s">
        <v>842</v>
      </c>
      <c r="O5329" s="171" t="s">
        <v>843</v>
      </c>
      <c r="P5329" s="171" t="s">
        <v>841</v>
      </c>
    </row>
    <row r="5330" spans="11:16">
      <c r="K5330" s="339">
        <v>51016</v>
      </c>
      <c r="L5330" s="171" t="s">
        <v>839</v>
      </c>
      <c r="N5330" s="171" t="s">
        <v>842</v>
      </c>
      <c r="O5330" s="171" t="s">
        <v>843</v>
      </c>
      <c r="P5330" s="171" t="s">
        <v>841</v>
      </c>
    </row>
    <row r="5331" spans="11:16">
      <c r="K5331" s="339">
        <v>51017</v>
      </c>
      <c r="L5331" s="171" t="s">
        <v>840</v>
      </c>
      <c r="N5331" s="171" t="s">
        <v>842</v>
      </c>
      <c r="O5331" s="171" t="s">
        <v>772</v>
      </c>
      <c r="P5331" s="171" t="s">
        <v>841</v>
      </c>
    </row>
    <row r="5332" spans="11:16">
      <c r="K5332" s="339">
        <v>51018</v>
      </c>
      <c r="L5332" s="171" t="s">
        <v>833</v>
      </c>
      <c r="N5332" s="171" t="s">
        <v>841</v>
      </c>
      <c r="O5332" s="171" t="s">
        <v>842</v>
      </c>
      <c r="P5332" s="171" t="s">
        <v>843</v>
      </c>
    </row>
    <row r="5333" spans="11:16">
      <c r="K5333" s="339">
        <v>51019</v>
      </c>
      <c r="L5333" s="171" t="s">
        <v>835</v>
      </c>
      <c r="N5333" s="171" t="s">
        <v>841</v>
      </c>
      <c r="O5333" s="171" t="s">
        <v>842</v>
      </c>
      <c r="P5333" s="171" t="s">
        <v>843</v>
      </c>
    </row>
    <row r="5334" spans="11:16">
      <c r="K5334" s="339">
        <v>51020</v>
      </c>
      <c r="L5334" s="171" t="s">
        <v>836</v>
      </c>
      <c r="N5334" s="171" t="s">
        <v>841</v>
      </c>
      <c r="O5334" s="171" t="s">
        <v>842</v>
      </c>
      <c r="P5334" s="171" t="s">
        <v>772</v>
      </c>
    </row>
    <row r="5335" spans="11:16">
      <c r="K5335" s="339">
        <v>51021</v>
      </c>
      <c r="L5335" s="171" t="s">
        <v>837</v>
      </c>
      <c r="N5335" s="171" t="s">
        <v>770</v>
      </c>
      <c r="O5335" s="171" t="s">
        <v>842</v>
      </c>
      <c r="P5335" s="171" t="s">
        <v>843</v>
      </c>
    </row>
    <row r="5336" spans="11:16">
      <c r="K5336" s="339">
        <v>51022</v>
      </c>
      <c r="L5336" s="171" t="s">
        <v>838</v>
      </c>
      <c r="N5336" s="171" t="s">
        <v>841</v>
      </c>
      <c r="O5336" s="171" t="s">
        <v>842</v>
      </c>
      <c r="P5336" s="171" t="s">
        <v>843</v>
      </c>
    </row>
    <row r="5337" spans="11:16">
      <c r="K5337" s="339">
        <v>51023</v>
      </c>
      <c r="L5337" s="171" t="s">
        <v>839</v>
      </c>
      <c r="N5337" s="171" t="s">
        <v>841</v>
      </c>
      <c r="O5337" s="171" t="s">
        <v>842</v>
      </c>
      <c r="P5337" s="171" t="s">
        <v>843</v>
      </c>
    </row>
    <row r="5338" spans="11:16">
      <c r="K5338" s="339">
        <v>51024</v>
      </c>
      <c r="L5338" s="171" t="s">
        <v>840</v>
      </c>
      <c r="N5338" s="171" t="s">
        <v>841</v>
      </c>
      <c r="O5338" s="171" t="s">
        <v>842</v>
      </c>
      <c r="P5338" s="171" t="s">
        <v>843</v>
      </c>
    </row>
    <row r="5339" spans="11:16">
      <c r="K5339" s="339">
        <v>51025</v>
      </c>
      <c r="L5339" s="171" t="s">
        <v>833</v>
      </c>
      <c r="N5339" s="171" t="s">
        <v>843</v>
      </c>
      <c r="O5339" s="171" t="s">
        <v>841</v>
      </c>
      <c r="P5339" s="171" t="s">
        <v>771</v>
      </c>
    </row>
    <row r="5340" spans="11:16">
      <c r="K5340" s="339">
        <v>51026</v>
      </c>
      <c r="L5340" s="171" t="s">
        <v>835</v>
      </c>
      <c r="N5340" s="171" t="s">
        <v>843</v>
      </c>
      <c r="O5340" s="171" t="s">
        <v>841</v>
      </c>
      <c r="P5340" s="171" t="s">
        <v>771</v>
      </c>
    </row>
    <row r="5341" spans="11:16">
      <c r="K5341" s="339">
        <v>51027</v>
      </c>
      <c r="L5341" s="171" t="s">
        <v>836</v>
      </c>
      <c r="N5341" s="171" t="s">
        <v>843</v>
      </c>
      <c r="O5341" s="171" t="s">
        <v>841</v>
      </c>
      <c r="P5341" s="171" t="s">
        <v>842</v>
      </c>
    </row>
    <row r="5342" spans="11:16">
      <c r="K5342" s="339">
        <v>51028</v>
      </c>
      <c r="L5342" s="171" t="s">
        <v>837</v>
      </c>
      <c r="N5342" s="171" t="s">
        <v>843</v>
      </c>
      <c r="O5342" s="171" t="s">
        <v>841</v>
      </c>
      <c r="P5342" s="171" t="s">
        <v>842</v>
      </c>
    </row>
    <row r="5343" spans="11:16">
      <c r="K5343" s="339">
        <v>51029</v>
      </c>
      <c r="L5343" s="171" t="s">
        <v>838</v>
      </c>
      <c r="N5343" s="171" t="s">
        <v>843</v>
      </c>
      <c r="O5343" s="171" t="s">
        <v>841</v>
      </c>
      <c r="P5343" s="171" t="s">
        <v>842</v>
      </c>
    </row>
    <row r="5344" spans="11:16">
      <c r="K5344" s="339">
        <v>51030</v>
      </c>
      <c r="L5344" s="171" t="s">
        <v>839</v>
      </c>
      <c r="N5344" s="171" t="s">
        <v>843</v>
      </c>
      <c r="O5344" s="171" t="s">
        <v>841</v>
      </c>
      <c r="P5344" s="171" t="s">
        <v>771</v>
      </c>
    </row>
    <row r="5345" spans="11:16">
      <c r="K5345" s="339">
        <v>51031</v>
      </c>
      <c r="L5345" s="171" t="s">
        <v>840</v>
      </c>
      <c r="N5345" s="171" t="s">
        <v>843</v>
      </c>
      <c r="O5345" s="171" t="s">
        <v>841</v>
      </c>
      <c r="P5345" s="171" t="s">
        <v>842</v>
      </c>
    </row>
    <row r="5346" spans="11:16">
      <c r="K5346" s="339">
        <v>51032</v>
      </c>
      <c r="L5346" s="171" t="s">
        <v>833</v>
      </c>
      <c r="N5346" s="171" t="s">
        <v>842</v>
      </c>
      <c r="O5346" s="171" t="s">
        <v>843</v>
      </c>
      <c r="P5346" s="171" t="s">
        <v>841</v>
      </c>
    </row>
    <row r="5347" spans="11:16">
      <c r="K5347" s="339">
        <v>51033</v>
      </c>
      <c r="L5347" s="171" t="s">
        <v>835</v>
      </c>
      <c r="N5347" s="171" t="s">
        <v>842</v>
      </c>
      <c r="O5347" s="171" t="s">
        <v>843</v>
      </c>
      <c r="P5347" s="171" t="s">
        <v>841</v>
      </c>
    </row>
    <row r="5348" spans="11:16">
      <c r="K5348" s="339">
        <v>51034</v>
      </c>
      <c r="L5348" s="171" t="s">
        <v>836</v>
      </c>
      <c r="N5348" s="171" t="s">
        <v>842</v>
      </c>
      <c r="O5348" s="171" t="s">
        <v>843</v>
      </c>
      <c r="P5348" s="171" t="s">
        <v>841</v>
      </c>
    </row>
    <row r="5349" spans="11:16">
      <c r="K5349" s="339">
        <v>51035</v>
      </c>
      <c r="L5349" s="171" t="s">
        <v>837</v>
      </c>
      <c r="N5349" s="171" t="s">
        <v>771</v>
      </c>
      <c r="O5349" s="171" t="s">
        <v>843</v>
      </c>
      <c r="P5349" s="171" t="s">
        <v>841</v>
      </c>
    </row>
    <row r="5350" spans="11:16">
      <c r="K5350" s="339">
        <v>51036</v>
      </c>
      <c r="L5350" s="171" t="s">
        <v>838</v>
      </c>
      <c r="N5350" s="171" t="s">
        <v>842</v>
      </c>
      <c r="O5350" s="171" t="s">
        <v>843</v>
      </c>
      <c r="P5350" s="171" t="s">
        <v>841</v>
      </c>
    </row>
    <row r="5351" spans="11:16">
      <c r="K5351" s="339">
        <v>51037</v>
      </c>
      <c r="L5351" s="171" t="s">
        <v>839</v>
      </c>
      <c r="N5351" s="171" t="s">
        <v>842</v>
      </c>
      <c r="O5351" s="171" t="s">
        <v>843</v>
      </c>
      <c r="P5351" s="171" t="s">
        <v>841</v>
      </c>
    </row>
    <row r="5352" spans="11:16">
      <c r="K5352" s="339">
        <v>51038</v>
      </c>
      <c r="L5352" s="171" t="s">
        <v>840</v>
      </c>
      <c r="N5352" s="171" t="s">
        <v>842</v>
      </c>
      <c r="O5352" s="171" t="s">
        <v>843</v>
      </c>
      <c r="P5352" s="171" t="s">
        <v>841</v>
      </c>
    </row>
    <row r="5353" spans="11:16">
      <c r="K5353" s="339">
        <v>51039</v>
      </c>
      <c r="L5353" s="171" t="s">
        <v>833</v>
      </c>
      <c r="N5353" s="171" t="s">
        <v>841</v>
      </c>
      <c r="O5353" s="171" t="s">
        <v>842</v>
      </c>
      <c r="P5353" s="171" t="s">
        <v>843</v>
      </c>
    </row>
    <row r="5354" spans="11:16">
      <c r="K5354" s="339">
        <v>51040</v>
      </c>
      <c r="L5354" s="171" t="s">
        <v>835</v>
      </c>
      <c r="N5354" s="171" t="s">
        <v>841</v>
      </c>
      <c r="O5354" s="171" t="s">
        <v>842</v>
      </c>
      <c r="P5354" s="171" t="s">
        <v>843</v>
      </c>
    </row>
    <row r="5355" spans="11:16">
      <c r="K5355" s="339">
        <v>51041</v>
      </c>
      <c r="L5355" s="171" t="s">
        <v>836</v>
      </c>
      <c r="N5355" s="171" t="s">
        <v>841</v>
      </c>
      <c r="O5355" s="171" t="s">
        <v>842</v>
      </c>
      <c r="P5355" s="171" t="s">
        <v>843</v>
      </c>
    </row>
    <row r="5356" spans="11:16">
      <c r="K5356" s="339">
        <v>51042</v>
      </c>
      <c r="L5356" s="171" t="s">
        <v>837</v>
      </c>
      <c r="N5356" s="171" t="s">
        <v>770</v>
      </c>
      <c r="O5356" s="171" t="s">
        <v>842</v>
      </c>
      <c r="P5356" s="171" t="s">
        <v>843</v>
      </c>
    </row>
    <row r="5357" spans="11:16">
      <c r="K5357" s="339">
        <v>51043</v>
      </c>
      <c r="L5357" s="171" t="s">
        <v>838</v>
      </c>
      <c r="N5357" s="171" t="s">
        <v>841</v>
      </c>
      <c r="O5357" s="171" t="s">
        <v>842</v>
      </c>
      <c r="P5357" s="171" t="s">
        <v>843</v>
      </c>
    </row>
    <row r="5358" spans="11:16">
      <c r="K5358" s="339">
        <v>51044</v>
      </c>
      <c r="L5358" s="171" t="s">
        <v>839</v>
      </c>
      <c r="N5358" s="171" t="s">
        <v>841</v>
      </c>
      <c r="O5358" s="171" t="s">
        <v>842</v>
      </c>
      <c r="P5358" s="171" t="s">
        <v>843</v>
      </c>
    </row>
    <row r="5359" spans="11:16">
      <c r="K5359" s="339">
        <v>51045</v>
      </c>
      <c r="L5359" s="171" t="s">
        <v>840</v>
      </c>
      <c r="N5359" s="171" t="s">
        <v>841</v>
      </c>
      <c r="O5359" s="171" t="s">
        <v>842</v>
      </c>
      <c r="P5359" s="171" t="s">
        <v>843</v>
      </c>
    </row>
    <row r="5360" spans="11:16">
      <c r="K5360" s="339">
        <v>51046</v>
      </c>
      <c r="L5360" s="171" t="s">
        <v>833</v>
      </c>
      <c r="N5360" s="171" t="s">
        <v>843</v>
      </c>
      <c r="O5360" s="171" t="s">
        <v>841</v>
      </c>
      <c r="P5360" s="171" t="s">
        <v>842</v>
      </c>
    </row>
    <row r="5361" spans="11:16">
      <c r="K5361" s="339">
        <v>51047</v>
      </c>
      <c r="L5361" s="171" t="s">
        <v>835</v>
      </c>
      <c r="N5361" s="171" t="s">
        <v>843</v>
      </c>
      <c r="O5361" s="171" t="s">
        <v>841</v>
      </c>
      <c r="P5361" s="171" t="s">
        <v>842</v>
      </c>
    </row>
    <row r="5362" spans="11:16">
      <c r="K5362" s="339">
        <v>51048</v>
      </c>
      <c r="L5362" s="171" t="s">
        <v>836</v>
      </c>
      <c r="N5362" s="171" t="s">
        <v>843</v>
      </c>
      <c r="O5362" s="171" t="s">
        <v>841</v>
      </c>
      <c r="P5362" s="171" t="s">
        <v>771</v>
      </c>
    </row>
    <row r="5363" spans="11:16">
      <c r="K5363" s="339">
        <v>51049</v>
      </c>
      <c r="L5363" s="171" t="s">
        <v>837</v>
      </c>
      <c r="N5363" s="171" t="s">
        <v>843</v>
      </c>
      <c r="O5363" s="171" t="s">
        <v>841</v>
      </c>
      <c r="P5363" s="171" t="s">
        <v>842</v>
      </c>
    </row>
    <row r="5364" spans="11:16">
      <c r="K5364" s="339">
        <v>51050</v>
      </c>
      <c r="L5364" s="171" t="s">
        <v>838</v>
      </c>
      <c r="N5364" s="171" t="s">
        <v>843</v>
      </c>
      <c r="O5364" s="171" t="s">
        <v>841</v>
      </c>
      <c r="P5364" s="171" t="s">
        <v>842</v>
      </c>
    </row>
    <row r="5365" spans="11:16">
      <c r="K5365" s="339">
        <v>51051</v>
      </c>
      <c r="L5365" s="171" t="s">
        <v>839</v>
      </c>
      <c r="N5365" s="171" t="s">
        <v>843</v>
      </c>
      <c r="O5365" s="171" t="s">
        <v>841</v>
      </c>
      <c r="P5365" s="171" t="s">
        <v>842</v>
      </c>
    </row>
    <row r="5366" spans="11:16">
      <c r="K5366" s="339">
        <v>51052</v>
      </c>
      <c r="L5366" s="171" t="s">
        <v>840</v>
      </c>
      <c r="N5366" s="171" t="s">
        <v>843</v>
      </c>
      <c r="O5366" s="171" t="s">
        <v>841</v>
      </c>
      <c r="P5366" s="171" t="s">
        <v>842</v>
      </c>
    </row>
    <row r="5367" spans="11:16">
      <c r="K5367" s="339">
        <v>51053</v>
      </c>
      <c r="L5367" s="171" t="s">
        <v>833</v>
      </c>
      <c r="N5367" s="171" t="s">
        <v>842</v>
      </c>
      <c r="O5367" s="171" t="s">
        <v>843</v>
      </c>
      <c r="P5367" s="171" t="s">
        <v>841</v>
      </c>
    </row>
    <row r="5368" spans="11:16">
      <c r="K5368" s="339">
        <v>51054</v>
      </c>
      <c r="L5368" s="171" t="s">
        <v>835</v>
      </c>
      <c r="N5368" s="171" t="s">
        <v>842</v>
      </c>
      <c r="O5368" s="171" t="s">
        <v>843</v>
      </c>
      <c r="P5368" s="171" t="s">
        <v>841</v>
      </c>
    </row>
    <row r="5369" spans="11:16">
      <c r="K5369" s="339">
        <v>51055</v>
      </c>
      <c r="L5369" s="171" t="s">
        <v>836</v>
      </c>
      <c r="N5369" s="171" t="s">
        <v>842</v>
      </c>
      <c r="O5369" s="171" t="s">
        <v>772</v>
      </c>
      <c r="P5369" s="171" t="s">
        <v>841</v>
      </c>
    </row>
    <row r="5370" spans="11:16">
      <c r="K5370" s="339">
        <v>51056</v>
      </c>
      <c r="L5370" s="171" t="s">
        <v>837</v>
      </c>
      <c r="N5370" s="171" t="s">
        <v>842</v>
      </c>
      <c r="O5370" s="171" t="s">
        <v>843</v>
      </c>
      <c r="P5370" s="171" t="s">
        <v>841</v>
      </c>
    </row>
    <row r="5371" spans="11:16">
      <c r="K5371" s="339">
        <v>51057</v>
      </c>
      <c r="L5371" s="171" t="s">
        <v>838</v>
      </c>
      <c r="N5371" s="171" t="s">
        <v>842</v>
      </c>
      <c r="O5371" s="171" t="s">
        <v>843</v>
      </c>
      <c r="P5371" s="171" t="s">
        <v>841</v>
      </c>
    </row>
    <row r="5372" spans="11:16">
      <c r="K5372" s="339">
        <v>51058</v>
      </c>
      <c r="L5372" s="171" t="s">
        <v>839</v>
      </c>
      <c r="N5372" s="171" t="s">
        <v>842</v>
      </c>
      <c r="O5372" s="171" t="s">
        <v>843</v>
      </c>
      <c r="P5372" s="171" t="s">
        <v>841</v>
      </c>
    </row>
    <row r="5373" spans="11:16">
      <c r="K5373" s="339">
        <v>51059</v>
      </c>
      <c r="L5373" s="171" t="s">
        <v>840</v>
      </c>
      <c r="N5373" s="171" t="s">
        <v>842</v>
      </c>
      <c r="O5373" s="171" t="s">
        <v>843</v>
      </c>
      <c r="P5373" s="171" t="s">
        <v>841</v>
      </c>
    </row>
    <row r="5374" spans="11:16">
      <c r="K5374" s="339">
        <v>51060</v>
      </c>
      <c r="L5374" s="171" t="s">
        <v>833</v>
      </c>
      <c r="N5374" s="171" t="s">
        <v>841</v>
      </c>
      <c r="O5374" s="171" t="s">
        <v>842</v>
      </c>
      <c r="P5374" s="171" t="s">
        <v>843</v>
      </c>
    </row>
    <row r="5375" spans="11:16">
      <c r="K5375" s="339">
        <v>51061</v>
      </c>
      <c r="L5375" s="171" t="s">
        <v>835</v>
      </c>
      <c r="N5375" s="171" t="s">
        <v>841</v>
      </c>
      <c r="O5375" s="171" t="s">
        <v>842</v>
      </c>
      <c r="P5375" s="171" t="s">
        <v>843</v>
      </c>
    </row>
    <row r="5376" spans="11:16">
      <c r="K5376" s="339">
        <v>51062</v>
      </c>
      <c r="L5376" s="171" t="s">
        <v>836</v>
      </c>
      <c r="N5376" s="171" t="s">
        <v>841</v>
      </c>
      <c r="O5376" s="171" t="s">
        <v>842</v>
      </c>
      <c r="P5376" s="171" t="s">
        <v>843</v>
      </c>
    </row>
    <row r="5377" spans="11:16">
      <c r="K5377" s="339">
        <v>51063</v>
      </c>
      <c r="L5377" s="171" t="s">
        <v>837</v>
      </c>
      <c r="N5377" s="171" t="s">
        <v>841</v>
      </c>
      <c r="O5377" s="171" t="s">
        <v>842</v>
      </c>
      <c r="P5377" s="171" t="s">
        <v>843</v>
      </c>
    </row>
    <row r="5378" spans="11:16">
      <c r="K5378" s="339">
        <v>51064</v>
      </c>
      <c r="L5378" s="171" t="s">
        <v>838</v>
      </c>
      <c r="N5378" s="171" t="s">
        <v>841</v>
      </c>
      <c r="O5378" s="171" t="s">
        <v>842</v>
      </c>
      <c r="P5378" s="171" t="s">
        <v>843</v>
      </c>
    </row>
    <row r="5379" spans="11:16">
      <c r="K5379" s="339">
        <v>51065</v>
      </c>
      <c r="L5379" s="171" t="s">
        <v>839</v>
      </c>
      <c r="N5379" s="171" t="s">
        <v>841</v>
      </c>
      <c r="O5379" s="171" t="s">
        <v>842</v>
      </c>
      <c r="P5379" s="171" t="s">
        <v>843</v>
      </c>
    </row>
    <row r="5380" spans="11:16">
      <c r="K5380" s="339">
        <v>51066</v>
      </c>
      <c r="L5380" s="171" t="s">
        <v>840</v>
      </c>
      <c r="N5380" s="171" t="s">
        <v>841</v>
      </c>
      <c r="O5380" s="171" t="s">
        <v>842</v>
      </c>
      <c r="P5380" s="171" t="s">
        <v>843</v>
      </c>
    </row>
    <row r="5381" spans="11:16">
      <c r="K5381" s="339">
        <v>51067</v>
      </c>
      <c r="L5381" s="171" t="s">
        <v>833</v>
      </c>
      <c r="N5381" s="171" t="s">
        <v>843</v>
      </c>
      <c r="O5381" s="171" t="s">
        <v>841</v>
      </c>
      <c r="P5381" s="171" t="s">
        <v>842</v>
      </c>
    </row>
    <row r="5382" spans="11:16">
      <c r="K5382" s="339">
        <v>51068</v>
      </c>
      <c r="L5382" s="171" t="s">
        <v>835</v>
      </c>
      <c r="N5382" s="171" t="s">
        <v>843</v>
      </c>
      <c r="O5382" s="171" t="s">
        <v>770</v>
      </c>
      <c r="P5382" s="171" t="s">
        <v>842</v>
      </c>
    </row>
    <row r="5383" spans="11:16">
      <c r="K5383" s="339">
        <v>51069</v>
      </c>
      <c r="L5383" s="171" t="s">
        <v>836</v>
      </c>
      <c r="N5383" s="171" t="s">
        <v>843</v>
      </c>
      <c r="O5383" s="171" t="s">
        <v>841</v>
      </c>
      <c r="P5383" s="171" t="s">
        <v>842</v>
      </c>
    </row>
    <row r="5384" spans="11:16">
      <c r="K5384" s="339">
        <v>51070</v>
      </c>
      <c r="L5384" s="171" t="s">
        <v>837</v>
      </c>
      <c r="N5384" s="171" t="s">
        <v>843</v>
      </c>
      <c r="O5384" s="171" t="s">
        <v>841</v>
      </c>
      <c r="P5384" s="171" t="s">
        <v>842</v>
      </c>
    </row>
    <row r="5385" spans="11:16">
      <c r="K5385" s="339">
        <v>51071</v>
      </c>
      <c r="L5385" s="171" t="s">
        <v>838</v>
      </c>
      <c r="N5385" s="171" t="s">
        <v>843</v>
      </c>
      <c r="O5385" s="171" t="s">
        <v>841</v>
      </c>
      <c r="P5385" s="171" t="s">
        <v>842</v>
      </c>
    </row>
    <row r="5386" spans="11:16">
      <c r="K5386" s="339">
        <v>51072</v>
      </c>
      <c r="L5386" s="171" t="s">
        <v>839</v>
      </c>
      <c r="N5386" s="171" t="s">
        <v>843</v>
      </c>
      <c r="O5386" s="171" t="s">
        <v>841</v>
      </c>
      <c r="P5386" s="171" t="s">
        <v>842</v>
      </c>
    </row>
    <row r="5387" spans="11:16">
      <c r="K5387" s="339">
        <v>51073</v>
      </c>
      <c r="L5387" s="171" t="s">
        <v>840</v>
      </c>
      <c r="N5387" s="171" t="s">
        <v>843</v>
      </c>
      <c r="O5387" s="171" t="s">
        <v>841</v>
      </c>
      <c r="P5387" s="171" t="s">
        <v>842</v>
      </c>
    </row>
    <row r="5388" spans="11:16">
      <c r="K5388" s="339">
        <v>51074</v>
      </c>
      <c r="L5388" s="171" t="s">
        <v>833</v>
      </c>
      <c r="N5388" s="171" t="s">
        <v>842</v>
      </c>
      <c r="O5388" s="171" t="s">
        <v>843</v>
      </c>
      <c r="P5388" s="171" t="s">
        <v>841</v>
      </c>
    </row>
    <row r="5389" spans="11:16">
      <c r="K5389" s="339">
        <v>51075</v>
      </c>
      <c r="L5389" s="171" t="s">
        <v>835</v>
      </c>
      <c r="N5389" s="171" t="s">
        <v>842</v>
      </c>
      <c r="O5389" s="171" t="s">
        <v>843</v>
      </c>
      <c r="P5389" s="171" t="s">
        <v>841</v>
      </c>
    </row>
    <row r="5390" spans="11:16">
      <c r="K5390" s="339">
        <v>51076</v>
      </c>
      <c r="L5390" s="171" t="s">
        <v>836</v>
      </c>
      <c r="N5390" s="171" t="s">
        <v>842</v>
      </c>
      <c r="O5390" s="171" t="s">
        <v>843</v>
      </c>
      <c r="P5390" s="171" t="s">
        <v>841</v>
      </c>
    </row>
    <row r="5391" spans="11:16">
      <c r="K5391" s="339">
        <v>51077</v>
      </c>
      <c r="L5391" s="171" t="s">
        <v>837</v>
      </c>
      <c r="N5391" s="171" t="s">
        <v>842</v>
      </c>
      <c r="O5391" s="171" t="s">
        <v>843</v>
      </c>
      <c r="P5391" s="171" t="s">
        <v>841</v>
      </c>
    </row>
    <row r="5392" spans="11:16">
      <c r="K5392" s="339">
        <v>51078</v>
      </c>
      <c r="L5392" s="171" t="s">
        <v>838</v>
      </c>
      <c r="N5392" s="171" t="s">
        <v>842</v>
      </c>
      <c r="O5392" s="171" t="s">
        <v>772</v>
      </c>
      <c r="P5392" s="171" t="s">
        <v>841</v>
      </c>
    </row>
    <row r="5393" spans="11:16">
      <c r="K5393" s="339">
        <v>51079</v>
      </c>
      <c r="L5393" s="171" t="s">
        <v>839</v>
      </c>
      <c r="N5393" s="171" t="s">
        <v>842</v>
      </c>
      <c r="O5393" s="171" t="s">
        <v>843</v>
      </c>
      <c r="P5393" s="171" t="s">
        <v>841</v>
      </c>
    </row>
    <row r="5394" spans="11:16">
      <c r="K5394" s="339">
        <v>51080</v>
      </c>
      <c r="L5394" s="171" t="s">
        <v>840</v>
      </c>
      <c r="N5394" s="171" t="s">
        <v>842</v>
      </c>
      <c r="O5394" s="171" t="s">
        <v>772</v>
      </c>
      <c r="P5394" s="171" t="s">
        <v>841</v>
      </c>
    </row>
    <row r="5395" spans="11:16">
      <c r="K5395" s="339">
        <v>51081</v>
      </c>
      <c r="L5395" s="171" t="s">
        <v>833</v>
      </c>
      <c r="N5395" s="171" t="s">
        <v>841</v>
      </c>
      <c r="O5395" s="171" t="s">
        <v>842</v>
      </c>
      <c r="P5395" s="171" t="s">
        <v>843</v>
      </c>
    </row>
    <row r="5396" spans="11:16">
      <c r="K5396" s="339">
        <v>51082</v>
      </c>
      <c r="L5396" s="171" t="s">
        <v>835</v>
      </c>
      <c r="N5396" s="171" t="s">
        <v>841</v>
      </c>
      <c r="O5396" s="171" t="s">
        <v>842</v>
      </c>
      <c r="P5396" s="171" t="s">
        <v>843</v>
      </c>
    </row>
    <row r="5397" spans="11:16">
      <c r="K5397" s="339">
        <v>51083</v>
      </c>
      <c r="L5397" s="171" t="s">
        <v>836</v>
      </c>
      <c r="N5397" s="171" t="s">
        <v>841</v>
      </c>
      <c r="O5397" s="171" t="s">
        <v>842</v>
      </c>
      <c r="P5397" s="171" t="s">
        <v>843</v>
      </c>
    </row>
    <row r="5398" spans="11:16">
      <c r="K5398" s="339">
        <v>51084</v>
      </c>
      <c r="L5398" s="171" t="s">
        <v>837</v>
      </c>
      <c r="N5398" s="171" t="s">
        <v>841</v>
      </c>
      <c r="O5398" s="171" t="s">
        <v>771</v>
      </c>
      <c r="P5398" s="171" t="s">
        <v>843</v>
      </c>
    </row>
    <row r="5399" spans="11:16">
      <c r="K5399" s="339">
        <v>51085</v>
      </c>
      <c r="L5399" s="171" t="s">
        <v>838</v>
      </c>
      <c r="N5399" s="171" t="s">
        <v>841</v>
      </c>
      <c r="O5399" s="171" t="s">
        <v>842</v>
      </c>
      <c r="P5399" s="171" t="s">
        <v>843</v>
      </c>
    </row>
    <row r="5400" spans="11:16">
      <c r="K5400" s="339">
        <v>51086</v>
      </c>
      <c r="L5400" s="171" t="s">
        <v>839</v>
      </c>
      <c r="N5400" s="171" t="s">
        <v>841</v>
      </c>
      <c r="O5400" s="171" t="s">
        <v>842</v>
      </c>
      <c r="P5400" s="171" t="s">
        <v>843</v>
      </c>
    </row>
    <row r="5401" spans="11:16">
      <c r="K5401" s="339">
        <v>51087</v>
      </c>
      <c r="L5401" s="171" t="s">
        <v>840</v>
      </c>
      <c r="N5401" s="171" t="s">
        <v>841</v>
      </c>
      <c r="O5401" s="171" t="s">
        <v>771</v>
      </c>
      <c r="P5401" s="171" t="s">
        <v>843</v>
      </c>
    </row>
    <row r="5402" spans="11:16">
      <c r="K5402" s="339">
        <v>51088</v>
      </c>
      <c r="L5402" s="171" t="s">
        <v>833</v>
      </c>
      <c r="N5402" s="171" t="s">
        <v>843</v>
      </c>
      <c r="O5402" s="171" t="s">
        <v>841</v>
      </c>
      <c r="P5402" s="171" t="s">
        <v>842</v>
      </c>
    </row>
    <row r="5403" spans="11:16">
      <c r="K5403" s="339">
        <v>51089</v>
      </c>
      <c r="L5403" s="171" t="s">
        <v>835</v>
      </c>
      <c r="N5403" s="171" t="s">
        <v>843</v>
      </c>
      <c r="O5403" s="171" t="s">
        <v>841</v>
      </c>
      <c r="P5403" s="171" t="s">
        <v>842</v>
      </c>
    </row>
    <row r="5404" spans="11:16">
      <c r="K5404" s="339">
        <v>51090</v>
      </c>
      <c r="L5404" s="171" t="s">
        <v>836</v>
      </c>
      <c r="N5404" s="171" t="s">
        <v>843</v>
      </c>
      <c r="O5404" s="171" t="s">
        <v>841</v>
      </c>
      <c r="P5404" s="171" t="s">
        <v>842</v>
      </c>
    </row>
    <row r="5405" spans="11:16">
      <c r="K5405" s="339">
        <v>51091</v>
      </c>
      <c r="L5405" s="171" t="s">
        <v>837</v>
      </c>
      <c r="N5405" s="171" t="s">
        <v>843</v>
      </c>
      <c r="O5405" s="171" t="s">
        <v>841</v>
      </c>
      <c r="P5405" s="171" t="s">
        <v>842</v>
      </c>
    </row>
    <row r="5406" spans="11:16">
      <c r="K5406" s="339">
        <v>51092</v>
      </c>
      <c r="L5406" s="171" t="s">
        <v>838</v>
      </c>
      <c r="N5406" s="171" t="s">
        <v>843</v>
      </c>
      <c r="O5406" s="171" t="s">
        <v>841</v>
      </c>
      <c r="P5406" s="171" t="s">
        <v>842</v>
      </c>
    </row>
    <row r="5407" spans="11:16">
      <c r="K5407" s="339">
        <v>51093</v>
      </c>
      <c r="L5407" s="171" t="s">
        <v>839</v>
      </c>
      <c r="N5407" s="171" t="s">
        <v>843</v>
      </c>
      <c r="O5407" s="171" t="s">
        <v>770</v>
      </c>
      <c r="P5407" s="171" t="s">
        <v>842</v>
      </c>
    </row>
    <row r="5408" spans="11:16">
      <c r="K5408" s="339">
        <v>51094</v>
      </c>
      <c r="L5408" s="171" t="s">
        <v>840</v>
      </c>
      <c r="N5408" s="171" t="s">
        <v>843</v>
      </c>
      <c r="O5408" s="171" t="s">
        <v>841</v>
      </c>
      <c r="P5408" s="171" t="s">
        <v>842</v>
      </c>
    </row>
    <row r="5409" spans="11:16">
      <c r="K5409" s="339">
        <v>51095</v>
      </c>
      <c r="L5409" s="171" t="s">
        <v>833</v>
      </c>
      <c r="N5409" s="171" t="s">
        <v>771</v>
      </c>
      <c r="O5409" s="171" t="s">
        <v>843</v>
      </c>
      <c r="P5409" s="171" t="s">
        <v>841</v>
      </c>
    </row>
    <row r="5410" spans="11:16">
      <c r="K5410" s="339">
        <v>51096</v>
      </c>
      <c r="L5410" s="171" t="s">
        <v>835</v>
      </c>
      <c r="N5410" s="171" t="s">
        <v>842</v>
      </c>
      <c r="O5410" s="171" t="s">
        <v>843</v>
      </c>
      <c r="P5410" s="171" t="s">
        <v>841</v>
      </c>
    </row>
    <row r="5411" spans="11:16">
      <c r="K5411" s="339">
        <v>51097</v>
      </c>
      <c r="L5411" s="171" t="s">
        <v>836</v>
      </c>
      <c r="N5411" s="171" t="s">
        <v>842</v>
      </c>
      <c r="O5411" s="171" t="s">
        <v>843</v>
      </c>
      <c r="P5411" s="171" t="s">
        <v>841</v>
      </c>
    </row>
    <row r="5412" spans="11:16">
      <c r="K5412" s="339">
        <v>51098</v>
      </c>
      <c r="L5412" s="171" t="s">
        <v>837</v>
      </c>
      <c r="N5412" s="171" t="s">
        <v>842</v>
      </c>
      <c r="O5412" s="171" t="s">
        <v>843</v>
      </c>
      <c r="P5412" s="171" t="s">
        <v>841</v>
      </c>
    </row>
    <row r="5413" spans="11:16">
      <c r="K5413" s="339">
        <v>51099</v>
      </c>
      <c r="L5413" s="171" t="s">
        <v>838</v>
      </c>
      <c r="N5413" s="171" t="s">
        <v>771</v>
      </c>
      <c r="O5413" s="171" t="s">
        <v>843</v>
      </c>
      <c r="P5413" s="171" t="s">
        <v>841</v>
      </c>
    </row>
    <row r="5414" spans="11:16">
      <c r="K5414" s="339">
        <v>51100</v>
      </c>
      <c r="L5414" s="171" t="s">
        <v>839</v>
      </c>
      <c r="N5414" s="171" t="s">
        <v>842</v>
      </c>
      <c r="O5414" s="171" t="s">
        <v>843</v>
      </c>
      <c r="P5414" s="171" t="s">
        <v>841</v>
      </c>
    </row>
    <row r="5415" spans="11:16">
      <c r="K5415" s="339">
        <v>51101</v>
      </c>
      <c r="L5415" s="171" t="s">
        <v>840</v>
      </c>
      <c r="N5415" s="171" t="s">
        <v>842</v>
      </c>
      <c r="O5415" s="171" t="s">
        <v>843</v>
      </c>
      <c r="P5415" s="171" t="s">
        <v>841</v>
      </c>
    </row>
    <row r="5416" spans="11:16">
      <c r="K5416" s="339">
        <v>51102</v>
      </c>
      <c r="L5416" s="171" t="s">
        <v>833</v>
      </c>
      <c r="N5416" s="171" t="s">
        <v>841</v>
      </c>
      <c r="O5416" s="171" t="s">
        <v>771</v>
      </c>
      <c r="P5416" s="171" t="s">
        <v>843</v>
      </c>
    </row>
    <row r="5417" spans="11:16">
      <c r="K5417" s="339">
        <v>51103</v>
      </c>
      <c r="L5417" s="171" t="s">
        <v>835</v>
      </c>
      <c r="N5417" s="171" t="s">
        <v>841</v>
      </c>
      <c r="O5417" s="171" t="s">
        <v>842</v>
      </c>
      <c r="P5417" s="171" t="s">
        <v>843</v>
      </c>
    </row>
    <row r="5418" spans="11:16">
      <c r="K5418" s="339">
        <v>51104</v>
      </c>
      <c r="L5418" s="171" t="s">
        <v>836</v>
      </c>
      <c r="N5418" s="171" t="s">
        <v>841</v>
      </c>
      <c r="O5418" s="171" t="s">
        <v>842</v>
      </c>
      <c r="P5418" s="171" t="s">
        <v>772</v>
      </c>
    </row>
    <row r="5419" spans="11:16">
      <c r="K5419" s="339">
        <v>51105</v>
      </c>
      <c r="L5419" s="171" t="s">
        <v>837</v>
      </c>
      <c r="N5419" s="171" t="s">
        <v>841</v>
      </c>
      <c r="O5419" s="171" t="s">
        <v>842</v>
      </c>
      <c r="P5419" s="171" t="s">
        <v>843</v>
      </c>
    </row>
    <row r="5420" spans="11:16">
      <c r="K5420" s="339">
        <v>51106</v>
      </c>
      <c r="L5420" s="171" t="s">
        <v>838</v>
      </c>
      <c r="N5420" s="171" t="s">
        <v>841</v>
      </c>
      <c r="O5420" s="171" t="s">
        <v>842</v>
      </c>
      <c r="P5420" s="171" t="s">
        <v>843</v>
      </c>
    </row>
    <row r="5421" spans="11:16">
      <c r="K5421" s="339">
        <v>51107</v>
      </c>
      <c r="L5421" s="171" t="s">
        <v>839</v>
      </c>
      <c r="N5421" s="171" t="s">
        <v>841</v>
      </c>
      <c r="O5421" s="171" t="s">
        <v>842</v>
      </c>
      <c r="P5421" s="171" t="s">
        <v>843</v>
      </c>
    </row>
    <row r="5422" spans="11:16">
      <c r="K5422" s="339">
        <v>51108</v>
      </c>
      <c r="L5422" s="171" t="s">
        <v>840</v>
      </c>
      <c r="N5422" s="171" t="s">
        <v>841</v>
      </c>
      <c r="O5422" s="171" t="s">
        <v>842</v>
      </c>
      <c r="P5422" s="171" t="s">
        <v>843</v>
      </c>
    </row>
    <row r="5423" spans="11:16">
      <c r="K5423" s="339">
        <v>51109</v>
      </c>
      <c r="L5423" s="171" t="s">
        <v>833</v>
      </c>
      <c r="N5423" s="171" t="s">
        <v>843</v>
      </c>
      <c r="O5423" s="171" t="s">
        <v>841</v>
      </c>
      <c r="P5423" s="171" t="s">
        <v>842</v>
      </c>
    </row>
    <row r="5424" spans="11:16">
      <c r="K5424" s="339">
        <v>51110</v>
      </c>
      <c r="L5424" s="171" t="s">
        <v>835</v>
      </c>
      <c r="N5424" s="171" t="s">
        <v>772</v>
      </c>
      <c r="O5424" s="171" t="s">
        <v>841</v>
      </c>
      <c r="P5424" s="171" t="s">
        <v>842</v>
      </c>
    </row>
    <row r="5425" spans="11:16">
      <c r="K5425" s="339">
        <v>51111</v>
      </c>
      <c r="L5425" s="171" t="s">
        <v>836</v>
      </c>
      <c r="N5425" s="171" t="s">
        <v>843</v>
      </c>
      <c r="O5425" s="171" t="s">
        <v>841</v>
      </c>
      <c r="P5425" s="171" t="s">
        <v>842</v>
      </c>
    </row>
    <row r="5426" spans="11:16">
      <c r="K5426" s="339">
        <v>51112</v>
      </c>
      <c r="L5426" s="171" t="s">
        <v>837</v>
      </c>
      <c r="N5426" s="171" t="s">
        <v>843</v>
      </c>
      <c r="O5426" s="171" t="s">
        <v>841</v>
      </c>
      <c r="P5426" s="171" t="s">
        <v>842</v>
      </c>
    </row>
    <row r="5427" spans="11:16">
      <c r="K5427" s="339">
        <v>51113</v>
      </c>
      <c r="L5427" s="171" t="s">
        <v>838</v>
      </c>
      <c r="N5427" s="171" t="s">
        <v>843</v>
      </c>
      <c r="O5427" s="171" t="s">
        <v>841</v>
      </c>
      <c r="P5427" s="171" t="s">
        <v>842</v>
      </c>
    </row>
    <row r="5428" spans="11:16">
      <c r="K5428" s="339">
        <v>51114</v>
      </c>
      <c r="L5428" s="171" t="s">
        <v>839</v>
      </c>
      <c r="N5428" s="171" t="s">
        <v>843</v>
      </c>
      <c r="O5428" s="171" t="s">
        <v>841</v>
      </c>
      <c r="P5428" s="171" t="s">
        <v>842</v>
      </c>
    </row>
    <row r="5429" spans="11:16">
      <c r="K5429" s="339">
        <v>51115</v>
      </c>
      <c r="L5429" s="171" t="s">
        <v>840</v>
      </c>
      <c r="N5429" s="171" t="s">
        <v>843</v>
      </c>
      <c r="O5429" s="171" t="s">
        <v>841</v>
      </c>
      <c r="P5429" s="171" t="s">
        <v>842</v>
      </c>
    </row>
    <row r="5430" spans="11:16">
      <c r="K5430" s="339">
        <v>51116</v>
      </c>
      <c r="L5430" s="171" t="s">
        <v>833</v>
      </c>
      <c r="N5430" s="171" t="s">
        <v>842</v>
      </c>
      <c r="O5430" s="171" t="s">
        <v>843</v>
      </c>
      <c r="P5430" s="171" t="s">
        <v>770</v>
      </c>
    </row>
    <row r="5431" spans="11:16">
      <c r="K5431" s="339">
        <v>51117</v>
      </c>
      <c r="L5431" s="171" t="s">
        <v>835</v>
      </c>
      <c r="N5431" s="171" t="s">
        <v>842</v>
      </c>
      <c r="O5431" s="171" t="s">
        <v>843</v>
      </c>
      <c r="P5431" s="171" t="s">
        <v>841</v>
      </c>
    </row>
    <row r="5432" spans="11:16">
      <c r="K5432" s="339">
        <v>51118</v>
      </c>
      <c r="L5432" s="171" t="s">
        <v>836</v>
      </c>
      <c r="N5432" s="171" t="s">
        <v>842</v>
      </c>
      <c r="O5432" s="171" t="s">
        <v>843</v>
      </c>
      <c r="P5432" s="171" t="s">
        <v>841</v>
      </c>
    </row>
    <row r="5433" spans="11:16">
      <c r="K5433" s="339">
        <v>51119</v>
      </c>
      <c r="L5433" s="171" t="s">
        <v>837</v>
      </c>
      <c r="N5433" s="171" t="s">
        <v>842</v>
      </c>
      <c r="O5433" s="171" t="s">
        <v>843</v>
      </c>
      <c r="P5433" s="171" t="s">
        <v>841</v>
      </c>
    </row>
    <row r="5434" spans="11:16">
      <c r="K5434" s="339">
        <v>51120</v>
      </c>
      <c r="L5434" s="171" t="s">
        <v>838</v>
      </c>
      <c r="N5434" s="171" t="s">
        <v>842</v>
      </c>
      <c r="O5434" s="171" t="s">
        <v>843</v>
      </c>
      <c r="P5434" s="171" t="s">
        <v>841</v>
      </c>
    </row>
    <row r="5435" spans="11:16">
      <c r="K5435" s="339">
        <v>51121</v>
      </c>
      <c r="L5435" s="171" t="s">
        <v>839</v>
      </c>
      <c r="N5435" s="171" t="s">
        <v>842</v>
      </c>
      <c r="O5435" s="171" t="s">
        <v>843</v>
      </c>
      <c r="P5435" s="171" t="s">
        <v>841</v>
      </c>
    </row>
    <row r="5436" spans="11:16">
      <c r="K5436" s="339">
        <v>51122</v>
      </c>
      <c r="L5436" s="171" t="s">
        <v>840</v>
      </c>
      <c r="N5436" s="171" t="s">
        <v>842</v>
      </c>
      <c r="O5436" s="171" t="s">
        <v>843</v>
      </c>
      <c r="P5436" s="171" t="s">
        <v>770</v>
      </c>
    </row>
    <row r="5437" spans="11:16">
      <c r="K5437" s="339">
        <v>51123</v>
      </c>
      <c r="L5437" s="171" t="s">
        <v>833</v>
      </c>
      <c r="N5437" s="171" t="s">
        <v>770</v>
      </c>
      <c r="O5437" s="171" t="s">
        <v>842</v>
      </c>
      <c r="P5437" s="171" t="s">
        <v>843</v>
      </c>
    </row>
    <row r="5438" spans="11:16">
      <c r="K5438" s="339">
        <v>51124</v>
      </c>
      <c r="L5438" s="171" t="s">
        <v>835</v>
      </c>
      <c r="N5438" s="171" t="s">
        <v>841</v>
      </c>
      <c r="O5438" s="171" t="s">
        <v>842</v>
      </c>
      <c r="P5438" s="171" t="s">
        <v>843</v>
      </c>
    </row>
    <row r="5439" spans="11:16">
      <c r="K5439" s="339">
        <v>51125</v>
      </c>
      <c r="L5439" s="171" t="s">
        <v>836</v>
      </c>
      <c r="N5439" s="171" t="s">
        <v>841</v>
      </c>
      <c r="O5439" s="171" t="s">
        <v>842</v>
      </c>
      <c r="P5439" s="171" t="s">
        <v>843</v>
      </c>
    </row>
    <row r="5440" spans="11:16">
      <c r="K5440" s="339">
        <v>51126</v>
      </c>
      <c r="L5440" s="171" t="s">
        <v>837</v>
      </c>
      <c r="N5440" s="171" t="s">
        <v>841</v>
      </c>
      <c r="O5440" s="171" t="s">
        <v>842</v>
      </c>
      <c r="P5440" s="171" t="s">
        <v>843</v>
      </c>
    </row>
    <row r="5441" spans="11:16">
      <c r="K5441" s="339">
        <v>51127</v>
      </c>
      <c r="L5441" s="171" t="s">
        <v>838</v>
      </c>
      <c r="N5441" s="171" t="s">
        <v>841</v>
      </c>
      <c r="O5441" s="171" t="s">
        <v>842</v>
      </c>
      <c r="P5441" s="171" t="s">
        <v>772</v>
      </c>
    </row>
    <row r="5442" spans="11:16">
      <c r="K5442" s="339">
        <v>51128</v>
      </c>
      <c r="L5442" s="171" t="s">
        <v>839</v>
      </c>
      <c r="N5442" s="171" t="s">
        <v>841</v>
      </c>
      <c r="O5442" s="171" t="s">
        <v>842</v>
      </c>
      <c r="P5442" s="171" t="s">
        <v>772</v>
      </c>
    </row>
    <row r="5443" spans="11:16">
      <c r="K5443" s="339">
        <v>51129</v>
      </c>
      <c r="L5443" s="171" t="s">
        <v>840</v>
      </c>
      <c r="N5443" s="171" t="s">
        <v>841</v>
      </c>
      <c r="O5443" s="171" t="s">
        <v>842</v>
      </c>
      <c r="P5443" s="171" t="s">
        <v>843</v>
      </c>
    </row>
    <row r="5444" spans="11:16">
      <c r="K5444" s="339">
        <v>51130</v>
      </c>
      <c r="L5444" s="171" t="s">
        <v>833</v>
      </c>
      <c r="N5444" s="171" t="s">
        <v>843</v>
      </c>
      <c r="O5444" s="171" t="s">
        <v>841</v>
      </c>
      <c r="P5444" s="171" t="s">
        <v>842</v>
      </c>
    </row>
    <row r="5445" spans="11:16">
      <c r="K5445" s="339">
        <v>51131</v>
      </c>
      <c r="L5445" s="171" t="s">
        <v>835</v>
      </c>
      <c r="N5445" s="171" t="s">
        <v>843</v>
      </c>
      <c r="O5445" s="171" t="s">
        <v>841</v>
      </c>
      <c r="P5445" s="171" t="s">
        <v>842</v>
      </c>
    </row>
    <row r="5446" spans="11:16">
      <c r="K5446" s="339">
        <v>51132</v>
      </c>
      <c r="L5446" s="171" t="s">
        <v>836</v>
      </c>
      <c r="N5446" s="171" t="s">
        <v>843</v>
      </c>
      <c r="O5446" s="171" t="s">
        <v>841</v>
      </c>
      <c r="P5446" s="171" t="s">
        <v>771</v>
      </c>
    </row>
    <row r="5447" spans="11:16">
      <c r="K5447" s="339">
        <v>51133</v>
      </c>
      <c r="L5447" s="171" t="s">
        <v>837</v>
      </c>
      <c r="N5447" s="171" t="s">
        <v>843</v>
      </c>
      <c r="O5447" s="171" t="s">
        <v>841</v>
      </c>
      <c r="P5447" s="171" t="s">
        <v>842</v>
      </c>
    </row>
    <row r="5448" spans="11:16">
      <c r="K5448" s="339">
        <v>51134</v>
      </c>
      <c r="L5448" s="171" t="s">
        <v>838</v>
      </c>
      <c r="N5448" s="171" t="s">
        <v>843</v>
      </c>
      <c r="O5448" s="171" t="s">
        <v>841</v>
      </c>
      <c r="P5448" s="171" t="s">
        <v>842</v>
      </c>
    </row>
    <row r="5449" spans="11:16">
      <c r="K5449" s="339">
        <v>51135</v>
      </c>
      <c r="L5449" s="171" t="s">
        <v>839</v>
      </c>
      <c r="N5449" s="171" t="s">
        <v>843</v>
      </c>
      <c r="O5449" s="171" t="s">
        <v>841</v>
      </c>
      <c r="P5449" s="171" t="s">
        <v>842</v>
      </c>
    </row>
    <row r="5450" spans="11:16">
      <c r="K5450" s="339">
        <v>51136</v>
      </c>
      <c r="L5450" s="171" t="s">
        <v>840</v>
      </c>
      <c r="N5450" s="171" t="s">
        <v>772</v>
      </c>
      <c r="O5450" s="171" t="s">
        <v>770</v>
      </c>
      <c r="P5450" s="171" t="s">
        <v>771</v>
      </c>
    </row>
    <row r="5451" spans="11:16">
      <c r="K5451" s="339">
        <v>51137</v>
      </c>
      <c r="L5451" s="171" t="s">
        <v>833</v>
      </c>
      <c r="N5451" s="171" t="s">
        <v>771</v>
      </c>
      <c r="O5451" s="171" t="s">
        <v>772</v>
      </c>
      <c r="P5451" s="171" t="s">
        <v>770</v>
      </c>
    </row>
    <row r="5452" spans="11:16">
      <c r="K5452" s="339">
        <v>51138</v>
      </c>
      <c r="L5452" s="171" t="s">
        <v>835</v>
      </c>
      <c r="N5452" s="171" t="s">
        <v>771</v>
      </c>
      <c r="O5452" s="171" t="s">
        <v>772</v>
      </c>
      <c r="P5452" s="171" t="s">
        <v>770</v>
      </c>
    </row>
    <row r="5453" spans="11:16">
      <c r="K5453" s="339">
        <v>51139</v>
      </c>
      <c r="L5453" s="171" t="s">
        <v>836</v>
      </c>
      <c r="N5453" s="171" t="s">
        <v>771</v>
      </c>
      <c r="O5453" s="171" t="s">
        <v>772</v>
      </c>
      <c r="P5453" s="171" t="s">
        <v>770</v>
      </c>
    </row>
    <row r="5454" spans="11:16">
      <c r="K5454" s="339">
        <v>51140</v>
      </c>
      <c r="L5454" s="171" t="s">
        <v>837</v>
      </c>
      <c r="N5454" s="171" t="s">
        <v>771</v>
      </c>
      <c r="O5454" s="171" t="s">
        <v>772</v>
      </c>
      <c r="P5454" s="171" t="s">
        <v>770</v>
      </c>
    </row>
    <row r="5455" spans="11:16">
      <c r="K5455" s="339">
        <v>51141</v>
      </c>
      <c r="L5455" s="171" t="s">
        <v>838</v>
      </c>
      <c r="N5455" s="171" t="s">
        <v>771</v>
      </c>
      <c r="O5455" s="171" t="s">
        <v>772</v>
      </c>
      <c r="P5455" s="171" t="s">
        <v>770</v>
      </c>
    </row>
    <row r="5456" spans="11:16">
      <c r="K5456" s="339">
        <v>51142</v>
      </c>
      <c r="L5456" s="171" t="s">
        <v>839</v>
      </c>
      <c r="N5456" s="171" t="s">
        <v>771</v>
      </c>
      <c r="O5456" s="171" t="s">
        <v>772</v>
      </c>
      <c r="P5456" s="171" t="s">
        <v>770</v>
      </c>
    </row>
    <row r="5457" spans="11:16">
      <c r="K5457" s="339">
        <v>51143</v>
      </c>
      <c r="L5457" s="171" t="s">
        <v>840</v>
      </c>
      <c r="N5457" s="171" t="s">
        <v>771</v>
      </c>
      <c r="O5457" s="171" t="s">
        <v>772</v>
      </c>
      <c r="P5457" s="171" t="s">
        <v>770</v>
      </c>
    </row>
    <row r="5458" spans="11:16">
      <c r="K5458" s="339">
        <v>51144</v>
      </c>
      <c r="L5458" s="171" t="s">
        <v>833</v>
      </c>
      <c r="N5458" s="171" t="s">
        <v>770</v>
      </c>
      <c r="O5458" s="171" t="s">
        <v>771</v>
      </c>
      <c r="P5458" s="171" t="s">
        <v>772</v>
      </c>
    </row>
    <row r="5459" spans="11:16">
      <c r="K5459" s="339">
        <v>51145</v>
      </c>
      <c r="L5459" s="171" t="s">
        <v>835</v>
      </c>
      <c r="N5459" s="171" t="s">
        <v>770</v>
      </c>
      <c r="O5459" s="171" t="s">
        <v>771</v>
      </c>
      <c r="P5459" s="171" t="s">
        <v>772</v>
      </c>
    </row>
    <row r="5460" spans="11:16">
      <c r="K5460" s="339">
        <v>51146</v>
      </c>
      <c r="L5460" s="171" t="s">
        <v>836</v>
      </c>
      <c r="N5460" s="171" t="s">
        <v>770</v>
      </c>
      <c r="O5460" s="171" t="s">
        <v>771</v>
      </c>
      <c r="P5460" s="171" t="s">
        <v>772</v>
      </c>
    </row>
    <row r="5461" spans="11:16">
      <c r="K5461" s="339">
        <v>51147</v>
      </c>
      <c r="L5461" s="171" t="s">
        <v>837</v>
      </c>
      <c r="N5461" s="171" t="s">
        <v>770</v>
      </c>
      <c r="O5461" s="171" t="s">
        <v>771</v>
      </c>
      <c r="P5461" s="171" t="s">
        <v>772</v>
      </c>
    </row>
    <row r="5462" spans="11:16">
      <c r="K5462" s="339">
        <v>51148</v>
      </c>
      <c r="L5462" s="171" t="s">
        <v>838</v>
      </c>
      <c r="N5462" s="171" t="s">
        <v>770</v>
      </c>
      <c r="O5462" s="171" t="s">
        <v>771</v>
      </c>
      <c r="P5462" s="171" t="s">
        <v>772</v>
      </c>
    </row>
    <row r="5463" spans="11:16">
      <c r="K5463" s="339">
        <v>51149</v>
      </c>
      <c r="L5463" s="171" t="s">
        <v>839</v>
      </c>
      <c r="N5463" s="171" t="s">
        <v>770</v>
      </c>
      <c r="O5463" s="171" t="s">
        <v>771</v>
      </c>
      <c r="P5463" s="171" t="s">
        <v>772</v>
      </c>
    </row>
    <row r="5464" spans="11:16">
      <c r="K5464" s="339">
        <v>51150</v>
      </c>
      <c r="L5464" s="171" t="s">
        <v>840</v>
      </c>
      <c r="N5464" s="171" t="s">
        <v>770</v>
      </c>
      <c r="O5464" s="171" t="s">
        <v>771</v>
      </c>
      <c r="P5464" s="171" t="s">
        <v>772</v>
      </c>
    </row>
    <row r="5465" spans="11:16">
      <c r="K5465" s="339">
        <v>51151</v>
      </c>
      <c r="L5465" s="171" t="s">
        <v>833</v>
      </c>
      <c r="N5465" s="171" t="s">
        <v>772</v>
      </c>
      <c r="O5465" s="171" t="s">
        <v>770</v>
      </c>
      <c r="P5465" s="171" t="s">
        <v>771</v>
      </c>
    </row>
    <row r="5466" spans="11:16">
      <c r="K5466" s="339">
        <v>51152</v>
      </c>
      <c r="L5466" s="171" t="s">
        <v>835</v>
      </c>
      <c r="N5466" s="171" t="s">
        <v>772</v>
      </c>
      <c r="O5466" s="171" t="s">
        <v>770</v>
      </c>
      <c r="P5466" s="171" t="s">
        <v>771</v>
      </c>
    </row>
    <row r="5467" spans="11:16">
      <c r="K5467" s="339">
        <v>51153</v>
      </c>
      <c r="L5467" s="171" t="s">
        <v>836</v>
      </c>
      <c r="N5467" s="171" t="s">
        <v>772</v>
      </c>
      <c r="O5467" s="171" t="s">
        <v>770</v>
      </c>
      <c r="P5467" s="171" t="s">
        <v>771</v>
      </c>
    </row>
    <row r="5468" spans="11:16">
      <c r="K5468" s="339">
        <v>51154</v>
      </c>
      <c r="L5468" s="171" t="s">
        <v>837</v>
      </c>
      <c r="N5468" s="171" t="s">
        <v>772</v>
      </c>
      <c r="O5468" s="171" t="s">
        <v>770</v>
      </c>
      <c r="P5468" s="171" t="s">
        <v>771</v>
      </c>
    </row>
    <row r="5469" spans="11:16">
      <c r="K5469" s="339">
        <v>51155</v>
      </c>
      <c r="L5469" s="171" t="s">
        <v>838</v>
      </c>
      <c r="N5469" s="171" t="s">
        <v>772</v>
      </c>
      <c r="O5469" s="171" t="s">
        <v>770</v>
      </c>
      <c r="P5469" s="171" t="s">
        <v>771</v>
      </c>
    </row>
    <row r="5470" spans="11:16">
      <c r="K5470" s="339">
        <v>51156</v>
      </c>
      <c r="L5470" s="171" t="s">
        <v>839</v>
      </c>
      <c r="N5470" s="171" t="s">
        <v>772</v>
      </c>
      <c r="O5470" s="171" t="s">
        <v>770</v>
      </c>
      <c r="P5470" s="171" t="s">
        <v>771</v>
      </c>
    </row>
    <row r="5471" spans="11:16">
      <c r="K5471" s="339">
        <v>51157</v>
      </c>
      <c r="L5471" s="171" t="s">
        <v>840</v>
      </c>
      <c r="N5471" s="171" t="s">
        <v>772</v>
      </c>
      <c r="O5471" s="171" t="s">
        <v>770</v>
      </c>
      <c r="P5471" s="171" t="s">
        <v>771</v>
      </c>
    </row>
    <row r="5472" spans="11:16">
      <c r="K5472" s="339">
        <v>51158</v>
      </c>
      <c r="L5472" s="171" t="s">
        <v>833</v>
      </c>
      <c r="N5472" s="171" t="s">
        <v>771</v>
      </c>
      <c r="O5472" s="171" t="s">
        <v>772</v>
      </c>
      <c r="P5472" s="171" t="s">
        <v>770</v>
      </c>
    </row>
    <row r="5473" spans="11:16">
      <c r="K5473" s="339">
        <v>51159</v>
      </c>
      <c r="L5473" s="171" t="s">
        <v>835</v>
      </c>
      <c r="N5473" s="171" t="s">
        <v>771</v>
      </c>
      <c r="O5473" s="171" t="s">
        <v>772</v>
      </c>
      <c r="P5473" s="171" t="s">
        <v>770</v>
      </c>
    </row>
    <row r="5474" spans="11:16">
      <c r="K5474" s="339">
        <v>51160</v>
      </c>
      <c r="L5474" s="171" t="s">
        <v>836</v>
      </c>
      <c r="N5474" s="171" t="s">
        <v>771</v>
      </c>
      <c r="O5474" s="171" t="s">
        <v>772</v>
      </c>
      <c r="P5474" s="171" t="s">
        <v>770</v>
      </c>
    </row>
    <row r="5475" spans="11:16">
      <c r="K5475" s="339">
        <v>51161</v>
      </c>
      <c r="L5475" s="171" t="s">
        <v>837</v>
      </c>
      <c r="N5475" s="171" t="s">
        <v>771</v>
      </c>
      <c r="O5475" s="171" t="s">
        <v>772</v>
      </c>
      <c r="P5475" s="171" t="s">
        <v>770</v>
      </c>
    </row>
    <row r="5476" spans="11:16">
      <c r="K5476" s="339">
        <v>51162</v>
      </c>
      <c r="L5476" s="171" t="s">
        <v>838</v>
      </c>
      <c r="N5476" s="171" t="s">
        <v>771</v>
      </c>
      <c r="O5476" s="171" t="s">
        <v>772</v>
      </c>
      <c r="P5476" s="171" t="s">
        <v>770</v>
      </c>
    </row>
    <row r="5477" spans="11:16">
      <c r="K5477" s="339">
        <v>51163</v>
      </c>
      <c r="L5477" s="171" t="s">
        <v>839</v>
      </c>
      <c r="N5477" s="171" t="s">
        <v>771</v>
      </c>
      <c r="O5477" s="171" t="s">
        <v>772</v>
      </c>
      <c r="P5477" s="171" t="s">
        <v>770</v>
      </c>
    </row>
    <row r="5478" spans="11:16">
      <c r="K5478" s="339">
        <v>51164</v>
      </c>
      <c r="L5478" s="171" t="s">
        <v>840</v>
      </c>
      <c r="N5478" s="171" t="s">
        <v>771</v>
      </c>
      <c r="O5478" s="171" t="s">
        <v>772</v>
      </c>
      <c r="P5478" s="171" t="s">
        <v>770</v>
      </c>
    </row>
    <row r="5479" spans="11:16">
      <c r="K5479" s="339">
        <v>51165</v>
      </c>
      <c r="L5479" s="171" t="s">
        <v>833</v>
      </c>
      <c r="N5479" s="171" t="s">
        <v>770</v>
      </c>
      <c r="O5479" s="171" t="s">
        <v>771</v>
      </c>
      <c r="P5479" s="171" t="s">
        <v>772</v>
      </c>
    </row>
    <row r="5480" spans="11:16">
      <c r="K5480" s="339">
        <v>51166</v>
      </c>
      <c r="L5480" s="171" t="s">
        <v>835</v>
      </c>
      <c r="N5480" s="171" t="s">
        <v>770</v>
      </c>
      <c r="O5480" s="171" t="s">
        <v>771</v>
      </c>
      <c r="P5480" s="171" t="s">
        <v>772</v>
      </c>
    </row>
    <row r="5481" spans="11:16">
      <c r="K5481" s="339">
        <v>51167</v>
      </c>
      <c r="L5481" s="171" t="s">
        <v>836</v>
      </c>
      <c r="N5481" s="171" t="s">
        <v>770</v>
      </c>
      <c r="O5481" s="171" t="s">
        <v>771</v>
      </c>
      <c r="P5481" s="171" t="s">
        <v>772</v>
      </c>
    </row>
    <row r="5482" spans="11:16">
      <c r="K5482" s="339">
        <v>51168</v>
      </c>
      <c r="L5482" s="171" t="s">
        <v>837</v>
      </c>
      <c r="N5482" s="171" t="s">
        <v>770</v>
      </c>
      <c r="O5482" s="171" t="s">
        <v>771</v>
      </c>
      <c r="P5482" s="171" t="s">
        <v>772</v>
      </c>
    </row>
    <row r="5483" spans="11:16">
      <c r="K5483" s="339">
        <v>51169</v>
      </c>
      <c r="L5483" s="171" t="s">
        <v>838</v>
      </c>
      <c r="N5483" s="171" t="s">
        <v>770</v>
      </c>
      <c r="O5483" s="171" t="s">
        <v>771</v>
      </c>
      <c r="P5483" s="171" t="s">
        <v>772</v>
      </c>
    </row>
    <row r="5484" spans="11:16">
      <c r="K5484" s="339">
        <v>51170</v>
      </c>
      <c r="L5484" s="171" t="s">
        <v>839</v>
      </c>
      <c r="N5484" s="171" t="s">
        <v>770</v>
      </c>
      <c r="O5484" s="171" t="s">
        <v>771</v>
      </c>
      <c r="P5484" s="171" t="s">
        <v>772</v>
      </c>
    </row>
    <row r="5485" spans="11:16">
      <c r="K5485" s="339">
        <v>51171</v>
      </c>
      <c r="L5485" s="171" t="s">
        <v>840</v>
      </c>
      <c r="N5485" s="171" t="s">
        <v>770</v>
      </c>
      <c r="O5485" s="171" t="s">
        <v>771</v>
      </c>
      <c r="P5485" s="171" t="s">
        <v>772</v>
      </c>
    </row>
    <row r="5486" spans="11:16">
      <c r="K5486" s="339">
        <v>51172</v>
      </c>
      <c r="L5486" s="171" t="s">
        <v>833</v>
      </c>
      <c r="N5486" s="171" t="s">
        <v>772</v>
      </c>
      <c r="O5486" s="171" t="s">
        <v>770</v>
      </c>
      <c r="P5486" s="171" t="s">
        <v>771</v>
      </c>
    </row>
    <row r="5487" spans="11:16">
      <c r="K5487" s="339">
        <v>51173</v>
      </c>
      <c r="L5487" s="171" t="s">
        <v>835</v>
      </c>
      <c r="N5487" s="171" t="s">
        <v>772</v>
      </c>
      <c r="O5487" s="171" t="s">
        <v>770</v>
      </c>
      <c r="P5487" s="171" t="s">
        <v>771</v>
      </c>
    </row>
    <row r="5488" spans="11:16">
      <c r="K5488" s="339">
        <v>51174</v>
      </c>
      <c r="L5488" s="171" t="s">
        <v>836</v>
      </c>
      <c r="N5488" s="171" t="s">
        <v>772</v>
      </c>
      <c r="O5488" s="171" t="s">
        <v>770</v>
      </c>
      <c r="P5488" s="171" t="s">
        <v>771</v>
      </c>
    </row>
    <row r="5489" spans="11:16">
      <c r="K5489" s="339">
        <v>51175</v>
      </c>
      <c r="L5489" s="171" t="s">
        <v>837</v>
      </c>
      <c r="N5489" s="171" t="s">
        <v>772</v>
      </c>
      <c r="O5489" s="171" t="s">
        <v>770</v>
      </c>
      <c r="P5489" s="171" t="s">
        <v>771</v>
      </c>
    </row>
    <row r="5490" spans="11:16">
      <c r="K5490" s="339">
        <v>51176</v>
      </c>
      <c r="L5490" s="171" t="s">
        <v>838</v>
      </c>
      <c r="N5490" s="171" t="s">
        <v>772</v>
      </c>
      <c r="O5490" s="171" t="s">
        <v>770</v>
      </c>
      <c r="P5490" s="171" t="s">
        <v>771</v>
      </c>
    </row>
    <row r="5491" spans="11:16">
      <c r="K5491" s="339">
        <v>51177</v>
      </c>
      <c r="L5491" s="171" t="s">
        <v>839</v>
      </c>
      <c r="N5491" s="171" t="s">
        <v>772</v>
      </c>
      <c r="O5491" s="171" t="s">
        <v>770</v>
      </c>
      <c r="P5491" s="171" t="s">
        <v>771</v>
      </c>
    </row>
    <row r="5492" spans="11:16">
      <c r="K5492" s="339">
        <v>51178</v>
      </c>
      <c r="L5492" s="171" t="s">
        <v>840</v>
      </c>
      <c r="N5492" s="171" t="s">
        <v>772</v>
      </c>
      <c r="O5492" s="171" t="s">
        <v>770</v>
      </c>
      <c r="P5492" s="171" t="s">
        <v>771</v>
      </c>
    </row>
    <row r="5493" spans="11:16">
      <c r="K5493" s="339">
        <v>51179</v>
      </c>
      <c r="L5493" s="171" t="s">
        <v>833</v>
      </c>
      <c r="N5493" s="171" t="s">
        <v>771</v>
      </c>
      <c r="O5493" s="171" t="s">
        <v>772</v>
      </c>
      <c r="P5493" s="171" t="s">
        <v>770</v>
      </c>
    </row>
    <row r="5494" spans="11:16">
      <c r="K5494" s="339">
        <v>51180</v>
      </c>
      <c r="L5494" s="171" t="s">
        <v>835</v>
      </c>
      <c r="N5494" s="171" t="s">
        <v>771</v>
      </c>
      <c r="O5494" s="171" t="s">
        <v>772</v>
      </c>
      <c r="P5494" s="171" t="s">
        <v>770</v>
      </c>
    </row>
    <row r="5495" spans="11:16">
      <c r="K5495" s="339">
        <v>51181</v>
      </c>
      <c r="L5495" s="171" t="s">
        <v>836</v>
      </c>
      <c r="N5495" s="171" t="s">
        <v>771</v>
      </c>
      <c r="O5495" s="171" t="s">
        <v>772</v>
      </c>
      <c r="P5495" s="171" t="s">
        <v>770</v>
      </c>
    </row>
    <row r="5496" spans="11:16">
      <c r="K5496" s="339">
        <v>51182</v>
      </c>
      <c r="L5496" s="171" t="s">
        <v>837</v>
      </c>
      <c r="N5496" s="171" t="s">
        <v>771</v>
      </c>
      <c r="O5496" s="171" t="s">
        <v>772</v>
      </c>
      <c r="P5496" s="171" t="s">
        <v>770</v>
      </c>
    </row>
    <row r="5497" spans="11:16">
      <c r="K5497" s="339">
        <v>51183</v>
      </c>
      <c r="L5497" s="171" t="s">
        <v>838</v>
      </c>
      <c r="N5497" s="171" t="s">
        <v>771</v>
      </c>
      <c r="O5497" s="171" t="s">
        <v>772</v>
      </c>
      <c r="P5497" s="171" t="s">
        <v>770</v>
      </c>
    </row>
    <row r="5498" spans="11:16">
      <c r="K5498" s="339">
        <v>51184</v>
      </c>
      <c r="L5498" s="171" t="s">
        <v>839</v>
      </c>
      <c r="N5498" s="171" t="s">
        <v>771</v>
      </c>
      <c r="O5498" s="171" t="s">
        <v>772</v>
      </c>
      <c r="P5498" s="171" t="s">
        <v>770</v>
      </c>
    </row>
    <row r="5499" spans="11:16">
      <c r="K5499" s="339">
        <v>51185</v>
      </c>
      <c r="L5499" s="171" t="s">
        <v>840</v>
      </c>
      <c r="N5499" s="171" t="s">
        <v>771</v>
      </c>
      <c r="O5499" s="171" t="s">
        <v>772</v>
      </c>
      <c r="P5499" s="171" t="s">
        <v>770</v>
      </c>
    </row>
    <row r="5500" spans="11:16">
      <c r="K5500" s="339">
        <v>51186</v>
      </c>
      <c r="L5500" s="171" t="s">
        <v>833</v>
      </c>
      <c r="N5500" s="171" t="s">
        <v>770</v>
      </c>
      <c r="O5500" s="171" t="s">
        <v>771</v>
      </c>
      <c r="P5500" s="171" t="s">
        <v>772</v>
      </c>
    </row>
    <row r="5501" spans="11:16">
      <c r="K5501" s="339">
        <v>51187</v>
      </c>
      <c r="L5501" s="171" t="s">
        <v>835</v>
      </c>
      <c r="N5501" s="171" t="s">
        <v>770</v>
      </c>
      <c r="O5501" s="171" t="s">
        <v>771</v>
      </c>
      <c r="P5501" s="171" t="s">
        <v>772</v>
      </c>
    </row>
    <row r="5502" spans="11:16">
      <c r="K5502" s="339">
        <v>51188</v>
      </c>
      <c r="L5502" s="171" t="s">
        <v>836</v>
      </c>
      <c r="N5502" s="171" t="s">
        <v>770</v>
      </c>
      <c r="O5502" s="171" t="s">
        <v>771</v>
      </c>
      <c r="P5502" s="171" t="s">
        <v>772</v>
      </c>
    </row>
    <row r="5503" spans="11:16">
      <c r="K5503" s="339">
        <v>51189</v>
      </c>
      <c r="L5503" s="171" t="s">
        <v>837</v>
      </c>
      <c r="N5503" s="171" t="s">
        <v>770</v>
      </c>
      <c r="O5503" s="171" t="s">
        <v>771</v>
      </c>
      <c r="P5503" s="171" t="s">
        <v>772</v>
      </c>
    </row>
    <row r="5504" spans="11:16">
      <c r="K5504" s="339">
        <v>51190</v>
      </c>
      <c r="L5504" s="171" t="s">
        <v>838</v>
      </c>
      <c r="N5504" s="171" t="s">
        <v>770</v>
      </c>
      <c r="O5504" s="171" t="s">
        <v>771</v>
      </c>
      <c r="P5504" s="171" t="s">
        <v>772</v>
      </c>
    </row>
    <row r="5505" spans="11:16">
      <c r="K5505" s="339">
        <v>51191</v>
      </c>
      <c r="L5505" s="171" t="s">
        <v>839</v>
      </c>
      <c r="N5505" s="171" t="s">
        <v>770</v>
      </c>
      <c r="O5505" s="171" t="s">
        <v>771</v>
      </c>
      <c r="P5505" s="171" t="s">
        <v>772</v>
      </c>
    </row>
    <row r="5506" spans="11:16">
      <c r="K5506" s="339">
        <v>51192</v>
      </c>
      <c r="L5506" s="171" t="s">
        <v>840</v>
      </c>
      <c r="N5506" s="171" t="s">
        <v>770</v>
      </c>
      <c r="O5506" s="171" t="s">
        <v>771</v>
      </c>
      <c r="P5506" s="171" t="s">
        <v>772</v>
      </c>
    </row>
    <row r="5507" spans="11:16">
      <c r="K5507" s="339">
        <v>51193</v>
      </c>
      <c r="L5507" s="171" t="s">
        <v>833</v>
      </c>
      <c r="N5507" s="171" t="s">
        <v>772</v>
      </c>
      <c r="O5507" s="171" t="s">
        <v>770</v>
      </c>
      <c r="P5507" s="171" t="s">
        <v>771</v>
      </c>
    </row>
    <row r="5508" spans="11:16">
      <c r="K5508" s="339">
        <v>51194</v>
      </c>
      <c r="L5508" s="171" t="s">
        <v>835</v>
      </c>
      <c r="N5508" s="171" t="s">
        <v>772</v>
      </c>
      <c r="O5508" s="171" t="s">
        <v>770</v>
      </c>
      <c r="P5508" s="171" t="s">
        <v>771</v>
      </c>
    </row>
    <row r="5509" spans="11:16">
      <c r="K5509" s="339">
        <v>51195</v>
      </c>
      <c r="L5509" s="171" t="s">
        <v>836</v>
      </c>
      <c r="N5509" s="171" t="s">
        <v>772</v>
      </c>
      <c r="O5509" s="171" t="s">
        <v>770</v>
      </c>
      <c r="P5509" s="171" t="s">
        <v>771</v>
      </c>
    </row>
    <row r="5510" spans="11:16">
      <c r="K5510" s="339">
        <v>51196</v>
      </c>
      <c r="L5510" s="171" t="s">
        <v>837</v>
      </c>
      <c r="N5510" s="171" t="s">
        <v>772</v>
      </c>
      <c r="O5510" s="171" t="s">
        <v>770</v>
      </c>
      <c r="P5510" s="171" t="s">
        <v>771</v>
      </c>
    </row>
    <row r="5511" spans="11:16">
      <c r="K5511" s="339">
        <v>51197</v>
      </c>
      <c r="L5511" s="171" t="s">
        <v>838</v>
      </c>
      <c r="N5511" s="171" t="s">
        <v>772</v>
      </c>
      <c r="O5511" s="171" t="s">
        <v>770</v>
      </c>
      <c r="P5511" s="171" t="s">
        <v>771</v>
      </c>
    </row>
    <row r="5512" spans="11:16">
      <c r="K5512" s="339">
        <v>51198</v>
      </c>
      <c r="L5512" s="171" t="s">
        <v>839</v>
      </c>
      <c r="N5512" s="171" t="s">
        <v>772</v>
      </c>
      <c r="O5512" s="171" t="s">
        <v>770</v>
      </c>
      <c r="P5512" s="171" t="s">
        <v>771</v>
      </c>
    </row>
    <row r="5513" spans="11:16">
      <c r="K5513" s="339">
        <v>51199</v>
      </c>
      <c r="L5513" s="171" t="s">
        <v>840</v>
      </c>
      <c r="N5513" s="171" t="s">
        <v>772</v>
      </c>
      <c r="O5513" s="171" t="s">
        <v>770</v>
      </c>
      <c r="P5513" s="171" t="s">
        <v>771</v>
      </c>
    </row>
    <row r="5514" spans="11:16">
      <c r="K5514" s="339">
        <v>51200</v>
      </c>
      <c r="L5514" s="171" t="s">
        <v>833</v>
      </c>
      <c r="N5514" s="171" t="s">
        <v>771</v>
      </c>
      <c r="O5514" s="171" t="s">
        <v>772</v>
      </c>
      <c r="P5514" s="171" t="s">
        <v>770</v>
      </c>
    </row>
    <row r="5515" spans="11:16">
      <c r="K5515" s="339">
        <v>51201</v>
      </c>
      <c r="L5515" s="171" t="s">
        <v>835</v>
      </c>
      <c r="N5515" s="171" t="s">
        <v>771</v>
      </c>
      <c r="O5515" s="171" t="s">
        <v>772</v>
      </c>
      <c r="P5515" s="171" t="s">
        <v>770</v>
      </c>
    </row>
    <row r="5516" spans="11:16">
      <c r="K5516" s="339">
        <v>51202</v>
      </c>
      <c r="L5516" s="171" t="s">
        <v>836</v>
      </c>
      <c r="N5516" s="171" t="s">
        <v>771</v>
      </c>
      <c r="O5516" s="171" t="s">
        <v>772</v>
      </c>
      <c r="P5516" s="171" t="s">
        <v>770</v>
      </c>
    </row>
    <row r="5517" spans="11:16">
      <c r="K5517" s="339">
        <v>51203</v>
      </c>
      <c r="L5517" s="171" t="s">
        <v>837</v>
      </c>
      <c r="N5517" s="171" t="s">
        <v>771</v>
      </c>
      <c r="O5517" s="171" t="s">
        <v>772</v>
      </c>
      <c r="P5517" s="171" t="s">
        <v>770</v>
      </c>
    </row>
    <row r="5518" spans="11:16">
      <c r="K5518" s="339">
        <v>51204</v>
      </c>
      <c r="L5518" s="171" t="s">
        <v>838</v>
      </c>
      <c r="N5518" s="171" t="s">
        <v>771</v>
      </c>
      <c r="O5518" s="171" t="s">
        <v>772</v>
      </c>
      <c r="P5518" s="171" t="s">
        <v>770</v>
      </c>
    </row>
    <row r="5519" spans="11:16">
      <c r="K5519" s="339">
        <v>51205</v>
      </c>
      <c r="L5519" s="171" t="s">
        <v>839</v>
      </c>
      <c r="N5519" s="171" t="s">
        <v>771</v>
      </c>
      <c r="O5519" s="171" t="s">
        <v>772</v>
      </c>
      <c r="P5519" s="171" t="s">
        <v>770</v>
      </c>
    </row>
    <row r="5520" spans="11:16">
      <c r="K5520" s="339">
        <v>51206</v>
      </c>
      <c r="L5520" s="171" t="s">
        <v>840</v>
      </c>
      <c r="N5520" s="171" t="s">
        <v>771</v>
      </c>
      <c r="O5520" s="171" t="s">
        <v>772</v>
      </c>
      <c r="P5520" s="171" t="s">
        <v>770</v>
      </c>
    </row>
    <row r="5521" spans="11:16">
      <c r="K5521" s="339">
        <v>51207</v>
      </c>
      <c r="L5521" s="171" t="s">
        <v>833</v>
      </c>
      <c r="N5521" s="171" t="s">
        <v>770</v>
      </c>
      <c r="O5521" s="171" t="s">
        <v>771</v>
      </c>
      <c r="P5521" s="171" t="s">
        <v>772</v>
      </c>
    </row>
    <row r="5522" spans="11:16">
      <c r="K5522" s="339">
        <v>51208</v>
      </c>
      <c r="L5522" s="171" t="s">
        <v>835</v>
      </c>
      <c r="N5522" s="171" t="s">
        <v>770</v>
      </c>
      <c r="O5522" s="171" t="s">
        <v>771</v>
      </c>
      <c r="P5522" s="171" t="s">
        <v>772</v>
      </c>
    </row>
    <row r="5523" spans="11:16">
      <c r="K5523" s="339">
        <v>51209</v>
      </c>
      <c r="L5523" s="171" t="s">
        <v>836</v>
      </c>
      <c r="N5523" s="171" t="s">
        <v>770</v>
      </c>
      <c r="O5523" s="171" t="s">
        <v>771</v>
      </c>
      <c r="P5523" s="171" t="s">
        <v>772</v>
      </c>
    </row>
    <row r="5524" spans="11:16">
      <c r="K5524" s="339">
        <v>51210</v>
      </c>
      <c r="L5524" s="171" t="s">
        <v>837</v>
      </c>
      <c r="N5524" s="171" t="s">
        <v>770</v>
      </c>
      <c r="O5524" s="171" t="s">
        <v>771</v>
      </c>
      <c r="P5524" s="171" t="s">
        <v>772</v>
      </c>
    </row>
    <row r="5525" spans="11:16">
      <c r="K5525" s="339">
        <v>51211</v>
      </c>
      <c r="L5525" s="171" t="s">
        <v>838</v>
      </c>
      <c r="N5525" s="171" t="s">
        <v>770</v>
      </c>
      <c r="O5525" s="171" t="s">
        <v>771</v>
      </c>
      <c r="P5525" s="171" t="s">
        <v>772</v>
      </c>
    </row>
    <row r="5526" spans="11:16">
      <c r="K5526" s="339">
        <v>51212</v>
      </c>
      <c r="L5526" s="171" t="s">
        <v>839</v>
      </c>
      <c r="N5526" s="171" t="s">
        <v>770</v>
      </c>
      <c r="O5526" s="171" t="s">
        <v>771</v>
      </c>
      <c r="P5526" s="171" t="s">
        <v>772</v>
      </c>
    </row>
    <row r="5527" spans="11:16">
      <c r="K5527" s="339">
        <v>51213</v>
      </c>
      <c r="L5527" s="171" t="s">
        <v>840</v>
      </c>
      <c r="N5527" s="171" t="s">
        <v>770</v>
      </c>
      <c r="O5527" s="171" t="s">
        <v>771</v>
      </c>
      <c r="P5527" s="171" t="s">
        <v>772</v>
      </c>
    </row>
    <row r="5528" spans="11:16">
      <c r="K5528" s="339">
        <v>51214</v>
      </c>
      <c r="L5528" s="171" t="s">
        <v>833</v>
      </c>
      <c r="N5528" s="171" t="s">
        <v>772</v>
      </c>
      <c r="O5528" s="171" t="s">
        <v>770</v>
      </c>
      <c r="P5528" s="171" t="s">
        <v>771</v>
      </c>
    </row>
    <row r="5529" spans="11:16">
      <c r="K5529" s="339">
        <v>51215</v>
      </c>
      <c r="L5529" s="171" t="s">
        <v>835</v>
      </c>
      <c r="N5529" s="171" t="s">
        <v>772</v>
      </c>
      <c r="O5529" s="171" t="s">
        <v>770</v>
      </c>
      <c r="P5529" s="171" t="s">
        <v>771</v>
      </c>
    </row>
    <row r="5530" spans="11:16">
      <c r="K5530" s="339">
        <v>51216</v>
      </c>
      <c r="L5530" s="171" t="s">
        <v>836</v>
      </c>
      <c r="N5530" s="171" t="s">
        <v>772</v>
      </c>
      <c r="O5530" s="171" t="s">
        <v>770</v>
      </c>
      <c r="P5530" s="171" t="s">
        <v>771</v>
      </c>
    </row>
    <row r="5531" spans="11:16">
      <c r="K5531" s="339">
        <v>51217</v>
      </c>
      <c r="L5531" s="171" t="s">
        <v>837</v>
      </c>
      <c r="N5531" s="171" t="s">
        <v>772</v>
      </c>
      <c r="O5531" s="171" t="s">
        <v>770</v>
      </c>
      <c r="P5531" s="171" t="s">
        <v>771</v>
      </c>
    </row>
    <row r="5532" spans="11:16">
      <c r="K5532" s="339">
        <v>51218</v>
      </c>
      <c r="L5532" s="171" t="s">
        <v>838</v>
      </c>
      <c r="N5532" s="171" t="s">
        <v>772</v>
      </c>
      <c r="O5532" s="171" t="s">
        <v>770</v>
      </c>
      <c r="P5532" s="171" t="s">
        <v>771</v>
      </c>
    </row>
    <row r="5533" spans="11:16">
      <c r="K5533" s="339">
        <v>51219</v>
      </c>
      <c r="L5533" s="171" t="s">
        <v>839</v>
      </c>
      <c r="N5533" s="171" t="s">
        <v>772</v>
      </c>
      <c r="O5533" s="171" t="s">
        <v>770</v>
      </c>
      <c r="P5533" s="171" t="s">
        <v>771</v>
      </c>
    </row>
    <row r="5534" spans="11:16">
      <c r="K5534" s="339">
        <v>51220</v>
      </c>
      <c r="L5534" s="171" t="s">
        <v>840</v>
      </c>
      <c r="N5534" s="171" t="s">
        <v>772</v>
      </c>
      <c r="O5534" s="171" t="s">
        <v>770</v>
      </c>
      <c r="P5534" s="171" t="s">
        <v>771</v>
      </c>
    </row>
    <row r="5535" spans="11:16">
      <c r="K5535" s="339">
        <v>51221</v>
      </c>
      <c r="L5535" s="171" t="s">
        <v>833</v>
      </c>
      <c r="N5535" s="171" t="s">
        <v>771</v>
      </c>
      <c r="O5535" s="171" t="s">
        <v>772</v>
      </c>
      <c r="P5535" s="171" t="s">
        <v>770</v>
      </c>
    </row>
    <row r="5536" spans="11:16">
      <c r="K5536" s="339">
        <v>51222</v>
      </c>
      <c r="L5536" s="171" t="s">
        <v>835</v>
      </c>
      <c r="N5536" s="171" t="s">
        <v>771</v>
      </c>
      <c r="O5536" s="171" t="s">
        <v>772</v>
      </c>
      <c r="P5536" s="171" t="s">
        <v>770</v>
      </c>
    </row>
    <row r="5537" spans="11:16">
      <c r="K5537" s="339">
        <v>51223</v>
      </c>
      <c r="L5537" s="171" t="s">
        <v>836</v>
      </c>
      <c r="N5537" s="171" t="s">
        <v>771</v>
      </c>
      <c r="O5537" s="171" t="s">
        <v>772</v>
      </c>
      <c r="P5537" s="171" t="s">
        <v>770</v>
      </c>
    </row>
    <row r="5538" spans="11:16">
      <c r="K5538" s="339">
        <v>51224</v>
      </c>
      <c r="L5538" s="171" t="s">
        <v>837</v>
      </c>
      <c r="N5538" s="171" t="s">
        <v>771</v>
      </c>
      <c r="O5538" s="171" t="s">
        <v>772</v>
      </c>
      <c r="P5538" s="171" t="s">
        <v>770</v>
      </c>
    </row>
    <row r="5539" spans="11:16">
      <c r="K5539" s="339">
        <v>51225</v>
      </c>
      <c r="L5539" s="171" t="s">
        <v>838</v>
      </c>
      <c r="N5539" s="171" t="s">
        <v>771</v>
      </c>
      <c r="O5539" s="171" t="s">
        <v>772</v>
      </c>
      <c r="P5539" s="171" t="s">
        <v>770</v>
      </c>
    </row>
    <row r="5540" spans="11:16">
      <c r="K5540" s="339">
        <v>51226</v>
      </c>
      <c r="L5540" s="171" t="s">
        <v>839</v>
      </c>
      <c r="N5540" s="171" t="s">
        <v>771</v>
      </c>
      <c r="O5540" s="171" t="s">
        <v>772</v>
      </c>
      <c r="P5540" s="171" t="s">
        <v>770</v>
      </c>
    </row>
    <row r="5541" spans="11:16">
      <c r="K5541" s="339">
        <v>51227</v>
      </c>
      <c r="L5541" s="171" t="s">
        <v>840</v>
      </c>
      <c r="N5541" s="171" t="s">
        <v>771</v>
      </c>
      <c r="O5541" s="171" t="s">
        <v>772</v>
      </c>
      <c r="P5541" s="171" t="s">
        <v>770</v>
      </c>
    </row>
    <row r="5542" spans="11:16">
      <c r="K5542" s="339">
        <v>51228</v>
      </c>
      <c r="L5542" s="171" t="s">
        <v>833</v>
      </c>
      <c r="N5542" s="171" t="s">
        <v>770</v>
      </c>
      <c r="O5542" s="171" t="s">
        <v>771</v>
      </c>
      <c r="P5542" s="171" t="s">
        <v>772</v>
      </c>
    </row>
    <row r="5543" spans="11:16">
      <c r="K5543" s="339">
        <v>51229</v>
      </c>
      <c r="L5543" s="171" t="s">
        <v>835</v>
      </c>
      <c r="N5543" s="171" t="s">
        <v>770</v>
      </c>
      <c r="O5543" s="171" t="s">
        <v>771</v>
      </c>
      <c r="P5543" s="171" t="s">
        <v>772</v>
      </c>
    </row>
    <row r="5544" spans="11:16">
      <c r="K5544" s="339">
        <v>51230</v>
      </c>
      <c r="L5544" s="171" t="s">
        <v>836</v>
      </c>
      <c r="N5544" s="171" t="s">
        <v>770</v>
      </c>
      <c r="O5544" s="171" t="s">
        <v>771</v>
      </c>
      <c r="P5544" s="171" t="s">
        <v>772</v>
      </c>
    </row>
    <row r="5545" spans="11:16">
      <c r="K5545" s="339">
        <v>51231</v>
      </c>
      <c r="L5545" s="171" t="s">
        <v>837</v>
      </c>
      <c r="N5545" s="171" t="s">
        <v>770</v>
      </c>
      <c r="O5545" s="171" t="s">
        <v>771</v>
      </c>
      <c r="P5545" s="171" t="s">
        <v>772</v>
      </c>
    </row>
    <row r="5546" spans="11:16">
      <c r="K5546" s="339">
        <v>51232</v>
      </c>
      <c r="L5546" s="171" t="s">
        <v>838</v>
      </c>
      <c r="N5546" s="171" t="s">
        <v>770</v>
      </c>
      <c r="O5546" s="171" t="s">
        <v>771</v>
      </c>
      <c r="P5546" s="171" t="s">
        <v>772</v>
      </c>
    </row>
    <row r="5547" spans="11:16">
      <c r="K5547" s="339">
        <v>51233</v>
      </c>
      <c r="L5547" s="171" t="s">
        <v>839</v>
      </c>
      <c r="N5547" s="171" t="s">
        <v>770</v>
      </c>
      <c r="O5547" s="171" t="s">
        <v>771</v>
      </c>
      <c r="P5547" s="171" t="s">
        <v>772</v>
      </c>
    </row>
    <row r="5548" spans="11:16">
      <c r="K5548" s="339">
        <v>51234</v>
      </c>
      <c r="L5548" s="171" t="s">
        <v>840</v>
      </c>
      <c r="N5548" s="171" t="s">
        <v>770</v>
      </c>
      <c r="O5548" s="171" t="s">
        <v>771</v>
      </c>
      <c r="P5548" s="171" t="s">
        <v>772</v>
      </c>
    </row>
    <row r="5549" spans="11:16">
      <c r="K5549" s="339">
        <v>51235</v>
      </c>
      <c r="L5549" s="171" t="s">
        <v>833</v>
      </c>
      <c r="N5549" s="171" t="s">
        <v>772</v>
      </c>
      <c r="O5549" s="171" t="s">
        <v>770</v>
      </c>
      <c r="P5549" s="171" t="s">
        <v>771</v>
      </c>
    </row>
    <row r="5550" spans="11:16">
      <c r="K5550" s="339">
        <v>51236</v>
      </c>
      <c r="L5550" s="171" t="s">
        <v>835</v>
      </c>
      <c r="N5550" s="171" t="s">
        <v>772</v>
      </c>
      <c r="O5550" s="171" t="s">
        <v>770</v>
      </c>
      <c r="P5550" s="171" t="s">
        <v>771</v>
      </c>
    </row>
    <row r="5551" spans="11:16">
      <c r="K5551" s="339">
        <v>51237</v>
      </c>
      <c r="L5551" s="171" t="s">
        <v>836</v>
      </c>
      <c r="N5551" s="171" t="s">
        <v>772</v>
      </c>
      <c r="O5551" s="171" t="s">
        <v>770</v>
      </c>
      <c r="P5551" s="171" t="s">
        <v>771</v>
      </c>
    </row>
    <row r="5552" spans="11:16">
      <c r="K5552" s="339">
        <v>51238</v>
      </c>
      <c r="L5552" s="171" t="s">
        <v>837</v>
      </c>
      <c r="N5552" s="171" t="s">
        <v>772</v>
      </c>
      <c r="O5552" s="171" t="s">
        <v>770</v>
      </c>
      <c r="P5552" s="171" t="s">
        <v>771</v>
      </c>
    </row>
    <row r="5553" spans="11:16">
      <c r="K5553" s="339">
        <v>51239</v>
      </c>
      <c r="L5553" s="171" t="s">
        <v>838</v>
      </c>
      <c r="N5553" s="171" t="s">
        <v>772</v>
      </c>
      <c r="O5553" s="171" t="s">
        <v>770</v>
      </c>
      <c r="P5553" s="171" t="s">
        <v>771</v>
      </c>
    </row>
    <row r="5554" spans="11:16">
      <c r="K5554" s="339">
        <v>51240</v>
      </c>
      <c r="L5554" s="171" t="s">
        <v>839</v>
      </c>
      <c r="N5554" s="171" t="s">
        <v>772</v>
      </c>
      <c r="O5554" s="171" t="s">
        <v>770</v>
      </c>
      <c r="P5554" s="171" t="s">
        <v>771</v>
      </c>
    </row>
    <row r="5555" spans="11:16">
      <c r="K5555" s="339">
        <v>51241</v>
      </c>
      <c r="L5555" s="171" t="s">
        <v>840</v>
      </c>
      <c r="N5555" s="171" t="s">
        <v>772</v>
      </c>
      <c r="O5555" s="171" t="s">
        <v>770</v>
      </c>
      <c r="P5555" s="171" t="s">
        <v>771</v>
      </c>
    </row>
    <row r="5556" spans="11:16">
      <c r="K5556" s="339">
        <v>51242</v>
      </c>
      <c r="L5556" s="171" t="s">
        <v>833</v>
      </c>
      <c r="N5556" s="171" t="s">
        <v>771</v>
      </c>
      <c r="O5556" s="171" t="s">
        <v>772</v>
      </c>
      <c r="P5556" s="171" t="s">
        <v>770</v>
      </c>
    </row>
    <row r="5557" spans="11:16">
      <c r="K5557" s="339">
        <v>51243</v>
      </c>
      <c r="L5557" s="171" t="s">
        <v>835</v>
      </c>
      <c r="N5557" s="171" t="s">
        <v>771</v>
      </c>
      <c r="O5557" s="171" t="s">
        <v>772</v>
      </c>
      <c r="P5557" s="171" t="s">
        <v>770</v>
      </c>
    </row>
    <row r="5558" spans="11:16">
      <c r="K5558" s="339">
        <v>51244</v>
      </c>
      <c r="L5558" s="171" t="s">
        <v>836</v>
      </c>
      <c r="N5558" s="171" t="s">
        <v>771</v>
      </c>
      <c r="O5558" s="171" t="s">
        <v>772</v>
      </c>
      <c r="P5558" s="171" t="s">
        <v>770</v>
      </c>
    </row>
    <row r="5559" spans="11:16">
      <c r="K5559" s="339">
        <v>51245</v>
      </c>
      <c r="L5559" s="171" t="s">
        <v>837</v>
      </c>
      <c r="N5559" s="171" t="s">
        <v>771</v>
      </c>
      <c r="O5559" s="171" t="s">
        <v>772</v>
      </c>
      <c r="P5559" s="171" t="s">
        <v>770</v>
      </c>
    </row>
    <row r="5560" spans="11:16">
      <c r="K5560" s="339">
        <v>51246</v>
      </c>
      <c r="L5560" s="171" t="s">
        <v>838</v>
      </c>
      <c r="N5560" s="171" t="s">
        <v>771</v>
      </c>
      <c r="O5560" s="171" t="s">
        <v>772</v>
      </c>
      <c r="P5560" s="171" t="s">
        <v>770</v>
      </c>
    </row>
    <row r="5561" spans="11:16">
      <c r="K5561" s="339">
        <v>51247</v>
      </c>
      <c r="L5561" s="171" t="s">
        <v>839</v>
      </c>
      <c r="N5561" s="171" t="s">
        <v>771</v>
      </c>
      <c r="O5561" s="171" t="s">
        <v>772</v>
      </c>
      <c r="P5561" s="171" t="s">
        <v>770</v>
      </c>
    </row>
    <row r="5562" spans="11:16">
      <c r="K5562" s="339">
        <v>51248</v>
      </c>
      <c r="L5562" s="171" t="s">
        <v>840</v>
      </c>
      <c r="N5562" s="171" t="s">
        <v>771</v>
      </c>
      <c r="O5562" s="171" t="s">
        <v>772</v>
      </c>
      <c r="P5562" s="171" t="s">
        <v>770</v>
      </c>
    </row>
    <row r="5563" spans="11:16">
      <c r="K5563" s="339">
        <v>51249</v>
      </c>
      <c r="L5563" s="171" t="s">
        <v>833</v>
      </c>
      <c r="N5563" s="171" t="s">
        <v>770</v>
      </c>
      <c r="O5563" s="171" t="s">
        <v>771</v>
      </c>
      <c r="P5563" s="171" t="s">
        <v>772</v>
      </c>
    </row>
    <row r="5564" spans="11:16">
      <c r="K5564" s="339">
        <v>51250</v>
      </c>
      <c r="L5564" s="171" t="s">
        <v>835</v>
      </c>
      <c r="N5564" s="171" t="s">
        <v>770</v>
      </c>
      <c r="O5564" s="171" t="s">
        <v>771</v>
      </c>
      <c r="P5564" s="171" t="s">
        <v>772</v>
      </c>
    </row>
    <row r="5565" spans="11:16">
      <c r="K5565" s="339">
        <v>51251</v>
      </c>
      <c r="L5565" s="171" t="s">
        <v>836</v>
      </c>
      <c r="N5565" s="171" t="s">
        <v>770</v>
      </c>
      <c r="O5565" s="171" t="s">
        <v>771</v>
      </c>
      <c r="P5565" s="171" t="s">
        <v>772</v>
      </c>
    </row>
    <row r="5566" spans="11:16">
      <c r="K5566" s="339">
        <v>51252</v>
      </c>
      <c r="L5566" s="171" t="s">
        <v>837</v>
      </c>
      <c r="N5566" s="171" t="s">
        <v>770</v>
      </c>
      <c r="O5566" s="171" t="s">
        <v>771</v>
      </c>
      <c r="P5566" s="171" t="s">
        <v>772</v>
      </c>
    </row>
    <row r="5567" spans="11:16">
      <c r="K5567" s="339">
        <v>51253</v>
      </c>
      <c r="L5567" s="171" t="s">
        <v>838</v>
      </c>
      <c r="N5567" s="171" t="s">
        <v>770</v>
      </c>
      <c r="O5567" s="171" t="s">
        <v>771</v>
      </c>
      <c r="P5567" s="171" t="s">
        <v>772</v>
      </c>
    </row>
    <row r="5568" spans="11:16">
      <c r="K5568" s="339">
        <v>51254</v>
      </c>
      <c r="L5568" s="171" t="s">
        <v>839</v>
      </c>
      <c r="N5568" s="171" t="s">
        <v>770</v>
      </c>
      <c r="O5568" s="171" t="s">
        <v>771</v>
      </c>
      <c r="P5568" s="171" t="s">
        <v>772</v>
      </c>
    </row>
    <row r="5569" spans="11:16">
      <c r="K5569" s="339">
        <v>51255</v>
      </c>
      <c r="L5569" s="171" t="s">
        <v>840</v>
      </c>
      <c r="N5569" s="171" t="s">
        <v>770</v>
      </c>
      <c r="O5569" s="171" t="s">
        <v>771</v>
      </c>
      <c r="P5569" s="171" t="s">
        <v>772</v>
      </c>
    </row>
    <row r="5570" spans="11:16">
      <c r="K5570" s="339">
        <v>51256</v>
      </c>
      <c r="L5570" s="171" t="s">
        <v>833</v>
      </c>
      <c r="N5570" s="171" t="s">
        <v>772</v>
      </c>
      <c r="O5570" s="171" t="s">
        <v>770</v>
      </c>
      <c r="P5570" s="171" t="s">
        <v>771</v>
      </c>
    </row>
    <row r="5571" spans="11:16">
      <c r="K5571" s="339">
        <v>51257</v>
      </c>
      <c r="L5571" s="171" t="s">
        <v>835</v>
      </c>
      <c r="N5571" s="171" t="s">
        <v>772</v>
      </c>
      <c r="O5571" s="171" t="s">
        <v>770</v>
      </c>
      <c r="P5571" s="171" t="s">
        <v>771</v>
      </c>
    </row>
    <row r="5572" spans="11:16">
      <c r="K5572" s="339">
        <v>51258</v>
      </c>
      <c r="L5572" s="171" t="s">
        <v>836</v>
      </c>
      <c r="N5572" s="171" t="s">
        <v>772</v>
      </c>
      <c r="O5572" s="171" t="s">
        <v>770</v>
      </c>
      <c r="P5572" s="171" t="s">
        <v>771</v>
      </c>
    </row>
    <row r="5573" spans="11:16">
      <c r="K5573" s="339">
        <v>51259</v>
      </c>
      <c r="L5573" s="171" t="s">
        <v>837</v>
      </c>
      <c r="N5573" s="171" t="s">
        <v>772</v>
      </c>
      <c r="O5573" s="171" t="s">
        <v>770</v>
      </c>
      <c r="P5573" s="171" t="s">
        <v>771</v>
      </c>
    </row>
    <row r="5574" spans="11:16">
      <c r="K5574" s="339">
        <v>51260</v>
      </c>
      <c r="L5574" s="171" t="s">
        <v>838</v>
      </c>
      <c r="N5574" s="171" t="s">
        <v>772</v>
      </c>
      <c r="O5574" s="171" t="s">
        <v>770</v>
      </c>
      <c r="P5574" s="171" t="s">
        <v>771</v>
      </c>
    </row>
    <row r="5575" spans="11:16">
      <c r="K5575" s="339">
        <v>51261</v>
      </c>
      <c r="L5575" s="171" t="s">
        <v>839</v>
      </c>
      <c r="N5575" s="171" t="s">
        <v>772</v>
      </c>
      <c r="O5575" s="171" t="s">
        <v>770</v>
      </c>
      <c r="P5575" s="171" t="s">
        <v>771</v>
      </c>
    </row>
    <row r="5576" spans="11:16">
      <c r="K5576" s="339">
        <v>51262</v>
      </c>
      <c r="L5576" s="171" t="s">
        <v>840</v>
      </c>
      <c r="N5576" s="171" t="s">
        <v>772</v>
      </c>
      <c r="O5576" s="171" t="s">
        <v>770</v>
      </c>
      <c r="P5576" s="171" t="s">
        <v>771</v>
      </c>
    </row>
    <row r="5577" spans="11:16">
      <c r="K5577" s="339">
        <v>51263</v>
      </c>
      <c r="L5577" s="171" t="s">
        <v>833</v>
      </c>
      <c r="N5577" s="171" t="s">
        <v>771</v>
      </c>
      <c r="O5577" s="171" t="s">
        <v>772</v>
      </c>
      <c r="P5577" s="171" t="s">
        <v>770</v>
      </c>
    </row>
    <row r="5578" spans="11:16">
      <c r="K5578" s="339">
        <v>51264</v>
      </c>
      <c r="L5578" s="171" t="s">
        <v>835</v>
      </c>
      <c r="N5578" s="171" t="s">
        <v>771</v>
      </c>
      <c r="O5578" s="171" t="s">
        <v>772</v>
      </c>
      <c r="P5578" s="171" t="s">
        <v>770</v>
      </c>
    </row>
    <row r="5579" spans="11:16">
      <c r="K5579" s="339">
        <v>51265</v>
      </c>
      <c r="L5579" s="171" t="s">
        <v>836</v>
      </c>
      <c r="N5579" s="171" t="s">
        <v>771</v>
      </c>
      <c r="O5579" s="171" t="s">
        <v>772</v>
      </c>
      <c r="P5579" s="171" t="s">
        <v>770</v>
      </c>
    </row>
    <row r="5580" spans="11:16">
      <c r="K5580" s="339">
        <v>51266</v>
      </c>
      <c r="L5580" s="171" t="s">
        <v>837</v>
      </c>
      <c r="N5580" s="171" t="s">
        <v>771</v>
      </c>
      <c r="O5580" s="171" t="s">
        <v>772</v>
      </c>
      <c r="P5580" s="171" t="s">
        <v>770</v>
      </c>
    </row>
    <row r="5581" spans="11:16">
      <c r="K5581" s="339">
        <v>51267</v>
      </c>
      <c r="L5581" s="171" t="s">
        <v>838</v>
      </c>
      <c r="N5581" s="171" t="s">
        <v>771</v>
      </c>
      <c r="O5581" s="171" t="s">
        <v>772</v>
      </c>
      <c r="P5581" s="171" t="s">
        <v>770</v>
      </c>
    </row>
    <row r="5582" spans="11:16">
      <c r="K5582" s="339">
        <v>51268</v>
      </c>
      <c r="L5582" s="171" t="s">
        <v>839</v>
      </c>
      <c r="N5582" s="171" t="s">
        <v>771</v>
      </c>
      <c r="O5582" s="171" t="s">
        <v>772</v>
      </c>
      <c r="P5582" s="171" t="s">
        <v>770</v>
      </c>
    </row>
    <row r="5583" spans="11:16">
      <c r="K5583" s="339">
        <v>51269</v>
      </c>
      <c r="L5583" s="171" t="s">
        <v>840</v>
      </c>
      <c r="N5583" s="171" t="s">
        <v>771</v>
      </c>
      <c r="O5583" s="171" t="s">
        <v>772</v>
      </c>
      <c r="P5583" s="171" t="s">
        <v>770</v>
      </c>
    </row>
    <row r="5584" spans="11:16">
      <c r="K5584" s="339">
        <v>51270</v>
      </c>
      <c r="L5584" s="171" t="s">
        <v>833</v>
      </c>
      <c r="N5584" s="171" t="s">
        <v>770</v>
      </c>
      <c r="O5584" s="171" t="s">
        <v>771</v>
      </c>
      <c r="P5584" s="171" t="s">
        <v>772</v>
      </c>
    </row>
    <row r="5585" spans="11:16">
      <c r="K5585" s="339">
        <v>51271</v>
      </c>
      <c r="L5585" s="171" t="s">
        <v>835</v>
      </c>
      <c r="N5585" s="171" t="s">
        <v>770</v>
      </c>
      <c r="O5585" s="171" t="s">
        <v>771</v>
      </c>
      <c r="P5585" s="171" t="s">
        <v>772</v>
      </c>
    </row>
    <row r="5586" spans="11:16">
      <c r="K5586" s="339">
        <v>51272</v>
      </c>
      <c r="L5586" s="171" t="s">
        <v>836</v>
      </c>
      <c r="N5586" s="171" t="s">
        <v>770</v>
      </c>
      <c r="O5586" s="171" t="s">
        <v>771</v>
      </c>
      <c r="P5586" s="171" t="s">
        <v>772</v>
      </c>
    </row>
    <row r="5587" spans="11:16">
      <c r="K5587" s="339">
        <v>51273</v>
      </c>
      <c r="L5587" s="171" t="s">
        <v>837</v>
      </c>
      <c r="N5587" s="171" t="s">
        <v>770</v>
      </c>
      <c r="O5587" s="171" t="s">
        <v>771</v>
      </c>
      <c r="P5587" s="171" t="s">
        <v>772</v>
      </c>
    </row>
    <row r="5588" spans="11:16">
      <c r="K5588" s="339">
        <v>51274</v>
      </c>
      <c r="L5588" s="171" t="s">
        <v>838</v>
      </c>
      <c r="N5588" s="171" t="s">
        <v>770</v>
      </c>
      <c r="O5588" s="171" t="s">
        <v>771</v>
      </c>
      <c r="P5588" s="171" t="s">
        <v>772</v>
      </c>
    </row>
    <row r="5589" spans="11:16">
      <c r="K5589" s="339">
        <v>51275</v>
      </c>
      <c r="L5589" s="171" t="s">
        <v>839</v>
      </c>
      <c r="N5589" s="171" t="s">
        <v>770</v>
      </c>
      <c r="O5589" s="171" t="s">
        <v>771</v>
      </c>
      <c r="P5589" s="171" t="s">
        <v>772</v>
      </c>
    </row>
    <row r="5590" spans="11:16">
      <c r="K5590" s="339">
        <v>51276</v>
      </c>
      <c r="L5590" s="171" t="s">
        <v>840</v>
      </c>
      <c r="N5590" s="171" t="s">
        <v>770</v>
      </c>
      <c r="O5590" s="171" t="s">
        <v>771</v>
      </c>
      <c r="P5590" s="171" t="s">
        <v>772</v>
      </c>
    </row>
    <row r="5591" spans="11:16">
      <c r="K5591" s="339">
        <v>51277</v>
      </c>
      <c r="L5591" s="171" t="s">
        <v>833</v>
      </c>
      <c r="N5591" s="171" t="s">
        <v>772</v>
      </c>
      <c r="O5591" s="171" t="s">
        <v>770</v>
      </c>
      <c r="P5591" s="171" t="s">
        <v>771</v>
      </c>
    </row>
    <row r="5592" spans="11:16">
      <c r="K5592" s="339">
        <v>51278</v>
      </c>
      <c r="L5592" s="171" t="s">
        <v>835</v>
      </c>
      <c r="N5592" s="171" t="s">
        <v>772</v>
      </c>
      <c r="O5592" s="171" t="s">
        <v>770</v>
      </c>
      <c r="P5592" s="171" t="s">
        <v>771</v>
      </c>
    </row>
    <row r="5593" spans="11:16">
      <c r="K5593" s="339">
        <v>51279</v>
      </c>
      <c r="L5593" s="171" t="s">
        <v>836</v>
      </c>
      <c r="N5593" s="171" t="s">
        <v>772</v>
      </c>
      <c r="O5593" s="171" t="s">
        <v>770</v>
      </c>
      <c r="P5593" s="171" t="s">
        <v>771</v>
      </c>
    </row>
    <row r="5594" spans="11:16">
      <c r="K5594" s="339">
        <v>51280</v>
      </c>
      <c r="L5594" s="171" t="s">
        <v>837</v>
      </c>
      <c r="N5594" s="171" t="s">
        <v>772</v>
      </c>
      <c r="O5594" s="171" t="s">
        <v>770</v>
      </c>
      <c r="P5594" s="171" t="s">
        <v>771</v>
      </c>
    </row>
    <row r="5595" spans="11:16">
      <c r="K5595" s="339">
        <v>51281</v>
      </c>
      <c r="L5595" s="171" t="s">
        <v>838</v>
      </c>
      <c r="N5595" s="171" t="s">
        <v>772</v>
      </c>
      <c r="O5595" s="171" t="s">
        <v>770</v>
      </c>
      <c r="P5595" s="171" t="s">
        <v>771</v>
      </c>
    </row>
    <row r="5596" spans="11:16">
      <c r="K5596" s="339">
        <v>51282</v>
      </c>
      <c r="L5596" s="171" t="s">
        <v>839</v>
      </c>
      <c r="N5596" s="171" t="s">
        <v>772</v>
      </c>
      <c r="O5596" s="171" t="s">
        <v>770</v>
      </c>
      <c r="P5596" s="171" t="s">
        <v>771</v>
      </c>
    </row>
    <row r="5597" spans="11:16">
      <c r="K5597" s="339">
        <v>51283</v>
      </c>
      <c r="L5597" s="171" t="s">
        <v>840</v>
      </c>
      <c r="N5597" s="171" t="s">
        <v>772</v>
      </c>
      <c r="O5597" s="171" t="s">
        <v>770</v>
      </c>
      <c r="P5597" s="171" t="s">
        <v>771</v>
      </c>
    </row>
    <row r="5598" spans="11:16">
      <c r="K5598" s="339">
        <v>51284</v>
      </c>
      <c r="L5598" s="171" t="s">
        <v>833</v>
      </c>
      <c r="N5598" s="171" t="s">
        <v>771</v>
      </c>
      <c r="O5598" s="171" t="s">
        <v>772</v>
      </c>
      <c r="P5598" s="171" t="s">
        <v>770</v>
      </c>
    </row>
    <row r="5599" spans="11:16">
      <c r="K5599" s="339">
        <v>51285</v>
      </c>
      <c r="L5599" s="171" t="s">
        <v>835</v>
      </c>
      <c r="N5599" s="171" t="s">
        <v>771</v>
      </c>
      <c r="O5599" s="171" t="s">
        <v>772</v>
      </c>
      <c r="P5599" s="171" t="s">
        <v>770</v>
      </c>
    </row>
    <row r="5600" spans="11:16">
      <c r="K5600" s="339">
        <v>51286</v>
      </c>
      <c r="L5600" s="171" t="s">
        <v>836</v>
      </c>
      <c r="N5600" s="171" t="s">
        <v>771</v>
      </c>
      <c r="O5600" s="171" t="s">
        <v>772</v>
      </c>
      <c r="P5600" s="171" t="s">
        <v>770</v>
      </c>
    </row>
    <row r="5601" spans="11:16">
      <c r="K5601" s="339">
        <v>51287</v>
      </c>
      <c r="L5601" s="171" t="s">
        <v>837</v>
      </c>
      <c r="N5601" s="171" t="s">
        <v>771</v>
      </c>
      <c r="O5601" s="171" t="s">
        <v>772</v>
      </c>
      <c r="P5601" s="171" t="s">
        <v>770</v>
      </c>
    </row>
    <row r="5602" spans="11:16">
      <c r="K5602" s="339">
        <v>51288</v>
      </c>
      <c r="L5602" s="171" t="s">
        <v>838</v>
      </c>
      <c r="N5602" s="171" t="s">
        <v>771</v>
      </c>
      <c r="O5602" s="171" t="s">
        <v>772</v>
      </c>
      <c r="P5602" s="171" t="s">
        <v>770</v>
      </c>
    </row>
    <row r="5603" spans="11:16">
      <c r="K5603" s="339">
        <v>51289</v>
      </c>
      <c r="L5603" s="171" t="s">
        <v>839</v>
      </c>
      <c r="N5603" s="171" t="s">
        <v>771</v>
      </c>
      <c r="O5603" s="171" t="s">
        <v>772</v>
      </c>
      <c r="P5603" s="171" t="s">
        <v>770</v>
      </c>
    </row>
    <row r="5604" spans="11:16">
      <c r="K5604" s="339">
        <v>51290</v>
      </c>
      <c r="L5604" s="171" t="s">
        <v>840</v>
      </c>
      <c r="N5604" s="171" t="s">
        <v>771</v>
      </c>
      <c r="O5604" s="171" t="s">
        <v>772</v>
      </c>
      <c r="P5604" s="171" t="s">
        <v>770</v>
      </c>
    </row>
    <row r="5605" spans="11:16">
      <c r="K5605" s="339">
        <v>51291</v>
      </c>
      <c r="L5605" s="171" t="s">
        <v>833</v>
      </c>
      <c r="N5605" s="171" t="s">
        <v>770</v>
      </c>
      <c r="O5605" s="171" t="s">
        <v>771</v>
      </c>
      <c r="P5605" s="171" t="s">
        <v>772</v>
      </c>
    </row>
    <row r="5606" spans="11:16">
      <c r="K5606" s="339">
        <v>51292</v>
      </c>
      <c r="L5606" s="171" t="s">
        <v>835</v>
      </c>
      <c r="N5606" s="171" t="s">
        <v>770</v>
      </c>
      <c r="O5606" s="171" t="s">
        <v>771</v>
      </c>
      <c r="P5606" s="171" t="s">
        <v>772</v>
      </c>
    </row>
    <row r="5607" spans="11:16">
      <c r="K5607" s="339">
        <v>51293</v>
      </c>
      <c r="L5607" s="171" t="s">
        <v>836</v>
      </c>
      <c r="N5607" s="171" t="s">
        <v>770</v>
      </c>
      <c r="O5607" s="171" t="s">
        <v>771</v>
      </c>
      <c r="P5607" s="171" t="s">
        <v>772</v>
      </c>
    </row>
    <row r="5608" spans="11:16">
      <c r="K5608" s="339">
        <v>51294</v>
      </c>
      <c r="L5608" s="171" t="s">
        <v>837</v>
      </c>
      <c r="N5608" s="171" t="s">
        <v>770</v>
      </c>
      <c r="O5608" s="171" t="s">
        <v>771</v>
      </c>
      <c r="P5608" s="171" t="s">
        <v>772</v>
      </c>
    </row>
    <row r="5609" spans="11:16">
      <c r="K5609" s="339">
        <v>51295</v>
      </c>
      <c r="L5609" s="171" t="s">
        <v>838</v>
      </c>
      <c r="N5609" s="171" t="s">
        <v>770</v>
      </c>
      <c r="O5609" s="171" t="s">
        <v>771</v>
      </c>
      <c r="P5609" s="171" t="s">
        <v>772</v>
      </c>
    </row>
    <row r="5610" spans="11:16">
      <c r="K5610" s="339">
        <v>51296</v>
      </c>
      <c r="L5610" s="171" t="s">
        <v>839</v>
      </c>
      <c r="N5610" s="171" t="s">
        <v>770</v>
      </c>
      <c r="O5610" s="171" t="s">
        <v>771</v>
      </c>
      <c r="P5610" s="171" t="s">
        <v>772</v>
      </c>
    </row>
    <row r="5611" spans="11:16">
      <c r="K5611" s="339">
        <v>51297</v>
      </c>
      <c r="L5611" s="171" t="s">
        <v>840</v>
      </c>
      <c r="N5611" s="171" t="s">
        <v>770</v>
      </c>
      <c r="O5611" s="171" t="s">
        <v>771</v>
      </c>
      <c r="P5611" s="171" t="s">
        <v>772</v>
      </c>
    </row>
    <row r="5612" spans="11:16">
      <c r="K5612" s="339">
        <v>51298</v>
      </c>
      <c r="L5612" s="171" t="s">
        <v>833</v>
      </c>
      <c r="N5612" s="171" t="s">
        <v>772</v>
      </c>
      <c r="O5612" s="171" t="s">
        <v>770</v>
      </c>
      <c r="P5612" s="171" t="s">
        <v>771</v>
      </c>
    </row>
    <row r="5613" spans="11:16">
      <c r="K5613" s="339">
        <v>51299</v>
      </c>
      <c r="L5613" s="171" t="s">
        <v>835</v>
      </c>
      <c r="N5613" s="171" t="s">
        <v>772</v>
      </c>
      <c r="O5613" s="171" t="s">
        <v>770</v>
      </c>
      <c r="P5613" s="171" t="s">
        <v>771</v>
      </c>
    </row>
    <row r="5614" spans="11:16">
      <c r="K5614" s="339">
        <v>51300</v>
      </c>
      <c r="L5614" s="171" t="s">
        <v>836</v>
      </c>
      <c r="N5614" s="171" t="s">
        <v>772</v>
      </c>
      <c r="O5614" s="171" t="s">
        <v>770</v>
      </c>
      <c r="P5614" s="171" t="s">
        <v>771</v>
      </c>
    </row>
    <row r="5615" spans="11:16">
      <c r="K5615" s="339">
        <v>51301</v>
      </c>
      <c r="L5615" s="171" t="s">
        <v>837</v>
      </c>
      <c r="N5615" s="171" t="s">
        <v>772</v>
      </c>
      <c r="O5615" s="171" t="s">
        <v>770</v>
      </c>
      <c r="P5615" s="171" t="s">
        <v>771</v>
      </c>
    </row>
    <row r="5616" spans="11:16">
      <c r="K5616" s="339">
        <v>51302</v>
      </c>
      <c r="L5616" s="171" t="s">
        <v>838</v>
      </c>
      <c r="N5616" s="171" t="s">
        <v>772</v>
      </c>
      <c r="O5616" s="171" t="s">
        <v>770</v>
      </c>
      <c r="P5616" s="171" t="s">
        <v>771</v>
      </c>
    </row>
    <row r="5617" spans="11:16">
      <c r="K5617" s="339">
        <v>51303</v>
      </c>
      <c r="L5617" s="171" t="s">
        <v>839</v>
      </c>
      <c r="N5617" s="171" t="s">
        <v>772</v>
      </c>
      <c r="O5617" s="171" t="s">
        <v>770</v>
      </c>
      <c r="P5617" s="171" t="s">
        <v>771</v>
      </c>
    </row>
    <row r="5618" spans="11:16">
      <c r="K5618" s="339">
        <v>51304</v>
      </c>
      <c r="L5618" s="171" t="s">
        <v>840</v>
      </c>
      <c r="N5618" s="171" t="s">
        <v>772</v>
      </c>
      <c r="O5618" s="171" t="s">
        <v>770</v>
      </c>
      <c r="P5618" s="171" t="s">
        <v>771</v>
      </c>
    </row>
    <row r="5619" spans="11:16">
      <c r="K5619" s="339">
        <v>51305</v>
      </c>
      <c r="L5619" s="171" t="s">
        <v>833</v>
      </c>
      <c r="N5619" s="171" t="s">
        <v>771</v>
      </c>
      <c r="O5619" s="171" t="s">
        <v>772</v>
      </c>
      <c r="P5619" s="171" t="s">
        <v>770</v>
      </c>
    </row>
    <row r="5620" spans="11:16">
      <c r="K5620" s="339">
        <v>51306</v>
      </c>
      <c r="L5620" s="171" t="s">
        <v>835</v>
      </c>
      <c r="N5620" s="171" t="s">
        <v>771</v>
      </c>
      <c r="O5620" s="171" t="s">
        <v>772</v>
      </c>
      <c r="P5620" s="171" t="s">
        <v>770</v>
      </c>
    </row>
    <row r="5621" spans="11:16">
      <c r="K5621" s="339">
        <v>51307</v>
      </c>
      <c r="L5621" s="171" t="s">
        <v>836</v>
      </c>
      <c r="N5621" s="171" t="s">
        <v>771</v>
      </c>
      <c r="O5621" s="171" t="s">
        <v>772</v>
      </c>
      <c r="P5621" s="171" t="s">
        <v>770</v>
      </c>
    </row>
    <row r="5622" spans="11:16">
      <c r="K5622" s="339">
        <v>51308</v>
      </c>
      <c r="L5622" s="171" t="s">
        <v>837</v>
      </c>
      <c r="N5622" s="171" t="s">
        <v>771</v>
      </c>
      <c r="O5622" s="171" t="s">
        <v>772</v>
      </c>
      <c r="P5622" s="171" t="s">
        <v>770</v>
      </c>
    </row>
    <row r="5623" spans="11:16">
      <c r="K5623" s="339">
        <v>51309</v>
      </c>
      <c r="L5623" s="171" t="s">
        <v>838</v>
      </c>
      <c r="N5623" s="171" t="s">
        <v>771</v>
      </c>
      <c r="O5623" s="171" t="s">
        <v>772</v>
      </c>
      <c r="P5623" s="171" t="s">
        <v>770</v>
      </c>
    </row>
    <row r="5624" spans="11:16">
      <c r="K5624" s="339">
        <v>51310</v>
      </c>
      <c r="L5624" s="171" t="s">
        <v>839</v>
      </c>
      <c r="N5624" s="171" t="s">
        <v>771</v>
      </c>
      <c r="O5624" s="171" t="s">
        <v>772</v>
      </c>
      <c r="P5624" s="171" t="s">
        <v>770</v>
      </c>
    </row>
    <row r="5625" spans="11:16">
      <c r="K5625" s="339">
        <v>51311</v>
      </c>
      <c r="L5625" s="171" t="s">
        <v>840</v>
      </c>
      <c r="N5625" s="171" t="s">
        <v>771</v>
      </c>
      <c r="O5625" s="171" t="s">
        <v>772</v>
      </c>
      <c r="P5625" s="171" t="s">
        <v>770</v>
      </c>
    </row>
    <row r="5626" spans="11:16">
      <c r="K5626" s="339">
        <v>51312</v>
      </c>
      <c r="L5626" s="171" t="s">
        <v>833</v>
      </c>
      <c r="N5626" s="171" t="s">
        <v>770</v>
      </c>
      <c r="O5626" s="171" t="s">
        <v>771</v>
      </c>
      <c r="P5626" s="171" t="s">
        <v>772</v>
      </c>
    </row>
    <row r="5627" spans="11:16">
      <c r="K5627" s="339">
        <v>51313</v>
      </c>
      <c r="L5627" s="171" t="s">
        <v>835</v>
      </c>
      <c r="N5627" s="171" t="s">
        <v>770</v>
      </c>
      <c r="O5627" s="171" t="s">
        <v>771</v>
      </c>
      <c r="P5627" s="171" t="s">
        <v>772</v>
      </c>
    </row>
    <row r="5628" spans="11:16">
      <c r="K5628" s="339">
        <v>51314</v>
      </c>
      <c r="L5628" s="171" t="s">
        <v>836</v>
      </c>
      <c r="N5628" s="171" t="s">
        <v>770</v>
      </c>
      <c r="O5628" s="171" t="s">
        <v>771</v>
      </c>
      <c r="P5628" s="171" t="s">
        <v>772</v>
      </c>
    </row>
    <row r="5629" spans="11:16">
      <c r="K5629" s="339">
        <v>51315</v>
      </c>
      <c r="L5629" s="171" t="s">
        <v>837</v>
      </c>
      <c r="N5629" s="171" t="s">
        <v>770</v>
      </c>
      <c r="O5629" s="171" t="s">
        <v>771</v>
      </c>
      <c r="P5629" s="171" t="s">
        <v>772</v>
      </c>
    </row>
    <row r="5630" spans="11:16">
      <c r="K5630" s="339">
        <v>51316</v>
      </c>
      <c r="L5630" s="171" t="s">
        <v>838</v>
      </c>
      <c r="N5630" s="171" t="s">
        <v>770</v>
      </c>
      <c r="O5630" s="171" t="s">
        <v>771</v>
      </c>
      <c r="P5630" s="171" t="s">
        <v>772</v>
      </c>
    </row>
    <row r="5631" spans="11:16">
      <c r="K5631" s="339">
        <v>51317</v>
      </c>
      <c r="L5631" s="171" t="s">
        <v>839</v>
      </c>
      <c r="N5631" s="171" t="s">
        <v>770</v>
      </c>
      <c r="O5631" s="171" t="s">
        <v>771</v>
      </c>
      <c r="P5631" s="171" t="s">
        <v>772</v>
      </c>
    </row>
    <row r="5632" spans="11:16">
      <c r="K5632" s="339">
        <v>51318</v>
      </c>
      <c r="L5632" s="171" t="s">
        <v>840</v>
      </c>
      <c r="N5632" s="171" t="s">
        <v>770</v>
      </c>
      <c r="O5632" s="171" t="s">
        <v>771</v>
      </c>
      <c r="P5632" s="171" t="s">
        <v>772</v>
      </c>
    </row>
    <row r="5633" spans="11:16">
      <c r="K5633" s="339">
        <v>51319</v>
      </c>
      <c r="L5633" s="171" t="s">
        <v>833</v>
      </c>
      <c r="N5633" s="171" t="s">
        <v>772</v>
      </c>
      <c r="O5633" s="171" t="s">
        <v>770</v>
      </c>
      <c r="P5633" s="171" t="s">
        <v>771</v>
      </c>
    </row>
    <row r="5634" spans="11:16">
      <c r="K5634" s="339">
        <v>51320</v>
      </c>
      <c r="L5634" s="171" t="s">
        <v>835</v>
      </c>
      <c r="N5634" s="171" t="s">
        <v>772</v>
      </c>
      <c r="O5634" s="171" t="s">
        <v>770</v>
      </c>
      <c r="P5634" s="171" t="s">
        <v>771</v>
      </c>
    </row>
    <row r="5635" spans="11:16">
      <c r="K5635" s="339">
        <v>51321</v>
      </c>
      <c r="L5635" s="171" t="s">
        <v>836</v>
      </c>
      <c r="N5635" s="171" t="s">
        <v>772</v>
      </c>
      <c r="O5635" s="171" t="s">
        <v>770</v>
      </c>
      <c r="P5635" s="171" t="s">
        <v>771</v>
      </c>
    </row>
    <row r="5636" spans="11:16">
      <c r="K5636" s="339">
        <v>51322</v>
      </c>
      <c r="L5636" s="171" t="s">
        <v>837</v>
      </c>
      <c r="N5636" s="171" t="s">
        <v>772</v>
      </c>
      <c r="O5636" s="171" t="s">
        <v>770</v>
      </c>
      <c r="P5636" s="171" t="s">
        <v>771</v>
      </c>
    </row>
    <row r="5637" spans="11:16">
      <c r="K5637" s="339">
        <v>51323</v>
      </c>
      <c r="L5637" s="171" t="s">
        <v>838</v>
      </c>
      <c r="N5637" s="171" t="s">
        <v>772</v>
      </c>
      <c r="O5637" s="171" t="s">
        <v>770</v>
      </c>
      <c r="P5637" s="171" t="s">
        <v>771</v>
      </c>
    </row>
    <row r="5638" spans="11:16">
      <c r="K5638" s="339">
        <v>51324</v>
      </c>
      <c r="L5638" s="171" t="s">
        <v>839</v>
      </c>
      <c r="N5638" s="171" t="s">
        <v>772</v>
      </c>
      <c r="O5638" s="171" t="s">
        <v>770</v>
      </c>
      <c r="P5638" s="171" t="s">
        <v>771</v>
      </c>
    </row>
    <row r="5639" spans="11:16">
      <c r="K5639" s="339">
        <v>51325</v>
      </c>
      <c r="L5639" s="171" t="s">
        <v>840</v>
      </c>
      <c r="N5639" s="171" t="s">
        <v>772</v>
      </c>
      <c r="O5639" s="171" t="s">
        <v>770</v>
      </c>
      <c r="P5639" s="171" t="s">
        <v>771</v>
      </c>
    </row>
    <row r="5640" spans="11:16">
      <c r="K5640" s="339">
        <v>51326</v>
      </c>
      <c r="L5640" s="171" t="s">
        <v>833</v>
      </c>
      <c r="N5640" s="171" t="s">
        <v>771</v>
      </c>
      <c r="O5640" s="171" t="s">
        <v>772</v>
      </c>
      <c r="P5640" s="171" t="s">
        <v>770</v>
      </c>
    </row>
    <row r="5641" spans="11:16">
      <c r="K5641" s="339">
        <v>51327</v>
      </c>
      <c r="L5641" s="171" t="s">
        <v>835</v>
      </c>
      <c r="N5641" s="171" t="s">
        <v>771</v>
      </c>
      <c r="O5641" s="171" t="s">
        <v>772</v>
      </c>
      <c r="P5641" s="171" t="s">
        <v>770</v>
      </c>
    </row>
    <row r="5642" spans="11:16">
      <c r="K5642" s="339">
        <v>51328</v>
      </c>
      <c r="L5642" s="171" t="s">
        <v>836</v>
      </c>
      <c r="N5642" s="171" t="s">
        <v>771</v>
      </c>
      <c r="O5642" s="171" t="s">
        <v>772</v>
      </c>
      <c r="P5642" s="171" t="s">
        <v>770</v>
      </c>
    </row>
    <row r="5643" spans="11:16">
      <c r="K5643" s="339">
        <v>51329</v>
      </c>
      <c r="L5643" s="171" t="s">
        <v>837</v>
      </c>
      <c r="N5643" s="171" t="s">
        <v>771</v>
      </c>
      <c r="O5643" s="171" t="s">
        <v>772</v>
      </c>
      <c r="P5643" s="171" t="s">
        <v>770</v>
      </c>
    </row>
    <row r="5644" spans="11:16">
      <c r="K5644" s="339">
        <v>51330</v>
      </c>
      <c r="L5644" s="171" t="s">
        <v>838</v>
      </c>
      <c r="N5644" s="171" t="s">
        <v>771</v>
      </c>
      <c r="O5644" s="171" t="s">
        <v>772</v>
      </c>
      <c r="P5644" s="171" t="s">
        <v>770</v>
      </c>
    </row>
    <row r="5645" spans="11:16">
      <c r="K5645" s="339">
        <v>51331</v>
      </c>
      <c r="L5645" s="171" t="s">
        <v>839</v>
      </c>
      <c r="N5645" s="171" t="s">
        <v>771</v>
      </c>
      <c r="O5645" s="171" t="s">
        <v>772</v>
      </c>
      <c r="P5645" s="171" t="s">
        <v>770</v>
      </c>
    </row>
    <row r="5646" spans="11:16">
      <c r="K5646" s="339">
        <v>51332</v>
      </c>
      <c r="L5646" s="171" t="s">
        <v>840</v>
      </c>
      <c r="N5646" s="171" t="s">
        <v>771</v>
      </c>
      <c r="O5646" s="171" t="s">
        <v>772</v>
      </c>
      <c r="P5646" s="171" t="s">
        <v>770</v>
      </c>
    </row>
    <row r="5647" spans="11:16">
      <c r="K5647" s="339">
        <v>51333</v>
      </c>
      <c r="L5647" s="171" t="s">
        <v>833</v>
      </c>
      <c r="N5647" s="171" t="s">
        <v>770</v>
      </c>
      <c r="O5647" s="171" t="s">
        <v>771</v>
      </c>
      <c r="P5647" s="171" t="s">
        <v>772</v>
      </c>
    </row>
    <row r="5648" spans="11:16">
      <c r="K5648" s="339">
        <v>51334</v>
      </c>
      <c r="L5648" s="171" t="s">
        <v>835</v>
      </c>
      <c r="N5648" s="171" t="s">
        <v>770</v>
      </c>
      <c r="O5648" s="171" t="s">
        <v>771</v>
      </c>
      <c r="P5648" s="171" t="s">
        <v>772</v>
      </c>
    </row>
    <row r="5649" spans="11:16">
      <c r="K5649" s="339">
        <v>51335</v>
      </c>
      <c r="L5649" s="171" t="s">
        <v>836</v>
      </c>
      <c r="N5649" s="171" t="s">
        <v>770</v>
      </c>
      <c r="O5649" s="171" t="s">
        <v>771</v>
      </c>
      <c r="P5649" s="171" t="s">
        <v>772</v>
      </c>
    </row>
    <row r="5650" spans="11:16">
      <c r="K5650" s="339">
        <v>51336</v>
      </c>
      <c r="L5650" s="171" t="s">
        <v>837</v>
      </c>
      <c r="N5650" s="171" t="s">
        <v>770</v>
      </c>
      <c r="O5650" s="171" t="s">
        <v>771</v>
      </c>
      <c r="P5650" s="171" t="s">
        <v>772</v>
      </c>
    </row>
    <row r="5651" spans="11:16">
      <c r="K5651" s="339">
        <v>51337</v>
      </c>
      <c r="L5651" s="171" t="s">
        <v>838</v>
      </c>
      <c r="N5651" s="171" t="s">
        <v>770</v>
      </c>
      <c r="O5651" s="171" t="s">
        <v>771</v>
      </c>
      <c r="P5651" s="171" t="s">
        <v>772</v>
      </c>
    </row>
    <row r="5652" spans="11:16">
      <c r="K5652" s="339">
        <v>51338</v>
      </c>
      <c r="L5652" s="171" t="s">
        <v>839</v>
      </c>
      <c r="N5652" s="171" t="s">
        <v>770</v>
      </c>
      <c r="O5652" s="171" t="s">
        <v>771</v>
      </c>
      <c r="P5652" s="171" t="s">
        <v>772</v>
      </c>
    </row>
    <row r="5653" spans="11:16">
      <c r="K5653" s="339">
        <v>51339</v>
      </c>
      <c r="L5653" s="171" t="s">
        <v>840</v>
      </c>
      <c r="N5653" s="171" t="s">
        <v>770</v>
      </c>
      <c r="O5653" s="171" t="s">
        <v>771</v>
      </c>
      <c r="P5653" s="171" t="s">
        <v>772</v>
      </c>
    </row>
    <row r="5654" spans="11:16">
      <c r="K5654" s="339">
        <v>51340</v>
      </c>
      <c r="L5654" s="171" t="s">
        <v>833</v>
      </c>
      <c r="N5654" s="171" t="s">
        <v>772</v>
      </c>
      <c r="O5654" s="171" t="s">
        <v>770</v>
      </c>
      <c r="P5654" s="171" t="s">
        <v>771</v>
      </c>
    </row>
    <row r="5655" spans="11:16">
      <c r="K5655" s="339">
        <v>51341</v>
      </c>
      <c r="L5655" s="171" t="s">
        <v>835</v>
      </c>
      <c r="N5655" s="171" t="s">
        <v>772</v>
      </c>
      <c r="O5655" s="171" t="s">
        <v>770</v>
      </c>
      <c r="P5655" s="171" t="s">
        <v>771</v>
      </c>
    </row>
    <row r="5656" spans="11:16">
      <c r="K5656" s="339">
        <v>51342</v>
      </c>
      <c r="L5656" s="171" t="s">
        <v>836</v>
      </c>
      <c r="N5656" s="171" t="s">
        <v>772</v>
      </c>
      <c r="O5656" s="171" t="s">
        <v>770</v>
      </c>
      <c r="P5656" s="171" t="s">
        <v>771</v>
      </c>
    </row>
    <row r="5657" spans="11:16">
      <c r="K5657" s="339">
        <v>51343</v>
      </c>
      <c r="L5657" s="171" t="s">
        <v>837</v>
      </c>
      <c r="N5657" s="171" t="s">
        <v>772</v>
      </c>
      <c r="O5657" s="171" t="s">
        <v>770</v>
      </c>
      <c r="P5657" s="171" t="s">
        <v>771</v>
      </c>
    </row>
    <row r="5658" spans="11:16">
      <c r="K5658" s="339">
        <v>51344</v>
      </c>
      <c r="L5658" s="171" t="s">
        <v>838</v>
      </c>
      <c r="N5658" s="171" t="s">
        <v>772</v>
      </c>
      <c r="O5658" s="171" t="s">
        <v>770</v>
      </c>
      <c r="P5658" s="171" t="s">
        <v>771</v>
      </c>
    </row>
    <row r="5659" spans="11:16">
      <c r="K5659" s="339">
        <v>51345</v>
      </c>
      <c r="L5659" s="171" t="s">
        <v>839</v>
      </c>
      <c r="N5659" s="171" t="s">
        <v>772</v>
      </c>
      <c r="O5659" s="171" t="s">
        <v>770</v>
      </c>
      <c r="P5659" s="171" t="s">
        <v>771</v>
      </c>
    </row>
    <row r="5660" spans="11:16">
      <c r="K5660" s="339">
        <v>51346</v>
      </c>
      <c r="L5660" s="171" t="s">
        <v>840</v>
      </c>
      <c r="N5660" s="171" t="s">
        <v>772</v>
      </c>
      <c r="O5660" s="171" t="s">
        <v>770</v>
      </c>
      <c r="P5660" s="171" t="s">
        <v>771</v>
      </c>
    </row>
    <row r="5661" spans="11:16">
      <c r="K5661" s="339">
        <v>51347</v>
      </c>
      <c r="L5661" s="171" t="s">
        <v>833</v>
      </c>
      <c r="N5661" s="171" t="s">
        <v>771</v>
      </c>
      <c r="O5661" s="171" t="s">
        <v>772</v>
      </c>
      <c r="P5661" s="171" t="s">
        <v>770</v>
      </c>
    </row>
    <row r="5662" spans="11:16">
      <c r="K5662" s="339">
        <v>51348</v>
      </c>
      <c r="L5662" s="171" t="s">
        <v>835</v>
      </c>
      <c r="N5662" s="171" t="s">
        <v>771</v>
      </c>
      <c r="O5662" s="171" t="s">
        <v>772</v>
      </c>
      <c r="P5662" s="171" t="s">
        <v>770</v>
      </c>
    </row>
    <row r="5663" spans="11:16">
      <c r="K5663" s="339">
        <v>51349</v>
      </c>
      <c r="L5663" s="171" t="s">
        <v>836</v>
      </c>
      <c r="N5663" s="171" t="s">
        <v>771</v>
      </c>
      <c r="O5663" s="171" t="s">
        <v>772</v>
      </c>
      <c r="P5663" s="171" t="s">
        <v>770</v>
      </c>
    </row>
    <row r="5664" spans="11:16">
      <c r="K5664" s="339">
        <v>51350</v>
      </c>
      <c r="L5664" s="171" t="s">
        <v>837</v>
      </c>
      <c r="N5664" s="171" t="s">
        <v>771</v>
      </c>
      <c r="O5664" s="171" t="s">
        <v>772</v>
      </c>
      <c r="P5664" s="171" t="s">
        <v>770</v>
      </c>
    </row>
    <row r="5665" spans="11:16">
      <c r="K5665" s="339">
        <v>51351</v>
      </c>
      <c r="L5665" s="171" t="s">
        <v>838</v>
      </c>
      <c r="N5665" s="171" t="s">
        <v>771</v>
      </c>
      <c r="O5665" s="171" t="s">
        <v>772</v>
      </c>
      <c r="P5665" s="171" t="s">
        <v>770</v>
      </c>
    </row>
    <row r="5666" spans="11:16">
      <c r="K5666" s="339">
        <v>51352</v>
      </c>
      <c r="L5666" s="171" t="s">
        <v>839</v>
      </c>
      <c r="N5666" s="171" t="s">
        <v>771</v>
      </c>
      <c r="O5666" s="171" t="s">
        <v>772</v>
      </c>
      <c r="P5666" s="171" t="s">
        <v>770</v>
      </c>
    </row>
    <row r="5667" spans="11:16">
      <c r="K5667" s="339">
        <v>51353</v>
      </c>
      <c r="L5667" s="171" t="s">
        <v>840</v>
      </c>
      <c r="N5667" s="171" t="s">
        <v>771</v>
      </c>
      <c r="O5667" s="171" t="s">
        <v>772</v>
      </c>
      <c r="P5667" s="171" t="s">
        <v>770</v>
      </c>
    </row>
    <row r="5668" spans="11:16">
      <c r="K5668" s="339">
        <v>51354</v>
      </c>
      <c r="L5668" s="171" t="s">
        <v>833</v>
      </c>
      <c r="N5668" s="171" t="s">
        <v>770</v>
      </c>
      <c r="O5668" s="171" t="s">
        <v>771</v>
      </c>
      <c r="P5668" s="171" t="s">
        <v>772</v>
      </c>
    </row>
    <row r="5669" spans="11:16">
      <c r="K5669" s="339">
        <v>51355</v>
      </c>
      <c r="L5669" s="171" t="s">
        <v>835</v>
      </c>
      <c r="N5669" s="171" t="s">
        <v>770</v>
      </c>
      <c r="O5669" s="171" t="s">
        <v>771</v>
      </c>
      <c r="P5669" s="171" t="s">
        <v>772</v>
      </c>
    </row>
    <row r="5670" spans="11:16">
      <c r="K5670" s="339">
        <v>51356</v>
      </c>
      <c r="L5670" s="171" t="s">
        <v>836</v>
      </c>
      <c r="N5670" s="171" t="s">
        <v>770</v>
      </c>
      <c r="O5670" s="171" t="s">
        <v>771</v>
      </c>
      <c r="P5670" s="171" t="s">
        <v>772</v>
      </c>
    </row>
    <row r="5671" spans="11:16">
      <c r="K5671" s="339">
        <v>51357</v>
      </c>
      <c r="L5671" s="171" t="s">
        <v>837</v>
      </c>
      <c r="N5671" s="171" t="s">
        <v>770</v>
      </c>
      <c r="O5671" s="171" t="s">
        <v>771</v>
      </c>
      <c r="P5671" s="171" t="s">
        <v>772</v>
      </c>
    </row>
    <row r="5672" spans="11:16">
      <c r="K5672" s="339">
        <v>51358</v>
      </c>
      <c r="L5672" s="171" t="s">
        <v>838</v>
      </c>
      <c r="N5672" s="171" t="s">
        <v>770</v>
      </c>
      <c r="O5672" s="171" t="s">
        <v>771</v>
      </c>
      <c r="P5672" s="171" t="s">
        <v>772</v>
      </c>
    </row>
    <row r="5673" spans="11:16">
      <c r="K5673" s="339">
        <v>51359</v>
      </c>
      <c r="L5673" s="171" t="s">
        <v>839</v>
      </c>
      <c r="N5673" s="171" t="s">
        <v>770</v>
      </c>
      <c r="O5673" s="171" t="s">
        <v>771</v>
      </c>
      <c r="P5673" s="171" t="s">
        <v>772</v>
      </c>
    </row>
    <row r="5674" spans="11:16">
      <c r="K5674" s="339">
        <v>51360</v>
      </c>
      <c r="L5674" s="171" t="s">
        <v>840</v>
      </c>
      <c r="N5674" s="171" t="s">
        <v>770</v>
      </c>
      <c r="O5674" s="171" t="s">
        <v>771</v>
      </c>
      <c r="P5674" s="171" t="s">
        <v>772</v>
      </c>
    </row>
    <row r="5675" spans="11:16">
      <c r="K5675" s="339">
        <v>51361</v>
      </c>
      <c r="L5675" s="171" t="s">
        <v>833</v>
      </c>
      <c r="N5675" s="171" t="s">
        <v>772</v>
      </c>
      <c r="O5675" s="171" t="s">
        <v>770</v>
      </c>
      <c r="P5675" s="171" t="s">
        <v>771</v>
      </c>
    </row>
    <row r="5676" spans="11:16">
      <c r="K5676" s="339">
        <v>51362</v>
      </c>
      <c r="L5676" s="171" t="s">
        <v>835</v>
      </c>
      <c r="N5676" s="171" t="s">
        <v>772</v>
      </c>
      <c r="O5676" s="171" t="s">
        <v>770</v>
      </c>
      <c r="P5676" s="171" t="s">
        <v>771</v>
      </c>
    </row>
    <row r="5677" spans="11:16">
      <c r="K5677" s="339">
        <v>51363</v>
      </c>
      <c r="L5677" s="171" t="s">
        <v>836</v>
      </c>
      <c r="N5677" s="171" t="s">
        <v>772</v>
      </c>
      <c r="O5677" s="171" t="s">
        <v>770</v>
      </c>
      <c r="P5677" s="171" t="s">
        <v>771</v>
      </c>
    </row>
    <row r="5678" spans="11:16">
      <c r="K5678" s="339">
        <v>51364</v>
      </c>
      <c r="L5678" s="171" t="s">
        <v>837</v>
      </c>
      <c r="N5678" s="171" t="s">
        <v>772</v>
      </c>
      <c r="O5678" s="171" t="s">
        <v>770</v>
      </c>
      <c r="P5678" s="171" t="s">
        <v>771</v>
      </c>
    </row>
    <row r="5679" spans="11:16">
      <c r="K5679" s="339">
        <v>51365</v>
      </c>
      <c r="L5679" s="171" t="s">
        <v>838</v>
      </c>
      <c r="N5679" s="171" t="s">
        <v>772</v>
      </c>
      <c r="O5679" s="171" t="s">
        <v>770</v>
      </c>
      <c r="P5679" s="171" t="s">
        <v>771</v>
      </c>
    </row>
    <row r="5680" spans="11:16">
      <c r="K5680" s="339">
        <v>51366</v>
      </c>
      <c r="L5680" s="171" t="s">
        <v>839</v>
      </c>
      <c r="N5680" s="171" t="s">
        <v>772</v>
      </c>
      <c r="O5680" s="171" t="s">
        <v>770</v>
      </c>
      <c r="P5680" s="171" t="s">
        <v>771</v>
      </c>
    </row>
    <row r="5681" spans="11:16">
      <c r="K5681" s="339">
        <v>51367</v>
      </c>
      <c r="L5681" s="171" t="s">
        <v>840</v>
      </c>
      <c r="N5681" s="171" t="s">
        <v>772</v>
      </c>
      <c r="O5681" s="171" t="s">
        <v>770</v>
      </c>
      <c r="P5681" s="171" t="s">
        <v>771</v>
      </c>
    </row>
    <row r="5682" spans="11:16">
      <c r="K5682" s="339">
        <v>51368</v>
      </c>
      <c r="L5682" s="171" t="s">
        <v>833</v>
      </c>
      <c r="N5682" s="171" t="s">
        <v>771</v>
      </c>
      <c r="O5682" s="171" t="s">
        <v>772</v>
      </c>
      <c r="P5682" s="171" t="s">
        <v>770</v>
      </c>
    </row>
    <row r="5683" spans="11:16">
      <c r="K5683" s="339">
        <v>51369</v>
      </c>
      <c r="L5683" s="171" t="s">
        <v>835</v>
      </c>
      <c r="N5683" s="171" t="s">
        <v>771</v>
      </c>
      <c r="O5683" s="171" t="s">
        <v>772</v>
      </c>
      <c r="P5683" s="171" t="s">
        <v>770</v>
      </c>
    </row>
    <row r="5684" spans="11:16">
      <c r="K5684" s="339">
        <v>51370</v>
      </c>
      <c r="L5684" s="171" t="s">
        <v>836</v>
      </c>
      <c r="N5684" s="171" t="s">
        <v>771</v>
      </c>
      <c r="O5684" s="171" t="s">
        <v>772</v>
      </c>
      <c r="P5684" s="171" t="s">
        <v>770</v>
      </c>
    </row>
    <row r="5685" spans="11:16">
      <c r="K5685" s="339">
        <v>51371</v>
      </c>
      <c r="L5685" s="171" t="s">
        <v>837</v>
      </c>
      <c r="N5685" s="171" t="s">
        <v>771</v>
      </c>
      <c r="O5685" s="171" t="s">
        <v>772</v>
      </c>
      <c r="P5685" s="171" t="s">
        <v>770</v>
      </c>
    </row>
    <row r="5686" spans="11:16">
      <c r="K5686" s="339">
        <v>51372</v>
      </c>
      <c r="L5686" s="171" t="s">
        <v>838</v>
      </c>
      <c r="N5686" s="171" t="s">
        <v>771</v>
      </c>
      <c r="O5686" s="171" t="s">
        <v>772</v>
      </c>
      <c r="P5686" s="171" t="s">
        <v>770</v>
      </c>
    </row>
    <row r="5687" spans="11:16">
      <c r="K5687" s="339">
        <v>51373</v>
      </c>
      <c r="L5687" s="171" t="s">
        <v>839</v>
      </c>
      <c r="N5687" s="171" t="s">
        <v>771</v>
      </c>
      <c r="O5687" s="171" t="s">
        <v>772</v>
      </c>
      <c r="P5687" s="171" t="s">
        <v>770</v>
      </c>
    </row>
    <row r="5688" spans="11:16">
      <c r="K5688" s="339">
        <v>51374</v>
      </c>
      <c r="L5688" s="171" t="s">
        <v>840</v>
      </c>
      <c r="N5688" s="171" t="s">
        <v>771</v>
      </c>
      <c r="O5688" s="171" t="s">
        <v>772</v>
      </c>
      <c r="P5688" s="171" t="s">
        <v>770</v>
      </c>
    </row>
    <row r="5689" spans="11:16">
      <c r="K5689" s="339">
        <v>51375</v>
      </c>
      <c r="L5689" s="171" t="s">
        <v>833</v>
      </c>
      <c r="N5689" s="171" t="s">
        <v>770</v>
      </c>
      <c r="O5689" s="171" t="s">
        <v>771</v>
      </c>
      <c r="P5689" s="171" t="s">
        <v>772</v>
      </c>
    </row>
    <row r="5690" spans="11:16">
      <c r="K5690" s="339">
        <v>51376</v>
      </c>
      <c r="L5690" s="171" t="s">
        <v>835</v>
      </c>
      <c r="N5690" s="171" t="s">
        <v>770</v>
      </c>
      <c r="O5690" s="171" t="s">
        <v>771</v>
      </c>
      <c r="P5690" s="171" t="s">
        <v>772</v>
      </c>
    </row>
    <row r="5691" spans="11:16">
      <c r="K5691" s="339">
        <v>51377</v>
      </c>
      <c r="L5691" s="171" t="s">
        <v>836</v>
      </c>
      <c r="N5691" s="171" t="s">
        <v>770</v>
      </c>
      <c r="O5691" s="171" t="s">
        <v>771</v>
      </c>
      <c r="P5691" s="171" t="s">
        <v>772</v>
      </c>
    </row>
    <row r="5692" spans="11:16">
      <c r="K5692" s="339">
        <v>51378</v>
      </c>
      <c r="L5692" s="171" t="s">
        <v>837</v>
      </c>
      <c r="N5692" s="171" t="s">
        <v>770</v>
      </c>
      <c r="O5692" s="171" t="s">
        <v>771</v>
      </c>
      <c r="P5692" s="171" t="s">
        <v>772</v>
      </c>
    </row>
    <row r="5693" spans="11:16">
      <c r="K5693" s="339">
        <v>51379</v>
      </c>
      <c r="L5693" s="171" t="s">
        <v>838</v>
      </c>
      <c r="N5693" s="171" t="s">
        <v>770</v>
      </c>
      <c r="O5693" s="171" t="s">
        <v>771</v>
      </c>
      <c r="P5693" s="171" t="s">
        <v>772</v>
      </c>
    </row>
    <row r="5694" spans="11:16">
      <c r="K5694" s="339">
        <v>51380</v>
      </c>
      <c r="L5694" s="171" t="s">
        <v>839</v>
      </c>
      <c r="N5694" s="171" t="s">
        <v>770</v>
      </c>
      <c r="O5694" s="171" t="s">
        <v>771</v>
      </c>
      <c r="P5694" s="171" t="s">
        <v>772</v>
      </c>
    </row>
    <row r="5695" spans="11:16">
      <c r="K5695" s="339">
        <v>51381</v>
      </c>
      <c r="L5695" s="171" t="s">
        <v>840</v>
      </c>
      <c r="N5695" s="171" t="s">
        <v>770</v>
      </c>
      <c r="O5695" s="171" t="s">
        <v>771</v>
      </c>
      <c r="P5695" s="171" t="s">
        <v>772</v>
      </c>
    </row>
    <row r="5696" spans="11:16">
      <c r="K5696" s="339">
        <v>51382</v>
      </c>
      <c r="L5696" s="171" t="s">
        <v>833</v>
      </c>
      <c r="N5696" s="171" t="s">
        <v>772</v>
      </c>
      <c r="O5696" s="171" t="s">
        <v>770</v>
      </c>
      <c r="P5696" s="171" t="s">
        <v>771</v>
      </c>
    </row>
    <row r="5697" spans="11:16">
      <c r="K5697" s="339">
        <v>51383</v>
      </c>
      <c r="L5697" s="171" t="s">
        <v>835</v>
      </c>
      <c r="N5697" s="171" t="s">
        <v>772</v>
      </c>
      <c r="O5697" s="171" t="s">
        <v>770</v>
      </c>
      <c r="P5697" s="171" t="s">
        <v>771</v>
      </c>
    </row>
    <row r="5698" spans="11:16">
      <c r="K5698" s="339">
        <v>51384</v>
      </c>
      <c r="L5698" s="171" t="s">
        <v>836</v>
      </c>
      <c r="N5698" s="171" t="s">
        <v>772</v>
      </c>
      <c r="O5698" s="171" t="s">
        <v>770</v>
      </c>
      <c r="P5698" s="171" t="s">
        <v>771</v>
      </c>
    </row>
    <row r="5699" spans="11:16">
      <c r="K5699" s="339">
        <v>51385</v>
      </c>
      <c r="L5699" s="171" t="s">
        <v>837</v>
      </c>
      <c r="N5699" s="171" t="s">
        <v>772</v>
      </c>
      <c r="O5699" s="171" t="s">
        <v>770</v>
      </c>
      <c r="P5699" s="171" t="s">
        <v>771</v>
      </c>
    </row>
    <row r="5700" spans="11:16">
      <c r="K5700" s="339">
        <v>51386</v>
      </c>
      <c r="L5700" s="171" t="s">
        <v>838</v>
      </c>
      <c r="N5700" s="171" t="s">
        <v>772</v>
      </c>
      <c r="O5700" s="171" t="s">
        <v>770</v>
      </c>
      <c r="P5700" s="171" t="s">
        <v>771</v>
      </c>
    </row>
    <row r="5701" spans="11:16">
      <c r="K5701" s="339">
        <v>51387</v>
      </c>
      <c r="L5701" s="171" t="s">
        <v>839</v>
      </c>
      <c r="N5701" s="171" t="s">
        <v>772</v>
      </c>
      <c r="O5701" s="171" t="s">
        <v>770</v>
      </c>
      <c r="P5701" s="171" t="s">
        <v>771</v>
      </c>
    </row>
    <row r="5702" spans="11:16">
      <c r="K5702" s="339">
        <v>51388</v>
      </c>
      <c r="L5702" s="171" t="s">
        <v>840</v>
      </c>
      <c r="N5702" s="171" t="s">
        <v>772</v>
      </c>
      <c r="O5702" s="171" t="s">
        <v>770</v>
      </c>
      <c r="P5702" s="171" t="s">
        <v>771</v>
      </c>
    </row>
    <row r="5703" spans="11:16">
      <c r="K5703" s="339">
        <v>51389</v>
      </c>
      <c r="L5703" s="171" t="s">
        <v>833</v>
      </c>
      <c r="N5703" s="171" t="s">
        <v>771</v>
      </c>
      <c r="O5703" s="171" t="s">
        <v>772</v>
      </c>
      <c r="P5703" s="171" t="s">
        <v>770</v>
      </c>
    </row>
    <row r="5704" spans="11:16">
      <c r="K5704" s="339">
        <v>51390</v>
      </c>
      <c r="L5704" s="171" t="s">
        <v>835</v>
      </c>
      <c r="N5704" s="171" t="s">
        <v>771</v>
      </c>
      <c r="O5704" s="171" t="s">
        <v>772</v>
      </c>
      <c r="P5704" s="171" t="s">
        <v>770</v>
      </c>
    </row>
    <row r="5705" spans="11:16">
      <c r="K5705" s="339">
        <v>51391</v>
      </c>
      <c r="L5705" s="171" t="s">
        <v>836</v>
      </c>
      <c r="N5705" s="171" t="s">
        <v>771</v>
      </c>
      <c r="O5705" s="171" t="s">
        <v>772</v>
      </c>
      <c r="P5705" s="171" t="s">
        <v>770</v>
      </c>
    </row>
    <row r="5706" spans="11:16">
      <c r="K5706" s="339">
        <v>51392</v>
      </c>
      <c r="L5706" s="171" t="s">
        <v>837</v>
      </c>
      <c r="N5706" s="171" t="s">
        <v>771</v>
      </c>
      <c r="O5706" s="171" t="s">
        <v>772</v>
      </c>
      <c r="P5706" s="171" t="s">
        <v>770</v>
      </c>
    </row>
    <row r="5707" spans="11:16">
      <c r="K5707" s="339">
        <v>51393</v>
      </c>
      <c r="L5707" s="171" t="s">
        <v>838</v>
      </c>
      <c r="N5707" s="171" t="s">
        <v>771</v>
      </c>
      <c r="O5707" s="171" t="s">
        <v>772</v>
      </c>
      <c r="P5707" s="171" t="s">
        <v>770</v>
      </c>
    </row>
    <row r="5708" spans="11:16">
      <c r="K5708" s="339">
        <v>51394</v>
      </c>
      <c r="L5708" s="171" t="s">
        <v>839</v>
      </c>
      <c r="N5708" s="171" t="s">
        <v>771</v>
      </c>
      <c r="O5708" s="171" t="s">
        <v>772</v>
      </c>
      <c r="P5708" s="171" t="s">
        <v>770</v>
      </c>
    </row>
    <row r="5709" spans="11:16">
      <c r="K5709" s="339">
        <v>51395</v>
      </c>
      <c r="L5709" s="171" t="s">
        <v>840</v>
      </c>
      <c r="N5709" s="171" t="s">
        <v>771</v>
      </c>
      <c r="O5709" s="171" t="s">
        <v>772</v>
      </c>
      <c r="P5709" s="171" t="s">
        <v>770</v>
      </c>
    </row>
    <row r="5710" spans="11:16">
      <c r="K5710" s="339">
        <v>51396</v>
      </c>
      <c r="L5710" s="171" t="s">
        <v>833</v>
      </c>
      <c r="N5710" s="171" t="s">
        <v>770</v>
      </c>
      <c r="O5710" s="171" t="s">
        <v>771</v>
      </c>
      <c r="P5710" s="171" t="s">
        <v>772</v>
      </c>
    </row>
    <row r="5711" spans="11:16">
      <c r="K5711" s="339">
        <v>51397</v>
      </c>
      <c r="L5711" s="171" t="s">
        <v>835</v>
      </c>
      <c r="N5711" s="171" t="s">
        <v>770</v>
      </c>
      <c r="O5711" s="171" t="s">
        <v>771</v>
      </c>
      <c r="P5711" s="171" t="s">
        <v>772</v>
      </c>
    </row>
    <row r="5712" spans="11:16">
      <c r="K5712" s="339">
        <v>51398</v>
      </c>
      <c r="L5712" s="171" t="s">
        <v>836</v>
      </c>
      <c r="N5712" s="171" t="s">
        <v>770</v>
      </c>
      <c r="O5712" s="171" t="s">
        <v>771</v>
      </c>
      <c r="P5712" s="171" t="s">
        <v>772</v>
      </c>
    </row>
    <row r="5713" spans="11:16">
      <c r="K5713" s="339">
        <v>51399</v>
      </c>
      <c r="L5713" s="171" t="s">
        <v>837</v>
      </c>
      <c r="N5713" s="171" t="s">
        <v>770</v>
      </c>
      <c r="O5713" s="171" t="s">
        <v>771</v>
      </c>
      <c r="P5713" s="171" t="s">
        <v>772</v>
      </c>
    </row>
    <row r="5714" spans="11:16">
      <c r="K5714" s="339">
        <v>51400</v>
      </c>
      <c r="L5714" s="171" t="s">
        <v>838</v>
      </c>
      <c r="N5714" s="171" t="s">
        <v>770</v>
      </c>
      <c r="O5714" s="171" t="s">
        <v>771</v>
      </c>
      <c r="P5714" s="171" t="s">
        <v>772</v>
      </c>
    </row>
    <row r="5715" spans="11:16">
      <c r="K5715" s="339">
        <v>51401</v>
      </c>
      <c r="L5715" s="171" t="s">
        <v>839</v>
      </c>
      <c r="N5715" s="171" t="s">
        <v>770</v>
      </c>
      <c r="O5715" s="171" t="s">
        <v>771</v>
      </c>
      <c r="P5715" s="171" t="s">
        <v>772</v>
      </c>
    </row>
    <row r="5716" spans="11:16">
      <c r="K5716" s="339">
        <v>51402</v>
      </c>
      <c r="L5716" s="171" t="s">
        <v>840</v>
      </c>
      <c r="N5716" s="171" t="s">
        <v>770</v>
      </c>
      <c r="O5716" s="171" t="s">
        <v>771</v>
      </c>
      <c r="P5716" s="171" t="s">
        <v>772</v>
      </c>
    </row>
    <row r="5717" spans="11:16">
      <c r="K5717" s="339">
        <v>51403</v>
      </c>
      <c r="L5717" s="171" t="s">
        <v>833</v>
      </c>
      <c r="N5717" s="171" t="s">
        <v>772</v>
      </c>
      <c r="O5717" s="171" t="s">
        <v>770</v>
      </c>
      <c r="P5717" s="171" t="s">
        <v>771</v>
      </c>
    </row>
    <row r="5718" spans="11:16">
      <c r="K5718" s="339">
        <v>51404</v>
      </c>
      <c r="L5718" s="171" t="s">
        <v>835</v>
      </c>
      <c r="N5718" s="171" t="s">
        <v>772</v>
      </c>
      <c r="O5718" s="171" t="s">
        <v>770</v>
      </c>
      <c r="P5718" s="171" t="s">
        <v>771</v>
      </c>
    </row>
    <row r="5719" spans="11:16">
      <c r="K5719" s="339">
        <v>51405</v>
      </c>
      <c r="L5719" s="171" t="s">
        <v>836</v>
      </c>
      <c r="N5719" s="171" t="s">
        <v>772</v>
      </c>
      <c r="O5719" s="171" t="s">
        <v>770</v>
      </c>
      <c r="P5719" s="171" t="s">
        <v>771</v>
      </c>
    </row>
    <row r="5720" spans="11:16">
      <c r="K5720" s="339">
        <v>51406</v>
      </c>
      <c r="L5720" s="171" t="s">
        <v>837</v>
      </c>
      <c r="N5720" s="171" t="s">
        <v>772</v>
      </c>
      <c r="O5720" s="171" t="s">
        <v>770</v>
      </c>
      <c r="P5720" s="171" t="s">
        <v>771</v>
      </c>
    </row>
    <row r="5721" spans="11:16">
      <c r="K5721" s="339">
        <v>51407</v>
      </c>
      <c r="L5721" s="171" t="s">
        <v>838</v>
      </c>
      <c r="N5721" s="171" t="s">
        <v>772</v>
      </c>
      <c r="O5721" s="171" t="s">
        <v>770</v>
      </c>
      <c r="P5721" s="171" t="s">
        <v>771</v>
      </c>
    </row>
    <row r="5722" spans="11:16">
      <c r="K5722" s="339">
        <v>51408</v>
      </c>
      <c r="L5722" s="171" t="s">
        <v>839</v>
      </c>
      <c r="N5722" s="171" t="s">
        <v>772</v>
      </c>
      <c r="O5722" s="171" t="s">
        <v>770</v>
      </c>
      <c r="P5722" s="171" t="s">
        <v>771</v>
      </c>
    </row>
    <row r="5723" spans="11:16">
      <c r="K5723" s="339">
        <v>51409</v>
      </c>
      <c r="L5723" s="171" t="s">
        <v>840</v>
      </c>
      <c r="N5723" s="171" t="s">
        <v>772</v>
      </c>
      <c r="O5723" s="171" t="s">
        <v>770</v>
      </c>
      <c r="P5723" s="171" t="s">
        <v>771</v>
      </c>
    </row>
    <row r="5724" spans="11:16">
      <c r="K5724" s="339">
        <v>51410</v>
      </c>
      <c r="L5724" s="171" t="s">
        <v>833</v>
      </c>
      <c r="N5724" s="171" t="s">
        <v>771</v>
      </c>
      <c r="O5724" s="171" t="s">
        <v>772</v>
      </c>
      <c r="P5724" s="171" t="s">
        <v>770</v>
      </c>
    </row>
    <row r="5725" spans="11:16">
      <c r="K5725" s="339">
        <v>51411</v>
      </c>
      <c r="L5725" s="171" t="s">
        <v>835</v>
      </c>
      <c r="N5725" s="171" t="s">
        <v>771</v>
      </c>
      <c r="O5725" s="171" t="s">
        <v>772</v>
      </c>
      <c r="P5725" s="171" t="s">
        <v>770</v>
      </c>
    </row>
    <row r="5726" spans="11:16">
      <c r="K5726" s="339">
        <v>51412</v>
      </c>
      <c r="L5726" s="171" t="s">
        <v>836</v>
      </c>
      <c r="N5726" s="171" t="s">
        <v>771</v>
      </c>
      <c r="O5726" s="171" t="s">
        <v>772</v>
      </c>
      <c r="P5726" s="171" t="s">
        <v>770</v>
      </c>
    </row>
    <row r="5727" spans="11:16">
      <c r="K5727" s="339">
        <v>51413</v>
      </c>
      <c r="L5727" s="171" t="s">
        <v>837</v>
      </c>
      <c r="N5727" s="171" t="s">
        <v>771</v>
      </c>
      <c r="O5727" s="171" t="s">
        <v>772</v>
      </c>
      <c r="P5727" s="171" t="s">
        <v>770</v>
      </c>
    </row>
    <row r="5728" spans="11:16">
      <c r="K5728" s="339">
        <v>51414</v>
      </c>
      <c r="L5728" s="171" t="s">
        <v>838</v>
      </c>
      <c r="N5728" s="171" t="s">
        <v>771</v>
      </c>
      <c r="O5728" s="171" t="s">
        <v>772</v>
      </c>
      <c r="P5728" s="171" t="s">
        <v>770</v>
      </c>
    </row>
    <row r="5729" spans="11:16">
      <c r="K5729" s="339">
        <v>51415</v>
      </c>
      <c r="L5729" s="171" t="s">
        <v>839</v>
      </c>
      <c r="N5729" s="171" t="s">
        <v>771</v>
      </c>
      <c r="O5729" s="171" t="s">
        <v>772</v>
      </c>
      <c r="P5729" s="171" t="s">
        <v>770</v>
      </c>
    </row>
    <row r="5730" spans="11:16">
      <c r="K5730" s="339">
        <v>51416</v>
      </c>
      <c r="L5730" s="171" t="s">
        <v>840</v>
      </c>
      <c r="N5730" s="171" t="s">
        <v>771</v>
      </c>
      <c r="O5730" s="171" t="s">
        <v>772</v>
      </c>
      <c r="P5730" s="171" t="s">
        <v>770</v>
      </c>
    </row>
    <row r="5731" spans="11:16">
      <c r="K5731" s="339">
        <v>51417</v>
      </c>
      <c r="L5731" s="171" t="s">
        <v>833</v>
      </c>
      <c r="N5731" s="171" t="s">
        <v>770</v>
      </c>
      <c r="O5731" s="171" t="s">
        <v>771</v>
      </c>
      <c r="P5731" s="171" t="s">
        <v>772</v>
      </c>
    </row>
    <row r="5732" spans="11:16">
      <c r="K5732" s="339">
        <v>51418</v>
      </c>
      <c r="L5732" s="171" t="s">
        <v>835</v>
      </c>
      <c r="N5732" s="171" t="s">
        <v>770</v>
      </c>
      <c r="O5732" s="171" t="s">
        <v>771</v>
      </c>
      <c r="P5732" s="171" t="s">
        <v>772</v>
      </c>
    </row>
    <row r="5733" spans="11:16">
      <c r="K5733" s="339">
        <v>51419</v>
      </c>
      <c r="L5733" s="171" t="s">
        <v>836</v>
      </c>
      <c r="N5733" s="171" t="s">
        <v>770</v>
      </c>
      <c r="O5733" s="171" t="s">
        <v>771</v>
      </c>
      <c r="P5733" s="171" t="s">
        <v>772</v>
      </c>
    </row>
    <row r="5734" spans="11:16">
      <c r="K5734" s="339">
        <v>51420</v>
      </c>
      <c r="L5734" s="171" t="s">
        <v>837</v>
      </c>
      <c r="N5734" s="171" t="s">
        <v>770</v>
      </c>
      <c r="O5734" s="171" t="s">
        <v>771</v>
      </c>
      <c r="P5734" s="171" t="s">
        <v>772</v>
      </c>
    </row>
    <row r="5735" spans="11:16">
      <c r="K5735" s="339">
        <v>51421</v>
      </c>
      <c r="L5735" s="171" t="s">
        <v>838</v>
      </c>
      <c r="N5735" s="171" t="s">
        <v>770</v>
      </c>
      <c r="O5735" s="171" t="s">
        <v>771</v>
      </c>
      <c r="P5735" s="171" t="s">
        <v>772</v>
      </c>
    </row>
    <row r="5736" spans="11:16">
      <c r="K5736" s="339">
        <v>51422</v>
      </c>
      <c r="L5736" s="171" t="s">
        <v>839</v>
      </c>
      <c r="N5736" s="171" t="s">
        <v>770</v>
      </c>
      <c r="O5736" s="171" t="s">
        <v>771</v>
      </c>
      <c r="P5736" s="171" t="s">
        <v>772</v>
      </c>
    </row>
    <row r="5737" spans="11:16">
      <c r="K5737" s="339">
        <v>51423</v>
      </c>
      <c r="L5737" s="171" t="s">
        <v>840</v>
      </c>
      <c r="N5737" s="171" t="s">
        <v>770</v>
      </c>
      <c r="O5737" s="171" t="s">
        <v>771</v>
      </c>
      <c r="P5737" s="171" t="s">
        <v>772</v>
      </c>
    </row>
    <row r="5738" spans="11:16">
      <c r="K5738" s="339">
        <v>51424</v>
      </c>
      <c r="L5738" s="171" t="s">
        <v>833</v>
      </c>
      <c r="N5738" s="171" t="s">
        <v>772</v>
      </c>
      <c r="O5738" s="171" t="s">
        <v>770</v>
      </c>
      <c r="P5738" s="171" t="s">
        <v>771</v>
      </c>
    </row>
    <row r="5739" spans="11:16">
      <c r="K5739" s="339">
        <v>51425</v>
      </c>
      <c r="L5739" s="171" t="s">
        <v>835</v>
      </c>
      <c r="N5739" s="171" t="s">
        <v>772</v>
      </c>
      <c r="O5739" s="171" t="s">
        <v>770</v>
      </c>
      <c r="P5739" s="171" t="s">
        <v>771</v>
      </c>
    </row>
    <row r="5740" spans="11:16">
      <c r="K5740" s="339">
        <v>51426</v>
      </c>
      <c r="L5740" s="171" t="s">
        <v>836</v>
      </c>
      <c r="N5740" s="171" t="s">
        <v>772</v>
      </c>
      <c r="O5740" s="171" t="s">
        <v>770</v>
      </c>
      <c r="P5740" s="171" t="s">
        <v>771</v>
      </c>
    </row>
    <row r="5741" spans="11:16">
      <c r="K5741" s="339">
        <v>51427</v>
      </c>
      <c r="L5741" s="171" t="s">
        <v>837</v>
      </c>
      <c r="N5741" s="171" t="s">
        <v>772</v>
      </c>
      <c r="O5741" s="171" t="s">
        <v>770</v>
      </c>
      <c r="P5741" s="171" t="s">
        <v>771</v>
      </c>
    </row>
    <row r="5742" spans="11:16">
      <c r="K5742" s="339">
        <v>51428</v>
      </c>
      <c r="L5742" s="171" t="s">
        <v>838</v>
      </c>
      <c r="N5742" s="171" t="s">
        <v>772</v>
      </c>
      <c r="O5742" s="171" t="s">
        <v>770</v>
      </c>
      <c r="P5742" s="171" t="s">
        <v>771</v>
      </c>
    </row>
    <row r="5743" spans="11:16">
      <c r="K5743" s="339">
        <v>51429</v>
      </c>
      <c r="L5743" s="171" t="s">
        <v>839</v>
      </c>
      <c r="N5743" s="171" t="s">
        <v>772</v>
      </c>
      <c r="O5743" s="171" t="s">
        <v>770</v>
      </c>
      <c r="P5743" s="171" t="s">
        <v>771</v>
      </c>
    </row>
    <row r="5744" spans="11:16">
      <c r="K5744" s="339">
        <v>51430</v>
      </c>
      <c r="L5744" s="171" t="s">
        <v>840</v>
      </c>
      <c r="N5744" s="171" t="s">
        <v>772</v>
      </c>
      <c r="O5744" s="171" t="s">
        <v>770</v>
      </c>
      <c r="P5744" s="171" t="s">
        <v>771</v>
      </c>
    </row>
    <row r="5745" spans="11:16">
      <c r="K5745" s="339">
        <v>51431</v>
      </c>
      <c r="L5745" s="171" t="s">
        <v>833</v>
      </c>
      <c r="N5745" s="171" t="s">
        <v>771</v>
      </c>
      <c r="O5745" s="171" t="s">
        <v>772</v>
      </c>
      <c r="P5745" s="171" t="s">
        <v>770</v>
      </c>
    </row>
    <row r="5746" spans="11:16">
      <c r="K5746" s="339">
        <v>51432</v>
      </c>
      <c r="L5746" s="171" t="s">
        <v>835</v>
      </c>
      <c r="N5746" s="171" t="s">
        <v>771</v>
      </c>
      <c r="O5746" s="171" t="s">
        <v>772</v>
      </c>
      <c r="P5746" s="171" t="s">
        <v>770</v>
      </c>
    </row>
    <row r="5747" spans="11:16">
      <c r="K5747" s="339">
        <v>51433</v>
      </c>
      <c r="L5747" s="171" t="s">
        <v>836</v>
      </c>
      <c r="N5747" s="171" t="s">
        <v>771</v>
      </c>
      <c r="O5747" s="171" t="s">
        <v>772</v>
      </c>
      <c r="P5747" s="171" t="s">
        <v>770</v>
      </c>
    </row>
    <row r="5748" spans="11:16">
      <c r="K5748" s="339">
        <v>51434</v>
      </c>
      <c r="L5748" s="171" t="s">
        <v>837</v>
      </c>
      <c r="N5748" s="171" t="s">
        <v>771</v>
      </c>
      <c r="O5748" s="171" t="s">
        <v>772</v>
      </c>
      <c r="P5748" s="171" t="s">
        <v>770</v>
      </c>
    </row>
    <row r="5749" spans="11:16">
      <c r="K5749" s="339">
        <v>51435</v>
      </c>
      <c r="L5749" s="171" t="s">
        <v>838</v>
      </c>
      <c r="N5749" s="171" t="s">
        <v>771</v>
      </c>
      <c r="O5749" s="171" t="s">
        <v>772</v>
      </c>
      <c r="P5749" s="171" t="s">
        <v>770</v>
      </c>
    </row>
    <row r="5750" spans="11:16">
      <c r="K5750" s="339">
        <v>51436</v>
      </c>
      <c r="L5750" s="171" t="s">
        <v>839</v>
      </c>
      <c r="N5750" s="171" t="s">
        <v>771</v>
      </c>
      <c r="O5750" s="171" t="s">
        <v>772</v>
      </c>
      <c r="P5750" s="171" t="s">
        <v>770</v>
      </c>
    </row>
    <row r="5751" spans="11:16">
      <c r="K5751" s="339">
        <v>51437</v>
      </c>
      <c r="L5751" s="171" t="s">
        <v>840</v>
      </c>
      <c r="N5751" s="171" t="s">
        <v>771</v>
      </c>
      <c r="O5751" s="171" t="s">
        <v>772</v>
      </c>
      <c r="P5751" s="171" t="s">
        <v>770</v>
      </c>
    </row>
    <row r="5752" spans="11:16">
      <c r="K5752" s="339">
        <v>51438</v>
      </c>
      <c r="L5752" s="171" t="s">
        <v>833</v>
      </c>
      <c r="N5752" s="171" t="s">
        <v>770</v>
      </c>
      <c r="O5752" s="171" t="s">
        <v>771</v>
      </c>
      <c r="P5752" s="171" t="s">
        <v>772</v>
      </c>
    </row>
    <row r="5753" spans="11:16">
      <c r="K5753" s="339">
        <v>51439</v>
      </c>
      <c r="L5753" s="171" t="s">
        <v>835</v>
      </c>
      <c r="N5753" s="171" t="s">
        <v>770</v>
      </c>
      <c r="O5753" s="171" t="s">
        <v>771</v>
      </c>
      <c r="P5753" s="171" t="s">
        <v>772</v>
      </c>
    </row>
    <row r="5754" spans="11:16">
      <c r="K5754" s="339">
        <v>51440</v>
      </c>
      <c r="L5754" s="171" t="s">
        <v>836</v>
      </c>
      <c r="N5754" s="171" t="s">
        <v>770</v>
      </c>
      <c r="O5754" s="171" t="s">
        <v>771</v>
      </c>
      <c r="P5754" s="171" t="s">
        <v>772</v>
      </c>
    </row>
    <row r="5755" spans="11:16">
      <c r="K5755" s="339">
        <v>51441</v>
      </c>
      <c r="L5755" s="171" t="s">
        <v>837</v>
      </c>
      <c r="N5755" s="171" t="s">
        <v>770</v>
      </c>
      <c r="O5755" s="171" t="s">
        <v>771</v>
      </c>
      <c r="P5755" s="171" t="s">
        <v>772</v>
      </c>
    </row>
    <row r="5756" spans="11:16">
      <c r="K5756" s="339">
        <v>51442</v>
      </c>
      <c r="L5756" s="171" t="s">
        <v>838</v>
      </c>
      <c r="N5756" s="171" t="s">
        <v>770</v>
      </c>
      <c r="O5756" s="171" t="s">
        <v>771</v>
      </c>
      <c r="P5756" s="171" t="s">
        <v>772</v>
      </c>
    </row>
    <row r="5757" spans="11:16">
      <c r="K5757" s="339">
        <v>51443</v>
      </c>
      <c r="L5757" s="171" t="s">
        <v>839</v>
      </c>
      <c r="N5757" s="171" t="s">
        <v>770</v>
      </c>
      <c r="O5757" s="171" t="s">
        <v>771</v>
      </c>
      <c r="P5757" s="171" t="s">
        <v>772</v>
      </c>
    </row>
    <row r="5758" spans="11:16">
      <c r="K5758" s="339">
        <v>51444</v>
      </c>
      <c r="L5758" s="171" t="s">
        <v>840</v>
      </c>
      <c r="N5758" s="171" t="s">
        <v>770</v>
      </c>
      <c r="O5758" s="171" t="s">
        <v>771</v>
      </c>
      <c r="P5758" s="171" t="s">
        <v>772</v>
      </c>
    </row>
    <row r="5759" spans="11:16">
      <c r="K5759" s="339">
        <v>51445</v>
      </c>
      <c r="L5759" s="171" t="s">
        <v>833</v>
      </c>
      <c r="N5759" s="171" t="s">
        <v>772</v>
      </c>
      <c r="O5759" s="171" t="s">
        <v>770</v>
      </c>
      <c r="P5759" s="171" t="s">
        <v>771</v>
      </c>
    </row>
    <row r="5760" spans="11:16">
      <c r="K5760" s="339">
        <v>51446</v>
      </c>
      <c r="L5760" s="171" t="s">
        <v>835</v>
      </c>
      <c r="N5760" s="171" t="s">
        <v>772</v>
      </c>
      <c r="O5760" s="171" t="s">
        <v>770</v>
      </c>
      <c r="P5760" s="171" t="s">
        <v>771</v>
      </c>
    </row>
    <row r="5761" spans="11:16">
      <c r="K5761" s="339">
        <v>51447</v>
      </c>
      <c r="L5761" s="171" t="s">
        <v>836</v>
      </c>
      <c r="N5761" s="171" t="s">
        <v>772</v>
      </c>
      <c r="O5761" s="171" t="s">
        <v>770</v>
      </c>
      <c r="P5761" s="171" t="s">
        <v>771</v>
      </c>
    </row>
    <row r="5762" spans="11:16">
      <c r="K5762" s="339">
        <v>51448</v>
      </c>
      <c r="L5762" s="171" t="s">
        <v>837</v>
      </c>
      <c r="N5762" s="171" t="s">
        <v>772</v>
      </c>
      <c r="O5762" s="171" t="s">
        <v>770</v>
      </c>
      <c r="P5762" s="171" t="s">
        <v>771</v>
      </c>
    </row>
    <row r="5763" spans="11:16">
      <c r="K5763" s="339">
        <v>51449</v>
      </c>
      <c r="L5763" s="171" t="s">
        <v>838</v>
      </c>
      <c r="N5763" s="171" t="s">
        <v>772</v>
      </c>
      <c r="O5763" s="171" t="s">
        <v>770</v>
      </c>
      <c r="P5763" s="171" t="s">
        <v>771</v>
      </c>
    </row>
    <row r="5764" spans="11:16">
      <c r="K5764" s="339">
        <v>51450</v>
      </c>
      <c r="L5764" s="171" t="s">
        <v>839</v>
      </c>
      <c r="N5764" s="171" t="s">
        <v>772</v>
      </c>
      <c r="O5764" s="171" t="s">
        <v>770</v>
      </c>
      <c r="P5764" s="171" t="s">
        <v>771</v>
      </c>
    </row>
    <row r="5765" spans="11:16">
      <c r="K5765" s="339">
        <v>51451</v>
      </c>
      <c r="L5765" s="171" t="s">
        <v>840</v>
      </c>
      <c r="N5765" s="171" t="s">
        <v>772</v>
      </c>
      <c r="O5765" s="171" t="s">
        <v>770</v>
      </c>
      <c r="P5765" s="171" t="s">
        <v>771</v>
      </c>
    </row>
    <row r="5766" spans="11:16">
      <c r="K5766" s="339">
        <v>51452</v>
      </c>
      <c r="L5766" s="171" t="s">
        <v>833</v>
      </c>
      <c r="N5766" s="171" t="s">
        <v>771</v>
      </c>
      <c r="O5766" s="171" t="s">
        <v>772</v>
      </c>
      <c r="P5766" s="171" t="s">
        <v>770</v>
      </c>
    </row>
    <row r="5767" spans="11:16">
      <c r="K5767" s="339">
        <v>51453</v>
      </c>
      <c r="L5767" s="171" t="s">
        <v>835</v>
      </c>
      <c r="N5767" s="171" t="s">
        <v>771</v>
      </c>
      <c r="O5767" s="171" t="s">
        <v>772</v>
      </c>
      <c r="P5767" s="171" t="s">
        <v>770</v>
      </c>
    </row>
    <row r="5768" spans="11:16">
      <c r="K5768" s="339">
        <v>51454</v>
      </c>
      <c r="L5768" s="171" t="s">
        <v>836</v>
      </c>
      <c r="N5768" s="171" t="s">
        <v>771</v>
      </c>
      <c r="O5768" s="171" t="s">
        <v>772</v>
      </c>
      <c r="P5768" s="171" t="s">
        <v>770</v>
      </c>
    </row>
    <row r="5769" spans="11:16">
      <c r="K5769" s="339">
        <v>51455</v>
      </c>
      <c r="L5769" s="171" t="s">
        <v>837</v>
      </c>
      <c r="N5769" s="171" t="s">
        <v>771</v>
      </c>
      <c r="O5769" s="171" t="s">
        <v>772</v>
      </c>
      <c r="P5769" s="171" t="s">
        <v>770</v>
      </c>
    </row>
    <row r="5770" spans="11:16">
      <c r="K5770" s="339">
        <v>51456</v>
      </c>
      <c r="L5770" s="171" t="s">
        <v>838</v>
      </c>
      <c r="N5770" s="171" t="s">
        <v>771</v>
      </c>
      <c r="O5770" s="171" t="s">
        <v>772</v>
      </c>
      <c r="P5770" s="171" t="s">
        <v>770</v>
      </c>
    </row>
    <row r="5771" spans="11:16">
      <c r="K5771" s="339">
        <v>51457</v>
      </c>
      <c r="L5771" s="171" t="s">
        <v>839</v>
      </c>
      <c r="N5771" s="171" t="s">
        <v>771</v>
      </c>
      <c r="O5771" s="171" t="s">
        <v>772</v>
      </c>
      <c r="P5771" s="171" t="s">
        <v>770</v>
      </c>
    </row>
    <row r="5772" spans="11:16">
      <c r="K5772" s="339">
        <v>51458</v>
      </c>
      <c r="L5772" s="171" t="s">
        <v>840</v>
      </c>
      <c r="N5772" s="171" t="s">
        <v>771</v>
      </c>
      <c r="O5772" s="171" t="s">
        <v>772</v>
      </c>
      <c r="P5772" s="171" t="s">
        <v>770</v>
      </c>
    </row>
    <row r="5773" spans="11:16">
      <c r="K5773" s="339">
        <v>51459</v>
      </c>
      <c r="L5773" s="171" t="s">
        <v>833</v>
      </c>
      <c r="N5773" s="171" t="s">
        <v>770</v>
      </c>
      <c r="O5773" s="171" t="s">
        <v>771</v>
      </c>
      <c r="P5773" s="171" t="s">
        <v>772</v>
      </c>
    </row>
    <row r="5774" spans="11:16">
      <c r="K5774" s="339">
        <v>51460</v>
      </c>
      <c r="L5774" s="171" t="s">
        <v>835</v>
      </c>
      <c r="N5774" s="171" t="s">
        <v>770</v>
      </c>
      <c r="O5774" s="171" t="s">
        <v>771</v>
      </c>
      <c r="P5774" s="171" t="s">
        <v>772</v>
      </c>
    </row>
    <row r="5775" spans="11:16">
      <c r="K5775" s="339">
        <v>51461</v>
      </c>
      <c r="L5775" s="171" t="s">
        <v>836</v>
      </c>
      <c r="N5775" s="171" t="s">
        <v>770</v>
      </c>
      <c r="O5775" s="171" t="s">
        <v>771</v>
      </c>
      <c r="P5775" s="171" t="s">
        <v>772</v>
      </c>
    </row>
    <row r="5776" spans="11:16">
      <c r="K5776" s="339">
        <v>51462</v>
      </c>
      <c r="L5776" s="171" t="s">
        <v>837</v>
      </c>
      <c r="N5776" s="171" t="s">
        <v>770</v>
      </c>
      <c r="O5776" s="171" t="s">
        <v>771</v>
      </c>
      <c r="P5776" s="171" t="s">
        <v>772</v>
      </c>
    </row>
    <row r="5777" spans="11:16">
      <c r="K5777" s="339">
        <v>51463</v>
      </c>
      <c r="L5777" s="171" t="s">
        <v>838</v>
      </c>
      <c r="N5777" s="171" t="s">
        <v>770</v>
      </c>
      <c r="O5777" s="171" t="s">
        <v>771</v>
      </c>
      <c r="P5777" s="171" t="s">
        <v>772</v>
      </c>
    </row>
    <row r="5778" spans="11:16">
      <c r="K5778" s="339">
        <v>51464</v>
      </c>
      <c r="L5778" s="171" t="s">
        <v>839</v>
      </c>
      <c r="N5778" s="171" t="s">
        <v>770</v>
      </c>
      <c r="O5778" s="171" t="s">
        <v>771</v>
      </c>
      <c r="P5778" s="171" t="s">
        <v>772</v>
      </c>
    </row>
    <row r="5779" spans="11:16">
      <c r="K5779" s="339">
        <v>51465</v>
      </c>
      <c r="L5779" s="171" t="s">
        <v>840</v>
      </c>
      <c r="N5779" s="171" t="s">
        <v>770</v>
      </c>
      <c r="O5779" s="171" t="s">
        <v>771</v>
      </c>
      <c r="P5779" s="171" t="s">
        <v>772</v>
      </c>
    </row>
    <row r="5780" spans="11:16">
      <c r="K5780" s="339">
        <v>51466</v>
      </c>
      <c r="L5780" s="171" t="s">
        <v>833</v>
      </c>
      <c r="N5780" s="171" t="s">
        <v>772</v>
      </c>
      <c r="O5780" s="171" t="s">
        <v>770</v>
      </c>
      <c r="P5780" s="171" t="s">
        <v>771</v>
      </c>
    </row>
    <row r="5781" spans="11:16">
      <c r="K5781" s="339">
        <v>51467</v>
      </c>
      <c r="L5781" s="171" t="s">
        <v>835</v>
      </c>
      <c r="N5781" s="171" t="s">
        <v>772</v>
      </c>
      <c r="O5781" s="171" t="s">
        <v>770</v>
      </c>
      <c r="P5781" s="171" t="s">
        <v>771</v>
      </c>
    </row>
    <row r="5782" spans="11:16">
      <c r="K5782" s="339">
        <v>51468</v>
      </c>
      <c r="L5782" s="171" t="s">
        <v>836</v>
      </c>
      <c r="N5782" s="171" t="s">
        <v>772</v>
      </c>
      <c r="O5782" s="171" t="s">
        <v>770</v>
      </c>
      <c r="P5782" s="171" t="s">
        <v>771</v>
      </c>
    </row>
    <row r="5783" spans="11:16">
      <c r="K5783" s="339">
        <v>51469</v>
      </c>
      <c r="L5783" s="171" t="s">
        <v>837</v>
      </c>
      <c r="N5783" s="171" t="s">
        <v>772</v>
      </c>
      <c r="O5783" s="171" t="s">
        <v>770</v>
      </c>
      <c r="P5783" s="171" t="s">
        <v>771</v>
      </c>
    </row>
    <row r="5784" spans="11:16">
      <c r="K5784" s="339">
        <v>51470</v>
      </c>
      <c r="L5784" s="171" t="s">
        <v>838</v>
      </c>
      <c r="N5784" s="171" t="s">
        <v>772</v>
      </c>
      <c r="O5784" s="171" t="s">
        <v>770</v>
      </c>
      <c r="P5784" s="171" t="s">
        <v>771</v>
      </c>
    </row>
    <row r="5785" spans="11:16">
      <c r="K5785" s="339">
        <v>51471</v>
      </c>
      <c r="L5785" s="171" t="s">
        <v>839</v>
      </c>
      <c r="N5785" s="171" t="s">
        <v>772</v>
      </c>
      <c r="O5785" s="171" t="s">
        <v>770</v>
      </c>
      <c r="P5785" s="171" t="s">
        <v>771</v>
      </c>
    </row>
    <row r="5786" spans="11:16">
      <c r="K5786" s="339">
        <v>51472</v>
      </c>
      <c r="L5786" s="171" t="s">
        <v>840</v>
      </c>
      <c r="N5786" s="171" t="s">
        <v>772</v>
      </c>
      <c r="O5786" s="171" t="s">
        <v>770</v>
      </c>
      <c r="P5786" s="171" t="s">
        <v>771</v>
      </c>
    </row>
    <row r="5787" spans="11:16">
      <c r="K5787" s="339">
        <v>51473</v>
      </c>
      <c r="L5787" s="171" t="s">
        <v>833</v>
      </c>
      <c r="N5787" s="171" t="s">
        <v>771</v>
      </c>
      <c r="O5787" s="171" t="s">
        <v>772</v>
      </c>
      <c r="P5787" s="171" t="s">
        <v>770</v>
      </c>
    </row>
    <row r="5788" spans="11:16">
      <c r="K5788" s="339">
        <v>51474</v>
      </c>
      <c r="L5788" s="171" t="s">
        <v>835</v>
      </c>
      <c r="N5788" s="171" t="s">
        <v>771</v>
      </c>
      <c r="O5788" s="171" t="s">
        <v>772</v>
      </c>
      <c r="P5788" s="171" t="s">
        <v>770</v>
      </c>
    </row>
    <row r="5789" spans="11:16">
      <c r="K5789" s="339">
        <v>51475</v>
      </c>
      <c r="L5789" s="171" t="s">
        <v>836</v>
      </c>
      <c r="N5789" s="171" t="s">
        <v>771</v>
      </c>
      <c r="O5789" s="171" t="s">
        <v>772</v>
      </c>
      <c r="P5789" s="171" t="s">
        <v>770</v>
      </c>
    </row>
    <row r="5790" spans="11:16">
      <c r="K5790" s="339">
        <v>51476</v>
      </c>
      <c r="L5790" s="171" t="s">
        <v>837</v>
      </c>
      <c r="N5790" s="171" t="s">
        <v>771</v>
      </c>
      <c r="O5790" s="171" t="s">
        <v>772</v>
      </c>
      <c r="P5790" s="171" t="s">
        <v>770</v>
      </c>
    </row>
    <row r="5791" spans="11:16">
      <c r="K5791" s="339">
        <v>51477</v>
      </c>
      <c r="L5791" s="171" t="s">
        <v>838</v>
      </c>
      <c r="N5791" s="171" t="s">
        <v>771</v>
      </c>
      <c r="O5791" s="171" t="s">
        <v>772</v>
      </c>
      <c r="P5791" s="171" t="s">
        <v>770</v>
      </c>
    </row>
    <row r="5792" spans="11:16">
      <c r="K5792" s="339">
        <v>51478</v>
      </c>
      <c r="L5792" s="171" t="s">
        <v>839</v>
      </c>
      <c r="N5792" s="171" t="s">
        <v>771</v>
      </c>
      <c r="O5792" s="171" t="s">
        <v>772</v>
      </c>
      <c r="P5792" s="171" t="s">
        <v>770</v>
      </c>
    </row>
    <row r="5793" spans="11:16">
      <c r="K5793" s="339">
        <v>51479</v>
      </c>
      <c r="L5793" s="171" t="s">
        <v>840</v>
      </c>
      <c r="N5793" s="171" t="s">
        <v>771</v>
      </c>
      <c r="O5793" s="171" t="s">
        <v>772</v>
      </c>
      <c r="P5793" s="171" t="s">
        <v>770</v>
      </c>
    </row>
    <row r="5794" spans="11:16">
      <c r="K5794" s="339">
        <v>51480</v>
      </c>
      <c r="L5794" s="171" t="s">
        <v>833</v>
      </c>
      <c r="N5794" s="171" t="s">
        <v>770</v>
      </c>
      <c r="O5794" s="171" t="s">
        <v>771</v>
      </c>
      <c r="P5794" s="171" t="s">
        <v>772</v>
      </c>
    </row>
    <row r="5795" spans="11:16">
      <c r="K5795" s="339">
        <v>51481</v>
      </c>
      <c r="L5795" s="171" t="s">
        <v>835</v>
      </c>
      <c r="N5795" s="171" t="s">
        <v>770</v>
      </c>
      <c r="O5795" s="171" t="s">
        <v>771</v>
      </c>
      <c r="P5795" s="171" t="s">
        <v>772</v>
      </c>
    </row>
    <row r="5796" spans="11:16">
      <c r="K5796" s="339">
        <v>51482</v>
      </c>
      <c r="L5796" s="171" t="s">
        <v>836</v>
      </c>
      <c r="N5796" s="171" t="s">
        <v>770</v>
      </c>
      <c r="O5796" s="171" t="s">
        <v>771</v>
      </c>
      <c r="P5796" s="171" t="s">
        <v>772</v>
      </c>
    </row>
    <row r="5797" spans="11:16">
      <c r="K5797" s="339">
        <v>51483</v>
      </c>
      <c r="L5797" s="171" t="s">
        <v>837</v>
      </c>
      <c r="N5797" s="171" t="s">
        <v>770</v>
      </c>
      <c r="O5797" s="171" t="s">
        <v>771</v>
      </c>
      <c r="P5797" s="171" t="s">
        <v>772</v>
      </c>
    </row>
    <row r="5798" spans="11:16">
      <c r="K5798" s="339">
        <v>51484</v>
      </c>
      <c r="L5798" s="171" t="s">
        <v>838</v>
      </c>
      <c r="N5798" s="171" t="s">
        <v>770</v>
      </c>
      <c r="O5798" s="171" t="s">
        <v>771</v>
      </c>
      <c r="P5798" s="171" t="s">
        <v>772</v>
      </c>
    </row>
    <row r="5799" spans="11:16">
      <c r="K5799" s="339">
        <v>51485</v>
      </c>
      <c r="L5799" s="171" t="s">
        <v>839</v>
      </c>
      <c r="N5799" s="171" t="s">
        <v>770</v>
      </c>
      <c r="O5799" s="171" t="s">
        <v>771</v>
      </c>
      <c r="P5799" s="171" t="s">
        <v>772</v>
      </c>
    </row>
    <row r="5800" spans="11:16">
      <c r="K5800" s="339">
        <v>51486</v>
      </c>
      <c r="L5800" s="171" t="s">
        <v>840</v>
      </c>
      <c r="N5800" s="171" t="s">
        <v>770</v>
      </c>
      <c r="O5800" s="171" t="s">
        <v>771</v>
      </c>
      <c r="P5800" s="171" t="s">
        <v>772</v>
      </c>
    </row>
    <row r="5801" spans="11:16">
      <c r="K5801" s="339">
        <v>51487</v>
      </c>
      <c r="L5801" s="171" t="s">
        <v>833</v>
      </c>
      <c r="N5801" s="171" t="s">
        <v>772</v>
      </c>
      <c r="O5801" s="171" t="s">
        <v>770</v>
      </c>
      <c r="P5801" s="171" t="s">
        <v>771</v>
      </c>
    </row>
    <row r="5802" spans="11:16">
      <c r="K5802" s="339">
        <v>51488</v>
      </c>
      <c r="L5802" s="171" t="s">
        <v>835</v>
      </c>
      <c r="N5802" s="171" t="s">
        <v>772</v>
      </c>
      <c r="O5802" s="171" t="s">
        <v>770</v>
      </c>
      <c r="P5802" s="171" t="s">
        <v>771</v>
      </c>
    </row>
    <row r="5803" spans="11:16">
      <c r="K5803" s="339">
        <v>51489</v>
      </c>
      <c r="L5803" s="171" t="s">
        <v>836</v>
      </c>
      <c r="N5803" s="171" t="s">
        <v>772</v>
      </c>
      <c r="O5803" s="171" t="s">
        <v>770</v>
      </c>
      <c r="P5803" s="171" t="s">
        <v>771</v>
      </c>
    </row>
    <row r="5804" spans="11:16">
      <c r="K5804" s="339">
        <v>51490</v>
      </c>
      <c r="L5804" s="171" t="s">
        <v>837</v>
      </c>
      <c r="N5804" s="171" t="s">
        <v>772</v>
      </c>
      <c r="O5804" s="171" t="s">
        <v>770</v>
      </c>
      <c r="P5804" s="171" t="s">
        <v>771</v>
      </c>
    </row>
    <row r="5805" spans="11:16">
      <c r="K5805" s="339">
        <v>51491</v>
      </c>
      <c r="L5805" s="171" t="s">
        <v>838</v>
      </c>
      <c r="N5805" s="171" t="s">
        <v>772</v>
      </c>
      <c r="O5805" s="171" t="s">
        <v>770</v>
      </c>
      <c r="P5805" s="171" t="s">
        <v>771</v>
      </c>
    </row>
    <row r="5806" spans="11:16">
      <c r="K5806" s="339">
        <v>51492</v>
      </c>
      <c r="L5806" s="171" t="s">
        <v>839</v>
      </c>
      <c r="N5806" s="171" t="s">
        <v>772</v>
      </c>
      <c r="O5806" s="171" t="s">
        <v>770</v>
      </c>
      <c r="P5806" s="171" t="s">
        <v>771</v>
      </c>
    </row>
    <row r="5807" spans="11:16">
      <c r="K5807" s="339">
        <v>51493</v>
      </c>
      <c r="L5807" s="171" t="s">
        <v>840</v>
      </c>
      <c r="N5807" s="171" t="s">
        <v>772</v>
      </c>
      <c r="O5807" s="171" t="s">
        <v>770</v>
      </c>
      <c r="P5807" s="171" t="s">
        <v>771</v>
      </c>
    </row>
    <row r="5808" spans="11:16">
      <c r="K5808" s="339">
        <v>51494</v>
      </c>
      <c r="L5808" s="171" t="s">
        <v>833</v>
      </c>
      <c r="N5808" s="171" t="s">
        <v>771</v>
      </c>
      <c r="O5808" s="171" t="s">
        <v>772</v>
      </c>
      <c r="P5808" s="171" t="s">
        <v>770</v>
      </c>
    </row>
    <row r="5809" spans="11:16">
      <c r="K5809" s="339">
        <v>51495</v>
      </c>
      <c r="L5809" s="171" t="s">
        <v>835</v>
      </c>
      <c r="N5809" s="171" t="s">
        <v>771</v>
      </c>
      <c r="O5809" s="171" t="s">
        <v>772</v>
      </c>
      <c r="P5809" s="171" t="s">
        <v>770</v>
      </c>
    </row>
    <row r="5810" spans="11:16">
      <c r="K5810" s="339">
        <v>51496</v>
      </c>
      <c r="L5810" s="171" t="s">
        <v>836</v>
      </c>
      <c r="N5810" s="171" t="s">
        <v>771</v>
      </c>
      <c r="O5810" s="171" t="s">
        <v>772</v>
      </c>
      <c r="P5810" s="171" t="s">
        <v>770</v>
      </c>
    </row>
    <row r="5811" spans="11:16">
      <c r="K5811" s="339">
        <v>51497</v>
      </c>
      <c r="L5811" s="171" t="s">
        <v>837</v>
      </c>
      <c r="N5811" s="171" t="s">
        <v>771</v>
      </c>
      <c r="O5811" s="171" t="s">
        <v>772</v>
      </c>
      <c r="P5811" s="171" t="s">
        <v>770</v>
      </c>
    </row>
    <row r="5812" spans="11:16">
      <c r="K5812" s="339">
        <v>51498</v>
      </c>
      <c r="L5812" s="171" t="s">
        <v>838</v>
      </c>
      <c r="N5812" s="171" t="s">
        <v>771</v>
      </c>
      <c r="O5812" s="171" t="s">
        <v>772</v>
      </c>
      <c r="P5812" s="171" t="s">
        <v>770</v>
      </c>
    </row>
    <row r="5813" spans="11:16">
      <c r="K5813" s="339">
        <v>51499</v>
      </c>
      <c r="L5813" s="171" t="s">
        <v>839</v>
      </c>
      <c r="N5813" s="171" t="s">
        <v>771</v>
      </c>
      <c r="O5813" s="171" t="s">
        <v>772</v>
      </c>
      <c r="P5813" s="171" t="s">
        <v>770</v>
      </c>
    </row>
    <row r="5814" spans="11:16">
      <c r="K5814" s="339">
        <v>51500</v>
      </c>
      <c r="L5814" s="171" t="s">
        <v>840</v>
      </c>
      <c r="N5814" s="171" t="s">
        <v>771</v>
      </c>
      <c r="O5814" s="171" t="s">
        <v>772</v>
      </c>
      <c r="P5814" s="171" t="s">
        <v>770</v>
      </c>
    </row>
    <row r="5815" spans="11:16">
      <c r="K5815" s="339">
        <v>51501</v>
      </c>
      <c r="L5815" s="171" t="s">
        <v>833</v>
      </c>
      <c r="N5815" s="171" t="s">
        <v>770</v>
      </c>
      <c r="O5815" s="171" t="s">
        <v>771</v>
      </c>
      <c r="P5815" s="171" t="s">
        <v>772</v>
      </c>
    </row>
    <row r="5816" spans="11:16">
      <c r="K5816" s="339">
        <v>51502</v>
      </c>
      <c r="L5816" s="171" t="s">
        <v>835</v>
      </c>
      <c r="N5816" s="171" t="s">
        <v>770</v>
      </c>
      <c r="O5816" s="171" t="s">
        <v>771</v>
      </c>
      <c r="P5816" s="171" t="s">
        <v>772</v>
      </c>
    </row>
    <row r="5817" spans="11:16">
      <c r="K5817" s="339">
        <v>51503</v>
      </c>
      <c r="L5817" s="171" t="s">
        <v>836</v>
      </c>
      <c r="N5817" s="171" t="s">
        <v>770</v>
      </c>
      <c r="O5817" s="171" t="s">
        <v>771</v>
      </c>
      <c r="P5817" s="171" t="s">
        <v>772</v>
      </c>
    </row>
    <row r="5818" spans="11:16">
      <c r="K5818" s="339">
        <v>51504</v>
      </c>
      <c r="L5818" s="171" t="s">
        <v>837</v>
      </c>
      <c r="N5818" s="171" t="s">
        <v>770</v>
      </c>
      <c r="O5818" s="171" t="s">
        <v>771</v>
      </c>
      <c r="P5818" s="171" t="s">
        <v>772</v>
      </c>
    </row>
    <row r="5819" spans="11:16">
      <c r="K5819" s="339">
        <v>51505</v>
      </c>
      <c r="L5819" s="171" t="s">
        <v>838</v>
      </c>
      <c r="N5819" s="171" t="s">
        <v>770</v>
      </c>
      <c r="O5819" s="171" t="s">
        <v>771</v>
      </c>
      <c r="P5819" s="171" t="s">
        <v>772</v>
      </c>
    </row>
    <row r="5820" spans="11:16">
      <c r="K5820" s="339">
        <v>51506</v>
      </c>
      <c r="L5820" s="171" t="s">
        <v>839</v>
      </c>
      <c r="N5820" s="171" t="s">
        <v>770</v>
      </c>
      <c r="O5820" s="171" t="s">
        <v>771</v>
      </c>
      <c r="P5820" s="171" t="s">
        <v>772</v>
      </c>
    </row>
    <row r="5821" spans="11:16">
      <c r="K5821" s="339">
        <v>51507</v>
      </c>
      <c r="L5821" s="171" t="s">
        <v>840</v>
      </c>
      <c r="N5821" s="171" t="s">
        <v>770</v>
      </c>
      <c r="O5821" s="171" t="s">
        <v>771</v>
      </c>
      <c r="P5821" s="171" t="s">
        <v>772</v>
      </c>
    </row>
    <row r="5822" spans="11:16">
      <c r="K5822" s="339">
        <v>51508</v>
      </c>
      <c r="L5822" s="171" t="s">
        <v>833</v>
      </c>
      <c r="N5822" s="171" t="s">
        <v>772</v>
      </c>
      <c r="O5822" s="171" t="s">
        <v>770</v>
      </c>
      <c r="P5822" s="171" t="s">
        <v>771</v>
      </c>
    </row>
    <row r="5823" spans="11:16">
      <c r="K5823" s="339">
        <v>51509</v>
      </c>
      <c r="L5823" s="171" t="s">
        <v>835</v>
      </c>
      <c r="N5823" s="171" t="s">
        <v>772</v>
      </c>
      <c r="O5823" s="171" t="s">
        <v>770</v>
      </c>
      <c r="P5823" s="171" t="s">
        <v>771</v>
      </c>
    </row>
    <row r="5824" spans="11:16">
      <c r="K5824" s="339">
        <v>51510</v>
      </c>
      <c r="L5824" s="171" t="s">
        <v>836</v>
      </c>
      <c r="N5824" s="171" t="s">
        <v>772</v>
      </c>
      <c r="O5824" s="171" t="s">
        <v>770</v>
      </c>
      <c r="P5824" s="171" t="s">
        <v>771</v>
      </c>
    </row>
    <row r="5825" spans="11:16">
      <c r="K5825" s="339">
        <v>51511</v>
      </c>
      <c r="L5825" s="171" t="s">
        <v>837</v>
      </c>
      <c r="N5825" s="171" t="s">
        <v>772</v>
      </c>
      <c r="O5825" s="171" t="s">
        <v>770</v>
      </c>
      <c r="P5825" s="171" t="s">
        <v>771</v>
      </c>
    </row>
    <row r="5826" spans="11:16">
      <c r="K5826" s="339">
        <v>51512</v>
      </c>
      <c r="L5826" s="171" t="s">
        <v>838</v>
      </c>
      <c r="N5826" s="171" t="s">
        <v>772</v>
      </c>
      <c r="O5826" s="171" t="s">
        <v>770</v>
      </c>
      <c r="P5826" s="171" t="s">
        <v>771</v>
      </c>
    </row>
    <row r="5827" spans="11:16">
      <c r="K5827" s="339">
        <v>51513</v>
      </c>
      <c r="L5827" s="171" t="s">
        <v>839</v>
      </c>
      <c r="N5827" s="171" t="s">
        <v>772</v>
      </c>
      <c r="O5827" s="171" t="s">
        <v>770</v>
      </c>
      <c r="P5827" s="171" t="s">
        <v>771</v>
      </c>
    </row>
    <row r="5828" spans="11:16">
      <c r="K5828" s="339">
        <v>51514</v>
      </c>
      <c r="L5828" s="171" t="s">
        <v>840</v>
      </c>
      <c r="N5828" s="171" t="s">
        <v>772</v>
      </c>
      <c r="O5828" s="171" t="s">
        <v>770</v>
      </c>
      <c r="P5828" s="171" t="s">
        <v>771</v>
      </c>
    </row>
    <row r="5829" spans="11:16">
      <c r="K5829" s="339">
        <v>51515</v>
      </c>
      <c r="L5829" s="171" t="s">
        <v>833</v>
      </c>
      <c r="N5829" s="171" t="s">
        <v>771</v>
      </c>
      <c r="O5829" s="171" t="s">
        <v>772</v>
      </c>
      <c r="P5829" s="171" t="s">
        <v>770</v>
      </c>
    </row>
    <row r="5830" spans="11:16">
      <c r="K5830" s="339">
        <v>51516</v>
      </c>
      <c r="L5830" s="171" t="s">
        <v>835</v>
      </c>
      <c r="N5830" s="171" t="s">
        <v>771</v>
      </c>
      <c r="O5830" s="171" t="s">
        <v>772</v>
      </c>
      <c r="P5830" s="171" t="s">
        <v>770</v>
      </c>
    </row>
    <row r="5831" spans="11:16">
      <c r="K5831" s="339">
        <v>51517</v>
      </c>
      <c r="L5831" s="171" t="s">
        <v>836</v>
      </c>
      <c r="N5831" s="171" t="s">
        <v>771</v>
      </c>
      <c r="O5831" s="171" t="s">
        <v>772</v>
      </c>
      <c r="P5831" s="171" t="s">
        <v>770</v>
      </c>
    </row>
    <row r="5832" spans="11:16">
      <c r="K5832" s="339">
        <v>51518</v>
      </c>
      <c r="L5832" s="171" t="s">
        <v>837</v>
      </c>
      <c r="N5832" s="171" t="s">
        <v>771</v>
      </c>
      <c r="O5832" s="171" t="s">
        <v>772</v>
      </c>
      <c r="P5832" s="171" t="s">
        <v>770</v>
      </c>
    </row>
    <row r="5833" spans="11:16">
      <c r="K5833" s="339">
        <v>51519</v>
      </c>
      <c r="L5833" s="171" t="s">
        <v>838</v>
      </c>
      <c r="N5833" s="171" t="s">
        <v>771</v>
      </c>
      <c r="O5833" s="171" t="s">
        <v>772</v>
      </c>
      <c r="P5833" s="171" t="s">
        <v>770</v>
      </c>
    </row>
    <row r="5834" spans="11:16">
      <c r="K5834" s="339">
        <v>51520</v>
      </c>
      <c r="L5834" s="171" t="s">
        <v>839</v>
      </c>
      <c r="N5834" s="171" t="s">
        <v>771</v>
      </c>
      <c r="O5834" s="171" t="s">
        <v>772</v>
      </c>
      <c r="P5834" s="171" t="s">
        <v>770</v>
      </c>
    </row>
    <row r="5835" spans="11:16">
      <c r="K5835" s="339">
        <v>51521</v>
      </c>
      <c r="L5835" s="171" t="s">
        <v>840</v>
      </c>
      <c r="N5835" s="171" t="s">
        <v>771</v>
      </c>
      <c r="O5835" s="171" t="s">
        <v>772</v>
      </c>
      <c r="P5835" s="171" t="s">
        <v>770</v>
      </c>
    </row>
    <row r="5836" spans="11:16">
      <c r="K5836" s="339">
        <v>51522</v>
      </c>
      <c r="L5836" s="171" t="s">
        <v>833</v>
      </c>
      <c r="N5836" s="171" t="s">
        <v>770</v>
      </c>
      <c r="O5836" s="171" t="s">
        <v>771</v>
      </c>
      <c r="P5836" s="171" t="s">
        <v>772</v>
      </c>
    </row>
    <row r="5837" spans="11:16">
      <c r="K5837" s="339">
        <v>51523</v>
      </c>
      <c r="L5837" s="171" t="s">
        <v>835</v>
      </c>
      <c r="N5837" s="171" t="s">
        <v>770</v>
      </c>
      <c r="O5837" s="171" t="s">
        <v>771</v>
      </c>
      <c r="P5837" s="171" t="s">
        <v>772</v>
      </c>
    </row>
    <row r="5838" spans="11:16">
      <c r="K5838" s="339">
        <v>51524</v>
      </c>
      <c r="L5838" s="171" t="s">
        <v>836</v>
      </c>
      <c r="N5838" s="171" t="s">
        <v>770</v>
      </c>
      <c r="O5838" s="171" t="s">
        <v>771</v>
      </c>
      <c r="P5838" s="171" t="s">
        <v>772</v>
      </c>
    </row>
    <row r="5839" spans="11:16">
      <c r="K5839" s="339">
        <v>51525</v>
      </c>
      <c r="L5839" s="171" t="s">
        <v>837</v>
      </c>
      <c r="N5839" s="171" t="s">
        <v>770</v>
      </c>
      <c r="O5839" s="171" t="s">
        <v>771</v>
      </c>
      <c r="P5839" s="171" t="s">
        <v>772</v>
      </c>
    </row>
    <row r="5840" spans="11:16">
      <c r="K5840" s="339">
        <v>51526</v>
      </c>
      <c r="L5840" s="171" t="s">
        <v>838</v>
      </c>
      <c r="N5840" s="171" t="s">
        <v>770</v>
      </c>
      <c r="O5840" s="171" t="s">
        <v>771</v>
      </c>
      <c r="P5840" s="171" t="s">
        <v>772</v>
      </c>
    </row>
    <row r="5841" spans="11:16">
      <c r="K5841" s="339">
        <v>51527</v>
      </c>
      <c r="L5841" s="171" t="s">
        <v>839</v>
      </c>
      <c r="N5841" s="171" t="s">
        <v>770</v>
      </c>
      <c r="O5841" s="171" t="s">
        <v>771</v>
      </c>
      <c r="P5841" s="171" t="s">
        <v>772</v>
      </c>
    </row>
    <row r="5842" spans="11:16">
      <c r="K5842" s="339">
        <v>51528</v>
      </c>
      <c r="L5842" s="171" t="s">
        <v>840</v>
      </c>
      <c r="N5842" s="171" t="s">
        <v>770</v>
      </c>
      <c r="O5842" s="171" t="s">
        <v>771</v>
      </c>
      <c r="P5842" s="171" t="s">
        <v>772</v>
      </c>
    </row>
    <row r="5843" spans="11:16">
      <c r="K5843" s="339">
        <v>51529</v>
      </c>
      <c r="L5843" s="171" t="s">
        <v>833</v>
      </c>
      <c r="N5843" s="171" t="s">
        <v>772</v>
      </c>
      <c r="O5843" s="171" t="s">
        <v>770</v>
      </c>
      <c r="P5843" s="171" t="s">
        <v>771</v>
      </c>
    </row>
    <row r="5844" spans="11:16">
      <c r="K5844" s="339">
        <v>51530</v>
      </c>
      <c r="L5844" s="171" t="s">
        <v>835</v>
      </c>
      <c r="N5844" s="171" t="s">
        <v>772</v>
      </c>
      <c r="O5844" s="171" t="s">
        <v>770</v>
      </c>
      <c r="P5844" s="171" t="s">
        <v>771</v>
      </c>
    </row>
    <row r="5845" spans="11:16">
      <c r="K5845" s="339">
        <v>51531</v>
      </c>
      <c r="L5845" s="171" t="s">
        <v>836</v>
      </c>
      <c r="N5845" s="171" t="s">
        <v>772</v>
      </c>
      <c r="O5845" s="171" t="s">
        <v>770</v>
      </c>
      <c r="P5845" s="171" t="s">
        <v>771</v>
      </c>
    </row>
    <row r="5846" spans="11:16">
      <c r="K5846" s="339">
        <v>51532</v>
      </c>
      <c r="L5846" s="171" t="s">
        <v>837</v>
      </c>
      <c r="N5846" s="171" t="s">
        <v>772</v>
      </c>
      <c r="O5846" s="171" t="s">
        <v>770</v>
      </c>
      <c r="P5846" s="171" t="s">
        <v>771</v>
      </c>
    </row>
    <row r="5847" spans="11:16">
      <c r="K5847" s="339">
        <v>51533</v>
      </c>
      <c r="L5847" s="171" t="s">
        <v>838</v>
      </c>
      <c r="N5847" s="171" t="s">
        <v>772</v>
      </c>
      <c r="O5847" s="171" t="s">
        <v>770</v>
      </c>
      <c r="P5847" s="171" t="s">
        <v>771</v>
      </c>
    </row>
    <row r="5848" spans="11:16">
      <c r="K5848" s="339">
        <v>51534</v>
      </c>
      <c r="L5848" s="171" t="s">
        <v>839</v>
      </c>
      <c r="N5848" s="171" t="s">
        <v>772</v>
      </c>
      <c r="O5848" s="171" t="s">
        <v>770</v>
      </c>
      <c r="P5848" s="171" t="s">
        <v>771</v>
      </c>
    </row>
    <row r="5849" spans="11:16">
      <c r="K5849" s="339">
        <v>51535</v>
      </c>
      <c r="L5849" s="171" t="s">
        <v>840</v>
      </c>
      <c r="N5849" s="171" t="s">
        <v>772</v>
      </c>
      <c r="O5849" s="171" t="s">
        <v>770</v>
      </c>
      <c r="P5849" s="171" t="s">
        <v>771</v>
      </c>
    </row>
    <row r="5850" spans="11:16">
      <c r="K5850" s="339">
        <v>51536</v>
      </c>
      <c r="L5850" s="171" t="s">
        <v>833</v>
      </c>
      <c r="N5850" s="171" t="s">
        <v>771</v>
      </c>
      <c r="O5850" s="171" t="s">
        <v>772</v>
      </c>
      <c r="P5850" s="171" t="s">
        <v>770</v>
      </c>
    </row>
    <row r="5851" spans="11:16">
      <c r="K5851" s="339">
        <v>51537</v>
      </c>
      <c r="L5851" s="171" t="s">
        <v>835</v>
      </c>
      <c r="N5851" s="171" t="s">
        <v>771</v>
      </c>
      <c r="O5851" s="171" t="s">
        <v>772</v>
      </c>
      <c r="P5851" s="171" t="s">
        <v>770</v>
      </c>
    </row>
    <row r="5852" spans="11:16">
      <c r="K5852" s="339">
        <v>51538</v>
      </c>
      <c r="L5852" s="171" t="s">
        <v>836</v>
      </c>
      <c r="N5852" s="171" t="s">
        <v>771</v>
      </c>
      <c r="O5852" s="171" t="s">
        <v>772</v>
      </c>
      <c r="P5852" s="171" t="s">
        <v>770</v>
      </c>
    </row>
    <row r="5853" spans="11:16">
      <c r="K5853" s="339">
        <v>51539</v>
      </c>
      <c r="L5853" s="171" t="s">
        <v>837</v>
      </c>
      <c r="N5853" s="171" t="s">
        <v>771</v>
      </c>
      <c r="O5853" s="171" t="s">
        <v>772</v>
      </c>
      <c r="P5853" s="171" t="s">
        <v>770</v>
      </c>
    </row>
    <row r="5854" spans="11:16">
      <c r="K5854" s="339">
        <v>51540</v>
      </c>
      <c r="L5854" s="171" t="s">
        <v>838</v>
      </c>
      <c r="N5854" s="171" t="s">
        <v>771</v>
      </c>
      <c r="O5854" s="171" t="s">
        <v>772</v>
      </c>
      <c r="P5854" s="171" t="s">
        <v>770</v>
      </c>
    </row>
    <row r="5855" spans="11:16">
      <c r="K5855" s="339">
        <v>51541</v>
      </c>
      <c r="L5855" s="171" t="s">
        <v>839</v>
      </c>
      <c r="N5855" s="171" t="s">
        <v>771</v>
      </c>
      <c r="O5855" s="171" t="s">
        <v>772</v>
      </c>
      <c r="P5855" s="171" t="s">
        <v>770</v>
      </c>
    </row>
    <row r="5856" spans="11:16">
      <c r="K5856" s="339">
        <v>51542</v>
      </c>
      <c r="L5856" s="171" t="s">
        <v>840</v>
      </c>
      <c r="N5856" s="171" t="s">
        <v>771</v>
      </c>
      <c r="O5856" s="171" t="s">
        <v>772</v>
      </c>
      <c r="P5856" s="171" t="s">
        <v>770</v>
      </c>
    </row>
    <row r="5857" spans="11:16">
      <c r="K5857" s="339">
        <v>51543</v>
      </c>
      <c r="L5857" s="171" t="s">
        <v>833</v>
      </c>
      <c r="N5857" s="171" t="s">
        <v>770</v>
      </c>
      <c r="O5857" s="171" t="s">
        <v>771</v>
      </c>
      <c r="P5857" s="171" t="s">
        <v>772</v>
      </c>
    </row>
    <row r="5858" spans="11:16">
      <c r="K5858" s="339">
        <v>51544</v>
      </c>
      <c r="L5858" s="171" t="s">
        <v>835</v>
      </c>
      <c r="N5858" s="171" t="s">
        <v>770</v>
      </c>
      <c r="O5858" s="171" t="s">
        <v>771</v>
      </c>
      <c r="P5858" s="171" t="s">
        <v>772</v>
      </c>
    </row>
    <row r="5859" spans="11:16">
      <c r="K5859" s="339">
        <v>51545</v>
      </c>
      <c r="L5859" s="171" t="s">
        <v>836</v>
      </c>
      <c r="N5859" s="171" t="s">
        <v>770</v>
      </c>
      <c r="O5859" s="171" t="s">
        <v>771</v>
      </c>
      <c r="P5859" s="171" t="s">
        <v>772</v>
      </c>
    </row>
    <row r="5860" spans="11:16">
      <c r="K5860" s="339">
        <v>51546</v>
      </c>
      <c r="L5860" s="171" t="s">
        <v>837</v>
      </c>
      <c r="N5860" s="171" t="s">
        <v>770</v>
      </c>
      <c r="O5860" s="171" t="s">
        <v>771</v>
      </c>
      <c r="P5860" s="171" t="s">
        <v>772</v>
      </c>
    </row>
    <row r="5861" spans="11:16">
      <c r="K5861" s="339">
        <v>51547</v>
      </c>
      <c r="L5861" s="171" t="s">
        <v>838</v>
      </c>
      <c r="N5861" s="171" t="s">
        <v>770</v>
      </c>
      <c r="O5861" s="171" t="s">
        <v>771</v>
      </c>
      <c r="P5861" s="171" t="s">
        <v>772</v>
      </c>
    </row>
    <row r="5862" spans="11:16">
      <c r="K5862" s="339">
        <v>51548</v>
      </c>
      <c r="L5862" s="171" t="s">
        <v>839</v>
      </c>
      <c r="N5862" s="171" t="s">
        <v>770</v>
      </c>
      <c r="O5862" s="171" t="s">
        <v>771</v>
      </c>
      <c r="P5862" s="171" t="s">
        <v>772</v>
      </c>
    </row>
    <row r="5863" spans="11:16">
      <c r="K5863" s="339">
        <v>51549</v>
      </c>
      <c r="L5863" s="171" t="s">
        <v>840</v>
      </c>
      <c r="N5863" s="171" t="s">
        <v>770</v>
      </c>
      <c r="O5863" s="171" t="s">
        <v>771</v>
      </c>
      <c r="P5863" s="171" t="s">
        <v>772</v>
      </c>
    </row>
    <row r="5864" spans="11:16">
      <c r="K5864" s="339">
        <v>51550</v>
      </c>
      <c r="L5864" s="171" t="s">
        <v>833</v>
      </c>
      <c r="N5864" s="171" t="s">
        <v>772</v>
      </c>
      <c r="O5864" s="171" t="s">
        <v>770</v>
      </c>
      <c r="P5864" s="171" t="s">
        <v>771</v>
      </c>
    </row>
    <row r="5865" spans="11:16">
      <c r="K5865" s="339">
        <v>51551</v>
      </c>
      <c r="L5865" s="171" t="s">
        <v>835</v>
      </c>
      <c r="N5865" s="171" t="s">
        <v>772</v>
      </c>
      <c r="O5865" s="171" t="s">
        <v>770</v>
      </c>
      <c r="P5865" s="171" t="s">
        <v>771</v>
      </c>
    </row>
    <row r="5866" spans="11:16">
      <c r="K5866" s="339">
        <v>51552</v>
      </c>
      <c r="L5866" s="171" t="s">
        <v>836</v>
      </c>
      <c r="N5866" s="171" t="s">
        <v>772</v>
      </c>
      <c r="O5866" s="171" t="s">
        <v>770</v>
      </c>
      <c r="P5866" s="171" t="s">
        <v>771</v>
      </c>
    </row>
    <row r="5867" spans="11:16">
      <c r="K5867" s="339">
        <v>51553</v>
      </c>
      <c r="L5867" s="171" t="s">
        <v>837</v>
      </c>
      <c r="N5867" s="171" t="s">
        <v>772</v>
      </c>
      <c r="O5867" s="171" t="s">
        <v>770</v>
      </c>
      <c r="P5867" s="171" t="s">
        <v>771</v>
      </c>
    </row>
    <row r="5868" spans="11:16">
      <c r="K5868" s="339">
        <v>51554</v>
      </c>
      <c r="L5868" s="171" t="s">
        <v>838</v>
      </c>
      <c r="N5868" s="171" t="s">
        <v>772</v>
      </c>
      <c r="O5868" s="171" t="s">
        <v>770</v>
      </c>
      <c r="P5868" s="171" t="s">
        <v>771</v>
      </c>
    </row>
    <row r="5869" spans="11:16">
      <c r="K5869" s="339">
        <v>51555</v>
      </c>
      <c r="L5869" s="171" t="s">
        <v>839</v>
      </c>
      <c r="N5869" s="171" t="s">
        <v>772</v>
      </c>
      <c r="O5869" s="171" t="s">
        <v>770</v>
      </c>
      <c r="P5869" s="171" t="s">
        <v>771</v>
      </c>
    </row>
    <row r="5870" spans="11:16">
      <c r="K5870" s="339">
        <v>51556</v>
      </c>
      <c r="L5870" s="171" t="s">
        <v>840</v>
      </c>
      <c r="N5870" s="171" t="s">
        <v>772</v>
      </c>
      <c r="O5870" s="171" t="s">
        <v>770</v>
      </c>
      <c r="P5870" s="171" t="s">
        <v>771</v>
      </c>
    </row>
    <row r="5871" spans="11:16">
      <c r="K5871" s="339">
        <v>51557</v>
      </c>
      <c r="L5871" s="171" t="s">
        <v>833</v>
      </c>
      <c r="N5871" s="171" t="s">
        <v>771</v>
      </c>
      <c r="O5871" s="171" t="s">
        <v>772</v>
      </c>
      <c r="P5871" s="171" t="s">
        <v>770</v>
      </c>
    </row>
    <row r="5872" spans="11:16">
      <c r="K5872" s="339">
        <v>51558</v>
      </c>
      <c r="L5872" s="171" t="s">
        <v>835</v>
      </c>
      <c r="N5872" s="171" t="s">
        <v>771</v>
      </c>
      <c r="O5872" s="171" t="s">
        <v>772</v>
      </c>
      <c r="P5872" s="171" t="s">
        <v>770</v>
      </c>
    </row>
    <row r="5873" spans="11:16">
      <c r="K5873" s="339">
        <v>51559</v>
      </c>
      <c r="L5873" s="171" t="s">
        <v>836</v>
      </c>
      <c r="N5873" s="171" t="s">
        <v>771</v>
      </c>
      <c r="O5873" s="171" t="s">
        <v>772</v>
      </c>
      <c r="P5873" s="171" t="s">
        <v>770</v>
      </c>
    </row>
    <row r="5874" spans="11:16">
      <c r="K5874" s="339">
        <v>51560</v>
      </c>
      <c r="L5874" s="171" t="s">
        <v>837</v>
      </c>
      <c r="N5874" s="171" t="s">
        <v>771</v>
      </c>
      <c r="O5874" s="171" t="s">
        <v>772</v>
      </c>
      <c r="P5874" s="171" t="s">
        <v>770</v>
      </c>
    </row>
    <row r="5875" spans="11:16">
      <c r="K5875" s="339">
        <v>51561</v>
      </c>
      <c r="L5875" s="171" t="s">
        <v>838</v>
      </c>
      <c r="N5875" s="171" t="s">
        <v>771</v>
      </c>
      <c r="O5875" s="171" t="s">
        <v>772</v>
      </c>
      <c r="P5875" s="171" t="s">
        <v>770</v>
      </c>
    </row>
    <row r="5876" spans="11:16">
      <c r="K5876" s="339">
        <v>51562</v>
      </c>
      <c r="L5876" s="171" t="s">
        <v>839</v>
      </c>
      <c r="N5876" s="171" t="s">
        <v>771</v>
      </c>
      <c r="O5876" s="171" t="s">
        <v>772</v>
      </c>
      <c r="P5876" s="171" t="s">
        <v>770</v>
      </c>
    </row>
    <row r="5877" spans="11:16">
      <c r="K5877" s="339">
        <v>51563</v>
      </c>
      <c r="L5877" s="171" t="s">
        <v>840</v>
      </c>
      <c r="N5877" s="171" t="s">
        <v>771</v>
      </c>
      <c r="O5877" s="171" t="s">
        <v>772</v>
      </c>
      <c r="P5877" s="171" t="s">
        <v>770</v>
      </c>
    </row>
    <row r="5878" spans="11:16">
      <c r="K5878" s="339">
        <v>51564</v>
      </c>
      <c r="L5878" s="171" t="s">
        <v>833</v>
      </c>
      <c r="N5878" s="171" t="s">
        <v>770</v>
      </c>
      <c r="O5878" s="171" t="s">
        <v>771</v>
      </c>
      <c r="P5878" s="171" t="s">
        <v>772</v>
      </c>
    </row>
    <row r="5879" spans="11:16">
      <c r="K5879" s="339">
        <v>51565</v>
      </c>
      <c r="L5879" s="171" t="s">
        <v>835</v>
      </c>
      <c r="N5879" s="171" t="s">
        <v>770</v>
      </c>
      <c r="O5879" s="171" t="s">
        <v>771</v>
      </c>
      <c r="P5879" s="171" t="s">
        <v>772</v>
      </c>
    </row>
    <row r="5880" spans="11:16">
      <c r="K5880" s="339">
        <v>51566</v>
      </c>
      <c r="L5880" s="171" t="s">
        <v>836</v>
      </c>
      <c r="N5880" s="171" t="s">
        <v>770</v>
      </c>
      <c r="O5880" s="171" t="s">
        <v>771</v>
      </c>
      <c r="P5880" s="171" t="s">
        <v>772</v>
      </c>
    </row>
    <row r="5881" spans="11:16">
      <c r="K5881" s="339">
        <v>51567</v>
      </c>
      <c r="L5881" s="171" t="s">
        <v>837</v>
      </c>
      <c r="N5881" s="171" t="s">
        <v>770</v>
      </c>
      <c r="O5881" s="171" t="s">
        <v>771</v>
      </c>
      <c r="P5881" s="171" t="s">
        <v>772</v>
      </c>
    </row>
    <row r="5882" spans="11:16">
      <c r="K5882" s="339">
        <v>51568</v>
      </c>
      <c r="L5882" s="171" t="s">
        <v>838</v>
      </c>
      <c r="N5882" s="171" t="s">
        <v>770</v>
      </c>
      <c r="O5882" s="171" t="s">
        <v>771</v>
      </c>
      <c r="P5882" s="171" t="s">
        <v>772</v>
      </c>
    </row>
    <row r="5883" spans="11:16">
      <c r="K5883" s="339">
        <v>51569</v>
      </c>
      <c r="L5883" s="171" t="s">
        <v>839</v>
      </c>
      <c r="N5883" s="171" t="s">
        <v>770</v>
      </c>
      <c r="O5883" s="171" t="s">
        <v>771</v>
      </c>
      <c r="P5883" s="171" t="s">
        <v>772</v>
      </c>
    </row>
    <row r="5884" spans="11:16">
      <c r="K5884" s="339">
        <v>51570</v>
      </c>
      <c r="L5884" s="171" t="s">
        <v>840</v>
      </c>
      <c r="N5884" s="171" t="s">
        <v>770</v>
      </c>
      <c r="O5884" s="171" t="s">
        <v>771</v>
      </c>
      <c r="P5884" s="171" t="s">
        <v>772</v>
      </c>
    </row>
    <row r="5885" spans="11:16">
      <c r="K5885" s="339">
        <v>51571</v>
      </c>
      <c r="L5885" s="171" t="s">
        <v>833</v>
      </c>
      <c r="N5885" s="171" t="s">
        <v>772</v>
      </c>
      <c r="O5885" s="171" t="s">
        <v>770</v>
      </c>
      <c r="P5885" s="171" t="s">
        <v>771</v>
      </c>
    </row>
    <row r="5886" spans="11:16">
      <c r="K5886" s="339">
        <v>51572</v>
      </c>
      <c r="L5886" s="171" t="s">
        <v>835</v>
      </c>
      <c r="N5886" s="171" t="s">
        <v>772</v>
      </c>
      <c r="O5886" s="171" t="s">
        <v>770</v>
      </c>
      <c r="P5886" s="171" t="s">
        <v>771</v>
      </c>
    </row>
    <row r="5887" spans="11:16">
      <c r="K5887" s="339">
        <v>51573</v>
      </c>
      <c r="L5887" s="171" t="s">
        <v>836</v>
      </c>
      <c r="N5887" s="171" t="s">
        <v>772</v>
      </c>
      <c r="O5887" s="171" t="s">
        <v>770</v>
      </c>
      <c r="P5887" s="171" t="s">
        <v>771</v>
      </c>
    </row>
    <row r="5888" spans="11:16">
      <c r="K5888" s="339">
        <v>51574</v>
      </c>
      <c r="L5888" s="171" t="s">
        <v>837</v>
      </c>
      <c r="N5888" s="171" t="s">
        <v>772</v>
      </c>
      <c r="O5888" s="171" t="s">
        <v>770</v>
      </c>
      <c r="P5888" s="171" t="s">
        <v>771</v>
      </c>
    </row>
    <row r="5889" spans="11:16">
      <c r="K5889" s="339">
        <v>51575</v>
      </c>
      <c r="L5889" s="171" t="s">
        <v>838</v>
      </c>
      <c r="N5889" s="171" t="s">
        <v>772</v>
      </c>
      <c r="O5889" s="171" t="s">
        <v>770</v>
      </c>
      <c r="P5889" s="171" t="s">
        <v>771</v>
      </c>
    </row>
    <row r="5890" spans="11:16">
      <c r="K5890" s="339">
        <v>51576</v>
      </c>
      <c r="L5890" s="171" t="s">
        <v>839</v>
      </c>
      <c r="N5890" s="171" t="s">
        <v>772</v>
      </c>
      <c r="O5890" s="171" t="s">
        <v>770</v>
      </c>
      <c r="P5890" s="171" t="s">
        <v>771</v>
      </c>
    </row>
    <row r="5891" spans="11:16">
      <c r="K5891" s="339">
        <v>51577</v>
      </c>
      <c r="L5891" s="171" t="s">
        <v>840</v>
      </c>
      <c r="N5891" s="171" t="s">
        <v>772</v>
      </c>
      <c r="O5891" s="171" t="s">
        <v>770</v>
      </c>
      <c r="P5891" s="171" t="s">
        <v>771</v>
      </c>
    </row>
    <row r="5892" spans="11:16">
      <c r="K5892" s="339">
        <v>51578</v>
      </c>
      <c r="L5892" s="171" t="s">
        <v>833</v>
      </c>
      <c r="N5892" s="171" t="s">
        <v>771</v>
      </c>
      <c r="O5892" s="171" t="s">
        <v>772</v>
      </c>
      <c r="P5892" s="171" t="s">
        <v>770</v>
      </c>
    </row>
    <row r="5893" spans="11:16">
      <c r="K5893" s="339">
        <v>51579</v>
      </c>
      <c r="L5893" s="171" t="s">
        <v>835</v>
      </c>
      <c r="N5893" s="171" t="s">
        <v>771</v>
      </c>
      <c r="O5893" s="171" t="s">
        <v>772</v>
      </c>
      <c r="P5893" s="171" t="s">
        <v>770</v>
      </c>
    </row>
    <row r="5894" spans="11:16">
      <c r="K5894" s="339">
        <v>51580</v>
      </c>
      <c r="L5894" s="171" t="s">
        <v>836</v>
      </c>
      <c r="N5894" s="171" t="s">
        <v>771</v>
      </c>
      <c r="O5894" s="171" t="s">
        <v>772</v>
      </c>
      <c r="P5894" s="171" t="s">
        <v>770</v>
      </c>
    </row>
    <row r="5895" spans="11:16">
      <c r="K5895" s="339">
        <v>51581</v>
      </c>
      <c r="L5895" s="171" t="s">
        <v>837</v>
      </c>
      <c r="N5895" s="171" t="s">
        <v>771</v>
      </c>
      <c r="O5895" s="171" t="s">
        <v>772</v>
      </c>
      <c r="P5895" s="171" t="s">
        <v>770</v>
      </c>
    </row>
    <row r="5896" spans="11:16">
      <c r="K5896" s="339">
        <v>51582</v>
      </c>
      <c r="L5896" s="171" t="s">
        <v>838</v>
      </c>
      <c r="N5896" s="171" t="s">
        <v>771</v>
      </c>
      <c r="O5896" s="171" t="s">
        <v>772</v>
      </c>
      <c r="P5896" s="171" t="s">
        <v>770</v>
      </c>
    </row>
    <row r="5897" spans="11:16">
      <c r="K5897" s="339">
        <v>51583</v>
      </c>
      <c r="L5897" s="171" t="s">
        <v>839</v>
      </c>
      <c r="N5897" s="171" t="s">
        <v>771</v>
      </c>
      <c r="O5897" s="171" t="s">
        <v>772</v>
      </c>
      <c r="P5897" s="171" t="s">
        <v>770</v>
      </c>
    </row>
    <row r="5898" spans="11:16">
      <c r="K5898" s="339">
        <v>51584</v>
      </c>
      <c r="L5898" s="171" t="s">
        <v>840</v>
      </c>
      <c r="N5898" s="171" t="s">
        <v>771</v>
      </c>
      <c r="O5898" s="171" t="s">
        <v>772</v>
      </c>
      <c r="P5898" s="171" t="s">
        <v>770</v>
      </c>
    </row>
    <row r="5899" spans="11:16">
      <c r="K5899" s="339">
        <v>51585</v>
      </c>
      <c r="L5899" s="171" t="s">
        <v>833</v>
      </c>
      <c r="N5899" s="171" t="s">
        <v>770</v>
      </c>
      <c r="O5899" s="171" t="s">
        <v>771</v>
      </c>
      <c r="P5899" s="171" t="s">
        <v>772</v>
      </c>
    </row>
    <row r="5900" spans="11:16">
      <c r="K5900" s="339">
        <v>51586</v>
      </c>
      <c r="L5900" s="171" t="s">
        <v>835</v>
      </c>
      <c r="N5900" s="171" t="s">
        <v>770</v>
      </c>
      <c r="O5900" s="171" t="s">
        <v>771</v>
      </c>
      <c r="P5900" s="171" t="s">
        <v>772</v>
      </c>
    </row>
    <row r="5901" spans="11:16">
      <c r="K5901" s="339">
        <v>51587</v>
      </c>
      <c r="L5901" s="171" t="s">
        <v>836</v>
      </c>
      <c r="N5901" s="171" t="s">
        <v>770</v>
      </c>
      <c r="O5901" s="171" t="s">
        <v>771</v>
      </c>
      <c r="P5901" s="171" t="s">
        <v>772</v>
      </c>
    </row>
    <row r="5902" spans="11:16">
      <c r="K5902" s="339">
        <v>51588</v>
      </c>
      <c r="L5902" s="171" t="s">
        <v>837</v>
      </c>
      <c r="N5902" s="171" t="s">
        <v>770</v>
      </c>
      <c r="O5902" s="171" t="s">
        <v>771</v>
      </c>
      <c r="P5902" s="171" t="s">
        <v>772</v>
      </c>
    </row>
    <row r="5903" spans="11:16">
      <c r="K5903" s="339">
        <v>51589</v>
      </c>
      <c r="L5903" s="171" t="s">
        <v>838</v>
      </c>
      <c r="N5903" s="171" t="s">
        <v>770</v>
      </c>
      <c r="O5903" s="171" t="s">
        <v>771</v>
      </c>
      <c r="P5903" s="171" t="s">
        <v>772</v>
      </c>
    </row>
    <row r="5904" spans="11:16">
      <c r="K5904" s="339">
        <v>51590</v>
      </c>
      <c r="L5904" s="171" t="s">
        <v>839</v>
      </c>
      <c r="N5904" s="171" t="s">
        <v>770</v>
      </c>
      <c r="O5904" s="171" t="s">
        <v>771</v>
      </c>
      <c r="P5904" s="171" t="s">
        <v>772</v>
      </c>
    </row>
    <row r="5905" spans="11:16">
      <c r="K5905" s="339">
        <v>51591</v>
      </c>
      <c r="L5905" s="171" t="s">
        <v>840</v>
      </c>
      <c r="N5905" s="171" t="s">
        <v>770</v>
      </c>
      <c r="O5905" s="171" t="s">
        <v>771</v>
      </c>
      <c r="P5905" s="171" t="s">
        <v>772</v>
      </c>
    </row>
    <row r="5906" spans="11:16">
      <c r="K5906" s="339">
        <v>51592</v>
      </c>
      <c r="L5906" s="171" t="s">
        <v>833</v>
      </c>
      <c r="N5906" s="171" t="s">
        <v>772</v>
      </c>
      <c r="O5906" s="171" t="s">
        <v>770</v>
      </c>
      <c r="P5906" s="171" t="s">
        <v>771</v>
      </c>
    </row>
    <row r="5907" spans="11:16">
      <c r="K5907" s="339">
        <v>51593</v>
      </c>
      <c r="L5907" s="171" t="s">
        <v>835</v>
      </c>
      <c r="N5907" s="171" t="s">
        <v>772</v>
      </c>
      <c r="O5907" s="171" t="s">
        <v>770</v>
      </c>
      <c r="P5907" s="171" t="s">
        <v>771</v>
      </c>
    </row>
    <row r="5908" spans="11:16">
      <c r="K5908" s="339">
        <v>51594</v>
      </c>
      <c r="L5908" s="171" t="s">
        <v>836</v>
      </c>
      <c r="N5908" s="171" t="s">
        <v>772</v>
      </c>
      <c r="O5908" s="171" t="s">
        <v>770</v>
      </c>
      <c r="P5908" s="171" t="s">
        <v>771</v>
      </c>
    </row>
    <row r="5909" spans="11:16">
      <c r="K5909" s="339">
        <v>51595</v>
      </c>
      <c r="L5909" s="171" t="s">
        <v>837</v>
      </c>
      <c r="N5909" s="171" t="s">
        <v>772</v>
      </c>
      <c r="O5909" s="171" t="s">
        <v>770</v>
      </c>
      <c r="P5909" s="171" t="s">
        <v>771</v>
      </c>
    </row>
    <row r="5910" spans="11:16">
      <c r="K5910" s="339">
        <v>51596</v>
      </c>
      <c r="L5910" s="171" t="s">
        <v>838</v>
      </c>
      <c r="N5910" s="171" t="s">
        <v>772</v>
      </c>
      <c r="O5910" s="171" t="s">
        <v>770</v>
      </c>
      <c r="P5910" s="171" t="s">
        <v>771</v>
      </c>
    </row>
    <row r="5911" spans="11:16">
      <c r="K5911" s="339">
        <v>51597</v>
      </c>
      <c r="L5911" s="171" t="s">
        <v>839</v>
      </c>
      <c r="N5911" s="171" t="s">
        <v>772</v>
      </c>
      <c r="O5911" s="171" t="s">
        <v>770</v>
      </c>
      <c r="P5911" s="171" t="s">
        <v>771</v>
      </c>
    </row>
    <row r="5912" spans="11:16">
      <c r="K5912" s="339">
        <v>51598</v>
      </c>
      <c r="L5912" s="171" t="s">
        <v>840</v>
      </c>
      <c r="N5912" s="171" t="s">
        <v>772</v>
      </c>
      <c r="O5912" s="171" t="s">
        <v>770</v>
      </c>
      <c r="P5912" s="171" t="s">
        <v>771</v>
      </c>
    </row>
    <row r="5913" spans="11:16">
      <c r="K5913" s="339">
        <v>51599</v>
      </c>
      <c r="L5913" s="171" t="s">
        <v>833</v>
      </c>
      <c r="N5913" s="171" t="s">
        <v>771</v>
      </c>
      <c r="O5913" s="171" t="s">
        <v>772</v>
      </c>
      <c r="P5913" s="171" t="s">
        <v>770</v>
      </c>
    </row>
    <row r="5914" spans="11:16">
      <c r="K5914" s="339">
        <v>51600</v>
      </c>
      <c r="L5914" s="171" t="s">
        <v>835</v>
      </c>
      <c r="N5914" s="171" t="s">
        <v>771</v>
      </c>
      <c r="O5914" s="171" t="s">
        <v>772</v>
      </c>
      <c r="P5914" s="171" t="s">
        <v>770</v>
      </c>
    </row>
    <row r="5915" spans="11:16">
      <c r="K5915" s="339">
        <v>51601</v>
      </c>
      <c r="L5915" s="171" t="s">
        <v>836</v>
      </c>
      <c r="N5915" s="171" t="s">
        <v>771</v>
      </c>
      <c r="O5915" s="171" t="s">
        <v>772</v>
      </c>
      <c r="P5915" s="171" t="s">
        <v>770</v>
      </c>
    </row>
    <row r="5916" spans="11:16">
      <c r="K5916" s="339">
        <v>51602</v>
      </c>
      <c r="L5916" s="171" t="s">
        <v>837</v>
      </c>
      <c r="N5916" s="171" t="s">
        <v>771</v>
      </c>
      <c r="O5916" s="171" t="s">
        <v>772</v>
      </c>
      <c r="P5916" s="171" t="s">
        <v>770</v>
      </c>
    </row>
    <row r="5917" spans="11:16">
      <c r="K5917" s="339">
        <v>51603</v>
      </c>
      <c r="L5917" s="171" t="s">
        <v>838</v>
      </c>
      <c r="N5917" s="171" t="s">
        <v>771</v>
      </c>
      <c r="O5917" s="171" t="s">
        <v>772</v>
      </c>
      <c r="P5917" s="171" t="s">
        <v>770</v>
      </c>
    </row>
    <row r="5918" spans="11:16">
      <c r="K5918" s="339">
        <v>51604</v>
      </c>
      <c r="L5918" s="171" t="s">
        <v>839</v>
      </c>
      <c r="N5918" s="171" t="s">
        <v>771</v>
      </c>
      <c r="O5918" s="171" t="s">
        <v>772</v>
      </c>
      <c r="P5918" s="171" t="s">
        <v>770</v>
      </c>
    </row>
    <row r="5919" spans="11:16">
      <c r="K5919" s="339">
        <v>51605</v>
      </c>
      <c r="L5919" s="171" t="s">
        <v>840</v>
      </c>
      <c r="N5919" s="171" t="s">
        <v>771</v>
      </c>
      <c r="O5919" s="171" t="s">
        <v>772</v>
      </c>
      <c r="P5919" s="171" t="s">
        <v>770</v>
      </c>
    </row>
    <row r="5920" spans="11:16">
      <c r="K5920" s="339">
        <v>51606</v>
      </c>
      <c r="L5920" s="171" t="s">
        <v>833</v>
      </c>
      <c r="N5920" s="171" t="s">
        <v>770</v>
      </c>
      <c r="O5920" s="171" t="s">
        <v>771</v>
      </c>
      <c r="P5920" s="171" t="s">
        <v>772</v>
      </c>
    </row>
    <row r="5921" spans="11:16">
      <c r="K5921" s="339">
        <v>51607</v>
      </c>
      <c r="L5921" s="171" t="s">
        <v>835</v>
      </c>
      <c r="N5921" s="171" t="s">
        <v>770</v>
      </c>
      <c r="O5921" s="171" t="s">
        <v>771</v>
      </c>
      <c r="P5921" s="171" t="s">
        <v>772</v>
      </c>
    </row>
    <row r="5922" spans="11:16">
      <c r="K5922" s="339">
        <v>51608</v>
      </c>
      <c r="L5922" s="171" t="s">
        <v>836</v>
      </c>
      <c r="N5922" s="171" t="s">
        <v>770</v>
      </c>
      <c r="O5922" s="171" t="s">
        <v>771</v>
      </c>
      <c r="P5922" s="171" t="s">
        <v>772</v>
      </c>
    </row>
    <row r="5923" spans="11:16">
      <c r="K5923" s="339">
        <v>51609</v>
      </c>
      <c r="L5923" s="171" t="s">
        <v>837</v>
      </c>
      <c r="N5923" s="171" t="s">
        <v>770</v>
      </c>
      <c r="O5923" s="171" t="s">
        <v>771</v>
      </c>
      <c r="P5923" s="171" t="s">
        <v>772</v>
      </c>
    </row>
    <row r="5924" spans="11:16">
      <c r="K5924" s="339">
        <v>51610</v>
      </c>
      <c r="L5924" s="171" t="s">
        <v>838</v>
      </c>
      <c r="N5924" s="171" t="s">
        <v>770</v>
      </c>
      <c r="O5924" s="171" t="s">
        <v>771</v>
      </c>
      <c r="P5924" s="171" t="s">
        <v>772</v>
      </c>
    </row>
    <row r="5925" spans="11:16">
      <c r="K5925" s="339">
        <v>51611</v>
      </c>
      <c r="L5925" s="171" t="s">
        <v>839</v>
      </c>
      <c r="N5925" s="171" t="s">
        <v>770</v>
      </c>
      <c r="O5925" s="171" t="s">
        <v>771</v>
      </c>
      <c r="P5925" s="171" t="s">
        <v>772</v>
      </c>
    </row>
    <row r="5926" spans="11:16">
      <c r="K5926" s="339">
        <v>51612</v>
      </c>
      <c r="L5926" s="171" t="s">
        <v>840</v>
      </c>
      <c r="N5926" s="171" t="s">
        <v>770</v>
      </c>
      <c r="O5926" s="171" t="s">
        <v>771</v>
      </c>
      <c r="P5926" s="171" t="s">
        <v>772</v>
      </c>
    </row>
    <row r="5927" spans="11:16">
      <c r="K5927" s="339">
        <v>51613</v>
      </c>
      <c r="L5927" s="171" t="s">
        <v>833</v>
      </c>
      <c r="N5927" s="171" t="s">
        <v>772</v>
      </c>
      <c r="O5927" s="171" t="s">
        <v>770</v>
      </c>
      <c r="P5927" s="171" t="s">
        <v>771</v>
      </c>
    </row>
    <row r="5928" spans="11:16">
      <c r="K5928" s="339">
        <v>51614</v>
      </c>
      <c r="L5928" s="171" t="s">
        <v>835</v>
      </c>
      <c r="N5928" s="171" t="s">
        <v>772</v>
      </c>
      <c r="O5928" s="171" t="s">
        <v>770</v>
      </c>
      <c r="P5928" s="171" t="s">
        <v>771</v>
      </c>
    </row>
    <row r="5929" spans="11:16">
      <c r="K5929" s="339">
        <v>51615</v>
      </c>
      <c r="L5929" s="171" t="s">
        <v>836</v>
      </c>
      <c r="N5929" s="171" t="s">
        <v>772</v>
      </c>
      <c r="O5929" s="171" t="s">
        <v>770</v>
      </c>
      <c r="P5929" s="171" t="s">
        <v>771</v>
      </c>
    </row>
    <row r="5930" spans="11:16">
      <c r="K5930" s="339">
        <v>51616</v>
      </c>
      <c r="L5930" s="171" t="s">
        <v>837</v>
      </c>
      <c r="N5930" s="171" t="s">
        <v>772</v>
      </c>
      <c r="O5930" s="171" t="s">
        <v>770</v>
      </c>
      <c r="P5930" s="171" t="s">
        <v>771</v>
      </c>
    </row>
    <row r="5931" spans="11:16">
      <c r="K5931" s="339">
        <v>51617</v>
      </c>
      <c r="L5931" s="171" t="s">
        <v>838</v>
      </c>
      <c r="N5931" s="171" t="s">
        <v>772</v>
      </c>
      <c r="O5931" s="171" t="s">
        <v>770</v>
      </c>
      <c r="P5931" s="171" t="s">
        <v>771</v>
      </c>
    </row>
    <row r="5932" spans="11:16">
      <c r="K5932" s="339">
        <v>51618</v>
      </c>
      <c r="L5932" s="171" t="s">
        <v>839</v>
      </c>
      <c r="N5932" s="171" t="s">
        <v>772</v>
      </c>
      <c r="O5932" s="171" t="s">
        <v>770</v>
      </c>
      <c r="P5932" s="171" t="s">
        <v>771</v>
      </c>
    </row>
    <row r="5933" spans="11:16">
      <c r="K5933" s="339">
        <v>51619</v>
      </c>
      <c r="L5933" s="171" t="s">
        <v>840</v>
      </c>
      <c r="N5933" s="171" t="s">
        <v>772</v>
      </c>
      <c r="O5933" s="171" t="s">
        <v>770</v>
      </c>
      <c r="P5933" s="171" t="s">
        <v>771</v>
      </c>
    </row>
    <row r="5934" spans="11:16">
      <c r="K5934" s="339">
        <v>51620</v>
      </c>
      <c r="L5934" s="171" t="s">
        <v>833</v>
      </c>
      <c r="N5934" s="171" t="s">
        <v>771</v>
      </c>
      <c r="O5934" s="171" t="s">
        <v>772</v>
      </c>
      <c r="P5934" s="171" t="s">
        <v>770</v>
      </c>
    </row>
    <row r="5935" spans="11:16">
      <c r="K5935" s="339">
        <v>51621</v>
      </c>
      <c r="L5935" s="171" t="s">
        <v>835</v>
      </c>
      <c r="N5935" s="171" t="s">
        <v>771</v>
      </c>
      <c r="O5935" s="171" t="s">
        <v>772</v>
      </c>
      <c r="P5935" s="171" t="s">
        <v>770</v>
      </c>
    </row>
    <row r="5936" spans="11:16">
      <c r="K5936" s="339">
        <v>51622</v>
      </c>
      <c r="L5936" s="171" t="s">
        <v>836</v>
      </c>
      <c r="N5936" s="171" t="s">
        <v>771</v>
      </c>
      <c r="O5936" s="171" t="s">
        <v>772</v>
      </c>
      <c r="P5936" s="171" t="s">
        <v>770</v>
      </c>
    </row>
    <row r="5937" spans="11:16">
      <c r="K5937" s="339">
        <v>51623</v>
      </c>
      <c r="L5937" s="171" t="s">
        <v>837</v>
      </c>
      <c r="N5937" s="171" t="s">
        <v>771</v>
      </c>
      <c r="O5937" s="171" t="s">
        <v>772</v>
      </c>
      <c r="P5937" s="171" t="s">
        <v>770</v>
      </c>
    </row>
    <row r="5938" spans="11:16">
      <c r="K5938" s="339">
        <v>51624</v>
      </c>
      <c r="L5938" s="171" t="s">
        <v>838</v>
      </c>
      <c r="N5938" s="171" t="s">
        <v>771</v>
      </c>
      <c r="O5938" s="171" t="s">
        <v>772</v>
      </c>
      <c r="P5938" s="171" t="s">
        <v>770</v>
      </c>
    </row>
    <row r="5939" spans="11:16">
      <c r="K5939" s="339">
        <v>51625</v>
      </c>
      <c r="L5939" s="171" t="s">
        <v>839</v>
      </c>
      <c r="N5939" s="171" t="s">
        <v>771</v>
      </c>
      <c r="O5939" s="171" t="s">
        <v>772</v>
      </c>
      <c r="P5939" s="171" t="s">
        <v>770</v>
      </c>
    </row>
    <row r="5940" spans="11:16">
      <c r="K5940" s="339">
        <v>51626</v>
      </c>
      <c r="L5940" s="171" t="s">
        <v>840</v>
      </c>
      <c r="N5940" s="171" t="s">
        <v>771</v>
      </c>
      <c r="O5940" s="171" t="s">
        <v>772</v>
      </c>
      <c r="P5940" s="171" t="s">
        <v>770</v>
      </c>
    </row>
    <row r="5941" spans="11:16">
      <c r="K5941" s="339">
        <v>51627</v>
      </c>
      <c r="L5941" s="171" t="s">
        <v>833</v>
      </c>
      <c r="N5941" s="171" t="s">
        <v>770</v>
      </c>
      <c r="O5941" s="171" t="s">
        <v>771</v>
      </c>
      <c r="P5941" s="171" t="s">
        <v>772</v>
      </c>
    </row>
    <row r="5942" spans="11:16">
      <c r="K5942" s="339">
        <v>51628</v>
      </c>
      <c r="L5942" s="171" t="s">
        <v>835</v>
      </c>
      <c r="N5942" s="171" t="s">
        <v>770</v>
      </c>
      <c r="O5942" s="171" t="s">
        <v>771</v>
      </c>
      <c r="P5942" s="171" t="s">
        <v>772</v>
      </c>
    </row>
    <row r="5943" spans="11:16">
      <c r="K5943" s="339">
        <v>51629</v>
      </c>
      <c r="L5943" s="171" t="s">
        <v>836</v>
      </c>
      <c r="N5943" s="171" t="s">
        <v>770</v>
      </c>
      <c r="O5943" s="171" t="s">
        <v>771</v>
      </c>
      <c r="P5943" s="171" t="s">
        <v>772</v>
      </c>
    </row>
    <row r="5944" spans="11:16">
      <c r="K5944" s="339">
        <v>51630</v>
      </c>
      <c r="L5944" s="171" t="s">
        <v>837</v>
      </c>
      <c r="N5944" s="171" t="s">
        <v>770</v>
      </c>
      <c r="O5944" s="171" t="s">
        <v>771</v>
      </c>
      <c r="P5944" s="171" t="s">
        <v>772</v>
      </c>
    </row>
    <row r="5945" spans="11:16">
      <c r="K5945" s="339">
        <v>51631</v>
      </c>
      <c r="L5945" s="171" t="s">
        <v>838</v>
      </c>
      <c r="N5945" s="171" t="s">
        <v>770</v>
      </c>
      <c r="O5945" s="171" t="s">
        <v>771</v>
      </c>
      <c r="P5945" s="171" t="s">
        <v>772</v>
      </c>
    </row>
    <row r="5946" spans="11:16">
      <c r="K5946" s="339">
        <v>51632</v>
      </c>
      <c r="L5946" s="171" t="s">
        <v>839</v>
      </c>
      <c r="N5946" s="171" t="s">
        <v>770</v>
      </c>
      <c r="O5946" s="171" t="s">
        <v>771</v>
      </c>
      <c r="P5946" s="171" t="s">
        <v>772</v>
      </c>
    </row>
    <row r="5947" spans="11:16">
      <c r="K5947" s="339">
        <v>51633</v>
      </c>
      <c r="L5947" s="171" t="s">
        <v>840</v>
      </c>
      <c r="N5947" s="171" t="s">
        <v>770</v>
      </c>
      <c r="O5947" s="171" t="s">
        <v>771</v>
      </c>
      <c r="P5947" s="171" t="s">
        <v>772</v>
      </c>
    </row>
    <row r="5948" spans="11:16">
      <c r="K5948" s="339">
        <v>51634</v>
      </c>
      <c r="L5948" s="171" t="s">
        <v>833</v>
      </c>
      <c r="N5948" s="171" t="s">
        <v>772</v>
      </c>
      <c r="O5948" s="171" t="s">
        <v>770</v>
      </c>
      <c r="P5948" s="171" t="s">
        <v>771</v>
      </c>
    </row>
    <row r="5949" spans="11:16">
      <c r="K5949" s="339">
        <v>51635</v>
      </c>
      <c r="L5949" s="171" t="s">
        <v>835</v>
      </c>
      <c r="N5949" s="171" t="s">
        <v>772</v>
      </c>
      <c r="O5949" s="171" t="s">
        <v>770</v>
      </c>
      <c r="P5949" s="171" t="s">
        <v>771</v>
      </c>
    </row>
    <row r="5950" spans="11:16">
      <c r="K5950" s="339">
        <v>51636</v>
      </c>
      <c r="L5950" s="171" t="s">
        <v>836</v>
      </c>
      <c r="N5950" s="171" t="s">
        <v>772</v>
      </c>
      <c r="O5950" s="171" t="s">
        <v>770</v>
      </c>
      <c r="P5950" s="171" t="s">
        <v>771</v>
      </c>
    </row>
    <row r="5951" spans="11:16">
      <c r="K5951" s="339">
        <v>51637</v>
      </c>
      <c r="L5951" s="171" t="s">
        <v>837</v>
      </c>
      <c r="N5951" s="171" t="s">
        <v>772</v>
      </c>
      <c r="O5951" s="171" t="s">
        <v>770</v>
      </c>
      <c r="P5951" s="171" t="s">
        <v>771</v>
      </c>
    </row>
    <row r="5952" spans="11:16">
      <c r="K5952" s="339">
        <v>51638</v>
      </c>
      <c r="L5952" s="171" t="s">
        <v>838</v>
      </c>
      <c r="N5952" s="171" t="s">
        <v>772</v>
      </c>
      <c r="O5952" s="171" t="s">
        <v>770</v>
      </c>
      <c r="P5952" s="171" t="s">
        <v>771</v>
      </c>
    </row>
    <row r="5953" spans="11:16">
      <c r="K5953" s="339">
        <v>51639</v>
      </c>
      <c r="L5953" s="171" t="s">
        <v>839</v>
      </c>
      <c r="N5953" s="171" t="s">
        <v>772</v>
      </c>
      <c r="O5953" s="171" t="s">
        <v>770</v>
      </c>
      <c r="P5953" s="171" t="s">
        <v>771</v>
      </c>
    </row>
    <row r="5954" spans="11:16">
      <c r="K5954" s="339">
        <v>51640</v>
      </c>
      <c r="L5954" s="171" t="s">
        <v>840</v>
      </c>
      <c r="N5954" s="171" t="s">
        <v>772</v>
      </c>
      <c r="O5954" s="171" t="s">
        <v>770</v>
      </c>
      <c r="P5954" s="171" t="s">
        <v>771</v>
      </c>
    </row>
    <row r="5955" spans="11:16">
      <c r="K5955" s="339">
        <v>51641</v>
      </c>
      <c r="L5955" s="171" t="s">
        <v>833</v>
      </c>
      <c r="N5955" s="171" t="s">
        <v>771</v>
      </c>
      <c r="O5955" s="171" t="s">
        <v>772</v>
      </c>
      <c r="P5955" s="171" t="s">
        <v>770</v>
      </c>
    </row>
    <row r="5956" spans="11:16">
      <c r="K5956" s="339">
        <v>51642</v>
      </c>
      <c r="L5956" s="171" t="s">
        <v>835</v>
      </c>
      <c r="N5956" s="171" t="s">
        <v>771</v>
      </c>
      <c r="O5956" s="171" t="s">
        <v>772</v>
      </c>
      <c r="P5956" s="171" t="s">
        <v>770</v>
      </c>
    </row>
    <row r="5957" spans="11:16">
      <c r="K5957" s="339">
        <v>51643</v>
      </c>
      <c r="L5957" s="171" t="s">
        <v>836</v>
      </c>
      <c r="N5957" s="171" t="s">
        <v>771</v>
      </c>
      <c r="O5957" s="171" t="s">
        <v>772</v>
      </c>
      <c r="P5957" s="171" t="s">
        <v>770</v>
      </c>
    </row>
    <row r="5958" spans="11:16">
      <c r="K5958" s="339">
        <v>51644</v>
      </c>
      <c r="L5958" s="171" t="s">
        <v>837</v>
      </c>
      <c r="N5958" s="171" t="s">
        <v>771</v>
      </c>
      <c r="O5958" s="171" t="s">
        <v>772</v>
      </c>
      <c r="P5958" s="171" t="s">
        <v>770</v>
      </c>
    </row>
    <row r="5959" spans="11:16">
      <c r="K5959" s="339">
        <v>51645</v>
      </c>
      <c r="L5959" s="171" t="s">
        <v>838</v>
      </c>
      <c r="N5959" s="171" t="s">
        <v>771</v>
      </c>
      <c r="O5959" s="171" t="s">
        <v>772</v>
      </c>
      <c r="P5959" s="171" t="s">
        <v>770</v>
      </c>
    </row>
    <row r="5960" spans="11:16">
      <c r="K5960" s="339">
        <v>51646</v>
      </c>
      <c r="L5960" s="171" t="s">
        <v>839</v>
      </c>
      <c r="N5960" s="171" t="s">
        <v>771</v>
      </c>
      <c r="O5960" s="171" t="s">
        <v>772</v>
      </c>
      <c r="P5960" s="171" t="s">
        <v>770</v>
      </c>
    </row>
    <row r="5961" spans="11:16">
      <c r="K5961" s="339">
        <v>51647</v>
      </c>
      <c r="L5961" s="171" t="s">
        <v>840</v>
      </c>
      <c r="N5961" s="171" t="s">
        <v>771</v>
      </c>
      <c r="O5961" s="171" t="s">
        <v>772</v>
      </c>
      <c r="P5961" s="171" t="s">
        <v>770</v>
      </c>
    </row>
    <row r="5962" spans="11:16">
      <c r="K5962" s="339">
        <v>51648</v>
      </c>
      <c r="L5962" s="171" t="s">
        <v>833</v>
      </c>
      <c r="N5962" s="171" t="s">
        <v>770</v>
      </c>
      <c r="O5962" s="171" t="s">
        <v>771</v>
      </c>
      <c r="P5962" s="171" t="s">
        <v>772</v>
      </c>
    </row>
    <row r="5963" spans="11:16">
      <c r="K5963" s="339">
        <v>51649</v>
      </c>
      <c r="L5963" s="171" t="s">
        <v>835</v>
      </c>
      <c r="N5963" s="171" t="s">
        <v>770</v>
      </c>
      <c r="O5963" s="171" t="s">
        <v>771</v>
      </c>
      <c r="P5963" s="171" t="s">
        <v>772</v>
      </c>
    </row>
    <row r="5964" spans="11:16">
      <c r="K5964" s="339">
        <v>51650</v>
      </c>
      <c r="L5964" s="171" t="s">
        <v>836</v>
      </c>
      <c r="N5964" s="171" t="s">
        <v>770</v>
      </c>
      <c r="O5964" s="171" t="s">
        <v>771</v>
      </c>
      <c r="P5964" s="171" t="s">
        <v>772</v>
      </c>
    </row>
    <row r="5965" spans="11:16">
      <c r="K5965" s="339">
        <v>51651</v>
      </c>
      <c r="L5965" s="171" t="s">
        <v>837</v>
      </c>
      <c r="N5965" s="171" t="s">
        <v>770</v>
      </c>
      <c r="O5965" s="171" t="s">
        <v>771</v>
      </c>
      <c r="P5965" s="171" t="s">
        <v>772</v>
      </c>
    </row>
    <row r="5966" spans="11:16">
      <c r="K5966" s="339">
        <v>51652</v>
      </c>
      <c r="L5966" s="171" t="s">
        <v>838</v>
      </c>
      <c r="N5966" s="171" t="s">
        <v>770</v>
      </c>
      <c r="O5966" s="171" t="s">
        <v>771</v>
      </c>
      <c r="P5966" s="171" t="s">
        <v>772</v>
      </c>
    </row>
    <row r="5967" spans="11:16">
      <c r="K5967" s="339">
        <v>51653</v>
      </c>
      <c r="L5967" s="171" t="s">
        <v>839</v>
      </c>
      <c r="N5967" s="171" t="s">
        <v>770</v>
      </c>
      <c r="O5967" s="171" t="s">
        <v>771</v>
      </c>
      <c r="P5967" s="171" t="s">
        <v>772</v>
      </c>
    </row>
    <row r="5968" spans="11:16">
      <c r="K5968" s="339">
        <v>51654</v>
      </c>
      <c r="L5968" s="171" t="s">
        <v>840</v>
      </c>
      <c r="N5968" s="171" t="s">
        <v>770</v>
      </c>
      <c r="O5968" s="171" t="s">
        <v>771</v>
      </c>
      <c r="P5968" s="171" t="s">
        <v>772</v>
      </c>
    </row>
    <row r="5969" spans="11:16">
      <c r="K5969" s="339">
        <v>51655</v>
      </c>
      <c r="L5969" s="171" t="s">
        <v>833</v>
      </c>
      <c r="N5969" s="171" t="s">
        <v>772</v>
      </c>
      <c r="O5969" s="171" t="s">
        <v>770</v>
      </c>
      <c r="P5969" s="171" t="s">
        <v>771</v>
      </c>
    </row>
    <row r="5970" spans="11:16">
      <c r="K5970" s="339">
        <v>51656</v>
      </c>
      <c r="L5970" s="171" t="s">
        <v>835</v>
      </c>
      <c r="N5970" s="171" t="s">
        <v>772</v>
      </c>
      <c r="O5970" s="171" t="s">
        <v>770</v>
      </c>
      <c r="P5970" s="171" t="s">
        <v>771</v>
      </c>
    </row>
    <row r="5971" spans="11:16">
      <c r="K5971" s="339">
        <v>51657</v>
      </c>
      <c r="L5971" s="171" t="s">
        <v>836</v>
      </c>
      <c r="N5971" s="171" t="s">
        <v>772</v>
      </c>
      <c r="O5971" s="171" t="s">
        <v>770</v>
      </c>
      <c r="P5971" s="171" t="s">
        <v>771</v>
      </c>
    </row>
    <row r="5972" spans="11:16">
      <c r="K5972" s="339">
        <v>51658</v>
      </c>
      <c r="L5972" s="171" t="s">
        <v>837</v>
      </c>
      <c r="N5972" s="171" t="s">
        <v>772</v>
      </c>
      <c r="O5972" s="171" t="s">
        <v>770</v>
      </c>
      <c r="P5972" s="171" t="s">
        <v>771</v>
      </c>
    </row>
    <row r="5973" spans="11:16">
      <c r="K5973" s="339">
        <v>51659</v>
      </c>
      <c r="L5973" s="171" t="s">
        <v>838</v>
      </c>
      <c r="N5973" s="171" t="s">
        <v>772</v>
      </c>
      <c r="O5973" s="171" t="s">
        <v>770</v>
      </c>
      <c r="P5973" s="171" t="s">
        <v>771</v>
      </c>
    </row>
    <row r="5974" spans="11:16">
      <c r="K5974" s="339">
        <v>51660</v>
      </c>
      <c r="L5974" s="171" t="s">
        <v>839</v>
      </c>
      <c r="N5974" s="171" t="s">
        <v>772</v>
      </c>
      <c r="O5974" s="171" t="s">
        <v>770</v>
      </c>
      <c r="P5974" s="171" t="s">
        <v>771</v>
      </c>
    </row>
    <row r="5975" spans="11:16">
      <c r="K5975" s="339">
        <v>51661</v>
      </c>
      <c r="L5975" s="171" t="s">
        <v>840</v>
      </c>
      <c r="N5975" s="171" t="s">
        <v>772</v>
      </c>
      <c r="O5975" s="171" t="s">
        <v>770</v>
      </c>
      <c r="P5975" s="171" t="s">
        <v>771</v>
      </c>
    </row>
    <row r="5976" spans="11:16">
      <c r="K5976" s="339">
        <v>51662</v>
      </c>
      <c r="L5976" s="171" t="s">
        <v>833</v>
      </c>
      <c r="N5976" s="171" t="s">
        <v>771</v>
      </c>
      <c r="O5976" s="171" t="s">
        <v>772</v>
      </c>
      <c r="P5976" s="171" t="s">
        <v>770</v>
      </c>
    </row>
    <row r="5977" spans="11:16">
      <c r="K5977" s="339">
        <v>51663</v>
      </c>
      <c r="L5977" s="171" t="s">
        <v>835</v>
      </c>
      <c r="N5977" s="171" t="s">
        <v>771</v>
      </c>
      <c r="O5977" s="171" t="s">
        <v>772</v>
      </c>
      <c r="P5977" s="171" t="s">
        <v>770</v>
      </c>
    </row>
    <row r="5978" spans="11:16">
      <c r="K5978" s="339">
        <v>51664</v>
      </c>
      <c r="L5978" s="171" t="s">
        <v>836</v>
      </c>
      <c r="N5978" s="171" t="s">
        <v>771</v>
      </c>
      <c r="O5978" s="171" t="s">
        <v>772</v>
      </c>
      <c r="P5978" s="171" t="s">
        <v>770</v>
      </c>
    </row>
    <row r="5979" spans="11:16">
      <c r="K5979" s="339">
        <v>51665</v>
      </c>
      <c r="L5979" s="171" t="s">
        <v>837</v>
      </c>
      <c r="N5979" s="171" t="s">
        <v>771</v>
      </c>
      <c r="O5979" s="171" t="s">
        <v>772</v>
      </c>
      <c r="P5979" s="171" t="s">
        <v>770</v>
      </c>
    </row>
    <row r="5980" spans="11:16">
      <c r="K5980" s="339">
        <v>51666</v>
      </c>
      <c r="L5980" s="171" t="s">
        <v>838</v>
      </c>
      <c r="N5980" s="171" t="s">
        <v>771</v>
      </c>
      <c r="O5980" s="171" t="s">
        <v>772</v>
      </c>
      <c r="P5980" s="171" t="s">
        <v>770</v>
      </c>
    </row>
    <row r="5981" spans="11:16">
      <c r="K5981" s="339">
        <v>51667</v>
      </c>
      <c r="L5981" s="171" t="s">
        <v>839</v>
      </c>
      <c r="N5981" s="171" t="s">
        <v>771</v>
      </c>
      <c r="O5981" s="171" t="s">
        <v>772</v>
      </c>
      <c r="P5981" s="171" t="s">
        <v>770</v>
      </c>
    </row>
    <row r="5982" spans="11:16">
      <c r="K5982" s="339">
        <v>51668</v>
      </c>
      <c r="L5982" s="171" t="s">
        <v>840</v>
      </c>
      <c r="N5982" s="171" t="s">
        <v>771</v>
      </c>
      <c r="O5982" s="171" t="s">
        <v>772</v>
      </c>
      <c r="P5982" s="171" t="s">
        <v>770</v>
      </c>
    </row>
    <row r="5983" spans="11:16">
      <c r="K5983" s="339">
        <v>51669</v>
      </c>
      <c r="L5983" s="171" t="s">
        <v>833</v>
      </c>
      <c r="N5983" s="171" t="s">
        <v>770</v>
      </c>
      <c r="O5983" s="171" t="s">
        <v>771</v>
      </c>
      <c r="P5983" s="171" t="s">
        <v>772</v>
      </c>
    </row>
    <row r="5984" spans="11:16">
      <c r="K5984" s="339">
        <v>51670</v>
      </c>
      <c r="L5984" s="171" t="s">
        <v>835</v>
      </c>
      <c r="N5984" s="171" t="s">
        <v>770</v>
      </c>
      <c r="O5984" s="171" t="s">
        <v>771</v>
      </c>
      <c r="P5984" s="171" t="s">
        <v>772</v>
      </c>
    </row>
    <row r="5985" spans="11:16">
      <c r="K5985" s="339">
        <v>51671</v>
      </c>
      <c r="L5985" s="171" t="s">
        <v>836</v>
      </c>
      <c r="N5985" s="171" t="s">
        <v>770</v>
      </c>
      <c r="O5985" s="171" t="s">
        <v>771</v>
      </c>
      <c r="P5985" s="171" t="s">
        <v>772</v>
      </c>
    </row>
    <row r="5986" spans="11:16">
      <c r="K5986" s="339">
        <v>51672</v>
      </c>
      <c r="L5986" s="171" t="s">
        <v>837</v>
      </c>
      <c r="N5986" s="171" t="s">
        <v>770</v>
      </c>
      <c r="O5986" s="171" t="s">
        <v>771</v>
      </c>
      <c r="P5986" s="171" t="s">
        <v>772</v>
      </c>
    </row>
    <row r="5987" spans="11:16">
      <c r="K5987" s="339">
        <v>51673</v>
      </c>
      <c r="L5987" s="171" t="s">
        <v>838</v>
      </c>
      <c r="N5987" s="171" t="s">
        <v>770</v>
      </c>
      <c r="O5987" s="171" t="s">
        <v>771</v>
      </c>
      <c r="P5987" s="171" t="s">
        <v>772</v>
      </c>
    </row>
    <row r="5988" spans="11:16">
      <c r="K5988" s="339">
        <v>51674</v>
      </c>
      <c r="L5988" s="171" t="s">
        <v>839</v>
      </c>
      <c r="N5988" s="171" t="s">
        <v>770</v>
      </c>
      <c r="O5988" s="171" t="s">
        <v>771</v>
      </c>
      <c r="P5988" s="171" t="s">
        <v>772</v>
      </c>
    </row>
    <row r="5989" spans="11:16">
      <c r="K5989" s="339">
        <v>51675</v>
      </c>
      <c r="L5989" s="171" t="s">
        <v>840</v>
      </c>
      <c r="N5989" s="171" t="s">
        <v>770</v>
      </c>
      <c r="O5989" s="171" t="s">
        <v>771</v>
      </c>
      <c r="P5989" s="171" t="s">
        <v>772</v>
      </c>
    </row>
    <row r="5990" spans="11:16">
      <c r="K5990" s="339">
        <v>51676</v>
      </c>
      <c r="L5990" s="171" t="s">
        <v>833</v>
      </c>
      <c r="N5990" s="171" t="s">
        <v>772</v>
      </c>
      <c r="O5990" s="171" t="s">
        <v>770</v>
      </c>
      <c r="P5990" s="171" t="s">
        <v>771</v>
      </c>
    </row>
    <row r="5991" spans="11:16">
      <c r="K5991" s="339">
        <v>51677</v>
      </c>
      <c r="L5991" s="171" t="s">
        <v>835</v>
      </c>
      <c r="N5991" s="171" t="s">
        <v>772</v>
      </c>
      <c r="O5991" s="171" t="s">
        <v>770</v>
      </c>
      <c r="P5991" s="171" t="s">
        <v>771</v>
      </c>
    </row>
    <row r="5992" spans="11:16">
      <c r="K5992" s="339">
        <v>51678</v>
      </c>
      <c r="L5992" s="171" t="s">
        <v>836</v>
      </c>
      <c r="N5992" s="171" t="s">
        <v>772</v>
      </c>
      <c r="O5992" s="171" t="s">
        <v>770</v>
      </c>
      <c r="P5992" s="171" t="s">
        <v>771</v>
      </c>
    </row>
    <row r="5993" spans="11:16">
      <c r="K5993" s="339">
        <v>51679</v>
      </c>
      <c r="L5993" s="171" t="s">
        <v>837</v>
      </c>
      <c r="N5993" s="171" t="s">
        <v>772</v>
      </c>
      <c r="O5993" s="171" t="s">
        <v>770</v>
      </c>
      <c r="P5993" s="171" t="s">
        <v>771</v>
      </c>
    </row>
    <row r="5994" spans="11:16">
      <c r="K5994" s="339">
        <v>51680</v>
      </c>
      <c r="L5994" s="171" t="s">
        <v>838</v>
      </c>
      <c r="N5994" s="171" t="s">
        <v>772</v>
      </c>
      <c r="O5994" s="171" t="s">
        <v>770</v>
      </c>
      <c r="P5994" s="171" t="s">
        <v>771</v>
      </c>
    </row>
    <row r="5995" spans="11:16">
      <c r="K5995" s="339">
        <v>51681</v>
      </c>
      <c r="L5995" s="171" t="s">
        <v>839</v>
      </c>
      <c r="N5995" s="171" t="s">
        <v>772</v>
      </c>
      <c r="O5995" s="171" t="s">
        <v>770</v>
      </c>
      <c r="P5995" s="171" t="s">
        <v>771</v>
      </c>
    </row>
    <row r="5996" spans="11:16">
      <c r="K5996" s="339">
        <v>51682</v>
      </c>
      <c r="L5996" s="171" t="s">
        <v>840</v>
      </c>
      <c r="N5996" s="171" t="s">
        <v>772</v>
      </c>
      <c r="O5996" s="171" t="s">
        <v>770</v>
      </c>
      <c r="P5996" s="171" t="s">
        <v>771</v>
      </c>
    </row>
    <row r="5997" spans="11:16">
      <c r="K5997" s="339">
        <v>51683</v>
      </c>
      <c r="L5997" s="171" t="s">
        <v>833</v>
      </c>
      <c r="N5997" s="171" t="s">
        <v>771</v>
      </c>
      <c r="O5997" s="171" t="s">
        <v>772</v>
      </c>
      <c r="P5997" s="171" t="s">
        <v>770</v>
      </c>
    </row>
    <row r="5998" spans="11:16">
      <c r="K5998" s="339">
        <v>51684</v>
      </c>
      <c r="L5998" s="171" t="s">
        <v>835</v>
      </c>
      <c r="N5998" s="171" t="s">
        <v>771</v>
      </c>
      <c r="O5998" s="171" t="s">
        <v>772</v>
      </c>
      <c r="P5998" s="171" t="s">
        <v>770</v>
      </c>
    </row>
    <row r="5999" spans="11:16">
      <c r="K5999" s="339">
        <v>51685</v>
      </c>
      <c r="L5999" s="171" t="s">
        <v>836</v>
      </c>
      <c r="N5999" s="171" t="s">
        <v>771</v>
      </c>
      <c r="O5999" s="171" t="s">
        <v>772</v>
      </c>
      <c r="P5999" s="171" t="s">
        <v>770</v>
      </c>
    </row>
    <row r="6000" spans="11:16">
      <c r="K6000" s="339">
        <v>51686</v>
      </c>
      <c r="L6000" s="171" t="s">
        <v>837</v>
      </c>
      <c r="N6000" s="171" t="s">
        <v>771</v>
      </c>
      <c r="O6000" s="171" t="s">
        <v>772</v>
      </c>
      <c r="P6000" s="171" t="s">
        <v>770</v>
      </c>
    </row>
    <row r="6001" spans="11:16">
      <c r="K6001" s="339">
        <v>51687</v>
      </c>
      <c r="L6001" s="171" t="s">
        <v>838</v>
      </c>
      <c r="N6001" s="171" t="s">
        <v>771</v>
      </c>
      <c r="O6001" s="171" t="s">
        <v>772</v>
      </c>
      <c r="P6001" s="171" t="s">
        <v>770</v>
      </c>
    </row>
    <row r="6002" spans="11:16">
      <c r="K6002" s="339">
        <v>51688</v>
      </c>
      <c r="L6002" s="171" t="s">
        <v>839</v>
      </c>
      <c r="N6002" s="171" t="s">
        <v>771</v>
      </c>
      <c r="O6002" s="171" t="s">
        <v>772</v>
      </c>
      <c r="P6002" s="171" t="s">
        <v>770</v>
      </c>
    </row>
    <row r="6003" spans="11:16">
      <c r="K6003" s="339">
        <v>51689</v>
      </c>
      <c r="L6003" s="171" t="s">
        <v>840</v>
      </c>
      <c r="N6003" s="171" t="s">
        <v>771</v>
      </c>
      <c r="O6003" s="171" t="s">
        <v>772</v>
      </c>
      <c r="P6003" s="171" t="s">
        <v>770</v>
      </c>
    </row>
    <row r="6004" spans="11:16">
      <c r="K6004" s="339">
        <v>51690</v>
      </c>
      <c r="L6004" s="171" t="s">
        <v>833</v>
      </c>
      <c r="N6004" s="171" t="s">
        <v>770</v>
      </c>
      <c r="O6004" s="171" t="s">
        <v>771</v>
      </c>
      <c r="P6004" s="171" t="s">
        <v>772</v>
      </c>
    </row>
    <row r="6005" spans="11:16">
      <c r="K6005" s="339">
        <v>51691</v>
      </c>
      <c r="L6005" s="171" t="s">
        <v>835</v>
      </c>
      <c r="N6005" s="171" t="s">
        <v>770</v>
      </c>
      <c r="O6005" s="171" t="s">
        <v>771</v>
      </c>
      <c r="P6005" s="171" t="s">
        <v>772</v>
      </c>
    </row>
    <row r="6006" spans="11:16">
      <c r="K6006" s="339">
        <v>51692</v>
      </c>
      <c r="L6006" s="171" t="s">
        <v>836</v>
      </c>
      <c r="N6006" s="171" t="s">
        <v>770</v>
      </c>
      <c r="O6006" s="171" t="s">
        <v>771</v>
      </c>
      <c r="P6006" s="171" t="s">
        <v>772</v>
      </c>
    </row>
    <row r="6007" spans="11:16">
      <c r="K6007" s="339">
        <v>51693</v>
      </c>
      <c r="L6007" s="171" t="s">
        <v>837</v>
      </c>
      <c r="N6007" s="171" t="s">
        <v>770</v>
      </c>
      <c r="O6007" s="171" t="s">
        <v>771</v>
      </c>
      <c r="P6007" s="171" t="s">
        <v>772</v>
      </c>
    </row>
    <row r="6008" spans="11:16">
      <c r="K6008" s="339">
        <v>51694</v>
      </c>
      <c r="L6008" s="171" t="s">
        <v>838</v>
      </c>
      <c r="N6008" s="171" t="s">
        <v>770</v>
      </c>
      <c r="O6008" s="171" t="s">
        <v>771</v>
      </c>
      <c r="P6008" s="171" t="s">
        <v>772</v>
      </c>
    </row>
    <row r="6009" spans="11:16">
      <c r="K6009" s="339">
        <v>51695</v>
      </c>
      <c r="L6009" s="171" t="s">
        <v>839</v>
      </c>
      <c r="N6009" s="171" t="s">
        <v>770</v>
      </c>
      <c r="O6009" s="171" t="s">
        <v>771</v>
      </c>
      <c r="P6009" s="171" t="s">
        <v>772</v>
      </c>
    </row>
    <row r="6010" spans="11:16">
      <c r="K6010" s="339">
        <v>51696</v>
      </c>
      <c r="L6010" s="171" t="s">
        <v>840</v>
      </c>
      <c r="N6010" s="171" t="s">
        <v>770</v>
      </c>
      <c r="O6010" s="171" t="s">
        <v>771</v>
      </c>
      <c r="P6010" s="171" t="s">
        <v>772</v>
      </c>
    </row>
    <row r="6011" spans="11:16">
      <c r="K6011" s="339">
        <v>51697</v>
      </c>
      <c r="L6011" s="171" t="s">
        <v>833</v>
      </c>
      <c r="N6011" s="171" t="s">
        <v>772</v>
      </c>
      <c r="O6011" s="171" t="s">
        <v>770</v>
      </c>
      <c r="P6011" s="171" t="s">
        <v>771</v>
      </c>
    </row>
    <row r="6012" spans="11:16">
      <c r="K6012" s="339">
        <v>51698</v>
      </c>
      <c r="L6012" s="171" t="s">
        <v>835</v>
      </c>
      <c r="N6012" s="171" t="s">
        <v>772</v>
      </c>
      <c r="O6012" s="171" t="s">
        <v>770</v>
      </c>
      <c r="P6012" s="171" t="s">
        <v>771</v>
      </c>
    </row>
    <row r="6013" spans="11:16">
      <c r="K6013" s="339">
        <v>51699</v>
      </c>
      <c r="L6013" s="171" t="s">
        <v>836</v>
      </c>
      <c r="N6013" s="171" t="s">
        <v>772</v>
      </c>
      <c r="O6013" s="171" t="s">
        <v>770</v>
      </c>
      <c r="P6013" s="171" t="s">
        <v>771</v>
      </c>
    </row>
    <row r="6014" spans="11:16">
      <c r="K6014" s="339">
        <v>51700</v>
      </c>
      <c r="L6014" s="171" t="s">
        <v>837</v>
      </c>
      <c r="N6014" s="171" t="s">
        <v>772</v>
      </c>
      <c r="O6014" s="171" t="s">
        <v>770</v>
      </c>
      <c r="P6014" s="171" t="s">
        <v>771</v>
      </c>
    </row>
    <row r="6015" spans="11:16">
      <c r="K6015" s="339">
        <v>51701</v>
      </c>
      <c r="L6015" s="171" t="s">
        <v>838</v>
      </c>
      <c r="N6015" s="171" t="s">
        <v>772</v>
      </c>
      <c r="O6015" s="171" t="s">
        <v>770</v>
      </c>
      <c r="P6015" s="171" t="s">
        <v>771</v>
      </c>
    </row>
    <row r="6016" spans="11:16">
      <c r="K6016" s="339">
        <v>51702</v>
      </c>
      <c r="L6016" s="171" t="s">
        <v>839</v>
      </c>
      <c r="N6016" s="171" t="s">
        <v>772</v>
      </c>
      <c r="O6016" s="171" t="s">
        <v>770</v>
      </c>
      <c r="P6016" s="171" t="s">
        <v>771</v>
      </c>
    </row>
    <row r="6017" spans="11:16">
      <c r="K6017" s="339">
        <v>51703</v>
      </c>
      <c r="L6017" s="171" t="s">
        <v>840</v>
      </c>
      <c r="N6017" s="171" t="s">
        <v>772</v>
      </c>
      <c r="O6017" s="171" t="s">
        <v>770</v>
      </c>
      <c r="P6017" s="171" t="s">
        <v>771</v>
      </c>
    </row>
    <row r="6018" spans="11:16">
      <c r="K6018" s="339">
        <v>51704</v>
      </c>
      <c r="L6018" s="171" t="s">
        <v>833</v>
      </c>
      <c r="N6018" s="171" t="s">
        <v>771</v>
      </c>
      <c r="O6018" s="171" t="s">
        <v>772</v>
      </c>
      <c r="P6018" s="171" t="s">
        <v>770</v>
      </c>
    </row>
    <row r="6019" spans="11:16">
      <c r="K6019" s="339">
        <v>51705</v>
      </c>
      <c r="L6019" s="171" t="s">
        <v>835</v>
      </c>
      <c r="N6019" s="171" t="s">
        <v>771</v>
      </c>
      <c r="O6019" s="171" t="s">
        <v>772</v>
      </c>
      <c r="P6019" s="171" t="s">
        <v>770</v>
      </c>
    </row>
    <row r="6020" spans="11:16">
      <c r="K6020" s="339">
        <v>51706</v>
      </c>
      <c r="L6020" s="171" t="s">
        <v>836</v>
      </c>
      <c r="N6020" s="171" t="s">
        <v>771</v>
      </c>
      <c r="O6020" s="171" t="s">
        <v>772</v>
      </c>
      <c r="P6020" s="171" t="s">
        <v>770</v>
      </c>
    </row>
    <row r="6021" spans="11:16">
      <c r="K6021" s="339">
        <v>51707</v>
      </c>
      <c r="L6021" s="171" t="s">
        <v>837</v>
      </c>
      <c r="N6021" s="171" t="s">
        <v>771</v>
      </c>
      <c r="O6021" s="171" t="s">
        <v>772</v>
      </c>
      <c r="P6021" s="171" t="s">
        <v>770</v>
      </c>
    </row>
    <row r="6022" spans="11:16">
      <c r="K6022" s="339">
        <v>51708</v>
      </c>
      <c r="L6022" s="171" t="s">
        <v>838</v>
      </c>
      <c r="N6022" s="171" t="s">
        <v>771</v>
      </c>
      <c r="O6022" s="171" t="s">
        <v>772</v>
      </c>
      <c r="P6022" s="171" t="s">
        <v>770</v>
      </c>
    </row>
    <row r="6023" spans="11:16">
      <c r="K6023" s="339">
        <v>51709</v>
      </c>
      <c r="L6023" s="171" t="s">
        <v>839</v>
      </c>
      <c r="N6023" s="171" t="s">
        <v>771</v>
      </c>
      <c r="O6023" s="171" t="s">
        <v>772</v>
      </c>
      <c r="P6023" s="171" t="s">
        <v>770</v>
      </c>
    </row>
    <row r="6024" spans="11:16">
      <c r="K6024" s="339">
        <v>51710</v>
      </c>
      <c r="L6024" s="171" t="s">
        <v>840</v>
      </c>
      <c r="N6024" s="171" t="s">
        <v>771</v>
      </c>
      <c r="O6024" s="171" t="s">
        <v>772</v>
      </c>
      <c r="P6024" s="171" t="s">
        <v>770</v>
      </c>
    </row>
    <row r="6025" spans="11:16">
      <c r="K6025" s="339">
        <v>51711</v>
      </c>
      <c r="L6025" s="171" t="s">
        <v>833</v>
      </c>
      <c r="N6025" s="171" t="s">
        <v>770</v>
      </c>
      <c r="O6025" s="171" t="s">
        <v>771</v>
      </c>
      <c r="P6025" s="171" t="s">
        <v>772</v>
      </c>
    </row>
    <row r="6026" spans="11:16">
      <c r="K6026" s="339">
        <v>51712</v>
      </c>
      <c r="L6026" s="171" t="s">
        <v>835</v>
      </c>
      <c r="N6026" s="171" t="s">
        <v>770</v>
      </c>
      <c r="O6026" s="171" t="s">
        <v>771</v>
      </c>
      <c r="P6026" s="171" t="s">
        <v>772</v>
      </c>
    </row>
    <row r="6027" spans="11:16">
      <c r="K6027" s="339">
        <v>51713</v>
      </c>
      <c r="L6027" s="171" t="s">
        <v>836</v>
      </c>
      <c r="N6027" s="171" t="s">
        <v>770</v>
      </c>
      <c r="O6027" s="171" t="s">
        <v>771</v>
      </c>
      <c r="P6027" s="171" t="s">
        <v>772</v>
      </c>
    </row>
    <row r="6028" spans="11:16">
      <c r="K6028" s="339">
        <v>51714</v>
      </c>
      <c r="L6028" s="171" t="s">
        <v>837</v>
      </c>
      <c r="N6028" s="171" t="s">
        <v>770</v>
      </c>
      <c r="O6028" s="171" t="s">
        <v>771</v>
      </c>
      <c r="P6028" s="171" t="s">
        <v>772</v>
      </c>
    </row>
    <row r="6029" spans="11:16">
      <c r="K6029" s="339">
        <v>51715</v>
      </c>
      <c r="L6029" s="171" t="s">
        <v>838</v>
      </c>
      <c r="N6029" s="171" t="s">
        <v>770</v>
      </c>
      <c r="O6029" s="171" t="s">
        <v>771</v>
      </c>
      <c r="P6029" s="171" t="s">
        <v>772</v>
      </c>
    </row>
    <row r="6030" spans="11:16">
      <c r="K6030" s="339">
        <v>51716</v>
      </c>
      <c r="L6030" s="171" t="s">
        <v>839</v>
      </c>
      <c r="N6030" s="171" t="s">
        <v>770</v>
      </c>
      <c r="O6030" s="171" t="s">
        <v>771</v>
      </c>
      <c r="P6030" s="171" t="s">
        <v>772</v>
      </c>
    </row>
    <row r="6031" spans="11:16">
      <c r="K6031" s="339">
        <v>51717</v>
      </c>
      <c r="L6031" s="171" t="s">
        <v>840</v>
      </c>
      <c r="N6031" s="171" t="s">
        <v>770</v>
      </c>
      <c r="O6031" s="171" t="s">
        <v>771</v>
      </c>
      <c r="P6031" s="171" t="s">
        <v>772</v>
      </c>
    </row>
    <row r="6032" spans="11:16">
      <c r="K6032" s="339">
        <v>51718</v>
      </c>
      <c r="L6032" s="171" t="s">
        <v>833</v>
      </c>
      <c r="N6032" s="171" t="s">
        <v>772</v>
      </c>
      <c r="O6032" s="171" t="s">
        <v>770</v>
      </c>
      <c r="P6032" s="171" t="s">
        <v>771</v>
      </c>
    </row>
    <row r="6033" spans="11:16">
      <c r="K6033" s="339">
        <v>51719</v>
      </c>
      <c r="L6033" s="171" t="s">
        <v>835</v>
      </c>
      <c r="N6033" s="171" t="s">
        <v>772</v>
      </c>
      <c r="O6033" s="171" t="s">
        <v>770</v>
      </c>
      <c r="P6033" s="171" t="s">
        <v>771</v>
      </c>
    </row>
    <row r="6034" spans="11:16">
      <c r="K6034" s="339">
        <v>51720</v>
      </c>
      <c r="L6034" s="171" t="s">
        <v>836</v>
      </c>
      <c r="N6034" s="171" t="s">
        <v>772</v>
      </c>
      <c r="O6034" s="171" t="s">
        <v>770</v>
      </c>
      <c r="P6034" s="171" t="s">
        <v>771</v>
      </c>
    </row>
    <row r="6035" spans="11:16">
      <c r="K6035" s="339">
        <v>51721</v>
      </c>
      <c r="L6035" s="171" t="s">
        <v>837</v>
      </c>
      <c r="N6035" s="171" t="s">
        <v>772</v>
      </c>
      <c r="O6035" s="171" t="s">
        <v>770</v>
      </c>
      <c r="P6035" s="171" t="s">
        <v>771</v>
      </c>
    </row>
    <row r="6036" spans="11:16">
      <c r="K6036" s="339">
        <v>51722</v>
      </c>
      <c r="L6036" s="171" t="s">
        <v>838</v>
      </c>
      <c r="N6036" s="171" t="s">
        <v>772</v>
      </c>
      <c r="O6036" s="171" t="s">
        <v>770</v>
      </c>
      <c r="P6036" s="171" t="s">
        <v>771</v>
      </c>
    </row>
    <row r="6037" spans="11:16">
      <c r="K6037" s="339">
        <v>51723</v>
      </c>
      <c r="L6037" s="171" t="s">
        <v>839</v>
      </c>
      <c r="N6037" s="171" t="s">
        <v>772</v>
      </c>
      <c r="O6037" s="171" t="s">
        <v>770</v>
      </c>
      <c r="P6037" s="171" t="s">
        <v>771</v>
      </c>
    </row>
    <row r="6038" spans="11:16">
      <c r="K6038" s="339">
        <v>51724</v>
      </c>
      <c r="L6038" s="171" t="s">
        <v>840</v>
      </c>
      <c r="N6038" s="171" t="s">
        <v>772</v>
      </c>
      <c r="O6038" s="171" t="s">
        <v>770</v>
      </c>
      <c r="P6038" s="171" t="s">
        <v>771</v>
      </c>
    </row>
    <row r="6039" spans="11:16">
      <c r="K6039" s="339">
        <v>51725</v>
      </c>
      <c r="L6039" s="171" t="s">
        <v>833</v>
      </c>
      <c r="N6039" s="171" t="s">
        <v>771</v>
      </c>
      <c r="O6039" s="171" t="s">
        <v>772</v>
      </c>
      <c r="P6039" s="171" t="s">
        <v>770</v>
      </c>
    </row>
    <row r="6040" spans="11:16">
      <c r="K6040" s="339">
        <v>51726</v>
      </c>
      <c r="L6040" s="171" t="s">
        <v>835</v>
      </c>
      <c r="N6040" s="171" t="s">
        <v>771</v>
      </c>
      <c r="O6040" s="171" t="s">
        <v>772</v>
      </c>
      <c r="P6040" s="171" t="s">
        <v>770</v>
      </c>
    </row>
    <row r="6041" spans="11:16">
      <c r="K6041" s="339">
        <v>51727</v>
      </c>
      <c r="L6041" s="171" t="s">
        <v>836</v>
      </c>
      <c r="N6041" s="171" t="s">
        <v>771</v>
      </c>
      <c r="O6041" s="171" t="s">
        <v>772</v>
      </c>
      <c r="P6041" s="171" t="s">
        <v>770</v>
      </c>
    </row>
    <row r="6042" spans="11:16">
      <c r="K6042" s="339">
        <v>51728</v>
      </c>
      <c r="L6042" s="171" t="s">
        <v>837</v>
      </c>
      <c r="N6042" s="171" t="s">
        <v>771</v>
      </c>
      <c r="O6042" s="171" t="s">
        <v>772</v>
      </c>
      <c r="P6042" s="171" t="s">
        <v>770</v>
      </c>
    </row>
    <row r="6043" spans="11:16">
      <c r="K6043" s="339">
        <v>51729</v>
      </c>
      <c r="L6043" s="171" t="s">
        <v>838</v>
      </c>
      <c r="N6043" s="171" t="s">
        <v>771</v>
      </c>
      <c r="O6043" s="171" t="s">
        <v>772</v>
      </c>
      <c r="P6043" s="171" t="s">
        <v>770</v>
      </c>
    </row>
    <row r="6044" spans="11:16">
      <c r="K6044" s="339">
        <v>51730</v>
      </c>
      <c r="L6044" s="171" t="s">
        <v>839</v>
      </c>
      <c r="N6044" s="171" t="s">
        <v>771</v>
      </c>
      <c r="O6044" s="171" t="s">
        <v>772</v>
      </c>
      <c r="P6044" s="171" t="s">
        <v>770</v>
      </c>
    </row>
    <row r="6045" spans="11:16">
      <c r="K6045" s="339">
        <v>51731</v>
      </c>
      <c r="L6045" s="171" t="s">
        <v>840</v>
      </c>
      <c r="N6045" s="171" t="s">
        <v>771</v>
      </c>
      <c r="O6045" s="171" t="s">
        <v>772</v>
      </c>
      <c r="P6045" s="171" t="s">
        <v>770</v>
      </c>
    </row>
    <row r="6046" spans="11:16">
      <c r="K6046" s="339">
        <v>51732</v>
      </c>
      <c r="L6046" s="171" t="s">
        <v>833</v>
      </c>
      <c r="N6046" s="171" t="s">
        <v>770</v>
      </c>
      <c r="O6046" s="171" t="s">
        <v>771</v>
      </c>
      <c r="P6046" s="171" t="s">
        <v>772</v>
      </c>
    </row>
    <row r="6047" spans="11:16">
      <c r="K6047" s="339">
        <v>51733</v>
      </c>
      <c r="L6047" s="171" t="s">
        <v>835</v>
      </c>
      <c r="N6047" s="171" t="s">
        <v>770</v>
      </c>
      <c r="O6047" s="171" t="s">
        <v>771</v>
      </c>
      <c r="P6047" s="171" t="s">
        <v>772</v>
      </c>
    </row>
    <row r="6048" spans="11:16">
      <c r="K6048" s="339">
        <v>51734</v>
      </c>
      <c r="L6048" s="171" t="s">
        <v>836</v>
      </c>
      <c r="N6048" s="171" t="s">
        <v>770</v>
      </c>
      <c r="O6048" s="171" t="s">
        <v>771</v>
      </c>
      <c r="P6048" s="171" t="s">
        <v>772</v>
      </c>
    </row>
    <row r="6049" spans="11:16">
      <c r="K6049" s="339">
        <v>51735</v>
      </c>
      <c r="L6049" s="171" t="s">
        <v>837</v>
      </c>
      <c r="N6049" s="171" t="s">
        <v>770</v>
      </c>
      <c r="O6049" s="171" t="s">
        <v>771</v>
      </c>
      <c r="P6049" s="171" t="s">
        <v>772</v>
      </c>
    </row>
    <row r="6050" spans="11:16">
      <c r="K6050" s="339">
        <v>51736</v>
      </c>
      <c r="L6050" s="171" t="s">
        <v>838</v>
      </c>
      <c r="N6050" s="171" t="s">
        <v>770</v>
      </c>
      <c r="O6050" s="171" t="s">
        <v>771</v>
      </c>
      <c r="P6050" s="171" t="s">
        <v>772</v>
      </c>
    </row>
    <row r="6051" spans="11:16">
      <c r="K6051" s="339">
        <v>51737</v>
      </c>
      <c r="L6051" s="171" t="s">
        <v>839</v>
      </c>
      <c r="N6051" s="171" t="s">
        <v>770</v>
      </c>
      <c r="O6051" s="171" t="s">
        <v>771</v>
      </c>
      <c r="P6051" s="171" t="s">
        <v>772</v>
      </c>
    </row>
    <row r="6052" spans="11:16">
      <c r="K6052" s="339">
        <v>51738</v>
      </c>
      <c r="L6052" s="171" t="s">
        <v>840</v>
      </c>
      <c r="N6052" s="171" t="s">
        <v>770</v>
      </c>
      <c r="O6052" s="171" t="s">
        <v>771</v>
      </c>
      <c r="P6052" s="171" t="s">
        <v>772</v>
      </c>
    </row>
    <row r="6053" spans="11:16">
      <c r="K6053" s="339">
        <v>51739</v>
      </c>
      <c r="L6053" s="171" t="s">
        <v>833</v>
      </c>
      <c r="N6053" s="171" t="s">
        <v>772</v>
      </c>
      <c r="O6053" s="171" t="s">
        <v>770</v>
      </c>
      <c r="P6053" s="171" t="s">
        <v>771</v>
      </c>
    </row>
    <row r="6054" spans="11:16">
      <c r="K6054" s="339">
        <v>51740</v>
      </c>
      <c r="L6054" s="171" t="s">
        <v>835</v>
      </c>
      <c r="N6054" s="171" t="s">
        <v>772</v>
      </c>
      <c r="O6054" s="171" t="s">
        <v>770</v>
      </c>
      <c r="P6054" s="171" t="s">
        <v>771</v>
      </c>
    </row>
    <row r="6055" spans="11:16">
      <c r="K6055" s="339">
        <v>51741</v>
      </c>
      <c r="L6055" s="171" t="s">
        <v>836</v>
      </c>
      <c r="N6055" s="171" t="s">
        <v>772</v>
      </c>
      <c r="O6055" s="171" t="s">
        <v>770</v>
      </c>
      <c r="P6055" s="171" t="s">
        <v>771</v>
      </c>
    </row>
    <row r="6056" spans="11:16">
      <c r="K6056" s="339">
        <v>51742</v>
      </c>
      <c r="L6056" s="171" t="s">
        <v>837</v>
      </c>
      <c r="N6056" s="171" t="s">
        <v>772</v>
      </c>
      <c r="O6056" s="171" t="s">
        <v>770</v>
      </c>
      <c r="P6056" s="171" t="s">
        <v>771</v>
      </c>
    </row>
    <row r="6057" spans="11:16">
      <c r="K6057" s="339">
        <v>51743</v>
      </c>
      <c r="L6057" s="171" t="s">
        <v>838</v>
      </c>
      <c r="N6057" s="171" t="s">
        <v>772</v>
      </c>
      <c r="O6057" s="171" t="s">
        <v>770</v>
      </c>
      <c r="P6057" s="171" t="s">
        <v>771</v>
      </c>
    </row>
    <row r="6058" spans="11:16">
      <c r="K6058" s="339">
        <v>51744</v>
      </c>
      <c r="L6058" s="171" t="s">
        <v>839</v>
      </c>
      <c r="N6058" s="171" t="s">
        <v>772</v>
      </c>
      <c r="O6058" s="171" t="s">
        <v>770</v>
      </c>
      <c r="P6058" s="171" t="s">
        <v>771</v>
      </c>
    </row>
    <row r="6059" spans="11:16">
      <c r="K6059" s="339">
        <v>51745</v>
      </c>
      <c r="L6059" s="171" t="s">
        <v>840</v>
      </c>
      <c r="N6059" s="171" t="s">
        <v>772</v>
      </c>
      <c r="O6059" s="171" t="s">
        <v>770</v>
      </c>
      <c r="P6059" s="171" t="s">
        <v>771</v>
      </c>
    </row>
    <row r="6060" spans="11:16">
      <c r="K6060" s="339">
        <v>51746</v>
      </c>
      <c r="L6060" s="171" t="s">
        <v>833</v>
      </c>
      <c r="N6060" s="171" t="s">
        <v>771</v>
      </c>
      <c r="O6060" s="171" t="s">
        <v>772</v>
      </c>
      <c r="P6060" s="171" t="s">
        <v>770</v>
      </c>
    </row>
    <row r="6061" spans="11:16">
      <c r="K6061" s="339">
        <v>51747</v>
      </c>
      <c r="L6061" s="171" t="s">
        <v>835</v>
      </c>
      <c r="N6061" s="171" t="s">
        <v>771</v>
      </c>
      <c r="O6061" s="171" t="s">
        <v>772</v>
      </c>
      <c r="P6061" s="171" t="s">
        <v>770</v>
      </c>
    </row>
    <row r="6062" spans="11:16">
      <c r="K6062" s="339">
        <v>51748</v>
      </c>
      <c r="L6062" s="171" t="s">
        <v>836</v>
      </c>
      <c r="N6062" s="171" t="s">
        <v>771</v>
      </c>
      <c r="O6062" s="171" t="s">
        <v>772</v>
      </c>
      <c r="P6062" s="171" t="s">
        <v>770</v>
      </c>
    </row>
    <row r="6063" spans="11:16">
      <c r="K6063" s="339">
        <v>51749</v>
      </c>
      <c r="L6063" s="171" t="s">
        <v>837</v>
      </c>
      <c r="N6063" s="171" t="s">
        <v>771</v>
      </c>
      <c r="O6063" s="171" t="s">
        <v>772</v>
      </c>
      <c r="P6063" s="171" t="s">
        <v>770</v>
      </c>
    </row>
    <row r="6064" spans="11:16">
      <c r="K6064" s="339">
        <v>51750</v>
      </c>
      <c r="L6064" s="171" t="s">
        <v>838</v>
      </c>
      <c r="N6064" s="171" t="s">
        <v>771</v>
      </c>
      <c r="O6064" s="171" t="s">
        <v>772</v>
      </c>
      <c r="P6064" s="171" t="s">
        <v>770</v>
      </c>
    </row>
    <row r="6065" spans="11:16">
      <c r="K6065" s="339">
        <v>51751</v>
      </c>
      <c r="L6065" s="171" t="s">
        <v>839</v>
      </c>
      <c r="N6065" s="171" t="s">
        <v>771</v>
      </c>
      <c r="O6065" s="171" t="s">
        <v>772</v>
      </c>
      <c r="P6065" s="171" t="s">
        <v>770</v>
      </c>
    </row>
    <row r="6066" spans="11:16">
      <c r="K6066" s="339">
        <v>51752</v>
      </c>
      <c r="L6066" s="171" t="s">
        <v>840</v>
      </c>
      <c r="N6066" s="171" t="s">
        <v>771</v>
      </c>
      <c r="O6066" s="171" t="s">
        <v>772</v>
      </c>
      <c r="P6066" s="171" t="s">
        <v>770</v>
      </c>
    </row>
    <row r="6067" spans="11:16">
      <c r="K6067" s="339">
        <v>51753</v>
      </c>
      <c r="L6067" s="171" t="s">
        <v>833</v>
      </c>
      <c r="N6067" s="171" t="s">
        <v>770</v>
      </c>
      <c r="O6067" s="171" t="s">
        <v>771</v>
      </c>
      <c r="P6067" s="171" t="s">
        <v>772</v>
      </c>
    </row>
    <row r="6068" spans="11:16">
      <c r="K6068" s="339">
        <v>51754</v>
      </c>
      <c r="L6068" s="171" t="s">
        <v>835</v>
      </c>
      <c r="N6068" s="171" t="s">
        <v>770</v>
      </c>
      <c r="O6068" s="171" t="s">
        <v>771</v>
      </c>
      <c r="P6068" s="171" t="s">
        <v>772</v>
      </c>
    </row>
    <row r="6069" spans="11:16">
      <c r="K6069" s="339">
        <v>51755</v>
      </c>
      <c r="L6069" s="171" t="s">
        <v>836</v>
      </c>
      <c r="N6069" s="171" t="s">
        <v>770</v>
      </c>
      <c r="O6069" s="171" t="s">
        <v>771</v>
      </c>
      <c r="P6069" s="171" t="s">
        <v>772</v>
      </c>
    </row>
    <row r="6070" spans="11:16">
      <c r="K6070" s="339">
        <v>51756</v>
      </c>
      <c r="L6070" s="171" t="s">
        <v>837</v>
      </c>
      <c r="N6070" s="171" t="s">
        <v>770</v>
      </c>
      <c r="O6070" s="171" t="s">
        <v>771</v>
      </c>
      <c r="P6070" s="171" t="s">
        <v>772</v>
      </c>
    </row>
    <row r="6071" spans="11:16">
      <c r="K6071" s="339">
        <v>51757</v>
      </c>
      <c r="L6071" s="171" t="s">
        <v>838</v>
      </c>
      <c r="N6071" s="171" t="s">
        <v>770</v>
      </c>
      <c r="O6071" s="171" t="s">
        <v>771</v>
      </c>
      <c r="P6071" s="171" t="s">
        <v>772</v>
      </c>
    </row>
    <row r="6072" spans="11:16">
      <c r="K6072" s="339">
        <v>51758</v>
      </c>
      <c r="L6072" s="171" t="s">
        <v>839</v>
      </c>
      <c r="N6072" s="171" t="s">
        <v>770</v>
      </c>
      <c r="O6072" s="171" t="s">
        <v>771</v>
      </c>
      <c r="P6072" s="171" t="s">
        <v>772</v>
      </c>
    </row>
    <row r="6073" spans="11:16">
      <c r="K6073" s="339">
        <v>51759</v>
      </c>
      <c r="L6073" s="171" t="s">
        <v>840</v>
      </c>
      <c r="N6073" s="171" t="s">
        <v>770</v>
      </c>
      <c r="O6073" s="171" t="s">
        <v>771</v>
      </c>
      <c r="P6073" s="171" t="s">
        <v>772</v>
      </c>
    </row>
    <row r="6074" spans="11:16">
      <c r="K6074" s="339">
        <v>51760</v>
      </c>
      <c r="L6074" s="171" t="s">
        <v>833</v>
      </c>
      <c r="N6074" s="171" t="s">
        <v>772</v>
      </c>
      <c r="O6074" s="171" t="s">
        <v>770</v>
      </c>
      <c r="P6074" s="171" t="s">
        <v>771</v>
      </c>
    </row>
    <row r="6075" spans="11:16">
      <c r="K6075" s="339">
        <v>51761</v>
      </c>
      <c r="L6075" s="171" t="s">
        <v>835</v>
      </c>
      <c r="N6075" s="171" t="s">
        <v>772</v>
      </c>
      <c r="O6075" s="171" t="s">
        <v>770</v>
      </c>
      <c r="P6075" s="171" t="s">
        <v>771</v>
      </c>
    </row>
    <row r="6076" spans="11:16">
      <c r="K6076" s="339">
        <v>51762</v>
      </c>
      <c r="L6076" s="171" t="s">
        <v>836</v>
      </c>
      <c r="N6076" s="171" t="s">
        <v>772</v>
      </c>
      <c r="O6076" s="171" t="s">
        <v>770</v>
      </c>
      <c r="P6076" s="171" t="s">
        <v>771</v>
      </c>
    </row>
    <row r="6077" spans="11:16">
      <c r="K6077" s="339">
        <v>51763</v>
      </c>
      <c r="L6077" s="171" t="s">
        <v>837</v>
      </c>
      <c r="N6077" s="171" t="s">
        <v>772</v>
      </c>
      <c r="O6077" s="171" t="s">
        <v>770</v>
      </c>
      <c r="P6077" s="171" t="s">
        <v>771</v>
      </c>
    </row>
    <row r="6078" spans="11:16">
      <c r="K6078" s="339">
        <v>51764</v>
      </c>
      <c r="L6078" s="171" t="s">
        <v>838</v>
      </c>
      <c r="N6078" s="171" t="s">
        <v>772</v>
      </c>
      <c r="O6078" s="171" t="s">
        <v>770</v>
      </c>
      <c r="P6078" s="171" t="s">
        <v>771</v>
      </c>
    </row>
    <row r="6079" spans="11:16">
      <c r="K6079" s="339">
        <v>51765</v>
      </c>
      <c r="L6079" s="171" t="s">
        <v>839</v>
      </c>
      <c r="N6079" s="171" t="s">
        <v>772</v>
      </c>
      <c r="O6079" s="171" t="s">
        <v>770</v>
      </c>
      <c r="P6079" s="171" t="s">
        <v>771</v>
      </c>
    </row>
    <row r="6080" spans="11:16">
      <c r="K6080" s="339">
        <v>51766</v>
      </c>
      <c r="L6080" s="171" t="s">
        <v>840</v>
      </c>
      <c r="N6080" s="171" t="s">
        <v>772</v>
      </c>
      <c r="O6080" s="171" t="s">
        <v>770</v>
      </c>
      <c r="P6080" s="171" t="s">
        <v>771</v>
      </c>
    </row>
    <row r="6081" spans="11:16">
      <c r="K6081" s="339">
        <v>51767</v>
      </c>
      <c r="L6081" s="171" t="s">
        <v>833</v>
      </c>
      <c r="N6081" s="171" t="s">
        <v>771</v>
      </c>
      <c r="O6081" s="171" t="s">
        <v>772</v>
      </c>
      <c r="P6081" s="171" t="s">
        <v>770</v>
      </c>
    </row>
    <row r="6082" spans="11:16">
      <c r="K6082" s="339">
        <v>51768</v>
      </c>
      <c r="L6082" s="171" t="s">
        <v>835</v>
      </c>
      <c r="N6082" s="171" t="s">
        <v>771</v>
      </c>
      <c r="O6082" s="171" t="s">
        <v>772</v>
      </c>
      <c r="P6082" s="171" t="s">
        <v>770</v>
      </c>
    </row>
    <row r="6083" spans="11:16">
      <c r="K6083" s="339">
        <v>51769</v>
      </c>
      <c r="L6083" s="171" t="s">
        <v>836</v>
      </c>
      <c r="N6083" s="171" t="s">
        <v>771</v>
      </c>
      <c r="O6083" s="171" t="s">
        <v>772</v>
      </c>
      <c r="P6083" s="171" t="s">
        <v>770</v>
      </c>
    </row>
    <row r="6084" spans="11:16">
      <c r="K6084" s="339">
        <v>51770</v>
      </c>
      <c r="L6084" s="171" t="s">
        <v>837</v>
      </c>
      <c r="N6084" s="171" t="s">
        <v>771</v>
      </c>
      <c r="O6084" s="171" t="s">
        <v>772</v>
      </c>
      <c r="P6084" s="171" t="s">
        <v>770</v>
      </c>
    </row>
    <row r="6085" spans="11:16">
      <c r="K6085" s="339">
        <v>51771</v>
      </c>
      <c r="L6085" s="171" t="s">
        <v>838</v>
      </c>
      <c r="N6085" s="171" t="s">
        <v>771</v>
      </c>
      <c r="O6085" s="171" t="s">
        <v>772</v>
      </c>
      <c r="P6085" s="171" t="s">
        <v>770</v>
      </c>
    </row>
    <row r="6086" spans="11:16">
      <c r="K6086" s="339">
        <v>51772</v>
      </c>
      <c r="L6086" s="171" t="s">
        <v>839</v>
      </c>
      <c r="N6086" s="171" t="s">
        <v>771</v>
      </c>
      <c r="O6086" s="171" t="s">
        <v>772</v>
      </c>
      <c r="P6086" s="171" t="s">
        <v>770</v>
      </c>
    </row>
    <row r="6087" spans="11:16">
      <c r="K6087" s="339">
        <v>51773</v>
      </c>
      <c r="L6087" s="171" t="s">
        <v>840</v>
      </c>
      <c r="N6087" s="171" t="s">
        <v>771</v>
      </c>
      <c r="O6087" s="171" t="s">
        <v>772</v>
      </c>
      <c r="P6087" s="171" t="s">
        <v>770</v>
      </c>
    </row>
    <row r="6088" spans="11:16">
      <c r="K6088" s="339">
        <v>51774</v>
      </c>
      <c r="L6088" s="171" t="s">
        <v>833</v>
      </c>
      <c r="N6088" s="171" t="s">
        <v>770</v>
      </c>
      <c r="O6088" s="171" t="s">
        <v>771</v>
      </c>
      <c r="P6088" s="171" t="s">
        <v>772</v>
      </c>
    </row>
    <row r="6089" spans="11:16">
      <c r="K6089" s="339">
        <v>51775</v>
      </c>
      <c r="L6089" s="171" t="s">
        <v>835</v>
      </c>
      <c r="N6089" s="171" t="s">
        <v>770</v>
      </c>
      <c r="O6089" s="171" t="s">
        <v>771</v>
      </c>
      <c r="P6089" s="171" t="s">
        <v>772</v>
      </c>
    </row>
    <row r="6090" spans="11:16">
      <c r="K6090" s="339">
        <v>51776</v>
      </c>
      <c r="L6090" s="171" t="s">
        <v>836</v>
      </c>
      <c r="N6090" s="171" t="s">
        <v>770</v>
      </c>
      <c r="O6090" s="171" t="s">
        <v>771</v>
      </c>
      <c r="P6090" s="171" t="s">
        <v>772</v>
      </c>
    </row>
    <row r="6091" spans="11:16">
      <c r="K6091" s="339">
        <v>51777</v>
      </c>
      <c r="L6091" s="171" t="s">
        <v>837</v>
      </c>
      <c r="N6091" s="171" t="s">
        <v>770</v>
      </c>
      <c r="O6091" s="171" t="s">
        <v>771</v>
      </c>
      <c r="P6091" s="171" t="s">
        <v>772</v>
      </c>
    </row>
    <row r="6092" spans="11:16">
      <c r="K6092" s="339">
        <v>51778</v>
      </c>
      <c r="L6092" s="171" t="s">
        <v>838</v>
      </c>
      <c r="N6092" s="171" t="s">
        <v>770</v>
      </c>
      <c r="O6092" s="171" t="s">
        <v>771</v>
      </c>
      <c r="P6092" s="171" t="s">
        <v>772</v>
      </c>
    </row>
    <row r="6093" spans="11:16">
      <c r="K6093" s="339">
        <v>51779</v>
      </c>
      <c r="L6093" s="171" t="s">
        <v>839</v>
      </c>
      <c r="N6093" s="171" t="s">
        <v>770</v>
      </c>
      <c r="O6093" s="171" t="s">
        <v>771</v>
      </c>
      <c r="P6093" s="171" t="s">
        <v>772</v>
      </c>
    </row>
    <row r="6094" spans="11:16">
      <c r="K6094" s="339">
        <v>51780</v>
      </c>
      <c r="L6094" s="171" t="s">
        <v>840</v>
      </c>
      <c r="N6094" s="171" t="s">
        <v>770</v>
      </c>
      <c r="O6094" s="171" t="s">
        <v>771</v>
      </c>
      <c r="P6094" s="171" t="s">
        <v>772</v>
      </c>
    </row>
    <row r="6095" spans="11:16">
      <c r="K6095" s="339">
        <v>51781</v>
      </c>
      <c r="L6095" s="171" t="s">
        <v>833</v>
      </c>
      <c r="N6095" s="171" t="s">
        <v>772</v>
      </c>
      <c r="O6095" s="171" t="s">
        <v>770</v>
      </c>
      <c r="P6095" s="171" t="s">
        <v>771</v>
      </c>
    </row>
    <row r="6096" spans="11:16">
      <c r="K6096" s="339">
        <v>51782</v>
      </c>
      <c r="L6096" s="171" t="s">
        <v>835</v>
      </c>
      <c r="N6096" s="171" t="s">
        <v>772</v>
      </c>
      <c r="O6096" s="171" t="s">
        <v>770</v>
      </c>
      <c r="P6096" s="171" t="s">
        <v>771</v>
      </c>
    </row>
    <row r="6097" spans="11:16">
      <c r="K6097" s="339">
        <v>51783</v>
      </c>
      <c r="L6097" s="171" t="s">
        <v>836</v>
      </c>
      <c r="N6097" s="171" t="s">
        <v>772</v>
      </c>
      <c r="O6097" s="171" t="s">
        <v>770</v>
      </c>
      <c r="P6097" s="171" t="s">
        <v>771</v>
      </c>
    </row>
    <row r="6098" spans="11:16">
      <c r="K6098" s="339">
        <v>51784</v>
      </c>
      <c r="L6098" s="171" t="s">
        <v>837</v>
      </c>
      <c r="N6098" s="171" t="s">
        <v>772</v>
      </c>
      <c r="O6098" s="171" t="s">
        <v>770</v>
      </c>
      <c r="P6098" s="171" t="s">
        <v>771</v>
      </c>
    </row>
    <row r="6099" spans="11:16">
      <c r="K6099" s="339">
        <v>51785</v>
      </c>
      <c r="L6099" s="171" t="s">
        <v>838</v>
      </c>
      <c r="N6099" s="171" t="s">
        <v>772</v>
      </c>
      <c r="O6099" s="171" t="s">
        <v>770</v>
      </c>
      <c r="P6099" s="171" t="s">
        <v>771</v>
      </c>
    </row>
    <row r="6100" spans="11:16">
      <c r="K6100" s="339">
        <v>51786</v>
      </c>
      <c r="L6100" s="171" t="s">
        <v>839</v>
      </c>
      <c r="N6100" s="171" t="s">
        <v>772</v>
      </c>
      <c r="O6100" s="171" t="s">
        <v>770</v>
      </c>
      <c r="P6100" s="171" t="s">
        <v>771</v>
      </c>
    </row>
    <row r="6101" spans="11:16">
      <c r="K6101" s="339">
        <v>51787</v>
      </c>
      <c r="L6101" s="171" t="s">
        <v>840</v>
      </c>
      <c r="N6101" s="171" t="s">
        <v>772</v>
      </c>
      <c r="O6101" s="171" t="s">
        <v>770</v>
      </c>
      <c r="P6101" s="171" t="s">
        <v>771</v>
      </c>
    </row>
    <row r="6102" spans="11:16">
      <c r="K6102" s="339">
        <v>51788</v>
      </c>
      <c r="L6102" s="171" t="s">
        <v>833</v>
      </c>
      <c r="N6102" s="171" t="s">
        <v>771</v>
      </c>
      <c r="O6102" s="171" t="s">
        <v>772</v>
      </c>
      <c r="P6102" s="171" t="s">
        <v>770</v>
      </c>
    </row>
    <row r="6103" spans="11:16">
      <c r="K6103" s="339">
        <v>51789</v>
      </c>
      <c r="L6103" s="171" t="s">
        <v>835</v>
      </c>
      <c r="N6103" s="171" t="s">
        <v>771</v>
      </c>
      <c r="O6103" s="171" t="s">
        <v>772</v>
      </c>
      <c r="P6103" s="171" t="s">
        <v>770</v>
      </c>
    </row>
    <row r="6104" spans="11:16">
      <c r="K6104" s="339">
        <v>51790</v>
      </c>
      <c r="L6104" s="171" t="s">
        <v>836</v>
      </c>
      <c r="N6104" s="171" t="s">
        <v>771</v>
      </c>
      <c r="O6104" s="171" t="s">
        <v>772</v>
      </c>
      <c r="P6104" s="171" t="s">
        <v>770</v>
      </c>
    </row>
    <row r="6105" spans="11:16">
      <c r="K6105" s="339">
        <v>51791</v>
      </c>
      <c r="L6105" s="171" t="s">
        <v>837</v>
      </c>
      <c r="N6105" s="171" t="s">
        <v>771</v>
      </c>
      <c r="O6105" s="171" t="s">
        <v>772</v>
      </c>
      <c r="P6105" s="171" t="s">
        <v>770</v>
      </c>
    </row>
    <row r="6106" spans="11:16">
      <c r="K6106" s="339">
        <v>51792</v>
      </c>
      <c r="L6106" s="171" t="s">
        <v>838</v>
      </c>
      <c r="N6106" s="171" t="s">
        <v>771</v>
      </c>
      <c r="O6106" s="171" t="s">
        <v>772</v>
      </c>
      <c r="P6106" s="171" t="s">
        <v>770</v>
      </c>
    </row>
    <row r="6107" spans="11:16">
      <c r="K6107" s="339">
        <v>51793</v>
      </c>
      <c r="L6107" s="171" t="s">
        <v>839</v>
      </c>
      <c r="N6107" s="171" t="s">
        <v>771</v>
      </c>
      <c r="O6107" s="171" t="s">
        <v>772</v>
      </c>
      <c r="P6107" s="171" t="s">
        <v>770</v>
      </c>
    </row>
    <row r="6108" spans="11:16">
      <c r="K6108" s="339">
        <v>51794</v>
      </c>
      <c r="L6108" s="171" t="s">
        <v>840</v>
      </c>
      <c r="N6108" s="171" t="s">
        <v>771</v>
      </c>
      <c r="O6108" s="171" t="s">
        <v>772</v>
      </c>
      <c r="P6108" s="171" t="s">
        <v>770</v>
      </c>
    </row>
    <row r="6109" spans="11:16">
      <c r="K6109" s="339">
        <v>51795</v>
      </c>
      <c r="L6109" s="171" t="s">
        <v>833</v>
      </c>
      <c r="N6109" s="171" t="s">
        <v>770</v>
      </c>
      <c r="O6109" s="171" t="s">
        <v>771</v>
      </c>
      <c r="P6109" s="171" t="s">
        <v>772</v>
      </c>
    </row>
    <row r="6110" spans="11:16">
      <c r="K6110" s="339">
        <v>51796</v>
      </c>
      <c r="L6110" s="171" t="s">
        <v>835</v>
      </c>
      <c r="N6110" s="171" t="s">
        <v>770</v>
      </c>
      <c r="O6110" s="171" t="s">
        <v>771</v>
      </c>
      <c r="P6110" s="171" t="s">
        <v>772</v>
      </c>
    </row>
    <row r="6111" spans="11:16">
      <c r="K6111" s="339">
        <v>51797</v>
      </c>
      <c r="L6111" s="171" t="s">
        <v>836</v>
      </c>
      <c r="N6111" s="171" t="s">
        <v>770</v>
      </c>
      <c r="O6111" s="171" t="s">
        <v>771</v>
      </c>
      <c r="P6111" s="171" t="s">
        <v>772</v>
      </c>
    </row>
    <row r="6112" spans="11:16">
      <c r="K6112" s="339">
        <v>51798</v>
      </c>
      <c r="L6112" s="171" t="s">
        <v>837</v>
      </c>
      <c r="N6112" s="171" t="s">
        <v>770</v>
      </c>
      <c r="O6112" s="171" t="s">
        <v>771</v>
      </c>
      <c r="P6112" s="171" t="s">
        <v>772</v>
      </c>
    </row>
    <row r="6113" spans="11:16">
      <c r="K6113" s="339">
        <v>51799</v>
      </c>
      <c r="L6113" s="171" t="s">
        <v>838</v>
      </c>
      <c r="N6113" s="171" t="s">
        <v>770</v>
      </c>
      <c r="O6113" s="171" t="s">
        <v>771</v>
      </c>
      <c r="P6113" s="171" t="s">
        <v>772</v>
      </c>
    </row>
    <row r="6114" spans="11:16">
      <c r="K6114" s="339">
        <v>51800</v>
      </c>
      <c r="L6114" s="171" t="s">
        <v>839</v>
      </c>
      <c r="N6114" s="171" t="s">
        <v>770</v>
      </c>
      <c r="O6114" s="171" t="s">
        <v>771</v>
      </c>
      <c r="P6114" s="171" t="s">
        <v>772</v>
      </c>
    </row>
    <row r="6115" spans="11:16">
      <c r="K6115" s="339">
        <v>51801</v>
      </c>
      <c r="L6115" s="171" t="s">
        <v>840</v>
      </c>
      <c r="N6115" s="171" t="s">
        <v>770</v>
      </c>
      <c r="O6115" s="171" t="s">
        <v>771</v>
      </c>
      <c r="P6115" s="171" t="s">
        <v>772</v>
      </c>
    </row>
    <row r="6116" spans="11:16">
      <c r="K6116" s="339">
        <v>51802</v>
      </c>
      <c r="L6116" s="171" t="s">
        <v>833</v>
      </c>
      <c r="N6116" s="171" t="s">
        <v>772</v>
      </c>
      <c r="O6116" s="171" t="s">
        <v>770</v>
      </c>
      <c r="P6116" s="171" t="s">
        <v>771</v>
      </c>
    </row>
    <row r="6117" spans="11:16">
      <c r="K6117" s="339">
        <v>51803</v>
      </c>
      <c r="L6117" s="171" t="s">
        <v>835</v>
      </c>
      <c r="N6117" s="171" t="s">
        <v>772</v>
      </c>
      <c r="O6117" s="171" t="s">
        <v>770</v>
      </c>
      <c r="P6117" s="171" t="s">
        <v>771</v>
      </c>
    </row>
    <row r="6118" spans="11:16">
      <c r="K6118" s="339">
        <v>51804</v>
      </c>
      <c r="L6118" s="171" t="s">
        <v>836</v>
      </c>
      <c r="N6118" s="171" t="s">
        <v>772</v>
      </c>
      <c r="O6118" s="171" t="s">
        <v>770</v>
      </c>
      <c r="P6118" s="171" t="s">
        <v>771</v>
      </c>
    </row>
    <row r="6119" spans="11:16">
      <c r="K6119" s="339">
        <v>51805</v>
      </c>
      <c r="L6119" s="171" t="s">
        <v>837</v>
      </c>
      <c r="N6119" s="171" t="s">
        <v>772</v>
      </c>
      <c r="O6119" s="171" t="s">
        <v>770</v>
      </c>
      <c r="P6119" s="171" t="s">
        <v>771</v>
      </c>
    </row>
    <row r="6120" spans="11:16">
      <c r="K6120" s="339">
        <v>51806</v>
      </c>
      <c r="L6120" s="171" t="s">
        <v>838</v>
      </c>
      <c r="N6120" s="171" t="s">
        <v>772</v>
      </c>
      <c r="O6120" s="171" t="s">
        <v>770</v>
      </c>
      <c r="P6120" s="171" t="s">
        <v>771</v>
      </c>
    </row>
    <row r="6121" spans="11:16">
      <c r="K6121" s="339">
        <v>51807</v>
      </c>
      <c r="L6121" s="171" t="s">
        <v>839</v>
      </c>
      <c r="N6121" s="171" t="s">
        <v>772</v>
      </c>
      <c r="O6121" s="171" t="s">
        <v>770</v>
      </c>
      <c r="P6121" s="171" t="s">
        <v>771</v>
      </c>
    </row>
    <row r="6122" spans="11:16">
      <c r="K6122" s="339">
        <v>51808</v>
      </c>
      <c r="L6122" s="171" t="s">
        <v>840</v>
      </c>
      <c r="N6122" s="171" t="s">
        <v>772</v>
      </c>
      <c r="O6122" s="171" t="s">
        <v>770</v>
      </c>
      <c r="P6122" s="171" t="s">
        <v>771</v>
      </c>
    </row>
    <row r="6123" spans="11:16">
      <c r="K6123" s="339">
        <v>51809</v>
      </c>
      <c r="L6123" s="171" t="s">
        <v>833</v>
      </c>
      <c r="N6123" s="171" t="s">
        <v>771</v>
      </c>
      <c r="O6123" s="171" t="s">
        <v>772</v>
      </c>
      <c r="P6123" s="171" t="s">
        <v>770</v>
      </c>
    </row>
    <row r="6124" spans="11:16">
      <c r="K6124" s="339">
        <v>51810</v>
      </c>
      <c r="L6124" s="171" t="s">
        <v>835</v>
      </c>
      <c r="N6124" s="171" t="s">
        <v>771</v>
      </c>
      <c r="O6124" s="171" t="s">
        <v>772</v>
      </c>
      <c r="P6124" s="171" t="s">
        <v>770</v>
      </c>
    </row>
    <row r="6125" spans="11:16">
      <c r="K6125" s="339">
        <v>51811</v>
      </c>
      <c r="L6125" s="171" t="s">
        <v>836</v>
      </c>
      <c r="N6125" s="171" t="s">
        <v>771</v>
      </c>
      <c r="O6125" s="171" t="s">
        <v>772</v>
      </c>
      <c r="P6125" s="171" t="s">
        <v>770</v>
      </c>
    </row>
    <row r="6126" spans="11:16">
      <c r="K6126" s="339">
        <v>51812</v>
      </c>
      <c r="L6126" s="171" t="s">
        <v>837</v>
      </c>
      <c r="N6126" s="171" t="s">
        <v>771</v>
      </c>
      <c r="O6126" s="171" t="s">
        <v>772</v>
      </c>
      <c r="P6126" s="171" t="s">
        <v>770</v>
      </c>
    </row>
    <row r="6127" spans="11:16">
      <c r="K6127" s="339">
        <v>51813</v>
      </c>
      <c r="L6127" s="171" t="s">
        <v>838</v>
      </c>
      <c r="N6127" s="171" t="s">
        <v>771</v>
      </c>
      <c r="O6127" s="171" t="s">
        <v>772</v>
      </c>
      <c r="P6127" s="171" t="s">
        <v>770</v>
      </c>
    </row>
    <row r="6128" spans="11:16">
      <c r="K6128" s="339">
        <v>51814</v>
      </c>
      <c r="L6128" s="171" t="s">
        <v>839</v>
      </c>
      <c r="N6128" s="171" t="s">
        <v>771</v>
      </c>
      <c r="O6128" s="171" t="s">
        <v>772</v>
      </c>
      <c r="P6128" s="171" t="s">
        <v>770</v>
      </c>
    </row>
    <row r="6129" spans="11:16">
      <c r="K6129" s="339">
        <v>51815</v>
      </c>
      <c r="L6129" s="171" t="s">
        <v>840</v>
      </c>
      <c r="N6129" s="171" t="s">
        <v>771</v>
      </c>
      <c r="O6129" s="171" t="s">
        <v>772</v>
      </c>
      <c r="P6129" s="171" t="s">
        <v>770</v>
      </c>
    </row>
    <row r="6130" spans="11:16">
      <c r="K6130" s="339">
        <v>51816</v>
      </c>
      <c r="L6130" s="171" t="s">
        <v>833</v>
      </c>
      <c r="N6130" s="171" t="s">
        <v>770</v>
      </c>
      <c r="O6130" s="171" t="s">
        <v>771</v>
      </c>
      <c r="P6130" s="171" t="s">
        <v>772</v>
      </c>
    </row>
    <row r="6131" spans="11:16">
      <c r="K6131" s="339">
        <v>51817</v>
      </c>
      <c r="L6131" s="171" t="s">
        <v>835</v>
      </c>
      <c r="N6131" s="171" t="s">
        <v>770</v>
      </c>
      <c r="O6131" s="171" t="s">
        <v>771</v>
      </c>
      <c r="P6131" s="171" t="s">
        <v>772</v>
      </c>
    </row>
    <row r="6132" spans="11:16">
      <c r="K6132" s="339">
        <v>51818</v>
      </c>
      <c r="L6132" s="171" t="s">
        <v>836</v>
      </c>
      <c r="N6132" s="171" t="s">
        <v>770</v>
      </c>
      <c r="O6132" s="171" t="s">
        <v>771</v>
      </c>
      <c r="P6132" s="171" t="s">
        <v>772</v>
      </c>
    </row>
    <row r="6133" spans="11:16">
      <c r="K6133" s="339">
        <v>51819</v>
      </c>
      <c r="L6133" s="171" t="s">
        <v>837</v>
      </c>
      <c r="N6133" s="171" t="s">
        <v>770</v>
      </c>
      <c r="O6133" s="171" t="s">
        <v>771</v>
      </c>
      <c r="P6133" s="171" t="s">
        <v>772</v>
      </c>
    </row>
    <row r="6134" spans="11:16">
      <c r="K6134" s="339">
        <v>51820</v>
      </c>
      <c r="L6134" s="171" t="s">
        <v>838</v>
      </c>
      <c r="N6134" s="171" t="s">
        <v>770</v>
      </c>
      <c r="O6134" s="171" t="s">
        <v>771</v>
      </c>
      <c r="P6134" s="171" t="s">
        <v>772</v>
      </c>
    </row>
    <row r="6135" spans="11:16">
      <c r="K6135" s="339">
        <v>51821</v>
      </c>
      <c r="L6135" s="171" t="s">
        <v>839</v>
      </c>
      <c r="N6135" s="171" t="s">
        <v>770</v>
      </c>
      <c r="O6135" s="171" t="s">
        <v>771</v>
      </c>
      <c r="P6135" s="171" t="s">
        <v>772</v>
      </c>
    </row>
    <row r="6136" spans="11:16">
      <c r="K6136" s="339">
        <v>51822</v>
      </c>
      <c r="L6136" s="171" t="s">
        <v>840</v>
      </c>
      <c r="N6136" s="171" t="s">
        <v>770</v>
      </c>
      <c r="O6136" s="171" t="s">
        <v>771</v>
      </c>
      <c r="P6136" s="171" t="s">
        <v>772</v>
      </c>
    </row>
    <row r="6137" spans="11:16">
      <c r="K6137" s="339">
        <v>51823</v>
      </c>
      <c r="L6137" s="171" t="s">
        <v>833</v>
      </c>
      <c r="N6137" s="171" t="s">
        <v>772</v>
      </c>
      <c r="O6137" s="171" t="s">
        <v>770</v>
      </c>
      <c r="P6137" s="171" t="s">
        <v>771</v>
      </c>
    </row>
    <row r="6138" spans="11:16">
      <c r="K6138" s="339">
        <v>51824</v>
      </c>
      <c r="L6138" s="171" t="s">
        <v>835</v>
      </c>
      <c r="N6138" s="171" t="s">
        <v>772</v>
      </c>
      <c r="O6138" s="171" t="s">
        <v>770</v>
      </c>
      <c r="P6138" s="171" t="s">
        <v>771</v>
      </c>
    </row>
    <row r="6139" spans="11:16">
      <c r="K6139" s="339">
        <v>51825</v>
      </c>
      <c r="L6139" s="171" t="s">
        <v>836</v>
      </c>
      <c r="N6139" s="171" t="s">
        <v>772</v>
      </c>
      <c r="O6139" s="171" t="s">
        <v>770</v>
      </c>
      <c r="P6139" s="171" t="s">
        <v>771</v>
      </c>
    </row>
    <row r="6140" spans="11:16">
      <c r="K6140" s="339">
        <v>51826</v>
      </c>
      <c r="L6140" s="171" t="s">
        <v>837</v>
      </c>
      <c r="N6140" s="171" t="s">
        <v>772</v>
      </c>
      <c r="O6140" s="171" t="s">
        <v>770</v>
      </c>
      <c r="P6140" s="171" t="s">
        <v>771</v>
      </c>
    </row>
    <row r="6141" spans="11:16">
      <c r="K6141" s="339">
        <v>51827</v>
      </c>
      <c r="L6141" s="171" t="s">
        <v>838</v>
      </c>
      <c r="N6141" s="171" t="s">
        <v>772</v>
      </c>
      <c r="O6141" s="171" t="s">
        <v>770</v>
      </c>
      <c r="P6141" s="171" t="s">
        <v>771</v>
      </c>
    </row>
    <row r="6142" spans="11:16">
      <c r="K6142" s="339">
        <v>51828</v>
      </c>
      <c r="L6142" s="171" t="s">
        <v>839</v>
      </c>
      <c r="N6142" s="171" t="s">
        <v>772</v>
      </c>
      <c r="O6142" s="171" t="s">
        <v>770</v>
      </c>
      <c r="P6142" s="171" t="s">
        <v>771</v>
      </c>
    </row>
    <row r="6143" spans="11:16">
      <c r="K6143" s="339">
        <v>51829</v>
      </c>
      <c r="L6143" s="171" t="s">
        <v>840</v>
      </c>
      <c r="N6143" s="171" t="s">
        <v>772</v>
      </c>
      <c r="O6143" s="171" t="s">
        <v>770</v>
      </c>
      <c r="P6143" s="171" t="s">
        <v>771</v>
      </c>
    </row>
    <row r="6144" spans="11:16">
      <c r="K6144" s="339">
        <v>51830</v>
      </c>
      <c r="L6144" s="171" t="s">
        <v>833</v>
      </c>
      <c r="N6144" s="171" t="s">
        <v>771</v>
      </c>
      <c r="O6144" s="171" t="s">
        <v>772</v>
      </c>
      <c r="P6144" s="171" t="s">
        <v>770</v>
      </c>
    </row>
    <row r="6145" spans="11:16">
      <c r="K6145" s="339">
        <v>51831</v>
      </c>
      <c r="L6145" s="171" t="s">
        <v>835</v>
      </c>
      <c r="N6145" s="171" t="s">
        <v>771</v>
      </c>
      <c r="O6145" s="171" t="s">
        <v>772</v>
      </c>
      <c r="P6145" s="171" t="s">
        <v>770</v>
      </c>
    </row>
    <row r="6146" spans="11:16">
      <c r="K6146" s="339">
        <v>51832</v>
      </c>
      <c r="L6146" s="171" t="s">
        <v>836</v>
      </c>
      <c r="N6146" s="171" t="s">
        <v>771</v>
      </c>
      <c r="O6146" s="171" t="s">
        <v>772</v>
      </c>
      <c r="P6146" s="171" t="s">
        <v>770</v>
      </c>
    </row>
    <row r="6147" spans="11:16">
      <c r="K6147" s="339">
        <v>51833</v>
      </c>
      <c r="L6147" s="171" t="s">
        <v>837</v>
      </c>
      <c r="N6147" s="171" t="s">
        <v>771</v>
      </c>
      <c r="O6147" s="171" t="s">
        <v>772</v>
      </c>
      <c r="P6147" s="171" t="s">
        <v>770</v>
      </c>
    </row>
    <row r="6148" spans="11:16">
      <c r="K6148" s="339">
        <v>51834</v>
      </c>
      <c r="L6148" s="171" t="s">
        <v>838</v>
      </c>
      <c r="N6148" s="171" t="s">
        <v>771</v>
      </c>
      <c r="O6148" s="171" t="s">
        <v>772</v>
      </c>
      <c r="P6148" s="171" t="s">
        <v>770</v>
      </c>
    </row>
    <row r="6149" spans="11:16">
      <c r="K6149" s="339">
        <v>51835</v>
      </c>
      <c r="L6149" s="171" t="s">
        <v>839</v>
      </c>
      <c r="N6149" s="171" t="s">
        <v>771</v>
      </c>
      <c r="O6149" s="171" t="s">
        <v>772</v>
      </c>
      <c r="P6149" s="171" t="s">
        <v>770</v>
      </c>
    </row>
    <row r="6150" spans="11:16">
      <c r="K6150" s="339">
        <v>51836</v>
      </c>
      <c r="L6150" s="171" t="s">
        <v>840</v>
      </c>
      <c r="N6150" s="171" t="s">
        <v>771</v>
      </c>
      <c r="O6150" s="171" t="s">
        <v>772</v>
      </c>
      <c r="P6150" s="171" t="s">
        <v>770</v>
      </c>
    </row>
    <row r="6151" spans="11:16">
      <c r="K6151" s="339">
        <v>51837</v>
      </c>
      <c r="L6151" s="171" t="s">
        <v>833</v>
      </c>
      <c r="N6151" s="171" t="s">
        <v>770</v>
      </c>
      <c r="O6151" s="171" t="s">
        <v>771</v>
      </c>
      <c r="P6151" s="171" t="s">
        <v>772</v>
      </c>
    </row>
    <row r="6152" spans="11:16">
      <c r="K6152" s="339">
        <v>51838</v>
      </c>
      <c r="L6152" s="171" t="s">
        <v>835</v>
      </c>
      <c r="N6152" s="171" t="s">
        <v>770</v>
      </c>
      <c r="O6152" s="171" t="s">
        <v>771</v>
      </c>
      <c r="P6152" s="171" t="s">
        <v>772</v>
      </c>
    </row>
    <row r="6153" spans="11:16">
      <c r="K6153" s="339">
        <v>51839</v>
      </c>
      <c r="L6153" s="171" t="s">
        <v>836</v>
      </c>
      <c r="N6153" s="171" t="s">
        <v>770</v>
      </c>
      <c r="O6153" s="171" t="s">
        <v>771</v>
      </c>
      <c r="P6153" s="171" t="s">
        <v>772</v>
      </c>
    </row>
    <row r="6154" spans="11:16">
      <c r="K6154" s="339">
        <v>51840</v>
      </c>
      <c r="L6154" s="171" t="s">
        <v>837</v>
      </c>
      <c r="N6154" s="171" t="s">
        <v>770</v>
      </c>
      <c r="O6154" s="171" t="s">
        <v>771</v>
      </c>
      <c r="P6154" s="171" t="s">
        <v>772</v>
      </c>
    </row>
    <row r="6155" spans="11:16">
      <c r="K6155" s="339">
        <v>51841</v>
      </c>
      <c r="L6155" s="171" t="s">
        <v>838</v>
      </c>
      <c r="N6155" s="171" t="s">
        <v>770</v>
      </c>
      <c r="O6155" s="171" t="s">
        <v>771</v>
      </c>
      <c r="P6155" s="171" t="s">
        <v>772</v>
      </c>
    </row>
    <row r="6156" spans="11:16">
      <c r="K6156" s="339">
        <v>51842</v>
      </c>
      <c r="L6156" s="171" t="s">
        <v>839</v>
      </c>
      <c r="N6156" s="171" t="s">
        <v>770</v>
      </c>
      <c r="O6156" s="171" t="s">
        <v>771</v>
      </c>
      <c r="P6156" s="171" t="s">
        <v>772</v>
      </c>
    </row>
    <row r="6157" spans="11:16">
      <c r="K6157" s="339">
        <v>51843</v>
      </c>
      <c r="L6157" s="171" t="s">
        <v>840</v>
      </c>
      <c r="N6157" s="171" t="s">
        <v>770</v>
      </c>
      <c r="O6157" s="171" t="s">
        <v>771</v>
      </c>
      <c r="P6157" s="171" t="s">
        <v>772</v>
      </c>
    </row>
    <row r="6158" spans="11:16">
      <c r="K6158" s="339">
        <v>51844</v>
      </c>
      <c r="L6158" s="171" t="s">
        <v>833</v>
      </c>
      <c r="N6158" s="171" t="s">
        <v>772</v>
      </c>
      <c r="O6158" s="171" t="s">
        <v>770</v>
      </c>
      <c r="P6158" s="171" t="s">
        <v>771</v>
      </c>
    </row>
    <row r="6159" spans="11:16">
      <c r="K6159" s="339">
        <v>51845</v>
      </c>
      <c r="L6159" s="171" t="s">
        <v>835</v>
      </c>
      <c r="N6159" s="171" t="s">
        <v>772</v>
      </c>
      <c r="O6159" s="171" t="s">
        <v>770</v>
      </c>
      <c r="P6159" s="171" t="s">
        <v>771</v>
      </c>
    </row>
    <row r="6160" spans="11:16">
      <c r="K6160" s="339">
        <v>51846</v>
      </c>
      <c r="L6160" s="171" t="s">
        <v>836</v>
      </c>
      <c r="N6160" s="171" t="s">
        <v>772</v>
      </c>
      <c r="O6160" s="171" t="s">
        <v>770</v>
      </c>
      <c r="P6160" s="171" t="s">
        <v>771</v>
      </c>
    </row>
    <row r="6161" spans="11:16">
      <c r="K6161" s="339">
        <v>51847</v>
      </c>
      <c r="L6161" s="171" t="s">
        <v>837</v>
      </c>
      <c r="N6161" s="171" t="s">
        <v>772</v>
      </c>
      <c r="O6161" s="171" t="s">
        <v>770</v>
      </c>
      <c r="P6161" s="171" t="s">
        <v>771</v>
      </c>
    </row>
    <row r="6162" spans="11:16">
      <c r="K6162" s="339">
        <v>51848</v>
      </c>
      <c r="L6162" s="171" t="s">
        <v>838</v>
      </c>
      <c r="N6162" s="171" t="s">
        <v>772</v>
      </c>
      <c r="O6162" s="171" t="s">
        <v>770</v>
      </c>
      <c r="P6162" s="171" t="s">
        <v>771</v>
      </c>
    </row>
    <row r="6163" spans="11:16">
      <c r="K6163" s="339">
        <v>51849</v>
      </c>
      <c r="L6163" s="171" t="s">
        <v>839</v>
      </c>
      <c r="N6163" s="171" t="s">
        <v>772</v>
      </c>
      <c r="O6163" s="171" t="s">
        <v>770</v>
      </c>
      <c r="P6163" s="171" t="s">
        <v>771</v>
      </c>
    </row>
    <row r="6164" spans="11:16">
      <c r="K6164" s="339">
        <v>51850</v>
      </c>
      <c r="L6164" s="171" t="s">
        <v>840</v>
      </c>
      <c r="N6164" s="171" t="s">
        <v>772</v>
      </c>
      <c r="O6164" s="171" t="s">
        <v>770</v>
      </c>
      <c r="P6164" s="171" t="s">
        <v>771</v>
      </c>
    </row>
    <row r="6165" spans="11:16">
      <c r="K6165" s="339">
        <v>51851</v>
      </c>
      <c r="L6165" s="171" t="s">
        <v>833</v>
      </c>
      <c r="N6165" s="171" t="s">
        <v>771</v>
      </c>
      <c r="O6165" s="171" t="s">
        <v>772</v>
      </c>
      <c r="P6165" s="171" t="s">
        <v>770</v>
      </c>
    </row>
    <row r="6166" spans="11:16">
      <c r="K6166" s="339">
        <v>51852</v>
      </c>
      <c r="L6166" s="171" t="s">
        <v>835</v>
      </c>
      <c r="N6166" s="171" t="s">
        <v>771</v>
      </c>
      <c r="O6166" s="171" t="s">
        <v>772</v>
      </c>
      <c r="P6166" s="171" t="s">
        <v>770</v>
      </c>
    </row>
    <row r="6167" spans="11:16">
      <c r="K6167" s="339">
        <v>51853</v>
      </c>
      <c r="L6167" s="171" t="s">
        <v>836</v>
      </c>
      <c r="N6167" s="171" t="s">
        <v>771</v>
      </c>
      <c r="O6167" s="171" t="s">
        <v>772</v>
      </c>
      <c r="P6167" s="171" t="s">
        <v>770</v>
      </c>
    </row>
    <row r="6168" spans="11:16">
      <c r="K6168" s="339">
        <v>51854</v>
      </c>
      <c r="L6168" s="171" t="s">
        <v>837</v>
      </c>
      <c r="N6168" s="171" t="s">
        <v>771</v>
      </c>
      <c r="O6168" s="171" t="s">
        <v>772</v>
      </c>
      <c r="P6168" s="171" t="s">
        <v>770</v>
      </c>
    </row>
    <row r="6169" spans="11:16">
      <c r="K6169" s="339">
        <v>51855</v>
      </c>
      <c r="L6169" s="171" t="s">
        <v>838</v>
      </c>
      <c r="N6169" s="171" t="s">
        <v>771</v>
      </c>
      <c r="O6169" s="171" t="s">
        <v>772</v>
      </c>
      <c r="P6169" s="171" t="s">
        <v>770</v>
      </c>
    </row>
    <row r="6170" spans="11:16">
      <c r="K6170" s="339">
        <v>51856</v>
      </c>
      <c r="L6170" s="171" t="s">
        <v>839</v>
      </c>
      <c r="N6170" s="171" t="s">
        <v>771</v>
      </c>
      <c r="O6170" s="171" t="s">
        <v>772</v>
      </c>
      <c r="P6170" s="171" t="s">
        <v>770</v>
      </c>
    </row>
    <row r="6171" spans="11:16">
      <c r="K6171" s="339">
        <v>51857</v>
      </c>
      <c r="L6171" s="171" t="s">
        <v>840</v>
      </c>
      <c r="N6171" s="171" t="s">
        <v>771</v>
      </c>
      <c r="O6171" s="171" t="s">
        <v>772</v>
      </c>
      <c r="P6171" s="171" t="s">
        <v>770</v>
      </c>
    </row>
    <row r="6172" spans="11:16">
      <c r="K6172" s="339">
        <v>51858</v>
      </c>
      <c r="L6172" s="171" t="s">
        <v>833</v>
      </c>
      <c r="N6172" s="171" t="s">
        <v>770</v>
      </c>
      <c r="O6172" s="171" t="s">
        <v>771</v>
      </c>
      <c r="P6172" s="171" t="s">
        <v>772</v>
      </c>
    </row>
    <row r="6173" spans="11:16">
      <c r="K6173" s="339">
        <v>51859</v>
      </c>
      <c r="L6173" s="171" t="s">
        <v>835</v>
      </c>
      <c r="N6173" s="171" t="s">
        <v>770</v>
      </c>
      <c r="O6173" s="171" t="s">
        <v>771</v>
      </c>
      <c r="P6173" s="171" t="s">
        <v>772</v>
      </c>
    </row>
    <row r="6174" spans="11:16">
      <c r="K6174" s="339">
        <v>51860</v>
      </c>
      <c r="L6174" s="171" t="s">
        <v>836</v>
      </c>
      <c r="N6174" s="171" t="s">
        <v>770</v>
      </c>
      <c r="O6174" s="171" t="s">
        <v>771</v>
      </c>
      <c r="P6174" s="171" t="s">
        <v>772</v>
      </c>
    </row>
    <row r="6175" spans="11:16">
      <c r="K6175" s="339">
        <v>51861</v>
      </c>
      <c r="L6175" s="171" t="s">
        <v>837</v>
      </c>
      <c r="N6175" s="171" t="s">
        <v>770</v>
      </c>
      <c r="O6175" s="171" t="s">
        <v>771</v>
      </c>
      <c r="P6175" s="171" t="s">
        <v>772</v>
      </c>
    </row>
    <row r="6176" spans="11:16">
      <c r="K6176" s="339">
        <v>51862</v>
      </c>
      <c r="L6176" s="171" t="s">
        <v>838</v>
      </c>
      <c r="N6176" s="171" t="s">
        <v>770</v>
      </c>
      <c r="O6176" s="171" t="s">
        <v>771</v>
      </c>
      <c r="P6176" s="171" t="s">
        <v>772</v>
      </c>
    </row>
    <row r="6177" spans="11:16">
      <c r="K6177" s="339">
        <v>51863</v>
      </c>
      <c r="L6177" s="171" t="s">
        <v>839</v>
      </c>
      <c r="N6177" s="171" t="s">
        <v>770</v>
      </c>
      <c r="O6177" s="171" t="s">
        <v>771</v>
      </c>
      <c r="P6177" s="171" t="s">
        <v>772</v>
      </c>
    </row>
    <row r="6178" spans="11:16">
      <c r="K6178" s="339">
        <v>51864</v>
      </c>
      <c r="L6178" s="171" t="s">
        <v>840</v>
      </c>
      <c r="N6178" s="171" t="s">
        <v>770</v>
      </c>
      <c r="O6178" s="171" t="s">
        <v>771</v>
      </c>
      <c r="P6178" s="171" t="s">
        <v>772</v>
      </c>
    </row>
    <row r="6179" spans="11:16">
      <c r="K6179" s="339">
        <v>51865</v>
      </c>
      <c r="L6179" s="171" t="s">
        <v>833</v>
      </c>
      <c r="N6179" s="171" t="s">
        <v>772</v>
      </c>
      <c r="O6179" s="171" t="s">
        <v>770</v>
      </c>
      <c r="P6179" s="171" t="s">
        <v>771</v>
      </c>
    </row>
    <row r="6180" spans="11:16">
      <c r="K6180" s="339">
        <v>51866</v>
      </c>
      <c r="L6180" s="171" t="s">
        <v>835</v>
      </c>
      <c r="N6180" s="171" t="s">
        <v>772</v>
      </c>
      <c r="O6180" s="171" t="s">
        <v>770</v>
      </c>
      <c r="P6180" s="171" t="s">
        <v>771</v>
      </c>
    </row>
    <row r="6181" spans="11:16">
      <c r="K6181" s="339">
        <v>51867</v>
      </c>
      <c r="L6181" s="171" t="s">
        <v>836</v>
      </c>
      <c r="N6181" s="171" t="s">
        <v>772</v>
      </c>
      <c r="O6181" s="171" t="s">
        <v>770</v>
      </c>
      <c r="P6181" s="171" t="s">
        <v>771</v>
      </c>
    </row>
    <row r="6182" spans="11:16">
      <c r="K6182" s="339">
        <v>51868</v>
      </c>
      <c r="L6182" s="171" t="s">
        <v>837</v>
      </c>
      <c r="N6182" s="171" t="s">
        <v>772</v>
      </c>
      <c r="O6182" s="171" t="s">
        <v>770</v>
      </c>
      <c r="P6182" s="171" t="s">
        <v>771</v>
      </c>
    </row>
    <row r="6183" spans="11:16">
      <c r="K6183" s="339">
        <v>51869</v>
      </c>
      <c r="L6183" s="171" t="s">
        <v>838</v>
      </c>
      <c r="N6183" s="171" t="s">
        <v>772</v>
      </c>
      <c r="O6183" s="171" t="s">
        <v>770</v>
      </c>
      <c r="P6183" s="171" t="s">
        <v>771</v>
      </c>
    </row>
    <row r="6184" spans="11:16">
      <c r="K6184" s="339">
        <v>51870</v>
      </c>
      <c r="L6184" s="171" t="s">
        <v>839</v>
      </c>
      <c r="N6184" s="171" t="s">
        <v>772</v>
      </c>
      <c r="O6184" s="171" t="s">
        <v>770</v>
      </c>
      <c r="P6184" s="171" t="s">
        <v>771</v>
      </c>
    </row>
    <row r="6185" spans="11:16">
      <c r="K6185" s="339">
        <v>51871</v>
      </c>
      <c r="L6185" s="171" t="s">
        <v>840</v>
      </c>
      <c r="N6185" s="171" t="s">
        <v>772</v>
      </c>
      <c r="O6185" s="171" t="s">
        <v>770</v>
      </c>
      <c r="P6185" s="171" t="s">
        <v>771</v>
      </c>
    </row>
    <row r="6186" spans="11:16">
      <c r="K6186" s="339">
        <v>51872</v>
      </c>
      <c r="L6186" s="171" t="s">
        <v>833</v>
      </c>
      <c r="N6186" s="171" t="s">
        <v>771</v>
      </c>
      <c r="O6186" s="171" t="s">
        <v>772</v>
      </c>
      <c r="P6186" s="171" t="s">
        <v>770</v>
      </c>
    </row>
    <row r="6187" spans="11:16">
      <c r="K6187" s="339">
        <v>51873</v>
      </c>
      <c r="L6187" s="171" t="s">
        <v>835</v>
      </c>
      <c r="N6187" s="171" t="s">
        <v>771</v>
      </c>
      <c r="O6187" s="171" t="s">
        <v>772</v>
      </c>
      <c r="P6187" s="171" t="s">
        <v>770</v>
      </c>
    </row>
    <row r="6188" spans="11:16">
      <c r="K6188" s="339">
        <v>51874</v>
      </c>
      <c r="L6188" s="171" t="s">
        <v>836</v>
      </c>
      <c r="N6188" s="171" t="s">
        <v>771</v>
      </c>
      <c r="O6188" s="171" t="s">
        <v>772</v>
      </c>
      <c r="P6188" s="171" t="s">
        <v>770</v>
      </c>
    </row>
    <row r="6189" spans="11:16">
      <c r="K6189" s="339">
        <v>51875</v>
      </c>
      <c r="L6189" s="171" t="s">
        <v>837</v>
      </c>
      <c r="N6189" s="171" t="s">
        <v>771</v>
      </c>
      <c r="O6189" s="171" t="s">
        <v>772</v>
      </c>
      <c r="P6189" s="171" t="s">
        <v>770</v>
      </c>
    </row>
    <row r="6190" spans="11:16">
      <c r="K6190" s="339">
        <v>51876</v>
      </c>
      <c r="L6190" s="171" t="s">
        <v>838</v>
      </c>
      <c r="N6190" s="171" t="s">
        <v>771</v>
      </c>
      <c r="O6190" s="171" t="s">
        <v>772</v>
      </c>
      <c r="P6190" s="171" t="s">
        <v>770</v>
      </c>
    </row>
    <row r="6191" spans="11:16">
      <c r="K6191" s="339">
        <v>51877</v>
      </c>
      <c r="L6191" s="171" t="s">
        <v>839</v>
      </c>
      <c r="N6191" s="171" t="s">
        <v>771</v>
      </c>
      <c r="O6191" s="171" t="s">
        <v>772</v>
      </c>
      <c r="P6191" s="171" t="s">
        <v>770</v>
      </c>
    </row>
    <row r="6192" spans="11:16">
      <c r="K6192" s="339">
        <v>51878</v>
      </c>
      <c r="L6192" s="171" t="s">
        <v>840</v>
      </c>
      <c r="N6192" s="171" t="s">
        <v>771</v>
      </c>
      <c r="O6192" s="171" t="s">
        <v>772</v>
      </c>
      <c r="P6192" s="171" t="s">
        <v>770</v>
      </c>
    </row>
    <row r="6193" spans="11:16">
      <c r="K6193" s="339">
        <v>51879</v>
      </c>
      <c r="L6193" s="171" t="s">
        <v>833</v>
      </c>
      <c r="N6193" s="171" t="s">
        <v>770</v>
      </c>
      <c r="O6193" s="171" t="s">
        <v>771</v>
      </c>
      <c r="P6193" s="171" t="s">
        <v>772</v>
      </c>
    </row>
    <row r="6194" spans="11:16">
      <c r="K6194" s="339">
        <v>51880</v>
      </c>
      <c r="L6194" s="171" t="s">
        <v>835</v>
      </c>
      <c r="N6194" s="171" t="s">
        <v>770</v>
      </c>
      <c r="O6194" s="171" t="s">
        <v>771</v>
      </c>
      <c r="P6194" s="171" t="s">
        <v>772</v>
      </c>
    </row>
    <row r="6195" spans="11:16">
      <c r="K6195" s="339">
        <v>51881</v>
      </c>
      <c r="L6195" s="171" t="s">
        <v>836</v>
      </c>
      <c r="N6195" s="171" t="s">
        <v>770</v>
      </c>
      <c r="O6195" s="171" t="s">
        <v>771</v>
      </c>
      <c r="P6195" s="171" t="s">
        <v>772</v>
      </c>
    </row>
    <row r="6196" spans="11:16">
      <c r="K6196" s="339">
        <v>51882</v>
      </c>
      <c r="L6196" s="171" t="s">
        <v>837</v>
      </c>
      <c r="N6196" s="171" t="s">
        <v>770</v>
      </c>
      <c r="O6196" s="171" t="s">
        <v>771</v>
      </c>
      <c r="P6196" s="171" t="s">
        <v>772</v>
      </c>
    </row>
    <row r="6197" spans="11:16">
      <c r="K6197" s="339">
        <v>51883</v>
      </c>
      <c r="L6197" s="171" t="s">
        <v>838</v>
      </c>
      <c r="N6197" s="171" t="s">
        <v>770</v>
      </c>
      <c r="O6197" s="171" t="s">
        <v>771</v>
      </c>
      <c r="P6197" s="171" t="s">
        <v>772</v>
      </c>
    </row>
    <row r="6198" spans="11:16">
      <c r="K6198" s="339">
        <v>51884</v>
      </c>
      <c r="L6198" s="171" t="s">
        <v>839</v>
      </c>
      <c r="N6198" s="171" t="s">
        <v>770</v>
      </c>
      <c r="O6198" s="171" t="s">
        <v>771</v>
      </c>
      <c r="P6198" s="171" t="s">
        <v>772</v>
      </c>
    </row>
    <row r="6199" spans="11:16">
      <c r="K6199" s="339">
        <v>51885</v>
      </c>
      <c r="L6199" s="171" t="s">
        <v>840</v>
      </c>
      <c r="N6199" s="171" t="s">
        <v>770</v>
      </c>
      <c r="O6199" s="171" t="s">
        <v>771</v>
      </c>
      <c r="P6199" s="171" t="s">
        <v>772</v>
      </c>
    </row>
    <row r="6200" spans="11:16">
      <c r="K6200" s="339">
        <v>51886</v>
      </c>
      <c r="L6200" s="171" t="s">
        <v>833</v>
      </c>
      <c r="N6200" s="171" t="s">
        <v>772</v>
      </c>
      <c r="O6200" s="171" t="s">
        <v>770</v>
      </c>
      <c r="P6200" s="171" t="s">
        <v>771</v>
      </c>
    </row>
    <row r="6201" spans="11:16">
      <c r="K6201" s="339">
        <v>51887</v>
      </c>
      <c r="L6201" s="171" t="s">
        <v>835</v>
      </c>
      <c r="N6201" s="171" t="s">
        <v>772</v>
      </c>
      <c r="O6201" s="171" t="s">
        <v>770</v>
      </c>
      <c r="P6201" s="171" t="s">
        <v>771</v>
      </c>
    </row>
    <row r="6202" spans="11:16">
      <c r="K6202" s="339">
        <v>51888</v>
      </c>
      <c r="L6202" s="171" t="s">
        <v>836</v>
      </c>
      <c r="N6202" s="171" t="s">
        <v>772</v>
      </c>
      <c r="O6202" s="171" t="s">
        <v>770</v>
      </c>
      <c r="P6202" s="171" t="s">
        <v>771</v>
      </c>
    </row>
    <row r="6203" spans="11:16">
      <c r="K6203" s="339">
        <v>51889</v>
      </c>
      <c r="L6203" s="171" t="s">
        <v>837</v>
      </c>
      <c r="N6203" s="171" t="s">
        <v>772</v>
      </c>
      <c r="O6203" s="171" t="s">
        <v>770</v>
      </c>
      <c r="P6203" s="171" t="s">
        <v>771</v>
      </c>
    </row>
    <row r="6204" spans="11:16">
      <c r="K6204" s="339">
        <v>51890</v>
      </c>
      <c r="L6204" s="171" t="s">
        <v>838</v>
      </c>
      <c r="N6204" s="171" t="s">
        <v>772</v>
      </c>
      <c r="O6204" s="171" t="s">
        <v>770</v>
      </c>
      <c r="P6204" s="171" t="s">
        <v>771</v>
      </c>
    </row>
    <row r="6205" spans="11:16">
      <c r="K6205" s="339">
        <v>51891</v>
      </c>
      <c r="L6205" s="171" t="s">
        <v>839</v>
      </c>
      <c r="N6205" s="171" t="s">
        <v>772</v>
      </c>
      <c r="O6205" s="171" t="s">
        <v>770</v>
      </c>
      <c r="P6205" s="171" t="s">
        <v>771</v>
      </c>
    </row>
    <row r="6206" spans="11:16">
      <c r="K6206" s="339">
        <v>51892</v>
      </c>
      <c r="L6206" s="171" t="s">
        <v>840</v>
      </c>
      <c r="N6206" s="171" t="s">
        <v>772</v>
      </c>
      <c r="O6206" s="171" t="s">
        <v>770</v>
      </c>
      <c r="P6206" s="171" t="s">
        <v>771</v>
      </c>
    </row>
    <row r="6207" spans="11:16">
      <c r="K6207" s="339">
        <v>51893</v>
      </c>
      <c r="L6207" s="171" t="s">
        <v>833</v>
      </c>
      <c r="N6207" s="171" t="s">
        <v>771</v>
      </c>
      <c r="O6207" s="171" t="s">
        <v>772</v>
      </c>
      <c r="P6207" s="171" t="s">
        <v>770</v>
      </c>
    </row>
    <row r="6208" spans="11:16">
      <c r="K6208" s="339">
        <v>51894</v>
      </c>
      <c r="L6208" s="171" t="s">
        <v>835</v>
      </c>
      <c r="N6208" s="171" t="s">
        <v>771</v>
      </c>
      <c r="O6208" s="171" t="s">
        <v>772</v>
      </c>
      <c r="P6208" s="171" t="s">
        <v>770</v>
      </c>
    </row>
    <row r="6209" spans="11:16">
      <c r="K6209" s="339">
        <v>51895</v>
      </c>
      <c r="L6209" s="171" t="s">
        <v>836</v>
      </c>
      <c r="N6209" s="171" t="s">
        <v>771</v>
      </c>
      <c r="O6209" s="171" t="s">
        <v>772</v>
      </c>
      <c r="P6209" s="171" t="s">
        <v>770</v>
      </c>
    </row>
    <row r="6210" spans="11:16">
      <c r="K6210" s="339">
        <v>51896</v>
      </c>
      <c r="L6210" s="171" t="s">
        <v>837</v>
      </c>
      <c r="N6210" s="171" t="s">
        <v>771</v>
      </c>
      <c r="O6210" s="171" t="s">
        <v>772</v>
      </c>
      <c r="P6210" s="171" t="s">
        <v>770</v>
      </c>
    </row>
    <row r="6211" spans="11:16">
      <c r="K6211" s="339">
        <v>51897</v>
      </c>
      <c r="L6211" s="171" t="s">
        <v>838</v>
      </c>
      <c r="N6211" s="171" t="s">
        <v>771</v>
      </c>
      <c r="O6211" s="171" t="s">
        <v>772</v>
      </c>
      <c r="P6211" s="171" t="s">
        <v>770</v>
      </c>
    </row>
    <row r="6212" spans="11:16">
      <c r="K6212" s="339">
        <v>51898</v>
      </c>
      <c r="L6212" s="171" t="s">
        <v>839</v>
      </c>
      <c r="N6212" s="171" t="s">
        <v>771</v>
      </c>
      <c r="O6212" s="171" t="s">
        <v>772</v>
      </c>
      <c r="P6212" s="171" t="s">
        <v>770</v>
      </c>
    </row>
    <row r="6213" spans="11:16">
      <c r="K6213" s="339">
        <v>51899</v>
      </c>
      <c r="L6213" s="171" t="s">
        <v>840</v>
      </c>
      <c r="N6213" s="171" t="s">
        <v>771</v>
      </c>
      <c r="O6213" s="171" t="s">
        <v>772</v>
      </c>
      <c r="P6213" s="171" t="s">
        <v>770</v>
      </c>
    </row>
    <row r="6214" spans="11:16">
      <c r="K6214" s="339">
        <v>51900</v>
      </c>
      <c r="L6214" s="171" t="s">
        <v>833</v>
      </c>
      <c r="N6214" s="171" t="s">
        <v>770</v>
      </c>
      <c r="O6214" s="171" t="s">
        <v>771</v>
      </c>
      <c r="P6214" s="171" t="s">
        <v>772</v>
      </c>
    </row>
    <row r="6215" spans="11:16">
      <c r="K6215" s="339">
        <v>51901</v>
      </c>
      <c r="L6215" s="171" t="s">
        <v>835</v>
      </c>
      <c r="N6215" s="171" t="s">
        <v>770</v>
      </c>
      <c r="O6215" s="171" t="s">
        <v>771</v>
      </c>
      <c r="P6215" s="171" t="s">
        <v>772</v>
      </c>
    </row>
    <row r="6216" spans="11:16">
      <c r="K6216" s="339">
        <v>51902</v>
      </c>
      <c r="L6216" s="171" t="s">
        <v>836</v>
      </c>
      <c r="N6216" s="171" t="s">
        <v>770</v>
      </c>
      <c r="O6216" s="171" t="s">
        <v>771</v>
      </c>
      <c r="P6216" s="171" t="s">
        <v>772</v>
      </c>
    </row>
    <row r="6217" spans="11:16">
      <c r="K6217" s="339">
        <v>51903</v>
      </c>
      <c r="L6217" s="171" t="s">
        <v>837</v>
      </c>
      <c r="N6217" s="171" t="s">
        <v>770</v>
      </c>
      <c r="O6217" s="171" t="s">
        <v>771</v>
      </c>
      <c r="P6217" s="171" t="s">
        <v>772</v>
      </c>
    </row>
    <row r="6218" spans="11:16">
      <c r="K6218" s="339">
        <v>51904</v>
      </c>
      <c r="L6218" s="171" t="s">
        <v>838</v>
      </c>
      <c r="N6218" s="171" t="s">
        <v>770</v>
      </c>
      <c r="O6218" s="171" t="s">
        <v>771</v>
      </c>
      <c r="P6218" s="171" t="s">
        <v>772</v>
      </c>
    </row>
    <row r="6219" spans="11:16">
      <c r="K6219" s="339">
        <v>51905</v>
      </c>
      <c r="L6219" s="171" t="s">
        <v>839</v>
      </c>
      <c r="N6219" s="171" t="s">
        <v>770</v>
      </c>
      <c r="O6219" s="171" t="s">
        <v>771</v>
      </c>
      <c r="P6219" s="171" t="s">
        <v>772</v>
      </c>
    </row>
    <row r="6220" spans="11:16">
      <c r="K6220" s="339">
        <v>51906</v>
      </c>
      <c r="L6220" s="171" t="s">
        <v>840</v>
      </c>
      <c r="N6220" s="171" t="s">
        <v>770</v>
      </c>
      <c r="O6220" s="171" t="s">
        <v>771</v>
      </c>
      <c r="P6220" s="171" t="s">
        <v>772</v>
      </c>
    </row>
    <row r="6221" spans="11:16">
      <c r="K6221" s="339">
        <v>51907</v>
      </c>
      <c r="L6221" s="171" t="s">
        <v>833</v>
      </c>
      <c r="N6221" s="171" t="s">
        <v>772</v>
      </c>
      <c r="O6221" s="171" t="s">
        <v>770</v>
      </c>
      <c r="P6221" s="171" t="s">
        <v>771</v>
      </c>
    </row>
    <row r="6222" spans="11:16">
      <c r="K6222" s="339">
        <v>51908</v>
      </c>
      <c r="L6222" s="171" t="s">
        <v>835</v>
      </c>
      <c r="N6222" s="171" t="s">
        <v>772</v>
      </c>
      <c r="O6222" s="171" t="s">
        <v>770</v>
      </c>
      <c r="P6222" s="171" t="s">
        <v>771</v>
      </c>
    </row>
    <row r="6223" spans="11:16">
      <c r="K6223" s="339">
        <v>51909</v>
      </c>
      <c r="L6223" s="171" t="s">
        <v>836</v>
      </c>
      <c r="N6223" s="171" t="s">
        <v>772</v>
      </c>
      <c r="O6223" s="171" t="s">
        <v>770</v>
      </c>
      <c r="P6223" s="171" t="s">
        <v>771</v>
      </c>
    </row>
    <row r="6224" spans="11:16">
      <c r="K6224" s="339">
        <v>51910</v>
      </c>
      <c r="L6224" s="171" t="s">
        <v>837</v>
      </c>
      <c r="N6224" s="171" t="s">
        <v>772</v>
      </c>
      <c r="O6224" s="171" t="s">
        <v>770</v>
      </c>
      <c r="P6224" s="171" t="s">
        <v>771</v>
      </c>
    </row>
    <row r="6225" spans="11:16">
      <c r="K6225" s="339">
        <v>51911</v>
      </c>
      <c r="L6225" s="171" t="s">
        <v>838</v>
      </c>
      <c r="N6225" s="171" t="s">
        <v>772</v>
      </c>
      <c r="O6225" s="171" t="s">
        <v>770</v>
      </c>
      <c r="P6225" s="171" t="s">
        <v>771</v>
      </c>
    </row>
    <row r="6226" spans="11:16">
      <c r="K6226" s="339">
        <v>51912</v>
      </c>
      <c r="L6226" s="171" t="s">
        <v>839</v>
      </c>
      <c r="N6226" s="171" t="s">
        <v>772</v>
      </c>
      <c r="O6226" s="171" t="s">
        <v>770</v>
      </c>
      <c r="P6226" s="171" t="s">
        <v>771</v>
      </c>
    </row>
    <row r="6227" spans="11:16">
      <c r="K6227" s="339">
        <v>51913</v>
      </c>
      <c r="L6227" s="171" t="s">
        <v>840</v>
      </c>
      <c r="N6227" s="171" t="s">
        <v>772</v>
      </c>
      <c r="O6227" s="171" t="s">
        <v>770</v>
      </c>
      <c r="P6227" s="171" t="s">
        <v>771</v>
      </c>
    </row>
    <row r="6228" spans="11:16">
      <c r="K6228" s="339">
        <v>51914</v>
      </c>
      <c r="L6228" s="171" t="s">
        <v>833</v>
      </c>
      <c r="N6228" s="171" t="s">
        <v>771</v>
      </c>
      <c r="O6228" s="171" t="s">
        <v>772</v>
      </c>
      <c r="P6228" s="171" t="s">
        <v>770</v>
      </c>
    </row>
    <row r="6229" spans="11:16">
      <c r="K6229" s="339">
        <v>51915</v>
      </c>
      <c r="L6229" s="171" t="s">
        <v>835</v>
      </c>
      <c r="N6229" s="171" t="s">
        <v>771</v>
      </c>
      <c r="O6229" s="171" t="s">
        <v>772</v>
      </c>
      <c r="P6229" s="171" t="s">
        <v>770</v>
      </c>
    </row>
    <row r="6230" spans="11:16">
      <c r="K6230" s="339">
        <v>51916</v>
      </c>
      <c r="L6230" s="171" t="s">
        <v>836</v>
      </c>
      <c r="N6230" s="171" t="s">
        <v>771</v>
      </c>
      <c r="O6230" s="171" t="s">
        <v>772</v>
      </c>
      <c r="P6230" s="171" t="s">
        <v>770</v>
      </c>
    </row>
    <row r="6231" spans="11:16">
      <c r="K6231" s="339">
        <v>51917</v>
      </c>
      <c r="L6231" s="171" t="s">
        <v>837</v>
      </c>
      <c r="N6231" s="171" t="s">
        <v>771</v>
      </c>
      <c r="O6231" s="171" t="s">
        <v>772</v>
      </c>
      <c r="P6231" s="171" t="s">
        <v>770</v>
      </c>
    </row>
    <row r="6232" spans="11:16">
      <c r="K6232" s="339">
        <v>51918</v>
      </c>
      <c r="L6232" s="171" t="s">
        <v>838</v>
      </c>
      <c r="N6232" s="171" t="s">
        <v>771</v>
      </c>
      <c r="O6232" s="171" t="s">
        <v>772</v>
      </c>
      <c r="P6232" s="171" t="s">
        <v>770</v>
      </c>
    </row>
    <row r="6233" spans="11:16">
      <c r="K6233" s="339">
        <v>51919</v>
      </c>
      <c r="L6233" s="171" t="s">
        <v>839</v>
      </c>
      <c r="N6233" s="171" t="s">
        <v>771</v>
      </c>
      <c r="O6233" s="171" t="s">
        <v>772</v>
      </c>
      <c r="P6233" s="171" t="s">
        <v>770</v>
      </c>
    </row>
    <row r="6234" spans="11:16">
      <c r="K6234" s="339">
        <v>51920</v>
      </c>
      <c r="L6234" s="171" t="s">
        <v>840</v>
      </c>
      <c r="N6234" s="171" t="s">
        <v>771</v>
      </c>
      <c r="O6234" s="171" t="s">
        <v>772</v>
      </c>
      <c r="P6234" s="171" t="s">
        <v>770</v>
      </c>
    </row>
    <row r="6235" spans="11:16">
      <c r="K6235" s="339">
        <v>51921</v>
      </c>
      <c r="L6235" s="171" t="s">
        <v>833</v>
      </c>
      <c r="N6235" s="171" t="s">
        <v>770</v>
      </c>
      <c r="O6235" s="171" t="s">
        <v>771</v>
      </c>
      <c r="P6235" s="171" t="s">
        <v>772</v>
      </c>
    </row>
    <row r="6236" spans="11:16">
      <c r="K6236" s="339">
        <v>51922</v>
      </c>
      <c r="L6236" s="171" t="s">
        <v>835</v>
      </c>
      <c r="N6236" s="171" t="s">
        <v>770</v>
      </c>
      <c r="O6236" s="171" t="s">
        <v>771</v>
      </c>
      <c r="P6236" s="171" t="s">
        <v>772</v>
      </c>
    </row>
    <row r="6237" spans="11:16">
      <c r="K6237" s="339">
        <v>51923</v>
      </c>
      <c r="L6237" s="171" t="s">
        <v>836</v>
      </c>
      <c r="N6237" s="171" t="s">
        <v>770</v>
      </c>
      <c r="O6237" s="171" t="s">
        <v>771</v>
      </c>
      <c r="P6237" s="171" t="s">
        <v>772</v>
      </c>
    </row>
    <row r="6238" spans="11:16">
      <c r="K6238" s="339">
        <v>51924</v>
      </c>
      <c r="L6238" s="171" t="s">
        <v>837</v>
      </c>
      <c r="N6238" s="171" t="s">
        <v>770</v>
      </c>
      <c r="O6238" s="171" t="s">
        <v>771</v>
      </c>
      <c r="P6238" s="171" t="s">
        <v>772</v>
      </c>
    </row>
    <row r="6239" spans="11:16">
      <c r="K6239" s="339">
        <v>51925</v>
      </c>
      <c r="L6239" s="171" t="s">
        <v>838</v>
      </c>
      <c r="N6239" s="171" t="s">
        <v>770</v>
      </c>
      <c r="O6239" s="171" t="s">
        <v>771</v>
      </c>
      <c r="P6239" s="171" t="s">
        <v>772</v>
      </c>
    </row>
    <row r="6240" spans="11:16">
      <c r="K6240" s="339">
        <v>51926</v>
      </c>
      <c r="L6240" s="171" t="s">
        <v>839</v>
      </c>
      <c r="N6240" s="171" t="s">
        <v>770</v>
      </c>
      <c r="O6240" s="171" t="s">
        <v>771</v>
      </c>
      <c r="P6240" s="171" t="s">
        <v>772</v>
      </c>
    </row>
    <row r="6241" spans="11:16">
      <c r="K6241" s="339">
        <v>51927</v>
      </c>
      <c r="L6241" s="171" t="s">
        <v>840</v>
      </c>
      <c r="N6241" s="171" t="s">
        <v>770</v>
      </c>
      <c r="O6241" s="171" t="s">
        <v>771</v>
      </c>
      <c r="P6241" s="171" t="s">
        <v>772</v>
      </c>
    </row>
    <row r="6242" spans="11:16">
      <c r="K6242" s="339">
        <v>51928</v>
      </c>
      <c r="L6242" s="171" t="s">
        <v>833</v>
      </c>
      <c r="N6242" s="171" t="s">
        <v>772</v>
      </c>
      <c r="O6242" s="171" t="s">
        <v>770</v>
      </c>
      <c r="P6242" s="171" t="s">
        <v>771</v>
      </c>
    </row>
    <row r="6243" spans="11:16">
      <c r="K6243" s="339">
        <v>51929</v>
      </c>
      <c r="L6243" s="171" t="s">
        <v>835</v>
      </c>
      <c r="N6243" s="171" t="s">
        <v>772</v>
      </c>
      <c r="O6243" s="171" t="s">
        <v>770</v>
      </c>
      <c r="P6243" s="171" t="s">
        <v>771</v>
      </c>
    </row>
    <row r="6244" spans="11:16">
      <c r="K6244" s="339">
        <v>51930</v>
      </c>
      <c r="L6244" s="171" t="s">
        <v>836</v>
      </c>
      <c r="N6244" s="171" t="s">
        <v>772</v>
      </c>
      <c r="O6244" s="171" t="s">
        <v>770</v>
      </c>
      <c r="P6244" s="171" t="s">
        <v>771</v>
      </c>
    </row>
    <row r="6245" spans="11:16">
      <c r="K6245" s="339">
        <v>51931</v>
      </c>
      <c r="L6245" s="171" t="s">
        <v>837</v>
      </c>
      <c r="N6245" s="171" t="s">
        <v>772</v>
      </c>
      <c r="O6245" s="171" t="s">
        <v>770</v>
      </c>
      <c r="P6245" s="171" t="s">
        <v>771</v>
      </c>
    </row>
    <row r="6246" spans="11:16">
      <c r="K6246" s="339">
        <v>51932</v>
      </c>
      <c r="L6246" s="171" t="s">
        <v>838</v>
      </c>
      <c r="N6246" s="171" t="s">
        <v>772</v>
      </c>
      <c r="O6246" s="171" t="s">
        <v>770</v>
      </c>
      <c r="P6246" s="171" t="s">
        <v>771</v>
      </c>
    </row>
    <row r="6247" spans="11:16">
      <c r="K6247" s="339">
        <v>51933</v>
      </c>
      <c r="L6247" s="171" t="s">
        <v>839</v>
      </c>
      <c r="N6247" s="171" t="s">
        <v>772</v>
      </c>
      <c r="O6247" s="171" t="s">
        <v>770</v>
      </c>
      <c r="P6247" s="171" t="s">
        <v>771</v>
      </c>
    </row>
    <row r="6248" spans="11:16">
      <c r="K6248" s="339">
        <v>51934</v>
      </c>
      <c r="L6248" s="171" t="s">
        <v>840</v>
      </c>
      <c r="N6248" s="171" t="s">
        <v>772</v>
      </c>
      <c r="O6248" s="171" t="s">
        <v>770</v>
      </c>
      <c r="P6248" s="171" t="s">
        <v>771</v>
      </c>
    </row>
    <row r="6249" spans="11:16">
      <c r="K6249" s="339">
        <v>51935</v>
      </c>
      <c r="L6249" s="171" t="s">
        <v>833</v>
      </c>
      <c r="N6249" s="171" t="s">
        <v>771</v>
      </c>
      <c r="O6249" s="171" t="s">
        <v>772</v>
      </c>
      <c r="P6249" s="171" t="s">
        <v>770</v>
      </c>
    </row>
    <row r="6250" spans="11:16">
      <c r="K6250" s="339">
        <v>51936</v>
      </c>
      <c r="L6250" s="171" t="s">
        <v>835</v>
      </c>
      <c r="N6250" s="171" t="s">
        <v>771</v>
      </c>
      <c r="O6250" s="171" t="s">
        <v>772</v>
      </c>
      <c r="P6250" s="171" t="s">
        <v>770</v>
      </c>
    </row>
    <row r="6251" spans="11:16">
      <c r="K6251" s="339">
        <v>51937</v>
      </c>
      <c r="L6251" s="171" t="s">
        <v>836</v>
      </c>
      <c r="N6251" s="171" t="s">
        <v>771</v>
      </c>
      <c r="O6251" s="171" t="s">
        <v>772</v>
      </c>
      <c r="P6251" s="171" t="s">
        <v>770</v>
      </c>
    </row>
    <row r="6252" spans="11:16">
      <c r="K6252" s="339">
        <v>51938</v>
      </c>
      <c r="L6252" s="171" t="s">
        <v>837</v>
      </c>
      <c r="N6252" s="171" t="s">
        <v>771</v>
      </c>
      <c r="O6252" s="171" t="s">
        <v>772</v>
      </c>
      <c r="P6252" s="171" t="s">
        <v>770</v>
      </c>
    </row>
    <row r="6253" spans="11:16">
      <c r="K6253" s="339">
        <v>51939</v>
      </c>
      <c r="L6253" s="171" t="s">
        <v>838</v>
      </c>
      <c r="N6253" s="171" t="s">
        <v>771</v>
      </c>
      <c r="O6253" s="171" t="s">
        <v>772</v>
      </c>
      <c r="P6253" s="171" t="s">
        <v>770</v>
      </c>
    </row>
    <row r="6254" spans="11:16">
      <c r="K6254" s="339">
        <v>51940</v>
      </c>
      <c r="L6254" s="171" t="s">
        <v>839</v>
      </c>
      <c r="N6254" s="171" t="s">
        <v>771</v>
      </c>
      <c r="O6254" s="171" t="s">
        <v>772</v>
      </c>
      <c r="P6254" s="171" t="s">
        <v>770</v>
      </c>
    </row>
    <row r="6255" spans="11:16">
      <c r="K6255" s="339">
        <v>51941</v>
      </c>
      <c r="L6255" s="171" t="s">
        <v>840</v>
      </c>
      <c r="N6255" s="171" t="s">
        <v>771</v>
      </c>
      <c r="O6255" s="171" t="s">
        <v>772</v>
      </c>
      <c r="P6255" s="171" t="s">
        <v>770</v>
      </c>
    </row>
    <row r="6256" spans="11:16">
      <c r="K6256" s="339">
        <v>51942</v>
      </c>
      <c r="L6256" s="171" t="s">
        <v>833</v>
      </c>
      <c r="N6256" s="171" t="s">
        <v>770</v>
      </c>
      <c r="O6256" s="171" t="s">
        <v>771</v>
      </c>
      <c r="P6256" s="171" t="s">
        <v>772</v>
      </c>
    </row>
    <row r="6257" spans="11:16">
      <c r="K6257" s="339">
        <v>51943</v>
      </c>
      <c r="L6257" s="171" t="s">
        <v>835</v>
      </c>
      <c r="N6257" s="171" t="s">
        <v>770</v>
      </c>
      <c r="O6257" s="171" t="s">
        <v>771</v>
      </c>
      <c r="P6257" s="171" t="s">
        <v>772</v>
      </c>
    </row>
    <row r="6258" spans="11:16">
      <c r="K6258" s="339">
        <v>51944</v>
      </c>
      <c r="L6258" s="171" t="s">
        <v>836</v>
      </c>
      <c r="N6258" s="171" t="s">
        <v>770</v>
      </c>
      <c r="O6258" s="171" t="s">
        <v>771</v>
      </c>
      <c r="P6258" s="171" t="s">
        <v>772</v>
      </c>
    </row>
    <row r="6259" spans="11:16">
      <c r="K6259" s="339">
        <v>51945</v>
      </c>
      <c r="L6259" s="171" t="s">
        <v>837</v>
      </c>
      <c r="N6259" s="171" t="s">
        <v>770</v>
      </c>
      <c r="O6259" s="171" t="s">
        <v>771</v>
      </c>
      <c r="P6259" s="171" t="s">
        <v>772</v>
      </c>
    </row>
    <row r="6260" spans="11:16">
      <c r="K6260" s="339">
        <v>51946</v>
      </c>
      <c r="L6260" s="171" t="s">
        <v>838</v>
      </c>
      <c r="N6260" s="171" t="s">
        <v>770</v>
      </c>
      <c r="O6260" s="171" t="s">
        <v>771</v>
      </c>
      <c r="P6260" s="171" t="s">
        <v>772</v>
      </c>
    </row>
    <row r="6261" spans="11:16">
      <c r="K6261" s="339">
        <v>51947</v>
      </c>
      <c r="L6261" s="171" t="s">
        <v>839</v>
      </c>
      <c r="N6261" s="171" t="s">
        <v>770</v>
      </c>
      <c r="O6261" s="171" t="s">
        <v>771</v>
      </c>
      <c r="P6261" s="171" t="s">
        <v>772</v>
      </c>
    </row>
    <row r="6262" spans="11:16">
      <c r="K6262" s="339">
        <v>51948</v>
      </c>
      <c r="L6262" s="171" t="s">
        <v>840</v>
      </c>
      <c r="N6262" s="171" t="s">
        <v>770</v>
      </c>
      <c r="O6262" s="171" t="s">
        <v>771</v>
      </c>
      <c r="P6262" s="171" t="s">
        <v>772</v>
      </c>
    </row>
    <row r="6263" spans="11:16">
      <c r="K6263" s="339">
        <v>51949</v>
      </c>
      <c r="L6263" s="171" t="s">
        <v>833</v>
      </c>
      <c r="N6263" s="171" t="s">
        <v>772</v>
      </c>
      <c r="O6263" s="171" t="s">
        <v>770</v>
      </c>
      <c r="P6263" s="171" t="s">
        <v>771</v>
      </c>
    </row>
    <row r="6264" spans="11:16">
      <c r="K6264" s="339">
        <v>51950</v>
      </c>
      <c r="L6264" s="171" t="s">
        <v>835</v>
      </c>
      <c r="N6264" s="171" t="s">
        <v>772</v>
      </c>
      <c r="O6264" s="171" t="s">
        <v>770</v>
      </c>
      <c r="P6264" s="171" t="s">
        <v>771</v>
      </c>
    </row>
    <row r="6265" spans="11:16">
      <c r="K6265" s="339">
        <v>51951</v>
      </c>
      <c r="L6265" s="171" t="s">
        <v>836</v>
      </c>
      <c r="N6265" s="171" t="s">
        <v>772</v>
      </c>
      <c r="O6265" s="171" t="s">
        <v>770</v>
      </c>
      <c r="P6265" s="171" t="s">
        <v>771</v>
      </c>
    </row>
    <row r="6266" spans="11:16">
      <c r="K6266" s="339">
        <v>51952</v>
      </c>
      <c r="L6266" s="171" t="s">
        <v>837</v>
      </c>
      <c r="N6266" s="171" t="s">
        <v>772</v>
      </c>
      <c r="O6266" s="171" t="s">
        <v>770</v>
      </c>
      <c r="P6266" s="171" t="s">
        <v>771</v>
      </c>
    </row>
    <row r="6267" spans="11:16">
      <c r="K6267" s="339">
        <v>51953</v>
      </c>
      <c r="L6267" s="171" t="s">
        <v>838</v>
      </c>
      <c r="N6267" s="171" t="s">
        <v>772</v>
      </c>
      <c r="O6267" s="171" t="s">
        <v>770</v>
      </c>
      <c r="P6267" s="171" t="s">
        <v>771</v>
      </c>
    </row>
    <row r="6268" spans="11:16">
      <c r="K6268" s="339">
        <v>51954</v>
      </c>
      <c r="L6268" s="171" t="s">
        <v>839</v>
      </c>
      <c r="N6268" s="171" t="s">
        <v>772</v>
      </c>
      <c r="O6268" s="171" t="s">
        <v>770</v>
      </c>
      <c r="P6268" s="171" t="s">
        <v>771</v>
      </c>
    </row>
    <row r="6269" spans="11:16">
      <c r="K6269" s="339">
        <v>51955</v>
      </c>
      <c r="L6269" s="171" t="s">
        <v>840</v>
      </c>
      <c r="N6269" s="171" t="s">
        <v>772</v>
      </c>
      <c r="O6269" s="171" t="s">
        <v>770</v>
      </c>
      <c r="P6269" s="171" t="s">
        <v>771</v>
      </c>
    </row>
    <row r="6270" spans="11:16">
      <c r="K6270" s="339">
        <v>51956</v>
      </c>
      <c r="L6270" s="171" t="s">
        <v>833</v>
      </c>
      <c r="N6270" s="171" t="s">
        <v>771</v>
      </c>
      <c r="O6270" s="171" t="s">
        <v>772</v>
      </c>
      <c r="P6270" s="171" t="s">
        <v>770</v>
      </c>
    </row>
    <row r="6271" spans="11:16">
      <c r="K6271" s="339">
        <v>51957</v>
      </c>
      <c r="L6271" s="171" t="s">
        <v>835</v>
      </c>
      <c r="N6271" s="171" t="s">
        <v>771</v>
      </c>
      <c r="O6271" s="171" t="s">
        <v>772</v>
      </c>
      <c r="P6271" s="171" t="s">
        <v>770</v>
      </c>
    </row>
    <row r="6272" spans="11:16">
      <c r="K6272" s="339">
        <v>51958</v>
      </c>
      <c r="L6272" s="171" t="s">
        <v>836</v>
      </c>
      <c r="N6272" s="171" t="s">
        <v>771</v>
      </c>
      <c r="O6272" s="171" t="s">
        <v>772</v>
      </c>
      <c r="P6272" s="171" t="s">
        <v>770</v>
      </c>
    </row>
    <row r="6273" spans="11:16">
      <c r="K6273" s="339">
        <v>51959</v>
      </c>
      <c r="L6273" s="171" t="s">
        <v>837</v>
      </c>
      <c r="N6273" s="171" t="s">
        <v>771</v>
      </c>
      <c r="O6273" s="171" t="s">
        <v>772</v>
      </c>
      <c r="P6273" s="171" t="s">
        <v>770</v>
      </c>
    </row>
    <row r="6274" spans="11:16">
      <c r="K6274" s="339">
        <v>51960</v>
      </c>
      <c r="L6274" s="171" t="s">
        <v>838</v>
      </c>
      <c r="N6274" s="171" t="s">
        <v>771</v>
      </c>
      <c r="O6274" s="171" t="s">
        <v>772</v>
      </c>
      <c r="P6274" s="171" t="s">
        <v>770</v>
      </c>
    </row>
    <row r="6275" spans="11:16">
      <c r="K6275" s="339">
        <v>51961</v>
      </c>
      <c r="L6275" s="171" t="s">
        <v>839</v>
      </c>
      <c r="N6275" s="171" t="s">
        <v>771</v>
      </c>
      <c r="O6275" s="171" t="s">
        <v>772</v>
      </c>
      <c r="P6275" s="171" t="s">
        <v>770</v>
      </c>
    </row>
    <row r="6276" spans="11:16">
      <c r="K6276" s="339">
        <v>51962</v>
      </c>
      <c r="L6276" s="171" t="s">
        <v>840</v>
      </c>
      <c r="N6276" s="171" t="s">
        <v>771</v>
      </c>
      <c r="O6276" s="171" t="s">
        <v>772</v>
      </c>
      <c r="P6276" s="171" t="s">
        <v>770</v>
      </c>
    </row>
    <row r="6277" spans="11:16">
      <c r="K6277" s="339">
        <v>51963</v>
      </c>
      <c r="L6277" s="171" t="s">
        <v>833</v>
      </c>
      <c r="N6277" s="171" t="s">
        <v>770</v>
      </c>
      <c r="O6277" s="171" t="s">
        <v>771</v>
      </c>
      <c r="P6277" s="171" t="s">
        <v>772</v>
      </c>
    </row>
    <row r="6278" spans="11:16">
      <c r="K6278" s="339">
        <v>51964</v>
      </c>
      <c r="L6278" s="171" t="s">
        <v>835</v>
      </c>
      <c r="N6278" s="171" t="s">
        <v>770</v>
      </c>
      <c r="O6278" s="171" t="s">
        <v>771</v>
      </c>
      <c r="P6278" s="171" t="s">
        <v>772</v>
      </c>
    </row>
    <row r="6279" spans="11:16">
      <c r="K6279" s="339">
        <v>51965</v>
      </c>
      <c r="L6279" s="171" t="s">
        <v>836</v>
      </c>
      <c r="N6279" s="171" t="s">
        <v>770</v>
      </c>
      <c r="O6279" s="171" t="s">
        <v>771</v>
      </c>
      <c r="P6279" s="171" t="s">
        <v>772</v>
      </c>
    </row>
    <row r="6280" spans="11:16">
      <c r="K6280" s="339">
        <v>51966</v>
      </c>
      <c r="L6280" s="171" t="s">
        <v>837</v>
      </c>
      <c r="N6280" s="171" t="s">
        <v>770</v>
      </c>
      <c r="O6280" s="171" t="s">
        <v>771</v>
      </c>
      <c r="P6280" s="171" t="s">
        <v>772</v>
      </c>
    </row>
    <row r="6281" spans="11:16">
      <c r="K6281" s="339">
        <v>51967</v>
      </c>
      <c r="L6281" s="171" t="s">
        <v>838</v>
      </c>
      <c r="N6281" s="171" t="s">
        <v>770</v>
      </c>
      <c r="O6281" s="171" t="s">
        <v>771</v>
      </c>
      <c r="P6281" s="171" t="s">
        <v>772</v>
      </c>
    </row>
    <row r="6282" spans="11:16">
      <c r="K6282" s="339">
        <v>51968</v>
      </c>
      <c r="L6282" s="171" t="s">
        <v>839</v>
      </c>
      <c r="N6282" s="171" t="s">
        <v>770</v>
      </c>
      <c r="O6282" s="171" t="s">
        <v>771</v>
      </c>
      <c r="P6282" s="171" t="s">
        <v>772</v>
      </c>
    </row>
    <row r="6283" spans="11:16">
      <c r="K6283" s="339">
        <v>51969</v>
      </c>
      <c r="L6283" s="171" t="s">
        <v>840</v>
      </c>
      <c r="N6283" s="171" t="s">
        <v>770</v>
      </c>
      <c r="O6283" s="171" t="s">
        <v>771</v>
      </c>
      <c r="P6283" s="171" t="s">
        <v>772</v>
      </c>
    </row>
    <row r="6284" spans="11:16">
      <c r="K6284" s="339">
        <v>51970</v>
      </c>
      <c r="L6284" s="171" t="s">
        <v>833</v>
      </c>
      <c r="N6284" s="171" t="s">
        <v>772</v>
      </c>
      <c r="O6284" s="171" t="s">
        <v>770</v>
      </c>
      <c r="P6284" s="171" t="s">
        <v>771</v>
      </c>
    </row>
    <row r="6285" spans="11:16">
      <c r="K6285" s="339">
        <v>51971</v>
      </c>
      <c r="L6285" s="171" t="s">
        <v>835</v>
      </c>
      <c r="N6285" s="171" t="s">
        <v>772</v>
      </c>
      <c r="O6285" s="171" t="s">
        <v>770</v>
      </c>
      <c r="P6285" s="171" t="s">
        <v>771</v>
      </c>
    </row>
    <row r="6286" spans="11:16">
      <c r="K6286" s="339">
        <v>51972</v>
      </c>
      <c r="L6286" s="171" t="s">
        <v>836</v>
      </c>
      <c r="N6286" s="171" t="s">
        <v>772</v>
      </c>
      <c r="O6286" s="171" t="s">
        <v>770</v>
      </c>
      <c r="P6286" s="171" t="s">
        <v>771</v>
      </c>
    </row>
    <row r="6287" spans="11:16">
      <c r="K6287" s="339">
        <v>51973</v>
      </c>
      <c r="L6287" s="171" t="s">
        <v>837</v>
      </c>
      <c r="N6287" s="171" t="s">
        <v>772</v>
      </c>
      <c r="O6287" s="171" t="s">
        <v>770</v>
      </c>
      <c r="P6287" s="171" t="s">
        <v>771</v>
      </c>
    </row>
    <row r="6288" spans="11:16">
      <c r="K6288" s="339">
        <v>51974</v>
      </c>
      <c r="L6288" s="171" t="s">
        <v>838</v>
      </c>
      <c r="N6288" s="171" t="s">
        <v>772</v>
      </c>
      <c r="O6288" s="171" t="s">
        <v>770</v>
      </c>
      <c r="P6288" s="171" t="s">
        <v>771</v>
      </c>
    </row>
    <row r="6289" spans="11:16">
      <c r="K6289" s="339">
        <v>51975</v>
      </c>
      <c r="L6289" s="171" t="s">
        <v>839</v>
      </c>
      <c r="N6289" s="171" t="s">
        <v>772</v>
      </c>
      <c r="O6289" s="171" t="s">
        <v>770</v>
      </c>
      <c r="P6289" s="171" t="s">
        <v>771</v>
      </c>
    </row>
    <row r="6290" spans="11:16">
      <c r="K6290" s="339">
        <v>51976</v>
      </c>
      <c r="L6290" s="171" t="s">
        <v>840</v>
      </c>
      <c r="N6290" s="171" t="s">
        <v>772</v>
      </c>
      <c r="O6290" s="171" t="s">
        <v>770</v>
      </c>
      <c r="P6290" s="171" t="s">
        <v>771</v>
      </c>
    </row>
    <row r="6291" spans="11:16">
      <c r="K6291" s="339">
        <v>51977</v>
      </c>
      <c r="L6291" s="171" t="s">
        <v>833</v>
      </c>
      <c r="N6291" s="171" t="s">
        <v>771</v>
      </c>
      <c r="O6291" s="171" t="s">
        <v>772</v>
      </c>
      <c r="P6291" s="171" t="s">
        <v>770</v>
      </c>
    </row>
    <row r="6292" spans="11:16">
      <c r="K6292" s="339">
        <v>51978</v>
      </c>
      <c r="L6292" s="171" t="s">
        <v>835</v>
      </c>
      <c r="N6292" s="171" t="s">
        <v>771</v>
      </c>
      <c r="O6292" s="171" t="s">
        <v>772</v>
      </c>
      <c r="P6292" s="171" t="s">
        <v>770</v>
      </c>
    </row>
    <row r="6293" spans="11:16">
      <c r="K6293" s="339">
        <v>51979</v>
      </c>
      <c r="L6293" s="171" t="s">
        <v>836</v>
      </c>
      <c r="N6293" s="171" t="s">
        <v>771</v>
      </c>
      <c r="O6293" s="171" t="s">
        <v>772</v>
      </c>
      <c r="P6293" s="171" t="s">
        <v>770</v>
      </c>
    </row>
    <row r="6294" spans="11:16">
      <c r="K6294" s="339">
        <v>51980</v>
      </c>
      <c r="L6294" s="171" t="s">
        <v>837</v>
      </c>
      <c r="N6294" s="171" t="s">
        <v>771</v>
      </c>
      <c r="O6294" s="171" t="s">
        <v>772</v>
      </c>
      <c r="P6294" s="171" t="s">
        <v>770</v>
      </c>
    </row>
    <row r="6295" spans="11:16">
      <c r="K6295" s="339">
        <v>51981</v>
      </c>
      <c r="L6295" s="171" t="s">
        <v>838</v>
      </c>
      <c r="N6295" s="171" t="s">
        <v>771</v>
      </c>
      <c r="O6295" s="171" t="s">
        <v>772</v>
      </c>
      <c r="P6295" s="171" t="s">
        <v>770</v>
      </c>
    </row>
    <row r="6296" spans="11:16">
      <c r="K6296" s="339">
        <v>51982</v>
      </c>
      <c r="L6296" s="171" t="s">
        <v>839</v>
      </c>
      <c r="N6296" s="171" t="s">
        <v>771</v>
      </c>
      <c r="O6296" s="171" t="s">
        <v>772</v>
      </c>
      <c r="P6296" s="171" t="s">
        <v>770</v>
      </c>
    </row>
    <row r="6297" spans="11:16">
      <c r="K6297" s="339">
        <v>51983</v>
      </c>
      <c r="L6297" s="171" t="s">
        <v>840</v>
      </c>
      <c r="N6297" s="171" t="s">
        <v>771</v>
      </c>
      <c r="O6297" s="171" t="s">
        <v>772</v>
      </c>
      <c r="P6297" s="171" t="s">
        <v>770</v>
      </c>
    </row>
    <row r="6298" spans="11:16">
      <c r="K6298" s="339">
        <v>51984</v>
      </c>
      <c r="L6298" s="171" t="s">
        <v>833</v>
      </c>
      <c r="N6298" s="171" t="s">
        <v>770</v>
      </c>
      <c r="O6298" s="171" t="s">
        <v>771</v>
      </c>
      <c r="P6298" s="171" t="s">
        <v>772</v>
      </c>
    </row>
    <row r="6299" spans="11:16">
      <c r="K6299" s="339">
        <v>51985</v>
      </c>
      <c r="L6299" s="171" t="s">
        <v>835</v>
      </c>
      <c r="N6299" s="171" t="s">
        <v>770</v>
      </c>
      <c r="O6299" s="171" t="s">
        <v>771</v>
      </c>
      <c r="P6299" s="171" t="s">
        <v>772</v>
      </c>
    </row>
    <row r="6300" spans="11:16">
      <c r="K6300" s="339">
        <v>51986</v>
      </c>
      <c r="L6300" s="171" t="s">
        <v>836</v>
      </c>
      <c r="N6300" s="171" t="s">
        <v>770</v>
      </c>
      <c r="O6300" s="171" t="s">
        <v>771</v>
      </c>
      <c r="P6300" s="171" t="s">
        <v>772</v>
      </c>
    </row>
    <row r="6301" spans="11:16">
      <c r="K6301" s="339">
        <v>51987</v>
      </c>
      <c r="L6301" s="171" t="s">
        <v>837</v>
      </c>
      <c r="N6301" s="171" t="s">
        <v>770</v>
      </c>
      <c r="O6301" s="171" t="s">
        <v>771</v>
      </c>
      <c r="P6301" s="171" t="s">
        <v>772</v>
      </c>
    </row>
    <row r="6302" spans="11:16">
      <c r="K6302" s="339">
        <v>51988</v>
      </c>
      <c r="L6302" s="171" t="s">
        <v>838</v>
      </c>
      <c r="N6302" s="171" t="s">
        <v>770</v>
      </c>
      <c r="O6302" s="171" t="s">
        <v>771</v>
      </c>
      <c r="P6302" s="171" t="s">
        <v>772</v>
      </c>
    </row>
    <row r="6303" spans="11:16">
      <c r="K6303" s="339">
        <v>51989</v>
      </c>
      <c r="L6303" s="171" t="s">
        <v>839</v>
      </c>
      <c r="N6303" s="171" t="s">
        <v>770</v>
      </c>
      <c r="O6303" s="171" t="s">
        <v>771</v>
      </c>
      <c r="P6303" s="171" t="s">
        <v>772</v>
      </c>
    </row>
    <row r="6304" spans="11:16">
      <c r="K6304" s="339">
        <v>51990</v>
      </c>
      <c r="L6304" s="171" t="s">
        <v>840</v>
      </c>
      <c r="N6304" s="171" t="s">
        <v>770</v>
      </c>
      <c r="O6304" s="171" t="s">
        <v>771</v>
      </c>
      <c r="P6304" s="171" t="s">
        <v>772</v>
      </c>
    </row>
    <row r="6305" spans="11:16">
      <c r="K6305" s="339">
        <v>51991</v>
      </c>
      <c r="L6305" s="171" t="s">
        <v>833</v>
      </c>
      <c r="N6305" s="171" t="s">
        <v>772</v>
      </c>
      <c r="O6305" s="171" t="s">
        <v>770</v>
      </c>
      <c r="P6305" s="171" t="s">
        <v>771</v>
      </c>
    </row>
    <row r="6306" spans="11:16">
      <c r="K6306" s="339">
        <v>51992</v>
      </c>
      <c r="L6306" s="171" t="s">
        <v>835</v>
      </c>
      <c r="N6306" s="171" t="s">
        <v>772</v>
      </c>
      <c r="O6306" s="171" t="s">
        <v>770</v>
      </c>
      <c r="P6306" s="171" t="s">
        <v>771</v>
      </c>
    </row>
    <row r="6307" spans="11:16">
      <c r="K6307" s="339">
        <v>51993</v>
      </c>
      <c r="L6307" s="171" t="s">
        <v>836</v>
      </c>
      <c r="N6307" s="171" t="s">
        <v>772</v>
      </c>
      <c r="O6307" s="171" t="s">
        <v>770</v>
      </c>
      <c r="P6307" s="171" t="s">
        <v>771</v>
      </c>
    </row>
    <row r="6308" spans="11:16">
      <c r="K6308" s="339">
        <v>51994</v>
      </c>
      <c r="L6308" s="171" t="s">
        <v>837</v>
      </c>
      <c r="N6308" s="171" t="s">
        <v>772</v>
      </c>
      <c r="O6308" s="171" t="s">
        <v>770</v>
      </c>
      <c r="P6308" s="171" t="s">
        <v>771</v>
      </c>
    </row>
    <row r="6309" spans="11:16">
      <c r="K6309" s="339">
        <v>51995</v>
      </c>
      <c r="L6309" s="171" t="s">
        <v>838</v>
      </c>
      <c r="N6309" s="171" t="s">
        <v>772</v>
      </c>
      <c r="O6309" s="171" t="s">
        <v>770</v>
      </c>
      <c r="P6309" s="171" t="s">
        <v>771</v>
      </c>
    </row>
    <row r="6310" spans="11:16">
      <c r="K6310" s="339">
        <v>51996</v>
      </c>
      <c r="L6310" s="171" t="s">
        <v>839</v>
      </c>
      <c r="N6310" s="171" t="s">
        <v>772</v>
      </c>
      <c r="O6310" s="171" t="s">
        <v>770</v>
      </c>
      <c r="P6310" s="171" t="s">
        <v>771</v>
      </c>
    </row>
    <row r="6311" spans="11:16">
      <c r="K6311" s="339">
        <v>51997</v>
      </c>
      <c r="L6311" s="171" t="s">
        <v>840</v>
      </c>
      <c r="N6311" s="171" t="s">
        <v>772</v>
      </c>
      <c r="O6311" s="171" t="s">
        <v>770</v>
      </c>
      <c r="P6311" s="171" t="s">
        <v>771</v>
      </c>
    </row>
    <row r="6312" spans="11:16">
      <c r="K6312" s="339">
        <v>51998</v>
      </c>
      <c r="L6312" s="171" t="s">
        <v>833</v>
      </c>
      <c r="N6312" s="171" t="s">
        <v>771</v>
      </c>
      <c r="O6312" s="171" t="s">
        <v>772</v>
      </c>
      <c r="P6312" s="171" t="s">
        <v>770</v>
      </c>
    </row>
    <row r="6313" spans="11:16">
      <c r="K6313" s="339">
        <v>51999</v>
      </c>
      <c r="L6313" s="171" t="s">
        <v>835</v>
      </c>
      <c r="N6313" s="171" t="s">
        <v>771</v>
      </c>
      <c r="O6313" s="171" t="s">
        <v>772</v>
      </c>
      <c r="P6313" s="171" t="s">
        <v>770</v>
      </c>
    </row>
    <row r="6314" spans="11:16">
      <c r="K6314" s="339">
        <v>52000</v>
      </c>
      <c r="L6314" s="171" t="s">
        <v>836</v>
      </c>
      <c r="N6314" s="171" t="s">
        <v>771</v>
      </c>
      <c r="O6314" s="171" t="s">
        <v>772</v>
      </c>
      <c r="P6314" s="171" t="s">
        <v>770</v>
      </c>
    </row>
    <row r="6315" spans="11:16">
      <c r="K6315" s="339">
        <v>52001</v>
      </c>
      <c r="L6315" s="171" t="s">
        <v>837</v>
      </c>
      <c r="N6315" s="171" t="s">
        <v>771</v>
      </c>
      <c r="O6315" s="171" t="s">
        <v>772</v>
      </c>
      <c r="P6315" s="171" t="s">
        <v>770</v>
      </c>
    </row>
    <row r="6316" spans="11:16">
      <c r="K6316" s="339">
        <v>52002</v>
      </c>
      <c r="L6316" s="171" t="s">
        <v>838</v>
      </c>
      <c r="N6316" s="171" t="s">
        <v>771</v>
      </c>
      <c r="O6316" s="171" t="s">
        <v>772</v>
      </c>
      <c r="P6316" s="171" t="s">
        <v>770</v>
      </c>
    </row>
    <row r="6317" spans="11:16">
      <c r="K6317" s="339">
        <v>52003</v>
      </c>
      <c r="L6317" s="171" t="s">
        <v>839</v>
      </c>
      <c r="N6317" s="171" t="s">
        <v>771</v>
      </c>
      <c r="O6317" s="171" t="s">
        <v>772</v>
      </c>
      <c r="P6317" s="171" t="s">
        <v>770</v>
      </c>
    </row>
    <row r="6318" spans="11:16">
      <c r="K6318" s="339">
        <v>52004</v>
      </c>
      <c r="L6318" s="171" t="s">
        <v>840</v>
      </c>
      <c r="N6318" s="171" t="s">
        <v>771</v>
      </c>
      <c r="O6318" s="171" t="s">
        <v>772</v>
      </c>
      <c r="P6318" s="171" t="s">
        <v>770</v>
      </c>
    </row>
    <row r="6319" spans="11:16">
      <c r="K6319" s="339">
        <v>52005</v>
      </c>
      <c r="L6319" s="171" t="s">
        <v>833</v>
      </c>
      <c r="N6319" s="171" t="s">
        <v>770</v>
      </c>
      <c r="O6319" s="171" t="s">
        <v>771</v>
      </c>
      <c r="P6319" s="171" t="s">
        <v>772</v>
      </c>
    </row>
    <row r="6320" spans="11:16">
      <c r="K6320" s="339">
        <v>52006</v>
      </c>
      <c r="L6320" s="171" t="s">
        <v>835</v>
      </c>
      <c r="N6320" s="171" t="s">
        <v>770</v>
      </c>
      <c r="O6320" s="171" t="s">
        <v>771</v>
      </c>
      <c r="P6320" s="171" t="s">
        <v>772</v>
      </c>
    </row>
    <row r="6321" spans="11:16">
      <c r="K6321" s="339">
        <v>52007</v>
      </c>
      <c r="L6321" s="171" t="s">
        <v>836</v>
      </c>
      <c r="N6321" s="171" t="s">
        <v>770</v>
      </c>
      <c r="O6321" s="171" t="s">
        <v>771</v>
      </c>
      <c r="P6321" s="171" t="s">
        <v>772</v>
      </c>
    </row>
    <row r="6322" spans="11:16">
      <c r="K6322" s="339">
        <v>52008</v>
      </c>
      <c r="L6322" s="171" t="s">
        <v>837</v>
      </c>
      <c r="N6322" s="171" t="s">
        <v>770</v>
      </c>
      <c r="O6322" s="171" t="s">
        <v>771</v>
      </c>
      <c r="P6322" s="171" t="s">
        <v>772</v>
      </c>
    </row>
    <row r="6323" spans="11:16">
      <c r="K6323" s="339">
        <v>52009</v>
      </c>
      <c r="L6323" s="171" t="s">
        <v>838</v>
      </c>
      <c r="N6323" s="171" t="s">
        <v>770</v>
      </c>
      <c r="O6323" s="171" t="s">
        <v>771</v>
      </c>
      <c r="P6323" s="171" t="s">
        <v>772</v>
      </c>
    </row>
    <row r="6324" spans="11:16">
      <c r="K6324" s="339">
        <v>52010</v>
      </c>
      <c r="L6324" s="171" t="s">
        <v>839</v>
      </c>
      <c r="N6324" s="171" t="s">
        <v>770</v>
      </c>
      <c r="O6324" s="171" t="s">
        <v>771</v>
      </c>
      <c r="P6324" s="171" t="s">
        <v>772</v>
      </c>
    </row>
    <row r="6325" spans="11:16">
      <c r="K6325" s="339">
        <v>52011</v>
      </c>
      <c r="L6325" s="171" t="s">
        <v>840</v>
      </c>
      <c r="N6325" s="171" t="s">
        <v>770</v>
      </c>
      <c r="O6325" s="171" t="s">
        <v>771</v>
      </c>
      <c r="P6325" s="171" t="s">
        <v>772</v>
      </c>
    </row>
    <row r="6326" spans="11:16">
      <c r="K6326" s="339">
        <v>52012</v>
      </c>
      <c r="L6326" s="171" t="s">
        <v>833</v>
      </c>
      <c r="N6326" s="171" t="s">
        <v>772</v>
      </c>
      <c r="O6326" s="171" t="s">
        <v>770</v>
      </c>
      <c r="P6326" s="171" t="s">
        <v>771</v>
      </c>
    </row>
    <row r="6327" spans="11:16">
      <c r="K6327" s="339">
        <v>52013</v>
      </c>
      <c r="L6327" s="171" t="s">
        <v>835</v>
      </c>
      <c r="N6327" s="171" t="s">
        <v>772</v>
      </c>
      <c r="O6327" s="171" t="s">
        <v>770</v>
      </c>
      <c r="P6327" s="171" t="s">
        <v>771</v>
      </c>
    </row>
    <row r="6328" spans="11:16">
      <c r="K6328" s="339">
        <v>52014</v>
      </c>
      <c r="L6328" s="171" t="s">
        <v>836</v>
      </c>
      <c r="N6328" s="171" t="s">
        <v>772</v>
      </c>
      <c r="O6328" s="171" t="s">
        <v>770</v>
      </c>
      <c r="P6328" s="171" t="s">
        <v>771</v>
      </c>
    </row>
    <row r="6329" spans="11:16">
      <c r="K6329" s="339">
        <v>52015</v>
      </c>
      <c r="L6329" s="171" t="s">
        <v>837</v>
      </c>
      <c r="N6329" s="171" t="s">
        <v>772</v>
      </c>
      <c r="O6329" s="171" t="s">
        <v>770</v>
      </c>
      <c r="P6329" s="171" t="s">
        <v>771</v>
      </c>
    </row>
    <row r="6330" spans="11:16">
      <c r="K6330" s="339">
        <v>52016</v>
      </c>
      <c r="L6330" s="171" t="s">
        <v>838</v>
      </c>
      <c r="N6330" s="171" t="s">
        <v>772</v>
      </c>
      <c r="O6330" s="171" t="s">
        <v>770</v>
      </c>
      <c r="P6330" s="171" t="s">
        <v>771</v>
      </c>
    </row>
    <row r="6331" spans="11:16">
      <c r="K6331" s="339">
        <v>52017</v>
      </c>
      <c r="L6331" s="171" t="s">
        <v>839</v>
      </c>
      <c r="N6331" s="171" t="s">
        <v>772</v>
      </c>
      <c r="O6331" s="171" t="s">
        <v>770</v>
      </c>
      <c r="P6331" s="171" t="s">
        <v>771</v>
      </c>
    </row>
    <row r="6332" spans="11:16">
      <c r="K6332" s="339">
        <v>52018</v>
      </c>
      <c r="L6332" s="171" t="s">
        <v>840</v>
      </c>
      <c r="N6332" s="171" t="s">
        <v>772</v>
      </c>
      <c r="O6332" s="171" t="s">
        <v>770</v>
      </c>
      <c r="P6332" s="171" t="s">
        <v>771</v>
      </c>
    </row>
    <row r="6333" spans="11:16">
      <c r="K6333" s="339">
        <v>52019</v>
      </c>
      <c r="L6333" s="171" t="s">
        <v>833</v>
      </c>
      <c r="N6333" s="171" t="s">
        <v>771</v>
      </c>
      <c r="O6333" s="171" t="s">
        <v>772</v>
      </c>
      <c r="P6333" s="171" t="s">
        <v>770</v>
      </c>
    </row>
    <row r="6334" spans="11:16">
      <c r="K6334" s="339">
        <v>52020</v>
      </c>
      <c r="L6334" s="171" t="s">
        <v>835</v>
      </c>
      <c r="N6334" s="171" t="s">
        <v>771</v>
      </c>
      <c r="O6334" s="171" t="s">
        <v>772</v>
      </c>
      <c r="P6334" s="171" t="s">
        <v>770</v>
      </c>
    </row>
    <row r="6335" spans="11:16">
      <c r="K6335" s="339">
        <v>52021</v>
      </c>
      <c r="L6335" s="171" t="s">
        <v>836</v>
      </c>
      <c r="N6335" s="171" t="s">
        <v>771</v>
      </c>
      <c r="O6335" s="171" t="s">
        <v>772</v>
      </c>
      <c r="P6335" s="171" t="s">
        <v>770</v>
      </c>
    </row>
    <row r="6336" spans="11:16">
      <c r="K6336" s="339">
        <v>52022</v>
      </c>
      <c r="L6336" s="171" t="s">
        <v>837</v>
      </c>
      <c r="N6336" s="171" t="s">
        <v>771</v>
      </c>
      <c r="O6336" s="171" t="s">
        <v>772</v>
      </c>
      <c r="P6336" s="171" t="s">
        <v>770</v>
      </c>
    </row>
    <row r="6337" spans="11:16">
      <c r="K6337" s="339">
        <v>52023</v>
      </c>
      <c r="L6337" s="171" t="s">
        <v>838</v>
      </c>
      <c r="N6337" s="171" t="s">
        <v>771</v>
      </c>
      <c r="O6337" s="171" t="s">
        <v>772</v>
      </c>
      <c r="P6337" s="171" t="s">
        <v>770</v>
      </c>
    </row>
    <row r="6338" spans="11:16">
      <c r="K6338" s="339">
        <v>52024</v>
      </c>
      <c r="L6338" s="171" t="s">
        <v>839</v>
      </c>
      <c r="N6338" s="171" t="s">
        <v>771</v>
      </c>
      <c r="O6338" s="171" t="s">
        <v>772</v>
      </c>
      <c r="P6338" s="171" t="s">
        <v>770</v>
      </c>
    </row>
    <row r="6339" spans="11:16">
      <c r="K6339" s="339">
        <v>52025</v>
      </c>
      <c r="L6339" s="171" t="s">
        <v>840</v>
      </c>
      <c r="N6339" s="171" t="s">
        <v>771</v>
      </c>
      <c r="O6339" s="171" t="s">
        <v>772</v>
      </c>
      <c r="P6339" s="171" t="s">
        <v>770</v>
      </c>
    </row>
    <row r="6340" spans="11:16">
      <c r="K6340" s="339">
        <v>52026</v>
      </c>
      <c r="L6340" s="171" t="s">
        <v>833</v>
      </c>
      <c r="N6340" s="171" t="s">
        <v>770</v>
      </c>
      <c r="O6340" s="171" t="s">
        <v>771</v>
      </c>
      <c r="P6340" s="171" t="s">
        <v>772</v>
      </c>
    </row>
    <row r="6341" spans="11:16">
      <c r="K6341" s="339">
        <v>52027</v>
      </c>
      <c r="L6341" s="171" t="s">
        <v>835</v>
      </c>
      <c r="N6341" s="171" t="s">
        <v>770</v>
      </c>
      <c r="O6341" s="171" t="s">
        <v>771</v>
      </c>
      <c r="P6341" s="171" t="s">
        <v>772</v>
      </c>
    </row>
    <row r="6342" spans="11:16">
      <c r="K6342" s="339">
        <v>52028</v>
      </c>
      <c r="L6342" s="171" t="s">
        <v>836</v>
      </c>
      <c r="N6342" s="171" t="s">
        <v>770</v>
      </c>
      <c r="O6342" s="171" t="s">
        <v>771</v>
      </c>
      <c r="P6342" s="171" t="s">
        <v>772</v>
      </c>
    </row>
    <row r="6343" spans="11:16">
      <c r="K6343" s="339">
        <v>52029</v>
      </c>
      <c r="L6343" s="171" t="s">
        <v>837</v>
      </c>
      <c r="N6343" s="171" t="s">
        <v>770</v>
      </c>
      <c r="O6343" s="171" t="s">
        <v>771</v>
      </c>
      <c r="P6343" s="171" t="s">
        <v>772</v>
      </c>
    </row>
    <row r="6344" spans="11:16">
      <c r="K6344" s="339">
        <v>52030</v>
      </c>
      <c r="L6344" s="171" t="s">
        <v>838</v>
      </c>
      <c r="N6344" s="171" t="s">
        <v>770</v>
      </c>
      <c r="O6344" s="171" t="s">
        <v>771</v>
      </c>
      <c r="P6344" s="171" t="s">
        <v>772</v>
      </c>
    </row>
    <row r="6345" spans="11:16">
      <c r="K6345" s="339">
        <v>52031</v>
      </c>
      <c r="L6345" s="171" t="s">
        <v>839</v>
      </c>
      <c r="N6345" s="171" t="s">
        <v>770</v>
      </c>
      <c r="O6345" s="171" t="s">
        <v>771</v>
      </c>
      <c r="P6345" s="171" t="s">
        <v>772</v>
      </c>
    </row>
    <row r="6346" spans="11:16">
      <c r="K6346" s="339">
        <v>52032</v>
      </c>
      <c r="L6346" s="171" t="s">
        <v>840</v>
      </c>
      <c r="N6346" s="171" t="s">
        <v>770</v>
      </c>
      <c r="O6346" s="171" t="s">
        <v>771</v>
      </c>
      <c r="P6346" s="171" t="s">
        <v>772</v>
      </c>
    </row>
    <row r="6347" spans="11:16">
      <c r="K6347" s="339">
        <v>52033</v>
      </c>
      <c r="L6347" s="171" t="s">
        <v>833</v>
      </c>
      <c r="N6347" s="171" t="s">
        <v>772</v>
      </c>
      <c r="O6347" s="171" t="s">
        <v>770</v>
      </c>
      <c r="P6347" s="171" t="s">
        <v>771</v>
      </c>
    </row>
    <row r="6348" spans="11:16">
      <c r="K6348" s="339">
        <v>52034</v>
      </c>
      <c r="L6348" s="171" t="s">
        <v>835</v>
      </c>
      <c r="N6348" s="171" t="s">
        <v>772</v>
      </c>
      <c r="O6348" s="171" t="s">
        <v>770</v>
      </c>
      <c r="P6348" s="171" t="s">
        <v>771</v>
      </c>
    </row>
    <row r="6349" spans="11:16">
      <c r="K6349" s="339">
        <v>52035</v>
      </c>
      <c r="L6349" s="171" t="s">
        <v>836</v>
      </c>
      <c r="N6349" s="171" t="s">
        <v>772</v>
      </c>
      <c r="O6349" s="171" t="s">
        <v>770</v>
      </c>
      <c r="P6349" s="171" t="s">
        <v>771</v>
      </c>
    </row>
    <row r="6350" spans="11:16">
      <c r="K6350" s="339">
        <v>52036</v>
      </c>
      <c r="L6350" s="171" t="s">
        <v>837</v>
      </c>
      <c r="N6350" s="171" t="s">
        <v>772</v>
      </c>
      <c r="O6350" s="171" t="s">
        <v>770</v>
      </c>
      <c r="P6350" s="171" t="s">
        <v>771</v>
      </c>
    </row>
    <row r="6351" spans="11:16">
      <c r="K6351" s="339">
        <v>52037</v>
      </c>
      <c r="L6351" s="171" t="s">
        <v>838</v>
      </c>
      <c r="N6351" s="171" t="s">
        <v>772</v>
      </c>
      <c r="O6351" s="171" t="s">
        <v>770</v>
      </c>
      <c r="P6351" s="171" t="s">
        <v>771</v>
      </c>
    </row>
    <row r="6352" spans="11:16">
      <c r="K6352" s="339">
        <v>52038</v>
      </c>
      <c r="L6352" s="171" t="s">
        <v>839</v>
      </c>
      <c r="N6352" s="171" t="s">
        <v>772</v>
      </c>
      <c r="O6352" s="171" t="s">
        <v>770</v>
      </c>
      <c r="P6352" s="171" t="s">
        <v>771</v>
      </c>
    </row>
    <row r="6353" spans="11:16">
      <c r="K6353" s="339">
        <v>52039</v>
      </c>
      <c r="L6353" s="171" t="s">
        <v>840</v>
      </c>
      <c r="N6353" s="171" t="s">
        <v>772</v>
      </c>
      <c r="O6353" s="171" t="s">
        <v>770</v>
      </c>
      <c r="P6353" s="171" t="s">
        <v>771</v>
      </c>
    </row>
    <row r="6354" spans="11:16">
      <c r="K6354" s="339">
        <v>52040</v>
      </c>
      <c r="L6354" s="171" t="s">
        <v>833</v>
      </c>
      <c r="N6354" s="171" t="s">
        <v>771</v>
      </c>
      <c r="O6354" s="171" t="s">
        <v>772</v>
      </c>
      <c r="P6354" s="171" t="s">
        <v>770</v>
      </c>
    </row>
    <row r="6355" spans="11:16">
      <c r="K6355" s="339">
        <v>52041</v>
      </c>
      <c r="L6355" s="171" t="s">
        <v>835</v>
      </c>
      <c r="N6355" s="171" t="s">
        <v>771</v>
      </c>
      <c r="O6355" s="171" t="s">
        <v>772</v>
      </c>
      <c r="P6355" s="171" t="s">
        <v>770</v>
      </c>
    </row>
    <row r="6356" spans="11:16">
      <c r="K6356" s="339">
        <v>52042</v>
      </c>
      <c r="L6356" s="171" t="s">
        <v>836</v>
      </c>
      <c r="N6356" s="171" t="s">
        <v>771</v>
      </c>
      <c r="O6356" s="171" t="s">
        <v>772</v>
      </c>
      <c r="P6356" s="171" t="s">
        <v>770</v>
      </c>
    </row>
    <row r="6357" spans="11:16">
      <c r="K6357" s="339">
        <v>52043</v>
      </c>
      <c r="L6357" s="171" t="s">
        <v>837</v>
      </c>
      <c r="N6357" s="171" t="s">
        <v>771</v>
      </c>
      <c r="O6357" s="171" t="s">
        <v>772</v>
      </c>
      <c r="P6357" s="171" t="s">
        <v>770</v>
      </c>
    </row>
    <row r="6358" spans="11:16">
      <c r="K6358" s="339">
        <v>52044</v>
      </c>
      <c r="L6358" s="171" t="s">
        <v>838</v>
      </c>
      <c r="N6358" s="171" t="s">
        <v>771</v>
      </c>
      <c r="O6358" s="171" t="s">
        <v>772</v>
      </c>
      <c r="P6358" s="171" t="s">
        <v>770</v>
      </c>
    </row>
    <row r="6359" spans="11:16">
      <c r="K6359" s="339">
        <v>52045</v>
      </c>
      <c r="L6359" s="171" t="s">
        <v>839</v>
      </c>
      <c r="N6359" s="171" t="s">
        <v>771</v>
      </c>
      <c r="O6359" s="171" t="s">
        <v>772</v>
      </c>
      <c r="P6359" s="171" t="s">
        <v>770</v>
      </c>
    </row>
    <row r="6360" spans="11:16">
      <c r="K6360" s="339">
        <v>52046</v>
      </c>
      <c r="L6360" s="171" t="s">
        <v>840</v>
      </c>
      <c r="N6360" s="171" t="s">
        <v>771</v>
      </c>
      <c r="O6360" s="171" t="s">
        <v>772</v>
      </c>
      <c r="P6360" s="171" t="s">
        <v>770</v>
      </c>
    </row>
    <row r="6361" spans="11:16">
      <c r="K6361" s="339">
        <v>52047</v>
      </c>
      <c r="L6361" s="171" t="s">
        <v>833</v>
      </c>
      <c r="N6361" s="171" t="s">
        <v>770</v>
      </c>
      <c r="O6361" s="171" t="s">
        <v>771</v>
      </c>
      <c r="P6361" s="171" t="s">
        <v>772</v>
      </c>
    </row>
    <row r="6362" spans="11:16">
      <c r="K6362" s="339">
        <v>52048</v>
      </c>
      <c r="L6362" s="171" t="s">
        <v>835</v>
      </c>
      <c r="N6362" s="171" t="s">
        <v>770</v>
      </c>
      <c r="O6362" s="171" t="s">
        <v>771</v>
      </c>
      <c r="P6362" s="171" t="s">
        <v>772</v>
      </c>
    </row>
    <row r="6363" spans="11:16">
      <c r="K6363" s="339">
        <v>52049</v>
      </c>
      <c r="L6363" s="171" t="s">
        <v>836</v>
      </c>
      <c r="N6363" s="171" t="s">
        <v>770</v>
      </c>
      <c r="O6363" s="171" t="s">
        <v>771</v>
      </c>
      <c r="P6363" s="171" t="s">
        <v>772</v>
      </c>
    </row>
    <row r="6364" spans="11:16">
      <c r="K6364" s="339">
        <v>52050</v>
      </c>
      <c r="L6364" s="171" t="s">
        <v>837</v>
      </c>
      <c r="N6364" s="171" t="s">
        <v>770</v>
      </c>
      <c r="O6364" s="171" t="s">
        <v>771</v>
      </c>
      <c r="P6364" s="171" t="s">
        <v>772</v>
      </c>
    </row>
    <row r="6365" spans="11:16">
      <c r="K6365" s="339">
        <v>52051</v>
      </c>
      <c r="L6365" s="171" t="s">
        <v>838</v>
      </c>
      <c r="N6365" s="171" t="s">
        <v>770</v>
      </c>
      <c r="O6365" s="171" t="s">
        <v>771</v>
      </c>
      <c r="P6365" s="171" t="s">
        <v>772</v>
      </c>
    </row>
    <row r="6366" spans="11:16">
      <c r="K6366" s="339">
        <v>52052</v>
      </c>
      <c r="L6366" s="171" t="s">
        <v>839</v>
      </c>
      <c r="N6366" s="171" t="s">
        <v>770</v>
      </c>
      <c r="O6366" s="171" t="s">
        <v>771</v>
      </c>
      <c r="P6366" s="171" t="s">
        <v>772</v>
      </c>
    </row>
    <row r="6367" spans="11:16">
      <c r="K6367" s="339">
        <v>52053</v>
      </c>
      <c r="L6367" s="171" t="s">
        <v>840</v>
      </c>
      <c r="N6367" s="171" t="s">
        <v>770</v>
      </c>
      <c r="O6367" s="171" t="s">
        <v>771</v>
      </c>
      <c r="P6367" s="171" t="s">
        <v>772</v>
      </c>
    </row>
    <row r="6368" spans="11:16">
      <c r="K6368" s="339">
        <v>52054</v>
      </c>
      <c r="L6368" s="171" t="s">
        <v>833</v>
      </c>
      <c r="N6368" s="171" t="s">
        <v>772</v>
      </c>
      <c r="O6368" s="171" t="s">
        <v>770</v>
      </c>
      <c r="P6368" s="171" t="s">
        <v>771</v>
      </c>
    </row>
    <row r="6369" spans="11:16">
      <c r="K6369" s="339">
        <v>52055</v>
      </c>
      <c r="L6369" s="171" t="s">
        <v>835</v>
      </c>
      <c r="N6369" s="171" t="s">
        <v>772</v>
      </c>
      <c r="O6369" s="171" t="s">
        <v>770</v>
      </c>
      <c r="P6369" s="171" t="s">
        <v>771</v>
      </c>
    </row>
    <row r="6370" spans="11:16">
      <c r="K6370" s="339">
        <v>52056</v>
      </c>
      <c r="L6370" s="171" t="s">
        <v>836</v>
      </c>
      <c r="N6370" s="171" t="s">
        <v>772</v>
      </c>
      <c r="O6370" s="171" t="s">
        <v>770</v>
      </c>
      <c r="P6370" s="171" t="s">
        <v>771</v>
      </c>
    </row>
    <row r="6371" spans="11:16">
      <c r="K6371" s="339">
        <v>52057</v>
      </c>
      <c r="L6371" s="171" t="s">
        <v>837</v>
      </c>
      <c r="N6371" s="171" t="s">
        <v>772</v>
      </c>
      <c r="O6371" s="171" t="s">
        <v>770</v>
      </c>
      <c r="P6371" s="171" t="s">
        <v>771</v>
      </c>
    </row>
    <row r="6372" spans="11:16">
      <c r="K6372" s="339">
        <v>52058</v>
      </c>
      <c r="L6372" s="171" t="s">
        <v>838</v>
      </c>
      <c r="N6372" s="171" t="s">
        <v>772</v>
      </c>
      <c r="O6372" s="171" t="s">
        <v>770</v>
      </c>
      <c r="P6372" s="171" t="s">
        <v>771</v>
      </c>
    </row>
    <row r="6373" spans="11:16">
      <c r="K6373" s="339">
        <v>52059</v>
      </c>
      <c r="L6373" s="171" t="s">
        <v>839</v>
      </c>
      <c r="N6373" s="171" t="s">
        <v>772</v>
      </c>
      <c r="O6373" s="171" t="s">
        <v>770</v>
      </c>
      <c r="P6373" s="171" t="s">
        <v>771</v>
      </c>
    </row>
    <row r="6374" spans="11:16">
      <c r="K6374" s="339">
        <v>52060</v>
      </c>
      <c r="L6374" s="171" t="s">
        <v>840</v>
      </c>
      <c r="N6374" s="171" t="s">
        <v>772</v>
      </c>
      <c r="O6374" s="171" t="s">
        <v>770</v>
      </c>
      <c r="P6374" s="171" t="s">
        <v>771</v>
      </c>
    </row>
    <row r="6375" spans="11:16">
      <c r="K6375" s="339">
        <v>52061</v>
      </c>
      <c r="L6375" s="171" t="s">
        <v>833</v>
      </c>
      <c r="N6375" s="171" t="s">
        <v>771</v>
      </c>
      <c r="O6375" s="171" t="s">
        <v>772</v>
      </c>
      <c r="P6375" s="171" t="s">
        <v>770</v>
      </c>
    </row>
    <row r="6376" spans="11:16">
      <c r="K6376" s="339">
        <v>52062</v>
      </c>
      <c r="L6376" s="171" t="s">
        <v>835</v>
      </c>
      <c r="N6376" s="171" t="s">
        <v>771</v>
      </c>
      <c r="O6376" s="171" t="s">
        <v>772</v>
      </c>
      <c r="P6376" s="171" t="s">
        <v>770</v>
      </c>
    </row>
    <row r="6377" spans="11:16">
      <c r="K6377" s="339">
        <v>52063</v>
      </c>
      <c r="L6377" s="171" t="s">
        <v>836</v>
      </c>
      <c r="N6377" s="171" t="s">
        <v>771</v>
      </c>
      <c r="O6377" s="171" t="s">
        <v>772</v>
      </c>
      <c r="P6377" s="171" t="s">
        <v>770</v>
      </c>
    </row>
    <row r="6378" spans="11:16">
      <c r="K6378" s="339">
        <v>52064</v>
      </c>
      <c r="L6378" s="171" t="s">
        <v>837</v>
      </c>
      <c r="N6378" s="171" t="s">
        <v>771</v>
      </c>
      <c r="O6378" s="171" t="s">
        <v>772</v>
      </c>
      <c r="P6378" s="171" t="s">
        <v>770</v>
      </c>
    </row>
    <row r="6379" spans="11:16">
      <c r="K6379" s="339">
        <v>52065</v>
      </c>
      <c r="L6379" s="171" t="s">
        <v>838</v>
      </c>
      <c r="N6379" s="171" t="s">
        <v>771</v>
      </c>
      <c r="O6379" s="171" t="s">
        <v>772</v>
      </c>
      <c r="P6379" s="171" t="s">
        <v>770</v>
      </c>
    </row>
    <row r="6380" spans="11:16">
      <c r="K6380" s="339">
        <v>52066</v>
      </c>
      <c r="L6380" s="171" t="s">
        <v>839</v>
      </c>
      <c r="N6380" s="171" t="s">
        <v>771</v>
      </c>
      <c r="O6380" s="171" t="s">
        <v>772</v>
      </c>
      <c r="P6380" s="171" t="s">
        <v>770</v>
      </c>
    </row>
    <row r="6381" spans="11:16">
      <c r="K6381" s="339">
        <v>52067</v>
      </c>
      <c r="L6381" s="171" t="s">
        <v>840</v>
      </c>
      <c r="N6381" s="171" t="s">
        <v>771</v>
      </c>
      <c r="O6381" s="171" t="s">
        <v>772</v>
      </c>
      <c r="P6381" s="171" t="s">
        <v>770</v>
      </c>
    </row>
    <row r="6382" spans="11:16">
      <c r="K6382" s="339">
        <v>52068</v>
      </c>
      <c r="L6382" s="171" t="s">
        <v>833</v>
      </c>
      <c r="N6382" s="171" t="s">
        <v>770</v>
      </c>
      <c r="O6382" s="171" t="s">
        <v>771</v>
      </c>
      <c r="P6382" s="171" t="s">
        <v>772</v>
      </c>
    </row>
    <row r="6383" spans="11:16">
      <c r="K6383" s="339">
        <v>52069</v>
      </c>
      <c r="L6383" s="171" t="s">
        <v>835</v>
      </c>
      <c r="N6383" s="171" t="s">
        <v>770</v>
      </c>
      <c r="O6383" s="171" t="s">
        <v>771</v>
      </c>
      <c r="P6383" s="171" t="s">
        <v>772</v>
      </c>
    </row>
    <row r="6384" spans="11:16">
      <c r="K6384" s="339">
        <v>52070</v>
      </c>
      <c r="L6384" s="171" t="s">
        <v>836</v>
      </c>
      <c r="N6384" s="171" t="s">
        <v>770</v>
      </c>
      <c r="O6384" s="171" t="s">
        <v>771</v>
      </c>
      <c r="P6384" s="171" t="s">
        <v>772</v>
      </c>
    </row>
    <row r="6385" spans="11:16">
      <c r="K6385" s="339">
        <v>52071</v>
      </c>
      <c r="L6385" s="171" t="s">
        <v>837</v>
      </c>
      <c r="N6385" s="171" t="s">
        <v>770</v>
      </c>
      <c r="O6385" s="171" t="s">
        <v>771</v>
      </c>
      <c r="P6385" s="171" t="s">
        <v>772</v>
      </c>
    </row>
    <row r="6386" spans="11:16">
      <c r="K6386" s="339">
        <v>52072</v>
      </c>
      <c r="L6386" s="171" t="s">
        <v>838</v>
      </c>
      <c r="N6386" s="171" t="s">
        <v>770</v>
      </c>
      <c r="O6386" s="171" t="s">
        <v>771</v>
      </c>
      <c r="P6386" s="171" t="s">
        <v>772</v>
      </c>
    </row>
    <row r="6387" spans="11:16">
      <c r="K6387" s="339">
        <v>52073</v>
      </c>
      <c r="L6387" s="171" t="s">
        <v>839</v>
      </c>
      <c r="N6387" s="171" t="s">
        <v>770</v>
      </c>
      <c r="O6387" s="171" t="s">
        <v>771</v>
      </c>
      <c r="P6387" s="171" t="s">
        <v>772</v>
      </c>
    </row>
    <row r="6388" spans="11:16">
      <c r="K6388" s="339">
        <v>52074</v>
      </c>
      <c r="L6388" s="171" t="s">
        <v>840</v>
      </c>
      <c r="N6388" s="171" t="s">
        <v>770</v>
      </c>
      <c r="O6388" s="171" t="s">
        <v>771</v>
      </c>
      <c r="P6388" s="171" t="s">
        <v>772</v>
      </c>
    </row>
    <row r="6389" spans="11:16">
      <c r="K6389" s="339">
        <v>52075</v>
      </c>
      <c r="L6389" s="171" t="s">
        <v>833</v>
      </c>
      <c r="N6389" s="171" t="s">
        <v>772</v>
      </c>
      <c r="O6389" s="171" t="s">
        <v>770</v>
      </c>
      <c r="P6389" s="171" t="s">
        <v>771</v>
      </c>
    </row>
    <row r="6390" spans="11:16">
      <c r="K6390" s="339">
        <v>52076</v>
      </c>
      <c r="L6390" s="171" t="s">
        <v>835</v>
      </c>
      <c r="N6390" s="171" t="s">
        <v>772</v>
      </c>
      <c r="O6390" s="171" t="s">
        <v>770</v>
      </c>
      <c r="P6390" s="171" t="s">
        <v>771</v>
      </c>
    </row>
    <row r="6391" spans="11:16">
      <c r="K6391" s="339">
        <v>52077</v>
      </c>
      <c r="L6391" s="171" t="s">
        <v>836</v>
      </c>
      <c r="N6391" s="171" t="s">
        <v>772</v>
      </c>
      <c r="O6391" s="171" t="s">
        <v>770</v>
      </c>
      <c r="P6391" s="171" t="s">
        <v>771</v>
      </c>
    </row>
    <row r="6392" spans="11:16">
      <c r="K6392" s="339">
        <v>52078</v>
      </c>
      <c r="L6392" s="171" t="s">
        <v>837</v>
      </c>
      <c r="N6392" s="171" t="s">
        <v>772</v>
      </c>
      <c r="O6392" s="171" t="s">
        <v>770</v>
      </c>
      <c r="P6392" s="171" t="s">
        <v>771</v>
      </c>
    </row>
    <row r="6393" spans="11:16">
      <c r="K6393" s="339">
        <v>52079</v>
      </c>
      <c r="L6393" s="171" t="s">
        <v>838</v>
      </c>
      <c r="N6393" s="171" t="s">
        <v>772</v>
      </c>
      <c r="O6393" s="171" t="s">
        <v>770</v>
      </c>
      <c r="P6393" s="171" t="s">
        <v>771</v>
      </c>
    </row>
    <row r="6394" spans="11:16">
      <c r="K6394" s="339">
        <v>52080</v>
      </c>
      <c r="L6394" s="171" t="s">
        <v>839</v>
      </c>
      <c r="N6394" s="171" t="s">
        <v>772</v>
      </c>
      <c r="O6394" s="171" t="s">
        <v>770</v>
      </c>
      <c r="P6394" s="171" t="s">
        <v>771</v>
      </c>
    </row>
    <row r="6395" spans="11:16">
      <c r="K6395" s="339">
        <v>52081</v>
      </c>
      <c r="L6395" s="171" t="s">
        <v>840</v>
      </c>
      <c r="N6395" s="171" t="s">
        <v>772</v>
      </c>
      <c r="O6395" s="171" t="s">
        <v>770</v>
      </c>
      <c r="P6395" s="171" t="s">
        <v>771</v>
      </c>
    </row>
    <row r="6396" spans="11:16">
      <c r="K6396" s="339">
        <v>52082</v>
      </c>
      <c r="L6396" s="171" t="s">
        <v>833</v>
      </c>
      <c r="N6396" s="171" t="s">
        <v>771</v>
      </c>
      <c r="O6396" s="171" t="s">
        <v>772</v>
      </c>
      <c r="P6396" s="171" t="s">
        <v>770</v>
      </c>
    </row>
    <row r="6397" spans="11:16">
      <c r="K6397" s="339">
        <v>52083</v>
      </c>
      <c r="L6397" s="171" t="s">
        <v>835</v>
      </c>
      <c r="N6397" s="171" t="s">
        <v>771</v>
      </c>
      <c r="O6397" s="171" t="s">
        <v>772</v>
      </c>
      <c r="P6397" s="171" t="s">
        <v>770</v>
      </c>
    </row>
    <row r="6398" spans="11:16">
      <c r="K6398" s="339">
        <v>52084</v>
      </c>
      <c r="L6398" s="171" t="s">
        <v>836</v>
      </c>
      <c r="N6398" s="171" t="s">
        <v>771</v>
      </c>
      <c r="O6398" s="171" t="s">
        <v>772</v>
      </c>
      <c r="P6398" s="171" t="s">
        <v>770</v>
      </c>
    </row>
    <row r="6399" spans="11:16">
      <c r="K6399" s="339">
        <v>52085</v>
      </c>
      <c r="L6399" s="171" t="s">
        <v>837</v>
      </c>
      <c r="N6399" s="171" t="s">
        <v>771</v>
      </c>
      <c r="O6399" s="171" t="s">
        <v>772</v>
      </c>
      <c r="P6399" s="171" t="s">
        <v>770</v>
      </c>
    </row>
    <row r="6400" spans="11:16">
      <c r="K6400" s="339">
        <v>52086</v>
      </c>
      <c r="L6400" s="171" t="s">
        <v>838</v>
      </c>
      <c r="N6400" s="171" t="s">
        <v>771</v>
      </c>
      <c r="O6400" s="171" t="s">
        <v>772</v>
      </c>
      <c r="P6400" s="171" t="s">
        <v>770</v>
      </c>
    </row>
    <row r="6401" spans="11:16">
      <c r="K6401" s="339">
        <v>52087</v>
      </c>
      <c r="L6401" s="171" t="s">
        <v>839</v>
      </c>
      <c r="N6401" s="171" t="s">
        <v>771</v>
      </c>
      <c r="O6401" s="171" t="s">
        <v>772</v>
      </c>
      <c r="P6401" s="171" t="s">
        <v>770</v>
      </c>
    </row>
    <row r="6402" spans="11:16">
      <c r="K6402" s="339">
        <v>52088</v>
      </c>
      <c r="L6402" s="171" t="s">
        <v>840</v>
      </c>
      <c r="N6402" s="171" t="s">
        <v>771</v>
      </c>
      <c r="O6402" s="171" t="s">
        <v>772</v>
      </c>
      <c r="P6402" s="171" t="s">
        <v>770</v>
      </c>
    </row>
    <row r="6403" spans="11:16">
      <c r="K6403" s="339">
        <v>52089</v>
      </c>
      <c r="L6403" s="171" t="s">
        <v>833</v>
      </c>
      <c r="N6403" s="171" t="s">
        <v>770</v>
      </c>
      <c r="O6403" s="171" t="s">
        <v>771</v>
      </c>
      <c r="P6403" s="171" t="s">
        <v>772</v>
      </c>
    </row>
    <row r="6404" spans="11:16">
      <c r="K6404" s="339">
        <v>52090</v>
      </c>
      <c r="L6404" s="171" t="s">
        <v>835</v>
      </c>
      <c r="N6404" s="171" t="s">
        <v>770</v>
      </c>
      <c r="O6404" s="171" t="s">
        <v>771</v>
      </c>
      <c r="P6404" s="171" t="s">
        <v>772</v>
      </c>
    </row>
    <row r="6405" spans="11:16">
      <c r="K6405" s="339">
        <v>52091</v>
      </c>
      <c r="L6405" s="171" t="s">
        <v>836</v>
      </c>
      <c r="N6405" s="171" t="s">
        <v>770</v>
      </c>
      <c r="O6405" s="171" t="s">
        <v>771</v>
      </c>
      <c r="P6405" s="171" t="s">
        <v>772</v>
      </c>
    </row>
    <row r="6406" spans="11:16">
      <c r="K6406" s="339">
        <v>52092</v>
      </c>
      <c r="L6406" s="171" t="s">
        <v>837</v>
      </c>
      <c r="N6406" s="171" t="s">
        <v>770</v>
      </c>
      <c r="O6406" s="171" t="s">
        <v>771</v>
      </c>
      <c r="P6406" s="171" t="s">
        <v>772</v>
      </c>
    </row>
    <row r="6407" spans="11:16">
      <c r="K6407" s="339">
        <v>52093</v>
      </c>
      <c r="L6407" s="171" t="s">
        <v>838</v>
      </c>
      <c r="N6407" s="171" t="s">
        <v>770</v>
      </c>
      <c r="O6407" s="171" t="s">
        <v>771</v>
      </c>
      <c r="P6407" s="171" t="s">
        <v>772</v>
      </c>
    </row>
    <row r="6408" spans="11:16">
      <c r="K6408" s="339">
        <v>52094</v>
      </c>
      <c r="L6408" s="171" t="s">
        <v>839</v>
      </c>
      <c r="N6408" s="171" t="s">
        <v>770</v>
      </c>
      <c r="O6408" s="171" t="s">
        <v>771</v>
      </c>
      <c r="P6408" s="171" t="s">
        <v>772</v>
      </c>
    </row>
    <row r="6409" spans="11:16">
      <c r="K6409" s="339">
        <v>52095</v>
      </c>
      <c r="L6409" s="171" t="s">
        <v>840</v>
      </c>
      <c r="N6409" s="171" t="s">
        <v>770</v>
      </c>
      <c r="O6409" s="171" t="s">
        <v>771</v>
      </c>
      <c r="P6409" s="171" t="s">
        <v>772</v>
      </c>
    </row>
    <row r="6410" spans="11:16">
      <c r="K6410" s="339">
        <v>52096</v>
      </c>
      <c r="L6410" s="171" t="s">
        <v>833</v>
      </c>
      <c r="N6410" s="171" t="s">
        <v>772</v>
      </c>
      <c r="O6410" s="171" t="s">
        <v>770</v>
      </c>
      <c r="P6410" s="171" t="s">
        <v>771</v>
      </c>
    </row>
    <row r="6411" spans="11:16">
      <c r="K6411" s="339">
        <v>52097</v>
      </c>
      <c r="L6411" s="171" t="s">
        <v>835</v>
      </c>
      <c r="N6411" s="171" t="s">
        <v>772</v>
      </c>
      <c r="O6411" s="171" t="s">
        <v>770</v>
      </c>
      <c r="P6411" s="171" t="s">
        <v>771</v>
      </c>
    </row>
    <row r="6412" spans="11:16">
      <c r="K6412" s="339">
        <v>52098</v>
      </c>
      <c r="L6412" s="171" t="s">
        <v>836</v>
      </c>
      <c r="N6412" s="171" t="s">
        <v>772</v>
      </c>
      <c r="O6412" s="171" t="s">
        <v>770</v>
      </c>
      <c r="P6412" s="171" t="s">
        <v>771</v>
      </c>
    </row>
    <row r="6413" spans="11:16">
      <c r="K6413" s="339">
        <v>52099</v>
      </c>
      <c r="L6413" s="171" t="s">
        <v>837</v>
      </c>
      <c r="N6413" s="171" t="s">
        <v>772</v>
      </c>
      <c r="O6413" s="171" t="s">
        <v>770</v>
      </c>
      <c r="P6413" s="171" t="s">
        <v>771</v>
      </c>
    </row>
    <row r="6414" spans="11:16">
      <c r="K6414" s="339">
        <v>52100</v>
      </c>
      <c r="L6414" s="171" t="s">
        <v>838</v>
      </c>
      <c r="N6414" s="171" t="s">
        <v>772</v>
      </c>
      <c r="O6414" s="171" t="s">
        <v>770</v>
      </c>
      <c r="P6414" s="171" t="s">
        <v>771</v>
      </c>
    </row>
    <row r="6415" spans="11:16">
      <c r="K6415" s="339">
        <v>52101</v>
      </c>
      <c r="L6415" s="171" t="s">
        <v>839</v>
      </c>
      <c r="N6415" s="171" t="s">
        <v>772</v>
      </c>
      <c r="O6415" s="171" t="s">
        <v>770</v>
      </c>
      <c r="P6415" s="171" t="s">
        <v>771</v>
      </c>
    </row>
    <row r="6416" spans="11:16">
      <c r="K6416" s="339">
        <v>52102</v>
      </c>
      <c r="L6416" s="171" t="s">
        <v>840</v>
      </c>
      <c r="N6416" s="171" t="s">
        <v>772</v>
      </c>
      <c r="O6416" s="171" t="s">
        <v>770</v>
      </c>
      <c r="P6416" s="171" t="s">
        <v>771</v>
      </c>
    </row>
    <row r="6417" spans="11:16">
      <c r="K6417" s="339">
        <v>52103</v>
      </c>
      <c r="L6417" s="171" t="s">
        <v>833</v>
      </c>
      <c r="N6417" s="171" t="s">
        <v>771</v>
      </c>
      <c r="O6417" s="171" t="s">
        <v>772</v>
      </c>
      <c r="P6417" s="171" t="s">
        <v>770</v>
      </c>
    </row>
    <row r="6418" spans="11:16">
      <c r="K6418" s="339">
        <v>52104</v>
      </c>
      <c r="L6418" s="171" t="s">
        <v>835</v>
      </c>
      <c r="N6418" s="171" t="s">
        <v>771</v>
      </c>
      <c r="O6418" s="171" t="s">
        <v>772</v>
      </c>
      <c r="P6418" s="171" t="s">
        <v>770</v>
      </c>
    </row>
    <row r="6419" spans="11:16">
      <c r="K6419" s="339">
        <v>52105</v>
      </c>
      <c r="L6419" s="171" t="s">
        <v>836</v>
      </c>
      <c r="N6419" s="171" t="s">
        <v>771</v>
      </c>
      <c r="O6419" s="171" t="s">
        <v>772</v>
      </c>
      <c r="P6419" s="171" t="s">
        <v>770</v>
      </c>
    </row>
    <row r="6420" spans="11:16">
      <c r="K6420" s="339">
        <v>52106</v>
      </c>
      <c r="L6420" s="171" t="s">
        <v>837</v>
      </c>
      <c r="N6420" s="171" t="s">
        <v>771</v>
      </c>
      <c r="O6420" s="171" t="s">
        <v>772</v>
      </c>
      <c r="P6420" s="171" t="s">
        <v>770</v>
      </c>
    </row>
    <row r="6421" spans="11:16">
      <c r="K6421" s="339">
        <v>52107</v>
      </c>
      <c r="L6421" s="171" t="s">
        <v>838</v>
      </c>
      <c r="N6421" s="171" t="s">
        <v>771</v>
      </c>
      <c r="O6421" s="171" t="s">
        <v>772</v>
      </c>
      <c r="P6421" s="171" t="s">
        <v>770</v>
      </c>
    </row>
    <row r="6422" spans="11:16">
      <c r="K6422" s="339">
        <v>52108</v>
      </c>
      <c r="L6422" s="171" t="s">
        <v>839</v>
      </c>
      <c r="N6422" s="171" t="s">
        <v>771</v>
      </c>
      <c r="O6422" s="171" t="s">
        <v>772</v>
      </c>
      <c r="P6422" s="171" t="s">
        <v>770</v>
      </c>
    </row>
    <row r="6423" spans="11:16">
      <c r="K6423" s="339">
        <v>52109</v>
      </c>
      <c r="L6423" s="171" t="s">
        <v>840</v>
      </c>
      <c r="N6423" s="171" t="s">
        <v>771</v>
      </c>
      <c r="O6423" s="171" t="s">
        <v>772</v>
      </c>
      <c r="P6423" s="171" t="s">
        <v>770</v>
      </c>
    </row>
    <row r="6424" spans="11:16">
      <c r="K6424" s="339">
        <v>52110</v>
      </c>
      <c r="L6424" s="171" t="s">
        <v>833</v>
      </c>
      <c r="N6424" s="171" t="s">
        <v>770</v>
      </c>
      <c r="O6424" s="171" t="s">
        <v>771</v>
      </c>
      <c r="P6424" s="171" t="s">
        <v>772</v>
      </c>
    </row>
    <row r="6425" spans="11:16">
      <c r="K6425" s="339">
        <v>52111</v>
      </c>
      <c r="L6425" s="171" t="s">
        <v>835</v>
      </c>
      <c r="N6425" s="171" t="s">
        <v>770</v>
      </c>
      <c r="O6425" s="171" t="s">
        <v>771</v>
      </c>
      <c r="P6425" s="171" t="s">
        <v>772</v>
      </c>
    </row>
    <row r="6426" spans="11:16">
      <c r="K6426" s="339">
        <v>52112</v>
      </c>
      <c r="L6426" s="171" t="s">
        <v>836</v>
      </c>
      <c r="N6426" s="171" t="s">
        <v>770</v>
      </c>
      <c r="O6426" s="171" t="s">
        <v>771</v>
      </c>
      <c r="P6426" s="171" t="s">
        <v>772</v>
      </c>
    </row>
    <row r="6427" spans="11:16">
      <c r="K6427" s="339">
        <v>52113</v>
      </c>
      <c r="L6427" s="171" t="s">
        <v>837</v>
      </c>
      <c r="N6427" s="171" t="s">
        <v>770</v>
      </c>
      <c r="O6427" s="171" t="s">
        <v>771</v>
      </c>
      <c r="P6427" s="171" t="s">
        <v>772</v>
      </c>
    </row>
    <row r="6428" spans="11:16">
      <c r="K6428" s="339">
        <v>52114</v>
      </c>
      <c r="L6428" s="171" t="s">
        <v>838</v>
      </c>
      <c r="N6428" s="171" t="s">
        <v>770</v>
      </c>
      <c r="O6428" s="171" t="s">
        <v>771</v>
      </c>
      <c r="P6428" s="171" t="s">
        <v>772</v>
      </c>
    </row>
    <row r="6429" spans="11:16">
      <c r="K6429" s="339">
        <v>52115</v>
      </c>
      <c r="L6429" s="171" t="s">
        <v>839</v>
      </c>
      <c r="N6429" s="171" t="s">
        <v>770</v>
      </c>
      <c r="O6429" s="171" t="s">
        <v>771</v>
      </c>
      <c r="P6429" s="171" t="s">
        <v>772</v>
      </c>
    </row>
    <row r="6430" spans="11:16">
      <c r="K6430" s="339">
        <v>52116</v>
      </c>
      <c r="L6430" s="171" t="s">
        <v>840</v>
      </c>
      <c r="N6430" s="171" t="s">
        <v>770</v>
      </c>
      <c r="O6430" s="171" t="s">
        <v>771</v>
      </c>
      <c r="P6430" s="171" t="s">
        <v>772</v>
      </c>
    </row>
    <row r="6431" spans="11:16">
      <c r="K6431" s="339">
        <v>52117</v>
      </c>
      <c r="L6431" s="171" t="s">
        <v>833</v>
      </c>
      <c r="N6431" s="171" t="s">
        <v>772</v>
      </c>
      <c r="O6431" s="171" t="s">
        <v>770</v>
      </c>
      <c r="P6431" s="171" t="s">
        <v>771</v>
      </c>
    </row>
    <row r="6432" spans="11:16">
      <c r="K6432" s="339">
        <v>52118</v>
      </c>
      <c r="L6432" s="171" t="s">
        <v>835</v>
      </c>
      <c r="N6432" s="171" t="s">
        <v>772</v>
      </c>
      <c r="O6432" s="171" t="s">
        <v>770</v>
      </c>
      <c r="P6432" s="171" t="s">
        <v>771</v>
      </c>
    </row>
    <row r="6433" spans="11:16">
      <c r="K6433" s="339">
        <v>52119</v>
      </c>
      <c r="L6433" s="171" t="s">
        <v>836</v>
      </c>
      <c r="N6433" s="171" t="s">
        <v>772</v>
      </c>
      <c r="O6433" s="171" t="s">
        <v>770</v>
      </c>
      <c r="P6433" s="171" t="s">
        <v>771</v>
      </c>
    </row>
    <row r="6434" spans="11:16">
      <c r="K6434" s="339">
        <v>52120</v>
      </c>
      <c r="L6434" s="171" t="s">
        <v>837</v>
      </c>
      <c r="N6434" s="171" t="s">
        <v>772</v>
      </c>
      <c r="O6434" s="171" t="s">
        <v>770</v>
      </c>
      <c r="P6434" s="171" t="s">
        <v>771</v>
      </c>
    </row>
    <row r="6435" spans="11:16">
      <c r="K6435" s="339">
        <v>52121</v>
      </c>
      <c r="L6435" s="171" t="s">
        <v>838</v>
      </c>
      <c r="N6435" s="171" t="s">
        <v>772</v>
      </c>
      <c r="O6435" s="171" t="s">
        <v>770</v>
      </c>
      <c r="P6435" s="171" t="s">
        <v>771</v>
      </c>
    </row>
    <row r="6436" spans="11:16">
      <c r="K6436" s="339">
        <v>52122</v>
      </c>
      <c r="L6436" s="171" t="s">
        <v>839</v>
      </c>
      <c r="N6436" s="171" t="s">
        <v>772</v>
      </c>
      <c r="O6436" s="171" t="s">
        <v>770</v>
      </c>
      <c r="P6436" s="171" t="s">
        <v>771</v>
      </c>
    </row>
    <row r="6437" spans="11:16">
      <c r="K6437" s="339">
        <v>52123</v>
      </c>
      <c r="L6437" s="171" t="s">
        <v>840</v>
      </c>
      <c r="N6437" s="171" t="s">
        <v>772</v>
      </c>
      <c r="O6437" s="171" t="s">
        <v>770</v>
      </c>
      <c r="P6437" s="171" t="s">
        <v>771</v>
      </c>
    </row>
    <row r="6438" spans="11:16">
      <c r="K6438" s="339">
        <v>52124</v>
      </c>
      <c r="L6438" s="171" t="s">
        <v>833</v>
      </c>
      <c r="N6438" s="171" t="s">
        <v>771</v>
      </c>
      <c r="O6438" s="171" t="s">
        <v>772</v>
      </c>
      <c r="P6438" s="171" t="s">
        <v>770</v>
      </c>
    </row>
    <row r="6439" spans="11:16">
      <c r="K6439" s="339">
        <v>52125</v>
      </c>
      <c r="L6439" s="171" t="s">
        <v>835</v>
      </c>
      <c r="N6439" s="171" t="s">
        <v>771</v>
      </c>
      <c r="O6439" s="171" t="s">
        <v>772</v>
      </c>
      <c r="P6439" s="171" t="s">
        <v>770</v>
      </c>
    </row>
    <row r="6440" spans="11:16">
      <c r="K6440" s="339">
        <v>52126</v>
      </c>
      <c r="L6440" s="171" t="s">
        <v>836</v>
      </c>
      <c r="N6440" s="171" t="s">
        <v>771</v>
      </c>
      <c r="O6440" s="171" t="s">
        <v>772</v>
      </c>
      <c r="P6440" s="171" t="s">
        <v>770</v>
      </c>
    </row>
    <row r="6441" spans="11:16">
      <c r="K6441" s="339">
        <v>52127</v>
      </c>
      <c r="L6441" s="171" t="s">
        <v>837</v>
      </c>
      <c r="N6441" s="171" t="s">
        <v>771</v>
      </c>
      <c r="O6441" s="171" t="s">
        <v>772</v>
      </c>
      <c r="P6441" s="171" t="s">
        <v>770</v>
      </c>
    </row>
    <row r="6442" spans="11:16">
      <c r="K6442" s="339">
        <v>52128</v>
      </c>
      <c r="L6442" s="171" t="s">
        <v>838</v>
      </c>
      <c r="N6442" s="171" t="s">
        <v>771</v>
      </c>
      <c r="O6442" s="171" t="s">
        <v>772</v>
      </c>
      <c r="P6442" s="171" t="s">
        <v>770</v>
      </c>
    </row>
    <row r="6443" spans="11:16">
      <c r="K6443" s="339">
        <v>52129</v>
      </c>
      <c r="L6443" s="171" t="s">
        <v>839</v>
      </c>
      <c r="N6443" s="171" t="s">
        <v>771</v>
      </c>
      <c r="O6443" s="171" t="s">
        <v>772</v>
      </c>
      <c r="P6443" s="171" t="s">
        <v>770</v>
      </c>
    </row>
    <row r="6444" spans="11:16">
      <c r="K6444" s="339">
        <v>52130</v>
      </c>
      <c r="L6444" s="171" t="s">
        <v>840</v>
      </c>
      <c r="N6444" s="171" t="s">
        <v>771</v>
      </c>
      <c r="O6444" s="171" t="s">
        <v>772</v>
      </c>
      <c r="P6444" s="171" t="s">
        <v>770</v>
      </c>
    </row>
    <row r="6445" spans="11:16">
      <c r="K6445" s="339">
        <v>52131</v>
      </c>
      <c r="L6445" s="171" t="s">
        <v>833</v>
      </c>
      <c r="N6445" s="171" t="s">
        <v>770</v>
      </c>
      <c r="O6445" s="171" t="s">
        <v>771</v>
      </c>
      <c r="P6445" s="171" t="s">
        <v>772</v>
      </c>
    </row>
    <row r="6446" spans="11:16">
      <c r="K6446" s="339">
        <v>52132</v>
      </c>
      <c r="L6446" s="171" t="s">
        <v>835</v>
      </c>
      <c r="N6446" s="171" t="s">
        <v>770</v>
      </c>
      <c r="O6446" s="171" t="s">
        <v>771</v>
      </c>
      <c r="P6446" s="171" t="s">
        <v>772</v>
      </c>
    </row>
    <row r="6447" spans="11:16">
      <c r="K6447" s="339">
        <v>52133</v>
      </c>
      <c r="L6447" s="171" t="s">
        <v>836</v>
      </c>
      <c r="N6447" s="171" t="s">
        <v>770</v>
      </c>
      <c r="O6447" s="171" t="s">
        <v>771</v>
      </c>
      <c r="P6447" s="171" t="s">
        <v>772</v>
      </c>
    </row>
    <row r="6448" spans="11:16">
      <c r="K6448" s="339">
        <v>52134</v>
      </c>
      <c r="L6448" s="171" t="s">
        <v>837</v>
      </c>
      <c r="N6448" s="171" t="s">
        <v>770</v>
      </c>
      <c r="O6448" s="171" t="s">
        <v>771</v>
      </c>
      <c r="P6448" s="171" t="s">
        <v>772</v>
      </c>
    </row>
    <row r="6449" spans="11:16">
      <c r="K6449" s="339">
        <v>52135</v>
      </c>
      <c r="L6449" s="171" t="s">
        <v>838</v>
      </c>
      <c r="N6449" s="171" t="s">
        <v>770</v>
      </c>
      <c r="O6449" s="171" t="s">
        <v>771</v>
      </c>
      <c r="P6449" s="171" t="s">
        <v>772</v>
      </c>
    </row>
    <row r="6450" spans="11:16">
      <c r="K6450" s="339">
        <v>52136</v>
      </c>
      <c r="L6450" s="171" t="s">
        <v>839</v>
      </c>
      <c r="N6450" s="171" t="s">
        <v>770</v>
      </c>
      <c r="O6450" s="171" t="s">
        <v>771</v>
      </c>
      <c r="P6450" s="171" t="s">
        <v>772</v>
      </c>
    </row>
    <row r="6451" spans="11:16">
      <c r="K6451" s="339">
        <v>52137</v>
      </c>
      <c r="L6451" s="171" t="s">
        <v>840</v>
      </c>
      <c r="N6451" s="171" t="s">
        <v>770</v>
      </c>
      <c r="O6451" s="171" t="s">
        <v>771</v>
      </c>
      <c r="P6451" s="171" t="s">
        <v>772</v>
      </c>
    </row>
    <row r="6452" spans="11:16">
      <c r="K6452" s="339">
        <v>52138</v>
      </c>
      <c r="L6452" s="171" t="s">
        <v>833</v>
      </c>
      <c r="N6452" s="171" t="s">
        <v>772</v>
      </c>
      <c r="O6452" s="171" t="s">
        <v>770</v>
      </c>
      <c r="P6452" s="171" t="s">
        <v>771</v>
      </c>
    </row>
    <row r="6453" spans="11:16">
      <c r="K6453" s="339">
        <v>52139</v>
      </c>
      <c r="L6453" s="171" t="s">
        <v>835</v>
      </c>
      <c r="N6453" s="171" t="s">
        <v>772</v>
      </c>
      <c r="O6453" s="171" t="s">
        <v>770</v>
      </c>
      <c r="P6453" s="171" t="s">
        <v>771</v>
      </c>
    </row>
    <row r="6454" spans="11:16">
      <c r="K6454" s="339">
        <v>52140</v>
      </c>
      <c r="L6454" s="171" t="s">
        <v>836</v>
      </c>
      <c r="N6454" s="171" t="s">
        <v>772</v>
      </c>
      <c r="O6454" s="171" t="s">
        <v>770</v>
      </c>
      <c r="P6454" s="171" t="s">
        <v>771</v>
      </c>
    </row>
    <row r="6455" spans="11:16">
      <c r="K6455" s="339">
        <v>52141</v>
      </c>
      <c r="L6455" s="171" t="s">
        <v>837</v>
      </c>
      <c r="N6455" s="171" t="s">
        <v>772</v>
      </c>
      <c r="O6455" s="171" t="s">
        <v>770</v>
      </c>
      <c r="P6455" s="171" t="s">
        <v>771</v>
      </c>
    </row>
    <row r="6456" spans="11:16">
      <c r="K6456" s="339">
        <v>52142</v>
      </c>
      <c r="L6456" s="171" t="s">
        <v>838</v>
      </c>
      <c r="N6456" s="171" t="s">
        <v>772</v>
      </c>
      <c r="O6456" s="171" t="s">
        <v>770</v>
      </c>
      <c r="P6456" s="171" t="s">
        <v>771</v>
      </c>
    </row>
    <row r="6457" spans="11:16">
      <c r="K6457" s="339">
        <v>52143</v>
      </c>
      <c r="L6457" s="171" t="s">
        <v>839</v>
      </c>
      <c r="N6457" s="171" t="s">
        <v>772</v>
      </c>
      <c r="O6457" s="171" t="s">
        <v>770</v>
      </c>
      <c r="P6457" s="171" t="s">
        <v>771</v>
      </c>
    </row>
    <row r="6458" spans="11:16">
      <c r="K6458" s="339">
        <v>52144</v>
      </c>
      <c r="L6458" s="171" t="s">
        <v>840</v>
      </c>
      <c r="N6458" s="171" t="s">
        <v>772</v>
      </c>
      <c r="O6458" s="171" t="s">
        <v>770</v>
      </c>
      <c r="P6458" s="171" t="s">
        <v>771</v>
      </c>
    </row>
    <row r="6459" spans="11:16">
      <c r="K6459" s="339">
        <v>52145</v>
      </c>
      <c r="L6459" s="171" t="s">
        <v>833</v>
      </c>
      <c r="N6459" s="171" t="s">
        <v>771</v>
      </c>
      <c r="O6459" s="171" t="s">
        <v>772</v>
      </c>
      <c r="P6459" s="171" t="s">
        <v>770</v>
      </c>
    </row>
    <row r="6460" spans="11:16">
      <c r="K6460" s="339">
        <v>52146</v>
      </c>
      <c r="L6460" s="171" t="s">
        <v>835</v>
      </c>
      <c r="N6460" s="171" t="s">
        <v>771</v>
      </c>
      <c r="O6460" s="171" t="s">
        <v>772</v>
      </c>
      <c r="P6460" s="171" t="s">
        <v>770</v>
      </c>
    </row>
    <row r="6461" spans="11:16">
      <c r="K6461" s="339">
        <v>52147</v>
      </c>
      <c r="L6461" s="171" t="s">
        <v>836</v>
      </c>
      <c r="N6461" s="171" t="s">
        <v>771</v>
      </c>
      <c r="O6461" s="171" t="s">
        <v>772</v>
      </c>
      <c r="P6461" s="171" t="s">
        <v>770</v>
      </c>
    </row>
    <row r="6462" spans="11:16">
      <c r="K6462" s="339">
        <v>52148</v>
      </c>
      <c r="L6462" s="171" t="s">
        <v>837</v>
      </c>
      <c r="N6462" s="171" t="s">
        <v>771</v>
      </c>
      <c r="O6462" s="171" t="s">
        <v>772</v>
      </c>
      <c r="P6462" s="171" t="s">
        <v>770</v>
      </c>
    </row>
    <row r="6463" spans="11:16">
      <c r="K6463" s="339">
        <v>52149</v>
      </c>
      <c r="L6463" s="171" t="s">
        <v>838</v>
      </c>
      <c r="N6463" s="171" t="s">
        <v>771</v>
      </c>
      <c r="O6463" s="171" t="s">
        <v>772</v>
      </c>
      <c r="P6463" s="171" t="s">
        <v>770</v>
      </c>
    </row>
    <row r="6464" spans="11:16">
      <c r="K6464" s="339">
        <v>52150</v>
      </c>
      <c r="L6464" s="171" t="s">
        <v>839</v>
      </c>
      <c r="N6464" s="171" t="s">
        <v>771</v>
      </c>
      <c r="O6464" s="171" t="s">
        <v>772</v>
      </c>
      <c r="P6464" s="171" t="s">
        <v>770</v>
      </c>
    </row>
    <row r="6465" spans="11:16">
      <c r="K6465" s="339">
        <v>52151</v>
      </c>
      <c r="L6465" s="171" t="s">
        <v>840</v>
      </c>
      <c r="N6465" s="171" t="s">
        <v>771</v>
      </c>
      <c r="O6465" s="171" t="s">
        <v>772</v>
      </c>
      <c r="P6465" s="171" t="s">
        <v>770</v>
      </c>
    </row>
    <row r="6466" spans="11:16">
      <c r="K6466" s="339">
        <v>52152</v>
      </c>
      <c r="L6466" s="171" t="s">
        <v>833</v>
      </c>
      <c r="N6466" s="171" t="s">
        <v>770</v>
      </c>
      <c r="O6466" s="171" t="s">
        <v>771</v>
      </c>
      <c r="P6466" s="171" t="s">
        <v>772</v>
      </c>
    </row>
    <row r="6467" spans="11:16">
      <c r="K6467" s="339">
        <v>52153</v>
      </c>
      <c r="L6467" s="171" t="s">
        <v>835</v>
      </c>
      <c r="N6467" s="171" t="s">
        <v>770</v>
      </c>
      <c r="O6467" s="171" t="s">
        <v>771</v>
      </c>
      <c r="P6467" s="171" t="s">
        <v>772</v>
      </c>
    </row>
    <row r="6468" spans="11:16">
      <c r="K6468" s="339">
        <v>52154</v>
      </c>
      <c r="L6468" s="171" t="s">
        <v>836</v>
      </c>
      <c r="N6468" s="171" t="s">
        <v>770</v>
      </c>
      <c r="O6468" s="171" t="s">
        <v>771</v>
      </c>
      <c r="P6468" s="171" t="s">
        <v>772</v>
      </c>
    </row>
    <row r="6469" spans="11:16">
      <c r="K6469" s="339">
        <v>52155</v>
      </c>
      <c r="L6469" s="171" t="s">
        <v>837</v>
      </c>
      <c r="N6469" s="171" t="s">
        <v>770</v>
      </c>
      <c r="O6469" s="171" t="s">
        <v>771</v>
      </c>
      <c r="P6469" s="171" t="s">
        <v>772</v>
      </c>
    </row>
    <row r="6470" spans="11:16">
      <c r="K6470" s="339">
        <v>52156</v>
      </c>
      <c r="L6470" s="171" t="s">
        <v>838</v>
      </c>
      <c r="N6470" s="171" t="s">
        <v>770</v>
      </c>
      <c r="O6470" s="171" t="s">
        <v>771</v>
      </c>
      <c r="P6470" s="171" t="s">
        <v>772</v>
      </c>
    </row>
    <row r="6471" spans="11:16">
      <c r="K6471" s="339">
        <v>52157</v>
      </c>
      <c r="L6471" s="171" t="s">
        <v>839</v>
      </c>
      <c r="N6471" s="171" t="s">
        <v>770</v>
      </c>
      <c r="O6471" s="171" t="s">
        <v>771</v>
      </c>
      <c r="P6471" s="171" t="s">
        <v>772</v>
      </c>
    </row>
    <row r="6472" spans="11:16">
      <c r="K6472" s="339">
        <v>52158</v>
      </c>
      <c r="L6472" s="171" t="s">
        <v>840</v>
      </c>
      <c r="N6472" s="171" t="s">
        <v>770</v>
      </c>
      <c r="O6472" s="171" t="s">
        <v>771</v>
      </c>
      <c r="P6472" s="171" t="s">
        <v>772</v>
      </c>
    </row>
    <row r="6473" spans="11:16">
      <c r="K6473" s="339">
        <v>52159</v>
      </c>
      <c r="L6473" s="171" t="s">
        <v>833</v>
      </c>
      <c r="N6473" s="171" t="s">
        <v>772</v>
      </c>
      <c r="O6473" s="171" t="s">
        <v>770</v>
      </c>
      <c r="P6473" s="171" t="s">
        <v>771</v>
      </c>
    </row>
    <row r="6474" spans="11:16">
      <c r="K6474" s="339">
        <v>52160</v>
      </c>
      <c r="L6474" s="171" t="s">
        <v>835</v>
      </c>
      <c r="N6474" s="171" t="s">
        <v>772</v>
      </c>
      <c r="O6474" s="171" t="s">
        <v>770</v>
      </c>
      <c r="P6474" s="171" t="s">
        <v>771</v>
      </c>
    </row>
    <row r="6475" spans="11:16">
      <c r="K6475" s="339">
        <v>52161</v>
      </c>
      <c r="L6475" s="171" t="s">
        <v>836</v>
      </c>
      <c r="N6475" s="171" t="s">
        <v>772</v>
      </c>
      <c r="O6475" s="171" t="s">
        <v>770</v>
      </c>
      <c r="P6475" s="171" t="s">
        <v>771</v>
      </c>
    </row>
    <row r="6476" spans="11:16">
      <c r="K6476" s="339">
        <v>52162</v>
      </c>
      <c r="L6476" s="171" t="s">
        <v>837</v>
      </c>
      <c r="N6476" s="171" t="s">
        <v>772</v>
      </c>
      <c r="O6476" s="171" t="s">
        <v>770</v>
      </c>
      <c r="P6476" s="171" t="s">
        <v>771</v>
      </c>
    </row>
    <row r="6477" spans="11:16">
      <c r="K6477" s="339">
        <v>52163</v>
      </c>
      <c r="L6477" s="171" t="s">
        <v>838</v>
      </c>
      <c r="N6477" s="171" t="s">
        <v>772</v>
      </c>
      <c r="O6477" s="171" t="s">
        <v>770</v>
      </c>
      <c r="P6477" s="171" t="s">
        <v>771</v>
      </c>
    </row>
    <row r="6478" spans="11:16">
      <c r="K6478" s="339">
        <v>52164</v>
      </c>
      <c r="L6478" s="171" t="s">
        <v>839</v>
      </c>
      <c r="N6478" s="171" t="s">
        <v>772</v>
      </c>
      <c r="O6478" s="171" t="s">
        <v>770</v>
      </c>
      <c r="P6478" s="171" t="s">
        <v>771</v>
      </c>
    </row>
    <row r="6479" spans="11:16">
      <c r="K6479" s="339">
        <v>52165</v>
      </c>
      <c r="L6479" s="171" t="s">
        <v>840</v>
      </c>
      <c r="N6479" s="171" t="s">
        <v>772</v>
      </c>
      <c r="O6479" s="171" t="s">
        <v>770</v>
      </c>
      <c r="P6479" s="171" t="s">
        <v>771</v>
      </c>
    </row>
    <row r="6480" spans="11:16">
      <c r="K6480" s="339">
        <v>52166</v>
      </c>
      <c r="L6480" s="171" t="s">
        <v>833</v>
      </c>
      <c r="N6480" s="171" t="s">
        <v>771</v>
      </c>
      <c r="O6480" s="171" t="s">
        <v>772</v>
      </c>
      <c r="P6480" s="171" t="s">
        <v>770</v>
      </c>
    </row>
    <row r="6481" spans="11:16">
      <c r="K6481" s="339">
        <v>52167</v>
      </c>
      <c r="L6481" s="171" t="s">
        <v>835</v>
      </c>
      <c r="N6481" s="171" t="s">
        <v>771</v>
      </c>
      <c r="O6481" s="171" t="s">
        <v>772</v>
      </c>
      <c r="P6481" s="171" t="s">
        <v>770</v>
      </c>
    </row>
    <row r="6482" spans="11:16">
      <c r="K6482" s="339">
        <v>52168</v>
      </c>
      <c r="L6482" s="171" t="s">
        <v>836</v>
      </c>
      <c r="N6482" s="171" t="s">
        <v>771</v>
      </c>
      <c r="O6482" s="171" t="s">
        <v>772</v>
      </c>
      <c r="P6482" s="171" t="s">
        <v>770</v>
      </c>
    </row>
    <row r="6483" spans="11:16">
      <c r="K6483" s="339">
        <v>52169</v>
      </c>
      <c r="L6483" s="171" t="s">
        <v>837</v>
      </c>
      <c r="N6483" s="171" t="s">
        <v>771</v>
      </c>
      <c r="O6483" s="171" t="s">
        <v>772</v>
      </c>
      <c r="P6483" s="171" t="s">
        <v>770</v>
      </c>
    </row>
    <row r="6484" spans="11:16">
      <c r="K6484" s="339">
        <v>52170</v>
      </c>
      <c r="L6484" s="171" t="s">
        <v>838</v>
      </c>
      <c r="N6484" s="171" t="s">
        <v>771</v>
      </c>
      <c r="O6484" s="171" t="s">
        <v>772</v>
      </c>
      <c r="P6484" s="171" t="s">
        <v>770</v>
      </c>
    </row>
    <row r="6485" spans="11:16">
      <c r="K6485" s="339">
        <v>52171</v>
      </c>
      <c r="L6485" s="171" t="s">
        <v>839</v>
      </c>
      <c r="N6485" s="171" t="s">
        <v>771</v>
      </c>
      <c r="O6485" s="171" t="s">
        <v>772</v>
      </c>
      <c r="P6485" s="171" t="s">
        <v>770</v>
      </c>
    </row>
    <row r="6486" spans="11:16">
      <c r="K6486" s="339">
        <v>52172</v>
      </c>
      <c r="L6486" s="171" t="s">
        <v>840</v>
      </c>
      <c r="N6486" s="171" t="s">
        <v>771</v>
      </c>
      <c r="O6486" s="171" t="s">
        <v>772</v>
      </c>
      <c r="P6486" s="171" t="s">
        <v>770</v>
      </c>
    </row>
    <row r="6487" spans="11:16">
      <c r="K6487" s="339">
        <v>52173</v>
      </c>
      <c r="L6487" s="171" t="s">
        <v>833</v>
      </c>
      <c r="N6487" s="171" t="s">
        <v>770</v>
      </c>
      <c r="O6487" s="171" t="s">
        <v>771</v>
      </c>
      <c r="P6487" s="171" t="s">
        <v>772</v>
      </c>
    </row>
    <row r="6488" spans="11:16">
      <c r="K6488" s="339">
        <v>52174</v>
      </c>
      <c r="L6488" s="171" t="s">
        <v>835</v>
      </c>
      <c r="N6488" s="171" t="s">
        <v>770</v>
      </c>
      <c r="O6488" s="171" t="s">
        <v>771</v>
      </c>
      <c r="P6488" s="171" t="s">
        <v>772</v>
      </c>
    </row>
    <row r="6489" spans="11:16">
      <c r="K6489" s="339">
        <v>52175</v>
      </c>
      <c r="L6489" s="171" t="s">
        <v>836</v>
      </c>
      <c r="N6489" s="171" t="s">
        <v>770</v>
      </c>
      <c r="O6489" s="171" t="s">
        <v>771</v>
      </c>
      <c r="P6489" s="171" t="s">
        <v>772</v>
      </c>
    </row>
    <row r="6490" spans="11:16">
      <c r="K6490" s="339">
        <v>52176</v>
      </c>
      <c r="L6490" s="171" t="s">
        <v>837</v>
      </c>
      <c r="N6490" s="171" t="s">
        <v>770</v>
      </c>
      <c r="O6490" s="171" t="s">
        <v>771</v>
      </c>
      <c r="P6490" s="171" t="s">
        <v>772</v>
      </c>
    </row>
    <row r="6491" spans="11:16">
      <c r="K6491" s="339">
        <v>52177</v>
      </c>
      <c r="L6491" s="171" t="s">
        <v>838</v>
      </c>
      <c r="N6491" s="171" t="s">
        <v>770</v>
      </c>
      <c r="O6491" s="171" t="s">
        <v>771</v>
      </c>
      <c r="P6491" s="171" t="s">
        <v>772</v>
      </c>
    </row>
    <row r="6492" spans="11:16">
      <c r="K6492" s="339">
        <v>52178</v>
      </c>
      <c r="L6492" s="171" t="s">
        <v>839</v>
      </c>
      <c r="N6492" s="171" t="s">
        <v>770</v>
      </c>
      <c r="O6492" s="171" t="s">
        <v>771</v>
      </c>
      <c r="P6492" s="171" t="s">
        <v>772</v>
      </c>
    </row>
    <row r="6493" spans="11:16">
      <c r="K6493" s="339">
        <v>52179</v>
      </c>
      <c r="L6493" s="171" t="s">
        <v>840</v>
      </c>
      <c r="N6493" s="171" t="s">
        <v>770</v>
      </c>
      <c r="O6493" s="171" t="s">
        <v>771</v>
      </c>
      <c r="P6493" s="171" t="s">
        <v>772</v>
      </c>
    </row>
    <row r="6494" spans="11:16">
      <c r="K6494" s="339">
        <v>52180</v>
      </c>
      <c r="L6494" s="171" t="s">
        <v>833</v>
      </c>
      <c r="N6494" s="171" t="s">
        <v>772</v>
      </c>
      <c r="O6494" s="171" t="s">
        <v>770</v>
      </c>
      <c r="P6494" s="171" t="s">
        <v>771</v>
      </c>
    </row>
    <row r="6495" spans="11:16">
      <c r="K6495" s="339">
        <v>52181</v>
      </c>
      <c r="L6495" s="171" t="s">
        <v>835</v>
      </c>
      <c r="N6495" s="171" t="s">
        <v>772</v>
      </c>
      <c r="O6495" s="171" t="s">
        <v>770</v>
      </c>
      <c r="P6495" s="171" t="s">
        <v>771</v>
      </c>
    </row>
    <row r="6496" spans="11:16">
      <c r="K6496" s="339">
        <v>52182</v>
      </c>
      <c r="L6496" s="171" t="s">
        <v>836</v>
      </c>
      <c r="N6496" s="171" t="s">
        <v>772</v>
      </c>
      <c r="O6496" s="171" t="s">
        <v>770</v>
      </c>
      <c r="P6496" s="171" t="s">
        <v>771</v>
      </c>
    </row>
    <row r="6497" spans="11:16">
      <c r="K6497" s="339">
        <v>52183</v>
      </c>
      <c r="L6497" s="171" t="s">
        <v>837</v>
      </c>
      <c r="N6497" s="171" t="s">
        <v>772</v>
      </c>
      <c r="O6497" s="171" t="s">
        <v>770</v>
      </c>
      <c r="P6497" s="171" t="s">
        <v>771</v>
      </c>
    </row>
    <row r="6498" spans="11:16">
      <c r="K6498" s="339">
        <v>52184</v>
      </c>
      <c r="L6498" s="171" t="s">
        <v>838</v>
      </c>
      <c r="N6498" s="171" t="s">
        <v>772</v>
      </c>
      <c r="O6498" s="171" t="s">
        <v>770</v>
      </c>
      <c r="P6498" s="171" t="s">
        <v>771</v>
      </c>
    </row>
    <row r="6499" spans="11:16">
      <c r="K6499" s="339">
        <v>52185</v>
      </c>
      <c r="L6499" s="171" t="s">
        <v>839</v>
      </c>
      <c r="N6499" s="171" t="s">
        <v>772</v>
      </c>
      <c r="O6499" s="171" t="s">
        <v>770</v>
      </c>
      <c r="P6499" s="171" t="s">
        <v>771</v>
      </c>
    </row>
    <row r="6500" spans="11:16">
      <c r="K6500" s="339">
        <v>52186</v>
      </c>
      <c r="L6500" s="171" t="s">
        <v>840</v>
      </c>
      <c r="N6500" s="171" t="s">
        <v>772</v>
      </c>
      <c r="O6500" s="171" t="s">
        <v>770</v>
      </c>
      <c r="P6500" s="171" t="s">
        <v>771</v>
      </c>
    </row>
    <row r="6501" spans="11:16">
      <c r="K6501" s="339">
        <v>52187</v>
      </c>
      <c r="L6501" s="171" t="s">
        <v>833</v>
      </c>
      <c r="N6501" s="171" t="s">
        <v>771</v>
      </c>
      <c r="O6501" s="171" t="s">
        <v>772</v>
      </c>
      <c r="P6501" s="171" t="s">
        <v>770</v>
      </c>
    </row>
    <row r="6502" spans="11:16">
      <c r="K6502" s="339">
        <v>52188</v>
      </c>
      <c r="L6502" s="171" t="s">
        <v>835</v>
      </c>
      <c r="N6502" s="171" t="s">
        <v>771</v>
      </c>
      <c r="O6502" s="171" t="s">
        <v>772</v>
      </c>
      <c r="P6502" s="171" t="s">
        <v>770</v>
      </c>
    </row>
    <row r="6503" spans="11:16">
      <c r="K6503" s="339">
        <v>52189</v>
      </c>
      <c r="L6503" s="171" t="s">
        <v>836</v>
      </c>
      <c r="N6503" s="171" t="s">
        <v>771</v>
      </c>
      <c r="O6503" s="171" t="s">
        <v>772</v>
      </c>
      <c r="P6503" s="171" t="s">
        <v>770</v>
      </c>
    </row>
    <row r="6504" spans="11:16">
      <c r="K6504" s="339">
        <v>52190</v>
      </c>
      <c r="L6504" s="171" t="s">
        <v>837</v>
      </c>
      <c r="N6504" s="171" t="s">
        <v>771</v>
      </c>
      <c r="O6504" s="171" t="s">
        <v>772</v>
      </c>
      <c r="P6504" s="171" t="s">
        <v>770</v>
      </c>
    </row>
    <row r="6505" spans="11:16">
      <c r="K6505" s="339">
        <v>52191</v>
      </c>
      <c r="L6505" s="171" t="s">
        <v>838</v>
      </c>
      <c r="N6505" s="171" t="s">
        <v>771</v>
      </c>
      <c r="O6505" s="171" t="s">
        <v>772</v>
      </c>
      <c r="P6505" s="171" t="s">
        <v>770</v>
      </c>
    </row>
    <row r="6506" spans="11:16">
      <c r="K6506" s="339">
        <v>52192</v>
      </c>
      <c r="L6506" s="171" t="s">
        <v>839</v>
      </c>
      <c r="N6506" s="171" t="s">
        <v>771</v>
      </c>
      <c r="O6506" s="171" t="s">
        <v>772</v>
      </c>
      <c r="P6506" s="171" t="s">
        <v>770</v>
      </c>
    </row>
    <row r="6507" spans="11:16">
      <c r="K6507" s="339">
        <v>52193</v>
      </c>
      <c r="L6507" s="171" t="s">
        <v>840</v>
      </c>
      <c r="N6507" s="171" t="s">
        <v>771</v>
      </c>
      <c r="O6507" s="171" t="s">
        <v>772</v>
      </c>
      <c r="P6507" s="171" t="s">
        <v>770</v>
      </c>
    </row>
    <row r="6508" spans="11:16">
      <c r="K6508" s="339">
        <v>52194</v>
      </c>
      <c r="L6508" s="171" t="s">
        <v>833</v>
      </c>
      <c r="N6508" s="171" t="s">
        <v>770</v>
      </c>
      <c r="O6508" s="171" t="s">
        <v>771</v>
      </c>
      <c r="P6508" s="171" t="s">
        <v>772</v>
      </c>
    </row>
    <row r="6509" spans="11:16">
      <c r="K6509" s="339">
        <v>52195</v>
      </c>
      <c r="L6509" s="171" t="s">
        <v>835</v>
      </c>
      <c r="N6509" s="171" t="s">
        <v>770</v>
      </c>
      <c r="O6509" s="171" t="s">
        <v>771</v>
      </c>
      <c r="P6509" s="171" t="s">
        <v>772</v>
      </c>
    </row>
    <row r="6510" spans="11:16">
      <c r="K6510" s="339">
        <v>52196</v>
      </c>
      <c r="L6510" s="171" t="s">
        <v>836</v>
      </c>
      <c r="N6510" s="171" t="s">
        <v>770</v>
      </c>
      <c r="O6510" s="171" t="s">
        <v>771</v>
      </c>
      <c r="P6510" s="171" t="s">
        <v>772</v>
      </c>
    </row>
    <row r="6511" spans="11:16">
      <c r="K6511" s="339">
        <v>52197</v>
      </c>
      <c r="L6511" s="171" t="s">
        <v>837</v>
      </c>
      <c r="N6511" s="171" t="s">
        <v>770</v>
      </c>
      <c r="O6511" s="171" t="s">
        <v>771</v>
      </c>
      <c r="P6511" s="171" t="s">
        <v>772</v>
      </c>
    </row>
    <row r="6512" spans="11:16">
      <c r="K6512" s="339">
        <v>52198</v>
      </c>
      <c r="L6512" s="171" t="s">
        <v>838</v>
      </c>
      <c r="N6512" s="171" t="s">
        <v>770</v>
      </c>
      <c r="O6512" s="171" t="s">
        <v>771</v>
      </c>
      <c r="P6512" s="171" t="s">
        <v>772</v>
      </c>
    </row>
    <row r="6513" spans="11:16">
      <c r="K6513" s="339">
        <v>52199</v>
      </c>
      <c r="L6513" s="171" t="s">
        <v>839</v>
      </c>
      <c r="N6513" s="171" t="s">
        <v>770</v>
      </c>
      <c r="O6513" s="171" t="s">
        <v>771</v>
      </c>
      <c r="P6513" s="171" t="s">
        <v>772</v>
      </c>
    </row>
    <row r="6514" spans="11:16">
      <c r="K6514" s="339">
        <v>52200</v>
      </c>
      <c r="L6514" s="171" t="s">
        <v>840</v>
      </c>
      <c r="N6514" s="171" t="s">
        <v>770</v>
      </c>
      <c r="O6514" s="171" t="s">
        <v>771</v>
      </c>
      <c r="P6514" s="171" t="s">
        <v>772</v>
      </c>
    </row>
    <row r="6515" spans="11:16">
      <c r="K6515" s="339">
        <v>52201</v>
      </c>
      <c r="L6515" s="171" t="s">
        <v>833</v>
      </c>
      <c r="N6515" s="171" t="s">
        <v>772</v>
      </c>
      <c r="O6515" s="171" t="s">
        <v>770</v>
      </c>
      <c r="P6515" s="171" t="s">
        <v>771</v>
      </c>
    </row>
    <row r="6516" spans="11:16">
      <c r="K6516" s="339">
        <v>52202</v>
      </c>
      <c r="L6516" s="171" t="s">
        <v>835</v>
      </c>
      <c r="N6516" s="171" t="s">
        <v>772</v>
      </c>
      <c r="O6516" s="171" t="s">
        <v>770</v>
      </c>
      <c r="P6516" s="171" t="s">
        <v>771</v>
      </c>
    </row>
    <row r="6517" spans="11:16">
      <c r="K6517" s="339">
        <v>52203</v>
      </c>
      <c r="L6517" s="171" t="s">
        <v>836</v>
      </c>
      <c r="N6517" s="171" t="s">
        <v>772</v>
      </c>
      <c r="O6517" s="171" t="s">
        <v>770</v>
      </c>
      <c r="P6517" s="171" t="s">
        <v>771</v>
      </c>
    </row>
    <row r="6518" spans="11:16">
      <c r="K6518" s="339">
        <v>52204</v>
      </c>
      <c r="L6518" s="171" t="s">
        <v>837</v>
      </c>
      <c r="N6518" s="171" t="s">
        <v>772</v>
      </c>
      <c r="O6518" s="171" t="s">
        <v>770</v>
      </c>
      <c r="P6518" s="171" t="s">
        <v>771</v>
      </c>
    </row>
    <row r="6519" spans="11:16">
      <c r="K6519" s="339">
        <v>52205</v>
      </c>
      <c r="L6519" s="171" t="s">
        <v>838</v>
      </c>
      <c r="N6519" s="171" t="s">
        <v>772</v>
      </c>
      <c r="O6519" s="171" t="s">
        <v>770</v>
      </c>
      <c r="P6519" s="171" t="s">
        <v>771</v>
      </c>
    </row>
    <row r="6520" spans="11:16">
      <c r="K6520" s="339">
        <v>52206</v>
      </c>
      <c r="L6520" s="171" t="s">
        <v>839</v>
      </c>
      <c r="N6520" s="171" t="s">
        <v>772</v>
      </c>
      <c r="O6520" s="171" t="s">
        <v>770</v>
      </c>
      <c r="P6520" s="171" t="s">
        <v>771</v>
      </c>
    </row>
    <row r="6521" spans="11:16">
      <c r="K6521" s="339">
        <v>52207</v>
      </c>
      <c r="L6521" s="171" t="s">
        <v>840</v>
      </c>
      <c r="N6521" s="171" t="s">
        <v>772</v>
      </c>
      <c r="O6521" s="171" t="s">
        <v>770</v>
      </c>
      <c r="P6521" s="171" t="s">
        <v>771</v>
      </c>
    </row>
    <row r="6522" spans="11:16">
      <c r="K6522" s="339">
        <v>52208</v>
      </c>
      <c r="L6522" s="171" t="s">
        <v>833</v>
      </c>
      <c r="N6522" s="171" t="s">
        <v>771</v>
      </c>
      <c r="O6522" s="171" t="s">
        <v>772</v>
      </c>
      <c r="P6522" s="171" t="s">
        <v>770</v>
      </c>
    </row>
    <row r="6523" spans="11:16">
      <c r="K6523" s="339">
        <v>52209</v>
      </c>
      <c r="L6523" s="171" t="s">
        <v>835</v>
      </c>
      <c r="N6523" s="171" t="s">
        <v>771</v>
      </c>
      <c r="O6523" s="171" t="s">
        <v>772</v>
      </c>
      <c r="P6523" s="171" t="s">
        <v>770</v>
      </c>
    </row>
    <row r="6524" spans="11:16">
      <c r="K6524" s="339">
        <v>52210</v>
      </c>
      <c r="L6524" s="171" t="s">
        <v>836</v>
      </c>
      <c r="N6524" s="171" t="s">
        <v>771</v>
      </c>
      <c r="O6524" s="171" t="s">
        <v>772</v>
      </c>
      <c r="P6524" s="171" t="s">
        <v>770</v>
      </c>
    </row>
    <row r="6525" spans="11:16">
      <c r="K6525" s="339">
        <v>52211</v>
      </c>
      <c r="L6525" s="171" t="s">
        <v>837</v>
      </c>
      <c r="N6525" s="171" t="s">
        <v>771</v>
      </c>
      <c r="O6525" s="171" t="s">
        <v>772</v>
      </c>
      <c r="P6525" s="171" t="s">
        <v>770</v>
      </c>
    </row>
    <row r="6526" spans="11:16">
      <c r="K6526" s="339">
        <v>52212</v>
      </c>
      <c r="L6526" s="171" t="s">
        <v>838</v>
      </c>
      <c r="N6526" s="171" t="s">
        <v>771</v>
      </c>
      <c r="O6526" s="171" t="s">
        <v>772</v>
      </c>
      <c r="P6526" s="171" t="s">
        <v>770</v>
      </c>
    </row>
    <row r="6527" spans="11:16">
      <c r="K6527" s="339">
        <v>52213</v>
      </c>
      <c r="L6527" s="171" t="s">
        <v>839</v>
      </c>
      <c r="N6527" s="171" t="s">
        <v>771</v>
      </c>
      <c r="O6527" s="171" t="s">
        <v>772</v>
      </c>
      <c r="P6527" s="171" t="s">
        <v>770</v>
      </c>
    </row>
    <row r="6528" spans="11:16">
      <c r="K6528" s="339">
        <v>52214</v>
      </c>
      <c r="L6528" s="171" t="s">
        <v>840</v>
      </c>
      <c r="N6528" s="171" t="s">
        <v>771</v>
      </c>
      <c r="O6528" s="171" t="s">
        <v>772</v>
      </c>
      <c r="P6528" s="171" t="s">
        <v>770</v>
      </c>
    </row>
    <row r="6529" spans="11:16">
      <c r="K6529" s="339">
        <v>52215</v>
      </c>
      <c r="L6529" s="171" t="s">
        <v>833</v>
      </c>
      <c r="N6529" s="171" t="s">
        <v>770</v>
      </c>
      <c r="O6529" s="171" t="s">
        <v>771</v>
      </c>
      <c r="P6529" s="171" t="s">
        <v>772</v>
      </c>
    </row>
    <row r="6530" spans="11:16">
      <c r="K6530" s="339">
        <v>52216</v>
      </c>
      <c r="L6530" s="171" t="s">
        <v>835</v>
      </c>
      <c r="N6530" s="171" t="s">
        <v>770</v>
      </c>
      <c r="O6530" s="171" t="s">
        <v>771</v>
      </c>
      <c r="P6530" s="171" t="s">
        <v>772</v>
      </c>
    </row>
    <row r="6531" spans="11:16">
      <c r="K6531" s="339">
        <v>52217</v>
      </c>
      <c r="L6531" s="171" t="s">
        <v>836</v>
      </c>
      <c r="N6531" s="171" t="s">
        <v>770</v>
      </c>
      <c r="O6531" s="171" t="s">
        <v>771</v>
      </c>
      <c r="P6531" s="171" t="s">
        <v>772</v>
      </c>
    </row>
    <row r="6532" spans="11:16">
      <c r="K6532" s="339">
        <v>52218</v>
      </c>
      <c r="L6532" s="171" t="s">
        <v>837</v>
      </c>
      <c r="N6532" s="171" t="s">
        <v>770</v>
      </c>
      <c r="O6532" s="171" t="s">
        <v>771</v>
      </c>
      <c r="P6532" s="171" t="s">
        <v>772</v>
      </c>
    </row>
    <row r="6533" spans="11:16">
      <c r="K6533" s="339">
        <v>52219</v>
      </c>
      <c r="L6533" s="171" t="s">
        <v>838</v>
      </c>
      <c r="N6533" s="171" t="s">
        <v>770</v>
      </c>
      <c r="O6533" s="171" t="s">
        <v>771</v>
      </c>
      <c r="P6533" s="171" t="s">
        <v>772</v>
      </c>
    </row>
    <row r="6534" spans="11:16">
      <c r="K6534" s="339">
        <v>52220</v>
      </c>
      <c r="L6534" s="171" t="s">
        <v>839</v>
      </c>
      <c r="N6534" s="171" t="s">
        <v>770</v>
      </c>
      <c r="O6534" s="171" t="s">
        <v>771</v>
      </c>
      <c r="P6534" s="171" t="s">
        <v>772</v>
      </c>
    </row>
    <row r="6535" spans="11:16">
      <c r="K6535" s="339">
        <v>52221</v>
      </c>
      <c r="L6535" s="171" t="s">
        <v>840</v>
      </c>
      <c r="N6535" s="171" t="s">
        <v>770</v>
      </c>
      <c r="O6535" s="171" t="s">
        <v>771</v>
      </c>
      <c r="P6535" s="171" t="s">
        <v>772</v>
      </c>
    </row>
    <row r="6536" spans="11:16">
      <c r="K6536" s="339">
        <v>52222</v>
      </c>
      <c r="L6536" s="171" t="s">
        <v>833</v>
      </c>
      <c r="N6536" s="171" t="s">
        <v>772</v>
      </c>
      <c r="O6536" s="171" t="s">
        <v>770</v>
      </c>
      <c r="P6536" s="171" t="s">
        <v>771</v>
      </c>
    </row>
    <row r="6537" spans="11:16">
      <c r="K6537" s="339">
        <v>52223</v>
      </c>
      <c r="L6537" s="171" t="s">
        <v>835</v>
      </c>
      <c r="N6537" s="171" t="s">
        <v>772</v>
      </c>
      <c r="O6537" s="171" t="s">
        <v>770</v>
      </c>
      <c r="P6537" s="171" t="s">
        <v>771</v>
      </c>
    </row>
    <row r="6538" spans="11:16">
      <c r="K6538" s="339">
        <v>52224</v>
      </c>
      <c r="L6538" s="171" t="s">
        <v>836</v>
      </c>
      <c r="N6538" s="171" t="s">
        <v>772</v>
      </c>
      <c r="O6538" s="171" t="s">
        <v>770</v>
      </c>
      <c r="P6538" s="171" t="s">
        <v>771</v>
      </c>
    </row>
    <row r="6539" spans="11:16">
      <c r="K6539" s="339">
        <v>52225</v>
      </c>
      <c r="L6539" s="171" t="s">
        <v>837</v>
      </c>
      <c r="N6539" s="171" t="s">
        <v>772</v>
      </c>
      <c r="O6539" s="171" t="s">
        <v>770</v>
      </c>
      <c r="P6539" s="171" t="s">
        <v>771</v>
      </c>
    </row>
    <row r="6540" spans="11:16">
      <c r="K6540" s="339">
        <v>52226</v>
      </c>
      <c r="L6540" s="171" t="s">
        <v>838</v>
      </c>
      <c r="N6540" s="171" t="s">
        <v>772</v>
      </c>
      <c r="O6540" s="171" t="s">
        <v>770</v>
      </c>
      <c r="P6540" s="171" t="s">
        <v>771</v>
      </c>
    </row>
    <row r="6541" spans="11:16">
      <c r="K6541" s="339">
        <v>52227</v>
      </c>
      <c r="L6541" s="171" t="s">
        <v>839</v>
      </c>
      <c r="N6541" s="171" t="s">
        <v>772</v>
      </c>
      <c r="O6541" s="171" t="s">
        <v>770</v>
      </c>
      <c r="P6541" s="171" t="s">
        <v>771</v>
      </c>
    </row>
    <row r="6542" spans="11:16">
      <c r="K6542" s="339">
        <v>52228</v>
      </c>
      <c r="L6542" s="171" t="s">
        <v>840</v>
      </c>
      <c r="N6542" s="171" t="s">
        <v>772</v>
      </c>
      <c r="O6542" s="171" t="s">
        <v>770</v>
      </c>
      <c r="P6542" s="171" t="s">
        <v>771</v>
      </c>
    </row>
    <row r="6543" spans="11:16">
      <c r="K6543" s="339">
        <v>52229</v>
      </c>
      <c r="L6543" s="171" t="s">
        <v>833</v>
      </c>
      <c r="N6543" s="171" t="s">
        <v>771</v>
      </c>
      <c r="O6543" s="171" t="s">
        <v>772</v>
      </c>
      <c r="P6543" s="171" t="s">
        <v>770</v>
      </c>
    </row>
    <row r="6544" spans="11:16">
      <c r="K6544" s="339">
        <v>52230</v>
      </c>
      <c r="L6544" s="171" t="s">
        <v>835</v>
      </c>
      <c r="N6544" s="171" t="s">
        <v>771</v>
      </c>
      <c r="O6544" s="171" t="s">
        <v>772</v>
      </c>
      <c r="P6544" s="171" t="s">
        <v>770</v>
      </c>
    </row>
    <row r="6545" spans="11:16">
      <c r="K6545" s="339">
        <v>52231</v>
      </c>
      <c r="L6545" s="171" t="s">
        <v>836</v>
      </c>
      <c r="N6545" s="171" t="s">
        <v>771</v>
      </c>
      <c r="O6545" s="171" t="s">
        <v>772</v>
      </c>
      <c r="P6545" s="171" t="s">
        <v>770</v>
      </c>
    </row>
    <row r="6546" spans="11:16">
      <c r="K6546" s="339">
        <v>52232</v>
      </c>
      <c r="L6546" s="171" t="s">
        <v>837</v>
      </c>
      <c r="N6546" s="171" t="s">
        <v>771</v>
      </c>
      <c r="O6546" s="171" t="s">
        <v>772</v>
      </c>
      <c r="P6546" s="171" t="s">
        <v>770</v>
      </c>
    </row>
    <row r="6547" spans="11:16">
      <c r="K6547" s="339">
        <v>52233</v>
      </c>
      <c r="L6547" s="171" t="s">
        <v>838</v>
      </c>
      <c r="N6547" s="171" t="s">
        <v>771</v>
      </c>
      <c r="O6547" s="171" t="s">
        <v>772</v>
      </c>
      <c r="P6547" s="171" t="s">
        <v>770</v>
      </c>
    </row>
    <row r="6548" spans="11:16">
      <c r="K6548" s="339">
        <v>52234</v>
      </c>
      <c r="L6548" s="171" t="s">
        <v>839</v>
      </c>
      <c r="N6548" s="171" t="s">
        <v>771</v>
      </c>
      <c r="O6548" s="171" t="s">
        <v>772</v>
      </c>
      <c r="P6548" s="171" t="s">
        <v>770</v>
      </c>
    </row>
    <row r="6549" spans="11:16">
      <c r="K6549" s="339">
        <v>52235</v>
      </c>
      <c r="L6549" s="171" t="s">
        <v>840</v>
      </c>
      <c r="N6549" s="171" t="s">
        <v>771</v>
      </c>
      <c r="O6549" s="171" t="s">
        <v>772</v>
      </c>
      <c r="P6549" s="171" t="s">
        <v>770</v>
      </c>
    </row>
    <row r="6550" spans="11:16">
      <c r="K6550" s="339">
        <v>52236</v>
      </c>
      <c r="L6550" s="171" t="s">
        <v>833</v>
      </c>
      <c r="N6550" s="171" t="s">
        <v>770</v>
      </c>
      <c r="O6550" s="171" t="s">
        <v>771</v>
      </c>
      <c r="P6550" s="171" t="s">
        <v>772</v>
      </c>
    </row>
    <row r="6551" spans="11:16">
      <c r="K6551" s="339">
        <v>52237</v>
      </c>
      <c r="L6551" s="171" t="s">
        <v>835</v>
      </c>
      <c r="N6551" s="171" t="s">
        <v>770</v>
      </c>
      <c r="O6551" s="171" t="s">
        <v>771</v>
      </c>
      <c r="P6551" s="171" t="s">
        <v>772</v>
      </c>
    </row>
    <row r="6552" spans="11:16">
      <c r="K6552" s="339">
        <v>52238</v>
      </c>
      <c r="L6552" s="171" t="s">
        <v>836</v>
      </c>
      <c r="N6552" s="171" t="s">
        <v>770</v>
      </c>
      <c r="O6552" s="171" t="s">
        <v>771</v>
      </c>
      <c r="P6552" s="171" t="s">
        <v>772</v>
      </c>
    </row>
    <row r="6553" spans="11:16">
      <c r="K6553" s="339">
        <v>52239</v>
      </c>
      <c r="L6553" s="171" t="s">
        <v>837</v>
      </c>
      <c r="N6553" s="171" t="s">
        <v>770</v>
      </c>
      <c r="O6553" s="171" t="s">
        <v>771</v>
      </c>
      <c r="P6553" s="171" t="s">
        <v>772</v>
      </c>
    </row>
    <row r="6554" spans="11:16">
      <c r="K6554" s="339">
        <v>52240</v>
      </c>
      <c r="L6554" s="171" t="s">
        <v>838</v>
      </c>
      <c r="N6554" s="171" t="s">
        <v>770</v>
      </c>
      <c r="O6554" s="171" t="s">
        <v>771</v>
      </c>
      <c r="P6554" s="171" t="s">
        <v>772</v>
      </c>
    </row>
    <row r="6555" spans="11:16">
      <c r="K6555" s="339">
        <v>52241</v>
      </c>
      <c r="L6555" s="171" t="s">
        <v>839</v>
      </c>
      <c r="N6555" s="171" t="s">
        <v>770</v>
      </c>
      <c r="O6555" s="171" t="s">
        <v>771</v>
      </c>
      <c r="P6555" s="171" t="s">
        <v>772</v>
      </c>
    </row>
    <row r="6556" spans="11:16">
      <c r="K6556" s="339">
        <v>52242</v>
      </c>
      <c r="L6556" s="171" t="s">
        <v>840</v>
      </c>
      <c r="N6556" s="171" t="s">
        <v>770</v>
      </c>
      <c r="O6556" s="171" t="s">
        <v>771</v>
      </c>
      <c r="P6556" s="171" t="s">
        <v>772</v>
      </c>
    </row>
    <row r="6557" spans="11:16">
      <c r="K6557" s="339">
        <v>52243</v>
      </c>
      <c r="L6557" s="171" t="s">
        <v>833</v>
      </c>
      <c r="N6557" s="171" t="s">
        <v>772</v>
      </c>
      <c r="O6557" s="171" t="s">
        <v>770</v>
      </c>
      <c r="P6557" s="171" t="s">
        <v>771</v>
      </c>
    </row>
    <row r="6558" spans="11:16">
      <c r="K6558" s="339">
        <v>52244</v>
      </c>
      <c r="L6558" s="171" t="s">
        <v>835</v>
      </c>
      <c r="N6558" s="171" t="s">
        <v>772</v>
      </c>
      <c r="O6558" s="171" t="s">
        <v>770</v>
      </c>
      <c r="P6558" s="171" t="s">
        <v>771</v>
      </c>
    </row>
    <row r="6559" spans="11:16">
      <c r="K6559" s="339">
        <v>52245</v>
      </c>
      <c r="L6559" s="171" t="s">
        <v>836</v>
      </c>
      <c r="N6559" s="171" t="s">
        <v>772</v>
      </c>
      <c r="O6559" s="171" t="s">
        <v>770</v>
      </c>
      <c r="P6559" s="171" t="s">
        <v>771</v>
      </c>
    </row>
    <row r="6560" spans="11:16">
      <c r="K6560" s="339">
        <v>52246</v>
      </c>
      <c r="L6560" s="171" t="s">
        <v>837</v>
      </c>
      <c r="N6560" s="171" t="s">
        <v>772</v>
      </c>
      <c r="O6560" s="171" t="s">
        <v>770</v>
      </c>
      <c r="P6560" s="171" t="s">
        <v>771</v>
      </c>
    </row>
    <row r="6561" spans="11:16">
      <c r="K6561" s="339">
        <v>52247</v>
      </c>
      <c r="L6561" s="171" t="s">
        <v>838</v>
      </c>
      <c r="N6561" s="171" t="s">
        <v>772</v>
      </c>
      <c r="O6561" s="171" t="s">
        <v>770</v>
      </c>
      <c r="P6561" s="171" t="s">
        <v>771</v>
      </c>
    </row>
    <row r="6562" spans="11:16">
      <c r="K6562" s="339">
        <v>52248</v>
      </c>
      <c r="L6562" s="171" t="s">
        <v>839</v>
      </c>
      <c r="N6562" s="171" t="s">
        <v>772</v>
      </c>
      <c r="O6562" s="171" t="s">
        <v>770</v>
      </c>
      <c r="P6562" s="171" t="s">
        <v>771</v>
      </c>
    </row>
    <row r="6563" spans="11:16">
      <c r="K6563" s="339">
        <v>52249</v>
      </c>
      <c r="L6563" s="171" t="s">
        <v>840</v>
      </c>
      <c r="N6563" s="171" t="s">
        <v>772</v>
      </c>
      <c r="O6563" s="171" t="s">
        <v>770</v>
      </c>
      <c r="P6563" s="171" t="s">
        <v>771</v>
      </c>
    </row>
    <row r="6564" spans="11:16">
      <c r="K6564" s="339">
        <v>52250</v>
      </c>
      <c r="L6564" s="171" t="s">
        <v>833</v>
      </c>
      <c r="N6564" s="171" t="s">
        <v>771</v>
      </c>
      <c r="O6564" s="171" t="s">
        <v>772</v>
      </c>
      <c r="P6564" s="171" t="s">
        <v>770</v>
      </c>
    </row>
    <row r="6565" spans="11:16">
      <c r="K6565" s="339">
        <v>52251</v>
      </c>
      <c r="L6565" s="171" t="s">
        <v>835</v>
      </c>
      <c r="N6565" s="171" t="s">
        <v>771</v>
      </c>
      <c r="O6565" s="171" t="s">
        <v>772</v>
      </c>
      <c r="P6565" s="171" t="s">
        <v>770</v>
      </c>
    </row>
    <row r="6566" spans="11:16">
      <c r="K6566" s="339">
        <v>52252</v>
      </c>
      <c r="L6566" s="171" t="s">
        <v>836</v>
      </c>
      <c r="N6566" s="171" t="s">
        <v>771</v>
      </c>
      <c r="O6566" s="171" t="s">
        <v>772</v>
      </c>
      <c r="P6566" s="171" t="s">
        <v>770</v>
      </c>
    </row>
    <row r="6567" spans="11:16">
      <c r="K6567" s="339">
        <v>52253</v>
      </c>
      <c r="L6567" s="171" t="s">
        <v>837</v>
      </c>
      <c r="N6567" s="171" t="s">
        <v>771</v>
      </c>
      <c r="O6567" s="171" t="s">
        <v>772</v>
      </c>
      <c r="P6567" s="171" t="s">
        <v>770</v>
      </c>
    </row>
    <row r="6568" spans="11:16">
      <c r="K6568" s="339">
        <v>52254</v>
      </c>
      <c r="L6568" s="171" t="s">
        <v>838</v>
      </c>
      <c r="N6568" s="171" t="s">
        <v>771</v>
      </c>
      <c r="O6568" s="171" t="s">
        <v>772</v>
      </c>
      <c r="P6568" s="171" t="s">
        <v>770</v>
      </c>
    </row>
    <row r="6569" spans="11:16">
      <c r="K6569" s="339">
        <v>52255</v>
      </c>
      <c r="L6569" s="171" t="s">
        <v>839</v>
      </c>
      <c r="N6569" s="171" t="s">
        <v>771</v>
      </c>
      <c r="O6569" s="171" t="s">
        <v>772</v>
      </c>
      <c r="P6569" s="171" t="s">
        <v>770</v>
      </c>
    </row>
    <row r="6570" spans="11:16">
      <c r="K6570" s="339">
        <v>52256</v>
      </c>
      <c r="L6570" s="171" t="s">
        <v>840</v>
      </c>
      <c r="N6570" s="171" t="s">
        <v>771</v>
      </c>
      <c r="O6570" s="171" t="s">
        <v>772</v>
      </c>
      <c r="P6570" s="171" t="s">
        <v>770</v>
      </c>
    </row>
    <row r="6571" spans="11:16">
      <c r="K6571" s="339">
        <v>52257</v>
      </c>
      <c r="L6571" s="171" t="s">
        <v>833</v>
      </c>
      <c r="N6571" s="171" t="s">
        <v>770</v>
      </c>
      <c r="O6571" s="171" t="s">
        <v>771</v>
      </c>
      <c r="P6571" s="171" t="s">
        <v>772</v>
      </c>
    </row>
    <row r="6572" spans="11:16">
      <c r="K6572" s="339">
        <v>52258</v>
      </c>
      <c r="L6572" s="171" t="s">
        <v>835</v>
      </c>
      <c r="N6572" s="171" t="s">
        <v>770</v>
      </c>
      <c r="O6572" s="171" t="s">
        <v>771</v>
      </c>
      <c r="P6572" s="171" t="s">
        <v>772</v>
      </c>
    </row>
    <row r="6573" spans="11:16">
      <c r="K6573" s="339">
        <v>52259</v>
      </c>
      <c r="L6573" s="171" t="s">
        <v>836</v>
      </c>
      <c r="N6573" s="171" t="s">
        <v>770</v>
      </c>
      <c r="O6573" s="171" t="s">
        <v>771</v>
      </c>
      <c r="P6573" s="171" t="s">
        <v>772</v>
      </c>
    </row>
    <row r="6574" spans="11:16">
      <c r="K6574" s="339">
        <v>52260</v>
      </c>
      <c r="L6574" s="171" t="s">
        <v>837</v>
      </c>
      <c r="N6574" s="171" t="s">
        <v>770</v>
      </c>
      <c r="O6574" s="171" t="s">
        <v>771</v>
      </c>
      <c r="P6574" s="171" t="s">
        <v>772</v>
      </c>
    </row>
    <row r="6575" spans="11:16">
      <c r="K6575" s="339">
        <v>52261</v>
      </c>
      <c r="L6575" s="171" t="s">
        <v>838</v>
      </c>
      <c r="N6575" s="171" t="s">
        <v>770</v>
      </c>
      <c r="O6575" s="171" t="s">
        <v>771</v>
      </c>
      <c r="P6575" s="171" t="s">
        <v>772</v>
      </c>
    </row>
    <row r="6576" spans="11:16">
      <c r="K6576" s="339">
        <v>52262</v>
      </c>
      <c r="L6576" s="171" t="s">
        <v>839</v>
      </c>
      <c r="N6576" s="171" t="s">
        <v>770</v>
      </c>
      <c r="O6576" s="171" t="s">
        <v>771</v>
      </c>
      <c r="P6576" s="171" t="s">
        <v>772</v>
      </c>
    </row>
    <row r="6577" spans="11:16">
      <c r="K6577" s="339">
        <v>52263</v>
      </c>
      <c r="L6577" s="171" t="s">
        <v>840</v>
      </c>
      <c r="N6577" s="171" t="s">
        <v>770</v>
      </c>
      <c r="O6577" s="171" t="s">
        <v>771</v>
      </c>
      <c r="P6577" s="171" t="s">
        <v>772</v>
      </c>
    </row>
    <row r="6578" spans="11:16">
      <c r="K6578" s="339">
        <v>52264</v>
      </c>
      <c r="L6578" s="171" t="s">
        <v>833</v>
      </c>
      <c r="N6578" s="171" t="s">
        <v>772</v>
      </c>
      <c r="O6578" s="171" t="s">
        <v>770</v>
      </c>
      <c r="P6578" s="171" t="s">
        <v>771</v>
      </c>
    </row>
    <row r="6579" spans="11:16">
      <c r="K6579" s="339">
        <v>52265</v>
      </c>
      <c r="L6579" s="171" t="s">
        <v>835</v>
      </c>
      <c r="N6579" s="171" t="s">
        <v>772</v>
      </c>
      <c r="O6579" s="171" t="s">
        <v>770</v>
      </c>
      <c r="P6579" s="171" t="s">
        <v>771</v>
      </c>
    </row>
    <row r="6580" spans="11:16">
      <c r="K6580" s="339">
        <v>52266</v>
      </c>
      <c r="L6580" s="171" t="s">
        <v>836</v>
      </c>
      <c r="N6580" s="171" t="s">
        <v>772</v>
      </c>
      <c r="O6580" s="171" t="s">
        <v>770</v>
      </c>
      <c r="P6580" s="171" t="s">
        <v>771</v>
      </c>
    </row>
    <row r="6581" spans="11:16">
      <c r="K6581" s="339">
        <v>52267</v>
      </c>
      <c r="L6581" s="171" t="s">
        <v>837</v>
      </c>
      <c r="N6581" s="171" t="s">
        <v>772</v>
      </c>
      <c r="O6581" s="171" t="s">
        <v>770</v>
      </c>
      <c r="P6581" s="171" t="s">
        <v>771</v>
      </c>
    </row>
    <row r="6582" spans="11:16">
      <c r="K6582" s="339">
        <v>52268</v>
      </c>
      <c r="L6582" s="171" t="s">
        <v>838</v>
      </c>
      <c r="N6582" s="171" t="s">
        <v>772</v>
      </c>
      <c r="O6582" s="171" t="s">
        <v>770</v>
      </c>
      <c r="P6582" s="171" t="s">
        <v>771</v>
      </c>
    </row>
    <row r="6583" spans="11:16">
      <c r="K6583" s="339">
        <v>52269</v>
      </c>
      <c r="L6583" s="171" t="s">
        <v>839</v>
      </c>
      <c r="N6583" s="171" t="s">
        <v>772</v>
      </c>
      <c r="O6583" s="171" t="s">
        <v>770</v>
      </c>
      <c r="P6583" s="171" t="s">
        <v>771</v>
      </c>
    </row>
    <row r="6584" spans="11:16">
      <c r="K6584" s="339">
        <v>52270</v>
      </c>
      <c r="L6584" s="171" t="s">
        <v>840</v>
      </c>
      <c r="N6584" s="171" t="s">
        <v>772</v>
      </c>
      <c r="O6584" s="171" t="s">
        <v>770</v>
      </c>
      <c r="P6584" s="171" t="s">
        <v>771</v>
      </c>
    </row>
    <row r="6585" spans="11:16">
      <c r="K6585" s="339">
        <v>52271</v>
      </c>
      <c r="L6585" s="171" t="s">
        <v>833</v>
      </c>
      <c r="N6585" s="171" t="s">
        <v>771</v>
      </c>
      <c r="O6585" s="171" t="s">
        <v>772</v>
      </c>
      <c r="P6585" s="171" t="s">
        <v>770</v>
      </c>
    </row>
    <row r="6586" spans="11:16">
      <c r="K6586" s="339">
        <v>52272</v>
      </c>
      <c r="L6586" s="171" t="s">
        <v>835</v>
      </c>
      <c r="N6586" s="171" t="s">
        <v>771</v>
      </c>
      <c r="O6586" s="171" t="s">
        <v>772</v>
      </c>
      <c r="P6586" s="171" t="s">
        <v>770</v>
      </c>
    </row>
    <row r="6587" spans="11:16">
      <c r="K6587" s="339">
        <v>52273</v>
      </c>
      <c r="L6587" s="171" t="s">
        <v>836</v>
      </c>
      <c r="N6587" s="171" t="s">
        <v>771</v>
      </c>
      <c r="O6587" s="171" t="s">
        <v>772</v>
      </c>
      <c r="P6587" s="171" t="s">
        <v>770</v>
      </c>
    </row>
    <row r="6588" spans="11:16">
      <c r="K6588" s="339">
        <v>52274</v>
      </c>
      <c r="L6588" s="171" t="s">
        <v>837</v>
      </c>
      <c r="N6588" s="171" t="s">
        <v>771</v>
      </c>
      <c r="O6588" s="171" t="s">
        <v>772</v>
      </c>
      <c r="P6588" s="171" t="s">
        <v>770</v>
      </c>
    </row>
    <row r="6589" spans="11:16">
      <c r="K6589" s="339">
        <v>52275</v>
      </c>
      <c r="L6589" s="171" t="s">
        <v>838</v>
      </c>
      <c r="N6589" s="171" t="s">
        <v>771</v>
      </c>
      <c r="O6589" s="171" t="s">
        <v>772</v>
      </c>
      <c r="P6589" s="171" t="s">
        <v>770</v>
      </c>
    </row>
    <row r="6590" spans="11:16">
      <c r="K6590" s="339">
        <v>52276</v>
      </c>
      <c r="L6590" s="171" t="s">
        <v>839</v>
      </c>
      <c r="N6590" s="171" t="s">
        <v>771</v>
      </c>
      <c r="O6590" s="171" t="s">
        <v>772</v>
      </c>
      <c r="P6590" s="171" t="s">
        <v>770</v>
      </c>
    </row>
    <row r="6591" spans="11:16">
      <c r="K6591" s="339">
        <v>52277</v>
      </c>
      <c r="L6591" s="171" t="s">
        <v>840</v>
      </c>
      <c r="N6591" s="171" t="s">
        <v>771</v>
      </c>
      <c r="O6591" s="171" t="s">
        <v>772</v>
      </c>
      <c r="P6591" s="171" t="s">
        <v>770</v>
      </c>
    </row>
    <row r="6592" spans="11:16">
      <c r="K6592" s="339">
        <v>52278</v>
      </c>
      <c r="L6592" s="171" t="s">
        <v>833</v>
      </c>
      <c r="N6592" s="171" t="s">
        <v>770</v>
      </c>
      <c r="O6592" s="171" t="s">
        <v>771</v>
      </c>
      <c r="P6592" s="171" t="s">
        <v>772</v>
      </c>
    </row>
    <row r="6593" spans="11:16">
      <c r="K6593" s="339">
        <v>52279</v>
      </c>
      <c r="L6593" s="171" t="s">
        <v>835</v>
      </c>
      <c r="N6593" s="171" t="s">
        <v>770</v>
      </c>
      <c r="O6593" s="171" t="s">
        <v>771</v>
      </c>
      <c r="P6593" s="171" t="s">
        <v>772</v>
      </c>
    </row>
    <row r="6594" spans="11:16">
      <c r="K6594" s="339">
        <v>52280</v>
      </c>
      <c r="L6594" s="171" t="s">
        <v>836</v>
      </c>
      <c r="N6594" s="171" t="s">
        <v>770</v>
      </c>
      <c r="O6594" s="171" t="s">
        <v>771</v>
      </c>
      <c r="P6594" s="171" t="s">
        <v>772</v>
      </c>
    </row>
    <row r="6595" spans="11:16">
      <c r="K6595" s="339">
        <v>52281</v>
      </c>
      <c r="L6595" s="171" t="s">
        <v>837</v>
      </c>
      <c r="N6595" s="171" t="s">
        <v>770</v>
      </c>
      <c r="O6595" s="171" t="s">
        <v>771</v>
      </c>
      <c r="P6595" s="171" t="s">
        <v>772</v>
      </c>
    </row>
    <row r="6596" spans="11:16">
      <c r="K6596" s="339">
        <v>52282</v>
      </c>
      <c r="L6596" s="171" t="s">
        <v>838</v>
      </c>
      <c r="N6596" s="171" t="s">
        <v>770</v>
      </c>
      <c r="O6596" s="171" t="s">
        <v>771</v>
      </c>
      <c r="P6596" s="171" t="s">
        <v>772</v>
      </c>
    </row>
    <row r="6597" spans="11:16">
      <c r="K6597" s="339">
        <v>52283</v>
      </c>
      <c r="L6597" s="171" t="s">
        <v>839</v>
      </c>
      <c r="N6597" s="171" t="s">
        <v>770</v>
      </c>
      <c r="O6597" s="171" t="s">
        <v>771</v>
      </c>
      <c r="P6597" s="171" t="s">
        <v>772</v>
      </c>
    </row>
    <row r="6598" spans="11:16">
      <c r="K6598" s="339">
        <v>52284</v>
      </c>
      <c r="L6598" s="171" t="s">
        <v>840</v>
      </c>
      <c r="N6598" s="171" t="s">
        <v>770</v>
      </c>
      <c r="O6598" s="171" t="s">
        <v>771</v>
      </c>
      <c r="P6598" s="171" t="s">
        <v>772</v>
      </c>
    </row>
    <row r="6599" spans="11:16">
      <c r="K6599" s="339">
        <v>52285</v>
      </c>
      <c r="L6599" s="171" t="s">
        <v>833</v>
      </c>
      <c r="N6599" s="171" t="s">
        <v>772</v>
      </c>
      <c r="O6599" s="171" t="s">
        <v>770</v>
      </c>
      <c r="P6599" s="171" t="s">
        <v>771</v>
      </c>
    </row>
    <row r="6600" spans="11:16">
      <c r="K6600" s="339">
        <v>52286</v>
      </c>
      <c r="L6600" s="171" t="s">
        <v>835</v>
      </c>
      <c r="N6600" s="171" t="s">
        <v>772</v>
      </c>
      <c r="O6600" s="171" t="s">
        <v>770</v>
      </c>
      <c r="P6600" s="171" t="s">
        <v>771</v>
      </c>
    </row>
    <row r="6601" spans="11:16">
      <c r="K6601" s="339">
        <v>52287</v>
      </c>
      <c r="L6601" s="171" t="s">
        <v>836</v>
      </c>
      <c r="N6601" s="171" t="s">
        <v>772</v>
      </c>
      <c r="O6601" s="171" t="s">
        <v>770</v>
      </c>
      <c r="P6601" s="171" t="s">
        <v>771</v>
      </c>
    </row>
    <row r="6602" spans="11:16">
      <c r="K6602" s="339">
        <v>52288</v>
      </c>
      <c r="L6602" s="171" t="s">
        <v>837</v>
      </c>
      <c r="N6602" s="171" t="s">
        <v>772</v>
      </c>
      <c r="O6602" s="171" t="s">
        <v>770</v>
      </c>
      <c r="P6602" s="171" t="s">
        <v>771</v>
      </c>
    </row>
    <row r="6603" spans="11:16">
      <c r="K6603" s="339">
        <v>52289</v>
      </c>
      <c r="L6603" s="171" t="s">
        <v>838</v>
      </c>
      <c r="N6603" s="171" t="s">
        <v>772</v>
      </c>
      <c r="O6603" s="171" t="s">
        <v>770</v>
      </c>
      <c r="P6603" s="171" t="s">
        <v>771</v>
      </c>
    </row>
    <row r="6604" spans="11:16">
      <c r="K6604" s="339">
        <v>52290</v>
      </c>
      <c r="L6604" s="171" t="s">
        <v>839</v>
      </c>
      <c r="N6604" s="171" t="s">
        <v>772</v>
      </c>
      <c r="O6604" s="171" t="s">
        <v>770</v>
      </c>
      <c r="P6604" s="171" t="s">
        <v>771</v>
      </c>
    </row>
    <row r="6605" spans="11:16">
      <c r="K6605" s="339">
        <v>52291</v>
      </c>
      <c r="L6605" s="171" t="s">
        <v>840</v>
      </c>
      <c r="N6605" s="171" t="s">
        <v>772</v>
      </c>
      <c r="O6605" s="171" t="s">
        <v>770</v>
      </c>
      <c r="P6605" s="171" t="s">
        <v>771</v>
      </c>
    </row>
    <row r="6606" spans="11:16">
      <c r="K6606" s="339">
        <v>52292</v>
      </c>
      <c r="L6606" s="171" t="s">
        <v>833</v>
      </c>
      <c r="N6606" s="171" t="s">
        <v>771</v>
      </c>
      <c r="O6606" s="171" t="s">
        <v>772</v>
      </c>
      <c r="P6606" s="171" t="s">
        <v>770</v>
      </c>
    </row>
    <row r="6607" spans="11:16">
      <c r="K6607" s="339">
        <v>52293</v>
      </c>
      <c r="L6607" s="171" t="s">
        <v>835</v>
      </c>
      <c r="N6607" s="171" t="s">
        <v>771</v>
      </c>
      <c r="O6607" s="171" t="s">
        <v>772</v>
      </c>
      <c r="P6607" s="171" t="s">
        <v>770</v>
      </c>
    </row>
    <row r="6608" spans="11:16">
      <c r="K6608" s="339">
        <v>52294</v>
      </c>
      <c r="L6608" s="171" t="s">
        <v>836</v>
      </c>
      <c r="N6608" s="171" t="s">
        <v>771</v>
      </c>
      <c r="O6608" s="171" t="s">
        <v>772</v>
      </c>
      <c r="P6608" s="171" t="s">
        <v>770</v>
      </c>
    </row>
    <row r="6609" spans="11:16">
      <c r="K6609" s="339">
        <v>52295</v>
      </c>
      <c r="L6609" s="171" t="s">
        <v>837</v>
      </c>
      <c r="N6609" s="171" t="s">
        <v>771</v>
      </c>
      <c r="O6609" s="171" t="s">
        <v>772</v>
      </c>
      <c r="P6609" s="171" t="s">
        <v>770</v>
      </c>
    </row>
    <row r="6610" spans="11:16">
      <c r="K6610" s="339">
        <v>52296</v>
      </c>
      <c r="L6610" s="171" t="s">
        <v>838</v>
      </c>
      <c r="N6610" s="171" t="s">
        <v>771</v>
      </c>
      <c r="O6610" s="171" t="s">
        <v>772</v>
      </c>
      <c r="P6610" s="171" t="s">
        <v>770</v>
      </c>
    </row>
    <row r="6611" spans="11:16">
      <c r="K6611" s="339">
        <v>52297</v>
      </c>
      <c r="L6611" s="171" t="s">
        <v>839</v>
      </c>
      <c r="N6611" s="171" t="s">
        <v>771</v>
      </c>
      <c r="O6611" s="171" t="s">
        <v>772</v>
      </c>
      <c r="P6611" s="171" t="s">
        <v>770</v>
      </c>
    </row>
    <row r="6612" spans="11:16">
      <c r="K6612" s="339">
        <v>52298</v>
      </c>
      <c r="L6612" s="171" t="s">
        <v>840</v>
      </c>
      <c r="N6612" s="171" t="s">
        <v>771</v>
      </c>
      <c r="O6612" s="171" t="s">
        <v>772</v>
      </c>
      <c r="P6612" s="171" t="s">
        <v>770</v>
      </c>
    </row>
    <row r="6613" spans="11:16">
      <c r="K6613" s="339">
        <v>52299</v>
      </c>
      <c r="L6613" s="171" t="s">
        <v>833</v>
      </c>
      <c r="N6613" s="171" t="s">
        <v>770</v>
      </c>
      <c r="O6613" s="171" t="s">
        <v>771</v>
      </c>
      <c r="P6613" s="171" t="s">
        <v>772</v>
      </c>
    </row>
    <row r="6614" spans="11:16">
      <c r="K6614" s="339">
        <v>52300</v>
      </c>
      <c r="L6614" s="171" t="s">
        <v>835</v>
      </c>
      <c r="N6614" s="171" t="s">
        <v>770</v>
      </c>
      <c r="O6614" s="171" t="s">
        <v>771</v>
      </c>
      <c r="P6614" s="171" t="s">
        <v>772</v>
      </c>
    </row>
    <row r="6615" spans="11:16">
      <c r="K6615" s="339">
        <v>52301</v>
      </c>
      <c r="L6615" s="171" t="s">
        <v>836</v>
      </c>
      <c r="N6615" s="171" t="s">
        <v>770</v>
      </c>
      <c r="O6615" s="171" t="s">
        <v>771</v>
      </c>
      <c r="P6615" s="171" t="s">
        <v>772</v>
      </c>
    </row>
    <row r="6616" spans="11:16">
      <c r="K6616" s="339">
        <v>52302</v>
      </c>
      <c r="L6616" s="171" t="s">
        <v>837</v>
      </c>
      <c r="N6616" s="171" t="s">
        <v>770</v>
      </c>
      <c r="O6616" s="171" t="s">
        <v>771</v>
      </c>
      <c r="P6616" s="171" t="s">
        <v>772</v>
      </c>
    </row>
    <row r="6617" spans="11:16">
      <c r="K6617" s="339">
        <v>52303</v>
      </c>
      <c r="L6617" s="171" t="s">
        <v>838</v>
      </c>
      <c r="N6617" s="171" t="s">
        <v>770</v>
      </c>
      <c r="O6617" s="171" t="s">
        <v>771</v>
      </c>
      <c r="P6617" s="171" t="s">
        <v>772</v>
      </c>
    </row>
    <row r="6618" spans="11:16">
      <c r="K6618" s="339">
        <v>52304</v>
      </c>
      <c r="L6618" s="171" t="s">
        <v>839</v>
      </c>
      <c r="N6618" s="171" t="s">
        <v>770</v>
      </c>
      <c r="O6618" s="171" t="s">
        <v>771</v>
      </c>
      <c r="P6618" s="171" t="s">
        <v>772</v>
      </c>
    </row>
    <row r="6619" spans="11:16">
      <c r="K6619" s="339">
        <v>52305</v>
      </c>
      <c r="L6619" s="171" t="s">
        <v>840</v>
      </c>
      <c r="N6619" s="171" t="s">
        <v>770</v>
      </c>
      <c r="O6619" s="171" t="s">
        <v>771</v>
      </c>
      <c r="P6619" s="171" t="s">
        <v>772</v>
      </c>
    </row>
    <row r="6620" spans="11:16">
      <c r="K6620" s="339">
        <v>52306</v>
      </c>
      <c r="L6620" s="171" t="s">
        <v>833</v>
      </c>
      <c r="N6620" s="171" t="s">
        <v>772</v>
      </c>
      <c r="O6620" s="171" t="s">
        <v>770</v>
      </c>
      <c r="P6620" s="171" t="s">
        <v>771</v>
      </c>
    </row>
    <row r="6621" spans="11:16">
      <c r="K6621" s="339">
        <v>52307</v>
      </c>
      <c r="L6621" s="171" t="s">
        <v>835</v>
      </c>
      <c r="N6621" s="171" t="s">
        <v>772</v>
      </c>
      <c r="O6621" s="171" t="s">
        <v>770</v>
      </c>
      <c r="P6621" s="171" t="s">
        <v>771</v>
      </c>
    </row>
    <row r="6622" spans="11:16">
      <c r="K6622" s="339">
        <v>52308</v>
      </c>
      <c r="L6622" s="171" t="s">
        <v>836</v>
      </c>
      <c r="N6622" s="171" t="s">
        <v>772</v>
      </c>
      <c r="O6622" s="171" t="s">
        <v>770</v>
      </c>
      <c r="P6622" s="171" t="s">
        <v>771</v>
      </c>
    </row>
    <row r="6623" spans="11:16">
      <c r="K6623" s="339">
        <v>52309</v>
      </c>
      <c r="L6623" s="171" t="s">
        <v>837</v>
      </c>
      <c r="N6623" s="171" t="s">
        <v>772</v>
      </c>
      <c r="O6623" s="171" t="s">
        <v>770</v>
      </c>
      <c r="P6623" s="171" t="s">
        <v>771</v>
      </c>
    </row>
    <row r="6624" spans="11:16">
      <c r="K6624" s="339">
        <v>52310</v>
      </c>
      <c r="L6624" s="171" t="s">
        <v>838</v>
      </c>
      <c r="N6624" s="171" t="s">
        <v>772</v>
      </c>
      <c r="O6624" s="171" t="s">
        <v>770</v>
      </c>
      <c r="P6624" s="171" t="s">
        <v>771</v>
      </c>
    </row>
    <row r="6625" spans="11:16">
      <c r="K6625" s="339">
        <v>52311</v>
      </c>
      <c r="L6625" s="171" t="s">
        <v>839</v>
      </c>
      <c r="N6625" s="171" t="s">
        <v>772</v>
      </c>
      <c r="O6625" s="171" t="s">
        <v>770</v>
      </c>
      <c r="P6625" s="171" t="s">
        <v>771</v>
      </c>
    </row>
    <row r="6626" spans="11:16">
      <c r="K6626" s="339">
        <v>52312</v>
      </c>
      <c r="L6626" s="171" t="s">
        <v>840</v>
      </c>
      <c r="N6626" s="171" t="s">
        <v>772</v>
      </c>
      <c r="O6626" s="171" t="s">
        <v>770</v>
      </c>
      <c r="P6626" s="171" t="s">
        <v>771</v>
      </c>
    </row>
    <row r="6627" spans="11:16">
      <c r="K6627" s="339">
        <v>52313</v>
      </c>
      <c r="L6627" s="171" t="s">
        <v>833</v>
      </c>
      <c r="N6627" s="171" t="s">
        <v>771</v>
      </c>
      <c r="O6627" s="171" t="s">
        <v>772</v>
      </c>
      <c r="P6627" s="171" t="s">
        <v>770</v>
      </c>
    </row>
    <row r="6628" spans="11:16">
      <c r="K6628" s="339">
        <v>52314</v>
      </c>
      <c r="L6628" s="171" t="s">
        <v>835</v>
      </c>
      <c r="N6628" s="171" t="s">
        <v>771</v>
      </c>
      <c r="O6628" s="171" t="s">
        <v>772</v>
      </c>
      <c r="P6628" s="171" t="s">
        <v>770</v>
      </c>
    </row>
    <row r="6629" spans="11:16">
      <c r="K6629" s="339">
        <v>52315</v>
      </c>
      <c r="L6629" s="171" t="s">
        <v>836</v>
      </c>
      <c r="N6629" s="171" t="s">
        <v>771</v>
      </c>
      <c r="O6629" s="171" t="s">
        <v>772</v>
      </c>
      <c r="P6629" s="171" t="s">
        <v>770</v>
      </c>
    </row>
    <row r="6630" spans="11:16">
      <c r="K6630" s="339">
        <v>52316</v>
      </c>
      <c r="L6630" s="171" t="s">
        <v>837</v>
      </c>
      <c r="N6630" s="171" t="s">
        <v>771</v>
      </c>
      <c r="O6630" s="171" t="s">
        <v>772</v>
      </c>
      <c r="P6630" s="171" t="s">
        <v>770</v>
      </c>
    </row>
    <row r="6631" spans="11:16">
      <c r="K6631" s="339">
        <v>52317</v>
      </c>
      <c r="L6631" s="171" t="s">
        <v>838</v>
      </c>
      <c r="N6631" s="171" t="s">
        <v>771</v>
      </c>
      <c r="O6631" s="171" t="s">
        <v>772</v>
      </c>
      <c r="P6631" s="171" t="s">
        <v>770</v>
      </c>
    </row>
    <row r="6632" spans="11:16">
      <c r="K6632" s="339">
        <v>52318</v>
      </c>
      <c r="L6632" s="171" t="s">
        <v>839</v>
      </c>
      <c r="N6632" s="171" t="s">
        <v>771</v>
      </c>
      <c r="O6632" s="171" t="s">
        <v>772</v>
      </c>
      <c r="P6632" s="171" t="s">
        <v>770</v>
      </c>
    </row>
    <row r="6633" spans="11:16">
      <c r="K6633" s="339">
        <v>52319</v>
      </c>
      <c r="L6633" s="171" t="s">
        <v>840</v>
      </c>
      <c r="N6633" s="171" t="s">
        <v>771</v>
      </c>
      <c r="O6633" s="171" t="s">
        <v>772</v>
      </c>
      <c r="P6633" s="171" t="s">
        <v>770</v>
      </c>
    </row>
    <row r="6634" spans="11:16">
      <c r="K6634" s="339">
        <v>52320</v>
      </c>
      <c r="L6634" s="171" t="s">
        <v>833</v>
      </c>
      <c r="N6634" s="171" t="s">
        <v>770</v>
      </c>
      <c r="O6634" s="171" t="s">
        <v>771</v>
      </c>
      <c r="P6634" s="171" t="s">
        <v>772</v>
      </c>
    </row>
    <row r="6635" spans="11:16">
      <c r="K6635" s="339">
        <v>52321</v>
      </c>
      <c r="L6635" s="171" t="s">
        <v>835</v>
      </c>
      <c r="N6635" s="171" t="s">
        <v>770</v>
      </c>
      <c r="O6635" s="171" t="s">
        <v>771</v>
      </c>
      <c r="P6635" s="171" t="s">
        <v>772</v>
      </c>
    </row>
    <row r="6636" spans="11:16">
      <c r="K6636" s="339">
        <v>52322</v>
      </c>
      <c r="L6636" s="171" t="s">
        <v>836</v>
      </c>
      <c r="N6636" s="171" t="s">
        <v>770</v>
      </c>
      <c r="O6636" s="171" t="s">
        <v>771</v>
      </c>
      <c r="P6636" s="171" t="s">
        <v>772</v>
      </c>
    </row>
    <row r="6637" spans="11:16">
      <c r="K6637" s="339">
        <v>52323</v>
      </c>
      <c r="L6637" s="171" t="s">
        <v>837</v>
      </c>
      <c r="N6637" s="171" t="s">
        <v>770</v>
      </c>
      <c r="O6637" s="171" t="s">
        <v>771</v>
      </c>
      <c r="P6637" s="171" t="s">
        <v>772</v>
      </c>
    </row>
    <row r="6638" spans="11:16">
      <c r="K6638" s="339">
        <v>52324</v>
      </c>
      <c r="L6638" s="171" t="s">
        <v>838</v>
      </c>
      <c r="N6638" s="171" t="s">
        <v>770</v>
      </c>
      <c r="O6638" s="171" t="s">
        <v>771</v>
      </c>
      <c r="P6638" s="171" t="s">
        <v>772</v>
      </c>
    </row>
    <row r="6639" spans="11:16">
      <c r="K6639" s="339">
        <v>52325</v>
      </c>
      <c r="L6639" s="171" t="s">
        <v>839</v>
      </c>
      <c r="N6639" s="171" t="s">
        <v>770</v>
      </c>
      <c r="O6639" s="171" t="s">
        <v>771</v>
      </c>
      <c r="P6639" s="171" t="s">
        <v>772</v>
      </c>
    </row>
    <row r="6640" spans="11:16">
      <c r="K6640" s="339">
        <v>52326</v>
      </c>
      <c r="L6640" s="171" t="s">
        <v>840</v>
      </c>
      <c r="N6640" s="171" t="s">
        <v>770</v>
      </c>
      <c r="O6640" s="171" t="s">
        <v>771</v>
      </c>
      <c r="P6640" s="171" t="s">
        <v>772</v>
      </c>
    </row>
    <row r="6641" spans="11:16">
      <c r="K6641" s="339">
        <v>52327</v>
      </c>
      <c r="L6641" s="171" t="s">
        <v>833</v>
      </c>
      <c r="N6641" s="171" t="s">
        <v>772</v>
      </c>
      <c r="O6641" s="171" t="s">
        <v>770</v>
      </c>
      <c r="P6641" s="171" t="s">
        <v>771</v>
      </c>
    </row>
    <row r="6642" spans="11:16">
      <c r="K6642" s="339">
        <v>52328</v>
      </c>
      <c r="L6642" s="171" t="s">
        <v>835</v>
      </c>
      <c r="N6642" s="171" t="s">
        <v>772</v>
      </c>
      <c r="O6642" s="171" t="s">
        <v>770</v>
      </c>
      <c r="P6642" s="171" t="s">
        <v>771</v>
      </c>
    </row>
    <row r="6643" spans="11:16">
      <c r="K6643" s="339">
        <v>52329</v>
      </c>
      <c r="L6643" s="171" t="s">
        <v>836</v>
      </c>
      <c r="N6643" s="171" t="s">
        <v>772</v>
      </c>
      <c r="O6643" s="171" t="s">
        <v>770</v>
      </c>
      <c r="P6643" s="171" t="s">
        <v>771</v>
      </c>
    </row>
    <row r="6644" spans="11:16">
      <c r="K6644" s="339">
        <v>52330</v>
      </c>
      <c r="L6644" s="171" t="s">
        <v>837</v>
      </c>
      <c r="N6644" s="171" t="s">
        <v>772</v>
      </c>
      <c r="O6644" s="171" t="s">
        <v>770</v>
      </c>
      <c r="P6644" s="171" t="s">
        <v>771</v>
      </c>
    </row>
    <row r="6645" spans="11:16">
      <c r="K6645" s="339">
        <v>52331</v>
      </c>
      <c r="L6645" s="171" t="s">
        <v>838</v>
      </c>
      <c r="N6645" s="171" t="s">
        <v>772</v>
      </c>
      <c r="O6645" s="171" t="s">
        <v>770</v>
      </c>
      <c r="P6645" s="171" t="s">
        <v>771</v>
      </c>
    </row>
    <row r="6646" spans="11:16">
      <c r="K6646" s="339">
        <v>52332</v>
      </c>
      <c r="L6646" s="171" t="s">
        <v>839</v>
      </c>
      <c r="N6646" s="171" t="s">
        <v>772</v>
      </c>
      <c r="O6646" s="171" t="s">
        <v>770</v>
      </c>
      <c r="P6646" s="171" t="s">
        <v>771</v>
      </c>
    </row>
    <row r="6647" spans="11:16">
      <c r="K6647" s="339">
        <v>52333</v>
      </c>
      <c r="L6647" s="171" t="s">
        <v>840</v>
      </c>
      <c r="N6647" s="171" t="s">
        <v>772</v>
      </c>
      <c r="O6647" s="171" t="s">
        <v>770</v>
      </c>
      <c r="P6647" s="171" t="s">
        <v>771</v>
      </c>
    </row>
    <row r="6648" spans="11:16">
      <c r="K6648" s="339">
        <v>52334</v>
      </c>
      <c r="L6648" s="171" t="s">
        <v>833</v>
      </c>
      <c r="N6648" s="171" t="s">
        <v>771</v>
      </c>
      <c r="O6648" s="171" t="s">
        <v>772</v>
      </c>
      <c r="P6648" s="171" t="s">
        <v>770</v>
      </c>
    </row>
    <row r="6649" spans="11:16">
      <c r="K6649" s="339">
        <v>52335</v>
      </c>
      <c r="L6649" s="171" t="s">
        <v>835</v>
      </c>
      <c r="N6649" s="171" t="s">
        <v>771</v>
      </c>
      <c r="O6649" s="171" t="s">
        <v>772</v>
      </c>
      <c r="P6649" s="171" t="s">
        <v>770</v>
      </c>
    </row>
    <row r="6650" spans="11:16">
      <c r="K6650" s="339">
        <v>52336</v>
      </c>
      <c r="L6650" s="171" t="s">
        <v>836</v>
      </c>
      <c r="N6650" s="171" t="s">
        <v>771</v>
      </c>
      <c r="O6650" s="171" t="s">
        <v>772</v>
      </c>
      <c r="P6650" s="171" t="s">
        <v>770</v>
      </c>
    </row>
    <row r="6651" spans="11:16">
      <c r="K6651" s="339">
        <v>52337</v>
      </c>
      <c r="L6651" s="171" t="s">
        <v>837</v>
      </c>
      <c r="N6651" s="171" t="s">
        <v>771</v>
      </c>
      <c r="O6651" s="171" t="s">
        <v>772</v>
      </c>
      <c r="P6651" s="171" t="s">
        <v>770</v>
      </c>
    </row>
    <row r="6652" spans="11:16">
      <c r="K6652" s="339">
        <v>52338</v>
      </c>
      <c r="L6652" s="171" t="s">
        <v>838</v>
      </c>
      <c r="N6652" s="171" t="s">
        <v>771</v>
      </c>
      <c r="O6652" s="171" t="s">
        <v>772</v>
      </c>
      <c r="P6652" s="171" t="s">
        <v>770</v>
      </c>
    </row>
    <row r="6653" spans="11:16">
      <c r="K6653" s="339">
        <v>52339</v>
      </c>
      <c r="L6653" s="171" t="s">
        <v>839</v>
      </c>
      <c r="N6653" s="171" t="s">
        <v>771</v>
      </c>
      <c r="O6653" s="171" t="s">
        <v>772</v>
      </c>
      <c r="P6653" s="171" t="s">
        <v>770</v>
      </c>
    </row>
    <row r="6654" spans="11:16">
      <c r="K6654" s="339">
        <v>52340</v>
      </c>
      <c r="L6654" s="171" t="s">
        <v>840</v>
      </c>
      <c r="N6654" s="171" t="s">
        <v>771</v>
      </c>
      <c r="O6654" s="171" t="s">
        <v>772</v>
      </c>
      <c r="P6654" s="171" t="s">
        <v>770</v>
      </c>
    </row>
    <row r="6655" spans="11:16">
      <c r="K6655" s="339">
        <v>52341</v>
      </c>
      <c r="L6655" s="171" t="s">
        <v>833</v>
      </c>
      <c r="N6655" s="171" t="s">
        <v>770</v>
      </c>
      <c r="O6655" s="171" t="s">
        <v>771</v>
      </c>
      <c r="P6655" s="171" t="s">
        <v>772</v>
      </c>
    </row>
    <row r="6656" spans="11:16">
      <c r="K6656" s="339">
        <v>52342</v>
      </c>
      <c r="L6656" s="171" t="s">
        <v>835</v>
      </c>
      <c r="N6656" s="171" t="s">
        <v>770</v>
      </c>
      <c r="O6656" s="171" t="s">
        <v>771</v>
      </c>
      <c r="P6656" s="171" t="s">
        <v>772</v>
      </c>
    </row>
    <row r="6657" spans="11:16">
      <c r="K6657" s="339">
        <v>52343</v>
      </c>
      <c r="L6657" s="171" t="s">
        <v>836</v>
      </c>
      <c r="N6657" s="171" t="s">
        <v>770</v>
      </c>
      <c r="O6657" s="171" t="s">
        <v>771</v>
      </c>
      <c r="P6657" s="171" t="s">
        <v>772</v>
      </c>
    </row>
    <row r="6658" spans="11:16">
      <c r="K6658" s="339">
        <v>52344</v>
      </c>
      <c r="L6658" s="171" t="s">
        <v>837</v>
      </c>
      <c r="N6658" s="171" t="s">
        <v>770</v>
      </c>
      <c r="O6658" s="171" t="s">
        <v>771</v>
      </c>
      <c r="P6658" s="171" t="s">
        <v>772</v>
      </c>
    </row>
    <row r="6659" spans="11:16">
      <c r="K6659" s="339">
        <v>52345</v>
      </c>
      <c r="L6659" s="171" t="s">
        <v>838</v>
      </c>
      <c r="N6659" s="171" t="s">
        <v>770</v>
      </c>
      <c r="O6659" s="171" t="s">
        <v>771</v>
      </c>
      <c r="P6659" s="171" t="s">
        <v>772</v>
      </c>
    </row>
    <row r="6660" spans="11:16">
      <c r="K6660" s="339">
        <v>52346</v>
      </c>
      <c r="L6660" s="171" t="s">
        <v>839</v>
      </c>
      <c r="N6660" s="171" t="s">
        <v>770</v>
      </c>
      <c r="O6660" s="171" t="s">
        <v>771</v>
      </c>
      <c r="P6660" s="171" t="s">
        <v>772</v>
      </c>
    </row>
    <row r="6661" spans="11:16">
      <c r="K6661" s="339">
        <v>52347</v>
      </c>
      <c r="L6661" s="171" t="s">
        <v>840</v>
      </c>
      <c r="N6661" s="171" t="s">
        <v>770</v>
      </c>
      <c r="O6661" s="171" t="s">
        <v>771</v>
      </c>
      <c r="P6661" s="171" t="s">
        <v>772</v>
      </c>
    </row>
    <row r="6662" spans="11:16">
      <c r="K6662" s="339">
        <v>52348</v>
      </c>
      <c r="L6662" s="171" t="s">
        <v>833</v>
      </c>
      <c r="N6662" s="171" t="s">
        <v>772</v>
      </c>
      <c r="O6662" s="171" t="s">
        <v>770</v>
      </c>
      <c r="P6662" s="171" t="s">
        <v>771</v>
      </c>
    </row>
    <row r="6663" spans="11:16">
      <c r="K6663" s="339">
        <v>52349</v>
      </c>
      <c r="L6663" s="171" t="s">
        <v>835</v>
      </c>
      <c r="N6663" s="171" t="s">
        <v>772</v>
      </c>
      <c r="O6663" s="171" t="s">
        <v>770</v>
      </c>
      <c r="P6663" s="171" t="s">
        <v>771</v>
      </c>
    </row>
    <row r="6664" spans="11:16">
      <c r="K6664" s="339">
        <v>52350</v>
      </c>
      <c r="L6664" s="171" t="s">
        <v>836</v>
      </c>
      <c r="N6664" s="171" t="s">
        <v>772</v>
      </c>
      <c r="O6664" s="171" t="s">
        <v>770</v>
      </c>
      <c r="P6664" s="171" t="s">
        <v>771</v>
      </c>
    </row>
    <row r="6665" spans="11:16">
      <c r="K6665" s="339">
        <v>52351</v>
      </c>
      <c r="L6665" s="171" t="s">
        <v>837</v>
      </c>
      <c r="N6665" s="171" t="s">
        <v>772</v>
      </c>
      <c r="O6665" s="171" t="s">
        <v>770</v>
      </c>
      <c r="P6665" s="171" t="s">
        <v>771</v>
      </c>
    </row>
    <row r="6666" spans="11:16">
      <c r="K6666" s="339">
        <v>52352</v>
      </c>
      <c r="L6666" s="171" t="s">
        <v>838</v>
      </c>
      <c r="N6666" s="171" t="s">
        <v>772</v>
      </c>
      <c r="O6666" s="171" t="s">
        <v>770</v>
      </c>
      <c r="P6666" s="171" t="s">
        <v>771</v>
      </c>
    </row>
    <row r="6667" spans="11:16">
      <c r="K6667" s="339">
        <v>52353</v>
      </c>
      <c r="L6667" s="171" t="s">
        <v>839</v>
      </c>
      <c r="N6667" s="171" t="s">
        <v>772</v>
      </c>
      <c r="O6667" s="171" t="s">
        <v>770</v>
      </c>
      <c r="P6667" s="171" t="s">
        <v>771</v>
      </c>
    </row>
    <row r="6668" spans="11:16">
      <c r="K6668" s="339">
        <v>52354</v>
      </c>
      <c r="L6668" s="171" t="s">
        <v>840</v>
      </c>
      <c r="N6668" s="171" t="s">
        <v>772</v>
      </c>
      <c r="O6668" s="171" t="s">
        <v>770</v>
      </c>
      <c r="P6668" s="171" t="s">
        <v>771</v>
      </c>
    </row>
    <row r="6669" spans="11:16">
      <c r="K6669" s="339">
        <v>52355</v>
      </c>
      <c r="L6669" s="171" t="s">
        <v>833</v>
      </c>
      <c r="N6669" s="171" t="s">
        <v>771</v>
      </c>
      <c r="O6669" s="171" t="s">
        <v>772</v>
      </c>
      <c r="P6669" s="171" t="s">
        <v>770</v>
      </c>
    </row>
    <row r="6670" spans="11:16">
      <c r="K6670" s="339">
        <v>52356</v>
      </c>
      <c r="L6670" s="171" t="s">
        <v>835</v>
      </c>
      <c r="N6670" s="171" t="s">
        <v>771</v>
      </c>
      <c r="O6670" s="171" t="s">
        <v>772</v>
      </c>
      <c r="P6670" s="171" t="s">
        <v>770</v>
      </c>
    </row>
    <row r="6671" spans="11:16">
      <c r="K6671" s="339">
        <v>52357</v>
      </c>
      <c r="L6671" s="171" t="s">
        <v>836</v>
      </c>
      <c r="N6671" s="171" t="s">
        <v>771</v>
      </c>
      <c r="O6671" s="171" t="s">
        <v>772</v>
      </c>
      <c r="P6671" s="171" t="s">
        <v>770</v>
      </c>
    </row>
    <row r="6672" spans="11:16">
      <c r="K6672" s="339">
        <v>52358</v>
      </c>
      <c r="L6672" s="171" t="s">
        <v>837</v>
      </c>
      <c r="N6672" s="171" t="s">
        <v>771</v>
      </c>
      <c r="O6672" s="171" t="s">
        <v>772</v>
      </c>
      <c r="P6672" s="171" t="s">
        <v>770</v>
      </c>
    </row>
    <row r="6673" spans="11:16">
      <c r="K6673" s="339">
        <v>52359</v>
      </c>
      <c r="L6673" s="171" t="s">
        <v>838</v>
      </c>
      <c r="N6673" s="171" t="s">
        <v>771</v>
      </c>
      <c r="O6673" s="171" t="s">
        <v>772</v>
      </c>
      <c r="P6673" s="171" t="s">
        <v>770</v>
      </c>
    </row>
    <row r="6674" spans="11:16">
      <c r="K6674" s="339">
        <v>52360</v>
      </c>
      <c r="L6674" s="171" t="s">
        <v>839</v>
      </c>
      <c r="N6674" s="171" t="s">
        <v>771</v>
      </c>
      <c r="O6674" s="171" t="s">
        <v>772</v>
      </c>
      <c r="P6674" s="171" t="s">
        <v>770</v>
      </c>
    </row>
    <row r="6675" spans="11:16">
      <c r="K6675" s="339">
        <v>52361</v>
      </c>
      <c r="L6675" s="171" t="s">
        <v>840</v>
      </c>
      <c r="N6675" s="171" t="s">
        <v>771</v>
      </c>
      <c r="O6675" s="171" t="s">
        <v>772</v>
      </c>
      <c r="P6675" s="171" t="s">
        <v>770</v>
      </c>
    </row>
    <row r="6676" spans="11:16">
      <c r="K6676" s="339">
        <v>52362</v>
      </c>
      <c r="L6676" s="171" t="s">
        <v>833</v>
      </c>
      <c r="N6676" s="171" t="s">
        <v>770</v>
      </c>
      <c r="O6676" s="171" t="s">
        <v>771</v>
      </c>
      <c r="P6676" s="171" t="s">
        <v>772</v>
      </c>
    </row>
    <row r="6677" spans="11:16">
      <c r="K6677" s="339">
        <v>52363</v>
      </c>
      <c r="L6677" s="171" t="s">
        <v>835</v>
      </c>
      <c r="N6677" s="171" t="s">
        <v>770</v>
      </c>
      <c r="O6677" s="171" t="s">
        <v>771</v>
      </c>
      <c r="P6677" s="171" t="s">
        <v>772</v>
      </c>
    </row>
    <row r="6678" spans="11:16">
      <c r="K6678" s="339">
        <v>52364</v>
      </c>
      <c r="L6678" s="171" t="s">
        <v>836</v>
      </c>
      <c r="N6678" s="171" t="s">
        <v>770</v>
      </c>
      <c r="O6678" s="171" t="s">
        <v>771</v>
      </c>
      <c r="P6678" s="171" t="s">
        <v>772</v>
      </c>
    </row>
    <row r="6679" spans="11:16">
      <c r="K6679" s="339">
        <v>52365</v>
      </c>
      <c r="L6679" s="171" t="s">
        <v>837</v>
      </c>
      <c r="N6679" s="171" t="s">
        <v>770</v>
      </c>
      <c r="O6679" s="171" t="s">
        <v>771</v>
      </c>
      <c r="P6679" s="171" t="s">
        <v>772</v>
      </c>
    </row>
    <row r="6680" spans="11:16">
      <c r="K6680" s="339">
        <v>52366</v>
      </c>
      <c r="L6680" s="171" t="s">
        <v>838</v>
      </c>
      <c r="N6680" s="171" t="s">
        <v>770</v>
      </c>
      <c r="O6680" s="171" t="s">
        <v>771</v>
      </c>
      <c r="P6680" s="171" t="s">
        <v>772</v>
      </c>
    </row>
    <row r="6681" spans="11:16">
      <c r="K6681" s="339">
        <v>52367</v>
      </c>
      <c r="L6681" s="171" t="s">
        <v>839</v>
      </c>
      <c r="N6681" s="171" t="s">
        <v>770</v>
      </c>
      <c r="O6681" s="171" t="s">
        <v>771</v>
      </c>
      <c r="P6681" s="171" t="s">
        <v>772</v>
      </c>
    </row>
    <row r="6682" spans="11:16">
      <c r="K6682" s="339">
        <v>52368</v>
      </c>
      <c r="L6682" s="171" t="s">
        <v>840</v>
      </c>
      <c r="N6682" s="171" t="s">
        <v>770</v>
      </c>
      <c r="O6682" s="171" t="s">
        <v>771</v>
      </c>
      <c r="P6682" s="171" t="s">
        <v>772</v>
      </c>
    </row>
    <row r="6683" spans="11:16">
      <c r="K6683" s="339">
        <v>52369</v>
      </c>
      <c r="L6683" s="171" t="s">
        <v>833</v>
      </c>
      <c r="N6683" s="171" t="s">
        <v>772</v>
      </c>
      <c r="O6683" s="171" t="s">
        <v>770</v>
      </c>
      <c r="P6683" s="171" t="s">
        <v>771</v>
      </c>
    </row>
    <row r="6684" spans="11:16">
      <c r="K6684" s="339">
        <v>52370</v>
      </c>
      <c r="L6684" s="171" t="s">
        <v>835</v>
      </c>
      <c r="N6684" s="171" t="s">
        <v>772</v>
      </c>
      <c r="O6684" s="171" t="s">
        <v>770</v>
      </c>
      <c r="P6684" s="171" t="s">
        <v>771</v>
      </c>
    </row>
    <row r="6685" spans="11:16">
      <c r="K6685" s="339">
        <v>52371</v>
      </c>
      <c r="L6685" s="171" t="s">
        <v>836</v>
      </c>
      <c r="N6685" s="171" t="s">
        <v>772</v>
      </c>
      <c r="O6685" s="171" t="s">
        <v>770</v>
      </c>
      <c r="P6685" s="171" t="s">
        <v>771</v>
      </c>
    </row>
    <row r="6686" spans="11:16">
      <c r="K6686" s="339">
        <v>52372</v>
      </c>
      <c r="L6686" s="171" t="s">
        <v>837</v>
      </c>
      <c r="N6686" s="171" t="s">
        <v>772</v>
      </c>
      <c r="O6686" s="171" t="s">
        <v>770</v>
      </c>
      <c r="P6686" s="171" t="s">
        <v>771</v>
      </c>
    </row>
    <row r="6687" spans="11:16">
      <c r="K6687" s="339">
        <v>52373</v>
      </c>
      <c r="L6687" s="171" t="s">
        <v>838</v>
      </c>
      <c r="N6687" s="171" t="s">
        <v>772</v>
      </c>
      <c r="O6687" s="171" t="s">
        <v>770</v>
      </c>
      <c r="P6687" s="171" t="s">
        <v>771</v>
      </c>
    </row>
    <row r="6688" spans="11:16">
      <c r="K6688" s="339">
        <v>52374</v>
      </c>
      <c r="L6688" s="171" t="s">
        <v>839</v>
      </c>
      <c r="N6688" s="171" t="s">
        <v>772</v>
      </c>
      <c r="O6688" s="171" t="s">
        <v>770</v>
      </c>
      <c r="P6688" s="171" t="s">
        <v>771</v>
      </c>
    </row>
    <row r="6689" spans="11:16">
      <c r="K6689" s="339">
        <v>52375</v>
      </c>
      <c r="L6689" s="171" t="s">
        <v>840</v>
      </c>
      <c r="N6689" s="171" t="s">
        <v>772</v>
      </c>
      <c r="O6689" s="171" t="s">
        <v>770</v>
      </c>
      <c r="P6689" s="171" t="s">
        <v>771</v>
      </c>
    </row>
    <row r="6690" spans="11:16">
      <c r="K6690" s="339">
        <v>52376</v>
      </c>
      <c r="L6690" s="171" t="s">
        <v>833</v>
      </c>
      <c r="N6690" s="171" t="s">
        <v>771</v>
      </c>
      <c r="O6690" s="171" t="s">
        <v>772</v>
      </c>
      <c r="P6690" s="171" t="s">
        <v>770</v>
      </c>
    </row>
    <row r="6691" spans="11:16">
      <c r="K6691" s="339">
        <v>52377</v>
      </c>
      <c r="L6691" s="171" t="s">
        <v>835</v>
      </c>
      <c r="N6691" s="171" t="s">
        <v>771</v>
      </c>
      <c r="O6691" s="171" t="s">
        <v>772</v>
      </c>
      <c r="P6691" s="171" t="s">
        <v>770</v>
      </c>
    </row>
    <row r="6692" spans="11:16">
      <c r="K6692" s="339">
        <v>52378</v>
      </c>
      <c r="L6692" s="171" t="s">
        <v>836</v>
      </c>
      <c r="N6692" s="171" t="s">
        <v>771</v>
      </c>
      <c r="O6692" s="171" t="s">
        <v>772</v>
      </c>
      <c r="P6692" s="171" t="s">
        <v>770</v>
      </c>
    </row>
    <row r="6693" spans="11:16">
      <c r="K6693" s="339">
        <v>52379</v>
      </c>
      <c r="L6693" s="171" t="s">
        <v>837</v>
      </c>
      <c r="N6693" s="171" t="s">
        <v>771</v>
      </c>
      <c r="O6693" s="171" t="s">
        <v>772</v>
      </c>
      <c r="P6693" s="171" t="s">
        <v>770</v>
      </c>
    </row>
    <row r="6694" spans="11:16">
      <c r="K6694" s="339">
        <v>52380</v>
      </c>
      <c r="L6694" s="171" t="s">
        <v>838</v>
      </c>
      <c r="N6694" s="171" t="s">
        <v>771</v>
      </c>
      <c r="O6694" s="171" t="s">
        <v>772</v>
      </c>
      <c r="P6694" s="171" t="s">
        <v>770</v>
      </c>
    </row>
    <row r="6695" spans="11:16">
      <c r="K6695" s="339">
        <v>52381</v>
      </c>
      <c r="L6695" s="171" t="s">
        <v>839</v>
      </c>
      <c r="N6695" s="171" t="s">
        <v>771</v>
      </c>
      <c r="O6695" s="171" t="s">
        <v>772</v>
      </c>
      <c r="P6695" s="171" t="s">
        <v>770</v>
      </c>
    </row>
    <row r="6696" spans="11:16">
      <c r="K6696" s="339">
        <v>52382</v>
      </c>
      <c r="L6696" s="171" t="s">
        <v>840</v>
      </c>
      <c r="N6696" s="171" t="s">
        <v>771</v>
      </c>
      <c r="O6696" s="171" t="s">
        <v>772</v>
      </c>
      <c r="P6696" s="171" t="s">
        <v>770</v>
      </c>
    </row>
    <row r="6697" spans="11:16">
      <c r="K6697" s="339">
        <v>52383</v>
      </c>
      <c r="L6697" s="171" t="s">
        <v>833</v>
      </c>
      <c r="N6697" s="171" t="s">
        <v>770</v>
      </c>
      <c r="O6697" s="171" t="s">
        <v>771</v>
      </c>
      <c r="P6697" s="171" t="s">
        <v>772</v>
      </c>
    </row>
    <row r="6698" spans="11:16">
      <c r="K6698" s="339">
        <v>52384</v>
      </c>
      <c r="L6698" s="171" t="s">
        <v>835</v>
      </c>
      <c r="N6698" s="171" t="s">
        <v>770</v>
      </c>
      <c r="O6698" s="171" t="s">
        <v>771</v>
      </c>
      <c r="P6698" s="171" t="s">
        <v>772</v>
      </c>
    </row>
    <row r="6699" spans="11:16">
      <c r="K6699" s="339">
        <v>52385</v>
      </c>
      <c r="L6699" s="171" t="s">
        <v>836</v>
      </c>
      <c r="N6699" s="171" t="s">
        <v>770</v>
      </c>
      <c r="O6699" s="171" t="s">
        <v>771</v>
      </c>
      <c r="P6699" s="171" t="s">
        <v>772</v>
      </c>
    </row>
    <row r="6700" spans="11:16">
      <c r="K6700" s="339">
        <v>52386</v>
      </c>
      <c r="L6700" s="171" t="s">
        <v>837</v>
      </c>
      <c r="N6700" s="171" t="s">
        <v>770</v>
      </c>
      <c r="O6700" s="171" t="s">
        <v>771</v>
      </c>
      <c r="P6700" s="171" t="s">
        <v>772</v>
      </c>
    </row>
    <row r="6701" spans="11:16">
      <c r="K6701" s="339">
        <v>52387</v>
      </c>
      <c r="L6701" s="171" t="s">
        <v>838</v>
      </c>
      <c r="N6701" s="171" t="s">
        <v>770</v>
      </c>
      <c r="O6701" s="171" t="s">
        <v>771</v>
      </c>
      <c r="P6701" s="171" t="s">
        <v>772</v>
      </c>
    </row>
    <row r="6702" spans="11:16">
      <c r="K6702" s="339">
        <v>52388</v>
      </c>
      <c r="L6702" s="171" t="s">
        <v>839</v>
      </c>
      <c r="N6702" s="171" t="s">
        <v>770</v>
      </c>
      <c r="O6702" s="171" t="s">
        <v>771</v>
      </c>
      <c r="P6702" s="171" t="s">
        <v>772</v>
      </c>
    </row>
    <row r="6703" spans="11:16">
      <c r="K6703" s="339">
        <v>52389</v>
      </c>
      <c r="L6703" s="171" t="s">
        <v>840</v>
      </c>
      <c r="N6703" s="171" t="s">
        <v>770</v>
      </c>
      <c r="O6703" s="171" t="s">
        <v>771</v>
      </c>
      <c r="P6703" s="171" t="s">
        <v>772</v>
      </c>
    </row>
    <row r="6704" spans="11:16">
      <c r="K6704" s="339">
        <v>52390</v>
      </c>
      <c r="L6704" s="171" t="s">
        <v>833</v>
      </c>
      <c r="N6704" s="171" t="s">
        <v>772</v>
      </c>
      <c r="O6704" s="171" t="s">
        <v>770</v>
      </c>
      <c r="P6704" s="171" t="s">
        <v>771</v>
      </c>
    </row>
    <row r="6705" spans="11:16">
      <c r="K6705" s="339">
        <v>52391</v>
      </c>
      <c r="L6705" s="171" t="s">
        <v>835</v>
      </c>
      <c r="N6705" s="171" t="s">
        <v>772</v>
      </c>
      <c r="O6705" s="171" t="s">
        <v>770</v>
      </c>
      <c r="P6705" s="171" t="s">
        <v>771</v>
      </c>
    </row>
    <row r="6706" spans="11:16">
      <c r="K6706" s="339">
        <v>52392</v>
      </c>
      <c r="L6706" s="171" t="s">
        <v>836</v>
      </c>
      <c r="N6706" s="171" t="s">
        <v>772</v>
      </c>
      <c r="O6706" s="171" t="s">
        <v>770</v>
      </c>
      <c r="P6706" s="171" t="s">
        <v>771</v>
      </c>
    </row>
    <row r="6707" spans="11:16">
      <c r="K6707" s="339">
        <v>52393</v>
      </c>
      <c r="L6707" s="171" t="s">
        <v>837</v>
      </c>
      <c r="N6707" s="171" t="s">
        <v>772</v>
      </c>
      <c r="O6707" s="171" t="s">
        <v>770</v>
      </c>
      <c r="P6707" s="171" t="s">
        <v>771</v>
      </c>
    </row>
    <row r="6708" spans="11:16">
      <c r="K6708" s="339">
        <v>52394</v>
      </c>
      <c r="L6708" s="171" t="s">
        <v>838</v>
      </c>
      <c r="N6708" s="171" t="s">
        <v>772</v>
      </c>
      <c r="O6708" s="171" t="s">
        <v>770</v>
      </c>
      <c r="P6708" s="171" t="s">
        <v>771</v>
      </c>
    </row>
    <row r="6709" spans="11:16">
      <c r="K6709" s="339">
        <v>52395</v>
      </c>
      <c r="L6709" s="171" t="s">
        <v>839</v>
      </c>
      <c r="N6709" s="171" t="s">
        <v>772</v>
      </c>
      <c r="O6709" s="171" t="s">
        <v>770</v>
      </c>
      <c r="P6709" s="171" t="s">
        <v>771</v>
      </c>
    </row>
    <row r="6710" spans="11:16">
      <c r="K6710" s="339">
        <v>52396</v>
      </c>
      <c r="L6710" s="171" t="s">
        <v>840</v>
      </c>
      <c r="N6710" s="171" t="s">
        <v>772</v>
      </c>
      <c r="O6710" s="171" t="s">
        <v>770</v>
      </c>
      <c r="P6710" s="171" t="s">
        <v>771</v>
      </c>
    </row>
    <row r="6711" spans="11:16">
      <c r="K6711" s="339">
        <v>52397</v>
      </c>
      <c r="L6711" s="171" t="s">
        <v>833</v>
      </c>
      <c r="N6711" s="171" t="s">
        <v>771</v>
      </c>
      <c r="O6711" s="171" t="s">
        <v>772</v>
      </c>
      <c r="P6711" s="171" t="s">
        <v>770</v>
      </c>
    </row>
    <row r="6712" spans="11:16">
      <c r="K6712" s="339">
        <v>52398</v>
      </c>
      <c r="L6712" s="171" t="s">
        <v>835</v>
      </c>
      <c r="N6712" s="171" t="s">
        <v>771</v>
      </c>
      <c r="O6712" s="171" t="s">
        <v>772</v>
      </c>
      <c r="P6712" s="171" t="s">
        <v>770</v>
      </c>
    </row>
    <row r="6713" spans="11:16">
      <c r="K6713" s="339">
        <v>52399</v>
      </c>
      <c r="L6713" s="171" t="s">
        <v>836</v>
      </c>
      <c r="N6713" s="171" t="s">
        <v>771</v>
      </c>
      <c r="O6713" s="171" t="s">
        <v>772</v>
      </c>
      <c r="P6713" s="171" t="s">
        <v>770</v>
      </c>
    </row>
    <row r="6714" spans="11:16">
      <c r="K6714" s="339">
        <v>52400</v>
      </c>
      <c r="L6714" s="171" t="s">
        <v>837</v>
      </c>
      <c r="N6714" s="171" t="s">
        <v>771</v>
      </c>
      <c r="O6714" s="171" t="s">
        <v>772</v>
      </c>
      <c r="P6714" s="171" t="s">
        <v>770</v>
      </c>
    </row>
    <row r="6715" spans="11:16">
      <c r="K6715" s="339">
        <v>52401</v>
      </c>
      <c r="L6715" s="171" t="s">
        <v>838</v>
      </c>
      <c r="N6715" s="171" t="s">
        <v>771</v>
      </c>
      <c r="O6715" s="171" t="s">
        <v>772</v>
      </c>
      <c r="P6715" s="171" t="s">
        <v>770</v>
      </c>
    </row>
    <row r="6716" spans="11:16">
      <c r="K6716" s="339">
        <v>52402</v>
      </c>
      <c r="L6716" s="171" t="s">
        <v>839</v>
      </c>
      <c r="N6716" s="171" t="s">
        <v>771</v>
      </c>
      <c r="O6716" s="171" t="s">
        <v>772</v>
      </c>
      <c r="P6716" s="171" t="s">
        <v>770</v>
      </c>
    </row>
    <row r="6717" spans="11:16">
      <c r="K6717" s="339">
        <v>52403</v>
      </c>
      <c r="L6717" s="171" t="s">
        <v>840</v>
      </c>
      <c r="N6717" s="171" t="s">
        <v>771</v>
      </c>
      <c r="O6717" s="171" t="s">
        <v>772</v>
      </c>
      <c r="P6717" s="171" t="s">
        <v>770</v>
      </c>
    </row>
    <row r="6718" spans="11:16">
      <c r="K6718" s="339">
        <v>52404</v>
      </c>
      <c r="L6718" s="171" t="s">
        <v>833</v>
      </c>
      <c r="N6718" s="171" t="s">
        <v>770</v>
      </c>
      <c r="O6718" s="171" t="s">
        <v>771</v>
      </c>
      <c r="P6718" s="171" t="s">
        <v>772</v>
      </c>
    </row>
    <row r="6719" spans="11:16">
      <c r="K6719" s="339">
        <v>52405</v>
      </c>
      <c r="L6719" s="171" t="s">
        <v>835</v>
      </c>
      <c r="N6719" s="171" t="s">
        <v>770</v>
      </c>
      <c r="O6719" s="171" t="s">
        <v>771</v>
      </c>
      <c r="P6719" s="171" t="s">
        <v>772</v>
      </c>
    </row>
    <row r="6720" spans="11:16">
      <c r="K6720" s="339">
        <v>52406</v>
      </c>
      <c r="L6720" s="171" t="s">
        <v>836</v>
      </c>
      <c r="N6720" s="171" t="s">
        <v>770</v>
      </c>
      <c r="O6720" s="171" t="s">
        <v>771</v>
      </c>
      <c r="P6720" s="171" t="s">
        <v>772</v>
      </c>
    </row>
    <row r="6721" spans="11:16">
      <c r="K6721" s="339">
        <v>52407</v>
      </c>
      <c r="L6721" s="171" t="s">
        <v>837</v>
      </c>
      <c r="N6721" s="171" t="s">
        <v>770</v>
      </c>
      <c r="O6721" s="171" t="s">
        <v>771</v>
      </c>
      <c r="P6721" s="171" t="s">
        <v>772</v>
      </c>
    </row>
    <row r="6722" spans="11:16">
      <c r="K6722" s="339">
        <v>52408</v>
      </c>
      <c r="L6722" s="171" t="s">
        <v>838</v>
      </c>
      <c r="N6722" s="171" t="s">
        <v>770</v>
      </c>
      <c r="O6722" s="171" t="s">
        <v>771</v>
      </c>
      <c r="P6722" s="171" t="s">
        <v>772</v>
      </c>
    </row>
    <row r="6723" spans="11:16">
      <c r="K6723" s="339">
        <v>52409</v>
      </c>
      <c r="L6723" s="171" t="s">
        <v>839</v>
      </c>
      <c r="N6723" s="171" t="s">
        <v>770</v>
      </c>
      <c r="O6723" s="171" t="s">
        <v>771</v>
      </c>
      <c r="P6723" s="171" t="s">
        <v>772</v>
      </c>
    </row>
    <row r="6724" spans="11:16">
      <c r="K6724" s="339">
        <v>52410</v>
      </c>
      <c r="L6724" s="171" t="s">
        <v>840</v>
      </c>
      <c r="N6724" s="171" t="s">
        <v>770</v>
      </c>
      <c r="O6724" s="171" t="s">
        <v>771</v>
      </c>
      <c r="P6724" s="171" t="s">
        <v>772</v>
      </c>
    </row>
    <row r="6725" spans="11:16">
      <c r="K6725" s="339">
        <v>52411</v>
      </c>
      <c r="L6725" s="171" t="s">
        <v>833</v>
      </c>
      <c r="N6725" s="171" t="s">
        <v>772</v>
      </c>
      <c r="O6725" s="171" t="s">
        <v>770</v>
      </c>
      <c r="P6725" s="171" t="s">
        <v>771</v>
      </c>
    </row>
    <row r="6726" spans="11:16">
      <c r="K6726" s="339">
        <v>52412</v>
      </c>
      <c r="L6726" s="171" t="s">
        <v>835</v>
      </c>
      <c r="N6726" s="171" t="s">
        <v>772</v>
      </c>
      <c r="O6726" s="171" t="s">
        <v>770</v>
      </c>
      <c r="P6726" s="171" t="s">
        <v>771</v>
      </c>
    </row>
    <row r="6727" spans="11:16">
      <c r="K6727" s="339">
        <v>52413</v>
      </c>
      <c r="L6727" s="171" t="s">
        <v>836</v>
      </c>
      <c r="N6727" s="171" t="s">
        <v>772</v>
      </c>
      <c r="O6727" s="171" t="s">
        <v>770</v>
      </c>
      <c r="P6727" s="171" t="s">
        <v>771</v>
      </c>
    </row>
    <row r="6728" spans="11:16">
      <c r="K6728" s="339">
        <v>52414</v>
      </c>
      <c r="L6728" s="171" t="s">
        <v>837</v>
      </c>
      <c r="N6728" s="171" t="s">
        <v>772</v>
      </c>
      <c r="O6728" s="171" t="s">
        <v>770</v>
      </c>
      <c r="P6728" s="171" t="s">
        <v>771</v>
      </c>
    </row>
    <row r="6729" spans="11:16">
      <c r="K6729" s="339">
        <v>52415</v>
      </c>
      <c r="L6729" s="171" t="s">
        <v>838</v>
      </c>
      <c r="N6729" s="171" t="s">
        <v>772</v>
      </c>
      <c r="O6729" s="171" t="s">
        <v>770</v>
      </c>
      <c r="P6729" s="171" t="s">
        <v>771</v>
      </c>
    </row>
    <row r="6730" spans="11:16">
      <c r="K6730" s="339">
        <v>52416</v>
      </c>
      <c r="L6730" s="171" t="s">
        <v>839</v>
      </c>
      <c r="N6730" s="171" t="s">
        <v>772</v>
      </c>
      <c r="O6730" s="171" t="s">
        <v>770</v>
      </c>
      <c r="P6730" s="171" t="s">
        <v>771</v>
      </c>
    </row>
    <row r="6731" spans="11:16">
      <c r="K6731" s="339">
        <v>52417</v>
      </c>
      <c r="L6731" s="171" t="s">
        <v>840</v>
      </c>
      <c r="N6731" s="171" t="s">
        <v>772</v>
      </c>
      <c r="O6731" s="171" t="s">
        <v>770</v>
      </c>
      <c r="P6731" s="171" t="s">
        <v>771</v>
      </c>
    </row>
    <row r="6732" spans="11:16">
      <c r="K6732" s="339">
        <v>52418</v>
      </c>
      <c r="L6732" s="171" t="s">
        <v>833</v>
      </c>
      <c r="N6732" s="171" t="s">
        <v>771</v>
      </c>
      <c r="O6732" s="171" t="s">
        <v>772</v>
      </c>
      <c r="P6732" s="171" t="s">
        <v>770</v>
      </c>
    </row>
    <row r="6733" spans="11:16">
      <c r="K6733" s="339">
        <v>52419</v>
      </c>
      <c r="L6733" s="171" t="s">
        <v>835</v>
      </c>
      <c r="N6733" s="171" t="s">
        <v>771</v>
      </c>
      <c r="O6733" s="171" t="s">
        <v>772</v>
      </c>
      <c r="P6733" s="171" t="s">
        <v>770</v>
      </c>
    </row>
    <row r="6734" spans="11:16">
      <c r="K6734" s="339">
        <v>52420</v>
      </c>
      <c r="L6734" s="171" t="s">
        <v>836</v>
      </c>
      <c r="N6734" s="171" t="s">
        <v>771</v>
      </c>
      <c r="O6734" s="171" t="s">
        <v>772</v>
      </c>
      <c r="P6734" s="171" t="s">
        <v>770</v>
      </c>
    </row>
    <row r="6735" spans="11:16">
      <c r="K6735" s="339">
        <v>52421</v>
      </c>
      <c r="L6735" s="171" t="s">
        <v>837</v>
      </c>
      <c r="N6735" s="171" t="s">
        <v>771</v>
      </c>
      <c r="O6735" s="171" t="s">
        <v>772</v>
      </c>
      <c r="P6735" s="171" t="s">
        <v>770</v>
      </c>
    </row>
    <row r="6736" spans="11:16">
      <c r="K6736" s="339">
        <v>52422</v>
      </c>
      <c r="L6736" s="171" t="s">
        <v>838</v>
      </c>
      <c r="N6736" s="171" t="s">
        <v>771</v>
      </c>
      <c r="O6736" s="171" t="s">
        <v>772</v>
      </c>
      <c r="P6736" s="171" t="s">
        <v>770</v>
      </c>
    </row>
    <row r="6737" spans="11:16">
      <c r="K6737" s="339">
        <v>52423</v>
      </c>
      <c r="L6737" s="171" t="s">
        <v>839</v>
      </c>
      <c r="N6737" s="171" t="s">
        <v>771</v>
      </c>
      <c r="O6737" s="171" t="s">
        <v>772</v>
      </c>
      <c r="P6737" s="171" t="s">
        <v>770</v>
      </c>
    </row>
    <row r="6738" spans="11:16">
      <c r="K6738" s="339">
        <v>52424</v>
      </c>
      <c r="L6738" s="171" t="s">
        <v>840</v>
      </c>
      <c r="N6738" s="171" t="s">
        <v>771</v>
      </c>
      <c r="O6738" s="171" t="s">
        <v>772</v>
      </c>
      <c r="P6738" s="171" t="s">
        <v>770</v>
      </c>
    </row>
    <row r="6739" spans="11:16">
      <c r="K6739" s="339">
        <v>52425</v>
      </c>
      <c r="L6739" s="171" t="s">
        <v>833</v>
      </c>
      <c r="N6739" s="171" t="s">
        <v>770</v>
      </c>
      <c r="O6739" s="171" t="s">
        <v>771</v>
      </c>
      <c r="P6739" s="171" t="s">
        <v>772</v>
      </c>
    </row>
    <row r="6740" spans="11:16">
      <c r="K6740" s="339">
        <v>52426</v>
      </c>
      <c r="L6740" s="171" t="s">
        <v>835</v>
      </c>
      <c r="N6740" s="171" t="s">
        <v>770</v>
      </c>
      <c r="O6740" s="171" t="s">
        <v>771</v>
      </c>
      <c r="P6740" s="171" t="s">
        <v>772</v>
      </c>
    </row>
    <row r="6741" spans="11:16">
      <c r="K6741" s="339">
        <v>52427</v>
      </c>
      <c r="L6741" s="171" t="s">
        <v>836</v>
      </c>
      <c r="N6741" s="171" t="s">
        <v>770</v>
      </c>
      <c r="O6741" s="171" t="s">
        <v>771</v>
      </c>
      <c r="P6741" s="171" t="s">
        <v>772</v>
      </c>
    </row>
    <row r="6742" spans="11:16">
      <c r="K6742" s="339">
        <v>52428</v>
      </c>
      <c r="L6742" s="171" t="s">
        <v>837</v>
      </c>
      <c r="N6742" s="171" t="s">
        <v>770</v>
      </c>
      <c r="O6742" s="171" t="s">
        <v>771</v>
      </c>
      <c r="P6742" s="171" t="s">
        <v>772</v>
      </c>
    </row>
    <row r="6743" spans="11:16">
      <c r="K6743" s="339">
        <v>52429</v>
      </c>
      <c r="L6743" s="171" t="s">
        <v>838</v>
      </c>
      <c r="N6743" s="171" t="s">
        <v>770</v>
      </c>
      <c r="O6743" s="171" t="s">
        <v>771</v>
      </c>
      <c r="P6743" s="171" t="s">
        <v>772</v>
      </c>
    </row>
    <row r="6744" spans="11:16">
      <c r="K6744" s="339">
        <v>52430</v>
      </c>
      <c r="L6744" s="171" t="s">
        <v>839</v>
      </c>
      <c r="N6744" s="171" t="s">
        <v>770</v>
      </c>
      <c r="O6744" s="171" t="s">
        <v>771</v>
      </c>
      <c r="P6744" s="171" t="s">
        <v>772</v>
      </c>
    </row>
    <row r="6745" spans="11:16">
      <c r="K6745" s="339">
        <v>52431</v>
      </c>
      <c r="L6745" s="171" t="s">
        <v>840</v>
      </c>
      <c r="N6745" s="171" t="s">
        <v>770</v>
      </c>
      <c r="O6745" s="171" t="s">
        <v>771</v>
      </c>
      <c r="P6745" s="171" t="s">
        <v>772</v>
      </c>
    </row>
    <row r="6746" spans="11:16">
      <c r="K6746" s="339">
        <v>52432</v>
      </c>
      <c r="L6746" s="171" t="s">
        <v>833</v>
      </c>
      <c r="N6746" s="171" t="s">
        <v>772</v>
      </c>
      <c r="O6746" s="171" t="s">
        <v>770</v>
      </c>
      <c r="P6746" s="171" t="s">
        <v>771</v>
      </c>
    </row>
    <row r="6747" spans="11:16">
      <c r="K6747" s="339">
        <v>52433</v>
      </c>
      <c r="L6747" s="171" t="s">
        <v>835</v>
      </c>
      <c r="N6747" s="171" t="s">
        <v>772</v>
      </c>
      <c r="O6747" s="171" t="s">
        <v>770</v>
      </c>
      <c r="P6747" s="171" t="s">
        <v>771</v>
      </c>
    </row>
    <row r="6748" spans="11:16">
      <c r="K6748" s="339">
        <v>52434</v>
      </c>
      <c r="L6748" s="171" t="s">
        <v>836</v>
      </c>
      <c r="N6748" s="171" t="s">
        <v>772</v>
      </c>
      <c r="O6748" s="171" t="s">
        <v>770</v>
      </c>
      <c r="P6748" s="171" t="s">
        <v>771</v>
      </c>
    </row>
    <row r="6749" spans="11:16">
      <c r="K6749" s="339">
        <v>52435</v>
      </c>
      <c r="L6749" s="171" t="s">
        <v>837</v>
      </c>
      <c r="N6749" s="171" t="s">
        <v>772</v>
      </c>
      <c r="O6749" s="171" t="s">
        <v>770</v>
      </c>
      <c r="P6749" s="171" t="s">
        <v>771</v>
      </c>
    </row>
    <row r="6750" spans="11:16">
      <c r="K6750" s="339">
        <v>52436</v>
      </c>
      <c r="L6750" s="171" t="s">
        <v>838</v>
      </c>
      <c r="N6750" s="171" t="s">
        <v>772</v>
      </c>
      <c r="O6750" s="171" t="s">
        <v>770</v>
      </c>
      <c r="P6750" s="171" t="s">
        <v>771</v>
      </c>
    </row>
    <row r="6751" spans="11:16">
      <c r="K6751" s="339">
        <v>52437</v>
      </c>
      <c r="L6751" s="171" t="s">
        <v>839</v>
      </c>
      <c r="N6751" s="171" t="s">
        <v>772</v>
      </c>
      <c r="O6751" s="171" t="s">
        <v>770</v>
      </c>
      <c r="P6751" s="171" t="s">
        <v>771</v>
      </c>
    </row>
    <row r="6752" spans="11:16">
      <c r="K6752" s="339">
        <v>52438</v>
      </c>
      <c r="L6752" s="171" t="s">
        <v>840</v>
      </c>
      <c r="N6752" s="171" t="s">
        <v>772</v>
      </c>
      <c r="O6752" s="171" t="s">
        <v>770</v>
      </c>
      <c r="P6752" s="171" t="s">
        <v>771</v>
      </c>
    </row>
    <row r="6753" spans="11:16">
      <c r="K6753" s="339">
        <v>52439</v>
      </c>
      <c r="L6753" s="171" t="s">
        <v>833</v>
      </c>
      <c r="N6753" s="171" t="s">
        <v>771</v>
      </c>
      <c r="O6753" s="171" t="s">
        <v>772</v>
      </c>
      <c r="P6753" s="171" t="s">
        <v>770</v>
      </c>
    </row>
    <row r="6754" spans="11:16">
      <c r="K6754" s="339">
        <v>52440</v>
      </c>
      <c r="L6754" s="171" t="s">
        <v>835</v>
      </c>
      <c r="N6754" s="171" t="s">
        <v>771</v>
      </c>
      <c r="O6754" s="171" t="s">
        <v>772</v>
      </c>
      <c r="P6754" s="171" t="s">
        <v>770</v>
      </c>
    </row>
    <row r="6755" spans="11:16">
      <c r="K6755" s="339">
        <v>52441</v>
      </c>
      <c r="L6755" s="171" t="s">
        <v>836</v>
      </c>
      <c r="N6755" s="171" t="s">
        <v>771</v>
      </c>
      <c r="O6755" s="171" t="s">
        <v>772</v>
      </c>
      <c r="P6755" s="171" t="s">
        <v>770</v>
      </c>
    </row>
    <row r="6756" spans="11:16">
      <c r="K6756" s="339">
        <v>52442</v>
      </c>
      <c r="L6756" s="171" t="s">
        <v>837</v>
      </c>
      <c r="N6756" s="171" t="s">
        <v>771</v>
      </c>
      <c r="O6756" s="171" t="s">
        <v>772</v>
      </c>
      <c r="P6756" s="171" t="s">
        <v>770</v>
      </c>
    </row>
    <row r="6757" spans="11:16">
      <c r="K6757" s="339">
        <v>52443</v>
      </c>
      <c r="L6757" s="171" t="s">
        <v>838</v>
      </c>
      <c r="N6757" s="171" t="s">
        <v>771</v>
      </c>
      <c r="O6757" s="171" t="s">
        <v>772</v>
      </c>
      <c r="P6757" s="171" t="s">
        <v>770</v>
      </c>
    </row>
    <row r="6758" spans="11:16">
      <c r="K6758" s="339">
        <v>52444</v>
      </c>
      <c r="L6758" s="171" t="s">
        <v>839</v>
      </c>
      <c r="N6758" s="171" t="s">
        <v>771</v>
      </c>
      <c r="O6758" s="171" t="s">
        <v>772</v>
      </c>
      <c r="P6758" s="171" t="s">
        <v>770</v>
      </c>
    </row>
    <row r="6759" spans="11:16">
      <c r="K6759" s="339">
        <v>52445</v>
      </c>
      <c r="L6759" s="171" t="s">
        <v>840</v>
      </c>
      <c r="N6759" s="171" t="s">
        <v>771</v>
      </c>
      <c r="O6759" s="171" t="s">
        <v>772</v>
      </c>
      <c r="P6759" s="171" t="s">
        <v>770</v>
      </c>
    </row>
    <row r="6760" spans="11:16">
      <c r="K6760" s="339">
        <v>52446</v>
      </c>
      <c r="L6760" s="171" t="s">
        <v>833</v>
      </c>
      <c r="N6760" s="171" t="s">
        <v>770</v>
      </c>
      <c r="O6760" s="171" t="s">
        <v>771</v>
      </c>
      <c r="P6760" s="171" t="s">
        <v>772</v>
      </c>
    </row>
    <row r="6761" spans="11:16">
      <c r="K6761" s="339">
        <v>52447</v>
      </c>
      <c r="L6761" s="171" t="s">
        <v>835</v>
      </c>
      <c r="N6761" s="171" t="s">
        <v>770</v>
      </c>
      <c r="O6761" s="171" t="s">
        <v>771</v>
      </c>
      <c r="P6761" s="171" t="s">
        <v>772</v>
      </c>
    </row>
    <row r="6762" spans="11:16">
      <c r="K6762" s="339">
        <v>52448</v>
      </c>
      <c r="L6762" s="171" t="s">
        <v>836</v>
      </c>
      <c r="N6762" s="171" t="s">
        <v>770</v>
      </c>
      <c r="O6762" s="171" t="s">
        <v>771</v>
      </c>
      <c r="P6762" s="171" t="s">
        <v>772</v>
      </c>
    </row>
    <row r="6763" spans="11:16">
      <c r="K6763" s="339">
        <v>52449</v>
      </c>
      <c r="L6763" s="171" t="s">
        <v>837</v>
      </c>
      <c r="N6763" s="171" t="s">
        <v>770</v>
      </c>
      <c r="O6763" s="171" t="s">
        <v>771</v>
      </c>
      <c r="P6763" s="171" t="s">
        <v>772</v>
      </c>
    </row>
    <row r="6764" spans="11:16">
      <c r="K6764" s="339">
        <v>52450</v>
      </c>
      <c r="L6764" s="171" t="s">
        <v>838</v>
      </c>
      <c r="N6764" s="171" t="s">
        <v>770</v>
      </c>
      <c r="O6764" s="171" t="s">
        <v>771</v>
      </c>
      <c r="P6764" s="171" t="s">
        <v>772</v>
      </c>
    </row>
    <row r="6765" spans="11:16">
      <c r="K6765" s="339">
        <v>52451</v>
      </c>
      <c r="L6765" s="171" t="s">
        <v>839</v>
      </c>
      <c r="N6765" s="171" t="s">
        <v>770</v>
      </c>
      <c r="O6765" s="171" t="s">
        <v>771</v>
      </c>
      <c r="P6765" s="171" t="s">
        <v>772</v>
      </c>
    </row>
    <row r="6766" spans="11:16">
      <c r="K6766" s="339">
        <v>52452</v>
      </c>
      <c r="L6766" s="171" t="s">
        <v>840</v>
      </c>
      <c r="N6766" s="171" t="s">
        <v>770</v>
      </c>
      <c r="O6766" s="171" t="s">
        <v>771</v>
      </c>
      <c r="P6766" s="171" t="s">
        <v>772</v>
      </c>
    </row>
    <row r="6767" spans="11:16">
      <c r="K6767" s="339">
        <v>52453</v>
      </c>
      <c r="L6767" s="171" t="s">
        <v>833</v>
      </c>
      <c r="N6767" s="171" t="s">
        <v>772</v>
      </c>
      <c r="O6767" s="171" t="s">
        <v>770</v>
      </c>
      <c r="P6767" s="171" t="s">
        <v>771</v>
      </c>
    </row>
    <row r="6768" spans="11:16">
      <c r="K6768" s="339">
        <v>52454</v>
      </c>
      <c r="L6768" s="171" t="s">
        <v>835</v>
      </c>
      <c r="N6768" s="171" t="s">
        <v>772</v>
      </c>
      <c r="O6768" s="171" t="s">
        <v>770</v>
      </c>
      <c r="P6768" s="171" t="s">
        <v>771</v>
      </c>
    </row>
    <row r="6769" spans="11:16">
      <c r="K6769" s="339">
        <v>52455</v>
      </c>
      <c r="L6769" s="171" t="s">
        <v>836</v>
      </c>
      <c r="N6769" s="171" t="s">
        <v>772</v>
      </c>
      <c r="O6769" s="171" t="s">
        <v>770</v>
      </c>
      <c r="P6769" s="171" t="s">
        <v>771</v>
      </c>
    </row>
    <row r="6770" spans="11:16">
      <c r="K6770" s="339">
        <v>52456</v>
      </c>
      <c r="L6770" s="171" t="s">
        <v>837</v>
      </c>
      <c r="N6770" s="171" t="s">
        <v>772</v>
      </c>
      <c r="O6770" s="171" t="s">
        <v>770</v>
      </c>
      <c r="P6770" s="171" t="s">
        <v>771</v>
      </c>
    </row>
    <row r="6771" spans="11:16">
      <c r="K6771" s="339">
        <v>52457</v>
      </c>
      <c r="L6771" s="171" t="s">
        <v>838</v>
      </c>
      <c r="N6771" s="171" t="s">
        <v>772</v>
      </c>
      <c r="O6771" s="171" t="s">
        <v>770</v>
      </c>
      <c r="P6771" s="171" t="s">
        <v>771</v>
      </c>
    </row>
    <row r="6772" spans="11:16">
      <c r="K6772" s="339">
        <v>52458</v>
      </c>
      <c r="L6772" s="171" t="s">
        <v>839</v>
      </c>
      <c r="N6772" s="171" t="s">
        <v>772</v>
      </c>
      <c r="O6772" s="171" t="s">
        <v>770</v>
      </c>
      <c r="P6772" s="171" t="s">
        <v>771</v>
      </c>
    </row>
    <row r="6773" spans="11:16">
      <c r="K6773" s="339">
        <v>52459</v>
      </c>
      <c r="L6773" s="171" t="s">
        <v>840</v>
      </c>
      <c r="N6773" s="171" t="s">
        <v>772</v>
      </c>
      <c r="O6773" s="171" t="s">
        <v>770</v>
      </c>
      <c r="P6773" s="171" t="s">
        <v>771</v>
      </c>
    </row>
    <row r="6774" spans="11:16">
      <c r="K6774" s="339">
        <v>52460</v>
      </c>
      <c r="L6774" s="171" t="s">
        <v>833</v>
      </c>
      <c r="N6774" s="171" t="s">
        <v>771</v>
      </c>
      <c r="O6774" s="171" t="s">
        <v>772</v>
      </c>
      <c r="P6774" s="171" t="s">
        <v>770</v>
      </c>
    </row>
    <row r="6775" spans="11:16">
      <c r="K6775" s="339">
        <v>52461</v>
      </c>
      <c r="L6775" s="171" t="s">
        <v>835</v>
      </c>
      <c r="N6775" s="171" t="s">
        <v>771</v>
      </c>
      <c r="O6775" s="171" t="s">
        <v>772</v>
      </c>
      <c r="P6775" s="171" t="s">
        <v>770</v>
      </c>
    </row>
    <row r="6776" spans="11:16">
      <c r="K6776" s="339">
        <v>52462</v>
      </c>
      <c r="L6776" s="171" t="s">
        <v>836</v>
      </c>
      <c r="N6776" s="171" t="s">
        <v>771</v>
      </c>
      <c r="O6776" s="171" t="s">
        <v>772</v>
      </c>
      <c r="P6776" s="171" t="s">
        <v>770</v>
      </c>
    </row>
    <row r="6777" spans="11:16">
      <c r="K6777" s="339">
        <v>52463</v>
      </c>
      <c r="L6777" s="171" t="s">
        <v>837</v>
      </c>
      <c r="N6777" s="171" t="s">
        <v>771</v>
      </c>
      <c r="O6777" s="171" t="s">
        <v>772</v>
      </c>
      <c r="P6777" s="171" t="s">
        <v>770</v>
      </c>
    </row>
    <row r="6778" spans="11:16">
      <c r="K6778" s="339">
        <v>52464</v>
      </c>
      <c r="L6778" s="171" t="s">
        <v>838</v>
      </c>
      <c r="N6778" s="171" t="s">
        <v>771</v>
      </c>
      <c r="O6778" s="171" t="s">
        <v>772</v>
      </c>
      <c r="P6778" s="171" t="s">
        <v>770</v>
      </c>
    </row>
    <row r="6779" spans="11:16">
      <c r="K6779" s="339">
        <v>52465</v>
      </c>
      <c r="L6779" s="171" t="s">
        <v>839</v>
      </c>
      <c r="N6779" s="171" t="s">
        <v>771</v>
      </c>
      <c r="O6779" s="171" t="s">
        <v>772</v>
      </c>
      <c r="P6779" s="171" t="s">
        <v>770</v>
      </c>
    </row>
    <row r="6780" spans="11:16">
      <c r="K6780" s="339">
        <v>52466</v>
      </c>
      <c r="L6780" s="171" t="s">
        <v>840</v>
      </c>
      <c r="N6780" s="171" t="s">
        <v>771</v>
      </c>
      <c r="O6780" s="171" t="s">
        <v>772</v>
      </c>
      <c r="P6780" s="171" t="s">
        <v>770</v>
      </c>
    </row>
    <row r="6781" spans="11:16">
      <c r="K6781" s="339">
        <v>52467</v>
      </c>
      <c r="L6781" s="171" t="s">
        <v>833</v>
      </c>
      <c r="N6781" s="171" t="s">
        <v>770</v>
      </c>
      <c r="O6781" s="171" t="s">
        <v>771</v>
      </c>
      <c r="P6781" s="171" t="s">
        <v>772</v>
      </c>
    </row>
    <row r="6782" spans="11:16">
      <c r="K6782" s="339">
        <v>52468</v>
      </c>
      <c r="L6782" s="171" t="s">
        <v>835</v>
      </c>
      <c r="N6782" s="171" t="s">
        <v>770</v>
      </c>
      <c r="O6782" s="171" t="s">
        <v>771</v>
      </c>
      <c r="P6782" s="171" t="s">
        <v>772</v>
      </c>
    </row>
    <row r="6783" spans="11:16">
      <c r="K6783" s="339">
        <v>52469</v>
      </c>
      <c r="L6783" s="171" t="s">
        <v>836</v>
      </c>
      <c r="N6783" s="171" t="s">
        <v>770</v>
      </c>
      <c r="O6783" s="171" t="s">
        <v>771</v>
      </c>
      <c r="P6783" s="171" t="s">
        <v>772</v>
      </c>
    </row>
    <row r="6784" spans="11:16">
      <c r="K6784" s="339">
        <v>52470</v>
      </c>
      <c r="L6784" s="171" t="s">
        <v>837</v>
      </c>
      <c r="N6784" s="171" t="s">
        <v>770</v>
      </c>
      <c r="O6784" s="171" t="s">
        <v>771</v>
      </c>
      <c r="P6784" s="171" t="s">
        <v>772</v>
      </c>
    </row>
    <row r="6785" spans="11:16">
      <c r="K6785" s="339">
        <v>52471</v>
      </c>
      <c r="L6785" s="171" t="s">
        <v>838</v>
      </c>
      <c r="N6785" s="171" t="s">
        <v>770</v>
      </c>
      <c r="O6785" s="171" t="s">
        <v>771</v>
      </c>
      <c r="P6785" s="171" t="s">
        <v>772</v>
      </c>
    </row>
    <row r="6786" spans="11:16">
      <c r="K6786" s="339">
        <v>52472</v>
      </c>
      <c r="L6786" s="171" t="s">
        <v>839</v>
      </c>
      <c r="N6786" s="171" t="s">
        <v>770</v>
      </c>
      <c r="O6786" s="171" t="s">
        <v>771</v>
      </c>
      <c r="P6786" s="171" t="s">
        <v>772</v>
      </c>
    </row>
    <row r="6787" spans="11:16">
      <c r="K6787" s="339">
        <v>52473</v>
      </c>
      <c r="L6787" s="171" t="s">
        <v>840</v>
      </c>
      <c r="N6787" s="171" t="s">
        <v>770</v>
      </c>
      <c r="O6787" s="171" t="s">
        <v>771</v>
      </c>
      <c r="P6787" s="171" t="s">
        <v>772</v>
      </c>
    </row>
    <row r="6788" spans="11:16">
      <c r="K6788" s="339">
        <v>52474</v>
      </c>
      <c r="L6788" s="171" t="s">
        <v>833</v>
      </c>
      <c r="N6788" s="171" t="s">
        <v>772</v>
      </c>
      <c r="O6788" s="171" t="s">
        <v>770</v>
      </c>
      <c r="P6788" s="171" t="s">
        <v>771</v>
      </c>
    </row>
    <row r="6789" spans="11:16">
      <c r="K6789" s="339">
        <v>52475</v>
      </c>
      <c r="L6789" s="171" t="s">
        <v>835</v>
      </c>
      <c r="N6789" s="171" t="s">
        <v>772</v>
      </c>
      <c r="O6789" s="171" t="s">
        <v>770</v>
      </c>
      <c r="P6789" s="171" t="s">
        <v>771</v>
      </c>
    </row>
    <row r="6790" spans="11:16">
      <c r="K6790" s="339">
        <v>52476</v>
      </c>
      <c r="L6790" s="171" t="s">
        <v>836</v>
      </c>
      <c r="N6790" s="171" t="s">
        <v>772</v>
      </c>
      <c r="O6790" s="171" t="s">
        <v>770</v>
      </c>
      <c r="P6790" s="171" t="s">
        <v>771</v>
      </c>
    </row>
    <row r="6791" spans="11:16">
      <c r="K6791" s="339">
        <v>52477</v>
      </c>
      <c r="L6791" s="171" t="s">
        <v>837</v>
      </c>
      <c r="N6791" s="171" t="s">
        <v>772</v>
      </c>
      <c r="O6791" s="171" t="s">
        <v>770</v>
      </c>
      <c r="P6791" s="171" t="s">
        <v>771</v>
      </c>
    </row>
    <row r="6792" spans="11:16">
      <c r="K6792" s="339">
        <v>52478</v>
      </c>
      <c r="L6792" s="171" t="s">
        <v>838</v>
      </c>
      <c r="N6792" s="171" t="s">
        <v>772</v>
      </c>
      <c r="O6792" s="171" t="s">
        <v>770</v>
      </c>
      <c r="P6792" s="171" t="s">
        <v>771</v>
      </c>
    </row>
    <row r="6793" spans="11:16">
      <c r="K6793" s="339">
        <v>52479</v>
      </c>
      <c r="L6793" s="171" t="s">
        <v>839</v>
      </c>
      <c r="N6793" s="171" t="s">
        <v>772</v>
      </c>
      <c r="O6793" s="171" t="s">
        <v>770</v>
      </c>
      <c r="P6793" s="171" t="s">
        <v>771</v>
      </c>
    </row>
    <row r="6794" spans="11:16">
      <c r="K6794" s="339">
        <v>52480</v>
      </c>
      <c r="L6794" s="171" t="s">
        <v>840</v>
      </c>
      <c r="N6794" s="171" t="s">
        <v>772</v>
      </c>
      <c r="O6794" s="171" t="s">
        <v>770</v>
      </c>
      <c r="P6794" s="171" t="s">
        <v>771</v>
      </c>
    </row>
    <row r="6795" spans="11:16">
      <c r="K6795" s="339">
        <v>52481</v>
      </c>
      <c r="L6795" s="171" t="s">
        <v>833</v>
      </c>
      <c r="N6795" s="171" t="s">
        <v>771</v>
      </c>
      <c r="O6795" s="171" t="s">
        <v>772</v>
      </c>
      <c r="P6795" s="171" t="s">
        <v>770</v>
      </c>
    </row>
    <row r="6796" spans="11:16">
      <c r="K6796" s="339">
        <v>52482</v>
      </c>
      <c r="L6796" s="171" t="s">
        <v>835</v>
      </c>
      <c r="N6796" s="171" t="s">
        <v>771</v>
      </c>
      <c r="O6796" s="171" t="s">
        <v>772</v>
      </c>
      <c r="P6796" s="171" t="s">
        <v>770</v>
      </c>
    </row>
    <row r="6797" spans="11:16">
      <c r="K6797" s="339">
        <v>52483</v>
      </c>
      <c r="L6797" s="171" t="s">
        <v>836</v>
      </c>
      <c r="N6797" s="171" t="s">
        <v>771</v>
      </c>
      <c r="O6797" s="171" t="s">
        <v>772</v>
      </c>
      <c r="P6797" s="171" t="s">
        <v>770</v>
      </c>
    </row>
    <row r="6798" spans="11:16">
      <c r="K6798" s="339">
        <v>52484</v>
      </c>
      <c r="L6798" s="171" t="s">
        <v>837</v>
      </c>
      <c r="N6798" s="171" t="s">
        <v>771</v>
      </c>
      <c r="O6798" s="171" t="s">
        <v>772</v>
      </c>
      <c r="P6798" s="171" t="s">
        <v>770</v>
      </c>
    </row>
    <row r="6799" spans="11:16">
      <c r="K6799" s="339">
        <v>52485</v>
      </c>
      <c r="L6799" s="171" t="s">
        <v>838</v>
      </c>
      <c r="N6799" s="171" t="s">
        <v>771</v>
      </c>
      <c r="O6799" s="171" t="s">
        <v>772</v>
      </c>
      <c r="P6799" s="171" t="s">
        <v>770</v>
      </c>
    </row>
    <row r="6800" spans="11:16">
      <c r="K6800" s="339">
        <v>52486</v>
      </c>
      <c r="L6800" s="171" t="s">
        <v>839</v>
      </c>
      <c r="N6800" s="171" t="s">
        <v>771</v>
      </c>
      <c r="O6800" s="171" t="s">
        <v>772</v>
      </c>
      <c r="P6800" s="171" t="s">
        <v>770</v>
      </c>
    </row>
    <row r="6801" spans="11:16">
      <c r="K6801" s="339">
        <v>52487</v>
      </c>
      <c r="L6801" s="171" t="s">
        <v>840</v>
      </c>
      <c r="N6801" s="171" t="s">
        <v>771</v>
      </c>
      <c r="O6801" s="171" t="s">
        <v>772</v>
      </c>
      <c r="P6801" s="171" t="s">
        <v>770</v>
      </c>
    </row>
    <row r="6802" spans="11:16">
      <c r="K6802" s="339">
        <v>52488</v>
      </c>
      <c r="L6802" s="171" t="s">
        <v>833</v>
      </c>
      <c r="N6802" s="171" t="s">
        <v>770</v>
      </c>
      <c r="O6802" s="171" t="s">
        <v>771</v>
      </c>
      <c r="P6802" s="171" t="s">
        <v>772</v>
      </c>
    </row>
    <row r="6803" spans="11:16">
      <c r="K6803" s="339">
        <v>52489</v>
      </c>
      <c r="L6803" s="171" t="s">
        <v>835</v>
      </c>
      <c r="N6803" s="171" t="s">
        <v>770</v>
      </c>
      <c r="O6803" s="171" t="s">
        <v>771</v>
      </c>
      <c r="P6803" s="171" t="s">
        <v>772</v>
      </c>
    </row>
    <row r="6804" spans="11:16">
      <c r="K6804" s="339">
        <v>52490</v>
      </c>
      <c r="L6804" s="171" t="s">
        <v>836</v>
      </c>
      <c r="N6804" s="171" t="s">
        <v>770</v>
      </c>
      <c r="O6804" s="171" t="s">
        <v>771</v>
      </c>
      <c r="P6804" s="171" t="s">
        <v>772</v>
      </c>
    </row>
    <row r="6805" spans="11:16">
      <c r="K6805" s="339">
        <v>52491</v>
      </c>
      <c r="L6805" s="171" t="s">
        <v>837</v>
      </c>
      <c r="N6805" s="171" t="s">
        <v>770</v>
      </c>
      <c r="O6805" s="171" t="s">
        <v>771</v>
      </c>
      <c r="P6805" s="171" t="s">
        <v>772</v>
      </c>
    </row>
    <row r="6806" spans="11:16">
      <c r="K6806" s="339">
        <v>52492</v>
      </c>
      <c r="L6806" s="171" t="s">
        <v>838</v>
      </c>
      <c r="N6806" s="171" t="s">
        <v>770</v>
      </c>
      <c r="O6806" s="171" t="s">
        <v>771</v>
      </c>
      <c r="P6806" s="171" t="s">
        <v>772</v>
      </c>
    </row>
    <row r="6807" spans="11:16">
      <c r="K6807" s="339">
        <v>52493</v>
      </c>
      <c r="L6807" s="171" t="s">
        <v>839</v>
      </c>
      <c r="N6807" s="171" t="s">
        <v>770</v>
      </c>
      <c r="O6807" s="171" t="s">
        <v>771</v>
      </c>
      <c r="P6807" s="171" t="s">
        <v>772</v>
      </c>
    </row>
    <row r="6808" spans="11:16">
      <c r="K6808" s="339">
        <v>52494</v>
      </c>
      <c r="L6808" s="171" t="s">
        <v>840</v>
      </c>
      <c r="N6808" s="171" t="s">
        <v>770</v>
      </c>
      <c r="O6808" s="171" t="s">
        <v>771</v>
      </c>
      <c r="P6808" s="171" t="s">
        <v>772</v>
      </c>
    </row>
    <row r="6809" spans="11:16">
      <c r="K6809" s="339">
        <v>52495</v>
      </c>
      <c r="L6809" s="171" t="s">
        <v>833</v>
      </c>
      <c r="N6809" s="171" t="s">
        <v>772</v>
      </c>
      <c r="O6809" s="171" t="s">
        <v>770</v>
      </c>
      <c r="P6809" s="171" t="s">
        <v>771</v>
      </c>
    </row>
    <row r="6810" spans="11:16">
      <c r="K6810" s="339">
        <v>52496</v>
      </c>
      <c r="L6810" s="171" t="s">
        <v>835</v>
      </c>
      <c r="N6810" s="171" t="s">
        <v>772</v>
      </c>
      <c r="O6810" s="171" t="s">
        <v>770</v>
      </c>
      <c r="P6810" s="171" t="s">
        <v>771</v>
      </c>
    </row>
    <row r="6811" spans="11:16">
      <c r="K6811" s="339">
        <v>52497</v>
      </c>
      <c r="L6811" s="171" t="s">
        <v>836</v>
      </c>
      <c r="N6811" s="171" t="s">
        <v>772</v>
      </c>
      <c r="O6811" s="171" t="s">
        <v>770</v>
      </c>
      <c r="P6811" s="171" t="s">
        <v>771</v>
      </c>
    </row>
    <row r="6812" spans="11:16">
      <c r="K6812" s="339">
        <v>52498</v>
      </c>
      <c r="L6812" s="171" t="s">
        <v>837</v>
      </c>
      <c r="N6812" s="171" t="s">
        <v>772</v>
      </c>
      <c r="O6812" s="171" t="s">
        <v>770</v>
      </c>
      <c r="P6812" s="171" t="s">
        <v>771</v>
      </c>
    </row>
    <row r="6813" spans="11:16">
      <c r="K6813" s="339">
        <v>52499</v>
      </c>
      <c r="L6813" s="171" t="s">
        <v>838</v>
      </c>
      <c r="N6813" s="171" t="s">
        <v>772</v>
      </c>
      <c r="O6813" s="171" t="s">
        <v>770</v>
      </c>
      <c r="P6813" s="171" t="s">
        <v>771</v>
      </c>
    </row>
    <row r="6814" spans="11:16">
      <c r="K6814" s="339">
        <v>52500</v>
      </c>
      <c r="L6814" s="171" t="s">
        <v>839</v>
      </c>
      <c r="N6814" s="171" t="s">
        <v>772</v>
      </c>
      <c r="O6814" s="171" t="s">
        <v>770</v>
      </c>
      <c r="P6814" s="171" t="s">
        <v>771</v>
      </c>
    </row>
    <row r="6815" spans="11:16">
      <c r="K6815" s="339">
        <v>52501</v>
      </c>
      <c r="L6815" s="171" t="s">
        <v>840</v>
      </c>
      <c r="N6815" s="171" t="s">
        <v>772</v>
      </c>
      <c r="O6815" s="171" t="s">
        <v>770</v>
      </c>
      <c r="P6815" s="171" t="s">
        <v>771</v>
      </c>
    </row>
    <row r="6816" spans="11:16">
      <c r="K6816" s="339">
        <v>52502</v>
      </c>
      <c r="L6816" s="171" t="s">
        <v>833</v>
      </c>
      <c r="N6816" s="171" t="s">
        <v>771</v>
      </c>
      <c r="O6816" s="171" t="s">
        <v>772</v>
      </c>
      <c r="P6816" s="171" t="s">
        <v>770</v>
      </c>
    </row>
    <row r="6817" spans="11:16">
      <c r="K6817" s="339">
        <v>52503</v>
      </c>
      <c r="L6817" s="171" t="s">
        <v>835</v>
      </c>
      <c r="N6817" s="171" t="s">
        <v>771</v>
      </c>
      <c r="O6817" s="171" t="s">
        <v>772</v>
      </c>
      <c r="P6817" s="171" t="s">
        <v>770</v>
      </c>
    </row>
    <row r="6818" spans="11:16">
      <c r="K6818" s="339">
        <v>52504</v>
      </c>
      <c r="L6818" s="171" t="s">
        <v>836</v>
      </c>
      <c r="N6818" s="171" t="s">
        <v>771</v>
      </c>
      <c r="O6818" s="171" t="s">
        <v>772</v>
      </c>
      <c r="P6818" s="171" t="s">
        <v>770</v>
      </c>
    </row>
    <row r="6819" spans="11:16">
      <c r="K6819" s="339">
        <v>52505</v>
      </c>
      <c r="L6819" s="171" t="s">
        <v>837</v>
      </c>
      <c r="N6819" s="171" t="s">
        <v>771</v>
      </c>
      <c r="O6819" s="171" t="s">
        <v>772</v>
      </c>
      <c r="P6819" s="171" t="s">
        <v>770</v>
      </c>
    </row>
    <row r="6820" spans="11:16">
      <c r="K6820" s="339">
        <v>52506</v>
      </c>
      <c r="L6820" s="171" t="s">
        <v>838</v>
      </c>
      <c r="N6820" s="171" t="s">
        <v>771</v>
      </c>
      <c r="O6820" s="171" t="s">
        <v>772</v>
      </c>
      <c r="P6820" s="171" t="s">
        <v>770</v>
      </c>
    </row>
    <row r="6821" spans="11:16">
      <c r="K6821" s="339">
        <v>52507</v>
      </c>
      <c r="L6821" s="171" t="s">
        <v>839</v>
      </c>
      <c r="N6821" s="171" t="s">
        <v>771</v>
      </c>
      <c r="O6821" s="171" t="s">
        <v>772</v>
      </c>
      <c r="P6821" s="171" t="s">
        <v>770</v>
      </c>
    </row>
    <row r="6822" spans="11:16">
      <c r="K6822" s="339">
        <v>52508</v>
      </c>
      <c r="L6822" s="171" t="s">
        <v>840</v>
      </c>
      <c r="N6822" s="171" t="s">
        <v>771</v>
      </c>
      <c r="O6822" s="171" t="s">
        <v>772</v>
      </c>
      <c r="P6822" s="171" t="s">
        <v>770</v>
      </c>
    </row>
    <row r="6823" spans="11:16">
      <c r="K6823" s="339">
        <v>52509</v>
      </c>
      <c r="L6823" s="171" t="s">
        <v>833</v>
      </c>
      <c r="N6823" s="171" t="s">
        <v>770</v>
      </c>
      <c r="O6823" s="171" t="s">
        <v>771</v>
      </c>
      <c r="P6823" s="171" t="s">
        <v>772</v>
      </c>
    </row>
    <row r="6824" spans="11:16">
      <c r="K6824" s="339">
        <v>52510</v>
      </c>
      <c r="L6824" s="171" t="s">
        <v>835</v>
      </c>
      <c r="N6824" s="171" t="s">
        <v>770</v>
      </c>
      <c r="O6824" s="171" t="s">
        <v>771</v>
      </c>
      <c r="P6824" s="171" t="s">
        <v>772</v>
      </c>
    </row>
    <row r="6825" spans="11:16">
      <c r="K6825" s="339">
        <v>52511</v>
      </c>
      <c r="L6825" s="171" t="s">
        <v>836</v>
      </c>
      <c r="N6825" s="171" t="s">
        <v>770</v>
      </c>
      <c r="O6825" s="171" t="s">
        <v>771</v>
      </c>
      <c r="P6825" s="171" t="s">
        <v>772</v>
      </c>
    </row>
    <row r="6826" spans="11:16">
      <c r="K6826" s="339">
        <v>52512</v>
      </c>
      <c r="L6826" s="171" t="s">
        <v>837</v>
      </c>
      <c r="N6826" s="171" t="s">
        <v>770</v>
      </c>
      <c r="O6826" s="171" t="s">
        <v>771</v>
      </c>
      <c r="P6826" s="171" t="s">
        <v>772</v>
      </c>
    </row>
    <row r="6827" spans="11:16">
      <c r="K6827" s="339">
        <v>52513</v>
      </c>
      <c r="L6827" s="171" t="s">
        <v>838</v>
      </c>
      <c r="N6827" s="171" t="s">
        <v>770</v>
      </c>
      <c r="O6827" s="171" t="s">
        <v>771</v>
      </c>
      <c r="P6827" s="171" t="s">
        <v>772</v>
      </c>
    </row>
    <row r="6828" spans="11:16">
      <c r="K6828" s="339">
        <v>52514</v>
      </c>
      <c r="L6828" s="171" t="s">
        <v>839</v>
      </c>
      <c r="N6828" s="171" t="s">
        <v>770</v>
      </c>
      <c r="O6828" s="171" t="s">
        <v>771</v>
      </c>
      <c r="P6828" s="171" t="s">
        <v>772</v>
      </c>
    </row>
    <row r="6829" spans="11:16">
      <c r="K6829" s="339">
        <v>52515</v>
      </c>
      <c r="L6829" s="171" t="s">
        <v>840</v>
      </c>
      <c r="N6829" s="171" t="s">
        <v>770</v>
      </c>
      <c r="O6829" s="171" t="s">
        <v>771</v>
      </c>
      <c r="P6829" s="171" t="s">
        <v>772</v>
      </c>
    </row>
    <row r="6830" spans="11:16">
      <c r="K6830" s="339">
        <v>52516</v>
      </c>
      <c r="L6830" s="171" t="s">
        <v>833</v>
      </c>
      <c r="N6830" s="171" t="s">
        <v>772</v>
      </c>
      <c r="O6830" s="171" t="s">
        <v>770</v>
      </c>
      <c r="P6830" s="171" t="s">
        <v>771</v>
      </c>
    </row>
    <row r="6831" spans="11:16">
      <c r="K6831" s="339">
        <v>52517</v>
      </c>
      <c r="L6831" s="171" t="s">
        <v>835</v>
      </c>
      <c r="N6831" s="171" t="s">
        <v>772</v>
      </c>
      <c r="O6831" s="171" t="s">
        <v>770</v>
      </c>
      <c r="P6831" s="171" t="s">
        <v>771</v>
      </c>
    </row>
    <row r="6832" spans="11:16">
      <c r="K6832" s="339">
        <v>52518</v>
      </c>
      <c r="L6832" s="171" t="s">
        <v>836</v>
      </c>
      <c r="N6832" s="171" t="s">
        <v>772</v>
      </c>
      <c r="O6832" s="171" t="s">
        <v>770</v>
      </c>
      <c r="P6832" s="171" t="s">
        <v>771</v>
      </c>
    </row>
    <row r="6833" spans="11:16">
      <c r="K6833" s="339">
        <v>52519</v>
      </c>
      <c r="L6833" s="171" t="s">
        <v>837</v>
      </c>
      <c r="N6833" s="171" t="s">
        <v>772</v>
      </c>
      <c r="O6833" s="171" t="s">
        <v>770</v>
      </c>
      <c r="P6833" s="171" t="s">
        <v>771</v>
      </c>
    </row>
    <row r="6834" spans="11:16">
      <c r="K6834" s="339">
        <v>52520</v>
      </c>
      <c r="L6834" s="171" t="s">
        <v>838</v>
      </c>
      <c r="N6834" s="171" t="s">
        <v>772</v>
      </c>
      <c r="O6834" s="171" t="s">
        <v>770</v>
      </c>
      <c r="P6834" s="171" t="s">
        <v>771</v>
      </c>
    </row>
    <row r="6835" spans="11:16">
      <c r="K6835" s="339">
        <v>52521</v>
      </c>
      <c r="L6835" s="171" t="s">
        <v>839</v>
      </c>
      <c r="N6835" s="171" t="s">
        <v>772</v>
      </c>
      <c r="O6835" s="171" t="s">
        <v>770</v>
      </c>
      <c r="P6835" s="171" t="s">
        <v>771</v>
      </c>
    </row>
    <row r="6836" spans="11:16">
      <c r="K6836" s="339">
        <v>52522</v>
      </c>
      <c r="L6836" s="171" t="s">
        <v>840</v>
      </c>
      <c r="N6836" s="171" t="s">
        <v>772</v>
      </c>
      <c r="O6836" s="171" t="s">
        <v>770</v>
      </c>
      <c r="P6836" s="171" t="s">
        <v>771</v>
      </c>
    </row>
    <row r="6837" spans="11:16">
      <c r="K6837" s="339">
        <v>52523</v>
      </c>
      <c r="L6837" s="171" t="s">
        <v>833</v>
      </c>
      <c r="N6837" s="171" t="s">
        <v>771</v>
      </c>
      <c r="O6837" s="171" t="s">
        <v>772</v>
      </c>
      <c r="P6837" s="171" t="s">
        <v>770</v>
      </c>
    </row>
    <row r="6838" spans="11:16">
      <c r="K6838" s="339">
        <v>52524</v>
      </c>
      <c r="L6838" s="171" t="s">
        <v>835</v>
      </c>
      <c r="N6838" s="171" t="s">
        <v>771</v>
      </c>
      <c r="O6838" s="171" t="s">
        <v>772</v>
      </c>
      <c r="P6838" s="171" t="s">
        <v>770</v>
      </c>
    </row>
    <row r="6839" spans="11:16">
      <c r="K6839" s="339">
        <v>52525</v>
      </c>
      <c r="L6839" s="171" t="s">
        <v>836</v>
      </c>
      <c r="N6839" s="171" t="s">
        <v>771</v>
      </c>
      <c r="O6839" s="171" t="s">
        <v>772</v>
      </c>
      <c r="P6839" s="171" t="s">
        <v>770</v>
      </c>
    </row>
    <row r="6840" spans="11:16">
      <c r="K6840" s="339">
        <v>52526</v>
      </c>
      <c r="L6840" s="171" t="s">
        <v>837</v>
      </c>
      <c r="N6840" s="171" t="s">
        <v>771</v>
      </c>
      <c r="O6840" s="171" t="s">
        <v>772</v>
      </c>
      <c r="P6840" s="171" t="s">
        <v>770</v>
      </c>
    </row>
    <row r="6841" spans="11:16">
      <c r="K6841" s="339">
        <v>52527</v>
      </c>
      <c r="L6841" s="171" t="s">
        <v>838</v>
      </c>
      <c r="N6841" s="171" t="s">
        <v>771</v>
      </c>
      <c r="O6841" s="171" t="s">
        <v>772</v>
      </c>
      <c r="P6841" s="171" t="s">
        <v>770</v>
      </c>
    </row>
    <row r="6842" spans="11:16">
      <c r="K6842" s="339">
        <v>52528</v>
      </c>
      <c r="L6842" s="171" t="s">
        <v>839</v>
      </c>
      <c r="N6842" s="171" t="s">
        <v>771</v>
      </c>
      <c r="O6842" s="171" t="s">
        <v>772</v>
      </c>
      <c r="P6842" s="171" t="s">
        <v>770</v>
      </c>
    </row>
    <row r="6843" spans="11:16">
      <c r="K6843" s="339">
        <v>52529</v>
      </c>
      <c r="L6843" s="171" t="s">
        <v>840</v>
      </c>
      <c r="N6843" s="171" t="s">
        <v>771</v>
      </c>
      <c r="O6843" s="171" t="s">
        <v>772</v>
      </c>
      <c r="P6843" s="171" t="s">
        <v>770</v>
      </c>
    </row>
    <row r="6844" spans="11:16">
      <c r="K6844" s="339">
        <v>52530</v>
      </c>
      <c r="L6844" s="171" t="s">
        <v>833</v>
      </c>
      <c r="N6844" s="171" t="s">
        <v>770</v>
      </c>
      <c r="O6844" s="171" t="s">
        <v>771</v>
      </c>
      <c r="P6844" s="171" t="s">
        <v>772</v>
      </c>
    </row>
    <row r="6845" spans="11:16">
      <c r="K6845" s="339">
        <v>52531</v>
      </c>
      <c r="L6845" s="171" t="s">
        <v>835</v>
      </c>
      <c r="N6845" s="171" t="s">
        <v>770</v>
      </c>
      <c r="O6845" s="171" t="s">
        <v>771</v>
      </c>
      <c r="P6845" s="171" t="s">
        <v>772</v>
      </c>
    </row>
    <row r="6846" spans="11:16">
      <c r="K6846" s="339">
        <v>52532</v>
      </c>
      <c r="L6846" s="171" t="s">
        <v>836</v>
      </c>
      <c r="N6846" s="171" t="s">
        <v>770</v>
      </c>
      <c r="O6846" s="171" t="s">
        <v>771</v>
      </c>
      <c r="P6846" s="171" t="s">
        <v>772</v>
      </c>
    </row>
    <row r="6847" spans="11:16">
      <c r="K6847" s="339">
        <v>52533</v>
      </c>
      <c r="L6847" s="171" t="s">
        <v>837</v>
      </c>
      <c r="N6847" s="171" t="s">
        <v>770</v>
      </c>
      <c r="O6847" s="171" t="s">
        <v>771</v>
      </c>
      <c r="P6847" s="171" t="s">
        <v>772</v>
      </c>
    </row>
    <row r="6848" spans="11:16">
      <c r="K6848" s="339">
        <v>52534</v>
      </c>
      <c r="L6848" s="171" t="s">
        <v>838</v>
      </c>
      <c r="N6848" s="171" t="s">
        <v>770</v>
      </c>
      <c r="O6848" s="171" t="s">
        <v>771</v>
      </c>
      <c r="P6848" s="171" t="s">
        <v>772</v>
      </c>
    </row>
    <row r="6849" spans="11:16">
      <c r="K6849" s="339">
        <v>52535</v>
      </c>
      <c r="L6849" s="171" t="s">
        <v>839</v>
      </c>
      <c r="N6849" s="171" t="s">
        <v>770</v>
      </c>
      <c r="O6849" s="171" t="s">
        <v>771</v>
      </c>
      <c r="P6849" s="171" t="s">
        <v>772</v>
      </c>
    </row>
    <row r="6850" spans="11:16">
      <c r="K6850" s="339">
        <v>52536</v>
      </c>
      <c r="L6850" s="171" t="s">
        <v>840</v>
      </c>
      <c r="N6850" s="171" t="s">
        <v>770</v>
      </c>
      <c r="O6850" s="171" t="s">
        <v>771</v>
      </c>
      <c r="P6850" s="171" t="s">
        <v>772</v>
      </c>
    </row>
    <row r="6851" spans="11:16">
      <c r="K6851" s="339">
        <v>52537</v>
      </c>
      <c r="L6851" s="171" t="s">
        <v>833</v>
      </c>
      <c r="N6851" s="171" t="s">
        <v>772</v>
      </c>
      <c r="O6851" s="171" t="s">
        <v>770</v>
      </c>
      <c r="P6851" s="171" t="s">
        <v>771</v>
      </c>
    </row>
    <row r="6852" spans="11:16">
      <c r="K6852" s="339">
        <v>52538</v>
      </c>
      <c r="L6852" s="171" t="s">
        <v>835</v>
      </c>
      <c r="N6852" s="171" t="s">
        <v>772</v>
      </c>
      <c r="O6852" s="171" t="s">
        <v>770</v>
      </c>
      <c r="P6852" s="171" t="s">
        <v>771</v>
      </c>
    </row>
    <row r="6853" spans="11:16">
      <c r="K6853" s="339">
        <v>52539</v>
      </c>
      <c r="L6853" s="171" t="s">
        <v>836</v>
      </c>
      <c r="N6853" s="171" t="s">
        <v>772</v>
      </c>
      <c r="O6853" s="171" t="s">
        <v>770</v>
      </c>
      <c r="P6853" s="171" t="s">
        <v>771</v>
      </c>
    </row>
    <row r="6854" spans="11:16">
      <c r="K6854" s="339">
        <v>52540</v>
      </c>
      <c r="L6854" s="171" t="s">
        <v>837</v>
      </c>
      <c r="N6854" s="171" t="s">
        <v>772</v>
      </c>
      <c r="O6854" s="171" t="s">
        <v>770</v>
      </c>
      <c r="P6854" s="171" t="s">
        <v>771</v>
      </c>
    </row>
    <row r="6855" spans="11:16">
      <c r="K6855" s="339">
        <v>52541</v>
      </c>
      <c r="L6855" s="171" t="s">
        <v>838</v>
      </c>
      <c r="N6855" s="171" t="s">
        <v>772</v>
      </c>
      <c r="O6855" s="171" t="s">
        <v>770</v>
      </c>
      <c r="P6855" s="171" t="s">
        <v>771</v>
      </c>
    </row>
    <row r="6856" spans="11:16">
      <c r="K6856" s="339">
        <v>52542</v>
      </c>
      <c r="L6856" s="171" t="s">
        <v>839</v>
      </c>
      <c r="N6856" s="171" t="s">
        <v>772</v>
      </c>
      <c r="O6856" s="171" t="s">
        <v>770</v>
      </c>
      <c r="P6856" s="171" t="s">
        <v>771</v>
      </c>
    </row>
    <row r="6857" spans="11:16">
      <c r="K6857" s="339">
        <v>52543</v>
      </c>
      <c r="L6857" s="171" t="s">
        <v>840</v>
      </c>
      <c r="N6857" s="171" t="s">
        <v>772</v>
      </c>
      <c r="O6857" s="171" t="s">
        <v>770</v>
      </c>
      <c r="P6857" s="171" t="s">
        <v>771</v>
      </c>
    </row>
    <row r="6858" spans="11:16">
      <c r="K6858" s="339">
        <v>52544</v>
      </c>
      <c r="L6858" s="171" t="s">
        <v>833</v>
      </c>
      <c r="N6858" s="171" t="s">
        <v>771</v>
      </c>
      <c r="O6858" s="171" t="s">
        <v>772</v>
      </c>
      <c r="P6858" s="171" t="s">
        <v>770</v>
      </c>
    </row>
    <row r="6859" spans="11:16">
      <c r="K6859" s="339">
        <v>52545</v>
      </c>
      <c r="L6859" s="171" t="s">
        <v>835</v>
      </c>
      <c r="N6859" s="171" t="s">
        <v>771</v>
      </c>
      <c r="O6859" s="171" t="s">
        <v>772</v>
      </c>
      <c r="P6859" s="171" t="s">
        <v>770</v>
      </c>
    </row>
    <row r="6860" spans="11:16">
      <c r="K6860" s="339">
        <v>52546</v>
      </c>
      <c r="L6860" s="171" t="s">
        <v>836</v>
      </c>
      <c r="N6860" s="171" t="s">
        <v>771</v>
      </c>
      <c r="O6860" s="171" t="s">
        <v>772</v>
      </c>
      <c r="P6860" s="171" t="s">
        <v>770</v>
      </c>
    </row>
    <row r="6861" spans="11:16">
      <c r="K6861" s="339">
        <v>52547</v>
      </c>
      <c r="L6861" s="171" t="s">
        <v>837</v>
      </c>
      <c r="N6861" s="171" t="s">
        <v>771</v>
      </c>
      <c r="O6861" s="171" t="s">
        <v>772</v>
      </c>
      <c r="P6861" s="171" t="s">
        <v>770</v>
      </c>
    </row>
    <row r="6862" spans="11:16">
      <c r="K6862" s="339">
        <v>52548</v>
      </c>
      <c r="L6862" s="171" t="s">
        <v>838</v>
      </c>
      <c r="N6862" s="171" t="s">
        <v>771</v>
      </c>
      <c r="O6862" s="171" t="s">
        <v>772</v>
      </c>
      <c r="P6862" s="171" t="s">
        <v>770</v>
      </c>
    </row>
    <row r="6863" spans="11:16">
      <c r="K6863" s="339">
        <v>52549</v>
      </c>
      <c r="L6863" s="171" t="s">
        <v>839</v>
      </c>
      <c r="N6863" s="171" t="s">
        <v>771</v>
      </c>
      <c r="O6863" s="171" t="s">
        <v>772</v>
      </c>
      <c r="P6863" s="171" t="s">
        <v>770</v>
      </c>
    </row>
    <row r="6864" spans="11:16">
      <c r="K6864" s="339">
        <v>52550</v>
      </c>
      <c r="L6864" s="171" t="s">
        <v>840</v>
      </c>
      <c r="N6864" s="171" t="s">
        <v>771</v>
      </c>
      <c r="O6864" s="171" t="s">
        <v>772</v>
      </c>
      <c r="P6864" s="171" t="s">
        <v>770</v>
      </c>
    </row>
    <row r="6865" spans="11:16">
      <c r="K6865" s="339">
        <v>52551</v>
      </c>
      <c r="L6865" s="171" t="s">
        <v>833</v>
      </c>
      <c r="N6865" s="171" t="s">
        <v>770</v>
      </c>
      <c r="O6865" s="171" t="s">
        <v>771</v>
      </c>
      <c r="P6865" s="171" t="s">
        <v>772</v>
      </c>
    </row>
    <row r="6866" spans="11:16">
      <c r="K6866" s="339">
        <v>52552</v>
      </c>
      <c r="L6866" s="171" t="s">
        <v>835</v>
      </c>
      <c r="N6866" s="171" t="s">
        <v>770</v>
      </c>
      <c r="O6866" s="171" t="s">
        <v>771</v>
      </c>
      <c r="P6866" s="171" t="s">
        <v>772</v>
      </c>
    </row>
    <row r="6867" spans="11:16">
      <c r="K6867" s="339">
        <v>52553</v>
      </c>
      <c r="L6867" s="171" t="s">
        <v>836</v>
      </c>
      <c r="N6867" s="171" t="s">
        <v>770</v>
      </c>
      <c r="O6867" s="171" t="s">
        <v>771</v>
      </c>
      <c r="P6867" s="171" t="s">
        <v>772</v>
      </c>
    </row>
    <row r="6868" spans="11:16">
      <c r="K6868" s="339">
        <v>52554</v>
      </c>
      <c r="L6868" s="171" t="s">
        <v>837</v>
      </c>
      <c r="N6868" s="171" t="s">
        <v>770</v>
      </c>
      <c r="O6868" s="171" t="s">
        <v>771</v>
      </c>
      <c r="P6868" s="171" t="s">
        <v>772</v>
      </c>
    </row>
    <row r="6869" spans="11:16">
      <c r="K6869" s="339">
        <v>52555</v>
      </c>
      <c r="L6869" s="171" t="s">
        <v>838</v>
      </c>
      <c r="N6869" s="171" t="s">
        <v>770</v>
      </c>
      <c r="O6869" s="171" t="s">
        <v>771</v>
      </c>
      <c r="P6869" s="171" t="s">
        <v>772</v>
      </c>
    </row>
    <row r="6870" spans="11:16">
      <c r="K6870" s="339">
        <v>52556</v>
      </c>
      <c r="L6870" s="171" t="s">
        <v>839</v>
      </c>
      <c r="N6870" s="171" t="s">
        <v>770</v>
      </c>
      <c r="O6870" s="171" t="s">
        <v>771</v>
      </c>
      <c r="P6870" s="171" t="s">
        <v>772</v>
      </c>
    </row>
    <row r="6871" spans="11:16">
      <c r="K6871" s="339">
        <v>52557</v>
      </c>
      <c r="L6871" s="171" t="s">
        <v>840</v>
      </c>
      <c r="N6871" s="171" t="s">
        <v>770</v>
      </c>
      <c r="O6871" s="171" t="s">
        <v>771</v>
      </c>
      <c r="P6871" s="171" t="s">
        <v>772</v>
      </c>
    </row>
    <row r="6872" spans="11:16">
      <c r="K6872" s="339">
        <v>52558</v>
      </c>
      <c r="L6872" s="171" t="s">
        <v>833</v>
      </c>
      <c r="N6872" s="171" t="s">
        <v>772</v>
      </c>
      <c r="O6872" s="171" t="s">
        <v>770</v>
      </c>
      <c r="P6872" s="171" t="s">
        <v>771</v>
      </c>
    </row>
    <row r="6873" spans="11:16">
      <c r="K6873" s="339">
        <v>52559</v>
      </c>
      <c r="L6873" s="171" t="s">
        <v>835</v>
      </c>
      <c r="N6873" s="171" t="s">
        <v>772</v>
      </c>
      <c r="O6873" s="171" t="s">
        <v>770</v>
      </c>
      <c r="P6873" s="171" t="s">
        <v>771</v>
      </c>
    </row>
    <row r="6874" spans="11:16">
      <c r="K6874" s="339">
        <v>52560</v>
      </c>
      <c r="L6874" s="171" t="s">
        <v>836</v>
      </c>
      <c r="N6874" s="171" t="s">
        <v>772</v>
      </c>
      <c r="O6874" s="171" t="s">
        <v>770</v>
      </c>
      <c r="P6874" s="171" t="s">
        <v>771</v>
      </c>
    </row>
    <row r="6875" spans="11:16">
      <c r="K6875" s="339">
        <v>52561</v>
      </c>
      <c r="L6875" s="171" t="s">
        <v>837</v>
      </c>
      <c r="N6875" s="171" t="s">
        <v>772</v>
      </c>
      <c r="O6875" s="171" t="s">
        <v>770</v>
      </c>
      <c r="P6875" s="171" t="s">
        <v>771</v>
      </c>
    </row>
    <row r="6876" spans="11:16">
      <c r="K6876" s="339">
        <v>52562</v>
      </c>
      <c r="L6876" s="171" t="s">
        <v>838</v>
      </c>
      <c r="N6876" s="171" t="s">
        <v>772</v>
      </c>
      <c r="O6876" s="171" t="s">
        <v>770</v>
      </c>
      <c r="P6876" s="171" t="s">
        <v>771</v>
      </c>
    </row>
    <row r="6877" spans="11:16">
      <c r="K6877" s="339">
        <v>52563</v>
      </c>
      <c r="L6877" s="171" t="s">
        <v>839</v>
      </c>
      <c r="N6877" s="171" t="s">
        <v>772</v>
      </c>
      <c r="O6877" s="171" t="s">
        <v>770</v>
      </c>
      <c r="P6877" s="171" t="s">
        <v>771</v>
      </c>
    </row>
    <row r="6878" spans="11:16">
      <c r="K6878" s="339">
        <v>52564</v>
      </c>
      <c r="L6878" s="171" t="s">
        <v>840</v>
      </c>
      <c r="N6878" s="171" t="s">
        <v>772</v>
      </c>
      <c r="O6878" s="171" t="s">
        <v>770</v>
      </c>
      <c r="P6878" s="171" t="s">
        <v>771</v>
      </c>
    </row>
    <row r="6879" spans="11:16">
      <c r="K6879" s="339">
        <v>52565</v>
      </c>
      <c r="L6879" s="171" t="s">
        <v>833</v>
      </c>
      <c r="N6879" s="171" t="s">
        <v>771</v>
      </c>
      <c r="O6879" s="171" t="s">
        <v>772</v>
      </c>
      <c r="P6879" s="171" t="s">
        <v>770</v>
      </c>
    </row>
    <row r="6880" spans="11:16">
      <c r="K6880" s="339">
        <v>52566</v>
      </c>
      <c r="L6880" s="171" t="s">
        <v>835</v>
      </c>
      <c r="N6880" s="171" t="s">
        <v>771</v>
      </c>
      <c r="O6880" s="171" t="s">
        <v>772</v>
      </c>
      <c r="P6880" s="171" t="s">
        <v>770</v>
      </c>
    </row>
    <row r="6881" spans="11:16">
      <c r="K6881" s="339">
        <v>52567</v>
      </c>
      <c r="L6881" s="171" t="s">
        <v>836</v>
      </c>
      <c r="N6881" s="171" t="s">
        <v>771</v>
      </c>
      <c r="O6881" s="171" t="s">
        <v>772</v>
      </c>
      <c r="P6881" s="171" t="s">
        <v>770</v>
      </c>
    </row>
    <row r="6882" spans="11:16">
      <c r="K6882" s="339">
        <v>52568</v>
      </c>
      <c r="L6882" s="171" t="s">
        <v>837</v>
      </c>
      <c r="N6882" s="171" t="s">
        <v>771</v>
      </c>
      <c r="O6882" s="171" t="s">
        <v>772</v>
      </c>
      <c r="P6882" s="171" t="s">
        <v>770</v>
      </c>
    </row>
    <row r="6883" spans="11:16">
      <c r="K6883" s="339">
        <v>52569</v>
      </c>
      <c r="L6883" s="171" t="s">
        <v>838</v>
      </c>
      <c r="N6883" s="171" t="s">
        <v>771</v>
      </c>
      <c r="O6883" s="171" t="s">
        <v>772</v>
      </c>
      <c r="P6883" s="171" t="s">
        <v>770</v>
      </c>
    </row>
    <row r="6884" spans="11:16">
      <c r="K6884" s="339">
        <v>52570</v>
      </c>
      <c r="L6884" s="171" t="s">
        <v>839</v>
      </c>
      <c r="N6884" s="171" t="s">
        <v>771</v>
      </c>
      <c r="O6884" s="171" t="s">
        <v>772</v>
      </c>
      <c r="P6884" s="171" t="s">
        <v>770</v>
      </c>
    </row>
    <row r="6885" spans="11:16">
      <c r="K6885" s="339">
        <v>52571</v>
      </c>
      <c r="L6885" s="171" t="s">
        <v>840</v>
      </c>
      <c r="N6885" s="171" t="s">
        <v>771</v>
      </c>
      <c r="O6885" s="171" t="s">
        <v>772</v>
      </c>
      <c r="P6885" s="171" t="s">
        <v>770</v>
      </c>
    </row>
    <row r="6886" spans="11:16">
      <c r="K6886" s="339">
        <v>52572</v>
      </c>
      <c r="L6886" s="171" t="s">
        <v>833</v>
      </c>
      <c r="N6886" s="171" t="s">
        <v>770</v>
      </c>
      <c r="O6886" s="171" t="s">
        <v>771</v>
      </c>
      <c r="P6886" s="171" t="s">
        <v>772</v>
      </c>
    </row>
    <row r="6887" spans="11:16">
      <c r="K6887" s="339">
        <v>52573</v>
      </c>
      <c r="L6887" s="171" t="s">
        <v>835</v>
      </c>
      <c r="N6887" s="171" t="s">
        <v>770</v>
      </c>
      <c r="O6887" s="171" t="s">
        <v>771</v>
      </c>
      <c r="P6887" s="171" t="s">
        <v>772</v>
      </c>
    </row>
    <row r="6888" spans="11:16">
      <c r="K6888" s="339">
        <v>52574</v>
      </c>
      <c r="L6888" s="171" t="s">
        <v>836</v>
      </c>
      <c r="N6888" s="171" t="s">
        <v>770</v>
      </c>
      <c r="O6888" s="171" t="s">
        <v>771</v>
      </c>
      <c r="P6888" s="171" t="s">
        <v>772</v>
      </c>
    </row>
    <row r="6889" spans="11:16">
      <c r="K6889" s="339">
        <v>52575</v>
      </c>
      <c r="L6889" s="171" t="s">
        <v>837</v>
      </c>
      <c r="N6889" s="171" t="s">
        <v>770</v>
      </c>
      <c r="O6889" s="171" t="s">
        <v>771</v>
      </c>
      <c r="P6889" s="171" t="s">
        <v>772</v>
      </c>
    </row>
    <row r="6890" spans="11:16">
      <c r="K6890" s="339">
        <v>52576</v>
      </c>
      <c r="L6890" s="171" t="s">
        <v>838</v>
      </c>
      <c r="N6890" s="171" t="s">
        <v>770</v>
      </c>
      <c r="O6890" s="171" t="s">
        <v>771</v>
      </c>
      <c r="P6890" s="171" t="s">
        <v>772</v>
      </c>
    </row>
    <row r="6891" spans="11:16">
      <c r="K6891" s="339">
        <v>52577</v>
      </c>
      <c r="L6891" s="171" t="s">
        <v>839</v>
      </c>
      <c r="N6891" s="171" t="s">
        <v>770</v>
      </c>
      <c r="O6891" s="171" t="s">
        <v>771</v>
      </c>
      <c r="P6891" s="171" t="s">
        <v>772</v>
      </c>
    </row>
    <row r="6892" spans="11:16">
      <c r="K6892" s="339">
        <v>52578</v>
      </c>
      <c r="L6892" s="171" t="s">
        <v>840</v>
      </c>
      <c r="N6892" s="171" t="s">
        <v>770</v>
      </c>
      <c r="O6892" s="171" t="s">
        <v>771</v>
      </c>
      <c r="P6892" s="171" t="s">
        <v>772</v>
      </c>
    </row>
    <row r="6893" spans="11:16">
      <c r="K6893" s="339">
        <v>52579</v>
      </c>
      <c r="L6893" s="171" t="s">
        <v>833</v>
      </c>
      <c r="N6893" s="171" t="s">
        <v>772</v>
      </c>
      <c r="O6893" s="171" t="s">
        <v>770</v>
      </c>
      <c r="P6893" s="171" t="s">
        <v>771</v>
      </c>
    </row>
    <row r="6894" spans="11:16">
      <c r="K6894" s="339">
        <v>52580</v>
      </c>
      <c r="L6894" s="171" t="s">
        <v>835</v>
      </c>
      <c r="N6894" s="171" t="s">
        <v>772</v>
      </c>
      <c r="O6894" s="171" t="s">
        <v>770</v>
      </c>
      <c r="P6894" s="171" t="s">
        <v>771</v>
      </c>
    </row>
    <row r="6895" spans="11:16">
      <c r="K6895" s="339">
        <v>52581</v>
      </c>
      <c r="L6895" s="171" t="s">
        <v>836</v>
      </c>
      <c r="N6895" s="171" t="s">
        <v>772</v>
      </c>
      <c r="O6895" s="171" t="s">
        <v>770</v>
      </c>
      <c r="P6895" s="171" t="s">
        <v>771</v>
      </c>
    </row>
    <row r="6896" spans="11:16">
      <c r="K6896" s="339">
        <v>52582</v>
      </c>
      <c r="L6896" s="171" t="s">
        <v>837</v>
      </c>
      <c r="N6896" s="171" t="s">
        <v>772</v>
      </c>
      <c r="O6896" s="171" t="s">
        <v>770</v>
      </c>
      <c r="P6896" s="171" t="s">
        <v>771</v>
      </c>
    </row>
    <row r="6897" spans="11:16">
      <c r="K6897" s="339">
        <v>52583</v>
      </c>
      <c r="L6897" s="171" t="s">
        <v>838</v>
      </c>
      <c r="N6897" s="171" t="s">
        <v>772</v>
      </c>
      <c r="O6897" s="171" t="s">
        <v>770</v>
      </c>
      <c r="P6897" s="171" t="s">
        <v>771</v>
      </c>
    </row>
    <row r="6898" spans="11:16">
      <c r="K6898" s="339">
        <v>52584</v>
      </c>
      <c r="L6898" s="171" t="s">
        <v>839</v>
      </c>
      <c r="N6898" s="171" t="s">
        <v>772</v>
      </c>
      <c r="O6898" s="171" t="s">
        <v>770</v>
      </c>
      <c r="P6898" s="171" t="s">
        <v>771</v>
      </c>
    </row>
    <row r="6899" spans="11:16">
      <c r="K6899" s="339">
        <v>52585</v>
      </c>
      <c r="L6899" s="171" t="s">
        <v>840</v>
      </c>
      <c r="N6899" s="171" t="s">
        <v>772</v>
      </c>
      <c r="O6899" s="171" t="s">
        <v>770</v>
      </c>
      <c r="P6899" s="171" t="s">
        <v>771</v>
      </c>
    </row>
    <row r="6900" spans="11:16">
      <c r="K6900" s="339">
        <v>52586</v>
      </c>
      <c r="L6900" s="171" t="s">
        <v>833</v>
      </c>
      <c r="N6900" s="171" t="s">
        <v>771</v>
      </c>
      <c r="O6900" s="171" t="s">
        <v>772</v>
      </c>
      <c r="P6900" s="171" t="s">
        <v>770</v>
      </c>
    </row>
    <row r="6901" spans="11:16">
      <c r="K6901" s="339">
        <v>52587</v>
      </c>
      <c r="L6901" s="171" t="s">
        <v>835</v>
      </c>
      <c r="N6901" s="171" t="s">
        <v>771</v>
      </c>
      <c r="O6901" s="171" t="s">
        <v>772</v>
      </c>
      <c r="P6901" s="171" t="s">
        <v>770</v>
      </c>
    </row>
    <row r="6902" spans="11:16">
      <c r="K6902" s="339">
        <v>52588</v>
      </c>
      <c r="L6902" s="171" t="s">
        <v>836</v>
      </c>
      <c r="N6902" s="171" t="s">
        <v>771</v>
      </c>
      <c r="O6902" s="171" t="s">
        <v>772</v>
      </c>
      <c r="P6902" s="171" t="s">
        <v>770</v>
      </c>
    </row>
    <row r="6903" spans="11:16">
      <c r="K6903" s="339">
        <v>52589</v>
      </c>
      <c r="L6903" s="171" t="s">
        <v>837</v>
      </c>
      <c r="N6903" s="171" t="s">
        <v>771</v>
      </c>
      <c r="O6903" s="171" t="s">
        <v>772</v>
      </c>
      <c r="P6903" s="171" t="s">
        <v>770</v>
      </c>
    </row>
    <row r="6904" spans="11:16">
      <c r="K6904" s="339">
        <v>52590</v>
      </c>
      <c r="L6904" s="171" t="s">
        <v>838</v>
      </c>
      <c r="N6904" s="171" t="s">
        <v>771</v>
      </c>
      <c r="O6904" s="171" t="s">
        <v>772</v>
      </c>
      <c r="P6904" s="171" t="s">
        <v>770</v>
      </c>
    </row>
    <row r="6905" spans="11:16">
      <c r="K6905" s="339">
        <v>52591</v>
      </c>
      <c r="L6905" s="171" t="s">
        <v>839</v>
      </c>
      <c r="N6905" s="171" t="s">
        <v>771</v>
      </c>
      <c r="O6905" s="171" t="s">
        <v>772</v>
      </c>
      <c r="P6905" s="171" t="s">
        <v>770</v>
      </c>
    </row>
    <row r="6906" spans="11:16">
      <c r="K6906" s="339">
        <v>52592</v>
      </c>
      <c r="L6906" s="171" t="s">
        <v>840</v>
      </c>
      <c r="N6906" s="171" t="s">
        <v>771</v>
      </c>
      <c r="O6906" s="171" t="s">
        <v>772</v>
      </c>
      <c r="P6906" s="171" t="s">
        <v>770</v>
      </c>
    </row>
    <row r="6907" spans="11:16">
      <c r="K6907" s="339">
        <v>52593</v>
      </c>
      <c r="L6907" s="171" t="s">
        <v>833</v>
      </c>
      <c r="N6907" s="171" t="s">
        <v>770</v>
      </c>
      <c r="O6907" s="171" t="s">
        <v>771</v>
      </c>
      <c r="P6907" s="171" t="s">
        <v>772</v>
      </c>
    </row>
    <row r="6908" spans="11:16">
      <c r="K6908" s="339">
        <v>52594</v>
      </c>
      <c r="L6908" s="171" t="s">
        <v>835</v>
      </c>
      <c r="N6908" s="171" t="s">
        <v>770</v>
      </c>
      <c r="O6908" s="171" t="s">
        <v>771</v>
      </c>
      <c r="P6908" s="171" t="s">
        <v>772</v>
      </c>
    </row>
    <row r="6909" spans="11:16">
      <c r="K6909" s="339">
        <v>52595</v>
      </c>
      <c r="L6909" s="171" t="s">
        <v>836</v>
      </c>
      <c r="N6909" s="171" t="s">
        <v>770</v>
      </c>
      <c r="O6909" s="171" t="s">
        <v>771</v>
      </c>
      <c r="P6909" s="171" t="s">
        <v>772</v>
      </c>
    </row>
    <row r="6910" spans="11:16">
      <c r="K6910" s="339">
        <v>52596</v>
      </c>
      <c r="L6910" s="171" t="s">
        <v>837</v>
      </c>
      <c r="N6910" s="171" t="s">
        <v>770</v>
      </c>
      <c r="O6910" s="171" t="s">
        <v>771</v>
      </c>
      <c r="P6910" s="171" t="s">
        <v>772</v>
      </c>
    </row>
    <row r="6911" spans="11:16">
      <c r="K6911" s="339">
        <v>52597</v>
      </c>
      <c r="L6911" s="171" t="s">
        <v>838</v>
      </c>
      <c r="N6911" s="171" t="s">
        <v>770</v>
      </c>
      <c r="O6911" s="171" t="s">
        <v>771</v>
      </c>
      <c r="P6911" s="171" t="s">
        <v>772</v>
      </c>
    </row>
    <row r="6912" spans="11:16">
      <c r="K6912" s="339">
        <v>52598</v>
      </c>
      <c r="L6912" s="171" t="s">
        <v>839</v>
      </c>
      <c r="N6912" s="171" t="s">
        <v>770</v>
      </c>
      <c r="O6912" s="171" t="s">
        <v>771</v>
      </c>
      <c r="P6912" s="171" t="s">
        <v>772</v>
      </c>
    </row>
    <row r="6913" spans="11:16">
      <c r="K6913" s="339">
        <v>52599</v>
      </c>
      <c r="L6913" s="171" t="s">
        <v>840</v>
      </c>
      <c r="N6913" s="171" t="s">
        <v>770</v>
      </c>
      <c r="O6913" s="171" t="s">
        <v>771</v>
      </c>
      <c r="P6913" s="171" t="s">
        <v>772</v>
      </c>
    </row>
    <row r="6914" spans="11:16">
      <c r="K6914" s="339">
        <v>52600</v>
      </c>
      <c r="L6914" s="171" t="s">
        <v>833</v>
      </c>
      <c r="N6914" s="171" t="s">
        <v>772</v>
      </c>
      <c r="O6914" s="171" t="s">
        <v>770</v>
      </c>
      <c r="P6914" s="171" t="s">
        <v>771</v>
      </c>
    </row>
    <row r="6915" spans="11:16">
      <c r="K6915" s="339">
        <v>52601</v>
      </c>
      <c r="L6915" s="171" t="s">
        <v>835</v>
      </c>
      <c r="N6915" s="171" t="s">
        <v>772</v>
      </c>
      <c r="O6915" s="171" t="s">
        <v>770</v>
      </c>
      <c r="P6915" s="171" t="s">
        <v>771</v>
      </c>
    </row>
    <row r="6916" spans="11:16">
      <c r="K6916" s="339">
        <v>52602</v>
      </c>
      <c r="L6916" s="171" t="s">
        <v>836</v>
      </c>
      <c r="N6916" s="171" t="s">
        <v>772</v>
      </c>
      <c r="O6916" s="171" t="s">
        <v>770</v>
      </c>
      <c r="P6916" s="171" t="s">
        <v>771</v>
      </c>
    </row>
    <row r="6917" spans="11:16">
      <c r="K6917" s="339">
        <v>52603</v>
      </c>
      <c r="L6917" s="171" t="s">
        <v>837</v>
      </c>
      <c r="N6917" s="171" t="s">
        <v>772</v>
      </c>
      <c r="O6917" s="171" t="s">
        <v>770</v>
      </c>
      <c r="P6917" s="171" t="s">
        <v>771</v>
      </c>
    </row>
    <row r="6918" spans="11:16">
      <c r="K6918" s="339">
        <v>52604</v>
      </c>
      <c r="L6918" s="171" t="s">
        <v>838</v>
      </c>
      <c r="N6918" s="171" t="s">
        <v>772</v>
      </c>
      <c r="O6918" s="171" t="s">
        <v>770</v>
      </c>
      <c r="P6918" s="171" t="s">
        <v>771</v>
      </c>
    </row>
    <row r="6919" spans="11:16">
      <c r="K6919" s="339">
        <v>52605</v>
      </c>
      <c r="L6919" s="171" t="s">
        <v>839</v>
      </c>
      <c r="N6919" s="171" t="s">
        <v>772</v>
      </c>
      <c r="O6919" s="171" t="s">
        <v>770</v>
      </c>
      <c r="P6919" s="171" t="s">
        <v>771</v>
      </c>
    </row>
    <row r="6920" spans="11:16">
      <c r="K6920" s="339">
        <v>52606</v>
      </c>
      <c r="L6920" s="171" t="s">
        <v>840</v>
      </c>
      <c r="N6920" s="171" t="s">
        <v>772</v>
      </c>
      <c r="O6920" s="171" t="s">
        <v>770</v>
      </c>
      <c r="P6920" s="171" t="s">
        <v>771</v>
      </c>
    </row>
    <row r="6921" spans="11:16">
      <c r="K6921" s="339">
        <v>52607</v>
      </c>
      <c r="L6921" s="171" t="s">
        <v>833</v>
      </c>
      <c r="N6921" s="171" t="s">
        <v>771</v>
      </c>
      <c r="O6921" s="171" t="s">
        <v>772</v>
      </c>
      <c r="P6921" s="171" t="s">
        <v>770</v>
      </c>
    </row>
    <row r="6922" spans="11:16">
      <c r="K6922" s="339">
        <v>52608</v>
      </c>
      <c r="L6922" s="171" t="s">
        <v>835</v>
      </c>
      <c r="N6922" s="171" t="s">
        <v>771</v>
      </c>
      <c r="O6922" s="171" t="s">
        <v>772</v>
      </c>
      <c r="P6922" s="171" t="s">
        <v>770</v>
      </c>
    </row>
    <row r="6923" spans="11:16">
      <c r="K6923" s="339">
        <v>52609</v>
      </c>
      <c r="L6923" s="171" t="s">
        <v>836</v>
      </c>
      <c r="N6923" s="171" t="s">
        <v>771</v>
      </c>
      <c r="O6923" s="171" t="s">
        <v>772</v>
      </c>
      <c r="P6923" s="171" t="s">
        <v>770</v>
      </c>
    </row>
    <row r="6924" spans="11:16">
      <c r="K6924" s="339">
        <v>52610</v>
      </c>
      <c r="L6924" s="171" t="s">
        <v>837</v>
      </c>
      <c r="N6924" s="171" t="s">
        <v>771</v>
      </c>
      <c r="O6924" s="171" t="s">
        <v>772</v>
      </c>
      <c r="P6924" s="171" t="s">
        <v>770</v>
      </c>
    </row>
    <row r="6925" spans="11:16">
      <c r="K6925" s="339">
        <v>52611</v>
      </c>
      <c r="L6925" s="171" t="s">
        <v>838</v>
      </c>
      <c r="N6925" s="171" t="s">
        <v>771</v>
      </c>
      <c r="O6925" s="171" t="s">
        <v>772</v>
      </c>
      <c r="P6925" s="171" t="s">
        <v>770</v>
      </c>
    </row>
    <row r="6926" spans="11:16">
      <c r="K6926" s="339">
        <v>52612</v>
      </c>
      <c r="L6926" s="171" t="s">
        <v>839</v>
      </c>
      <c r="N6926" s="171" t="s">
        <v>771</v>
      </c>
      <c r="O6926" s="171" t="s">
        <v>772</v>
      </c>
      <c r="P6926" s="171" t="s">
        <v>770</v>
      </c>
    </row>
    <row r="6927" spans="11:16">
      <c r="K6927" s="339">
        <v>52613</v>
      </c>
      <c r="L6927" s="171" t="s">
        <v>840</v>
      </c>
      <c r="N6927" s="171" t="s">
        <v>771</v>
      </c>
      <c r="O6927" s="171" t="s">
        <v>772</v>
      </c>
      <c r="P6927" s="171" t="s">
        <v>770</v>
      </c>
    </row>
    <row r="6928" spans="11:16">
      <c r="K6928" s="339">
        <v>52614</v>
      </c>
      <c r="L6928" s="171" t="s">
        <v>833</v>
      </c>
      <c r="N6928" s="171" t="s">
        <v>770</v>
      </c>
      <c r="O6928" s="171" t="s">
        <v>771</v>
      </c>
      <c r="P6928" s="171" t="s">
        <v>772</v>
      </c>
    </row>
    <row r="6929" spans="11:16">
      <c r="K6929" s="339">
        <v>52615</v>
      </c>
      <c r="L6929" s="171" t="s">
        <v>835</v>
      </c>
      <c r="N6929" s="171" t="s">
        <v>770</v>
      </c>
      <c r="O6929" s="171" t="s">
        <v>771</v>
      </c>
      <c r="P6929" s="171" t="s">
        <v>772</v>
      </c>
    </row>
    <row r="6930" spans="11:16">
      <c r="K6930" s="339">
        <v>52616</v>
      </c>
      <c r="L6930" s="171" t="s">
        <v>836</v>
      </c>
      <c r="N6930" s="171" t="s">
        <v>770</v>
      </c>
      <c r="O6930" s="171" t="s">
        <v>771</v>
      </c>
      <c r="P6930" s="171" t="s">
        <v>772</v>
      </c>
    </row>
    <row r="6931" spans="11:16">
      <c r="K6931" s="339">
        <v>52617</v>
      </c>
      <c r="L6931" s="171" t="s">
        <v>837</v>
      </c>
      <c r="N6931" s="171" t="s">
        <v>770</v>
      </c>
      <c r="O6931" s="171" t="s">
        <v>771</v>
      </c>
      <c r="P6931" s="171" t="s">
        <v>772</v>
      </c>
    </row>
    <row r="6932" spans="11:16">
      <c r="K6932" s="339">
        <v>52618</v>
      </c>
      <c r="L6932" s="171" t="s">
        <v>838</v>
      </c>
      <c r="N6932" s="171" t="s">
        <v>770</v>
      </c>
      <c r="O6932" s="171" t="s">
        <v>771</v>
      </c>
      <c r="P6932" s="171" t="s">
        <v>772</v>
      </c>
    </row>
    <row r="6933" spans="11:16">
      <c r="K6933" s="339">
        <v>52619</v>
      </c>
      <c r="L6933" s="171" t="s">
        <v>839</v>
      </c>
      <c r="N6933" s="171" t="s">
        <v>770</v>
      </c>
      <c r="O6933" s="171" t="s">
        <v>771</v>
      </c>
      <c r="P6933" s="171" t="s">
        <v>772</v>
      </c>
    </row>
    <row r="6934" spans="11:16">
      <c r="K6934" s="339">
        <v>52620</v>
      </c>
      <c r="L6934" s="171" t="s">
        <v>840</v>
      </c>
      <c r="N6934" s="171" t="s">
        <v>770</v>
      </c>
      <c r="O6934" s="171" t="s">
        <v>771</v>
      </c>
      <c r="P6934" s="171" t="s">
        <v>772</v>
      </c>
    </row>
    <row r="6935" spans="11:16">
      <c r="K6935" s="339">
        <v>52621</v>
      </c>
      <c r="L6935" s="171" t="s">
        <v>833</v>
      </c>
      <c r="N6935" s="171" t="s">
        <v>772</v>
      </c>
      <c r="O6935" s="171" t="s">
        <v>770</v>
      </c>
      <c r="P6935" s="171" t="s">
        <v>771</v>
      </c>
    </row>
    <row r="6936" spans="11:16">
      <c r="K6936" s="339">
        <v>52622</v>
      </c>
      <c r="L6936" s="171" t="s">
        <v>835</v>
      </c>
      <c r="N6936" s="171" t="s">
        <v>772</v>
      </c>
      <c r="O6936" s="171" t="s">
        <v>770</v>
      </c>
      <c r="P6936" s="171" t="s">
        <v>771</v>
      </c>
    </row>
    <row r="6937" spans="11:16">
      <c r="K6937" s="339">
        <v>52623</v>
      </c>
      <c r="L6937" s="171" t="s">
        <v>836</v>
      </c>
      <c r="N6937" s="171" t="s">
        <v>772</v>
      </c>
      <c r="O6937" s="171" t="s">
        <v>770</v>
      </c>
      <c r="P6937" s="171" t="s">
        <v>771</v>
      </c>
    </row>
    <row r="6938" spans="11:16">
      <c r="K6938" s="339">
        <v>52624</v>
      </c>
      <c r="L6938" s="171" t="s">
        <v>837</v>
      </c>
      <c r="N6938" s="171" t="s">
        <v>772</v>
      </c>
      <c r="O6938" s="171" t="s">
        <v>770</v>
      </c>
      <c r="P6938" s="171" t="s">
        <v>771</v>
      </c>
    </row>
    <row r="6939" spans="11:16">
      <c r="K6939" s="339">
        <v>52625</v>
      </c>
      <c r="L6939" s="171" t="s">
        <v>838</v>
      </c>
      <c r="N6939" s="171" t="s">
        <v>772</v>
      </c>
      <c r="O6939" s="171" t="s">
        <v>770</v>
      </c>
      <c r="P6939" s="171" t="s">
        <v>771</v>
      </c>
    </row>
    <row r="6940" spans="11:16">
      <c r="K6940" s="339">
        <v>52626</v>
      </c>
      <c r="L6940" s="171" t="s">
        <v>839</v>
      </c>
      <c r="N6940" s="171" t="s">
        <v>772</v>
      </c>
      <c r="O6940" s="171" t="s">
        <v>770</v>
      </c>
      <c r="P6940" s="171" t="s">
        <v>771</v>
      </c>
    </row>
    <row r="6941" spans="11:16">
      <c r="K6941" s="339">
        <v>52627</v>
      </c>
      <c r="L6941" s="171" t="s">
        <v>840</v>
      </c>
      <c r="N6941" s="171" t="s">
        <v>772</v>
      </c>
      <c r="O6941" s="171" t="s">
        <v>770</v>
      </c>
      <c r="P6941" s="171" t="s">
        <v>771</v>
      </c>
    </row>
    <row r="6942" spans="11:16">
      <c r="K6942" s="339">
        <v>52628</v>
      </c>
      <c r="L6942" s="171" t="s">
        <v>833</v>
      </c>
      <c r="N6942" s="171" t="s">
        <v>771</v>
      </c>
      <c r="O6942" s="171" t="s">
        <v>772</v>
      </c>
      <c r="P6942" s="171" t="s">
        <v>770</v>
      </c>
    </row>
    <row r="6943" spans="11:16">
      <c r="K6943" s="339">
        <v>52629</v>
      </c>
      <c r="L6943" s="171" t="s">
        <v>835</v>
      </c>
      <c r="N6943" s="171" t="s">
        <v>771</v>
      </c>
      <c r="O6943" s="171" t="s">
        <v>772</v>
      </c>
      <c r="P6943" s="171" t="s">
        <v>770</v>
      </c>
    </row>
    <row r="6944" spans="11:16">
      <c r="K6944" s="339">
        <v>52630</v>
      </c>
      <c r="L6944" s="171" t="s">
        <v>836</v>
      </c>
      <c r="N6944" s="171" t="s">
        <v>771</v>
      </c>
      <c r="O6944" s="171" t="s">
        <v>772</v>
      </c>
      <c r="P6944" s="171" t="s">
        <v>770</v>
      </c>
    </row>
    <row r="6945" spans="11:16">
      <c r="K6945" s="339">
        <v>52631</v>
      </c>
      <c r="L6945" s="171" t="s">
        <v>837</v>
      </c>
      <c r="N6945" s="171" t="s">
        <v>771</v>
      </c>
      <c r="O6945" s="171" t="s">
        <v>772</v>
      </c>
      <c r="P6945" s="171" t="s">
        <v>770</v>
      </c>
    </row>
    <row r="6946" spans="11:16">
      <c r="K6946" s="339">
        <v>52632</v>
      </c>
      <c r="L6946" s="171" t="s">
        <v>838</v>
      </c>
      <c r="N6946" s="171" t="s">
        <v>771</v>
      </c>
      <c r="O6946" s="171" t="s">
        <v>772</v>
      </c>
      <c r="P6946" s="171" t="s">
        <v>770</v>
      </c>
    </row>
    <row r="6947" spans="11:16">
      <c r="K6947" s="339">
        <v>52633</v>
      </c>
      <c r="L6947" s="171" t="s">
        <v>839</v>
      </c>
      <c r="N6947" s="171" t="s">
        <v>771</v>
      </c>
      <c r="O6947" s="171" t="s">
        <v>772</v>
      </c>
      <c r="P6947" s="171" t="s">
        <v>770</v>
      </c>
    </row>
    <row r="6948" spans="11:16">
      <c r="K6948" s="339">
        <v>52634</v>
      </c>
      <c r="L6948" s="171" t="s">
        <v>840</v>
      </c>
      <c r="N6948" s="171" t="s">
        <v>771</v>
      </c>
      <c r="O6948" s="171" t="s">
        <v>772</v>
      </c>
      <c r="P6948" s="171" t="s">
        <v>770</v>
      </c>
    </row>
    <row r="6949" spans="11:16">
      <c r="K6949" s="339">
        <v>52635</v>
      </c>
      <c r="L6949" s="171" t="s">
        <v>833</v>
      </c>
      <c r="N6949" s="171" t="s">
        <v>770</v>
      </c>
      <c r="O6949" s="171" t="s">
        <v>771</v>
      </c>
      <c r="P6949" s="171" t="s">
        <v>772</v>
      </c>
    </row>
    <row r="6950" spans="11:16">
      <c r="K6950" s="339">
        <v>52636</v>
      </c>
      <c r="L6950" s="171" t="s">
        <v>835</v>
      </c>
      <c r="N6950" s="171" t="s">
        <v>770</v>
      </c>
      <c r="O6950" s="171" t="s">
        <v>771</v>
      </c>
      <c r="P6950" s="171" t="s">
        <v>772</v>
      </c>
    </row>
    <row r="6951" spans="11:16">
      <c r="K6951" s="339">
        <v>52637</v>
      </c>
      <c r="L6951" s="171" t="s">
        <v>836</v>
      </c>
      <c r="N6951" s="171" t="s">
        <v>770</v>
      </c>
      <c r="O6951" s="171" t="s">
        <v>771</v>
      </c>
      <c r="P6951" s="171" t="s">
        <v>772</v>
      </c>
    </row>
    <row r="6952" spans="11:16">
      <c r="K6952" s="339">
        <v>52638</v>
      </c>
      <c r="L6952" s="171" t="s">
        <v>837</v>
      </c>
      <c r="N6952" s="171" t="s">
        <v>770</v>
      </c>
      <c r="O6952" s="171" t="s">
        <v>771</v>
      </c>
      <c r="P6952" s="171" t="s">
        <v>772</v>
      </c>
    </row>
    <row r="6953" spans="11:16">
      <c r="K6953" s="339">
        <v>52639</v>
      </c>
      <c r="L6953" s="171" t="s">
        <v>838</v>
      </c>
      <c r="N6953" s="171" t="s">
        <v>770</v>
      </c>
      <c r="O6953" s="171" t="s">
        <v>771</v>
      </c>
      <c r="P6953" s="171" t="s">
        <v>772</v>
      </c>
    </row>
    <row r="6954" spans="11:16">
      <c r="K6954" s="339">
        <v>52640</v>
      </c>
      <c r="L6954" s="171" t="s">
        <v>839</v>
      </c>
      <c r="N6954" s="171" t="s">
        <v>770</v>
      </c>
      <c r="O6954" s="171" t="s">
        <v>771</v>
      </c>
      <c r="P6954" s="171" t="s">
        <v>772</v>
      </c>
    </row>
    <row r="6955" spans="11:16">
      <c r="K6955" s="339">
        <v>52641</v>
      </c>
      <c r="L6955" s="171" t="s">
        <v>840</v>
      </c>
      <c r="N6955" s="171" t="s">
        <v>770</v>
      </c>
      <c r="O6955" s="171" t="s">
        <v>771</v>
      </c>
      <c r="P6955" s="171" t="s">
        <v>772</v>
      </c>
    </row>
    <row r="6956" spans="11:16">
      <c r="K6956" s="339">
        <v>52642</v>
      </c>
      <c r="L6956" s="171" t="s">
        <v>833</v>
      </c>
      <c r="N6956" s="171" t="s">
        <v>772</v>
      </c>
      <c r="O6956" s="171" t="s">
        <v>770</v>
      </c>
      <c r="P6956" s="171" t="s">
        <v>771</v>
      </c>
    </row>
    <row r="6957" spans="11:16">
      <c r="K6957" s="339">
        <v>52643</v>
      </c>
      <c r="L6957" s="171" t="s">
        <v>835</v>
      </c>
      <c r="N6957" s="171" t="s">
        <v>772</v>
      </c>
      <c r="O6957" s="171" t="s">
        <v>770</v>
      </c>
      <c r="P6957" s="171" t="s">
        <v>771</v>
      </c>
    </row>
    <row r="6958" spans="11:16">
      <c r="K6958" s="339">
        <v>52644</v>
      </c>
      <c r="L6958" s="171" t="s">
        <v>836</v>
      </c>
      <c r="N6958" s="171" t="s">
        <v>772</v>
      </c>
      <c r="O6958" s="171" t="s">
        <v>770</v>
      </c>
      <c r="P6958" s="171" t="s">
        <v>771</v>
      </c>
    </row>
    <row r="6959" spans="11:16">
      <c r="K6959" s="339">
        <v>52645</v>
      </c>
      <c r="L6959" s="171" t="s">
        <v>837</v>
      </c>
      <c r="N6959" s="171" t="s">
        <v>772</v>
      </c>
      <c r="O6959" s="171" t="s">
        <v>770</v>
      </c>
      <c r="P6959" s="171" t="s">
        <v>771</v>
      </c>
    </row>
    <row r="6960" spans="11:16">
      <c r="K6960" s="339">
        <v>52646</v>
      </c>
      <c r="L6960" s="171" t="s">
        <v>838</v>
      </c>
      <c r="N6960" s="171" t="s">
        <v>772</v>
      </c>
      <c r="O6960" s="171" t="s">
        <v>770</v>
      </c>
      <c r="P6960" s="171" t="s">
        <v>771</v>
      </c>
    </row>
    <row r="6961" spans="11:16">
      <c r="K6961" s="339">
        <v>52647</v>
      </c>
      <c r="L6961" s="171" t="s">
        <v>839</v>
      </c>
      <c r="N6961" s="171" t="s">
        <v>772</v>
      </c>
      <c r="O6961" s="171" t="s">
        <v>770</v>
      </c>
      <c r="P6961" s="171" t="s">
        <v>771</v>
      </c>
    </row>
    <row r="6962" spans="11:16">
      <c r="K6962" s="339">
        <v>52648</v>
      </c>
      <c r="L6962" s="171" t="s">
        <v>840</v>
      </c>
      <c r="N6962" s="171" t="s">
        <v>772</v>
      </c>
      <c r="O6962" s="171" t="s">
        <v>770</v>
      </c>
      <c r="P6962" s="171" t="s">
        <v>771</v>
      </c>
    </row>
    <row r="6963" spans="11:16">
      <c r="K6963" s="339">
        <v>52649</v>
      </c>
      <c r="L6963" s="171" t="s">
        <v>833</v>
      </c>
      <c r="N6963" s="171" t="s">
        <v>771</v>
      </c>
      <c r="O6963" s="171" t="s">
        <v>772</v>
      </c>
      <c r="P6963" s="171" t="s">
        <v>770</v>
      </c>
    </row>
    <row r="6964" spans="11:16">
      <c r="K6964" s="339">
        <v>52650</v>
      </c>
      <c r="L6964" s="171" t="s">
        <v>835</v>
      </c>
      <c r="N6964" s="171" t="s">
        <v>771</v>
      </c>
      <c r="O6964" s="171" t="s">
        <v>772</v>
      </c>
      <c r="P6964" s="171" t="s">
        <v>770</v>
      </c>
    </row>
    <row r="6965" spans="11:16">
      <c r="K6965" s="339">
        <v>52651</v>
      </c>
      <c r="L6965" s="171" t="s">
        <v>836</v>
      </c>
      <c r="N6965" s="171" t="s">
        <v>771</v>
      </c>
      <c r="O6965" s="171" t="s">
        <v>772</v>
      </c>
      <c r="P6965" s="171" t="s">
        <v>770</v>
      </c>
    </row>
    <row r="6966" spans="11:16">
      <c r="K6966" s="339">
        <v>52652</v>
      </c>
      <c r="L6966" s="171" t="s">
        <v>837</v>
      </c>
      <c r="N6966" s="171" t="s">
        <v>771</v>
      </c>
      <c r="O6966" s="171" t="s">
        <v>772</v>
      </c>
      <c r="P6966" s="171" t="s">
        <v>770</v>
      </c>
    </row>
    <row r="6967" spans="11:16">
      <c r="K6967" s="339">
        <v>52653</v>
      </c>
      <c r="L6967" s="171" t="s">
        <v>838</v>
      </c>
      <c r="N6967" s="171" t="s">
        <v>771</v>
      </c>
      <c r="O6967" s="171" t="s">
        <v>772</v>
      </c>
      <c r="P6967" s="171" t="s">
        <v>770</v>
      </c>
    </row>
    <row r="6968" spans="11:16">
      <c r="K6968" s="339">
        <v>52654</v>
      </c>
      <c r="L6968" s="171" t="s">
        <v>839</v>
      </c>
      <c r="N6968" s="171" t="s">
        <v>771</v>
      </c>
      <c r="O6968" s="171" t="s">
        <v>772</v>
      </c>
      <c r="P6968" s="171" t="s">
        <v>770</v>
      </c>
    </row>
    <row r="6969" spans="11:16">
      <c r="K6969" s="339">
        <v>52655</v>
      </c>
      <c r="L6969" s="171" t="s">
        <v>840</v>
      </c>
      <c r="N6969" s="171" t="s">
        <v>771</v>
      </c>
      <c r="O6969" s="171" t="s">
        <v>772</v>
      </c>
      <c r="P6969" s="171" t="s">
        <v>770</v>
      </c>
    </row>
    <row r="6970" spans="11:16">
      <c r="K6970" s="339">
        <v>52656</v>
      </c>
      <c r="L6970" s="171" t="s">
        <v>833</v>
      </c>
      <c r="N6970" s="171" t="s">
        <v>770</v>
      </c>
      <c r="O6970" s="171" t="s">
        <v>771</v>
      </c>
      <c r="P6970" s="171" t="s">
        <v>772</v>
      </c>
    </row>
    <row r="6971" spans="11:16">
      <c r="K6971" s="339">
        <v>52657</v>
      </c>
      <c r="L6971" s="171" t="s">
        <v>835</v>
      </c>
      <c r="N6971" s="171" t="s">
        <v>770</v>
      </c>
      <c r="O6971" s="171" t="s">
        <v>771</v>
      </c>
      <c r="P6971" s="171" t="s">
        <v>772</v>
      </c>
    </row>
    <row r="6972" spans="11:16">
      <c r="K6972" s="339">
        <v>52658</v>
      </c>
      <c r="L6972" s="171" t="s">
        <v>836</v>
      </c>
      <c r="N6972" s="171" t="s">
        <v>770</v>
      </c>
      <c r="O6972" s="171" t="s">
        <v>771</v>
      </c>
      <c r="P6972" s="171" t="s">
        <v>772</v>
      </c>
    </row>
    <row r="6973" spans="11:16">
      <c r="K6973" s="339">
        <v>52659</v>
      </c>
      <c r="L6973" s="171" t="s">
        <v>837</v>
      </c>
      <c r="N6973" s="171" t="s">
        <v>770</v>
      </c>
      <c r="O6973" s="171" t="s">
        <v>771</v>
      </c>
      <c r="P6973" s="171" t="s">
        <v>772</v>
      </c>
    </row>
    <row r="6974" spans="11:16">
      <c r="K6974" s="339">
        <v>52660</v>
      </c>
      <c r="L6974" s="171" t="s">
        <v>838</v>
      </c>
      <c r="N6974" s="171" t="s">
        <v>770</v>
      </c>
      <c r="O6974" s="171" t="s">
        <v>771</v>
      </c>
      <c r="P6974" s="171" t="s">
        <v>772</v>
      </c>
    </row>
    <row r="6975" spans="11:16">
      <c r="K6975" s="339">
        <v>52661</v>
      </c>
      <c r="L6975" s="171" t="s">
        <v>839</v>
      </c>
      <c r="N6975" s="171" t="s">
        <v>770</v>
      </c>
      <c r="O6975" s="171" t="s">
        <v>771</v>
      </c>
      <c r="P6975" s="171" t="s">
        <v>772</v>
      </c>
    </row>
    <row r="6976" spans="11:16">
      <c r="K6976" s="339">
        <v>52662</v>
      </c>
      <c r="L6976" s="171" t="s">
        <v>840</v>
      </c>
      <c r="N6976" s="171" t="s">
        <v>770</v>
      </c>
      <c r="O6976" s="171" t="s">
        <v>771</v>
      </c>
      <c r="P6976" s="171" t="s">
        <v>772</v>
      </c>
    </row>
    <row r="6977" spans="11:16">
      <c r="K6977" s="339">
        <v>52663</v>
      </c>
      <c r="L6977" s="171" t="s">
        <v>833</v>
      </c>
      <c r="N6977" s="171" t="s">
        <v>772</v>
      </c>
      <c r="O6977" s="171" t="s">
        <v>770</v>
      </c>
      <c r="P6977" s="171" t="s">
        <v>771</v>
      </c>
    </row>
    <row r="6978" spans="11:16">
      <c r="K6978" s="339">
        <v>52664</v>
      </c>
      <c r="L6978" s="171" t="s">
        <v>835</v>
      </c>
      <c r="N6978" s="171" t="s">
        <v>772</v>
      </c>
      <c r="O6978" s="171" t="s">
        <v>770</v>
      </c>
      <c r="P6978" s="171" t="s">
        <v>771</v>
      </c>
    </row>
    <row r="6979" spans="11:16">
      <c r="K6979" s="339">
        <v>52665</v>
      </c>
      <c r="L6979" s="171" t="s">
        <v>836</v>
      </c>
      <c r="N6979" s="171" t="s">
        <v>772</v>
      </c>
      <c r="O6979" s="171" t="s">
        <v>770</v>
      </c>
      <c r="P6979" s="171" t="s">
        <v>771</v>
      </c>
    </row>
    <row r="6980" spans="11:16">
      <c r="K6980" s="339">
        <v>52666</v>
      </c>
      <c r="L6980" s="171" t="s">
        <v>837</v>
      </c>
      <c r="N6980" s="171" t="s">
        <v>772</v>
      </c>
      <c r="O6980" s="171" t="s">
        <v>770</v>
      </c>
      <c r="P6980" s="171" t="s">
        <v>771</v>
      </c>
    </row>
    <row r="6981" spans="11:16">
      <c r="K6981" s="339">
        <v>52667</v>
      </c>
      <c r="L6981" s="171" t="s">
        <v>838</v>
      </c>
      <c r="N6981" s="171" t="s">
        <v>772</v>
      </c>
      <c r="O6981" s="171" t="s">
        <v>770</v>
      </c>
      <c r="P6981" s="171" t="s">
        <v>771</v>
      </c>
    </row>
    <row r="6982" spans="11:16">
      <c r="K6982" s="339">
        <v>52668</v>
      </c>
      <c r="L6982" s="171" t="s">
        <v>839</v>
      </c>
      <c r="N6982" s="171" t="s">
        <v>772</v>
      </c>
      <c r="O6982" s="171" t="s">
        <v>770</v>
      </c>
      <c r="P6982" s="171" t="s">
        <v>771</v>
      </c>
    </row>
    <row r="6983" spans="11:16">
      <c r="K6983" s="339">
        <v>52669</v>
      </c>
      <c r="L6983" s="171" t="s">
        <v>840</v>
      </c>
      <c r="N6983" s="171" t="s">
        <v>772</v>
      </c>
      <c r="O6983" s="171" t="s">
        <v>770</v>
      </c>
      <c r="P6983" s="171" t="s">
        <v>771</v>
      </c>
    </row>
    <row r="6984" spans="11:16">
      <c r="K6984" s="339">
        <v>52670</v>
      </c>
      <c r="L6984" s="171" t="s">
        <v>833</v>
      </c>
      <c r="N6984" s="171" t="s">
        <v>771</v>
      </c>
      <c r="O6984" s="171" t="s">
        <v>772</v>
      </c>
      <c r="P6984" s="171" t="s">
        <v>770</v>
      </c>
    </row>
    <row r="6985" spans="11:16">
      <c r="K6985" s="339">
        <v>52671</v>
      </c>
      <c r="L6985" s="171" t="s">
        <v>835</v>
      </c>
      <c r="N6985" s="171" t="s">
        <v>771</v>
      </c>
      <c r="O6985" s="171" t="s">
        <v>772</v>
      </c>
      <c r="P6985" s="171" t="s">
        <v>770</v>
      </c>
    </row>
    <row r="6986" spans="11:16">
      <c r="K6986" s="339">
        <v>52672</v>
      </c>
      <c r="L6986" s="171" t="s">
        <v>836</v>
      </c>
      <c r="N6986" s="171" t="s">
        <v>771</v>
      </c>
      <c r="O6986" s="171" t="s">
        <v>772</v>
      </c>
      <c r="P6986" s="171" t="s">
        <v>770</v>
      </c>
    </row>
    <row r="6987" spans="11:16">
      <c r="K6987" s="339">
        <v>52673</v>
      </c>
      <c r="L6987" s="171" t="s">
        <v>837</v>
      </c>
      <c r="N6987" s="171" t="s">
        <v>771</v>
      </c>
      <c r="O6987" s="171" t="s">
        <v>772</v>
      </c>
      <c r="P6987" s="171" t="s">
        <v>770</v>
      </c>
    </row>
    <row r="6988" spans="11:16">
      <c r="K6988" s="339">
        <v>52674</v>
      </c>
      <c r="L6988" s="171" t="s">
        <v>838</v>
      </c>
      <c r="N6988" s="171" t="s">
        <v>771</v>
      </c>
      <c r="O6988" s="171" t="s">
        <v>772</v>
      </c>
      <c r="P6988" s="171" t="s">
        <v>770</v>
      </c>
    </row>
    <row r="6989" spans="11:16">
      <c r="K6989" s="339">
        <v>52675</v>
      </c>
      <c r="L6989" s="171" t="s">
        <v>839</v>
      </c>
      <c r="N6989" s="171" t="s">
        <v>771</v>
      </c>
      <c r="O6989" s="171" t="s">
        <v>772</v>
      </c>
      <c r="P6989" s="171" t="s">
        <v>770</v>
      </c>
    </row>
    <row r="6990" spans="11:16">
      <c r="K6990" s="339">
        <v>52676</v>
      </c>
      <c r="L6990" s="171" t="s">
        <v>840</v>
      </c>
      <c r="N6990" s="171" t="s">
        <v>771</v>
      </c>
      <c r="O6990" s="171" t="s">
        <v>772</v>
      </c>
      <c r="P6990" s="171" t="s">
        <v>770</v>
      </c>
    </row>
    <row r="6991" spans="11:16">
      <c r="K6991" s="339">
        <v>52677</v>
      </c>
      <c r="L6991" s="171" t="s">
        <v>833</v>
      </c>
      <c r="N6991" s="171" t="s">
        <v>770</v>
      </c>
      <c r="O6991" s="171" t="s">
        <v>771</v>
      </c>
      <c r="P6991" s="171" t="s">
        <v>772</v>
      </c>
    </row>
    <row r="6992" spans="11:16">
      <c r="K6992" s="339">
        <v>52678</v>
      </c>
      <c r="L6992" s="171" t="s">
        <v>835</v>
      </c>
      <c r="N6992" s="171" t="s">
        <v>770</v>
      </c>
      <c r="O6992" s="171" t="s">
        <v>771</v>
      </c>
      <c r="P6992" s="171" t="s">
        <v>772</v>
      </c>
    </row>
    <row r="6993" spans="11:16">
      <c r="K6993" s="339">
        <v>52679</v>
      </c>
      <c r="L6993" s="171" t="s">
        <v>836</v>
      </c>
      <c r="N6993" s="171" t="s">
        <v>770</v>
      </c>
      <c r="O6993" s="171" t="s">
        <v>771</v>
      </c>
      <c r="P6993" s="171" t="s">
        <v>772</v>
      </c>
    </row>
    <row r="6994" spans="11:16">
      <c r="K6994" s="339">
        <v>52680</v>
      </c>
      <c r="L6994" s="171" t="s">
        <v>837</v>
      </c>
      <c r="N6994" s="171" t="s">
        <v>770</v>
      </c>
      <c r="O6994" s="171" t="s">
        <v>771</v>
      </c>
      <c r="P6994" s="171" t="s">
        <v>772</v>
      </c>
    </row>
    <row r="6995" spans="11:16">
      <c r="K6995" s="339">
        <v>52681</v>
      </c>
      <c r="L6995" s="171" t="s">
        <v>838</v>
      </c>
      <c r="N6995" s="171" t="s">
        <v>770</v>
      </c>
      <c r="O6995" s="171" t="s">
        <v>771</v>
      </c>
      <c r="P6995" s="171" t="s">
        <v>772</v>
      </c>
    </row>
    <row r="6996" spans="11:16">
      <c r="K6996" s="339">
        <v>52682</v>
      </c>
      <c r="L6996" s="171" t="s">
        <v>839</v>
      </c>
      <c r="N6996" s="171" t="s">
        <v>770</v>
      </c>
      <c r="O6996" s="171" t="s">
        <v>771</v>
      </c>
      <c r="P6996" s="171" t="s">
        <v>772</v>
      </c>
    </row>
    <row r="6997" spans="11:16">
      <c r="K6997" s="339">
        <v>52683</v>
      </c>
      <c r="L6997" s="171" t="s">
        <v>840</v>
      </c>
      <c r="N6997" s="171" t="s">
        <v>770</v>
      </c>
      <c r="O6997" s="171" t="s">
        <v>771</v>
      </c>
      <c r="P6997" s="171" t="s">
        <v>772</v>
      </c>
    </row>
    <row r="6998" spans="11:16">
      <c r="K6998" s="339">
        <v>52684</v>
      </c>
      <c r="L6998" s="171" t="s">
        <v>833</v>
      </c>
      <c r="N6998" s="171" t="s">
        <v>772</v>
      </c>
      <c r="O6998" s="171" t="s">
        <v>770</v>
      </c>
      <c r="P6998" s="171" t="s">
        <v>771</v>
      </c>
    </row>
    <row r="6999" spans="11:16">
      <c r="K6999" s="339">
        <v>52685</v>
      </c>
      <c r="L6999" s="171" t="s">
        <v>835</v>
      </c>
      <c r="N6999" s="171" t="s">
        <v>772</v>
      </c>
      <c r="O6999" s="171" t="s">
        <v>770</v>
      </c>
      <c r="P6999" s="171" t="s">
        <v>771</v>
      </c>
    </row>
    <row r="7000" spans="11:16">
      <c r="K7000" s="339">
        <v>52686</v>
      </c>
      <c r="L7000" s="171" t="s">
        <v>836</v>
      </c>
      <c r="N7000" s="171" t="s">
        <v>772</v>
      </c>
      <c r="O7000" s="171" t="s">
        <v>770</v>
      </c>
      <c r="P7000" s="171" t="s">
        <v>771</v>
      </c>
    </row>
    <row r="7001" spans="11:16">
      <c r="K7001" s="339">
        <v>52687</v>
      </c>
      <c r="L7001" s="171" t="s">
        <v>837</v>
      </c>
      <c r="N7001" s="171" t="s">
        <v>772</v>
      </c>
      <c r="O7001" s="171" t="s">
        <v>770</v>
      </c>
      <c r="P7001" s="171" t="s">
        <v>771</v>
      </c>
    </row>
    <row r="7002" spans="11:16">
      <c r="K7002" s="339">
        <v>52688</v>
      </c>
      <c r="L7002" s="171" t="s">
        <v>838</v>
      </c>
      <c r="N7002" s="171" t="s">
        <v>772</v>
      </c>
      <c r="O7002" s="171" t="s">
        <v>770</v>
      </c>
      <c r="P7002" s="171" t="s">
        <v>771</v>
      </c>
    </row>
    <row r="7003" spans="11:16">
      <c r="K7003" s="339">
        <v>52689</v>
      </c>
      <c r="L7003" s="171" t="s">
        <v>839</v>
      </c>
      <c r="N7003" s="171" t="s">
        <v>772</v>
      </c>
      <c r="O7003" s="171" t="s">
        <v>770</v>
      </c>
      <c r="P7003" s="171" t="s">
        <v>771</v>
      </c>
    </row>
    <row r="7004" spans="11:16">
      <c r="K7004" s="339">
        <v>52690</v>
      </c>
      <c r="L7004" s="171" t="s">
        <v>840</v>
      </c>
      <c r="N7004" s="171" t="s">
        <v>772</v>
      </c>
      <c r="O7004" s="171" t="s">
        <v>770</v>
      </c>
      <c r="P7004" s="171" t="s">
        <v>771</v>
      </c>
    </row>
    <row r="7005" spans="11:16">
      <c r="K7005" s="339">
        <v>52691</v>
      </c>
      <c r="L7005" s="171" t="s">
        <v>833</v>
      </c>
      <c r="N7005" s="171" t="s">
        <v>771</v>
      </c>
      <c r="O7005" s="171" t="s">
        <v>772</v>
      </c>
      <c r="P7005" s="171" t="s">
        <v>770</v>
      </c>
    </row>
    <row r="7006" spans="11:16">
      <c r="K7006" s="339">
        <v>52692</v>
      </c>
      <c r="L7006" s="171" t="s">
        <v>835</v>
      </c>
      <c r="N7006" s="171" t="s">
        <v>771</v>
      </c>
      <c r="O7006" s="171" t="s">
        <v>772</v>
      </c>
      <c r="P7006" s="171" t="s">
        <v>770</v>
      </c>
    </row>
    <row r="7007" spans="11:16">
      <c r="K7007" s="339">
        <v>52693</v>
      </c>
      <c r="L7007" s="171" t="s">
        <v>836</v>
      </c>
      <c r="N7007" s="171" t="s">
        <v>771</v>
      </c>
      <c r="O7007" s="171" t="s">
        <v>772</v>
      </c>
      <c r="P7007" s="171" t="s">
        <v>770</v>
      </c>
    </row>
    <row r="7008" spans="11:16">
      <c r="K7008" s="339">
        <v>52694</v>
      </c>
      <c r="L7008" s="171" t="s">
        <v>837</v>
      </c>
      <c r="N7008" s="171" t="s">
        <v>771</v>
      </c>
      <c r="O7008" s="171" t="s">
        <v>772</v>
      </c>
      <c r="P7008" s="171" t="s">
        <v>770</v>
      </c>
    </row>
    <row r="7009" spans="11:16">
      <c r="K7009" s="339">
        <v>52695</v>
      </c>
      <c r="L7009" s="171" t="s">
        <v>838</v>
      </c>
      <c r="N7009" s="171" t="s">
        <v>771</v>
      </c>
      <c r="O7009" s="171" t="s">
        <v>772</v>
      </c>
      <c r="P7009" s="171" t="s">
        <v>770</v>
      </c>
    </row>
    <row r="7010" spans="11:16">
      <c r="K7010" s="339">
        <v>52696</v>
      </c>
      <c r="L7010" s="171" t="s">
        <v>839</v>
      </c>
      <c r="N7010" s="171" t="s">
        <v>771</v>
      </c>
      <c r="O7010" s="171" t="s">
        <v>772</v>
      </c>
      <c r="P7010" s="171" t="s">
        <v>770</v>
      </c>
    </row>
    <row r="7011" spans="11:16">
      <c r="K7011" s="339">
        <v>52697</v>
      </c>
      <c r="L7011" s="171" t="s">
        <v>840</v>
      </c>
      <c r="N7011" s="171" t="s">
        <v>771</v>
      </c>
      <c r="O7011" s="171" t="s">
        <v>772</v>
      </c>
      <c r="P7011" s="171" t="s">
        <v>770</v>
      </c>
    </row>
    <row r="7012" spans="11:16">
      <c r="K7012" s="339">
        <v>52698</v>
      </c>
      <c r="L7012" s="171" t="s">
        <v>833</v>
      </c>
      <c r="N7012" s="171" t="s">
        <v>770</v>
      </c>
      <c r="O7012" s="171" t="s">
        <v>771</v>
      </c>
      <c r="P7012" s="171" t="s">
        <v>772</v>
      </c>
    </row>
    <row r="7013" spans="11:16">
      <c r="K7013" s="339">
        <v>52699</v>
      </c>
      <c r="L7013" s="171" t="s">
        <v>835</v>
      </c>
      <c r="N7013" s="171" t="s">
        <v>770</v>
      </c>
      <c r="O7013" s="171" t="s">
        <v>771</v>
      </c>
      <c r="P7013" s="171" t="s">
        <v>772</v>
      </c>
    </row>
    <row r="7014" spans="11:16">
      <c r="K7014" s="339">
        <v>52700</v>
      </c>
      <c r="L7014" s="171" t="s">
        <v>836</v>
      </c>
      <c r="N7014" s="171" t="s">
        <v>770</v>
      </c>
      <c r="O7014" s="171" t="s">
        <v>771</v>
      </c>
      <c r="P7014" s="171" t="s">
        <v>772</v>
      </c>
    </row>
    <row r="7015" spans="11:16">
      <c r="K7015" s="339">
        <v>52701</v>
      </c>
      <c r="L7015" s="171" t="s">
        <v>837</v>
      </c>
      <c r="N7015" s="171" t="s">
        <v>770</v>
      </c>
      <c r="O7015" s="171" t="s">
        <v>771</v>
      </c>
      <c r="P7015" s="171" t="s">
        <v>772</v>
      </c>
    </row>
    <row r="7016" spans="11:16">
      <c r="K7016" s="339">
        <v>52702</v>
      </c>
      <c r="L7016" s="171" t="s">
        <v>838</v>
      </c>
      <c r="N7016" s="171" t="s">
        <v>770</v>
      </c>
      <c r="O7016" s="171" t="s">
        <v>771</v>
      </c>
      <c r="P7016" s="171" t="s">
        <v>772</v>
      </c>
    </row>
    <row r="7017" spans="11:16">
      <c r="K7017" s="339">
        <v>52703</v>
      </c>
      <c r="L7017" s="171" t="s">
        <v>839</v>
      </c>
      <c r="N7017" s="171" t="s">
        <v>770</v>
      </c>
      <c r="O7017" s="171" t="s">
        <v>771</v>
      </c>
      <c r="P7017" s="171" t="s">
        <v>772</v>
      </c>
    </row>
    <row r="7018" spans="11:16">
      <c r="K7018" s="339">
        <v>52704</v>
      </c>
      <c r="L7018" s="171" t="s">
        <v>840</v>
      </c>
      <c r="N7018" s="171" t="s">
        <v>770</v>
      </c>
      <c r="O7018" s="171" t="s">
        <v>771</v>
      </c>
      <c r="P7018" s="171" t="s">
        <v>772</v>
      </c>
    </row>
    <row r="7019" spans="11:16">
      <c r="K7019" s="339">
        <v>52705</v>
      </c>
      <c r="L7019" s="171" t="s">
        <v>833</v>
      </c>
      <c r="N7019" s="171" t="s">
        <v>772</v>
      </c>
      <c r="O7019" s="171" t="s">
        <v>770</v>
      </c>
      <c r="P7019" s="171" t="s">
        <v>771</v>
      </c>
    </row>
    <row r="7020" spans="11:16">
      <c r="K7020" s="339">
        <v>52706</v>
      </c>
      <c r="L7020" s="171" t="s">
        <v>835</v>
      </c>
      <c r="N7020" s="171" t="s">
        <v>772</v>
      </c>
      <c r="O7020" s="171" t="s">
        <v>770</v>
      </c>
      <c r="P7020" s="171" t="s">
        <v>771</v>
      </c>
    </row>
    <row r="7021" spans="11:16">
      <c r="K7021" s="339">
        <v>52707</v>
      </c>
      <c r="L7021" s="171" t="s">
        <v>836</v>
      </c>
      <c r="N7021" s="171" t="s">
        <v>772</v>
      </c>
      <c r="O7021" s="171" t="s">
        <v>770</v>
      </c>
      <c r="P7021" s="171" t="s">
        <v>771</v>
      </c>
    </row>
    <row r="7022" spans="11:16">
      <c r="K7022" s="339">
        <v>52708</v>
      </c>
      <c r="L7022" s="171" t="s">
        <v>837</v>
      </c>
      <c r="N7022" s="171" t="s">
        <v>772</v>
      </c>
      <c r="O7022" s="171" t="s">
        <v>770</v>
      </c>
      <c r="P7022" s="171" t="s">
        <v>771</v>
      </c>
    </row>
    <row r="7023" spans="11:16">
      <c r="K7023" s="339">
        <v>52709</v>
      </c>
      <c r="L7023" s="171" t="s">
        <v>838</v>
      </c>
      <c r="N7023" s="171" t="s">
        <v>772</v>
      </c>
      <c r="O7023" s="171" t="s">
        <v>770</v>
      </c>
      <c r="P7023" s="171" t="s">
        <v>771</v>
      </c>
    </row>
    <row r="7024" spans="11:16">
      <c r="K7024" s="339">
        <v>52710</v>
      </c>
      <c r="L7024" s="171" t="s">
        <v>839</v>
      </c>
      <c r="N7024" s="171" t="s">
        <v>772</v>
      </c>
      <c r="O7024" s="171" t="s">
        <v>770</v>
      </c>
      <c r="P7024" s="171" t="s">
        <v>771</v>
      </c>
    </row>
    <row r="7025" spans="11:16">
      <c r="K7025" s="339">
        <v>52711</v>
      </c>
      <c r="L7025" s="171" t="s">
        <v>840</v>
      </c>
      <c r="N7025" s="171" t="s">
        <v>772</v>
      </c>
      <c r="O7025" s="171" t="s">
        <v>770</v>
      </c>
      <c r="P7025" s="171" t="s">
        <v>771</v>
      </c>
    </row>
    <row r="7026" spans="11:16">
      <c r="K7026" s="339">
        <v>52712</v>
      </c>
      <c r="L7026" s="171" t="s">
        <v>833</v>
      </c>
      <c r="N7026" s="171" t="s">
        <v>771</v>
      </c>
      <c r="O7026" s="171" t="s">
        <v>772</v>
      </c>
      <c r="P7026" s="171" t="s">
        <v>770</v>
      </c>
    </row>
    <row r="7027" spans="11:16">
      <c r="K7027" s="339">
        <v>52713</v>
      </c>
      <c r="L7027" s="171" t="s">
        <v>835</v>
      </c>
      <c r="N7027" s="171" t="s">
        <v>771</v>
      </c>
      <c r="O7027" s="171" t="s">
        <v>772</v>
      </c>
      <c r="P7027" s="171" t="s">
        <v>770</v>
      </c>
    </row>
    <row r="7028" spans="11:16">
      <c r="K7028" s="339">
        <v>52714</v>
      </c>
      <c r="L7028" s="171" t="s">
        <v>836</v>
      </c>
      <c r="N7028" s="171" t="s">
        <v>771</v>
      </c>
      <c r="O7028" s="171" t="s">
        <v>772</v>
      </c>
      <c r="P7028" s="171" t="s">
        <v>770</v>
      </c>
    </row>
    <row r="7029" spans="11:16">
      <c r="K7029" s="339">
        <v>52715</v>
      </c>
      <c r="L7029" s="171" t="s">
        <v>837</v>
      </c>
      <c r="N7029" s="171" t="s">
        <v>771</v>
      </c>
      <c r="O7029" s="171" t="s">
        <v>772</v>
      </c>
      <c r="P7029" s="171" t="s">
        <v>770</v>
      </c>
    </row>
    <row r="7030" spans="11:16">
      <c r="K7030" s="339">
        <v>52716</v>
      </c>
      <c r="L7030" s="171" t="s">
        <v>838</v>
      </c>
      <c r="N7030" s="171" t="s">
        <v>771</v>
      </c>
      <c r="O7030" s="171" t="s">
        <v>772</v>
      </c>
      <c r="P7030" s="171" t="s">
        <v>770</v>
      </c>
    </row>
    <row r="7031" spans="11:16">
      <c r="K7031" s="339">
        <v>52717</v>
      </c>
      <c r="L7031" s="171" t="s">
        <v>839</v>
      </c>
      <c r="N7031" s="171" t="s">
        <v>771</v>
      </c>
      <c r="O7031" s="171" t="s">
        <v>772</v>
      </c>
      <c r="P7031" s="171" t="s">
        <v>770</v>
      </c>
    </row>
    <row r="7032" spans="11:16">
      <c r="K7032" s="339">
        <v>52718</v>
      </c>
      <c r="L7032" s="171" t="s">
        <v>840</v>
      </c>
      <c r="N7032" s="171" t="s">
        <v>771</v>
      </c>
      <c r="O7032" s="171" t="s">
        <v>772</v>
      </c>
      <c r="P7032" s="171" t="s">
        <v>770</v>
      </c>
    </row>
    <row r="7033" spans="11:16">
      <c r="K7033" s="339">
        <v>52719</v>
      </c>
      <c r="L7033" s="171" t="s">
        <v>833</v>
      </c>
      <c r="N7033" s="171" t="s">
        <v>770</v>
      </c>
      <c r="O7033" s="171" t="s">
        <v>771</v>
      </c>
      <c r="P7033" s="171" t="s">
        <v>772</v>
      </c>
    </row>
    <row r="7034" spans="11:16">
      <c r="K7034" s="339">
        <v>52720</v>
      </c>
      <c r="L7034" s="171" t="s">
        <v>835</v>
      </c>
      <c r="N7034" s="171" t="s">
        <v>770</v>
      </c>
      <c r="O7034" s="171" t="s">
        <v>771</v>
      </c>
      <c r="P7034" s="171" t="s">
        <v>772</v>
      </c>
    </row>
    <row r="7035" spans="11:16">
      <c r="K7035" s="339">
        <v>52721</v>
      </c>
      <c r="L7035" s="171" t="s">
        <v>836</v>
      </c>
      <c r="N7035" s="171" t="s">
        <v>770</v>
      </c>
      <c r="O7035" s="171" t="s">
        <v>771</v>
      </c>
      <c r="P7035" s="171" t="s">
        <v>772</v>
      </c>
    </row>
    <row r="7036" spans="11:16">
      <c r="K7036" s="339">
        <v>52722</v>
      </c>
      <c r="L7036" s="171" t="s">
        <v>837</v>
      </c>
      <c r="N7036" s="171" t="s">
        <v>770</v>
      </c>
      <c r="O7036" s="171" t="s">
        <v>771</v>
      </c>
      <c r="P7036" s="171" t="s">
        <v>772</v>
      </c>
    </row>
    <row r="7037" spans="11:16">
      <c r="K7037" s="339">
        <v>52723</v>
      </c>
      <c r="L7037" s="171" t="s">
        <v>838</v>
      </c>
      <c r="N7037" s="171" t="s">
        <v>770</v>
      </c>
      <c r="O7037" s="171" t="s">
        <v>771</v>
      </c>
      <c r="P7037" s="171" t="s">
        <v>772</v>
      </c>
    </row>
    <row r="7038" spans="11:16">
      <c r="K7038" s="339">
        <v>52724</v>
      </c>
      <c r="L7038" s="171" t="s">
        <v>839</v>
      </c>
      <c r="N7038" s="171" t="s">
        <v>770</v>
      </c>
      <c r="O7038" s="171" t="s">
        <v>771</v>
      </c>
      <c r="P7038" s="171" t="s">
        <v>772</v>
      </c>
    </row>
    <row r="7039" spans="11:16">
      <c r="K7039" s="339">
        <v>52725</v>
      </c>
      <c r="L7039" s="171" t="s">
        <v>840</v>
      </c>
      <c r="N7039" s="171" t="s">
        <v>770</v>
      </c>
      <c r="O7039" s="171" t="s">
        <v>771</v>
      </c>
      <c r="P7039" s="171" t="s">
        <v>772</v>
      </c>
    </row>
    <row r="7040" spans="11:16">
      <c r="K7040" s="339">
        <v>52726</v>
      </c>
      <c r="L7040" s="171" t="s">
        <v>833</v>
      </c>
      <c r="N7040" s="171" t="s">
        <v>772</v>
      </c>
      <c r="O7040" s="171" t="s">
        <v>770</v>
      </c>
      <c r="P7040" s="171" t="s">
        <v>771</v>
      </c>
    </row>
    <row r="7041" spans="11:16">
      <c r="K7041" s="339">
        <v>52727</v>
      </c>
      <c r="L7041" s="171" t="s">
        <v>835</v>
      </c>
      <c r="N7041" s="171" t="s">
        <v>772</v>
      </c>
      <c r="O7041" s="171" t="s">
        <v>770</v>
      </c>
      <c r="P7041" s="171" t="s">
        <v>771</v>
      </c>
    </row>
    <row r="7042" spans="11:16">
      <c r="K7042" s="339">
        <v>52728</v>
      </c>
      <c r="L7042" s="171" t="s">
        <v>836</v>
      </c>
      <c r="N7042" s="171" t="s">
        <v>772</v>
      </c>
      <c r="O7042" s="171" t="s">
        <v>770</v>
      </c>
      <c r="P7042" s="171" t="s">
        <v>771</v>
      </c>
    </row>
    <row r="7043" spans="11:16">
      <c r="K7043" s="339">
        <v>52729</v>
      </c>
      <c r="L7043" s="171" t="s">
        <v>837</v>
      </c>
      <c r="N7043" s="171" t="s">
        <v>772</v>
      </c>
      <c r="O7043" s="171" t="s">
        <v>770</v>
      </c>
      <c r="P7043" s="171" t="s">
        <v>771</v>
      </c>
    </row>
    <row r="7044" spans="11:16">
      <c r="K7044" s="339">
        <v>52730</v>
      </c>
      <c r="L7044" s="171" t="s">
        <v>838</v>
      </c>
      <c r="N7044" s="171" t="s">
        <v>772</v>
      </c>
      <c r="O7044" s="171" t="s">
        <v>770</v>
      </c>
      <c r="P7044" s="171" t="s">
        <v>771</v>
      </c>
    </row>
    <row r="7045" spans="11:16">
      <c r="K7045" s="339">
        <v>52731</v>
      </c>
      <c r="L7045" s="171" t="s">
        <v>839</v>
      </c>
      <c r="N7045" s="171" t="s">
        <v>772</v>
      </c>
      <c r="O7045" s="171" t="s">
        <v>770</v>
      </c>
      <c r="P7045" s="171" t="s">
        <v>771</v>
      </c>
    </row>
    <row r="7046" spans="11:16">
      <c r="K7046" s="339">
        <v>52732</v>
      </c>
      <c r="L7046" s="171" t="s">
        <v>840</v>
      </c>
      <c r="N7046" s="171" t="s">
        <v>772</v>
      </c>
      <c r="O7046" s="171" t="s">
        <v>770</v>
      </c>
      <c r="P7046" s="171" t="s">
        <v>771</v>
      </c>
    </row>
    <row r="7047" spans="11:16">
      <c r="K7047" s="339">
        <v>52733</v>
      </c>
      <c r="L7047" s="171" t="s">
        <v>833</v>
      </c>
      <c r="N7047" s="171" t="s">
        <v>771</v>
      </c>
      <c r="O7047" s="171" t="s">
        <v>772</v>
      </c>
      <c r="P7047" s="171" t="s">
        <v>770</v>
      </c>
    </row>
    <row r="7048" spans="11:16">
      <c r="K7048" s="339">
        <v>52734</v>
      </c>
      <c r="L7048" s="171" t="s">
        <v>835</v>
      </c>
      <c r="N7048" s="171" t="s">
        <v>771</v>
      </c>
      <c r="O7048" s="171" t="s">
        <v>772</v>
      </c>
      <c r="P7048" s="171" t="s">
        <v>770</v>
      </c>
    </row>
    <row r="7049" spans="11:16">
      <c r="K7049" s="339">
        <v>52735</v>
      </c>
      <c r="L7049" s="171" t="s">
        <v>836</v>
      </c>
      <c r="N7049" s="171" t="s">
        <v>771</v>
      </c>
      <c r="O7049" s="171" t="s">
        <v>772</v>
      </c>
      <c r="P7049" s="171" t="s">
        <v>770</v>
      </c>
    </row>
    <row r="7050" spans="11:16">
      <c r="K7050" s="339">
        <v>52736</v>
      </c>
      <c r="L7050" s="171" t="s">
        <v>837</v>
      </c>
      <c r="N7050" s="171" t="s">
        <v>771</v>
      </c>
      <c r="O7050" s="171" t="s">
        <v>772</v>
      </c>
      <c r="P7050" s="171" t="s">
        <v>770</v>
      </c>
    </row>
    <row r="7051" spans="11:16">
      <c r="K7051" s="339">
        <v>52737</v>
      </c>
      <c r="L7051" s="171" t="s">
        <v>838</v>
      </c>
      <c r="N7051" s="171" t="s">
        <v>771</v>
      </c>
      <c r="O7051" s="171" t="s">
        <v>772</v>
      </c>
      <c r="P7051" s="171" t="s">
        <v>770</v>
      </c>
    </row>
    <row r="7052" spans="11:16">
      <c r="K7052" s="339">
        <v>52738</v>
      </c>
      <c r="L7052" s="171" t="s">
        <v>839</v>
      </c>
      <c r="N7052" s="171" t="s">
        <v>771</v>
      </c>
      <c r="O7052" s="171" t="s">
        <v>772</v>
      </c>
      <c r="P7052" s="171" t="s">
        <v>770</v>
      </c>
    </row>
    <row r="7053" spans="11:16">
      <c r="K7053" s="339">
        <v>52739</v>
      </c>
      <c r="L7053" s="171" t="s">
        <v>840</v>
      </c>
      <c r="N7053" s="171" t="s">
        <v>771</v>
      </c>
      <c r="O7053" s="171" t="s">
        <v>772</v>
      </c>
      <c r="P7053" s="171" t="s">
        <v>770</v>
      </c>
    </row>
    <row r="7054" spans="11:16">
      <c r="K7054" s="339">
        <v>52740</v>
      </c>
      <c r="L7054" s="171" t="s">
        <v>833</v>
      </c>
      <c r="N7054" s="171" t="s">
        <v>770</v>
      </c>
      <c r="O7054" s="171" t="s">
        <v>771</v>
      </c>
      <c r="P7054" s="171" t="s">
        <v>772</v>
      </c>
    </row>
    <row r="7055" spans="11:16">
      <c r="K7055" s="339">
        <v>52741</v>
      </c>
      <c r="L7055" s="171" t="s">
        <v>835</v>
      </c>
      <c r="N7055" s="171" t="s">
        <v>770</v>
      </c>
      <c r="O7055" s="171" t="s">
        <v>771</v>
      </c>
      <c r="P7055" s="171" t="s">
        <v>772</v>
      </c>
    </row>
    <row r="7056" spans="11:16">
      <c r="K7056" s="339">
        <v>52742</v>
      </c>
      <c r="L7056" s="171" t="s">
        <v>836</v>
      </c>
      <c r="N7056" s="171" t="s">
        <v>770</v>
      </c>
      <c r="O7056" s="171" t="s">
        <v>771</v>
      </c>
      <c r="P7056" s="171" t="s">
        <v>772</v>
      </c>
    </row>
    <row r="7057" spans="11:16">
      <c r="K7057" s="339">
        <v>52743</v>
      </c>
      <c r="L7057" s="171" t="s">
        <v>837</v>
      </c>
      <c r="N7057" s="171" t="s">
        <v>770</v>
      </c>
      <c r="O7057" s="171" t="s">
        <v>771</v>
      </c>
      <c r="P7057" s="171" t="s">
        <v>772</v>
      </c>
    </row>
    <row r="7058" spans="11:16">
      <c r="K7058" s="339">
        <v>52744</v>
      </c>
      <c r="L7058" s="171" t="s">
        <v>838</v>
      </c>
      <c r="N7058" s="171" t="s">
        <v>770</v>
      </c>
      <c r="O7058" s="171" t="s">
        <v>771</v>
      </c>
      <c r="P7058" s="171" t="s">
        <v>772</v>
      </c>
    </row>
    <row r="7059" spans="11:16">
      <c r="K7059" s="339">
        <v>52745</v>
      </c>
      <c r="L7059" s="171" t="s">
        <v>839</v>
      </c>
      <c r="N7059" s="171" t="s">
        <v>770</v>
      </c>
      <c r="O7059" s="171" t="s">
        <v>771</v>
      </c>
      <c r="P7059" s="171" t="s">
        <v>772</v>
      </c>
    </row>
    <row r="7060" spans="11:16">
      <c r="K7060" s="339">
        <v>52746</v>
      </c>
      <c r="L7060" s="171" t="s">
        <v>840</v>
      </c>
      <c r="N7060" s="171" t="s">
        <v>770</v>
      </c>
      <c r="O7060" s="171" t="s">
        <v>771</v>
      </c>
      <c r="P7060" s="171" t="s">
        <v>772</v>
      </c>
    </row>
    <row r="7061" spans="11:16">
      <c r="K7061" s="339">
        <v>52747</v>
      </c>
      <c r="L7061" s="171" t="s">
        <v>833</v>
      </c>
      <c r="N7061" s="171" t="s">
        <v>772</v>
      </c>
      <c r="O7061" s="171" t="s">
        <v>770</v>
      </c>
      <c r="P7061" s="171" t="s">
        <v>771</v>
      </c>
    </row>
    <row r="7062" spans="11:16">
      <c r="K7062" s="339">
        <v>52748</v>
      </c>
      <c r="L7062" s="171" t="s">
        <v>835</v>
      </c>
      <c r="N7062" s="171" t="s">
        <v>772</v>
      </c>
      <c r="O7062" s="171" t="s">
        <v>770</v>
      </c>
      <c r="P7062" s="171" t="s">
        <v>771</v>
      </c>
    </row>
    <row r="7063" spans="11:16">
      <c r="K7063" s="339">
        <v>52749</v>
      </c>
      <c r="L7063" s="171" t="s">
        <v>836</v>
      </c>
      <c r="N7063" s="171" t="s">
        <v>772</v>
      </c>
      <c r="O7063" s="171" t="s">
        <v>770</v>
      </c>
      <c r="P7063" s="171" t="s">
        <v>771</v>
      </c>
    </row>
    <row r="7064" spans="11:16">
      <c r="K7064" s="339">
        <v>52750</v>
      </c>
      <c r="L7064" s="171" t="s">
        <v>837</v>
      </c>
      <c r="N7064" s="171" t="s">
        <v>772</v>
      </c>
      <c r="O7064" s="171" t="s">
        <v>770</v>
      </c>
      <c r="P7064" s="171" t="s">
        <v>771</v>
      </c>
    </row>
    <row r="7065" spans="11:16">
      <c r="K7065" s="339">
        <v>52751</v>
      </c>
      <c r="L7065" s="171" t="s">
        <v>838</v>
      </c>
      <c r="N7065" s="171" t="s">
        <v>772</v>
      </c>
      <c r="O7065" s="171" t="s">
        <v>770</v>
      </c>
      <c r="P7065" s="171" t="s">
        <v>771</v>
      </c>
    </row>
    <row r="7066" spans="11:16">
      <c r="K7066" s="339">
        <v>52752</v>
      </c>
      <c r="L7066" s="171" t="s">
        <v>839</v>
      </c>
      <c r="N7066" s="171" t="s">
        <v>772</v>
      </c>
      <c r="O7066" s="171" t="s">
        <v>770</v>
      </c>
      <c r="P7066" s="171" t="s">
        <v>771</v>
      </c>
    </row>
    <row r="7067" spans="11:16">
      <c r="K7067" s="339">
        <v>52753</v>
      </c>
      <c r="L7067" s="171" t="s">
        <v>840</v>
      </c>
      <c r="N7067" s="171" t="s">
        <v>772</v>
      </c>
      <c r="O7067" s="171" t="s">
        <v>770</v>
      </c>
      <c r="P7067" s="171" t="s">
        <v>771</v>
      </c>
    </row>
    <row r="7068" spans="11:16">
      <c r="K7068" s="339">
        <v>52754</v>
      </c>
      <c r="L7068" s="171" t="s">
        <v>833</v>
      </c>
      <c r="N7068" s="171" t="s">
        <v>771</v>
      </c>
      <c r="O7068" s="171" t="s">
        <v>772</v>
      </c>
      <c r="P7068" s="171" t="s">
        <v>770</v>
      </c>
    </row>
    <row r="7069" spans="11:16">
      <c r="K7069" s="339">
        <v>52755</v>
      </c>
      <c r="L7069" s="171" t="s">
        <v>835</v>
      </c>
      <c r="N7069" s="171" t="s">
        <v>771</v>
      </c>
      <c r="O7069" s="171" t="s">
        <v>772</v>
      </c>
      <c r="P7069" s="171" t="s">
        <v>770</v>
      </c>
    </row>
    <row r="7070" spans="11:16">
      <c r="K7070" s="339">
        <v>52756</v>
      </c>
      <c r="L7070" s="171" t="s">
        <v>836</v>
      </c>
      <c r="N7070" s="171" t="s">
        <v>771</v>
      </c>
      <c r="O7070" s="171" t="s">
        <v>772</v>
      </c>
      <c r="P7070" s="171" t="s">
        <v>770</v>
      </c>
    </row>
    <row r="7071" spans="11:16">
      <c r="K7071" s="339">
        <v>52757</v>
      </c>
      <c r="L7071" s="171" t="s">
        <v>837</v>
      </c>
      <c r="N7071" s="171" t="s">
        <v>771</v>
      </c>
      <c r="O7071" s="171" t="s">
        <v>772</v>
      </c>
      <c r="P7071" s="171" t="s">
        <v>770</v>
      </c>
    </row>
    <row r="7072" spans="11:16">
      <c r="K7072" s="339">
        <v>52758</v>
      </c>
      <c r="L7072" s="171" t="s">
        <v>838</v>
      </c>
      <c r="N7072" s="171" t="s">
        <v>771</v>
      </c>
      <c r="O7072" s="171" t="s">
        <v>772</v>
      </c>
      <c r="P7072" s="171" t="s">
        <v>770</v>
      </c>
    </row>
    <row r="7073" spans="11:16">
      <c r="K7073" s="339">
        <v>52759</v>
      </c>
      <c r="L7073" s="171" t="s">
        <v>839</v>
      </c>
      <c r="N7073" s="171" t="s">
        <v>771</v>
      </c>
      <c r="O7073" s="171" t="s">
        <v>772</v>
      </c>
      <c r="P7073" s="171" t="s">
        <v>770</v>
      </c>
    </row>
    <row r="7074" spans="11:16">
      <c r="K7074" s="339">
        <v>52760</v>
      </c>
      <c r="L7074" s="171" t="s">
        <v>840</v>
      </c>
      <c r="N7074" s="171" t="s">
        <v>771</v>
      </c>
      <c r="O7074" s="171" t="s">
        <v>772</v>
      </c>
      <c r="P7074" s="171" t="s">
        <v>770</v>
      </c>
    </row>
    <row r="7075" spans="11:16">
      <c r="K7075" s="339">
        <v>52761</v>
      </c>
      <c r="L7075" s="171" t="s">
        <v>833</v>
      </c>
      <c r="N7075" s="171" t="s">
        <v>770</v>
      </c>
      <c r="O7075" s="171" t="s">
        <v>771</v>
      </c>
      <c r="P7075" s="171" t="s">
        <v>772</v>
      </c>
    </row>
    <row r="7076" spans="11:16">
      <c r="K7076" s="339">
        <v>52762</v>
      </c>
      <c r="L7076" s="171" t="s">
        <v>835</v>
      </c>
      <c r="N7076" s="171" t="s">
        <v>770</v>
      </c>
      <c r="O7076" s="171" t="s">
        <v>771</v>
      </c>
      <c r="P7076" s="171" t="s">
        <v>772</v>
      </c>
    </row>
    <row r="7077" spans="11:16">
      <c r="K7077" s="339">
        <v>52763</v>
      </c>
      <c r="L7077" s="171" t="s">
        <v>836</v>
      </c>
      <c r="N7077" s="171" t="s">
        <v>770</v>
      </c>
      <c r="O7077" s="171" t="s">
        <v>771</v>
      </c>
      <c r="P7077" s="171" t="s">
        <v>772</v>
      </c>
    </row>
    <row r="7078" spans="11:16">
      <c r="K7078" s="339">
        <v>52764</v>
      </c>
      <c r="L7078" s="171" t="s">
        <v>837</v>
      </c>
      <c r="N7078" s="171" t="s">
        <v>770</v>
      </c>
      <c r="O7078" s="171" t="s">
        <v>771</v>
      </c>
      <c r="P7078" s="171" t="s">
        <v>772</v>
      </c>
    </row>
    <row r="7079" spans="11:16">
      <c r="K7079" s="339">
        <v>52765</v>
      </c>
      <c r="L7079" s="171" t="s">
        <v>838</v>
      </c>
      <c r="N7079" s="171" t="s">
        <v>770</v>
      </c>
      <c r="O7079" s="171" t="s">
        <v>771</v>
      </c>
      <c r="P7079" s="171" t="s">
        <v>772</v>
      </c>
    </row>
    <row r="7080" spans="11:16">
      <c r="K7080" s="339">
        <v>52766</v>
      </c>
      <c r="L7080" s="171" t="s">
        <v>839</v>
      </c>
      <c r="N7080" s="171" t="s">
        <v>770</v>
      </c>
      <c r="O7080" s="171" t="s">
        <v>771</v>
      </c>
      <c r="P7080" s="171" t="s">
        <v>772</v>
      </c>
    </row>
    <row r="7081" spans="11:16">
      <c r="K7081" s="339">
        <v>52767</v>
      </c>
      <c r="L7081" s="171" t="s">
        <v>840</v>
      </c>
      <c r="N7081" s="171" t="s">
        <v>770</v>
      </c>
      <c r="O7081" s="171" t="s">
        <v>771</v>
      </c>
      <c r="P7081" s="171" t="s">
        <v>772</v>
      </c>
    </row>
    <row r="7082" spans="11:16">
      <c r="K7082" s="339">
        <v>52768</v>
      </c>
      <c r="L7082" s="171" t="s">
        <v>833</v>
      </c>
      <c r="N7082" s="171" t="s">
        <v>772</v>
      </c>
      <c r="O7082" s="171" t="s">
        <v>770</v>
      </c>
      <c r="P7082" s="171" t="s">
        <v>771</v>
      </c>
    </row>
    <row r="7083" spans="11:16">
      <c r="K7083" s="339">
        <v>52769</v>
      </c>
      <c r="L7083" s="171" t="s">
        <v>835</v>
      </c>
      <c r="N7083" s="171" t="s">
        <v>772</v>
      </c>
      <c r="O7083" s="171" t="s">
        <v>770</v>
      </c>
      <c r="P7083" s="171" t="s">
        <v>771</v>
      </c>
    </row>
    <row r="7084" spans="11:16">
      <c r="K7084" s="339">
        <v>52770</v>
      </c>
      <c r="L7084" s="171" t="s">
        <v>836</v>
      </c>
      <c r="N7084" s="171" t="s">
        <v>772</v>
      </c>
      <c r="O7084" s="171" t="s">
        <v>770</v>
      </c>
      <c r="P7084" s="171" t="s">
        <v>771</v>
      </c>
    </row>
    <row r="7085" spans="11:16">
      <c r="K7085" s="339">
        <v>52771</v>
      </c>
      <c r="L7085" s="171" t="s">
        <v>837</v>
      </c>
      <c r="N7085" s="171" t="s">
        <v>772</v>
      </c>
      <c r="O7085" s="171" t="s">
        <v>770</v>
      </c>
      <c r="P7085" s="171" t="s">
        <v>771</v>
      </c>
    </row>
    <row r="7086" spans="11:16">
      <c r="K7086" s="339">
        <v>52772</v>
      </c>
      <c r="L7086" s="171" t="s">
        <v>838</v>
      </c>
      <c r="N7086" s="171" t="s">
        <v>772</v>
      </c>
      <c r="O7086" s="171" t="s">
        <v>770</v>
      </c>
      <c r="P7086" s="171" t="s">
        <v>771</v>
      </c>
    </row>
    <row r="7087" spans="11:16">
      <c r="K7087" s="339">
        <v>52773</v>
      </c>
      <c r="L7087" s="171" t="s">
        <v>839</v>
      </c>
      <c r="N7087" s="171" t="s">
        <v>772</v>
      </c>
      <c r="O7087" s="171" t="s">
        <v>770</v>
      </c>
      <c r="P7087" s="171" t="s">
        <v>771</v>
      </c>
    </row>
    <row r="7088" spans="11:16">
      <c r="K7088" s="339">
        <v>52774</v>
      </c>
      <c r="L7088" s="171" t="s">
        <v>840</v>
      </c>
      <c r="N7088" s="171" t="s">
        <v>772</v>
      </c>
      <c r="O7088" s="171" t="s">
        <v>770</v>
      </c>
      <c r="P7088" s="171" t="s">
        <v>771</v>
      </c>
    </row>
    <row r="7089" spans="11:16">
      <c r="K7089" s="339">
        <v>52775</v>
      </c>
      <c r="L7089" s="171" t="s">
        <v>833</v>
      </c>
      <c r="N7089" s="171" t="s">
        <v>771</v>
      </c>
      <c r="O7089" s="171" t="s">
        <v>772</v>
      </c>
      <c r="P7089" s="171" t="s">
        <v>770</v>
      </c>
    </row>
    <row r="7090" spans="11:16">
      <c r="K7090" s="339">
        <v>52776</v>
      </c>
      <c r="L7090" s="171" t="s">
        <v>835</v>
      </c>
      <c r="N7090" s="171" t="s">
        <v>771</v>
      </c>
      <c r="O7090" s="171" t="s">
        <v>772</v>
      </c>
      <c r="P7090" s="171" t="s">
        <v>770</v>
      </c>
    </row>
    <row r="7091" spans="11:16">
      <c r="K7091" s="339">
        <v>52777</v>
      </c>
      <c r="L7091" s="171" t="s">
        <v>836</v>
      </c>
      <c r="N7091" s="171" t="s">
        <v>771</v>
      </c>
      <c r="O7091" s="171" t="s">
        <v>772</v>
      </c>
      <c r="P7091" s="171" t="s">
        <v>770</v>
      </c>
    </row>
    <row r="7092" spans="11:16">
      <c r="K7092" s="339">
        <v>52778</v>
      </c>
      <c r="L7092" s="171" t="s">
        <v>837</v>
      </c>
      <c r="N7092" s="171" t="s">
        <v>771</v>
      </c>
      <c r="O7092" s="171" t="s">
        <v>772</v>
      </c>
      <c r="P7092" s="171" t="s">
        <v>770</v>
      </c>
    </row>
    <row r="7093" spans="11:16">
      <c r="K7093" s="339">
        <v>52779</v>
      </c>
      <c r="L7093" s="171" t="s">
        <v>838</v>
      </c>
      <c r="N7093" s="171" t="s">
        <v>771</v>
      </c>
      <c r="O7093" s="171" t="s">
        <v>772</v>
      </c>
      <c r="P7093" s="171" t="s">
        <v>770</v>
      </c>
    </row>
    <row r="7094" spans="11:16">
      <c r="K7094" s="339">
        <v>52780</v>
      </c>
      <c r="L7094" s="171" t="s">
        <v>839</v>
      </c>
      <c r="N7094" s="171" t="s">
        <v>771</v>
      </c>
      <c r="O7094" s="171" t="s">
        <v>772</v>
      </c>
      <c r="P7094" s="171" t="s">
        <v>770</v>
      </c>
    </row>
    <row r="7095" spans="11:16">
      <c r="K7095" s="339">
        <v>52781</v>
      </c>
      <c r="L7095" s="171" t="s">
        <v>840</v>
      </c>
      <c r="N7095" s="171" t="s">
        <v>771</v>
      </c>
      <c r="O7095" s="171" t="s">
        <v>772</v>
      </c>
      <c r="P7095" s="171" t="s">
        <v>770</v>
      </c>
    </row>
    <row r="7096" spans="11:16">
      <c r="K7096" s="339">
        <v>52782</v>
      </c>
      <c r="L7096" s="171" t="s">
        <v>833</v>
      </c>
      <c r="N7096" s="171" t="s">
        <v>770</v>
      </c>
      <c r="O7096" s="171" t="s">
        <v>771</v>
      </c>
      <c r="P7096" s="171" t="s">
        <v>772</v>
      </c>
    </row>
    <row r="7097" spans="11:16">
      <c r="K7097" s="339">
        <v>52783</v>
      </c>
      <c r="L7097" s="171" t="s">
        <v>835</v>
      </c>
      <c r="N7097" s="171" t="s">
        <v>770</v>
      </c>
      <c r="O7097" s="171" t="s">
        <v>771</v>
      </c>
      <c r="P7097" s="171" t="s">
        <v>772</v>
      </c>
    </row>
    <row r="7098" spans="11:16">
      <c r="K7098" s="339">
        <v>52784</v>
      </c>
      <c r="L7098" s="171" t="s">
        <v>836</v>
      </c>
      <c r="N7098" s="171" t="s">
        <v>770</v>
      </c>
      <c r="O7098" s="171" t="s">
        <v>771</v>
      </c>
      <c r="P7098" s="171" t="s">
        <v>772</v>
      </c>
    </row>
    <row r="7099" spans="11:16">
      <c r="K7099" s="339">
        <v>52785</v>
      </c>
      <c r="L7099" s="171" t="s">
        <v>837</v>
      </c>
      <c r="N7099" s="171" t="s">
        <v>770</v>
      </c>
      <c r="O7099" s="171" t="s">
        <v>771</v>
      </c>
      <c r="P7099" s="171" t="s">
        <v>772</v>
      </c>
    </row>
    <row r="7100" spans="11:16">
      <c r="K7100" s="339">
        <v>52786</v>
      </c>
      <c r="L7100" s="171" t="s">
        <v>838</v>
      </c>
      <c r="N7100" s="171" t="s">
        <v>770</v>
      </c>
      <c r="O7100" s="171" t="s">
        <v>771</v>
      </c>
      <c r="P7100" s="171" t="s">
        <v>772</v>
      </c>
    </row>
    <row r="7101" spans="11:16">
      <c r="K7101" s="339">
        <v>52787</v>
      </c>
      <c r="L7101" s="171" t="s">
        <v>839</v>
      </c>
      <c r="N7101" s="171" t="s">
        <v>770</v>
      </c>
      <c r="O7101" s="171" t="s">
        <v>771</v>
      </c>
      <c r="P7101" s="171" t="s">
        <v>772</v>
      </c>
    </row>
    <row r="7102" spans="11:16">
      <c r="K7102" s="339">
        <v>52788</v>
      </c>
      <c r="L7102" s="171" t="s">
        <v>840</v>
      </c>
      <c r="N7102" s="171" t="s">
        <v>770</v>
      </c>
      <c r="O7102" s="171" t="s">
        <v>771</v>
      </c>
      <c r="P7102" s="171" t="s">
        <v>772</v>
      </c>
    </row>
    <row r="7103" spans="11:16">
      <c r="K7103" s="339">
        <v>52789</v>
      </c>
      <c r="L7103" s="171" t="s">
        <v>833</v>
      </c>
      <c r="N7103" s="171" t="s">
        <v>772</v>
      </c>
      <c r="O7103" s="171" t="s">
        <v>770</v>
      </c>
      <c r="P7103" s="171" t="s">
        <v>771</v>
      </c>
    </row>
    <row r="7104" spans="11:16">
      <c r="K7104" s="339">
        <v>52790</v>
      </c>
      <c r="L7104" s="171" t="s">
        <v>835</v>
      </c>
      <c r="N7104" s="171" t="s">
        <v>772</v>
      </c>
      <c r="O7104" s="171" t="s">
        <v>770</v>
      </c>
      <c r="P7104" s="171" t="s">
        <v>771</v>
      </c>
    </row>
    <row r="7105" spans="11:16">
      <c r="K7105" s="339">
        <v>52791</v>
      </c>
      <c r="L7105" s="171" t="s">
        <v>836</v>
      </c>
      <c r="N7105" s="171" t="s">
        <v>772</v>
      </c>
      <c r="O7105" s="171" t="s">
        <v>770</v>
      </c>
      <c r="P7105" s="171" t="s">
        <v>771</v>
      </c>
    </row>
    <row r="7106" spans="11:16">
      <c r="K7106" s="339">
        <v>52792</v>
      </c>
      <c r="L7106" s="171" t="s">
        <v>837</v>
      </c>
      <c r="N7106" s="171" t="s">
        <v>772</v>
      </c>
      <c r="O7106" s="171" t="s">
        <v>770</v>
      </c>
      <c r="P7106" s="171" t="s">
        <v>771</v>
      </c>
    </row>
    <row r="7107" spans="11:16">
      <c r="K7107" s="339">
        <v>52793</v>
      </c>
      <c r="L7107" s="171" t="s">
        <v>838</v>
      </c>
      <c r="N7107" s="171" t="s">
        <v>772</v>
      </c>
      <c r="O7107" s="171" t="s">
        <v>770</v>
      </c>
      <c r="P7107" s="171" t="s">
        <v>771</v>
      </c>
    </row>
    <row r="7108" spans="11:16">
      <c r="K7108" s="339">
        <v>52794</v>
      </c>
      <c r="L7108" s="171" t="s">
        <v>839</v>
      </c>
      <c r="N7108" s="171" t="s">
        <v>772</v>
      </c>
      <c r="O7108" s="171" t="s">
        <v>770</v>
      </c>
      <c r="P7108" s="171" t="s">
        <v>771</v>
      </c>
    </row>
    <row r="7109" spans="11:16">
      <c r="K7109" s="339">
        <v>52795</v>
      </c>
      <c r="L7109" s="171" t="s">
        <v>840</v>
      </c>
      <c r="N7109" s="171" t="s">
        <v>772</v>
      </c>
      <c r="O7109" s="171" t="s">
        <v>770</v>
      </c>
      <c r="P7109" s="171" t="s">
        <v>771</v>
      </c>
    </row>
    <row r="7110" spans="11:16">
      <c r="K7110" s="339">
        <v>52796</v>
      </c>
      <c r="L7110" s="171" t="s">
        <v>833</v>
      </c>
      <c r="N7110" s="171" t="s">
        <v>771</v>
      </c>
      <c r="O7110" s="171" t="s">
        <v>772</v>
      </c>
      <c r="P7110" s="171" t="s">
        <v>770</v>
      </c>
    </row>
    <row r="7111" spans="11:16">
      <c r="K7111" s="339">
        <v>52797</v>
      </c>
      <c r="L7111" s="171" t="s">
        <v>835</v>
      </c>
      <c r="N7111" s="171" t="s">
        <v>771</v>
      </c>
      <c r="O7111" s="171" t="s">
        <v>772</v>
      </c>
      <c r="P7111" s="171" t="s">
        <v>770</v>
      </c>
    </row>
    <row r="7112" spans="11:16">
      <c r="K7112" s="339">
        <v>52798</v>
      </c>
      <c r="L7112" s="171" t="s">
        <v>836</v>
      </c>
      <c r="N7112" s="171" t="s">
        <v>771</v>
      </c>
      <c r="O7112" s="171" t="s">
        <v>772</v>
      </c>
      <c r="P7112" s="171" t="s">
        <v>770</v>
      </c>
    </row>
    <row r="7113" spans="11:16">
      <c r="K7113" s="339">
        <v>52799</v>
      </c>
      <c r="L7113" s="171" t="s">
        <v>837</v>
      </c>
      <c r="N7113" s="171" t="s">
        <v>771</v>
      </c>
      <c r="O7113" s="171" t="s">
        <v>772</v>
      </c>
      <c r="P7113" s="171" t="s">
        <v>770</v>
      </c>
    </row>
    <row r="7114" spans="11:16">
      <c r="K7114" s="339">
        <v>52800</v>
      </c>
      <c r="L7114" s="171" t="s">
        <v>838</v>
      </c>
      <c r="N7114" s="171" t="s">
        <v>771</v>
      </c>
      <c r="O7114" s="171" t="s">
        <v>772</v>
      </c>
      <c r="P7114" s="171" t="s">
        <v>770</v>
      </c>
    </row>
    <row r="7115" spans="11:16">
      <c r="K7115" s="339">
        <v>52801</v>
      </c>
      <c r="L7115" s="171" t="s">
        <v>839</v>
      </c>
      <c r="N7115" s="171" t="s">
        <v>771</v>
      </c>
      <c r="O7115" s="171" t="s">
        <v>772</v>
      </c>
      <c r="P7115" s="171" t="s">
        <v>770</v>
      </c>
    </row>
    <row r="7116" spans="11:16">
      <c r="K7116" s="339">
        <v>52802</v>
      </c>
      <c r="L7116" s="171" t="s">
        <v>840</v>
      </c>
      <c r="N7116" s="171" t="s">
        <v>771</v>
      </c>
      <c r="O7116" s="171" t="s">
        <v>772</v>
      </c>
      <c r="P7116" s="171" t="s">
        <v>770</v>
      </c>
    </row>
    <row r="7117" spans="11:16">
      <c r="K7117" s="339">
        <v>52803</v>
      </c>
      <c r="L7117" s="171" t="s">
        <v>833</v>
      </c>
      <c r="N7117" s="171" t="s">
        <v>770</v>
      </c>
      <c r="O7117" s="171" t="s">
        <v>771</v>
      </c>
      <c r="P7117" s="171" t="s">
        <v>772</v>
      </c>
    </row>
    <row r="7118" spans="11:16">
      <c r="K7118" s="339">
        <v>52804</v>
      </c>
      <c r="L7118" s="171" t="s">
        <v>835</v>
      </c>
      <c r="N7118" s="171" t="s">
        <v>770</v>
      </c>
      <c r="O7118" s="171" t="s">
        <v>771</v>
      </c>
      <c r="P7118" s="171" t="s">
        <v>772</v>
      </c>
    </row>
    <row r="7119" spans="11:16">
      <c r="K7119" s="339">
        <v>52805</v>
      </c>
      <c r="L7119" s="171" t="s">
        <v>836</v>
      </c>
      <c r="N7119" s="171" t="s">
        <v>770</v>
      </c>
      <c r="O7119" s="171" t="s">
        <v>771</v>
      </c>
      <c r="P7119" s="171" t="s">
        <v>772</v>
      </c>
    </row>
    <row r="7120" spans="11:16">
      <c r="K7120" s="339">
        <v>52806</v>
      </c>
      <c r="L7120" s="171" t="s">
        <v>837</v>
      </c>
      <c r="N7120" s="171" t="s">
        <v>770</v>
      </c>
      <c r="O7120" s="171" t="s">
        <v>771</v>
      </c>
      <c r="P7120" s="171" t="s">
        <v>772</v>
      </c>
    </row>
    <row r="7121" spans="11:16">
      <c r="K7121" s="339">
        <v>52807</v>
      </c>
      <c r="L7121" s="171" t="s">
        <v>838</v>
      </c>
      <c r="N7121" s="171" t="s">
        <v>770</v>
      </c>
      <c r="O7121" s="171" t="s">
        <v>771</v>
      </c>
      <c r="P7121" s="171" t="s">
        <v>772</v>
      </c>
    </row>
    <row r="7122" spans="11:16">
      <c r="K7122" s="339">
        <v>52808</v>
      </c>
      <c r="L7122" s="171" t="s">
        <v>839</v>
      </c>
      <c r="N7122" s="171" t="s">
        <v>770</v>
      </c>
      <c r="O7122" s="171" t="s">
        <v>771</v>
      </c>
      <c r="P7122" s="171" t="s">
        <v>772</v>
      </c>
    </row>
    <row r="7123" spans="11:16">
      <c r="K7123" s="339">
        <v>52809</v>
      </c>
      <c r="L7123" s="171" t="s">
        <v>840</v>
      </c>
      <c r="N7123" s="171" t="s">
        <v>770</v>
      </c>
      <c r="O7123" s="171" t="s">
        <v>771</v>
      </c>
      <c r="P7123" s="171" t="s">
        <v>772</v>
      </c>
    </row>
    <row r="7124" spans="11:16">
      <c r="K7124" s="339">
        <v>52810</v>
      </c>
      <c r="L7124" s="171" t="s">
        <v>833</v>
      </c>
      <c r="N7124" s="171" t="s">
        <v>772</v>
      </c>
      <c r="O7124" s="171" t="s">
        <v>770</v>
      </c>
      <c r="P7124" s="171" t="s">
        <v>771</v>
      </c>
    </row>
    <row r="7125" spans="11:16">
      <c r="K7125" s="339">
        <v>52811</v>
      </c>
      <c r="L7125" s="171" t="s">
        <v>835</v>
      </c>
      <c r="N7125" s="171" t="s">
        <v>772</v>
      </c>
      <c r="O7125" s="171" t="s">
        <v>770</v>
      </c>
      <c r="P7125" s="171" t="s">
        <v>771</v>
      </c>
    </row>
    <row r="7126" spans="11:16">
      <c r="K7126" s="339">
        <v>52812</v>
      </c>
      <c r="L7126" s="171" t="s">
        <v>836</v>
      </c>
      <c r="N7126" s="171" t="s">
        <v>772</v>
      </c>
      <c r="O7126" s="171" t="s">
        <v>770</v>
      </c>
      <c r="P7126" s="171" t="s">
        <v>771</v>
      </c>
    </row>
    <row r="7127" spans="11:16">
      <c r="K7127" s="339">
        <v>52813</v>
      </c>
      <c r="L7127" s="171" t="s">
        <v>837</v>
      </c>
      <c r="N7127" s="171" t="s">
        <v>772</v>
      </c>
      <c r="O7127" s="171" t="s">
        <v>770</v>
      </c>
      <c r="P7127" s="171" t="s">
        <v>771</v>
      </c>
    </row>
    <row r="7128" spans="11:16">
      <c r="K7128" s="339">
        <v>52814</v>
      </c>
      <c r="L7128" s="171" t="s">
        <v>838</v>
      </c>
      <c r="N7128" s="171" t="s">
        <v>772</v>
      </c>
      <c r="O7128" s="171" t="s">
        <v>770</v>
      </c>
      <c r="P7128" s="171" t="s">
        <v>771</v>
      </c>
    </row>
    <row r="7129" spans="11:16">
      <c r="K7129" s="339">
        <v>52815</v>
      </c>
      <c r="L7129" s="171" t="s">
        <v>839</v>
      </c>
      <c r="N7129" s="171" t="s">
        <v>772</v>
      </c>
      <c r="O7129" s="171" t="s">
        <v>770</v>
      </c>
      <c r="P7129" s="171" t="s">
        <v>771</v>
      </c>
    </row>
    <row r="7130" spans="11:16">
      <c r="K7130" s="339">
        <v>52816</v>
      </c>
      <c r="L7130" s="171" t="s">
        <v>840</v>
      </c>
      <c r="N7130" s="171" t="s">
        <v>772</v>
      </c>
      <c r="O7130" s="171" t="s">
        <v>770</v>
      </c>
      <c r="P7130" s="171" t="s">
        <v>771</v>
      </c>
    </row>
    <row r="7131" spans="11:16">
      <c r="K7131" s="339">
        <v>52817</v>
      </c>
      <c r="L7131" s="171" t="s">
        <v>833</v>
      </c>
      <c r="N7131" s="171" t="s">
        <v>771</v>
      </c>
      <c r="O7131" s="171" t="s">
        <v>772</v>
      </c>
      <c r="P7131" s="171" t="s">
        <v>770</v>
      </c>
    </row>
    <row r="7132" spans="11:16">
      <c r="K7132" s="339">
        <v>52818</v>
      </c>
      <c r="L7132" s="171" t="s">
        <v>835</v>
      </c>
      <c r="N7132" s="171" t="s">
        <v>771</v>
      </c>
      <c r="O7132" s="171" t="s">
        <v>772</v>
      </c>
      <c r="P7132" s="171" t="s">
        <v>770</v>
      </c>
    </row>
    <row r="7133" spans="11:16">
      <c r="K7133" s="339">
        <v>52819</v>
      </c>
      <c r="L7133" s="171" t="s">
        <v>836</v>
      </c>
      <c r="N7133" s="171" t="s">
        <v>771</v>
      </c>
      <c r="O7133" s="171" t="s">
        <v>772</v>
      </c>
      <c r="P7133" s="171" t="s">
        <v>770</v>
      </c>
    </row>
    <row r="7134" spans="11:16">
      <c r="K7134" s="339">
        <v>52820</v>
      </c>
      <c r="L7134" s="171" t="s">
        <v>837</v>
      </c>
      <c r="N7134" s="171" t="s">
        <v>771</v>
      </c>
      <c r="O7134" s="171" t="s">
        <v>772</v>
      </c>
      <c r="P7134" s="171" t="s">
        <v>770</v>
      </c>
    </row>
    <row r="7135" spans="11:16">
      <c r="K7135" s="339">
        <v>52821</v>
      </c>
      <c r="L7135" s="171" t="s">
        <v>838</v>
      </c>
      <c r="N7135" s="171" t="s">
        <v>771</v>
      </c>
      <c r="O7135" s="171" t="s">
        <v>772</v>
      </c>
      <c r="P7135" s="171" t="s">
        <v>770</v>
      </c>
    </row>
    <row r="7136" spans="11:16">
      <c r="K7136" s="339">
        <v>52822</v>
      </c>
      <c r="L7136" s="171" t="s">
        <v>839</v>
      </c>
      <c r="N7136" s="171" t="s">
        <v>771</v>
      </c>
      <c r="O7136" s="171" t="s">
        <v>772</v>
      </c>
      <c r="P7136" s="171" t="s">
        <v>770</v>
      </c>
    </row>
    <row r="7137" spans="11:16">
      <c r="K7137" s="339">
        <v>52823</v>
      </c>
      <c r="L7137" s="171" t="s">
        <v>840</v>
      </c>
      <c r="N7137" s="171" t="s">
        <v>771</v>
      </c>
      <c r="O7137" s="171" t="s">
        <v>772</v>
      </c>
      <c r="P7137" s="171" t="s">
        <v>770</v>
      </c>
    </row>
    <row r="7138" spans="11:16">
      <c r="K7138" s="339">
        <v>52824</v>
      </c>
      <c r="L7138" s="171" t="s">
        <v>833</v>
      </c>
      <c r="N7138" s="171" t="s">
        <v>770</v>
      </c>
      <c r="O7138" s="171" t="s">
        <v>771</v>
      </c>
      <c r="P7138" s="171" t="s">
        <v>772</v>
      </c>
    </row>
    <row r="7139" spans="11:16">
      <c r="K7139" s="339">
        <v>52825</v>
      </c>
      <c r="L7139" s="171" t="s">
        <v>835</v>
      </c>
      <c r="N7139" s="171" t="s">
        <v>770</v>
      </c>
      <c r="O7139" s="171" t="s">
        <v>771</v>
      </c>
      <c r="P7139" s="171" t="s">
        <v>772</v>
      </c>
    </row>
    <row r="7140" spans="11:16">
      <c r="K7140" s="339">
        <v>52826</v>
      </c>
      <c r="L7140" s="171" t="s">
        <v>836</v>
      </c>
      <c r="N7140" s="171" t="s">
        <v>770</v>
      </c>
      <c r="O7140" s="171" t="s">
        <v>771</v>
      </c>
      <c r="P7140" s="171" t="s">
        <v>772</v>
      </c>
    </row>
    <row r="7141" spans="11:16">
      <c r="K7141" s="339">
        <v>52827</v>
      </c>
      <c r="L7141" s="171" t="s">
        <v>837</v>
      </c>
      <c r="N7141" s="171" t="s">
        <v>770</v>
      </c>
      <c r="O7141" s="171" t="s">
        <v>771</v>
      </c>
      <c r="P7141" s="171" t="s">
        <v>772</v>
      </c>
    </row>
    <row r="7142" spans="11:16">
      <c r="K7142" s="339">
        <v>52828</v>
      </c>
      <c r="L7142" s="171" t="s">
        <v>838</v>
      </c>
      <c r="N7142" s="171" t="s">
        <v>770</v>
      </c>
      <c r="O7142" s="171" t="s">
        <v>771</v>
      </c>
      <c r="P7142" s="171" t="s">
        <v>772</v>
      </c>
    </row>
    <row r="7143" spans="11:16">
      <c r="K7143" s="339">
        <v>52829</v>
      </c>
      <c r="L7143" s="171" t="s">
        <v>839</v>
      </c>
      <c r="N7143" s="171" t="s">
        <v>770</v>
      </c>
      <c r="O7143" s="171" t="s">
        <v>771</v>
      </c>
      <c r="P7143" s="171" t="s">
        <v>772</v>
      </c>
    </row>
    <row r="7144" spans="11:16">
      <c r="K7144" s="339">
        <v>52830</v>
      </c>
      <c r="L7144" s="171" t="s">
        <v>840</v>
      </c>
      <c r="N7144" s="171" t="s">
        <v>770</v>
      </c>
      <c r="O7144" s="171" t="s">
        <v>771</v>
      </c>
      <c r="P7144" s="171" t="s">
        <v>772</v>
      </c>
    </row>
    <row r="7145" spans="11:16">
      <c r="K7145" s="339">
        <v>52831</v>
      </c>
      <c r="L7145" s="171" t="s">
        <v>833</v>
      </c>
      <c r="N7145" s="171" t="s">
        <v>772</v>
      </c>
      <c r="O7145" s="171" t="s">
        <v>770</v>
      </c>
      <c r="P7145" s="171" t="s">
        <v>771</v>
      </c>
    </row>
    <row r="7146" spans="11:16">
      <c r="K7146" s="339">
        <v>52832</v>
      </c>
      <c r="L7146" s="171" t="s">
        <v>835</v>
      </c>
      <c r="N7146" s="171" t="s">
        <v>772</v>
      </c>
      <c r="O7146" s="171" t="s">
        <v>770</v>
      </c>
      <c r="P7146" s="171" t="s">
        <v>771</v>
      </c>
    </row>
    <row r="7147" spans="11:16">
      <c r="K7147" s="339">
        <v>52833</v>
      </c>
      <c r="L7147" s="171" t="s">
        <v>836</v>
      </c>
      <c r="N7147" s="171" t="s">
        <v>772</v>
      </c>
      <c r="O7147" s="171" t="s">
        <v>770</v>
      </c>
      <c r="P7147" s="171" t="s">
        <v>771</v>
      </c>
    </row>
    <row r="7148" spans="11:16">
      <c r="K7148" s="339">
        <v>52834</v>
      </c>
      <c r="L7148" s="171" t="s">
        <v>837</v>
      </c>
      <c r="N7148" s="171" t="s">
        <v>772</v>
      </c>
      <c r="O7148" s="171" t="s">
        <v>770</v>
      </c>
      <c r="P7148" s="171" t="s">
        <v>771</v>
      </c>
    </row>
    <row r="7149" spans="11:16">
      <c r="K7149" s="339">
        <v>52835</v>
      </c>
      <c r="L7149" s="171" t="s">
        <v>838</v>
      </c>
      <c r="N7149" s="171" t="s">
        <v>772</v>
      </c>
      <c r="O7149" s="171" t="s">
        <v>770</v>
      </c>
      <c r="P7149" s="171" t="s">
        <v>771</v>
      </c>
    </row>
    <row r="7150" spans="11:16">
      <c r="K7150" s="339">
        <v>52836</v>
      </c>
      <c r="L7150" s="171" t="s">
        <v>839</v>
      </c>
      <c r="N7150" s="171" t="s">
        <v>772</v>
      </c>
      <c r="O7150" s="171" t="s">
        <v>770</v>
      </c>
      <c r="P7150" s="171" t="s">
        <v>771</v>
      </c>
    </row>
    <row r="7151" spans="11:16">
      <c r="K7151" s="339">
        <v>52837</v>
      </c>
      <c r="L7151" s="171" t="s">
        <v>840</v>
      </c>
      <c r="N7151" s="171" t="s">
        <v>772</v>
      </c>
      <c r="O7151" s="171" t="s">
        <v>770</v>
      </c>
      <c r="P7151" s="171" t="s">
        <v>771</v>
      </c>
    </row>
    <row r="7152" spans="11:16">
      <c r="K7152" s="339">
        <v>52838</v>
      </c>
      <c r="L7152" s="171" t="s">
        <v>833</v>
      </c>
      <c r="N7152" s="171" t="s">
        <v>771</v>
      </c>
      <c r="O7152" s="171" t="s">
        <v>772</v>
      </c>
      <c r="P7152" s="171" t="s">
        <v>770</v>
      </c>
    </row>
    <row r="7153" spans="11:16">
      <c r="K7153" s="339">
        <v>52839</v>
      </c>
      <c r="L7153" s="171" t="s">
        <v>835</v>
      </c>
      <c r="N7153" s="171" t="s">
        <v>771</v>
      </c>
      <c r="O7153" s="171" t="s">
        <v>772</v>
      </c>
      <c r="P7153" s="171" t="s">
        <v>770</v>
      </c>
    </row>
    <row r="7154" spans="11:16">
      <c r="K7154" s="339">
        <v>52840</v>
      </c>
      <c r="L7154" s="171" t="s">
        <v>836</v>
      </c>
      <c r="N7154" s="171" t="s">
        <v>771</v>
      </c>
      <c r="O7154" s="171" t="s">
        <v>772</v>
      </c>
      <c r="P7154" s="171" t="s">
        <v>770</v>
      </c>
    </row>
    <row r="7155" spans="11:16">
      <c r="K7155" s="339">
        <v>52841</v>
      </c>
      <c r="L7155" s="171" t="s">
        <v>837</v>
      </c>
      <c r="N7155" s="171" t="s">
        <v>771</v>
      </c>
      <c r="O7155" s="171" t="s">
        <v>772</v>
      </c>
      <c r="P7155" s="171" t="s">
        <v>770</v>
      </c>
    </row>
    <row r="7156" spans="11:16">
      <c r="K7156" s="339">
        <v>52842</v>
      </c>
      <c r="L7156" s="171" t="s">
        <v>838</v>
      </c>
      <c r="N7156" s="171" t="s">
        <v>771</v>
      </c>
      <c r="O7156" s="171" t="s">
        <v>772</v>
      </c>
      <c r="P7156" s="171" t="s">
        <v>770</v>
      </c>
    </row>
    <row r="7157" spans="11:16">
      <c r="K7157" s="339">
        <v>52843</v>
      </c>
      <c r="L7157" s="171" t="s">
        <v>839</v>
      </c>
      <c r="N7157" s="171" t="s">
        <v>771</v>
      </c>
      <c r="O7157" s="171" t="s">
        <v>772</v>
      </c>
      <c r="P7157" s="171" t="s">
        <v>770</v>
      </c>
    </row>
    <row r="7158" spans="11:16">
      <c r="K7158" s="339">
        <v>52844</v>
      </c>
      <c r="L7158" s="171" t="s">
        <v>840</v>
      </c>
      <c r="N7158" s="171" t="s">
        <v>771</v>
      </c>
      <c r="O7158" s="171" t="s">
        <v>772</v>
      </c>
      <c r="P7158" s="171" t="s">
        <v>770</v>
      </c>
    </row>
    <row r="7159" spans="11:16">
      <c r="K7159" s="339">
        <v>52845</v>
      </c>
      <c r="L7159" s="171" t="s">
        <v>833</v>
      </c>
      <c r="N7159" s="171" t="s">
        <v>770</v>
      </c>
      <c r="O7159" s="171" t="s">
        <v>771</v>
      </c>
      <c r="P7159" s="171" t="s">
        <v>772</v>
      </c>
    </row>
    <row r="7160" spans="11:16">
      <c r="K7160" s="339">
        <v>52846</v>
      </c>
      <c r="L7160" s="171" t="s">
        <v>835</v>
      </c>
      <c r="N7160" s="171" t="s">
        <v>770</v>
      </c>
      <c r="O7160" s="171" t="s">
        <v>771</v>
      </c>
      <c r="P7160" s="171" t="s">
        <v>772</v>
      </c>
    </row>
    <row r="7161" spans="11:16">
      <c r="K7161" s="339">
        <v>52847</v>
      </c>
      <c r="L7161" s="171" t="s">
        <v>836</v>
      </c>
      <c r="N7161" s="171" t="s">
        <v>770</v>
      </c>
      <c r="O7161" s="171" t="s">
        <v>771</v>
      </c>
      <c r="P7161" s="171" t="s">
        <v>772</v>
      </c>
    </row>
    <row r="7162" spans="11:16">
      <c r="K7162" s="339">
        <v>52848</v>
      </c>
      <c r="L7162" s="171" t="s">
        <v>837</v>
      </c>
      <c r="N7162" s="171" t="s">
        <v>770</v>
      </c>
      <c r="O7162" s="171" t="s">
        <v>771</v>
      </c>
      <c r="P7162" s="171" t="s">
        <v>772</v>
      </c>
    </row>
    <row r="7163" spans="11:16">
      <c r="K7163" s="339">
        <v>52849</v>
      </c>
      <c r="L7163" s="171" t="s">
        <v>838</v>
      </c>
      <c r="N7163" s="171" t="s">
        <v>770</v>
      </c>
      <c r="O7163" s="171" t="s">
        <v>771</v>
      </c>
      <c r="P7163" s="171" t="s">
        <v>772</v>
      </c>
    </row>
    <row r="7164" spans="11:16">
      <c r="K7164" s="339">
        <v>52850</v>
      </c>
      <c r="L7164" s="171" t="s">
        <v>839</v>
      </c>
      <c r="N7164" s="171" t="s">
        <v>770</v>
      </c>
      <c r="O7164" s="171" t="s">
        <v>771</v>
      </c>
      <c r="P7164" s="171" t="s">
        <v>772</v>
      </c>
    </row>
    <row r="7165" spans="11:16">
      <c r="K7165" s="339">
        <v>52851</v>
      </c>
      <c r="L7165" s="171" t="s">
        <v>840</v>
      </c>
      <c r="N7165" s="171" t="s">
        <v>770</v>
      </c>
      <c r="O7165" s="171" t="s">
        <v>771</v>
      </c>
      <c r="P7165" s="171" t="s">
        <v>772</v>
      </c>
    </row>
    <row r="7166" spans="11:16">
      <c r="K7166" s="339">
        <v>52852</v>
      </c>
      <c r="L7166" s="171" t="s">
        <v>833</v>
      </c>
      <c r="N7166" s="171" t="s">
        <v>772</v>
      </c>
      <c r="O7166" s="171" t="s">
        <v>770</v>
      </c>
      <c r="P7166" s="171" t="s">
        <v>771</v>
      </c>
    </row>
    <row r="7167" spans="11:16">
      <c r="K7167" s="339">
        <v>52853</v>
      </c>
      <c r="L7167" s="171" t="s">
        <v>835</v>
      </c>
      <c r="N7167" s="171" t="s">
        <v>772</v>
      </c>
      <c r="O7167" s="171" t="s">
        <v>770</v>
      </c>
      <c r="P7167" s="171" t="s">
        <v>771</v>
      </c>
    </row>
    <row r="7168" spans="11:16">
      <c r="K7168" s="339">
        <v>52854</v>
      </c>
      <c r="L7168" s="171" t="s">
        <v>836</v>
      </c>
      <c r="N7168" s="171" t="s">
        <v>772</v>
      </c>
      <c r="O7168" s="171" t="s">
        <v>770</v>
      </c>
      <c r="P7168" s="171" t="s">
        <v>771</v>
      </c>
    </row>
    <row r="7169" spans="11:16">
      <c r="K7169" s="339">
        <v>52855</v>
      </c>
      <c r="L7169" s="171" t="s">
        <v>837</v>
      </c>
      <c r="N7169" s="171" t="s">
        <v>772</v>
      </c>
      <c r="O7169" s="171" t="s">
        <v>770</v>
      </c>
      <c r="P7169" s="171" t="s">
        <v>771</v>
      </c>
    </row>
    <row r="7170" spans="11:16">
      <c r="K7170" s="339">
        <v>52856</v>
      </c>
      <c r="L7170" s="171" t="s">
        <v>838</v>
      </c>
      <c r="N7170" s="171" t="s">
        <v>772</v>
      </c>
      <c r="O7170" s="171" t="s">
        <v>770</v>
      </c>
      <c r="P7170" s="171" t="s">
        <v>771</v>
      </c>
    </row>
    <row r="7171" spans="11:16">
      <c r="K7171" s="339">
        <v>52857</v>
      </c>
      <c r="L7171" s="171" t="s">
        <v>839</v>
      </c>
      <c r="N7171" s="171" t="s">
        <v>772</v>
      </c>
      <c r="O7171" s="171" t="s">
        <v>770</v>
      </c>
      <c r="P7171" s="171" t="s">
        <v>771</v>
      </c>
    </row>
    <row r="7172" spans="11:16">
      <c r="K7172" s="339">
        <v>52858</v>
      </c>
      <c r="L7172" s="171" t="s">
        <v>840</v>
      </c>
      <c r="N7172" s="171" t="s">
        <v>772</v>
      </c>
      <c r="O7172" s="171" t="s">
        <v>770</v>
      </c>
      <c r="P7172" s="171" t="s">
        <v>771</v>
      </c>
    </row>
    <row r="7173" spans="11:16">
      <c r="K7173" s="339">
        <v>52859</v>
      </c>
      <c r="L7173" s="171" t="s">
        <v>833</v>
      </c>
      <c r="N7173" s="171" t="s">
        <v>771</v>
      </c>
      <c r="O7173" s="171" t="s">
        <v>772</v>
      </c>
      <c r="P7173" s="171" t="s">
        <v>770</v>
      </c>
    </row>
    <row r="7174" spans="11:16">
      <c r="K7174" s="339">
        <v>52860</v>
      </c>
      <c r="L7174" s="171" t="s">
        <v>835</v>
      </c>
      <c r="N7174" s="171" t="s">
        <v>771</v>
      </c>
      <c r="O7174" s="171" t="s">
        <v>772</v>
      </c>
      <c r="P7174" s="171" t="s">
        <v>770</v>
      </c>
    </row>
    <row r="7175" spans="11:16">
      <c r="K7175" s="339">
        <v>52861</v>
      </c>
      <c r="L7175" s="171" t="s">
        <v>836</v>
      </c>
      <c r="N7175" s="171" t="s">
        <v>771</v>
      </c>
      <c r="O7175" s="171" t="s">
        <v>772</v>
      </c>
      <c r="P7175" s="171" t="s">
        <v>770</v>
      </c>
    </row>
    <row r="7176" spans="11:16">
      <c r="K7176" s="339">
        <v>52862</v>
      </c>
      <c r="L7176" s="171" t="s">
        <v>837</v>
      </c>
      <c r="N7176" s="171" t="s">
        <v>771</v>
      </c>
      <c r="O7176" s="171" t="s">
        <v>772</v>
      </c>
      <c r="P7176" s="171" t="s">
        <v>770</v>
      </c>
    </row>
    <row r="7177" spans="11:16">
      <c r="K7177" s="339">
        <v>52863</v>
      </c>
      <c r="L7177" s="171" t="s">
        <v>838</v>
      </c>
      <c r="N7177" s="171" t="s">
        <v>771</v>
      </c>
      <c r="O7177" s="171" t="s">
        <v>772</v>
      </c>
      <c r="P7177" s="171" t="s">
        <v>770</v>
      </c>
    </row>
    <row r="7178" spans="11:16">
      <c r="K7178" s="339">
        <v>52864</v>
      </c>
      <c r="L7178" s="171" t="s">
        <v>839</v>
      </c>
      <c r="N7178" s="171" t="s">
        <v>771</v>
      </c>
      <c r="O7178" s="171" t="s">
        <v>772</v>
      </c>
      <c r="P7178" s="171" t="s">
        <v>770</v>
      </c>
    </row>
    <row r="7179" spans="11:16">
      <c r="K7179" s="339">
        <v>52865</v>
      </c>
      <c r="L7179" s="171" t="s">
        <v>840</v>
      </c>
      <c r="N7179" s="171" t="s">
        <v>771</v>
      </c>
      <c r="O7179" s="171" t="s">
        <v>772</v>
      </c>
      <c r="P7179" s="171" t="s">
        <v>770</v>
      </c>
    </row>
    <row r="7180" spans="11:16">
      <c r="K7180" s="339">
        <v>52866</v>
      </c>
      <c r="L7180" s="171" t="s">
        <v>833</v>
      </c>
      <c r="N7180" s="171" t="s">
        <v>770</v>
      </c>
      <c r="O7180" s="171" t="s">
        <v>771</v>
      </c>
      <c r="P7180" s="171" t="s">
        <v>772</v>
      </c>
    </row>
    <row r="7181" spans="11:16">
      <c r="K7181" s="339">
        <v>52867</v>
      </c>
      <c r="L7181" s="171" t="s">
        <v>835</v>
      </c>
      <c r="N7181" s="171" t="s">
        <v>770</v>
      </c>
      <c r="O7181" s="171" t="s">
        <v>771</v>
      </c>
      <c r="P7181" s="171" t="s">
        <v>772</v>
      </c>
    </row>
    <row r="7182" spans="11:16">
      <c r="K7182" s="339">
        <v>52868</v>
      </c>
      <c r="L7182" s="171" t="s">
        <v>836</v>
      </c>
      <c r="N7182" s="171" t="s">
        <v>770</v>
      </c>
      <c r="O7182" s="171" t="s">
        <v>771</v>
      </c>
      <c r="P7182" s="171" t="s">
        <v>772</v>
      </c>
    </row>
    <row r="7183" spans="11:16">
      <c r="K7183" s="339">
        <v>52869</v>
      </c>
      <c r="L7183" s="171" t="s">
        <v>837</v>
      </c>
      <c r="N7183" s="171" t="s">
        <v>770</v>
      </c>
      <c r="O7183" s="171" t="s">
        <v>771</v>
      </c>
      <c r="P7183" s="171" t="s">
        <v>772</v>
      </c>
    </row>
    <row r="7184" spans="11:16">
      <c r="K7184" s="339">
        <v>52870</v>
      </c>
      <c r="L7184" s="171" t="s">
        <v>838</v>
      </c>
      <c r="N7184" s="171" t="s">
        <v>770</v>
      </c>
      <c r="O7184" s="171" t="s">
        <v>771</v>
      </c>
      <c r="P7184" s="171" t="s">
        <v>772</v>
      </c>
    </row>
    <row r="7185" spans="11:16">
      <c r="K7185" s="339">
        <v>52871</v>
      </c>
      <c r="L7185" s="171" t="s">
        <v>839</v>
      </c>
      <c r="N7185" s="171" t="s">
        <v>770</v>
      </c>
      <c r="O7185" s="171" t="s">
        <v>771</v>
      </c>
      <c r="P7185" s="171" t="s">
        <v>772</v>
      </c>
    </row>
    <row r="7186" spans="11:16">
      <c r="K7186" s="339">
        <v>52872</v>
      </c>
      <c r="L7186" s="171" t="s">
        <v>840</v>
      </c>
      <c r="N7186" s="171" t="s">
        <v>770</v>
      </c>
      <c r="O7186" s="171" t="s">
        <v>771</v>
      </c>
      <c r="P7186" s="171" t="s">
        <v>772</v>
      </c>
    </row>
    <row r="7187" spans="11:16">
      <c r="K7187" s="339">
        <v>52873</v>
      </c>
      <c r="L7187" s="171" t="s">
        <v>833</v>
      </c>
      <c r="N7187" s="171" t="s">
        <v>772</v>
      </c>
      <c r="O7187" s="171" t="s">
        <v>770</v>
      </c>
      <c r="P7187" s="171" t="s">
        <v>771</v>
      </c>
    </row>
    <row r="7188" spans="11:16">
      <c r="K7188" s="339">
        <v>52874</v>
      </c>
      <c r="L7188" s="171" t="s">
        <v>835</v>
      </c>
      <c r="N7188" s="171" t="s">
        <v>772</v>
      </c>
      <c r="O7188" s="171" t="s">
        <v>770</v>
      </c>
      <c r="P7188" s="171" t="s">
        <v>771</v>
      </c>
    </row>
    <row r="7189" spans="11:16">
      <c r="K7189" s="339">
        <v>52875</v>
      </c>
      <c r="L7189" s="171" t="s">
        <v>836</v>
      </c>
      <c r="N7189" s="171" t="s">
        <v>772</v>
      </c>
      <c r="O7189" s="171" t="s">
        <v>770</v>
      </c>
      <c r="P7189" s="171" t="s">
        <v>771</v>
      </c>
    </row>
    <row r="7190" spans="11:16">
      <c r="K7190" s="339">
        <v>52876</v>
      </c>
      <c r="L7190" s="171" t="s">
        <v>837</v>
      </c>
      <c r="N7190" s="171" t="s">
        <v>772</v>
      </c>
      <c r="O7190" s="171" t="s">
        <v>770</v>
      </c>
      <c r="P7190" s="171" t="s">
        <v>771</v>
      </c>
    </row>
    <row r="7191" spans="11:16">
      <c r="K7191" s="339">
        <v>52877</v>
      </c>
      <c r="L7191" s="171" t="s">
        <v>838</v>
      </c>
      <c r="N7191" s="171" t="s">
        <v>772</v>
      </c>
      <c r="O7191" s="171" t="s">
        <v>770</v>
      </c>
      <c r="P7191" s="171" t="s">
        <v>771</v>
      </c>
    </row>
    <row r="7192" spans="11:16">
      <c r="K7192" s="339">
        <v>52878</v>
      </c>
      <c r="L7192" s="171" t="s">
        <v>839</v>
      </c>
      <c r="N7192" s="171" t="s">
        <v>772</v>
      </c>
      <c r="O7192" s="171" t="s">
        <v>770</v>
      </c>
      <c r="P7192" s="171" t="s">
        <v>771</v>
      </c>
    </row>
    <row r="7193" spans="11:16">
      <c r="K7193" s="339">
        <v>52879</v>
      </c>
      <c r="L7193" s="171" t="s">
        <v>840</v>
      </c>
      <c r="N7193" s="171" t="s">
        <v>772</v>
      </c>
      <c r="O7193" s="171" t="s">
        <v>770</v>
      </c>
      <c r="P7193" s="171" t="s">
        <v>771</v>
      </c>
    </row>
    <row r="7194" spans="11:16">
      <c r="K7194" s="339">
        <v>52880</v>
      </c>
      <c r="L7194" s="171" t="s">
        <v>833</v>
      </c>
      <c r="N7194" s="171" t="s">
        <v>771</v>
      </c>
      <c r="O7194" s="171" t="s">
        <v>772</v>
      </c>
      <c r="P7194" s="171" t="s">
        <v>770</v>
      </c>
    </row>
    <row r="7195" spans="11:16">
      <c r="K7195" s="339">
        <v>52881</v>
      </c>
      <c r="L7195" s="171" t="s">
        <v>835</v>
      </c>
      <c r="N7195" s="171" t="s">
        <v>771</v>
      </c>
      <c r="O7195" s="171" t="s">
        <v>772</v>
      </c>
      <c r="P7195" s="171" t="s">
        <v>770</v>
      </c>
    </row>
    <row r="7196" spans="11:16">
      <c r="K7196" s="339">
        <v>52882</v>
      </c>
      <c r="L7196" s="171" t="s">
        <v>836</v>
      </c>
      <c r="N7196" s="171" t="s">
        <v>771</v>
      </c>
      <c r="O7196" s="171" t="s">
        <v>772</v>
      </c>
      <c r="P7196" s="171" t="s">
        <v>770</v>
      </c>
    </row>
    <row r="7197" spans="11:16">
      <c r="K7197" s="339">
        <v>52883</v>
      </c>
      <c r="L7197" s="171" t="s">
        <v>837</v>
      </c>
      <c r="N7197" s="171" t="s">
        <v>771</v>
      </c>
      <c r="O7197" s="171" t="s">
        <v>772</v>
      </c>
      <c r="P7197" s="171" t="s">
        <v>770</v>
      </c>
    </row>
    <row r="7198" spans="11:16">
      <c r="K7198" s="339">
        <v>52884</v>
      </c>
      <c r="L7198" s="171" t="s">
        <v>838</v>
      </c>
      <c r="N7198" s="171" t="s">
        <v>771</v>
      </c>
      <c r="O7198" s="171" t="s">
        <v>772</v>
      </c>
      <c r="P7198" s="171" t="s">
        <v>770</v>
      </c>
    </row>
    <row r="7199" spans="11:16">
      <c r="K7199" s="339">
        <v>52885</v>
      </c>
      <c r="L7199" s="171" t="s">
        <v>839</v>
      </c>
      <c r="N7199" s="171" t="s">
        <v>771</v>
      </c>
      <c r="O7199" s="171" t="s">
        <v>772</v>
      </c>
      <c r="P7199" s="171" t="s">
        <v>770</v>
      </c>
    </row>
    <row r="7200" spans="11:16">
      <c r="K7200" s="339">
        <v>52886</v>
      </c>
      <c r="L7200" s="171" t="s">
        <v>840</v>
      </c>
      <c r="N7200" s="171" t="s">
        <v>771</v>
      </c>
      <c r="O7200" s="171" t="s">
        <v>772</v>
      </c>
      <c r="P7200" s="171" t="s">
        <v>770</v>
      </c>
    </row>
    <row r="7201" spans="11:16">
      <c r="K7201" s="339">
        <v>52887</v>
      </c>
      <c r="L7201" s="171" t="s">
        <v>833</v>
      </c>
      <c r="N7201" s="171" t="s">
        <v>770</v>
      </c>
      <c r="O7201" s="171" t="s">
        <v>771</v>
      </c>
      <c r="P7201" s="171" t="s">
        <v>772</v>
      </c>
    </row>
    <row r="7202" spans="11:16">
      <c r="K7202" s="339">
        <v>52888</v>
      </c>
      <c r="L7202" s="171" t="s">
        <v>835</v>
      </c>
      <c r="N7202" s="171" t="s">
        <v>770</v>
      </c>
      <c r="O7202" s="171" t="s">
        <v>771</v>
      </c>
      <c r="P7202" s="171" t="s">
        <v>772</v>
      </c>
    </row>
    <row r="7203" spans="11:16">
      <c r="K7203" s="339">
        <v>52889</v>
      </c>
      <c r="L7203" s="171" t="s">
        <v>836</v>
      </c>
      <c r="N7203" s="171" t="s">
        <v>770</v>
      </c>
      <c r="O7203" s="171" t="s">
        <v>771</v>
      </c>
      <c r="P7203" s="171" t="s">
        <v>772</v>
      </c>
    </row>
    <row r="7204" spans="11:16">
      <c r="K7204" s="339">
        <v>52890</v>
      </c>
      <c r="L7204" s="171" t="s">
        <v>837</v>
      </c>
      <c r="N7204" s="171" t="s">
        <v>770</v>
      </c>
      <c r="O7204" s="171" t="s">
        <v>771</v>
      </c>
      <c r="P7204" s="171" t="s">
        <v>772</v>
      </c>
    </row>
    <row r="7205" spans="11:16">
      <c r="K7205" s="339">
        <v>52891</v>
      </c>
      <c r="L7205" s="171" t="s">
        <v>838</v>
      </c>
      <c r="N7205" s="171" t="s">
        <v>770</v>
      </c>
      <c r="O7205" s="171" t="s">
        <v>771</v>
      </c>
      <c r="P7205" s="171" t="s">
        <v>772</v>
      </c>
    </row>
    <row r="7206" spans="11:16">
      <c r="K7206" s="339">
        <v>52892</v>
      </c>
      <c r="L7206" s="171" t="s">
        <v>839</v>
      </c>
      <c r="N7206" s="171" t="s">
        <v>770</v>
      </c>
      <c r="O7206" s="171" t="s">
        <v>771</v>
      </c>
      <c r="P7206" s="171" t="s">
        <v>772</v>
      </c>
    </row>
    <row r="7207" spans="11:16">
      <c r="K7207" s="339">
        <v>52893</v>
      </c>
      <c r="L7207" s="171" t="s">
        <v>840</v>
      </c>
      <c r="N7207" s="171" t="s">
        <v>770</v>
      </c>
      <c r="O7207" s="171" t="s">
        <v>771</v>
      </c>
      <c r="P7207" s="171" t="s">
        <v>772</v>
      </c>
    </row>
    <row r="7208" spans="11:16">
      <c r="K7208" s="339">
        <v>52894</v>
      </c>
      <c r="L7208" s="171" t="s">
        <v>833</v>
      </c>
      <c r="N7208" s="171" t="s">
        <v>772</v>
      </c>
      <c r="O7208" s="171" t="s">
        <v>770</v>
      </c>
      <c r="P7208" s="171" t="s">
        <v>771</v>
      </c>
    </row>
    <row r="7209" spans="11:16">
      <c r="K7209" s="339">
        <v>52895</v>
      </c>
      <c r="L7209" s="171" t="s">
        <v>835</v>
      </c>
      <c r="N7209" s="171" t="s">
        <v>772</v>
      </c>
      <c r="O7209" s="171" t="s">
        <v>770</v>
      </c>
      <c r="P7209" s="171" t="s">
        <v>771</v>
      </c>
    </row>
    <row r="7210" spans="11:16">
      <c r="K7210" s="339">
        <v>52896</v>
      </c>
      <c r="L7210" s="171" t="s">
        <v>836</v>
      </c>
      <c r="N7210" s="171" t="s">
        <v>772</v>
      </c>
      <c r="O7210" s="171" t="s">
        <v>770</v>
      </c>
      <c r="P7210" s="171" t="s">
        <v>771</v>
      </c>
    </row>
    <row r="7211" spans="11:16">
      <c r="K7211" s="339">
        <v>52897</v>
      </c>
      <c r="L7211" s="171" t="s">
        <v>837</v>
      </c>
      <c r="N7211" s="171" t="s">
        <v>772</v>
      </c>
      <c r="O7211" s="171" t="s">
        <v>770</v>
      </c>
      <c r="P7211" s="171" t="s">
        <v>771</v>
      </c>
    </row>
    <row r="7212" spans="11:16">
      <c r="K7212" s="339">
        <v>52898</v>
      </c>
      <c r="L7212" s="171" t="s">
        <v>838</v>
      </c>
      <c r="N7212" s="171" t="s">
        <v>772</v>
      </c>
      <c r="O7212" s="171" t="s">
        <v>770</v>
      </c>
      <c r="P7212" s="171" t="s">
        <v>771</v>
      </c>
    </row>
    <row r="7213" spans="11:16">
      <c r="K7213" s="339">
        <v>52899</v>
      </c>
      <c r="L7213" s="171" t="s">
        <v>839</v>
      </c>
      <c r="N7213" s="171" t="s">
        <v>772</v>
      </c>
      <c r="O7213" s="171" t="s">
        <v>770</v>
      </c>
      <c r="P7213" s="171" t="s">
        <v>771</v>
      </c>
    </row>
    <row r="7214" spans="11:16">
      <c r="K7214" s="339">
        <v>52900</v>
      </c>
      <c r="L7214" s="171" t="s">
        <v>840</v>
      </c>
      <c r="N7214" s="171" t="s">
        <v>772</v>
      </c>
      <c r="O7214" s="171" t="s">
        <v>770</v>
      </c>
      <c r="P7214" s="171" t="s">
        <v>771</v>
      </c>
    </row>
    <row r="7215" spans="11:16">
      <c r="K7215" s="339">
        <v>52901</v>
      </c>
      <c r="L7215" s="171" t="s">
        <v>833</v>
      </c>
      <c r="N7215" s="171" t="s">
        <v>771</v>
      </c>
      <c r="O7215" s="171" t="s">
        <v>772</v>
      </c>
      <c r="P7215" s="171" t="s">
        <v>770</v>
      </c>
    </row>
    <row r="7216" spans="11:16">
      <c r="K7216" s="339">
        <v>52902</v>
      </c>
      <c r="L7216" s="171" t="s">
        <v>835</v>
      </c>
      <c r="N7216" s="171" t="s">
        <v>771</v>
      </c>
      <c r="O7216" s="171" t="s">
        <v>772</v>
      </c>
      <c r="P7216" s="171" t="s">
        <v>770</v>
      </c>
    </row>
    <row r="7217" spans="11:16">
      <c r="K7217" s="339">
        <v>52903</v>
      </c>
      <c r="L7217" s="171" t="s">
        <v>836</v>
      </c>
      <c r="N7217" s="171" t="s">
        <v>771</v>
      </c>
      <c r="O7217" s="171" t="s">
        <v>772</v>
      </c>
      <c r="P7217" s="171" t="s">
        <v>770</v>
      </c>
    </row>
    <row r="7218" spans="11:16">
      <c r="K7218" s="339">
        <v>52904</v>
      </c>
      <c r="L7218" s="171" t="s">
        <v>837</v>
      </c>
      <c r="N7218" s="171" t="s">
        <v>771</v>
      </c>
      <c r="O7218" s="171" t="s">
        <v>772</v>
      </c>
      <c r="P7218" s="171" t="s">
        <v>770</v>
      </c>
    </row>
    <row r="7219" spans="11:16">
      <c r="K7219" s="339">
        <v>52905</v>
      </c>
      <c r="L7219" s="171" t="s">
        <v>838</v>
      </c>
      <c r="N7219" s="171" t="s">
        <v>771</v>
      </c>
      <c r="O7219" s="171" t="s">
        <v>772</v>
      </c>
      <c r="P7219" s="171" t="s">
        <v>770</v>
      </c>
    </row>
    <row r="7220" spans="11:16">
      <c r="K7220" s="339">
        <v>52906</v>
      </c>
      <c r="L7220" s="171" t="s">
        <v>839</v>
      </c>
      <c r="N7220" s="171" t="s">
        <v>771</v>
      </c>
      <c r="O7220" s="171" t="s">
        <v>772</v>
      </c>
      <c r="P7220" s="171" t="s">
        <v>770</v>
      </c>
    </row>
    <row r="7221" spans="11:16">
      <c r="K7221" s="339">
        <v>52907</v>
      </c>
      <c r="L7221" s="171" t="s">
        <v>840</v>
      </c>
      <c r="N7221" s="171" t="s">
        <v>771</v>
      </c>
      <c r="O7221" s="171" t="s">
        <v>772</v>
      </c>
      <c r="P7221" s="171" t="s">
        <v>770</v>
      </c>
    </row>
    <row r="7222" spans="11:16">
      <c r="K7222" s="339">
        <v>52908</v>
      </c>
      <c r="L7222" s="171" t="s">
        <v>833</v>
      </c>
      <c r="N7222" s="171" t="s">
        <v>770</v>
      </c>
      <c r="O7222" s="171" t="s">
        <v>771</v>
      </c>
      <c r="P7222" s="171" t="s">
        <v>772</v>
      </c>
    </row>
    <row r="7223" spans="11:16">
      <c r="K7223" s="339">
        <v>52909</v>
      </c>
      <c r="L7223" s="171" t="s">
        <v>835</v>
      </c>
      <c r="N7223" s="171" t="s">
        <v>770</v>
      </c>
      <c r="O7223" s="171" t="s">
        <v>771</v>
      </c>
      <c r="P7223" s="171" t="s">
        <v>772</v>
      </c>
    </row>
    <row r="7224" spans="11:16">
      <c r="K7224" s="339">
        <v>52910</v>
      </c>
      <c r="L7224" s="171" t="s">
        <v>836</v>
      </c>
      <c r="N7224" s="171" t="s">
        <v>770</v>
      </c>
      <c r="O7224" s="171" t="s">
        <v>771</v>
      </c>
      <c r="P7224" s="171" t="s">
        <v>772</v>
      </c>
    </row>
    <row r="7225" spans="11:16">
      <c r="K7225" s="339">
        <v>52911</v>
      </c>
      <c r="L7225" s="171" t="s">
        <v>837</v>
      </c>
      <c r="N7225" s="171" t="s">
        <v>770</v>
      </c>
      <c r="O7225" s="171" t="s">
        <v>771</v>
      </c>
      <c r="P7225" s="171" t="s">
        <v>772</v>
      </c>
    </row>
    <row r="7226" spans="11:16">
      <c r="K7226" s="339">
        <v>52912</v>
      </c>
      <c r="L7226" s="171" t="s">
        <v>838</v>
      </c>
      <c r="N7226" s="171" t="s">
        <v>770</v>
      </c>
      <c r="O7226" s="171" t="s">
        <v>771</v>
      </c>
      <c r="P7226" s="171" t="s">
        <v>772</v>
      </c>
    </row>
    <row r="7227" spans="11:16">
      <c r="K7227" s="339">
        <v>52913</v>
      </c>
      <c r="L7227" s="171" t="s">
        <v>839</v>
      </c>
      <c r="N7227" s="171" t="s">
        <v>770</v>
      </c>
      <c r="O7227" s="171" t="s">
        <v>771</v>
      </c>
      <c r="P7227" s="171" t="s">
        <v>772</v>
      </c>
    </row>
    <row r="7228" spans="11:16">
      <c r="K7228" s="339">
        <v>52914</v>
      </c>
      <c r="L7228" s="171" t="s">
        <v>840</v>
      </c>
      <c r="N7228" s="171" t="s">
        <v>770</v>
      </c>
      <c r="O7228" s="171" t="s">
        <v>771</v>
      </c>
      <c r="P7228" s="171" t="s">
        <v>772</v>
      </c>
    </row>
    <row r="7229" spans="11:16">
      <c r="K7229" s="339">
        <v>52915</v>
      </c>
      <c r="L7229" s="171" t="s">
        <v>833</v>
      </c>
      <c r="N7229" s="171" t="s">
        <v>772</v>
      </c>
      <c r="O7229" s="171" t="s">
        <v>770</v>
      </c>
      <c r="P7229" s="171" t="s">
        <v>771</v>
      </c>
    </row>
    <row r="7230" spans="11:16">
      <c r="K7230" s="339">
        <v>52916</v>
      </c>
      <c r="L7230" s="171" t="s">
        <v>835</v>
      </c>
      <c r="N7230" s="171" t="s">
        <v>772</v>
      </c>
      <c r="O7230" s="171" t="s">
        <v>770</v>
      </c>
      <c r="P7230" s="171" t="s">
        <v>771</v>
      </c>
    </row>
    <row r="7231" spans="11:16">
      <c r="K7231" s="339">
        <v>52917</v>
      </c>
      <c r="L7231" s="171" t="s">
        <v>836</v>
      </c>
      <c r="N7231" s="171" t="s">
        <v>772</v>
      </c>
      <c r="O7231" s="171" t="s">
        <v>770</v>
      </c>
      <c r="P7231" s="171" t="s">
        <v>771</v>
      </c>
    </row>
    <row r="7232" spans="11:16">
      <c r="K7232" s="339">
        <v>52918</v>
      </c>
      <c r="L7232" s="171" t="s">
        <v>837</v>
      </c>
      <c r="N7232" s="171" t="s">
        <v>772</v>
      </c>
      <c r="O7232" s="171" t="s">
        <v>770</v>
      </c>
      <c r="P7232" s="171" t="s">
        <v>771</v>
      </c>
    </row>
    <row r="7233" spans="11:16">
      <c r="K7233" s="339">
        <v>52919</v>
      </c>
      <c r="L7233" s="171" t="s">
        <v>838</v>
      </c>
      <c r="N7233" s="171" t="s">
        <v>772</v>
      </c>
      <c r="O7233" s="171" t="s">
        <v>770</v>
      </c>
      <c r="P7233" s="171" t="s">
        <v>771</v>
      </c>
    </row>
    <row r="7234" spans="11:16">
      <c r="K7234" s="339">
        <v>52920</v>
      </c>
      <c r="L7234" s="171" t="s">
        <v>839</v>
      </c>
      <c r="N7234" s="171" t="s">
        <v>772</v>
      </c>
      <c r="O7234" s="171" t="s">
        <v>770</v>
      </c>
      <c r="P7234" s="171" t="s">
        <v>771</v>
      </c>
    </row>
    <row r="7235" spans="11:16">
      <c r="K7235" s="339">
        <v>52921</v>
      </c>
      <c r="L7235" s="171" t="s">
        <v>840</v>
      </c>
      <c r="N7235" s="171" t="s">
        <v>772</v>
      </c>
      <c r="O7235" s="171" t="s">
        <v>770</v>
      </c>
      <c r="P7235" s="171" t="s">
        <v>771</v>
      </c>
    </row>
    <row r="7236" spans="11:16">
      <c r="K7236" s="339">
        <v>52922</v>
      </c>
      <c r="L7236" s="171" t="s">
        <v>833</v>
      </c>
      <c r="N7236" s="171" t="s">
        <v>771</v>
      </c>
      <c r="O7236" s="171" t="s">
        <v>772</v>
      </c>
      <c r="P7236" s="171" t="s">
        <v>770</v>
      </c>
    </row>
    <row r="7237" spans="11:16">
      <c r="K7237" s="339">
        <v>52923</v>
      </c>
      <c r="L7237" s="171" t="s">
        <v>835</v>
      </c>
      <c r="N7237" s="171" t="s">
        <v>771</v>
      </c>
      <c r="O7237" s="171" t="s">
        <v>772</v>
      </c>
      <c r="P7237" s="171" t="s">
        <v>770</v>
      </c>
    </row>
    <row r="7238" spans="11:16">
      <c r="K7238" s="339">
        <v>52924</v>
      </c>
      <c r="L7238" s="171" t="s">
        <v>836</v>
      </c>
      <c r="N7238" s="171" t="s">
        <v>771</v>
      </c>
      <c r="O7238" s="171" t="s">
        <v>772</v>
      </c>
      <c r="P7238" s="171" t="s">
        <v>770</v>
      </c>
    </row>
    <row r="7239" spans="11:16">
      <c r="K7239" s="339">
        <v>52925</v>
      </c>
      <c r="L7239" s="171" t="s">
        <v>837</v>
      </c>
      <c r="N7239" s="171" t="s">
        <v>771</v>
      </c>
      <c r="O7239" s="171" t="s">
        <v>772</v>
      </c>
      <c r="P7239" s="171" t="s">
        <v>770</v>
      </c>
    </row>
    <row r="7240" spans="11:16">
      <c r="K7240" s="339">
        <v>52926</v>
      </c>
      <c r="L7240" s="171" t="s">
        <v>838</v>
      </c>
      <c r="N7240" s="171" t="s">
        <v>771</v>
      </c>
      <c r="O7240" s="171" t="s">
        <v>772</v>
      </c>
      <c r="P7240" s="171" t="s">
        <v>770</v>
      </c>
    </row>
    <row r="7241" spans="11:16">
      <c r="K7241" s="339">
        <v>52927</v>
      </c>
      <c r="L7241" s="171" t="s">
        <v>839</v>
      </c>
      <c r="N7241" s="171" t="s">
        <v>771</v>
      </c>
      <c r="O7241" s="171" t="s">
        <v>772</v>
      </c>
      <c r="P7241" s="171" t="s">
        <v>770</v>
      </c>
    </row>
    <row r="7242" spans="11:16">
      <c r="K7242" s="339">
        <v>52928</v>
      </c>
      <c r="L7242" s="171" t="s">
        <v>840</v>
      </c>
      <c r="N7242" s="171" t="s">
        <v>771</v>
      </c>
      <c r="O7242" s="171" t="s">
        <v>772</v>
      </c>
      <c r="P7242" s="171" t="s">
        <v>770</v>
      </c>
    </row>
    <row r="7243" spans="11:16">
      <c r="K7243" s="339">
        <v>52929</v>
      </c>
      <c r="L7243" s="171" t="s">
        <v>833</v>
      </c>
      <c r="N7243" s="171" t="s">
        <v>770</v>
      </c>
      <c r="O7243" s="171" t="s">
        <v>771</v>
      </c>
      <c r="P7243" s="171" t="s">
        <v>772</v>
      </c>
    </row>
    <row r="7244" spans="11:16">
      <c r="K7244" s="339">
        <v>52930</v>
      </c>
      <c r="L7244" s="171" t="s">
        <v>835</v>
      </c>
      <c r="N7244" s="171" t="s">
        <v>770</v>
      </c>
      <c r="O7244" s="171" t="s">
        <v>771</v>
      </c>
      <c r="P7244" s="171" t="s">
        <v>772</v>
      </c>
    </row>
    <row r="7245" spans="11:16">
      <c r="K7245" s="339">
        <v>52931</v>
      </c>
      <c r="L7245" s="171" t="s">
        <v>836</v>
      </c>
      <c r="N7245" s="171" t="s">
        <v>770</v>
      </c>
      <c r="O7245" s="171" t="s">
        <v>771</v>
      </c>
      <c r="P7245" s="171" t="s">
        <v>772</v>
      </c>
    </row>
    <row r="7246" spans="11:16">
      <c r="K7246" s="339">
        <v>52932</v>
      </c>
      <c r="L7246" s="171" t="s">
        <v>837</v>
      </c>
      <c r="N7246" s="171" t="s">
        <v>770</v>
      </c>
      <c r="O7246" s="171" t="s">
        <v>771</v>
      </c>
      <c r="P7246" s="171" t="s">
        <v>772</v>
      </c>
    </row>
    <row r="7247" spans="11:16">
      <c r="K7247" s="339">
        <v>52933</v>
      </c>
      <c r="L7247" s="171" t="s">
        <v>838</v>
      </c>
      <c r="N7247" s="171" t="s">
        <v>770</v>
      </c>
      <c r="O7247" s="171" t="s">
        <v>771</v>
      </c>
      <c r="P7247" s="171" t="s">
        <v>772</v>
      </c>
    </row>
    <row r="7248" spans="11:16">
      <c r="K7248" s="339">
        <v>52934</v>
      </c>
      <c r="L7248" s="171" t="s">
        <v>839</v>
      </c>
      <c r="N7248" s="171" t="s">
        <v>770</v>
      </c>
      <c r="O7248" s="171" t="s">
        <v>771</v>
      </c>
      <c r="P7248" s="171" t="s">
        <v>772</v>
      </c>
    </row>
    <row r="7249" spans="11:16">
      <c r="K7249" s="339">
        <v>52935</v>
      </c>
      <c r="L7249" s="171" t="s">
        <v>840</v>
      </c>
      <c r="N7249" s="171" t="s">
        <v>770</v>
      </c>
      <c r="O7249" s="171" t="s">
        <v>771</v>
      </c>
      <c r="P7249" s="171" t="s">
        <v>772</v>
      </c>
    </row>
    <row r="7250" spans="11:16">
      <c r="K7250" s="339">
        <v>52936</v>
      </c>
      <c r="L7250" s="171" t="s">
        <v>833</v>
      </c>
      <c r="N7250" s="171" t="s">
        <v>772</v>
      </c>
      <c r="O7250" s="171" t="s">
        <v>770</v>
      </c>
      <c r="P7250" s="171" t="s">
        <v>771</v>
      </c>
    </row>
    <row r="7251" spans="11:16">
      <c r="K7251" s="339">
        <v>52937</v>
      </c>
      <c r="L7251" s="171" t="s">
        <v>835</v>
      </c>
      <c r="N7251" s="171" t="s">
        <v>772</v>
      </c>
      <c r="O7251" s="171" t="s">
        <v>770</v>
      </c>
      <c r="P7251" s="171" t="s">
        <v>771</v>
      </c>
    </row>
    <row r="7252" spans="11:16">
      <c r="K7252" s="339">
        <v>52938</v>
      </c>
      <c r="L7252" s="171" t="s">
        <v>836</v>
      </c>
      <c r="N7252" s="171" t="s">
        <v>772</v>
      </c>
      <c r="O7252" s="171" t="s">
        <v>770</v>
      </c>
      <c r="P7252" s="171" t="s">
        <v>771</v>
      </c>
    </row>
    <row r="7253" spans="11:16">
      <c r="K7253" s="339">
        <v>52939</v>
      </c>
      <c r="L7253" s="171" t="s">
        <v>837</v>
      </c>
      <c r="N7253" s="171" t="s">
        <v>772</v>
      </c>
      <c r="O7253" s="171" t="s">
        <v>770</v>
      </c>
      <c r="P7253" s="171" t="s">
        <v>771</v>
      </c>
    </row>
    <row r="7254" spans="11:16">
      <c r="K7254" s="339">
        <v>52940</v>
      </c>
      <c r="L7254" s="171" t="s">
        <v>838</v>
      </c>
      <c r="N7254" s="171" t="s">
        <v>772</v>
      </c>
      <c r="O7254" s="171" t="s">
        <v>770</v>
      </c>
      <c r="P7254" s="171" t="s">
        <v>771</v>
      </c>
    </row>
    <row r="7255" spans="11:16">
      <c r="K7255" s="339">
        <v>52941</v>
      </c>
      <c r="L7255" s="171" t="s">
        <v>839</v>
      </c>
      <c r="N7255" s="171" t="s">
        <v>772</v>
      </c>
      <c r="O7255" s="171" t="s">
        <v>770</v>
      </c>
      <c r="P7255" s="171" t="s">
        <v>771</v>
      </c>
    </row>
    <row r="7256" spans="11:16">
      <c r="K7256" s="339">
        <v>52942</v>
      </c>
      <c r="L7256" s="171" t="s">
        <v>840</v>
      </c>
      <c r="N7256" s="171" t="s">
        <v>772</v>
      </c>
      <c r="O7256" s="171" t="s">
        <v>770</v>
      </c>
      <c r="P7256" s="171" t="s">
        <v>771</v>
      </c>
    </row>
    <row r="7257" spans="11:16">
      <c r="K7257" s="339">
        <v>52943</v>
      </c>
      <c r="L7257" s="171" t="s">
        <v>833</v>
      </c>
      <c r="N7257" s="171" t="s">
        <v>771</v>
      </c>
      <c r="O7257" s="171" t="s">
        <v>772</v>
      </c>
      <c r="P7257" s="171" t="s">
        <v>770</v>
      </c>
    </row>
    <row r="7258" spans="11:16">
      <c r="K7258" s="339">
        <v>52944</v>
      </c>
      <c r="L7258" s="171" t="s">
        <v>835</v>
      </c>
      <c r="N7258" s="171" t="s">
        <v>771</v>
      </c>
      <c r="O7258" s="171" t="s">
        <v>772</v>
      </c>
      <c r="P7258" s="171" t="s">
        <v>770</v>
      </c>
    </row>
    <row r="7259" spans="11:16">
      <c r="K7259" s="339">
        <v>52945</v>
      </c>
      <c r="L7259" s="171" t="s">
        <v>836</v>
      </c>
      <c r="N7259" s="171" t="s">
        <v>771</v>
      </c>
      <c r="O7259" s="171" t="s">
        <v>772</v>
      </c>
      <c r="P7259" s="171" t="s">
        <v>770</v>
      </c>
    </row>
    <row r="7260" spans="11:16">
      <c r="K7260" s="339">
        <v>52946</v>
      </c>
      <c r="L7260" s="171" t="s">
        <v>837</v>
      </c>
      <c r="N7260" s="171" t="s">
        <v>771</v>
      </c>
      <c r="O7260" s="171" t="s">
        <v>772</v>
      </c>
      <c r="P7260" s="171" t="s">
        <v>770</v>
      </c>
    </row>
    <row r="7261" spans="11:16">
      <c r="K7261" s="339">
        <v>52947</v>
      </c>
      <c r="L7261" s="171" t="s">
        <v>838</v>
      </c>
      <c r="N7261" s="171" t="s">
        <v>771</v>
      </c>
      <c r="O7261" s="171" t="s">
        <v>772</v>
      </c>
      <c r="P7261" s="171" t="s">
        <v>770</v>
      </c>
    </row>
    <row r="7262" spans="11:16">
      <c r="K7262" s="339">
        <v>52948</v>
      </c>
      <c r="L7262" s="171" t="s">
        <v>839</v>
      </c>
      <c r="N7262" s="171" t="s">
        <v>771</v>
      </c>
      <c r="O7262" s="171" t="s">
        <v>772</v>
      </c>
      <c r="P7262" s="171" t="s">
        <v>770</v>
      </c>
    </row>
    <row r="7263" spans="11:16">
      <c r="K7263" s="339">
        <v>52949</v>
      </c>
      <c r="L7263" s="171" t="s">
        <v>840</v>
      </c>
      <c r="N7263" s="171" t="s">
        <v>771</v>
      </c>
      <c r="O7263" s="171" t="s">
        <v>772</v>
      </c>
      <c r="P7263" s="171" t="s">
        <v>770</v>
      </c>
    </row>
    <row r="7264" spans="11:16">
      <c r="K7264" s="339">
        <v>52950</v>
      </c>
      <c r="L7264" s="171" t="s">
        <v>833</v>
      </c>
      <c r="N7264" s="171" t="s">
        <v>770</v>
      </c>
      <c r="O7264" s="171" t="s">
        <v>771</v>
      </c>
      <c r="P7264" s="171" t="s">
        <v>772</v>
      </c>
    </row>
    <row r="7265" spans="11:16">
      <c r="K7265" s="339">
        <v>52951</v>
      </c>
      <c r="L7265" s="171" t="s">
        <v>835</v>
      </c>
      <c r="N7265" s="171" t="s">
        <v>770</v>
      </c>
      <c r="O7265" s="171" t="s">
        <v>771</v>
      </c>
      <c r="P7265" s="171" t="s">
        <v>772</v>
      </c>
    </row>
    <row r="7266" spans="11:16">
      <c r="K7266" s="339">
        <v>52952</v>
      </c>
      <c r="L7266" s="171" t="s">
        <v>836</v>
      </c>
      <c r="N7266" s="171" t="s">
        <v>770</v>
      </c>
      <c r="O7266" s="171" t="s">
        <v>771</v>
      </c>
      <c r="P7266" s="171" t="s">
        <v>772</v>
      </c>
    </row>
    <row r="7267" spans="11:16">
      <c r="K7267" s="339">
        <v>52953</v>
      </c>
      <c r="L7267" s="171" t="s">
        <v>837</v>
      </c>
      <c r="N7267" s="171" t="s">
        <v>770</v>
      </c>
      <c r="O7267" s="171" t="s">
        <v>771</v>
      </c>
      <c r="P7267" s="171" t="s">
        <v>772</v>
      </c>
    </row>
    <row r="7268" spans="11:16">
      <c r="K7268" s="339">
        <v>52954</v>
      </c>
      <c r="L7268" s="171" t="s">
        <v>838</v>
      </c>
      <c r="N7268" s="171" t="s">
        <v>770</v>
      </c>
      <c r="O7268" s="171" t="s">
        <v>771</v>
      </c>
      <c r="P7268" s="171" t="s">
        <v>772</v>
      </c>
    </row>
    <row r="7269" spans="11:16">
      <c r="K7269" s="339">
        <v>52955</v>
      </c>
      <c r="L7269" s="171" t="s">
        <v>839</v>
      </c>
      <c r="N7269" s="171" t="s">
        <v>770</v>
      </c>
      <c r="O7269" s="171" t="s">
        <v>771</v>
      </c>
      <c r="P7269" s="171" t="s">
        <v>772</v>
      </c>
    </row>
    <row r="7270" spans="11:16">
      <c r="K7270" s="339">
        <v>52956</v>
      </c>
      <c r="L7270" s="171" t="s">
        <v>840</v>
      </c>
      <c r="N7270" s="171" t="s">
        <v>770</v>
      </c>
      <c r="O7270" s="171" t="s">
        <v>771</v>
      </c>
      <c r="P7270" s="171" t="s">
        <v>772</v>
      </c>
    </row>
    <row r="7271" spans="11:16">
      <c r="K7271" s="339">
        <v>52957</v>
      </c>
      <c r="L7271" s="171" t="s">
        <v>833</v>
      </c>
      <c r="N7271" s="171" t="s">
        <v>772</v>
      </c>
      <c r="O7271" s="171" t="s">
        <v>770</v>
      </c>
      <c r="P7271" s="171" t="s">
        <v>771</v>
      </c>
    </row>
    <row r="7272" spans="11:16">
      <c r="K7272" s="339">
        <v>52958</v>
      </c>
      <c r="L7272" s="171" t="s">
        <v>835</v>
      </c>
      <c r="N7272" s="171" t="s">
        <v>772</v>
      </c>
      <c r="O7272" s="171" t="s">
        <v>770</v>
      </c>
      <c r="P7272" s="171" t="s">
        <v>771</v>
      </c>
    </row>
    <row r="7273" spans="11:16">
      <c r="K7273" s="339">
        <v>52959</v>
      </c>
      <c r="L7273" s="171" t="s">
        <v>836</v>
      </c>
      <c r="N7273" s="171" t="s">
        <v>772</v>
      </c>
      <c r="O7273" s="171" t="s">
        <v>770</v>
      </c>
      <c r="P7273" s="171" t="s">
        <v>771</v>
      </c>
    </row>
    <row r="7274" spans="11:16">
      <c r="K7274" s="339">
        <v>52960</v>
      </c>
      <c r="L7274" s="171" t="s">
        <v>837</v>
      </c>
      <c r="N7274" s="171" t="s">
        <v>772</v>
      </c>
      <c r="O7274" s="171" t="s">
        <v>770</v>
      </c>
      <c r="P7274" s="171" t="s">
        <v>771</v>
      </c>
    </row>
    <row r="7275" spans="11:16">
      <c r="K7275" s="339">
        <v>52961</v>
      </c>
      <c r="L7275" s="171" t="s">
        <v>838</v>
      </c>
      <c r="N7275" s="171" t="s">
        <v>772</v>
      </c>
      <c r="O7275" s="171" t="s">
        <v>770</v>
      </c>
      <c r="P7275" s="171" t="s">
        <v>771</v>
      </c>
    </row>
    <row r="7276" spans="11:16">
      <c r="K7276" s="339">
        <v>52962</v>
      </c>
      <c r="L7276" s="171" t="s">
        <v>839</v>
      </c>
      <c r="N7276" s="171" t="s">
        <v>772</v>
      </c>
      <c r="O7276" s="171" t="s">
        <v>770</v>
      </c>
      <c r="P7276" s="171" t="s">
        <v>771</v>
      </c>
    </row>
    <row r="7277" spans="11:16">
      <c r="K7277" s="339">
        <v>52963</v>
      </c>
      <c r="L7277" s="171" t="s">
        <v>840</v>
      </c>
      <c r="N7277" s="171" t="s">
        <v>772</v>
      </c>
      <c r="O7277" s="171" t="s">
        <v>770</v>
      </c>
      <c r="P7277" s="171" t="s">
        <v>771</v>
      </c>
    </row>
    <row r="7278" spans="11:16">
      <c r="K7278" s="339">
        <v>52964</v>
      </c>
      <c r="L7278" s="171" t="s">
        <v>833</v>
      </c>
      <c r="N7278" s="171" t="s">
        <v>771</v>
      </c>
      <c r="O7278" s="171" t="s">
        <v>772</v>
      </c>
      <c r="P7278" s="171" t="s">
        <v>770</v>
      </c>
    </row>
    <row r="7279" spans="11:16">
      <c r="K7279" s="339">
        <v>52965</v>
      </c>
      <c r="L7279" s="171" t="s">
        <v>835</v>
      </c>
      <c r="N7279" s="171" t="s">
        <v>771</v>
      </c>
      <c r="O7279" s="171" t="s">
        <v>772</v>
      </c>
      <c r="P7279" s="171" t="s">
        <v>770</v>
      </c>
    </row>
    <row r="7280" spans="11:16">
      <c r="K7280" s="339">
        <v>52966</v>
      </c>
      <c r="L7280" s="171" t="s">
        <v>836</v>
      </c>
      <c r="N7280" s="171" t="s">
        <v>771</v>
      </c>
      <c r="O7280" s="171" t="s">
        <v>772</v>
      </c>
      <c r="P7280" s="171" t="s">
        <v>770</v>
      </c>
    </row>
    <row r="7281" spans="11:16">
      <c r="K7281" s="339">
        <v>52967</v>
      </c>
      <c r="L7281" s="171" t="s">
        <v>837</v>
      </c>
      <c r="N7281" s="171" t="s">
        <v>771</v>
      </c>
      <c r="O7281" s="171" t="s">
        <v>772</v>
      </c>
      <c r="P7281" s="171" t="s">
        <v>770</v>
      </c>
    </row>
    <row r="7282" spans="11:16">
      <c r="K7282" s="339">
        <v>52968</v>
      </c>
      <c r="L7282" s="171" t="s">
        <v>838</v>
      </c>
      <c r="N7282" s="171" t="s">
        <v>771</v>
      </c>
      <c r="O7282" s="171" t="s">
        <v>772</v>
      </c>
      <c r="P7282" s="171" t="s">
        <v>770</v>
      </c>
    </row>
    <row r="7283" spans="11:16">
      <c r="K7283" s="339">
        <v>52969</v>
      </c>
      <c r="L7283" s="171" t="s">
        <v>839</v>
      </c>
      <c r="N7283" s="171" t="s">
        <v>771</v>
      </c>
      <c r="O7283" s="171" t="s">
        <v>772</v>
      </c>
      <c r="P7283" s="171" t="s">
        <v>770</v>
      </c>
    </row>
    <row r="7284" spans="11:16">
      <c r="K7284" s="339">
        <v>52970</v>
      </c>
      <c r="L7284" s="171" t="s">
        <v>840</v>
      </c>
      <c r="N7284" s="171" t="s">
        <v>771</v>
      </c>
      <c r="O7284" s="171" t="s">
        <v>772</v>
      </c>
      <c r="P7284" s="171" t="s">
        <v>770</v>
      </c>
    </row>
    <row r="7285" spans="11:16">
      <c r="K7285" s="339">
        <v>52971</v>
      </c>
      <c r="L7285" s="171" t="s">
        <v>833</v>
      </c>
      <c r="N7285" s="171" t="s">
        <v>770</v>
      </c>
      <c r="O7285" s="171" t="s">
        <v>771</v>
      </c>
      <c r="P7285" s="171" t="s">
        <v>772</v>
      </c>
    </row>
    <row r="7286" spans="11:16">
      <c r="K7286" s="339">
        <v>52972</v>
      </c>
      <c r="L7286" s="171" t="s">
        <v>835</v>
      </c>
      <c r="N7286" s="171" t="s">
        <v>770</v>
      </c>
      <c r="O7286" s="171" t="s">
        <v>771</v>
      </c>
      <c r="P7286" s="171" t="s">
        <v>772</v>
      </c>
    </row>
    <row r="7287" spans="11:16">
      <c r="K7287" s="339">
        <v>52973</v>
      </c>
      <c r="L7287" s="171" t="s">
        <v>836</v>
      </c>
      <c r="N7287" s="171" t="s">
        <v>770</v>
      </c>
      <c r="O7287" s="171" t="s">
        <v>771</v>
      </c>
      <c r="P7287" s="171" t="s">
        <v>772</v>
      </c>
    </row>
    <row r="7288" spans="11:16">
      <c r="K7288" s="339">
        <v>52974</v>
      </c>
      <c r="L7288" s="171" t="s">
        <v>837</v>
      </c>
      <c r="N7288" s="171" t="s">
        <v>770</v>
      </c>
      <c r="O7288" s="171" t="s">
        <v>771</v>
      </c>
      <c r="P7288" s="171" t="s">
        <v>772</v>
      </c>
    </row>
    <row r="7289" spans="11:16">
      <c r="K7289" s="339">
        <v>52975</v>
      </c>
      <c r="L7289" s="171" t="s">
        <v>838</v>
      </c>
      <c r="N7289" s="171" t="s">
        <v>770</v>
      </c>
      <c r="O7289" s="171" t="s">
        <v>771</v>
      </c>
      <c r="P7289" s="171" t="s">
        <v>772</v>
      </c>
    </row>
    <row r="7290" spans="11:16">
      <c r="K7290" s="339">
        <v>52976</v>
      </c>
      <c r="L7290" s="171" t="s">
        <v>839</v>
      </c>
      <c r="N7290" s="171" t="s">
        <v>770</v>
      </c>
      <c r="O7290" s="171" t="s">
        <v>771</v>
      </c>
      <c r="P7290" s="171" t="s">
        <v>772</v>
      </c>
    </row>
    <row r="7291" spans="11:16">
      <c r="K7291" s="339">
        <v>52977</v>
      </c>
      <c r="L7291" s="171" t="s">
        <v>840</v>
      </c>
      <c r="N7291" s="171" t="s">
        <v>770</v>
      </c>
      <c r="O7291" s="171" t="s">
        <v>771</v>
      </c>
      <c r="P7291" s="171" t="s">
        <v>772</v>
      </c>
    </row>
    <row r="7292" spans="11:16">
      <c r="K7292" s="339">
        <v>52978</v>
      </c>
      <c r="L7292" s="171" t="s">
        <v>833</v>
      </c>
      <c r="N7292" s="171" t="s">
        <v>772</v>
      </c>
      <c r="O7292" s="171" t="s">
        <v>770</v>
      </c>
      <c r="P7292" s="171" t="s">
        <v>771</v>
      </c>
    </row>
    <row r="7293" spans="11:16">
      <c r="K7293" s="339">
        <v>52979</v>
      </c>
      <c r="L7293" s="171" t="s">
        <v>835</v>
      </c>
      <c r="N7293" s="171" t="s">
        <v>772</v>
      </c>
      <c r="O7293" s="171" t="s">
        <v>770</v>
      </c>
      <c r="P7293" s="171" t="s">
        <v>771</v>
      </c>
    </row>
    <row r="7294" spans="11:16">
      <c r="K7294" s="339">
        <v>52980</v>
      </c>
      <c r="L7294" s="171" t="s">
        <v>836</v>
      </c>
      <c r="N7294" s="171" t="s">
        <v>772</v>
      </c>
      <c r="O7294" s="171" t="s">
        <v>770</v>
      </c>
      <c r="P7294" s="171" t="s">
        <v>771</v>
      </c>
    </row>
    <row r="7295" spans="11:16">
      <c r="K7295" s="339">
        <v>52981</v>
      </c>
      <c r="L7295" s="171" t="s">
        <v>837</v>
      </c>
      <c r="N7295" s="171" t="s">
        <v>772</v>
      </c>
      <c r="O7295" s="171" t="s">
        <v>770</v>
      </c>
      <c r="P7295" s="171" t="s">
        <v>771</v>
      </c>
    </row>
    <row r="7296" spans="11:16">
      <c r="K7296" s="339">
        <v>52982</v>
      </c>
      <c r="L7296" s="171" t="s">
        <v>838</v>
      </c>
      <c r="N7296" s="171" t="s">
        <v>772</v>
      </c>
      <c r="O7296" s="171" t="s">
        <v>770</v>
      </c>
      <c r="P7296" s="171" t="s">
        <v>771</v>
      </c>
    </row>
    <row r="7297" spans="11:16">
      <c r="K7297" s="339">
        <v>52983</v>
      </c>
      <c r="L7297" s="171" t="s">
        <v>839</v>
      </c>
      <c r="N7297" s="171" t="s">
        <v>772</v>
      </c>
      <c r="O7297" s="171" t="s">
        <v>770</v>
      </c>
      <c r="P7297" s="171" t="s">
        <v>771</v>
      </c>
    </row>
    <row r="7298" spans="11:16">
      <c r="K7298" s="339">
        <v>52984</v>
      </c>
      <c r="L7298" s="171" t="s">
        <v>840</v>
      </c>
      <c r="N7298" s="171" t="s">
        <v>772</v>
      </c>
      <c r="O7298" s="171" t="s">
        <v>770</v>
      </c>
      <c r="P7298" s="171" t="s">
        <v>771</v>
      </c>
    </row>
    <row r="7299" spans="11:16">
      <c r="K7299" s="339">
        <v>52985</v>
      </c>
      <c r="L7299" s="171" t="s">
        <v>833</v>
      </c>
      <c r="N7299" s="171" t="s">
        <v>771</v>
      </c>
      <c r="O7299" s="171" t="s">
        <v>772</v>
      </c>
      <c r="P7299" s="171" t="s">
        <v>770</v>
      </c>
    </row>
    <row r="7300" spans="11:16">
      <c r="K7300" s="339">
        <v>52986</v>
      </c>
      <c r="L7300" s="171" t="s">
        <v>835</v>
      </c>
      <c r="N7300" s="171" t="s">
        <v>771</v>
      </c>
      <c r="O7300" s="171" t="s">
        <v>772</v>
      </c>
      <c r="P7300" s="171" t="s">
        <v>770</v>
      </c>
    </row>
    <row r="7301" spans="11:16">
      <c r="K7301" s="339">
        <v>52987</v>
      </c>
      <c r="L7301" s="171" t="s">
        <v>836</v>
      </c>
      <c r="N7301" s="171" t="s">
        <v>771</v>
      </c>
      <c r="O7301" s="171" t="s">
        <v>772</v>
      </c>
      <c r="P7301" s="171" t="s">
        <v>770</v>
      </c>
    </row>
    <row r="7302" spans="11:16">
      <c r="K7302" s="339">
        <v>52988</v>
      </c>
      <c r="L7302" s="171" t="s">
        <v>837</v>
      </c>
      <c r="N7302" s="171" t="s">
        <v>771</v>
      </c>
      <c r="O7302" s="171" t="s">
        <v>772</v>
      </c>
      <c r="P7302" s="171" t="s">
        <v>770</v>
      </c>
    </row>
    <row r="7303" spans="11:16">
      <c r="K7303" s="339">
        <v>52989</v>
      </c>
      <c r="L7303" s="171" t="s">
        <v>838</v>
      </c>
      <c r="N7303" s="171" t="s">
        <v>771</v>
      </c>
      <c r="O7303" s="171" t="s">
        <v>772</v>
      </c>
      <c r="P7303" s="171" t="s">
        <v>770</v>
      </c>
    </row>
    <row r="7304" spans="11:16">
      <c r="K7304" s="339">
        <v>52990</v>
      </c>
      <c r="L7304" s="171" t="s">
        <v>839</v>
      </c>
      <c r="N7304" s="171" t="s">
        <v>771</v>
      </c>
      <c r="O7304" s="171" t="s">
        <v>772</v>
      </c>
      <c r="P7304" s="171" t="s">
        <v>770</v>
      </c>
    </row>
    <row r="7305" spans="11:16">
      <c r="K7305" s="339">
        <v>52991</v>
      </c>
      <c r="L7305" s="171" t="s">
        <v>840</v>
      </c>
      <c r="N7305" s="171" t="s">
        <v>771</v>
      </c>
      <c r="O7305" s="171" t="s">
        <v>772</v>
      </c>
      <c r="P7305" s="171" t="s">
        <v>770</v>
      </c>
    </row>
    <row r="7306" spans="11:16">
      <c r="K7306" s="339">
        <v>52992</v>
      </c>
      <c r="L7306" s="171" t="s">
        <v>833</v>
      </c>
      <c r="N7306" s="171" t="s">
        <v>770</v>
      </c>
      <c r="O7306" s="171" t="s">
        <v>771</v>
      </c>
      <c r="P7306" s="171" t="s">
        <v>772</v>
      </c>
    </row>
    <row r="7307" spans="11:16">
      <c r="K7307" s="339">
        <v>52993</v>
      </c>
      <c r="L7307" s="171" t="s">
        <v>835</v>
      </c>
      <c r="N7307" s="171" t="s">
        <v>770</v>
      </c>
      <c r="O7307" s="171" t="s">
        <v>771</v>
      </c>
      <c r="P7307" s="171" t="s">
        <v>772</v>
      </c>
    </row>
    <row r="7308" spans="11:16">
      <c r="K7308" s="339">
        <v>52994</v>
      </c>
      <c r="L7308" s="171" t="s">
        <v>836</v>
      </c>
      <c r="N7308" s="171" t="s">
        <v>770</v>
      </c>
      <c r="O7308" s="171" t="s">
        <v>771</v>
      </c>
      <c r="P7308" s="171" t="s">
        <v>772</v>
      </c>
    </row>
    <row r="7309" spans="11:16">
      <c r="K7309" s="339">
        <v>52995</v>
      </c>
      <c r="L7309" s="171" t="s">
        <v>837</v>
      </c>
      <c r="N7309" s="171" t="s">
        <v>770</v>
      </c>
      <c r="O7309" s="171" t="s">
        <v>771</v>
      </c>
      <c r="P7309" s="171" t="s">
        <v>772</v>
      </c>
    </row>
    <row r="7310" spans="11:16">
      <c r="K7310" s="339">
        <v>52996</v>
      </c>
      <c r="L7310" s="171" t="s">
        <v>838</v>
      </c>
      <c r="N7310" s="171" t="s">
        <v>770</v>
      </c>
      <c r="O7310" s="171" t="s">
        <v>771</v>
      </c>
      <c r="P7310" s="171" t="s">
        <v>772</v>
      </c>
    </row>
    <row r="7311" spans="11:16">
      <c r="K7311" s="339">
        <v>52997</v>
      </c>
      <c r="L7311" s="171" t="s">
        <v>839</v>
      </c>
      <c r="N7311" s="171" t="s">
        <v>770</v>
      </c>
      <c r="O7311" s="171" t="s">
        <v>771</v>
      </c>
      <c r="P7311" s="171" t="s">
        <v>772</v>
      </c>
    </row>
    <row r="7312" spans="11:16">
      <c r="K7312" s="339">
        <v>52998</v>
      </c>
      <c r="L7312" s="171" t="s">
        <v>840</v>
      </c>
      <c r="N7312" s="171" t="s">
        <v>770</v>
      </c>
      <c r="O7312" s="171" t="s">
        <v>771</v>
      </c>
      <c r="P7312" s="171" t="s">
        <v>772</v>
      </c>
    </row>
    <row r="7313" spans="11:16">
      <c r="K7313" s="339">
        <v>52999</v>
      </c>
      <c r="L7313" s="171" t="s">
        <v>833</v>
      </c>
      <c r="N7313" s="171" t="s">
        <v>772</v>
      </c>
      <c r="O7313" s="171" t="s">
        <v>770</v>
      </c>
      <c r="P7313" s="171" t="s">
        <v>771</v>
      </c>
    </row>
    <row r="7314" spans="11:16">
      <c r="K7314" s="339">
        <v>53000</v>
      </c>
      <c r="L7314" s="171" t="s">
        <v>835</v>
      </c>
      <c r="N7314" s="171" t="s">
        <v>772</v>
      </c>
      <c r="O7314" s="171" t="s">
        <v>770</v>
      </c>
      <c r="P7314" s="171" t="s">
        <v>771</v>
      </c>
    </row>
    <row r="7315" spans="11:16">
      <c r="K7315" s="339">
        <v>53001</v>
      </c>
      <c r="L7315" s="171" t="s">
        <v>836</v>
      </c>
      <c r="N7315" s="171" t="s">
        <v>772</v>
      </c>
      <c r="O7315" s="171" t="s">
        <v>770</v>
      </c>
      <c r="P7315" s="171" t="s">
        <v>771</v>
      </c>
    </row>
    <row r="7316" spans="11:16">
      <c r="K7316" s="339">
        <v>53002</v>
      </c>
      <c r="L7316" s="171" t="s">
        <v>837</v>
      </c>
      <c r="N7316" s="171" t="s">
        <v>772</v>
      </c>
      <c r="O7316" s="171" t="s">
        <v>770</v>
      </c>
      <c r="P7316" s="171" t="s">
        <v>771</v>
      </c>
    </row>
    <row r="7317" spans="11:16">
      <c r="K7317" s="339">
        <v>53003</v>
      </c>
      <c r="L7317" s="171" t="s">
        <v>838</v>
      </c>
      <c r="N7317" s="171" t="s">
        <v>772</v>
      </c>
      <c r="O7317" s="171" t="s">
        <v>770</v>
      </c>
      <c r="P7317" s="171" t="s">
        <v>771</v>
      </c>
    </row>
    <row r="7318" spans="11:16">
      <c r="K7318" s="339">
        <v>53004</v>
      </c>
      <c r="L7318" s="171" t="s">
        <v>839</v>
      </c>
      <c r="N7318" s="171" t="s">
        <v>772</v>
      </c>
      <c r="O7318" s="171" t="s">
        <v>770</v>
      </c>
      <c r="P7318" s="171" t="s">
        <v>771</v>
      </c>
    </row>
    <row r="7319" spans="11:16">
      <c r="K7319" s="339">
        <v>53005</v>
      </c>
      <c r="L7319" s="171" t="s">
        <v>840</v>
      </c>
      <c r="N7319" s="171" t="s">
        <v>772</v>
      </c>
      <c r="O7319" s="171" t="s">
        <v>770</v>
      </c>
      <c r="P7319" s="171" t="s">
        <v>771</v>
      </c>
    </row>
    <row r="7320" spans="11:16">
      <c r="K7320" s="339">
        <v>53006</v>
      </c>
      <c r="L7320" s="171" t="s">
        <v>833</v>
      </c>
      <c r="N7320" s="171" t="s">
        <v>771</v>
      </c>
      <c r="O7320" s="171" t="s">
        <v>772</v>
      </c>
      <c r="P7320" s="171" t="s">
        <v>770</v>
      </c>
    </row>
    <row r="7321" spans="11:16">
      <c r="K7321" s="339">
        <v>53007</v>
      </c>
      <c r="L7321" s="171" t="s">
        <v>835</v>
      </c>
      <c r="N7321" s="171" t="s">
        <v>771</v>
      </c>
      <c r="O7321" s="171" t="s">
        <v>772</v>
      </c>
      <c r="P7321" s="171" t="s">
        <v>770</v>
      </c>
    </row>
    <row r="7322" spans="11:16">
      <c r="K7322" s="339">
        <v>53008</v>
      </c>
      <c r="L7322" s="171" t="s">
        <v>836</v>
      </c>
      <c r="N7322" s="171" t="s">
        <v>771</v>
      </c>
      <c r="O7322" s="171" t="s">
        <v>772</v>
      </c>
      <c r="P7322" s="171" t="s">
        <v>770</v>
      </c>
    </row>
    <row r="7323" spans="11:16">
      <c r="K7323" s="339">
        <v>53009</v>
      </c>
      <c r="L7323" s="171" t="s">
        <v>837</v>
      </c>
      <c r="N7323" s="171" t="s">
        <v>771</v>
      </c>
      <c r="O7323" s="171" t="s">
        <v>772</v>
      </c>
      <c r="P7323" s="171" t="s">
        <v>770</v>
      </c>
    </row>
    <row r="7324" spans="11:16">
      <c r="K7324" s="339">
        <v>53010</v>
      </c>
      <c r="L7324" s="171" t="s">
        <v>838</v>
      </c>
      <c r="N7324" s="171" t="s">
        <v>771</v>
      </c>
      <c r="O7324" s="171" t="s">
        <v>772</v>
      </c>
      <c r="P7324" s="171" t="s">
        <v>770</v>
      </c>
    </row>
    <row r="7325" spans="11:16">
      <c r="K7325" s="339">
        <v>53011</v>
      </c>
      <c r="L7325" s="171" t="s">
        <v>839</v>
      </c>
      <c r="N7325" s="171" t="s">
        <v>771</v>
      </c>
      <c r="O7325" s="171" t="s">
        <v>772</v>
      </c>
      <c r="P7325" s="171" t="s">
        <v>770</v>
      </c>
    </row>
    <row r="7326" spans="11:16">
      <c r="K7326" s="339">
        <v>53012</v>
      </c>
      <c r="L7326" s="171" t="s">
        <v>840</v>
      </c>
      <c r="N7326" s="171" t="s">
        <v>771</v>
      </c>
      <c r="O7326" s="171" t="s">
        <v>772</v>
      </c>
      <c r="P7326" s="171" t="s">
        <v>770</v>
      </c>
    </row>
    <row r="7327" spans="11:16">
      <c r="K7327" s="339">
        <v>53013</v>
      </c>
      <c r="L7327" s="171" t="s">
        <v>833</v>
      </c>
      <c r="N7327" s="171" t="s">
        <v>770</v>
      </c>
      <c r="O7327" s="171" t="s">
        <v>771</v>
      </c>
      <c r="P7327" s="171" t="s">
        <v>772</v>
      </c>
    </row>
    <row r="7328" spans="11:16">
      <c r="K7328" s="339">
        <v>53014</v>
      </c>
      <c r="L7328" s="171" t="s">
        <v>835</v>
      </c>
      <c r="N7328" s="171" t="s">
        <v>770</v>
      </c>
      <c r="O7328" s="171" t="s">
        <v>771</v>
      </c>
      <c r="P7328" s="171" t="s">
        <v>772</v>
      </c>
    </row>
    <row r="7329" spans="11:16">
      <c r="K7329" s="339">
        <v>53015</v>
      </c>
      <c r="L7329" s="171" t="s">
        <v>836</v>
      </c>
      <c r="N7329" s="171" t="s">
        <v>770</v>
      </c>
      <c r="O7329" s="171" t="s">
        <v>771</v>
      </c>
      <c r="P7329" s="171" t="s">
        <v>772</v>
      </c>
    </row>
    <row r="7330" spans="11:16">
      <c r="K7330" s="339">
        <v>53016</v>
      </c>
      <c r="L7330" s="171" t="s">
        <v>837</v>
      </c>
      <c r="N7330" s="171" t="s">
        <v>770</v>
      </c>
      <c r="O7330" s="171" t="s">
        <v>771</v>
      </c>
      <c r="P7330" s="171" t="s">
        <v>772</v>
      </c>
    </row>
    <row r="7331" spans="11:16">
      <c r="K7331" s="339">
        <v>53017</v>
      </c>
      <c r="L7331" s="171" t="s">
        <v>838</v>
      </c>
      <c r="N7331" s="171" t="s">
        <v>770</v>
      </c>
      <c r="O7331" s="171" t="s">
        <v>771</v>
      </c>
      <c r="P7331" s="171" t="s">
        <v>772</v>
      </c>
    </row>
    <row r="7332" spans="11:16">
      <c r="K7332" s="339">
        <v>53018</v>
      </c>
      <c r="L7332" s="171" t="s">
        <v>839</v>
      </c>
      <c r="N7332" s="171" t="s">
        <v>770</v>
      </c>
      <c r="O7332" s="171" t="s">
        <v>771</v>
      </c>
      <c r="P7332" s="171" t="s">
        <v>772</v>
      </c>
    </row>
    <row r="7333" spans="11:16">
      <c r="K7333" s="339">
        <v>53019</v>
      </c>
      <c r="L7333" s="171" t="s">
        <v>840</v>
      </c>
      <c r="N7333" s="171" t="s">
        <v>770</v>
      </c>
      <c r="O7333" s="171" t="s">
        <v>771</v>
      </c>
      <c r="P7333" s="171" t="s">
        <v>772</v>
      </c>
    </row>
    <row r="7334" spans="11:16">
      <c r="K7334" s="339">
        <v>53020</v>
      </c>
      <c r="L7334" s="171" t="s">
        <v>833</v>
      </c>
      <c r="N7334" s="171" t="s">
        <v>772</v>
      </c>
      <c r="O7334" s="171" t="s">
        <v>770</v>
      </c>
      <c r="P7334" s="171" t="s">
        <v>771</v>
      </c>
    </row>
    <row r="7335" spans="11:16">
      <c r="K7335" s="339">
        <v>53021</v>
      </c>
      <c r="L7335" s="171" t="s">
        <v>835</v>
      </c>
      <c r="N7335" s="171" t="s">
        <v>772</v>
      </c>
      <c r="O7335" s="171" t="s">
        <v>770</v>
      </c>
      <c r="P7335" s="171" t="s">
        <v>771</v>
      </c>
    </row>
    <row r="7336" spans="11:16">
      <c r="K7336" s="339">
        <v>53022</v>
      </c>
      <c r="L7336" s="171" t="s">
        <v>836</v>
      </c>
      <c r="N7336" s="171" t="s">
        <v>772</v>
      </c>
      <c r="O7336" s="171" t="s">
        <v>770</v>
      </c>
      <c r="P7336" s="171" t="s">
        <v>771</v>
      </c>
    </row>
    <row r="7337" spans="11:16">
      <c r="K7337" s="339">
        <v>53023</v>
      </c>
      <c r="L7337" s="171" t="s">
        <v>837</v>
      </c>
      <c r="N7337" s="171" t="s">
        <v>772</v>
      </c>
      <c r="O7337" s="171" t="s">
        <v>770</v>
      </c>
      <c r="P7337" s="171" t="s">
        <v>771</v>
      </c>
    </row>
    <row r="7338" spans="11:16">
      <c r="K7338" s="339">
        <v>53024</v>
      </c>
      <c r="L7338" s="171" t="s">
        <v>838</v>
      </c>
      <c r="N7338" s="171" t="s">
        <v>772</v>
      </c>
      <c r="O7338" s="171" t="s">
        <v>770</v>
      </c>
      <c r="P7338" s="171" t="s">
        <v>771</v>
      </c>
    </row>
    <row r="7339" spans="11:16">
      <c r="K7339" s="339">
        <v>53025</v>
      </c>
      <c r="L7339" s="171" t="s">
        <v>839</v>
      </c>
      <c r="N7339" s="171" t="s">
        <v>772</v>
      </c>
      <c r="O7339" s="171" t="s">
        <v>770</v>
      </c>
      <c r="P7339" s="171" t="s">
        <v>771</v>
      </c>
    </row>
    <row r="7340" spans="11:16">
      <c r="K7340" s="339">
        <v>53026</v>
      </c>
      <c r="L7340" s="171" t="s">
        <v>840</v>
      </c>
      <c r="N7340" s="171" t="s">
        <v>772</v>
      </c>
      <c r="O7340" s="171" t="s">
        <v>770</v>
      </c>
      <c r="P7340" s="171" t="s">
        <v>771</v>
      </c>
    </row>
    <row r="7341" spans="11:16">
      <c r="K7341" s="339">
        <v>53027</v>
      </c>
      <c r="L7341" s="171" t="s">
        <v>833</v>
      </c>
      <c r="N7341" s="171" t="s">
        <v>771</v>
      </c>
      <c r="O7341" s="171" t="s">
        <v>772</v>
      </c>
      <c r="P7341" s="171" t="s">
        <v>770</v>
      </c>
    </row>
    <row r="7342" spans="11:16">
      <c r="K7342" s="339">
        <v>53028</v>
      </c>
      <c r="L7342" s="171" t="s">
        <v>835</v>
      </c>
      <c r="N7342" s="171" t="s">
        <v>771</v>
      </c>
      <c r="O7342" s="171" t="s">
        <v>772</v>
      </c>
      <c r="P7342" s="171" t="s">
        <v>770</v>
      </c>
    </row>
    <row r="7343" spans="11:16">
      <c r="K7343" s="339">
        <v>53029</v>
      </c>
      <c r="L7343" s="171" t="s">
        <v>836</v>
      </c>
      <c r="N7343" s="171" t="s">
        <v>771</v>
      </c>
      <c r="O7343" s="171" t="s">
        <v>772</v>
      </c>
      <c r="P7343" s="171" t="s">
        <v>770</v>
      </c>
    </row>
    <row r="7344" spans="11:16">
      <c r="K7344" s="339">
        <v>53030</v>
      </c>
      <c r="L7344" s="171" t="s">
        <v>837</v>
      </c>
      <c r="N7344" s="171" t="s">
        <v>771</v>
      </c>
      <c r="O7344" s="171" t="s">
        <v>772</v>
      </c>
      <c r="P7344" s="171" t="s">
        <v>770</v>
      </c>
    </row>
    <row r="7345" spans="11:16">
      <c r="K7345" s="339">
        <v>53031</v>
      </c>
      <c r="L7345" s="171" t="s">
        <v>838</v>
      </c>
      <c r="N7345" s="171" t="s">
        <v>771</v>
      </c>
      <c r="O7345" s="171" t="s">
        <v>772</v>
      </c>
      <c r="P7345" s="171" t="s">
        <v>770</v>
      </c>
    </row>
    <row r="7346" spans="11:16">
      <c r="K7346" s="339">
        <v>53032</v>
      </c>
      <c r="L7346" s="171" t="s">
        <v>839</v>
      </c>
      <c r="N7346" s="171" t="s">
        <v>771</v>
      </c>
      <c r="O7346" s="171" t="s">
        <v>772</v>
      </c>
      <c r="P7346" s="171" t="s">
        <v>770</v>
      </c>
    </row>
    <row r="7347" spans="11:16">
      <c r="K7347" s="339">
        <v>53033</v>
      </c>
      <c r="L7347" s="171" t="s">
        <v>840</v>
      </c>
      <c r="N7347" s="171" t="s">
        <v>771</v>
      </c>
      <c r="O7347" s="171" t="s">
        <v>772</v>
      </c>
      <c r="P7347" s="171" t="s">
        <v>770</v>
      </c>
    </row>
    <row r="7348" spans="11:16">
      <c r="K7348" s="339">
        <v>53034</v>
      </c>
      <c r="L7348" s="171" t="s">
        <v>833</v>
      </c>
      <c r="N7348" s="171" t="s">
        <v>770</v>
      </c>
      <c r="O7348" s="171" t="s">
        <v>771</v>
      </c>
      <c r="P7348" s="171" t="s">
        <v>772</v>
      </c>
    </row>
    <row r="7349" spans="11:16">
      <c r="K7349" s="339">
        <v>53035</v>
      </c>
      <c r="L7349" s="171" t="s">
        <v>835</v>
      </c>
      <c r="N7349" s="171" t="s">
        <v>770</v>
      </c>
      <c r="O7349" s="171" t="s">
        <v>771</v>
      </c>
      <c r="P7349" s="171" t="s">
        <v>772</v>
      </c>
    </row>
    <row r="7350" spans="11:16">
      <c r="K7350" s="339">
        <v>53036</v>
      </c>
      <c r="L7350" s="171" t="s">
        <v>836</v>
      </c>
      <c r="N7350" s="171" t="s">
        <v>770</v>
      </c>
      <c r="O7350" s="171" t="s">
        <v>771</v>
      </c>
      <c r="P7350" s="171" t="s">
        <v>772</v>
      </c>
    </row>
    <row r="7351" spans="11:16">
      <c r="K7351" s="339">
        <v>53037</v>
      </c>
      <c r="L7351" s="171" t="s">
        <v>837</v>
      </c>
      <c r="N7351" s="171" t="s">
        <v>770</v>
      </c>
      <c r="O7351" s="171" t="s">
        <v>771</v>
      </c>
      <c r="P7351" s="171" t="s">
        <v>772</v>
      </c>
    </row>
    <row r="7352" spans="11:16">
      <c r="K7352" s="339">
        <v>53038</v>
      </c>
      <c r="L7352" s="171" t="s">
        <v>838</v>
      </c>
      <c r="N7352" s="171" t="s">
        <v>770</v>
      </c>
      <c r="O7352" s="171" t="s">
        <v>771</v>
      </c>
      <c r="P7352" s="171" t="s">
        <v>772</v>
      </c>
    </row>
    <row r="7353" spans="11:16">
      <c r="K7353" s="339">
        <v>53039</v>
      </c>
      <c r="L7353" s="171" t="s">
        <v>839</v>
      </c>
      <c r="N7353" s="171" t="s">
        <v>770</v>
      </c>
      <c r="O7353" s="171" t="s">
        <v>771</v>
      </c>
      <c r="P7353" s="171" t="s">
        <v>772</v>
      </c>
    </row>
    <row r="7354" spans="11:16">
      <c r="K7354" s="339">
        <v>53040</v>
      </c>
      <c r="L7354" s="171" t="s">
        <v>840</v>
      </c>
      <c r="N7354" s="171" t="s">
        <v>770</v>
      </c>
      <c r="O7354" s="171" t="s">
        <v>771</v>
      </c>
      <c r="P7354" s="171" t="s">
        <v>772</v>
      </c>
    </row>
    <row r="7355" spans="11:16">
      <c r="K7355" s="339">
        <v>53041</v>
      </c>
      <c r="L7355" s="171" t="s">
        <v>833</v>
      </c>
      <c r="N7355" s="171" t="s">
        <v>772</v>
      </c>
      <c r="O7355" s="171" t="s">
        <v>770</v>
      </c>
      <c r="P7355" s="171" t="s">
        <v>771</v>
      </c>
    </row>
    <row r="7356" spans="11:16">
      <c r="K7356" s="339">
        <v>53042</v>
      </c>
      <c r="L7356" s="171" t="s">
        <v>835</v>
      </c>
      <c r="N7356" s="171" t="s">
        <v>772</v>
      </c>
      <c r="O7356" s="171" t="s">
        <v>770</v>
      </c>
      <c r="P7356" s="171" t="s">
        <v>771</v>
      </c>
    </row>
    <row r="7357" spans="11:16">
      <c r="K7357" s="339">
        <v>53043</v>
      </c>
      <c r="L7357" s="171" t="s">
        <v>836</v>
      </c>
      <c r="N7357" s="171" t="s">
        <v>772</v>
      </c>
      <c r="O7357" s="171" t="s">
        <v>770</v>
      </c>
      <c r="P7357" s="171" t="s">
        <v>771</v>
      </c>
    </row>
    <row r="7358" spans="11:16">
      <c r="K7358" s="339">
        <v>53044</v>
      </c>
      <c r="L7358" s="171" t="s">
        <v>837</v>
      </c>
      <c r="N7358" s="171" t="s">
        <v>772</v>
      </c>
      <c r="O7358" s="171" t="s">
        <v>770</v>
      </c>
      <c r="P7358" s="171" t="s">
        <v>771</v>
      </c>
    </row>
    <row r="7359" spans="11:16">
      <c r="K7359" s="339">
        <v>53045</v>
      </c>
      <c r="L7359" s="171" t="s">
        <v>838</v>
      </c>
      <c r="N7359" s="171" t="s">
        <v>772</v>
      </c>
      <c r="O7359" s="171" t="s">
        <v>770</v>
      </c>
      <c r="P7359" s="171" t="s">
        <v>771</v>
      </c>
    </row>
    <row r="7360" spans="11:16">
      <c r="K7360" s="339">
        <v>53046</v>
      </c>
      <c r="L7360" s="171" t="s">
        <v>839</v>
      </c>
      <c r="N7360" s="171" t="s">
        <v>772</v>
      </c>
      <c r="O7360" s="171" t="s">
        <v>770</v>
      </c>
      <c r="P7360" s="171" t="s">
        <v>771</v>
      </c>
    </row>
    <row r="7361" spans="11:16">
      <c r="K7361" s="339">
        <v>53047</v>
      </c>
      <c r="L7361" s="171" t="s">
        <v>840</v>
      </c>
      <c r="N7361" s="171" t="s">
        <v>772</v>
      </c>
      <c r="O7361" s="171" t="s">
        <v>770</v>
      </c>
      <c r="P7361" s="171" t="s">
        <v>771</v>
      </c>
    </row>
    <row r="7362" spans="11:16">
      <c r="K7362" s="339">
        <v>53048</v>
      </c>
      <c r="L7362" s="171" t="s">
        <v>833</v>
      </c>
      <c r="N7362" s="171" t="s">
        <v>771</v>
      </c>
      <c r="O7362" s="171" t="s">
        <v>772</v>
      </c>
      <c r="P7362" s="171" t="s">
        <v>770</v>
      </c>
    </row>
    <row r="7363" spans="11:16">
      <c r="K7363" s="339">
        <v>53049</v>
      </c>
      <c r="L7363" s="171" t="s">
        <v>835</v>
      </c>
      <c r="N7363" s="171" t="s">
        <v>771</v>
      </c>
      <c r="O7363" s="171" t="s">
        <v>772</v>
      </c>
      <c r="P7363" s="171" t="s">
        <v>770</v>
      </c>
    </row>
    <row r="7364" spans="11:16">
      <c r="K7364" s="339">
        <v>53050</v>
      </c>
      <c r="L7364" s="171" t="s">
        <v>836</v>
      </c>
      <c r="N7364" s="171" t="s">
        <v>771</v>
      </c>
      <c r="O7364" s="171" t="s">
        <v>772</v>
      </c>
      <c r="P7364" s="171" t="s">
        <v>770</v>
      </c>
    </row>
    <row r="7365" spans="11:16">
      <c r="K7365" s="339">
        <v>53051</v>
      </c>
      <c r="L7365" s="171" t="s">
        <v>837</v>
      </c>
      <c r="N7365" s="171" t="s">
        <v>771</v>
      </c>
      <c r="O7365" s="171" t="s">
        <v>772</v>
      </c>
      <c r="P7365" s="171" t="s">
        <v>770</v>
      </c>
    </row>
    <row r="7366" spans="11:16">
      <c r="K7366" s="339">
        <v>53052</v>
      </c>
      <c r="L7366" s="171" t="s">
        <v>838</v>
      </c>
      <c r="N7366" s="171" t="s">
        <v>771</v>
      </c>
      <c r="O7366" s="171" t="s">
        <v>772</v>
      </c>
      <c r="P7366" s="171" t="s">
        <v>770</v>
      </c>
    </row>
    <row r="7367" spans="11:16">
      <c r="K7367" s="339">
        <v>53053</v>
      </c>
      <c r="L7367" s="171" t="s">
        <v>839</v>
      </c>
      <c r="N7367" s="171" t="s">
        <v>771</v>
      </c>
      <c r="O7367" s="171" t="s">
        <v>772</v>
      </c>
      <c r="P7367" s="171" t="s">
        <v>770</v>
      </c>
    </row>
    <row r="7368" spans="11:16">
      <c r="K7368" s="339">
        <v>53054</v>
      </c>
      <c r="L7368" s="171" t="s">
        <v>840</v>
      </c>
      <c r="N7368" s="171" t="s">
        <v>771</v>
      </c>
      <c r="O7368" s="171" t="s">
        <v>772</v>
      </c>
      <c r="P7368" s="171" t="s">
        <v>770</v>
      </c>
    </row>
    <row r="7369" spans="11:16">
      <c r="K7369" s="339">
        <v>53055</v>
      </c>
      <c r="L7369" s="171" t="s">
        <v>833</v>
      </c>
      <c r="N7369" s="171" t="s">
        <v>770</v>
      </c>
      <c r="O7369" s="171" t="s">
        <v>771</v>
      </c>
      <c r="P7369" s="171" t="s">
        <v>772</v>
      </c>
    </row>
    <row r="7370" spans="11:16">
      <c r="K7370" s="339">
        <v>53056</v>
      </c>
      <c r="L7370" s="171" t="s">
        <v>835</v>
      </c>
      <c r="N7370" s="171" t="s">
        <v>770</v>
      </c>
      <c r="O7370" s="171" t="s">
        <v>771</v>
      </c>
      <c r="P7370" s="171" t="s">
        <v>772</v>
      </c>
    </row>
    <row r="7371" spans="11:16">
      <c r="K7371" s="339">
        <v>53057</v>
      </c>
      <c r="L7371" s="171" t="s">
        <v>836</v>
      </c>
      <c r="N7371" s="171" t="s">
        <v>770</v>
      </c>
      <c r="O7371" s="171" t="s">
        <v>771</v>
      </c>
      <c r="P7371" s="171" t="s">
        <v>772</v>
      </c>
    </row>
    <row r="7372" spans="11:16">
      <c r="K7372" s="339">
        <v>53058</v>
      </c>
      <c r="L7372" s="171" t="s">
        <v>837</v>
      </c>
      <c r="N7372" s="171" t="s">
        <v>770</v>
      </c>
      <c r="O7372" s="171" t="s">
        <v>771</v>
      </c>
      <c r="P7372" s="171" t="s">
        <v>772</v>
      </c>
    </row>
    <row r="7373" spans="11:16">
      <c r="K7373" s="339">
        <v>53059</v>
      </c>
      <c r="L7373" s="171" t="s">
        <v>838</v>
      </c>
      <c r="N7373" s="171" t="s">
        <v>770</v>
      </c>
      <c r="O7373" s="171" t="s">
        <v>771</v>
      </c>
      <c r="P7373" s="171" t="s">
        <v>772</v>
      </c>
    </row>
    <row r="7374" spans="11:16">
      <c r="K7374" s="339">
        <v>53060</v>
      </c>
      <c r="L7374" s="171" t="s">
        <v>839</v>
      </c>
      <c r="N7374" s="171" t="s">
        <v>770</v>
      </c>
      <c r="O7374" s="171" t="s">
        <v>771</v>
      </c>
      <c r="P7374" s="171" t="s">
        <v>772</v>
      </c>
    </row>
    <row r="7375" spans="11:16">
      <c r="K7375" s="339">
        <v>53061</v>
      </c>
      <c r="L7375" s="171" t="s">
        <v>840</v>
      </c>
      <c r="N7375" s="171" t="s">
        <v>770</v>
      </c>
      <c r="O7375" s="171" t="s">
        <v>771</v>
      </c>
      <c r="P7375" s="171" t="s">
        <v>772</v>
      </c>
    </row>
    <row r="7376" spans="11:16">
      <c r="K7376" s="339">
        <v>53062</v>
      </c>
      <c r="L7376" s="171" t="s">
        <v>833</v>
      </c>
      <c r="N7376" s="171" t="s">
        <v>772</v>
      </c>
      <c r="O7376" s="171" t="s">
        <v>770</v>
      </c>
      <c r="P7376" s="171" t="s">
        <v>771</v>
      </c>
    </row>
    <row r="7377" spans="11:16">
      <c r="K7377" s="339">
        <v>53063</v>
      </c>
      <c r="L7377" s="171" t="s">
        <v>835</v>
      </c>
      <c r="N7377" s="171" t="s">
        <v>772</v>
      </c>
      <c r="O7377" s="171" t="s">
        <v>770</v>
      </c>
      <c r="P7377" s="171" t="s">
        <v>771</v>
      </c>
    </row>
    <row r="7378" spans="11:16">
      <c r="K7378" s="339">
        <v>53064</v>
      </c>
      <c r="L7378" s="171" t="s">
        <v>836</v>
      </c>
      <c r="N7378" s="171" t="s">
        <v>772</v>
      </c>
      <c r="O7378" s="171" t="s">
        <v>770</v>
      </c>
      <c r="P7378" s="171" t="s">
        <v>771</v>
      </c>
    </row>
    <row r="7379" spans="11:16">
      <c r="K7379" s="339">
        <v>53065</v>
      </c>
      <c r="L7379" s="171" t="s">
        <v>837</v>
      </c>
      <c r="N7379" s="171" t="s">
        <v>772</v>
      </c>
      <c r="O7379" s="171" t="s">
        <v>770</v>
      </c>
      <c r="P7379" s="171" t="s">
        <v>771</v>
      </c>
    </row>
    <row r="7380" spans="11:16">
      <c r="K7380" s="339">
        <v>53066</v>
      </c>
      <c r="L7380" s="171" t="s">
        <v>838</v>
      </c>
      <c r="N7380" s="171" t="s">
        <v>772</v>
      </c>
      <c r="O7380" s="171" t="s">
        <v>770</v>
      </c>
      <c r="P7380" s="171" t="s">
        <v>771</v>
      </c>
    </row>
    <row r="7381" spans="11:16">
      <c r="K7381" s="339">
        <v>53067</v>
      </c>
      <c r="L7381" s="171" t="s">
        <v>839</v>
      </c>
      <c r="N7381" s="171" t="s">
        <v>772</v>
      </c>
      <c r="O7381" s="171" t="s">
        <v>770</v>
      </c>
      <c r="P7381" s="171" t="s">
        <v>771</v>
      </c>
    </row>
    <row r="7382" spans="11:16">
      <c r="K7382" s="339">
        <v>53068</v>
      </c>
      <c r="L7382" s="171" t="s">
        <v>840</v>
      </c>
      <c r="N7382" s="171" t="s">
        <v>772</v>
      </c>
      <c r="O7382" s="171" t="s">
        <v>770</v>
      </c>
      <c r="P7382" s="171" t="s">
        <v>771</v>
      </c>
    </row>
    <row r="7383" spans="11:16">
      <c r="K7383" s="339">
        <v>53069</v>
      </c>
      <c r="L7383" s="171" t="s">
        <v>833</v>
      </c>
      <c r="N7383" s="171" t="s">
        <v>771</v>
      </c>
      <c r="O7383" s="171" t="s">
        <v>772</v>
      </c>
      <c r="P7383" s="171" t="s">
        <v>770</v>
      </c>
    </row>
    <row r="7384" spans="11:16">
      <c r="K7384" s="339">
        <v>53070</v>
      </c>
      <c r="L7384" s="171" t="s">
        <v>835</v>
      </c>
      <c r="N7384" s="171" t="s">
        <v>771</v>
      </c>
      <c r="O7384" s="171" t="s">
        <v>772</v>
      </c>
      <c r="P7384" s="171" t="s">
        <v>770</v>
      </c>
    </row>
    <row r="7385" spans="11:16">
      <c r="K7385" s="339">
        <v>53071</v>
      </c>
      <c r="L7385" s="171" t="s">
        <v>836</v>
      </c>
      <c r="N7385" s="171" t="s">
        <v>771</v>
      </c>
      <c r="O7385" s="171" t="s">
        <v>772</v>
      </c>
      <c r="P7385" s="171" t="s">
        <v>770</v>
      </c>
    </row>
    <row r="7386" spans="11:16">
      <c r="K7386" s="339">
        <v>53072</v>
      </c>
      <c r="L7386" s="171" t="s">
        <v>837</v>
      </c>
      <c r="N7386" s="171" t="s">
        <v>771</v>
      </c>
      <c r="O7386" s="171" t="s">
        <v>772</v>
      </c>
      <c r="P7386" s="171" t="s">
        <v>770</v>
      </c>
    </row>
    <row r="7387" spans="11:16">
      <c r="K7387" s="339">
        <v>53073</v>
      </c>
      <c r="L7387" s="171" t="s">
        <v>838</v>
      </c>
      <c r="N7387" s="171" t="s">
        <v>771</v>
      </c>
      <c r="O7387" s="171" t="s">
        <v>772</v>
      </c>
      <c r="P7387" s="171" t="s">
        <v>770</v>
      </c>
    </row>
    <row r="7388" spans="11:16">
      <c r="K7388" s="339">
        <v>53074</v>
      </c>
      <c r="L7388" s="171" t="s">
        <v>839</v>
      </c>
      <c r="N7388" s="171" t="s">
        <v>771</v>
      </c>
      <c r="O7388" s="171" t="s">
        <v>772</v>
      </c>
      <c r="P7388" s="171" t="s">
        <v>770</v>
      </c>
    </row>
    <row r="7389" spans="11:16">
      <c r="K7389" s="339">
        <v>53075</v>
      </c>
      <c r="L7389" s="171" t="s">
        <v>840</v>
      </c>
      <c r="N7389" s="171" t="s">
        <v>771</v>
      </c>
      <c r="O7389" s="171" t="s">
        <v>772</v>
      </c>
      <c r="P7389" s="171" t="s">
        <v>770</v>
      </c>
    </row>
    <row r="7390" spans="11:16">
      <c r="K7390" s="339">
        <v>53076</v>
      </c>
      <c r="L7390" s="171" t="s">
        <v>833</v>
      </c>
      <c r="N7390" s="171" t="s">
        <v>770</v>
      </c>
      <c r="O7390" s="171" t="s">
        <v>771</v>
      </c>
      <c r="P7390" s="171" t="s">
        <v>772</v>
      </c>
    </row>
    <row r="7391" spans="11:16">
      <c r="K7391" s="339">
        <v>53077</v>
      </c>
      <c r="L7391" s="171" t="s">
        <v>835</v>
      </c>
      <c r="N7391" s="171" t="s">
        <v>770</v>
      </c>
      <c r="O7391" s="171" t="s">
        <v>771</v>
      </c>
      <c r="P7391" s="171" t="s">
        <v>772</v>
      </c>
    </row>
    <row r="7392" spans="11:16">
      <c r="K7392" s="339">
        <v>53078</v>
      </c>
      <c r="L7392" s="171" t="s">
        <v>836</v>
      </c>
      <c r="N7392" s="171" t="s">
        <v>770</v>
      </c>
      <c r="O7392" s="171" t="s">
        <v>771</v>
      </c>
      <c r="P7392" s="171" t="s">
        <v>772</v>
      </c>
    </row>
    <row r="7393" spans="11:16">
      <c r="K7393" s="339">
        <v>53079</v>
      </c>
      <c r="L7393" s="171" t="s">
        <v>837</v>
      </c>
      <c r="N7393" s="171" t="s">
        <v>770</v>
      </c>
      <c r="O7393" s="171" t="s">
        <v>771</v>
      </c>
      <c r="P7393" s="171" t="s">
        <v>772</v>
      </c>
    </row>
    <row r="7394" spans="11:16">
      <c r="K7394" s="339">
        <v>53080</v>
      </c>
      <c r="L7394" s="171" t="s">
        <v>838</v>
      </c>
      <c r="N7394" s="171" t="s">
        <v>770</v>
      </c>
      <c r="O7394" s="171" t="s">
        <v>771</v>
      </c>
      <c r="P7394" s="171" t="s">
        <v>772</v>
      </c>
    </row>
    <row r="7395" spans="11:16">
      <c r="K7395" s="339">
        <v>53081</v>
      </c>
      <c r="L7395" s="171" t="s">
        <v>839</v>
      </c>
      <c r="N7395" s="171" t="s">
        <v>770</v>
      </c>
      <c r="O7395" s="171" t="s">
        <v>771</v>
      </c>
      <c r="P7395" s="171" t="s">
        <v>772</v>
      </c>
    </row>
    <row r="7396" spans="11:16">
      <c r="K7396" s="339">
        <v>53082</v>
      </c>
      <c r="L7396" s="171" t="s">
        <v>840</v>
      </c>
      <c r="N7396" s="171" t="s">
        <v>770</v>
      </c>
      <c r="O7396" s="171" t="s">
        <v>771</v>
      </c>
      <c r="P7396" s="171" t="s">
        <v>772</v>
      </c>
    </row>
    <row r="7397" spans="11:16">
      <c r="K7397" s="339">
        <v>53083</v>
      </c>
      <c r="L7397" s="171" t="s">
        <v>833</v>
      </c>
      <c r="N7397" s="171" t="s">
        <v>772</v>
      </c>
      <c r="O7397" s="171" t="s">
        <v>770</v>
      </c>
      <c r="P7397" s="171" t="s">
        <v>771</v>
      </c>
    </row>
    <row r="7398" spans="11:16">
      <c r="K7398" s="339">
        <v>53084</v>
      </c>
      <c r="L7398" s="171" t="s">
        <v>835</v>
      </c>
      <c r="N7398" s="171" t="s">
        <v>772</v>
      </c>
      <c r="O7398" s="171" t="s">
        <v>770</v>
      </c>
      <c r="P7398" s="171" t="s">
        <v>771</v>
      </c>
    </row>
    <row r="7399" spans="11:16">
      <c r="K7399" s="339">
        <v>53085</v>
      </c>
      <c r="L7399" s="171" t="s">
        <v>836</v>
      </c>
      <c r="N7399" s="171" t="s">
        <v>772</v>
      </c>
      <c r="O7399" s="171" t="s">
        <v>770</v>
      </c>
      <c r="P7399" s="171" t="s">
        <v>771</v>
      </c>
    </row>
    <row r="7400" spans="11:16">
      <c r="K7400" s="339">
        <v>53086</v>
      </c>
      <c r="L7400" s="171" t="s">
        <v>837</v>
      </c>
      <c r="N7400" s="171" t="s">
        <v>772</v>
      </c>
      <c r="O7400" s="171" t="s">
        <v>770</v>
      </c>
      <c r="P7400" s="171" t="s">
        <v>771</v>
      </c>
    </row>
    <row r="7401" spans="11:16">
      <c r="K7401" s="339">
        <v>53087</v>
      </c>
      <c r="L7401" s="171" t="s">
        <v>838</v>
      </c>
      <c r="N7401" s="171" t="s">
        <v>772</v>
      </c>
      <c r="O7401" s="171" t="s">
        <v>770</v>
      </c>
      <c r="P7401" s="171" t="s">
        <v>771</v>
      </c>
    </row>
    <row r="7402" spans="11:16">
      <c r="K7402" s="339">
        <v>53088</v>
      </c>
      <c r="L7402" s="171" t="s">
        <v>839</v>
      </c>
      <c r="N7402" s="171" t="s">
        <v>772</v>
      </c>
      <c r="O7402" s="171" t="s">
        <v>770</v>
      </c>
      <c r="P7402" s="171" t="s">
        <v>771</v>
      </c>
    </row>
    <row r="7403" spans="11:16">
      <c r="K7403" s="339">
        <v>53089</v>
      </c>
      <c r="L7403" s="171" t="s">
        <v>840</v>
      </c>
      <c r="N7403" s="171" t="s">
        <v>772</v>
      </c>
      <c r="O7403" s="171" t="s">
        <v>770</v>
      </c>
      <c r="P7403" s="171" t="s">
        <v>771</v>
      </c>
    </row>
    <row r="7404" spans="11:16">
      <c r="K7404" s="339">
        <v>53090</v>
      </c>
      <c r="L7404" s="171" t="s">
        <v>833</v>
      </c>
      <c r="N7404" s="171" t="s">
        <v>771</v>
      </c>
      <c r="O7404" s="171" t="s">
        <v>772</v>
      </c>
      <c r="P7404" s="171" t="s">
        <v>770</v>
      </c>
    </row>
    <row r="7405" spans="11:16">
      <c r="K7405" s="339">
        <v>53091</v>
      </c>
      <c r="L7405" s="171" t="s">
        <v>835</v>
      </c>
      <c r="N7405" s="171" t="s">
        <v>771</v>
      </c>
      <c r="O7405" s="171" t="s">
        <v>772</v>
      </c>
      <c r="P7405" s="171" t="s">
        <v>770</v>
      </c>
    </row>
    <row r="7406" spans="11:16">
      <c r="K7406" s="339">
        <v>53092</v>
      </c>
      <c r="L7406" s="171" t="s">
        <v>836</v>
      </c>
      <c r="N7406" s="171" t="s">
        <v>771</v>
      </c>
      <c r="O7406" s="171" t="s">
        <v>772</v>
      </c>
      <c r="P7406" s="171" t="s">
        <v>770</v>
      </c>
    </row>
    <row r="7407" spans="11:16">
      <c r="K7407" s="339">
        <v>53093</v>
      </c>
      <c r="L7407" s="171" t="s">
        <v>837</v>
      </c>
      <c r="N7407" s="171" t="s">
        <v>771</v>
      </c>
      <c r="O7407" s="171" t="s">
        <v>772</v>
      </c>
      <c r="P7407" s="171" t="s">
        <v>770</v>
      </c>
    </row>
    <row r="7408" spans="11:16">
      <c r="K7408" s="339">
        <v>53094</v>
      </c>
      <c r="L7408" s="171" t="s">
        <v>838</v>
      </c>
      <c r="N7408" s="171" t="s">
        <v>771</v>
      </c>
      <c r="O7408" s="171" t="s">
        <v>772</v>
      </c>
      <c r="P7408" s="171" t="s">
        <v>770</v>
      </c>
    </row>
    <row r="7409" spans="11:16">
      <c r="K7409" s="339">
        <v>53095</v>
      </c>
      <c r="L7409" s="171" t="s">
        <v>839</v>
      </c>
      <c r="N7409" s="171" t="s">
        <v>771</v>
      </c>
      <c r="O7409" s="171" t="s">
        <v>772</v>
      </c>
      <c r="P7409" s="171" t="s">
        <v>770</v>
      </c>
    </row>
    <row r="7410" spans="11:16">
      <c r="K7410" s="339">
        <v>53096</v>
      </c>
      <c r="L7410" s="171" t="s">
        <v>840</v>
      </c>
      <c r="N7410" s="171" t="s">
        <v>771</v>
      </c>
      <c r="O7410" s="171" t="s">
        <v>772</v>
      </c>
      <c r="P7410" s="171" t="s">
        <v>770</v>
      </c>
    </row>
    <row r="7411" spans="11:16">
      <c r="K7411" s="339">
        <v>53097</v>
      </c>
      <c r="L7411" s="171" t="s">
        <v>833</v>
      </c>
      <c r="N7411" s="171" t="s">
        <v>770</v>
      </c>
      <c r="O7411" s="171" t="s">
        <v>771</v>
      </c>
      <c r="P7411" s="171" t="s">
        <v>772</v>
      </c>
    </row>
    <row r="7412" spans="11:16">
      <c r="K7412" s="339">
        <v>53098</v>
      </c>
      <c r="L7412" s="171" t="s">
        <v>835</v>
      </c>
      <c r="N7412" s="171" t="s">
        <v>770</v>
      </c>
      <c r="O7412" s="171" t="s">
        <v>771</v>
      </c>
      <c r="P7412" s="171" t="s">
        <v>772</v>
      </c>
    </row>
    <row r="7413" spans="11:16">
      <c r="K7413" s="339">
        <v>53099</v>
      </c>
      <c r="L7413" s="171" t="s">
        <v>836</v>
      </c>
      <c r="N7413" s="171" t="s">
        <v>770</v>
      </c>
      <c r="O7413" s="171" t="s">
        <v>771</v>
      </c>
      <c r="P7413" s="171" t="s">
        <v>772</v>
      </c>
    </row>
    <row r="7414" spans="11:16">
      <c r="K7414" s="339">
        <v>53100</v>
      </c>
      <c r="L7414" s="171" t="s">
        <v>837</v>
      </c>
      <c r="N7414" s="171" t="s">
        <v>770</v>
      </c>
      <c r="O7414" s="171" t="s">
        <v>771</v>
      </c>
      <c r="P7414" s="171" t="s">
        <v>772</v>
      </c>
    </row>
    <row r="7415" spans="11:16">
      <c r="K7415" s="339">
        <v>53101</v>
      </c>
      <c r="L7415" s="171" t="s">
        <v>838</v>
      </c>
      <c r="N7415" s="171" t="s">
        <v>770</v>
      </c>
      <c r="O7415" s="171" t="s">
        <v>771</v>
      </c>
      <c r="P7415" s="171" t="s">
        <v>772</v>
      </c>
    </row>
    <row r="7416" spans="11:16">
      <c r="K7416" s="339">
        <v>53102</v>
      </c>
      <c r="L7416" s="171" t="s">
        <v>839</v>
      </c>
      <c r="N7416" s="171" t="s">
        <v>770</v>
      </c>
      <c r="O7416" s="171" t="s">
        <v>771</v>
      </c>
      <c r="P7416" s="171" t="s">
        <v>772</v>
      </c>
    </row>
    <row r="7417" spans="11:16">
      <c r="K7417" s="339">
        <v>53103</v>
      </c>
      <c r="L7417" s="171" t="s">
        <v>840</v>
      </c>
      <c r="N7417" s="171" t="s">
        <v>770</v>
      </c>
      <c r="O7417" s="171" t="s">
        <v>771</v>
      </c>
      <c r="P7417" s="171" t="s">
        <v>772</v>
      </c>
    </row>
    <row r="7418" spans="11:16">
      <c r="K7418" s="339">
        <v>53104</v>
      </c>
      <c r="L7418" s="171" t="s">
        <v>833</v>
      </c>
      <c r="N7418" s="171" t="s">
        <v>772</v>
      </c>
      <c r="O7418" s="171" t="s">
        <v>770</v>
      </c>
      <c r="P7418" s="171" t="s">
        <v>771</v>
      </c>
    </row>
    <row r="7419" spans="11:16">
      <c r="K7419" s="339">
        <v>53105</v>
      </c>
      <c r="L7419" s="171" t="s">
        <v>835</v>
      </c>
      <c r="N7419" s="171" t="s">
        <v>772</v>
      </c>
      <c r="O7419" s="171" t="s">
        <v>770</v>
      </c>
      <c r="P7419" s="171" t="s">
        <v>771</v>
      </c>
    </row>
    <row r="7420" spans="11:16">
      <c r="K7420" s="339">
        <v>53106</v>
      </c>
      <c r="L7420" s="171" t="s">
        <v>836</v>
      </c>
      <c r="N7420" s="171" t="s">
        <v>772</v>
      </c>
      <c r="O7420" s="171" t="s">
        <v>770</v>
      </c>
      <c r="P7420" s="171" t="s">
        <v>771</v>
      </c>
    </row>
    <row r="7421" spans="11:16">
      <c r="K7421" s="339">
        <v>53107</v>
      </c>
      <c r="L7421" s="171" t="s">
        <v>837</v>
      </c>
      <c r="N7421" s="171" t="s">
        <v>772</v>
      </c>
      <c r="O7421" s="171" t="s">
        <v>770</v>
      </c>
      <c r="P7421" s="171" t="s">
        <v>771</v>
      </c>
    </row>
    <row r="7422" spans="11:16">
      <c r="K7422" s="339">
        <v>53108</v>
      </c>
      <c r="L7422" s="171" t="s">
        <v>838</v>
      </c>
      <c r="N7422" s="171" t="s">
        <v>772</v>
      </c>
      <c r="O7422" s="171" t="s">
        <v>770</v>
      </c>
      <c r="P7422" s="171" t="s">
        <v>771</v>
      </c>
    </row>
    <row r="7423" spans="11:16">
      <c r="K7423" s="339">
        <v>53109</v>
      </c>
      <c r="L7423" s="171" t="s">
        <v>839</v>
      </c>
      <c r="N7423" s="171" t="s">
        <v>772</v>
      </c>
      <c r="O7423" s="171" t="s">
        <v>770</v>
      </c>
      <c r="P7423" s="171" t="s">
        <v>771</v>
      </c>
    </row>
    <row r="7424" spans="11:16">
      <c r="K7424" s="339">
        <v>53110</v>
      </c>
      <c r="L7424" s="171" t="s">
        <v>840</v>
      </c>
      <c r="N7424" s="171" t="s">
        <v>772</v>
      </c>
      <c r="O7424" s="171" t="s">
        <v>770</v>
      </c>
      <c r="P7424" s="171" t="s">
        <v>771</v>
      </c>
    </row>
    <row r="7425" spans="11:16">
      <c r="K7425" s="339">
        <v>53111</v>
      </c>
      <c r="L7425" s="171" t="s">
        <v>833</v>
      </c>
      <c r="N7425" s="171" t="s">
        <v>771</v>
      </c>
      <c r="O7425" s="171" t="s">
        <v>772</v>
      </c>
      <c r="P7425" s="171" t="s">
        <v>770</v>
      </c>
    </row>
    <row r="7426" spans="11:16">
      <c r="K7426" s="339">
        <v>53112</v>
      </c>
      <c r="L7426" s="171" t="s">
        <v>835</v>
      </c>
      <c r="N7426" s="171" t="s">
        <v>771</v>
      </c>
      <c r="O7426" s="171" t="s">
        <v>772</v>
      </c>
      <c r="P7426" s="171" t="s">
        <v>770</v>
      </c>
    </row>
    <row r="7427" spans="11:16">
      <c r="K7427" s="339">
        <v>53113</v>
      </c>
      <c r="L7427" s="171" t="s">
        <v>836</v>
      </c>
      <c r="N7427" s="171" t="s">
        <v>771</v>
      </c>
      <c r="O7427" s="171" t="s">
        <v>772</v>
      </c>
      <c r="P7427" s="171" t="s">
        <v>770</v>
      </c>
    </row>
    <row r="7428" spans="11:16">
      <c r="K7428" s="339">
        <v>53114</v>
      </c>
      <c r="L7428" s="171" t="s">
        <v>837</v>
      </c>
      <c r="N7428" s="171" t="s">
        <v>771</v>
      </c>
      <c r="O7428" s="171" t="s">
        <v>772</v>
      </c>
      <c r="P7428" s="171" t="s">
        <v>770</v>
      </c>
    </row>
    <row r="7429" spans="11:16">
      <c r="K7429" s="339">
        <v>53115</v>
      </c>
      <c r="L7429" s="171" t="s">
        <v>838</v>
      </c>
      <c r="N7429" s="171" t="s">
        <v>771</v>
      </c>
      <c r="O7429" s="171" t="s">
        <v>772</v>
      </c>
      <c r="P7429" s="171" t="s">
        <v>770</v>
      </c>
    </row>
    <row r="7430" spans="11:16">
      <c r="K7430" s="339">
        <v>53116</v>
      </c>
      <c r="L7430" s="171" t="s">
        <v>839</v>
      </c>
      <c r="N7430" s="171" t="s">
        <v>771</v>
      </c>
      <c r="O7430" s="171" t="s">
        <v>772</v>
      </c>
      <c r="P7430" s="171" t="s">
        <v>770</v>
      </c>
    </row>
    <row r="7431" spans="11:16">
      <c r="K7431" s="339">
        <v>53117</v>
      </c>
      <c r="L7431" s="171" t="s">
        <v>840</v>
      </c>
      <c r="N7431" s="171" t="s">
        <v>771</v>
      </c>
      <c r="O7431" s="171" t="s">
        <v>772</v>
      </c>
      <c r="P7431" s="171" t="s">
        <v>770</v>
      </c>
    </row>
    <row r="7432" spans="11:16">
      <c r="K7432" s="339">
        <v>53118</v>
      </c>
      <c r="L7432" s="171" t="s">
        <v>833</v>
      </c>
      <c r="N7432" s="171" t="s">
        <v>770</v>
      </c>
      <c r="O7432" s="171" t="s">
        <v>771</v>
      </c>
      <c r="P7432" s="171" t="s">
        <v>772</v>
      </c>
    </row>
    <row r="7433" spans="11:16">
      <c r="K7433" s="339">
        <v>53119</v>
      </c>
      <c r="L7433" s="171" t="s">
        <v>835</v>
      </c>
      <c r="N7433" s="171" t="s">
        <v>770</v>
      </c>
      <c r="O7433" s="171" t="s">
        <v>771</v>
      </c>
      <c r="P7433" s="171" t="s">
        <v>772</v>
      </c>
    </row>
    <row r="7434" spans="11:16">
      <c r="K7434" s="339">
        <v>53120</v>
      </c>
      <c r="L7434" s="171" t="s">
        <v>836</v>
      </c>
      <c r="N7434" s="171" t="s">
        <v>770</v>
      </c>
      <c r="O7434" s="171" t="s">
        <v>771</v>
      </c>
      <c r="P7434" s="171" t="s">
        <v>772</v>
      </c>
    </row>
    <row r="7435" spans="11:16">
      <c r="K7435" s="339">
        <v>53121</v>
      </c>
      <c r="L7435" s="171" t="s">
        <v>837</v>
      </c>
      <c r="N7435" s="171" t="s">
        <v>770</v>
      </c>
      <c r="O7435" s="171" t="s">
        <v>771</v>
      </c>
      <c r="P7435" s="171" t="s">
        <v>772</v>
      </c>
    </row>
    <row r="7436" spans="11:16">
      <c r="K7436" s="339">
        <v>53122</v>
      </c>
      <c r="L7436" s="171" t="s">
        <v>838</v>
      </c>
      <c r="N7436" s="171" t="s">
        <v>770</v>
      </c>
      <c r="O7436" s="171" t="s">
        <v>771</v>
      </c>
      <c r="P7436" s="171" t="s">
        <v>772</v>
      </c>
    </row>
    <row r="7437" spans="11:16">
      <c r="K7437" s="339">
        <v>53123</v>
      </c>
      <c r="L7437" s="171" t="s">
        <v>839</v>
      </c>
      <c r="N7437" s="171" t="s">
        <v>770</v>
      </c>
      <c r="O7437" s="171" t="s">
        <v>771</v>
      </c>
      <c r="P7437" s="171" t="s">
        <v>772</v>
      </c>
    </row>
    <row r="7438" spans="11:16">
      <c r="K7438" s="339">
        <v>53124</v>
      </c>
      <c r="L7438" s="171" t="s">
        <v>840</v>
      </c>
      <c r="N7438" s="171" t="s">
        <v>770</v>
      </c>
      <c r="O7438" s="171" t="s">
        <v>771</v>
      </c>
      <c r="P7438" s="171" t="s">
        <v>772</v>
      </c>
    </row>
    <row r="7439" spans="11:16">
      <c r="K7439" s="339">
        <v>53125</v>
      </c>
      <c r="L7439" s="171" t="s">
        <v>833</v>
      </c>
      <c r="N7439" s="171" t="s">
        <v>772</v>
      </c>
      <c r="O7439" s="171" t="s">
        <v>770</v>
      </c>
      <c r="P7439" s="171" t="s">
        <v>771</v>
      </c>
    </row>
    <row r="7440" spans="11:16">
      <c r="K7440" s="339">
        <v>53126</v>
      </c>
      <c r="L7440" s="171" t="s">
        <v>835</v>
      </c>
      <c r="N7440" s="171" t="s">
        <v>772</v>
      </c>
      <c r="O7440" s="171" t="s">
        <v>770</v>
      </c>
      <c r="P7440" s="171" t="s">
        <v>771</v>
      </c>
    </row>
    <row r="7441" spans="11:16">
      <c r="K7441" s="339">
        <v>53127</v>
      </c>
      <c r="L7441" s="171" t="s">
        <v>836</v>
      </c>
      <c r="N7441" s="171" t="s">
        <v>772</v>
      </c>
      <c r="O7441" s="171" t="s">
        <v>770</v>
      </c>
      <c r="P7441" s="171" t="s">
        <v>771</v>
      </c>
    </row>
    <row r="7442" spans="11:16">
      <c r="K7442" s="339">
        <v>53128</v>
      </c>
      <c r="L7442" s="171" t="s">
        <v>837</v>
      </c>
      <c r="N7442" s="171" t="s">
        <v>772</v>
      </c>
      <c r="O7442" s="171" t="s">
        <v>770</v>
      </c>
      <c r="P7442" s="171" t="s">
        <v>771</v>
      </c>
    </row>
    <row r="7443" spans="11:16">
      <c r="K7443" s="339">
        <v>53129</v>
      </c>
      <c r="L7443" s="171" t="s">
        <v>838</v>
      </c>
      <c r="N7443" s="171" t="s">
        <v>772</v>
      </c>
      <c r="O7443" s="171" t="s">
        <v>770</v>
      </c>
      <c r="P7443" s="171" t="s">
        <v>771</v>
      </c>
    </row>
    <row r="7444" spans="11:16">
      <c r="K7444" s="339">
        <v>53130</v>
      </c>
      <c r="L7444" s="171" t="s">
        <v>839</v>
      </c>
      <c r="N7444" s="171" t="s">
        <v>772</v>
      </c>
      <c r="O7444" s="171" t="s">
        <v>770</v>
      </c>
      <c r="P7444" s="171" t="s">
        <v>771</v>
      </c>
    </row>
    <row r="7445" spans="11:16">
      <c r="K7445" s="339">
        <v>53131</v>
      </c>
      <c r="L7445" s="171" t="s">
        <v>840</v>
      </c>
      <c r="N7445" s="171" t="s">
        <v>772</v>
      </c>
      <c r="O7445" s="171" t="s">
        <v>770</v>
      </c>
      <c r="P7445" s="171" t="s">
        <v>771</v>
      </c>
    </row>
    <row r="7446" spans="11:16">
      <c r="K7446" s="339">
        <v>53132</v>
      </c>
      <c r="L7446" s="171" t="s">
        <v>833</v>
      </c>
      <c r="N7446" s="171" t="s">
        <v>771</v>
      </c>
      <c r="O7446" s="171" t="s">
        <v>772</v>
      </c>
      <c r="P7446" s="171" t="s">
        <v>770</v>
      </c>
    </row>
    <row r="7447" spans="11:16">
      <c r="K7447" s="339">
        <v>53133</v>
      </c>
      <c r="L7447" s="171" t="s">
        <v>835</v>
      </c>
      <c r="N7447" s="171" t="s">
        <v>771</v>
      </c>
      <c r="O7447" s="171" t="s">
        <v>772</v>
      </c>
      <c r="P7447" s="171" t="s">
        <v>770</v>
      </c>
    </row>
    <row r="7448" spans="11:16">
      <c r="K7448" s="339">
        <v>53134</v>
      </c>
      <c r="L7448" s="171" t="s">
        <v>836</v>
      </c>
      <c r="N7448" s="171" t="s">
        <v>771</v>
      </c>
      <c r="O7448" s="171" t="s">
        <v>772</v>
      </c>
      <c r="P7448" s="171" t="s">
        <v>770</v>
      </c>
    </row>
    <row r="7449" spans="11:16">
      <c r="K7449" s="339">
        <v>53135</v>
      </c>
      <c r="L7449" s="171" t="s">
        <v>837</v>
      </c>
      <c r="N7449" s="171" t="s">
        <v>771</v>
      </c>
      <c r="O7449" s="171" t="s">
        <v>772</v>
      </c>
      <c r="P7449" s="171" t="s">
        <v>770</v>
      </c>
    </row>
    <row r="7450" spans="11:16">
      <c r="K7450" s="339">
        <v>53136</v>
      </c>
      <c r="L7450" s="171" t="s">
        <v>838</v>
      </c>
      <c r="N7450" s="171" t="s">
        <v>771</v>
      </c>
      <c r="O7450" s="171" t="s">
        <v>772</v>
      </c>
      <c r="P7450" s="171" t="s">
        <v>770</v>
      </c>
    </row>
    <row r="7451" spans="11:16">
      <c r="K7451" s="339">
        <v>53137</v>
      </c>
      <c r="L7451" s="171" t="s">
        <v>839</v>
      </c>
      <c r="N7451" s="171" t="s">
        <v>771</v>
      </c>
      <c r="O7451" s="171" t="s">
        <v>772</v>
      </c>
      <c r="P7451" s="171" t="s">
        <v>770</v>
      </c>
    </row>
    <row r="7452" spans="11:16">
      <c r="K7452" s="339">
        <v>53138</v>
      </c>
      <c r="L7452" s="171" t="s">
        <v>840</v>
      </c>
      <c r="N7452" s="171" t="s">
        <v>771</v>
      </c>
      <c r="O7452" s="171" t="s">
        <v>772</v>
      </c>
      <c r="P7452" s="171" t="s">
        <v>770</v>
      </c>
    </row>
    <row r="7453" spans="11:16">
      <c r="K7453" s="339">
        <v>53139</v>
      </c>
      <c r="L7453" s="171" t="s">
        <v>833</v>
      </c>
      <c r="N7453" s="171" t="s">
        <v>770</v>
      </c>
      <c r="O7453" s="171" t="s">
        <v>771</v>
      </c>
      <c r="P7453" s="171" t="s">
        <v>772</v>
      </c>
    </row>
    <row r="7454" spans="11:16">
      <c r="K7454" s="339">
        <v>53140</v>
      </c>
      <c r="L7454" s="171" t="s">
        <v>835</v>
      </c>
      <c r="N7454" s="171" t="s">
        <v>770</v>
      </c>
      <c r="O7454" s="171" t="s">
        <v>771</v>
      </c>
      <c r="P7454" s="171" t="s">
        <v>772</v>
      </c>
    </row>
    <row r="7455" spans="11:16">
      <c r="K7455" s="339">
        <v>53141</v>
      </c>
      <c r="L7455" s="171" t="s">
        <v>836</v>
      </c>
      <c r="N7455" s="171" t="s">
        <v>770</v>
      </c>
      <c r="O7455" s="171" t="s">
        <v>771</v>
      </c>
      <c r="P7455" s="171" t="s">
        <v>772</v>
      </c>
    </row>
    <row r="7456" spans="11:16">
      <c r="K7456" s="339">
        <v>53142</v>
      </c>
      <c r="L7456" s="171" t="s">
        <v>837</v>
      </c>
      <c r="N7456" s="171" t="s">
        <v>770</v>
      </c>
      <c r="O7456" s="171" t="s">
        <v>771</v>
      </c>
      <c r="P7456" s="171" t="s">
        <v>772</v>
      </c>
    </row>
    <row r="7457" spans="11:16">
      <c r="K7457" s="339">
        <v>53143</v>
      </c>
      <c r="L7457" s="171" t="s">
        <v>838</v>
      </c>
      <c r="N7457" s="171" t="s">
        <v>770</v>
      </c>
      <c r="O7457" s="171" t="s">
        <v>771</v>
      </c>
      <c r="P7457" s="171" t="s">
        <v>772</v>
      </c>
    </row>
    <row r="7458" spans="11:16">
      <c r="K7458" s="339">
        <v>53144</v>
      </c>
      <c r="L7458" s="171" t="s">
        <v>839</v>
      </c>
      <c r="N7458" s="171" t="s">
        <v>770</v>
      </c>
      <c r="O7458" s="171" t="s">
        <v>771</v>
      </c>
      <c r="P7458" s="171" t="s">
        <v>772</v>
      </c>
    </row>
    <row r="7459" spans="11:16">
      <c r="K7459" s="339">
        <v>53145</v>
      </c>
      <c r="L7459" s="171" t="s">
        <v>840</v>
      </c>
      <c r="N7459" s="171" t="s">
        <v>770</v>
      </c>
      <c r="O7459" s="171" t="s">
        <v>771</v>
      </c>
      <c r="P7459" s="171" t="s">
        <v>772</v>
      </c>
    </row>
    <row r="7460" spans="11:16">
      <c r="K7460" s="339">
        <v>53146</v>
      </c>
      <c r="L7460" s="171" t="s">
        <v>833</v>
      </c>
      <c r="N7460" s="171" t="s">
        <v>772</v>
      </c>
      <c r="O7460" s="171" t="s">
        <v>770</v>
      </c>
      <c r="P7460" s="171" t="s">
        <v>771</v>
      </c>
    </row>
    <row r="7461" spans="11:16">
      <c r="K7461" s="339">
        <v>53147</v>
      </c>
      <c r="L7461" s="171" t="s">
        <v>835</v>
      </c>
      <c r="N7461" s="171" t="s">
        <v>772</v>
      </c>
      <c r="O7461" s="171" t="s">
        <v>770</v>
      </c>
      <c r="P7461" s="171" t="s">
        <v>771</v>
      </c>
    </row>
    <row r="7462" spans="11:16">
      <c r="K7462" s="339">
        <v>53148</v>
      </c>
      <c r="L7462" s="171" t="s">
        <v>836</v>
      </c>
      <c r="N7462" s="171" t="s">
        <v>772</v>
      </c>
      <c r="O7462" s="171" t="s">
        <v>770</v>
      </c>
      <c r="P7462" s="171" t="s">
        <v>771</v>
      </c>
    </row>
    <row r="7463" spans="11:16">
      <c r="K7463" s="339">
        <v>53149</v>
      </c>
      <c r="L7463" s="171" t="s">
        <v>837</v>
      </c>
      <c r="N7463" s="171" t="s">
        <v>772</v>
      </c>
      <c r="O7463" s="171" t="s">
        <v>770</v>
      </c>
      <c r="P7463" s="171" t="s">
        <v>771</v>
      </c>
    </row>
    <row r="7464" spans="11:16">
      <c r="K7464" s="339">
        <v>53150</v>
      </c>
      <c r="L7464" s="171" t="s">
        <v>838</v>
      </c>
      <c r="N7464" s="171" t="s">
        <v>772</v>
      </c>
      <c r="O7464" s="171" t="s">
        <v>770</v>
      </c>
      <c r="P7464" s="171" t="s">
        <v>771</v>
      </c>
    </row>
    <row r="7465" spans="11:16">
      <c r="K7465" s="339">
        <v>53151</v>
      </c>
      <c r="L7465" s="171" t="s">
        <v>839</v>
      </c>
      <c r="N7465" s="171" t="s">
        <v>772</v>
      </c>
      <c r="O7465" s="171" t="s">
        <v>770</v>
      </c>
      <c r="P7465" s="171" t="s">
        <v>771</v>
      </c>
    </row>
    <row r="7466" spans="11:16">
      <c r="K7466" s="339">
        <v>53152</v>
      </c>
      <c r="L7466" s="171" t="s">
        <v>840</v>
      </c>
      <c r="N7466" s="171" t="s">
        <v>772</v>
      </c>
      <c r="O7466" s="171" t="s">
        <v>770</v>
      </c>
      <c r="P7466" s="171" t="s">
        <v>771</v>
      </c>
    </row>
    <row r="7467" spans="11:16">
      <c r="K7467" s="339">
        <v>53153</v>
      </c>
      <c r="L7467" s="171" t="s">
        <v>833</v>
      </c>
      <c r="N7467" s="171" t="s">
        <v>771</v>
      </c>
      <c r="O7467" s="171" t="s">
        <v>772</v>
      </c>
      <c r="P7467" s="171" t="s">
        <v>770</v>
      </c>
    </row>
    <row r="7468" spans="11:16">
      <c r="K7468" s="339">
        <v>53154</v>
      </c>
      <c r="L7468" s="171" t="s">
        <v>835</v>
      </c>
      <c r="N7468" s="171" t="s">
        <v>771</v>
      </c>
      <c r="O7468" s="171" t="s">
        <v>772</v>
      </c>
      <c r="P7468" s="171" t="s">
        <v>770</v>
      </c>
    </row>
    <row r="7469" spans="11:16">
      <c r="K7469" s="339">
        <v>53155</v>
      </c>
      <c r="L7469" s="171" t="s">
        <v>836</v>
      </c>
      <c r="N7469" s="171" t="s">
        <v>771</v>
      </c>
      <c r="O7469" s="171" t="s">
        <v>772</v>
      </c>
      <c r="P7469" s="171" t="s">
        <v>770</v>
      </c>
    </row>
    <row r="7470" spans="11:16">
      <c r="K7470" s="339">
        <v>53156</v>
      </c>
      <c r="L7470" s="171" t="s">
        <v>837</v>
      </c>
      <c r="N7470" s="171" t="s">
        <v>771</v>
      </c>
      <c r="O7470" s="171" t="s">
        <v>772</v>
      </c>
      <c r="P7470" s="171" t="s">
        <v>770</v>
      </c>
    </row>
    <row r="7471" spans="11:16">
      <c r="K7471" s="339">
        <v>53157</v>
      </c>
      <c r="L7471" s="171" t="s">
        <v>838</v>
      </c>
      <c r="N7471" s="171" t="s">
        <v>771</v>
      </c>
      <c r="O7471" s="171" t="s">
        <v>772</v>
      </c>
      <c r="P7471" s="171" t="s">
        <v>770</v>
      </c>
    </row>
    <row r="7472" spans="11:16">
      <c r="K7472" s="339">
        <v>53158</v>
      </c>
      <c r="L7472" s="171" t="s">
        <v>839</v>
      </c>
      <c r="N7472" s="171" t="s">
        <v>771</v>
      </c>
      <c r="O7472" s="171" t="s">
        <v>772</v>
      </c>
      <c r="P7472" s="171" t="s">
        <v>770</v>
      </c>
    </row>
    <row r="7473" spans="11:16">
      <c r="K7473" s="339">
        <v>53159</v>
      </c>
      <c r="L7473" s="171" t="s">
        <v>840</v>
      </c>
      <c r="N7473" s="171" t="s">
        <v>771</v>
      </c>
      <c r="O7473" s="171" t="s">
        <v>772</v>
      </c>
      <c r="P7473" s="171" t="s">
        <v>770</v>
      </c>
    </row>
    <row r="7474" spans="11:16">
      <c r="K7474" s="339">
        <v>53160</v>
      </c>
      <c r="L7474" s="171" t="s">
        <v>833</v>
      </c>
      <c r="N7474" s="171" t="s">
        <v>770</v>
      </c>
      <c r="O7474" s="171" t="s">
        <v>771</v>
      </c>
      <c r="P7474" s="171" t="s">
        <v>772</v>
      </c>
    </row>
    <row r="7475" spans="11:16">
      <c r="K7475" s="339">
        <v>53161</v>
      </c>
      <c r="L7475" s="171" t="s">
        <v>835</v>
      </c>
      <c r="N7475" s="171" t="s">
        <v>770</v>
      </c>
      <c r="O7475" s="171" t="s">
        <v>771</v>
      </c>
      <c r="P7475" s="171" t="s">
        <v>772</v>
      </c>
    </row>
    <row r="7476" spans="11:16">
      <c r="K7476" s="339">
        <v>53162</v>
      </c>
      <c r="L7476" s="171" t="s">
        <v>836</v>
      </c>
      <c r="N7476" s="171" t="s">
        <v>770</v>
      </c>
      <c r="O7476" s="171" t="s">
        <v>771</v>
      </c>
      <c r="P7476" s="171" t="s">
        <v>772</v>
      </c>
    </row>
    <row r="7477" spans="11:16">
      <c r="K7477" s="339">
        <v>53163</v>
      </c>
      <c r="L7477" s="171" t="s">
        <v>837</v>
      </c>
      <c r="N7477" s="171" t="s">
        <v>770</v>
      </c>
      <c r="O7477" s="171" t="s">
        <v>771</v>
      </c>
      <c r="P7477" s="171" t="s">
        <v>772</v>
      </c>
    </row>
    <row r="7478" spans="11:16">
      <c r="K7478" s="339">
        <v>53164</v>
      </c>
      <c r="L7478" s="171" t="s">
        <v>838</v>
      </c>
      <c r="N7478" s="171" t="s">
        <v>770</v>
      </c>
      <c r="O7478" s="171" t="s">
        <v>771</v>
      </c>
      <c r="P7478" s="171" t="s">
        <v>772</v>
      </c>
    </row>
    <row r="7479" spans="11:16">
      <c r="K7479" s="339">
        <v>53165</v>
      </c>
      <c r="L7479" s="171" t="s">
        <v>839</v>
      </c>
      <c r="N7479" s="171" t="s">
        <v>770</v>
      </c>
      <c r="O7479" s="171" t="s">
        <v>771</v>
      </c>
      <c r="P7479" s="171" t="s">
        <v>772</v>
      </c>
    </row>
    <row r="7480" spans="11:16">
      <c r="K7480" s="339">
        <v>53166</v>
      </c>
      <c r="L7480" s="171" t="s">
        <v>840</v>
      </c>
      <c r="N7480" s="171" t="s">
        <v>770</v>
      </c>
      <c r="O7480" s="171" t="s">
        <v>771</v>
      </c>
      <c r="P7480" s="171" t="s">
        <v>772</v>
      </c>
    </row>
    <row r="7481" spans="11:16">
      <c r="K7481" s="339">
        <v>53167</v>
      </c>
      <c r="L7481" s="171" t="s">
        <v>833</v>
      </c>
      <c r="N7481" s="171" t="s">
        <v>772</v>
      </c>
      <c r="O7481" s="171" t="s">
        <v>770</v>
      </c>
      <c r="P7481" s="171" t="s">
        <v>771</v>
      </c>
    </row>
    <row r="7482" spans="11:16">
      <c r="K7482" s="339">
        <v>53168</v>
      </c>
      <c r="L7482" s="171" t="s">
        <v>835</v>
      </c>
      <c r="N7482" s="171" t="s">
        <v>772</v>
      </c>
      <c r="O7482" s="171" t="s">
        <v>770</v>
      </c>
      <c r="P7482" s="171" t="s">
        <v>771</v>
      </c>
    </row>
    <row r="7483" spans="11:16">
      <c r="K7483" s="339">
        <v>53169</v>
      </c>
      <c r="L7483" s="171" t="s">
        <v>836</v>
      </c>
      <c r="N7483" s="171" t="s">
        <v>772</v>
      </c>
      <c r="O7483" s="171" t="s">
        <v>770</v>
      </c>
      <c r="P7483" s="171" t="s">
        <v>771</v>
      </c>
    </row>
    <row r="7484" spans="11:16">
      <c r="K7484" s="339">
        <v>53170</v>
      </c>
      <c r="L7484" s="171" t="s">
        <v>837</v>
      </c>
      <c r="N7484" s="171" t="s">
        <v>772</v>
      </c>
      <c r="O7484" s="171" t="s">
        <v>770</v>
      </c>
      <c r="P7484" s="171" t="s">
        <v>771</v>
      </c>
    </row>
    <row r="7485" spans="11:16">
      <c r="K7485" s="339">
        <v>53171</v>
      </c>
      <c r="L7485" s="171" t="s">
        <v>838</v>
      </c>
      <c r="N7485" s="171" t="s">
        <v>772</v>
      </c>
      <c r="O7485" s="171" t="s">
        <v>770</v>
      </c>
      <c r="P7485" s="171" t="s">
        <v>771</v>
      </c>
    </row>
    <row r="7486" spans="11:16">
      <c r="K7486" s="339">
        <v>53172</v>
      </c>
      <c r="L7486" s="171" t="s">
        <v>839</v>
      </c>
      <c r="N7486" s="171" t="s">
        <v>772</v>
      </c>
      <c r="O7486" s="171" t="s">
        <v>770</v>
      </c>
      <c r="P7486" s="171" t="s">
        <v>771</v>
      </c>
    </row>
    <row r="7487" spans="11:16">
      <c r="K7487" s="339">
        <v>53173</v>
      </c>
      <c r="L7487" s="171" t="s">
        <v>840</v>
      </c>
      <c r="N7487" s="171" t="s">
        <v>772</v>
      </c>
      <c r="O7487" s="171" t="s">
        <v>770</v>
      </c>
      <c r="P7487" s="171" t="s">
        <v>771</v>
      </c>
    </row>
    <row r="7488" spans="11:16">
      <c r="K7488" s="339">
        <v>53174</v>
      </c>
      <c r="L7488" s="171" t="s">
        <v>833</v>
      </c>
      <c r="N7488" s="171" t="s">
        <v>771</v>
      </c>
      <c r="O7488" s="171" t="s">
        <v>772</v>
      </c>
      <c r="P7488" s="171" t="s">
        <v>770</v>
      </c>
    </row>
    <row r="7489" spans="11:16">
      <c r="K7489" s="339">
        <v>53175</v>
      </c>
      <c r="L7489" s="171" t="s">
        <v>835</v>
      </c>
      <c r="N7489" s="171" t="s">
        <v>771</v>
      </c>
      <c r="O7489" s="171" t="s">
        <v>772</v>
      </c>
      <c r="P7489" s="171" t="s">
        <v>770</v>
      </c>
    </row>
    <row r="7490" spans="11:16">
      <c r="K7490" s="339">
        <v>53176</v>
      </c>
      <c r="L7490" s="171" t="s">
        <v>836</v>
      </c>
      <c r="N7490" s="171" t="s">
        <v>771</v>
      </c>
      <c r="O7490" s="171" t="s">
        <v>772</v>
      </c>
      <c r="P7490" s="171" t="s">
        <v>770</v>
      </c>
    </row>
    <row r="7491" spans="11:16">
      <c r="K7491" s="339">
        <v>53177</v>
      </c>
      <c r="L7491" s="171" t="s">
        <v>837</v>
      </c>
      <c r="N7491" s="171" t="s">
        <v>771</v>
      </c>
      <c r="O7491" s="171" t="s">
        <v>772</v>
      </c>
      <c r="P7491" s="171" t="s">
        <v>770</v>
      </c>
    </row>
    <row r="7492" spans="11:16">
      <c r="K7492" s="339">
        <v>53178</v>
      </c>
      <c r="L7492" s="171" t="s">
        <v>838</v>
      </c>
      <c r="N7492" s="171" t="s">
        <v>771</v>
      </c>
      <c r="O7492" s="171" t="s">
        <v>772</v>
      </c>
      <c r="P7492" s="171" t="s">
        <v>770</v>
      </c>
    </row>
    <row r="7493" spans="11:16">
      <c r="K7493" s="339">
        <v>53179</v>
      </c>
      <c r="L7493" s="171" t="s">
        <v>839</v>
      </c>
      <c r="N7493" s="171" t="s">
        <v>771</v>
      </c>
      <c r="O7493" s="171" t="s">
        <v>772</v>
      </c>
      <c r="P7493" s="171" t="s">
        <v>770</v>
      </c>
    </row>
    <row r="7494" spans="11:16">
      <c r="K7494" s="339">
        <v>53180</v>
      </c>
      <c r="L7494" s="171" t="s">
        <v>840</v>
      </c>
      <c r="N7494" s="171" t="s">
        <v>771</v>
      </c>
      <c r="O7494" s="171" t="s">
        <v>772</v>
      </c>
      <c r="P7494" s="171" t="s">
        <v>770</v>
      </c>
    </row>
    <row r="7495" spans="11:16">
      <c r="K7495" s="339">
        <v>53181</v>
      </c>
      <c r="L7495" s="171" t="s">
        <v>833</v>
      </c>
      <c r="N7495" s="171" t="s">
        <v>770</v>
      </c>
      <c r="O7495" s="171" t="s">
        <v>771</v>
      </c>
      <c r="P7495" s="171" t="s">
        <v>772</v>
      </c>
    </row>
    <row r="7496" spans="11:16">
      <c r="K7496" s="339">
        <v>53182</v>
      </c>
      <c r="L7496" s="171" t="s">
        <v>835</v>
      </c>
      <c r="N7496" s="171" t="s">
        <v>770</v>
      </c>
      <c r="O7496" s="171" t="s">
        <v>771</v>
      </c>
      <c r="P7496" s="171" t="s">
        <v>772</v>
      </c>
    </row>
    <row r="7497" spans="11:16">
      <c r="K7497" s="339">
        <v>53183</v>
      </c>
      <c r="L7497" s="171" t="s">
        <v>836</v>
      </c>
      <c r="N7497" s="171" t="s">
        <v>770</v>
      </c>
      <c r="O7497" s="171" t="s">
        <v>771</v>
      </c>
      <c r="P7497" s="171" t="s">
        <v>772</v>
      </c>
    </row>
    <row r="7498" spans="11:16">
      <c r="K7498" s="339">
        <v>53184</v>
      </c>
      <c r="L7498" s="171" t="s">
        <v>837</v>
      </c>
      <c r="N7498" s="171" t="s">
        <v>770</v>
      </c>
      <c r="O7498" s="171" t="s">
        <v>771</v>
      </c>
      <c r="P7498" s="171" t="s">
        <v>772</v>
      </c>
    </row>
    <row r="7499" spans="11:16">
      <c r="K7499" s="339">
        <v>53185</v>
      </c>
      <c r="L7499" s="171" t="s">
        <v>838</v>
      </c>
      <c r="N7499" s="171" t="s">
        <v>770</v>
      </c>
      <c r="O7499" s="171" t="s">
        <v>771</v>
      </c>
      <c r="P7499" s="171" t="s">
        <v>772</v>
      </c>
    </row>
    <row r="7500" spans="11:16">
      <c r="K7500" s="339">
        <v>53186</v>
      </c>
      <c r="L7500" s="171" t="s">
        <v>839</v>
      </c>
      <c r="N7500" s="171" t="s">
        <v>770</v>
      </c>
      <c r="O7500" s="171" t="s">
        <v>771</v>
      </c>
      <c r="P7500" s="171" t="s">
        <v>772</v>
      </c>
    </row>
    <row r="7501" spans="11:16">
      <c r="K7501" s="339">
        <v>53187</v>
      </c>
      <c r="L7501" s="171" t="s">
        <v>840</v>
      </c>
      <c r="N7501" s="171" t="s">
        <v>770</v>
      </c>
      <c r="O7501" s="171" t="s">
        <v>771</v>
      </c>
      <c r="P7501" s="171" t="s">
        <v>772</v>
      </c>
    </row>
    <row r="7502" spans="11:16">
      <c r="K7502" s="339">
        <v>53188</v>
      </c>
      <c r="L7502" s="171" t="s">
        <v>833</v>
      </c>
      <c r="N7502" s="171" t="s">
        <v>772</v>
      </c>
      <c r="O7502" s="171" t="s">
        <v>770</v>
      </c>
      <c r="P7502" s="171" t="s">
        <v>771</v>
      </c>
    </row>
    <row r="7503" spans="11:16">
      <c r="K7503" s="339">
        <v>53189</v>
      </c>
      <c r="L7503" s="171" t="s">
        <v>835</v>
      </c>
      <c r="N7503" s="171" t="s">
        <v>772</v>
      </c>
      <c r="O7503" s="171" t="s">
        <v>770</v>
      </c>
      <c r="P7503" s="171" t="s">
        <v>771</v>
      </c>
    </row>
    <row r="7504" spans="11:16">
      <c r="K7504" s="339">
        <v>53190</v>
      </c>
      <c r="L7504" s="171" t="s">
        <v>836</v>
      </c>
      <c r="N7504" s="171" t="s">
        <v>772</v>
      </c>
      <c r="O7504" s="171" t="s">
        <v>770</v>
      </c>
      <c r="P7504" s="171" t="s">
        <v>771</v>
      </c>
    </row>
    <row r="7505" spans="11:16">
      <c r="K7505" s="339">
        <v>53191</v>
      </c>
      <c r="L7505" s="171" t="s">
        <v>837</v>
      </c>
      <c r="N7505" s="171" t="s">
        <v>772</v>
      </c>
      <c r="O7505" s="171" t="s">
        <v>770</v>
      </c>
      <c r="P7505" s="171" t="s">
        <v>771</v>
      </c>
    </row>
    <row r="7506" spans="11:16">
      <c r="K7506" s="339">
        <v>53192</v>
      </c>
      <c r="L7506" s="171" t="s">
        <v>838</v>
      </c>
      <c r="N7506" s="171" t="s">
        <v>772</v>
      </c>
      <c r="O7506" s="171" t="s">
        <v>770</v>
      </c>
      <c r="P7506" s="171" t="s">
        <v>771</v>
      </c>
    </row>
    <row r="7507" spans="11:16">
      <c r="K7507" s="339">
        <v>53193</v>
      </c>
      <c r="L7507" s="171" t="s">
        <v>839</v>
      </c>
      <c r="N7507" s="171" t="s">
        <v>772</v>
      </c>
      <c r="O7507" s="171" t="s">
        <v>770</v>
      </c>
      <c r="P7507" s="171" t="s">
        <v>771</v>
      </c>
    </row>
    <row r="7508" spans="11:16">
      <c r="K7508" s="339">
        <v>53194</v>
      </c>
      <c r="L7508" s="171" t="s">
        <v>840</v>
      </c>
      <c r="N7508" s="171" t="s">
        <v>772</v>
      </c>
      <c r="O7508" s="171" t="s">
        <v>770</v>
      </c>
      <c r="P7508" s="171" t="s">
        <v>771</v>
      </c>
    </row>
    <row r="7509" spans="11:16">
      <c r="K7509" s="339">
        <v>53195</v>
      </c>
      <c r="L7509" s="171" t="s">
        <v>833</v>
      </c>
      <c r="N7509" s="171" t="s">
        <v>771</v>
      </c>
      <c r="O7509" s="171" t="s">
        <v>772</v>
      </c>
      <c r="P7509" s="171" t="s">
        <v>770</v>
      </c>
    </row>
    <row r="7510" spans="11:16">
      <c r="K7510" s="339">
        <v>53196</v>
      </c>
      <c r="L7510" s="171" t="s">
        <v>835</v>
      </c>
      <c r="N7510" s="171" t="s">
        <v>771</v>
      </c>
      <c r="O7510" s="171" t="s">
        <v>772</v>
      </c>
      <c r="P7510" s="171" t="s">
        <v>770</v>
      </c>
    </row>
    <row r="7511" spans="11:16">
      <c r="K7511" s="339">
        <v>53197</v>
      </c>
      <c r="L7511" s="171" t="s">
        <v>836</v>
      </c>
      <c r="N7511" s="171" t="s">
        <v>771</v>
      </c>
      <c r="O7511" s="171" t="s">
        <v>772</v>
      </c>
      <c r="P7511" s="171" t="s">
        <v>770</v>
      </c>
    </row>
    <row r="7512" spans="11:16">
      <c r="K7512" s="339">
        <v>53198</v>
      </c>
      <c r="L7512" s="171" t="s">
        <v>837</v>
      </c>
      <c r="N7512" s="171" t="s">
        <v>771</v>
      </c>
      <c r="O7512" s="171" t="s">
        <v>772</v>
      </c>
      <c r="P7512" s="171" t="s">
        <v>770</v>
      </c>
    </row>
    <row r="7513" spans="11:16">
      <c r="K7513" s="339">
        <v>53199</v>
      </c>
      <c r="L7513" s="171" t="s">
        <v>838</v>
      </c>
      <c r="N7513" s="171" t="s">
        <v>771</v>
      </c>
      <c r="O7513" s="171" t="s">
        <v>772</v>
      </c>
      <c r="P7513" s="171" t="s">
        <v>770</v>
      </c>
    </row>
    <row r="7514" spans="11:16">
      <c r="K7514" s="339">
        <v>53200</v>
      </c>
      <c r="L7514" s="171" t="s">
        <v>839</v>
      </c>
      <c r="N7514" s="171" t="s">
        <v>771</v>
      </c>
      <c r="O7514" s="171" t="s">
        <v>772</v>
      </c>
      <c r="P7514" s="171" t="s">
        <v>770</v>
      </c>
    </row>
    <row r="7515" spans="11:16">
      <c r="K7515" s="339">
        <v>53201</v>
      </c>
      <c r="L7515" s="171" t="s">
        <v>840</v>
      </c>
      <c r="N7515" s="171" t="s">
        <v>771</v>
      </c>
      <c r="O7515" s="171" t="s">
        <v>772</v>
      </c>
      <c r="P7515" s="171" t="s">
        <v>770</v>
      </c>
    </row>
    <row r="7516" spans="11:16">
      <c r="K7516" s="339">
        <v>53202</v>
      </c>
      <c r="L7516" s="171" t="s">
        <v>833</v>
      </c>
      <c r="N7516" s="171" t="s">
        <v>770</v>
      </c>
      <c r="O7516" s="171" t="s">
        <v>771</v>
      </c>
      <c r="P7516" s="171" t="s">
        <v>772</v>
      </c>
    </row>
    <row r="7517" spans="11:16">
      <c r="K7517" s="339">
        <v>53203</v>
      </c>
      <c r="L7517" s="171" t="s">
        <v>835</v>
      </c>
      <c r="N7517" s="171" t="s">
        <v>770</v>
      </c>
      <c r="O7517" s="171" t="s">
        <v>771</v>
      </c>
      <c r="P7517" s="171" t="s">
        <v>772</v>
      </c>
    </row>
    <row r="7518" spans="11:16">
      <c r="K7518" s="339">
        <v>53204</v>
      </c>
      <c r="L7518" s="171" t="s">
        <v>836</v>
      </c>
      <c r="N7518" s="171" t="s">
        <v>770</v>
      </c>
      <c r="O7518" s="171" t="s">
        <v>771</v>
      </c>
      <c r="P7518" s="171" t="s">
        <v>772</v>
      </c>
    </row>
    <row r="7519" spans="11:16">
      <c r="K7519" s="339">
        <v>53205</v>
      </c>
      <c r="L7519" s="171" t="s">
        <v>837</v>
      </c>
      <c r="N7519" s="171" t="s">
        <v>770</v>
      </c>
      <c r="O7519" s="171" t="s">
        <v>771</v>
      </c>
      <c r="P7519" s="171" t="s">
        <v>772</v>
      </c>
    </row>
    <row r="7520" spans="11:16">
      <c r="K7520" s="339">
        <v>53206</v>
      </c>
      <c r="L7520" s="171" t="s">
        <v>838</v>
      </c>
      <c r="N7520" s="171" t="s">
        <v>770</v>
      </c>
      <c r="O7520" s="171" t="s">
        <v>771</v>
      </c>
      <c r="P7520" s="171" t="s">
        <v>772</v>
      </c>
    </row>
    <row r="7521" spans="11:16">
      <c r="K7521" s="339">
        <v>53207</v>
      </c>
      <c r="L7521" s="171" t="s">
        <v>839</v>
      </c>
      <c r="N7521" s="171" t="s">
        <v>770</v>
      </c>
      <c r="O7521" s="171" t="s">
        <v>771</v>
      </c>
      <c r="P7521" s="171" t="s">
        <v>772</v>
      </c>
    </row>
    <row r="7522" spans="11:16">
      <c r="K7522" s="339">
        <v>53208</v>
      </c>
      <c r="L7522" s="171" t="s">
        <v>840</v>
      </c>
      <c r="N7522" s="171" t="s">
        <v>770</v>
      </c>
      <c r="O7522" s="171" t="s">
        <v>771</v>
      </c>
      <c r="P7522" s="171" t="s">
        <v>772</v>
      </c>
    </row>
    <row r="7523" spans="11:16">
      <c r="K7523" s="339">
        <v>53209</v>
      </c>
      <c r="L7523" s="171" t="s">
        <v>833</v>
      </c>
      <c r="N7523" s="171" t="s">
        <v>772</v>
      </c>
      <c r="O7523" s="171" t="s">
        <v>770</v>
      </c>
      <c r="P7523" s="171" t="s">
        <v>771</v>
      </c>
    </row>
    <row r="7524" spans="11:16">
      <c r="K7524" s="339">
        <v>53210</v>
      </c>
      <c r="L7524" s="171" t="s">
        <v>835</v>
      </c>
      <c r="N7524" s="171" t="s">
        <v>772</v>
      </c>
      <c r="O7524" s="171" t="s">
        <v>770</v>
      </c>
      <c r="P7524" s="171" t="s">
        <v>771</v>
      </c>
    </row>
    <row r="7525" spans="11:16">
      <c r="K7525" s="339">
        <v>53211</v>
      </c>
      <c r="L7525" s="171" t="s">
        <v>836</v>
      </c>
      <c r="N7525" s="171" t="s">
        <v>772</v>
      </c>
      <c r="O7525" s="171" t="s">
        <v>770</v>
      </c>
      <c r="P7525" s="171" t="s">
        <v>771</v>
      </c>
    </row>
    <row r="7526" spans="11:16">
      <c r="K7526" s="339">
        <v>53212</v>
      </c>
      <c r="L7526" s="171" t="s">
        <v>837</v>
      </c>
      <c r="N7526" s="171" t="s">
        <v>772</v>
      </c>
      <c r="O7526" s="171" t="s">
        <v>770</v>
      </c>
      <c r="P7526" s="171" t="s">
        <v>771</v>
      </c>
    </row>
    <row r="7527" spans="11:16">
      <c r="K7527" s="339">
        <v>53213</v>
      </c>
      <c r="L7527" s="171" t="s">
        <v>838</v>
      </c>
      <c r="N7527" s="171" t="s">
        <v>772</v>
      </c>
      <c r="O7527" s="171" t="s">
        <v>770</v>
      </c>
      <c r="P7527" s="171" t="s">
        <v>771</v>
      </c>
    </row>
    <row r="7528" spans="11:16">
      <c r="K7528" s="339">
        <v>53214</v>
      </c>
      <c r="L7528" s="171" t="s">
        <v>839</v>
      </c>
      <c r="N7528" s="171" t="s">
        <v>772</v>
      </c>
      <c r="O7528" s="171" t="s">
        <v>770</v>
      </c>
      <c r="P7528" s="171" t="s">
        <v>771</v>
      </c>
    </row>
    <row r="7529" spans="11:16">
      <c r="K7529" s="339">
        <v>53215</v>
      </c>
      <c r="L7529" s="171" t="s">
        <v>840</v>
      </c>
      <c r="N7529" s="171" t="s">
        <v>772</v>
      </c>
      <c r="O7529" s="171" t="s">
        <v>770</v>
      </c>
      <c r="P7529" s="171" t="s">
        <v>771</v>
      </c>
    </row>
    <row r="7530" spans="11:16">
      <c r="K7530" s="339">
        <v>53216</v>
      </c>
      <c r="L7530" s="171" t="s">
        <v>833</v>
      </c>
      <c r="N7530" s="171" t="s">
        <v>771</v>
      </c>
      <c r="O7530" s="171" t="s">
        <v>772</v>
      </c>
      <c r="P7530" s="171" t="s">
        <v>770</v>
      </c>
    </row>
    <row r="7531" spans="11:16">
      <c r="K7531" s="339">
        <v>53217</v>
      </c>
      <c r="L7531" s="171" t="s">
        <v>835</v>
      </c>
      <c r="N7531" s="171" t="s">
        <v>771</v>
      </c>
      <c r="O7531" s="171" t="s">
        <v>772</v>
      </c>
      <c r="P7531" s="171" t="s">
        <v>770</v>
      </c>
    </row>
    <row r="7532" spans="11:16">
      <c r="K7532" s="339">
        <v>53218</v>
      </c>
      <c r="L7532" s="171" t="s">
        <v>836</v>
      </c>
      <c r="N7532" s="171" t="s">
        <v>771</v>
      </c>
      <c r="O7532" s="171" t="s">
        <v>772</v>
      </c>
      <c r="P7532" s="171" t="s">
        <v>770</v>
      </c>
    </row>
    <row r="7533" spans="11:16">
      <c r="K7533" s="339">
        <v>53219</v>
      </c>
      <c r="L7533" s="171" t="s">
        <v>837</v>
      </c>
      <c r="N7533" s="171" t="s">
        <v>771</v>
      </c>
      <c r="O7533" s="171" t="s">
        <v>772</v>
      </c>
      <c r="P7533" s="171" t="s">
        <v>770</v>
      </c>
    </row>
    <row r="7534" spans="11:16">
      <c r="K7534" s="339">
        <v>53220</v>
      </c>
      <c r="L7534" s="171" t="s">
        <v>838</v>
      </c>
      <c r="N7534" s="171" t="s">
        <v>771</v>
      </c>
      <c r="O7534" s="171" t="s">
        <v>772</v>
      </c>
      <c r="P7534" s="171" t="s">
        <v>770</v>
      </c>
    </row>
    <row r="7535" spans="11:16">
      <c r="K7535" s="339">
        <v>53221</v>
      </c>
      <c r="L7535" s="171" t="s">
        <v>839</v>
      </c>
      <c r="N7535" s="171" t="s">
        <v>771</v>
      </c>
      <c r="O7535" s="171" t="s">
        <v>772</v>
      </c>
      <c r="P7535" s="171" t="s">
        <v>770</v>
      </c>
    </row>
    <row r="7536" spans="11:16">
      <c r="K7536" s="339">
        <v>53222</v>
      </c>
      <c r="L7536" s="171" t="s">
        <v>840</v>
      </c>
      <c r="N7536" s="171" t="s">
        <v>771</v>
      </c>
      <c r="O7536" s="171" t="s">
        <v>772</v>
      </c>
      <c r="P7536" s="171" t="s">
        <v>770</v>
      </c>
    </row>
    <row r="7537" spans="11:16">
      <c r="K7537" s="339">
        <v>53223</v>
      </c>
      <c r="L7537" s="171" t="s">
        <v>833</v>
      </c>
      <c r="N7537" s="171" t="s">
        <v>770</v>
      </c>
      <c r="O7537" s="171" t="s">
        <v>771</v>
      </c>
      <c r="P7537" s="171" t="s">
        <v>772</v>
      </c>
    </row>
    <row r="7538" spans="11:16">
      <c r="K7538" s="339">
        <v>53224</v>
      </c>
      <c r="L7538" s="171" t="s">
        <v>835</v>
      </c>
      <c r="N7538" s="171" t="s">
        <v>770</v>
      </c>
      <c r="O7538" s="171" t="s">
        <v>771</v>
      </c>
      <c r="P7538" s="171" t="s">
        <v>772</v>
      </c>
    </row>
    <row r="7539" spans="11:16">
      <c r="K7539" s="339">
        <v>53225</v>
      </c>
      <c r="L7539" s="171" t="s">
        <v>836</v>
      </c>
      <c r="N7539" s="171" t="s">
        <v>770</v>
      </c>
      <c r="O7539" s="171" t="s">
        <v>771</v>
      </c>
      <c r="P7539" s="171" t="s">
        <v>772</v>
      </c>
    </row>
    <row r="7540" spans="11:16">
      <c r="K7540" s="339">
        <v>53226</v>
      </c>
      <c r="L7540" s="171" t="s">
        <v>837</v>
      </c>
      <c r="N7540" s="171" t="s">
        <v>770</v>
      </c>
      <c r="O7540" s="171" t="s">
        <v>771</v>
      </c>
      <c r="P7540" s="171" t="s">
        <v>772</v>
      </c>
    </row>
    <row r="7541" spans="11:16">
      <c r="K7541" s="339">
        <v>53227</v>
      </c>
      <c r="L7541" s="171" t="s">
        <v>838</v>
      </c>
      <c r="N7541" s="171" t="s">
        <v>770</v>
      </c>
      <c r="O7541" s="171" t="s">
        <v>771</v>
      </c>
      <c r="P7541" s="171" t="s">
        <v>772</v>
      </c>
    </row>
    <row r="7542" spans="11:16">
      <c r="K7542" s="339">
        <v>53228</v>
      </c>
      <c r="L7542" s="171" t="s">
        <v>839</v>
      </c>
      <c r="N7542" s="171" t="s">
        <v>770</v>
      </c>
      <c r="O7542" s="171" t="s">
        <v>771</v>
      </c>
      <c r="P7542" s="171" t="s">
        <v>772</v>
      </c>
    </row>
    <row r="7543" spans="11:16">
      <c r="K7543" s="339">
        <v>53229</v>
      </c>
      <c r="L7543" s="171" t="s">
        <v>840</v>
      </c>
      <c r="N7543" s="171" t="s">
        <v>770</v>
      </c>
      <c r="O7543" s="171" t="s">
        <v>771</v>
      </c>
      <c r="P7543" s="171" t="s">
        <v>772</v>
      </c>
    </row>
    <row r="7544" spans="11:16">
      <c r="K7544" s="339">
        <v>53230</v>
      </c>
      <c r="L7544" s="171" t="s">
        <v>833</v>
      </c>
      <c r="N7544" s="171" t="s">
        <v>772</v>
      </c>
      <c r="O7544" s="171" t="s">
        <v>770</v>
      </c>
      <c r="P7544" s="171" t="s">
        <v>771</v>
      </c>
    </row>
    <row r="7545" spans="11:16">
      <c r="K7545" s="339">
        <v>53231</v>
      </c>
      <c r="L7545" s="171" t="s">
        <v>835</v>
      </c>
      <c r="N7545" s="171" t="s">
        <v>772</v>
      </c>
      <c r="O7545" s="171" t="s">
        <v>770</v>
      </c>
      <c r="P7545" s="171" t="s">
        <v>771</v>
      </c>
    </row>
    <row r="7546" spans="11:16">
      <c r="K7546" s="339">
        <v>53232</v>
      </c>
      <c r="L7546" s="171" t="s">
        <v>836</v>
      </c>
      <c r="N7546" s="171" t="s">
        <v>772</v>
      </c>
      <c r="O7546" s="171" t="s">
        <v>770</v>
      </c>
      <c r="P7546" s="171" t="s">
        <v>771</v>
      </c>
    </row>
    <row r="7547" spans="11:16">
      <c r="K7547" s="339">
        <v>53233</v>
      </c>
      <c r="L7547" s="171" t="s">
        <v>837</v>
      </c>
      <c r="N7547" s="171" t="s">
        <v>772</v>
      </c>
      <c r="O7547" s="171" t="s">
        <v>770</v>
      </c>
      <c r="P7547" s="171" t="s">
        <v>771</v>
      </c>
    </row>
    <row r="7548" spans="11:16">
      <c r="K7548" s="339">
        <v>53234</v>
      </c>
      <c r="L7548" s="171" t="s">
        <v>838</v>
      </c>
      <c r="N7548" s="171" t="s">
        <v>772</v>
      </c>
      <c r="O7548" s="171" t="s">
        <v>770</v>
      </c>
      <c r="P7548" s="171" t="s">
        <v>771</v>
      </c>
    </row>
    <row r="7549" spans="11:16">
      <c r="K7549" s="339">
        <v>53235</v>
      </c>
      <c r="L7549" s="171" t="s">
        <v>839</v>
      </c>
      <c r="N7549" s="171" t="s">
        <v>772</v>
      </c>
      <c r="O7549" s="171" t="s">
        <v>770</v>
      </c>
      <c r="P7549" s="171" t="s">
        <v>771</v>
      </c>
    </row>
    <row r="7550" spans="11:16">
      <c r="K7550" s="339">
        <v>53236</v>
      </c>
      <c r="L7550" s="171" t="s">
        <v>840</v>
      </c>
      <c r="N7550" s="171" t="s">
        <v>772</v>
      </c>
      <c r="O7550" s="171" t="s">
        <v>770</v>
      </c>
      <c r="P7550" s="171" t="s">
        <v>771</v>
      </c>
    </row>
    <row r="7551" spans="11:16">
      <c r="K7551" s="339">
        <v>53237</v>
      </c>
      <c r="L7551" s="171" t="s">
        <v>833</v>
      </c>
      <c r="N7551" s="171" t="s">
        <v>771</v>
      </c>
      <c r="O7551" s="171" t="s">
        <v>772</v>
      </c>
      <c r="P7551" s="171" t="s">
        <v>770</v>
      </c>
    </row>
    <row r="7552" spans="11:16">
      <c r="K7552" s="339">
        <v>53238</v>
      </c>
      <c r="L7552" s="171" t="s">
        <v>835</v>
      </c>
      <c r="N7552" s="171" t="s">
        <v>771</v>
      </c>
      <c r="O7552" s="171" t="s">
        <v>772</v>
      </c>
      <c r="P7552" s="171" t="s">
        <v>770</v>
      </c>
    </row>
    <row r="7553" spans="11:16">
      <c r="K7553" s="339">
        <v>53239</v>
      </c>
      <c r="L7553" s="171" t="s">
        <v>836</v>
      </c>
      <c r="N7553" s="171" t="s">
        <v>771</v>
      </c>
      <c r="O7553" s="171" t="s">
        <v>772</v>
      </c>
      <c r="P7553" s="171" t="s">
        <v>770</v>
      </c>
    </row>
    <row r="7554" spans="11:16">
      <c r="K7554" s="339">
        <v>53240</v>
      </c>
      <c r="L7554" s="171" t="s">
        <v>837</v>
      </c>
      <c r="N7554" s="171" t="s">
        <v>771</v>
      </c>
      <c r="O7554" s="171" t="s">
        <v>772</v>
      </c>
      <c r="P7554" s="171" t="s">
        <v>770</v>
      </c>
    </row>
    <row r="7555" spans="11:16">
      <c r="K7555" s="339">
        <v>53241</v>
      </c>
      <c r="L7555" s="171" t="s">
        <v>838</v>
      </c>
      <c r="N7555" s="171" t="s">
        <v>771</v>
      </c>
      <c r="O7555" s="171" t="s">
        <v>772</v>
      </c>
      <c r="P7555" s="171" t="s">
        <v>770</v>
      </c>
    </row>
    <row r="7556" spans="11:16">
      <c r="K7556" s="339">
        <v>53242</v>
      </c>
      <c r="L7556" s="171" t="s">
        <v>839</v>
      </c>
      <c r="N7556" s="171" t="s">
        <v>771</v>
      </c>
      <c r="O7556" s="171" t="s">
        <v>772</v>
      </c>
      <c r="P7556" s="171" t="s">
        <v>770</v>
      </c>
    </row>
    <row r="7557" spans="11:16">
      <c r="K7557" s="339">
        <v>53243</v>
      </c>
      <c r="L7557" s="171" t="s">
        <v>840</v>
      </c>
      <c r="N7557" s="171" t="s">
        <v>771</v>
      </c>
      <c r="O7557" s="171" t="s">
        <v>772</v>
      </c>
      <c r="P7557" s="171" t="s">
        <v>770</v>
      </c>
    </row>
    <row r="7558" spans="11:16">
      <c r="K7558" s="339">
        <v>53244</v>
      </c>
      <c r="L7558" s="171" t="s">
        <v>833</v>
      </c>
      <c r="N7558" s="171" t="s">
        <v>770</v>
      </c>
      <c r="O7558" s="171" t="s">
        <v>771</v>
      </c>
      <c r="P7558" s="171" t="s">
        <v>772</v>
      </c>
    </row>
    <row r="7559" spans="11:16">
      <c r="K7559" s="339">
        <v>53245</v>
      </c>
      <c r="L7559" s="171" t="s">
        <v>835</v>
      </c>
      <c r="N7559" s="171" t="s">
        <v>770</v>
      </c>
      <c r="O7559" s="171" t="s">
        <v>771</v>
      </c>
      <c r="P7559" s="171" t="s">
        <v>772</v>
      </c>
    </row>
    <row r="7560" spans="11:16">
      <c r="K7560" s="339">
        <v>53246</v>
      </c>
      <c r="L7560" s="171" t="s">
        <v>836</v>
      </c>
      <c r="N7560" s="171" t="s">
        <v>770</v>
      </c>
      <c r="O7560" s="171" t="s">
        <v>771</v>
      </c>
      <c r="P7560" s="171" t="s">
        <v>772</v>
      </c>
    </row>
    <row r="7561" spans="11:16">
      <c r="K7561" s="339">
        <v>53247</v>
      </c>
      <c r="L7561" s="171" t="s">
        <v>837</v>
      </c>
      <c r="N7561" s="171" t="s">
        <v>770</v>
      </c>
      <c r="O7561" s="171" t="s">
        <v>771</v>
      </c>
      <c r="P7561" s="171" t="s">
        <v>772</v>
      </c>
    </row>
    <row r="7562" spans="11:16">
      <c r="K7562" s="339">
        <v>53248</v>
      </c>
      <c r="L7562" s="171" t="s">
        <v>838</v>
      </c>
      <c r="N7562" s="171" t="s">
        <v>770</v>
      </c>
      <c r="O7562" s="171" t="s">
        <v>771</v>
      </c>
      <c r="P7562" s="171" t="s">
        <v>772</v>
      </c>
    </row>
    <row r="7563" spans="11:16">
      <c r="K7563" s="339">
        <v>53249</v>
      </c>
      <c r="L7563" s="171" t="s">
        <v>839</v>
      </c>
      <c r="N7563" s="171" t="s">
        <v>770</v>
      </c>
      <c r="O7563" s="171" t="s">
        <v>771</v>
      </c>
      <c r="P7563" s="171" t="s">
        <v>772</v>
      </c>
    </row>
    <row r="7564" spans="11:16">
      <c r="K7564" s="339">
        <v>53250</v>
      </c>
      <c r="L7564" s="171" t="s">
        <v>840</v>
      </c>
      <c r="N7564" s="171" t="s">
        <v>770</v>
      </c>
      <c r="O7564" s="171" t="s">
        <v>771</v>
      </c>
      <c r="P7564" s="171" t="s">
        <v>772</v>
      </c>
    </row>
    <row r="7565" spans="11:16">
      <c r="K7565" s="339">
        <v>53251</v>
      </c>
      <c r="L7565" s="171" t="s">
        <v>833</v>
      </c>
      <c r="N7565" s="171" t="s">
        <v>772</v>
      </c>
      <c r="O7565" s="171" t="s">
        <v>770</v>
      </c>
      <c r="P7565" s="171" t="s">
        <v>771</v>
      </c>
    </row>
    <row r="7566" spans="11:16">
      <c r="K7566" s="339">
        <v>53252</v>
      </c>
      <c r="L7566" s="171" t="s">
        <v>835</v>
      </c>
      <c r="N7566" s="171" t="s">
        <v>772</v>
      </c>
      <c r="O7566" s="171" t="s">
        <v>770</v>
      </c>
      <c r="P7566" s="171" t="s">
        <v>771</v>
      </c>
    </row>
    <row r="7567" spans="11:16">
      <c r="K7567" s="339">
        <v>53253</v>
      </c>
      <c r="L7567" s="171" t="s">
        <v>836</v>
      </c>
      <c r="N7567" s="171" t="s">
        <v>772</v>
      </c>
      <c r="O7567" s="171" t="s">
        <v>770</v>
      </c>
      <c r="P7567" s="171" t="s">
        <v>771</v>
      </c>
    </row>
    <row r="7568" spans="11:16">
      <c r="K7568" s="339">
        <v>53254</v>
      </c>
      <c r="L7568" s="171" t="s">
        <v>837</v>
      </c>
      <c r="N7568" s="171" t="s">
        <v>772</v>
      </c>
      <c r="O7568" s="171" t="s">
        <v>770</v>
      </c>
      <c r="P7568" s="171" t="s">
        <v>771</v>
      </c>
    </row>
    <row r="7569" spans="11:16">
      <c r="K7569" s="339">
        <v>53255</v>
      </c>
      <c r="L7569" s="171" t="s">
        <v>838</v>
      </c>
      <c r="N7569" s="171" t="s">
        <v>772</v>
      </c>
      <c r="O7569" s="171" t="s">
        <v>770</v>
      </c>
      <c r="P7569" s="171" t="s">
        <v>771</v>
      </c>
    </row>
    <row r="7570" spans="11:16">
      <c r="K7570" s="339">
        <v>53256</v>
      </c>
      <c r="L7570" s="171" t="s">
        <v>839</v>
      </c>
      <c r="N7570" s="171" t="s">
        <v>772</v>
      </c>
      <c r="O7570" s="171" t="s">
        <v>770</v>
      </c>
      <c r="P7570" s="171" t="s">
        <v>771</v>
      </c>
    </row>
    <row r="7571" spans="11:16">
      <c r="K7571" s="339">
        <v>53257</v>
      </c>
      <c r="L7571" s="171" t="s">
        <v>840</v>
      </c>
      <c r="N7571" s="171" t="s">
        <v>772</v>
      </c>
      <c r="O7571" s="171" t="s">
        <v>770</v>
      </c>
      <c r="P7571" s="171" t="s">
        <v>771</v>
      </c>
    </row>
    <row r="7572" spans="11:16">
      <c r="K7572" s="339">
        <v>53258</v>
      </c>
      <c r="L7572" s="171" t="s">
        <v>833</v>
      </c>
      <c r="N7572" s="171" t="s">
        <v>771</v>
      </c>
      <c r="O7572" s="171" t="s">
        <v>772</v>
      </c>
      <c r="P7572" s="171" t="s">
        <v>770</v>
      </c>
    </row>
    <row r="7573" spans="11:16">
      <c r="K7573" s="339">
        <v>53259</v>
      </c>
      <c r="L7573" s="171" t="s">
        <v>835</v>
      </c>
      <c r="N7573" s="171" t="s">
        <v>771</v>
      </c>
      <c r="O7573" s="171" t="s">
        <v>772</v>
      </c>
      <c r="P7573" s="171" t="s">
        <v>770</v>
      </c>
    </row>
    <row r="7574" spans="11:16">
      <c r="K7574" s="339">
        <v>53260</v>
      </c>
      <c r="L7574" s="171" t="s">
        <v>836</v>
      </c>
      <c r="N7574" s="171" t="s">
        <v>771</v>
      </c>
      <c r="O7574" s="171" t="s">
        <v>772</v>
      </c>
      <c r="P7574" s="171" t="s">
        <v>770</v>
      </c>
    </row>
    <row r="7575" spans="11:16">
      <c r="K7575" s="339">
        <v>53261</v>
      </c>
      <c r="L7575" s="171" t="s">
        <v>837</v>
      </c>
      <c r="N7575" s="171" t="s">
        <v>771</v>
      </c>
      <c r="O7575" s="171" t="s">
        <v>772</v>
      </c>
      <c r="P7575" s="171" t="s">
        <v>770</v>
      </c>
    </row>
    <row r="7576" spans="11:16">
      <c r="K7576" s="339">
        <v>53262</v>
      </c>
      <c r="L7576" s="171" t="s">
        <v>838</v>
      </c>
      <c r="N7576" s="171" t="s">
        <v>771</v>
      </c>
      <c r="O7576" s="171" t="s">
        <v>772</v>
      </c>
      <c r="P7576" s="171" t="s">
        <v>770</v>
      </c>
    </row>
    <row r="7577" spans="11:16">
      <c r="K7577" s="339">
        <v>53263</v>
      </c>
      <c r="L7577" s="171" t="s">
        <v>839</v>
      </c>
      <c r="N7577" s="171" t="s">
        <v>771</v>
      </c>
      <c r="O7577" s="171" t="s">
        <v>772</v>
      </c>
      <c r="P7577" s="171" t="s">
        <v>770</v>
      </c>
    </row>
    <row r="7578" spans="11:16">
      <c r="K7578" s="339">
        <v>53264</v>
      </c>
      <c r="L7578" s="171" t="s">
        <v>840</v>
      </c>
      <c r="N7578" s="171" t="s">
        <v>771</v>
      </c>
      <c r="O7578" s="171" t="s">
        <v>772</v>
      </c>
      <c r="P7578" s="171" t="s">
        <v>770</v>
      </c>
    </row>
    <row r="7579" spans="11:16">
      <c r="K7579" s="339">
        <v>53265</v>
      </c>
      <c r="L7579" s="171" t="s">
        <v>833</v>
      </c>
      <c r="N7579" s="171" t="s">
        <v>770</v>
      </c>
      <c r="O7579" s="171" t="s">
        <v>771</v>
      </c>
      <c r="P7579" s="171" t="s">
        <v>772</v>
      </c>
    </row>
    <row r="7580" spans="11:16">
      <c r="K7580" s="339">
        <v>53266</v>
      </c>
      <c r="L7580" s="171" t="s">
        <v>835</v>
      </c>
      <c r="N7580" s="171" t="s">
        <v>770</v>
      </c>
      <c r="O7580" s="171" t="s">
        <v>771</v>
      </c>
      <c r="P7580" s="171" t="s">
        <v>772</v>
      </c>
    </row>
    <row r="7581" spans="11:16">
      <c r="K7581" s="339">
        <v>53267</v>
      </c>
      <c r="L7581" s="171" t="s">
        <v>836</v>
      </c>
      <c r="N7581" s="171" t="s">
        <v>770</v>
      </c>
      <c r="O7581" s="171" t="s">
        <v>771</v>
      </c>
      <c r="P7581" s="171" t="s">
        <v>772</v>
      </c>
    </row>
    <row r="7582" spans="11:16">
      <c r="K7582" s="339">
        <v>53268</v>
      </c>
      <c r="L7582" s="171" t="s">
        <v>837</v>
      </c>
      <c r="N7582" s="171" t="s">
        <v>770</v>
      </c>
      <c r="O7582" s="171" t="s">
        <v>771</v>
      </c>
      <c r="P7582" s="171" t="s">
        <v>772</v>
      </c>
    </row>
    <row r="7583" spans="11:16">
      <c r="K7583" s="339">
        <v>53269</v>
      </c>
      <c r="L7583" s="171" t="s">
        <v>838</v>
      </c>
      <c r="N7583" s="171" t="s">
        <v>770</v>
      </c>
      <c r="O7583" s="171" t="s">
        <v>771</v>
      </c>
      <c r="P7583" s="171" t="s">
        <v>772</v>
      </c>
    </row>
    <row r="7584" spans="11:16">
      <c r="K7584" s="339">
        <v>53270</v>
      </c>
      <c r="L7584" s="171" t="s">
        <v>839</v>
      </c>
      <c r="N7584" s="171" t="s">
        <v>770</v>
      </c>
      <c r="O7584" s="171" t="s">
        <v>771</v>
      </c>
      <c r="P7584" s="171" t="s">
        <v>772</v>
      </c>
    </row>
    <row r="7585" spans="11:16">
      <c r="K7585" s="339">
        <v>53271</v>
      </c>
      <c r="L7585" s="171" t="s">
        <v>840</v>
      </c>
      <c r="N7585" s="171" t="s">
        <v>770</v>
      </c>
      <c r="O7585" s="171" t="s">
        <v>771</v>
      </c>
      <c r="P7585" s="171" t="s">
        <v>772</v>
      </c>
    </row>
    <row r="7586" spans="11:16">
      <c r="K7586" s="339">
        <v>53272</v>
      </c>
      <c r="L7586" s="171" t="s">
        <v>833</v>
      </c>
      <c r="N7586" s="171" t="s">
        <v>772</v>
      </c>
      <c r="O7586" s="171" t="s">
        <v>770</v>
      </c>
      <c r="P7586" s="171" t="s">
        <v>771</v>
      </c>
    </row>
    <row r="7587" spans="11:16">
      <c r="K7587" s="339">
        <v>53273</v>
      </c>
      <c r="L7587" s="171" t="s">
        <v>835</v>
      </c>
      <c r="N7587" s="171" t="s">
        <v>772</v>
      </c>
      <c r="O7587" s="171" t="s">
        <v>770</v>
      </c>
      <c r="P7587" s="171" t="s">
        <v>771</v>
      </c>
    </row>
    <row r="7588" spans="11:16">
      <c r="K7588" s="339">
        <v>53274</v>
      </c>
      <c r="L7588" s="171" t="s">
        <v>836</v>
      </c>
      <c r="N7588" s="171" t="s">
        <v>772</v>
      </c>
      <c r="O7588" s="171" t="s">
        <v>770</v>
      </c>
      <c r="P7588" s="171" t="s">
        <v>771</v>
      </c>
    </row>
    <row r="7589" spans="11:16">
      <c r="K7589" s="339">
        <v>53275</v>
      </c>
      <c r="L7589" s="171" t="s">
        <v>837</v>
      </c>
      <c r="N7589" s="171" t="s">
        <v>772</v>
      </c>
      <c r="O7589" s="171" t="s">
        <v>770</v>
      </c>
      <c r="P7589" s="171" t="s">
        <v>771</v>
      </c>
    </row>
    <row r="7590" spans="11:16">
      <c r="K7590" s="339">
        <v>53276</v>
      </c>
      <c r="L7590" s="171" t="s">
        <v>838</v>
      </c>
      <c r="N7590" s="171" t="s">
        <v>772</v>
      </c>
      <c r="O7590" s="171" t="s">
        <v>770</v>
      </c>
      <c r="P7590" s="171" t="s">
        <v>771</v>
      </c>
    </row>
    <row r="7591" spans="11:16">
      <c r="K7591" s="339">
        <v>53277</v>
      </c>
      <c r="L7591" s="171" t="s">
        <v>839</v>
      </c>
      <c r="N7591" s="171" t="s">
        <v>772</v>
      </c>
      <c r="O7591" s="171" t="s">
        <v>770</v>
      </c>
      <c r="P7591" s="171" t="s">
        <v>771</v>
      </c>
    </row>
    <row r="7592" spans="11:16">
      <c r="K7592" s="339">
        <v>53278</v>
      </c>
      <c r="L7592" s="171" t="s">
        <v>840</v>
      </c>
      <c r="N7592" s="171" t="s">
        <v>772</v>
      </c>
      <c r="O7592" s="171" t="s">
        <v>770</v>
      </c>
      <c r="P7592" s="171" t="s">
        <v>771</v>
      </c>
    </row>
    <row r="7593" spans="11:16">
      <c r="K7593" s="339">
        <v>53279</v>
      </c>
      <c r="L7593" s="171" t="s">
        <v>833</v>
      </c>
      <c r="N7593" s="171" t="s">
        <v>771</v>
      </c>
      <c r="O7593" s="171" t="s">
        <v>772</v>
      </c>
      <c r="P7593" s="171" t="s">
        <v>770</v>
      </c>
    </row>
    <row r="7594" spans="11:16">
      <c r="K7594" s="339">
        <v>53280</v>
      </c>
      <c r="L7594" s="171" t="s">
        <v>835</v>
      </c>
      <c r="N7594" s="171" t="s">
        <v>771</v>
      </c>
      <c r="O7594" s="171" t="s">
        <v>772</v>
      </c>
      <c r="P7594" s="171" t="s">
        <v>770</v>
      </c>
    </row>
    <row r="7595" spans="11:16">
      <c r="K7595" s="339">
        <v>53281</v>
      </c>
      <c r="L7595" s="171" t="s">
        <v>836</v>
      </c>
      <c r="N7595" s="171" t="s">
        <v>771</v>
      </c>
      <c r="O7595" s="171" t="s">
        <v>772</v>
      </c>
      <c r="P7595" s="171" t="s">
        <v>770</v>
      </c>
    </row>
    <row r="7596" spans="11:16">
      <c r="K7596" s="339">
        <v>53282</v>
      </c>
      <c r="L7596" s="171" t="s">
        <v>837</v>
      </c>
      <c r="N7596" s="171" t="s">
        <v>771</v>
      </c>
      <c r="O7596" s="171" t="s">
        <v>772</v>
      </c>
      <c r="P7596" s="171" t="s">
        <v>770</v>
      </c>
    </row>
    <row r="7597" spans="11:16">
      <c r="K7597" s="339">
        <v>53283</v>
      </c>
      <c r="L7597" s="171" t="s">
        <v>838</v>
      </c>
      <c r="N7597" s="171" t="s">
        <v>771</v>
      </c>
      <c r="O7597" s="171" t="s">
        <v>772</v>
      </c>
      <c r="P7597" s="171" t="s">
        <v>770</v>
      </c>
    </row>
    <row r="7598" spans="11:16">
      <c r="K7598" s="339">
        <v>53284</v>
      </c>
      <c r="L7598" s="171" t="s">
        <v>839</v>
      </c>
      <c r="N7598" s="171" t="s">
        <v>771</v>
      </c>
      <c r="O7598" s="171" t="s">
        <v>772</v>
      </c>
      <c r="P7598" s="171" t="s">
        <v>770</v>
      </c>
    </row>
    <row r="7599" spans="11:16">
      <c r="K7599" s="339">
        <v>53285</v>
      </c>
      <c r="L7599" s="171" t="s">
        <v>840</v>
      </c>
      <c r="N7599" s="171" t="s">
        <v>771</v>
      </c>
      <c r="O7599" s="171" t="s">
        <v>772</v>
      </c>
      <c r="P7599" s="171" t="s">
        <v>770</v>
      </c>
    </row>
    <row r="7600" spans="11:16">
      <c r="K7600" s="339">
        <v>53286</v>
      </c>
      <c r="L7600" s="171" t="s">
        <v>833</v>
      </c>
      <c r="N7600" s="171" t="s">
        <v>770</v>
      </c>
      <c r="O7600" s="171" t="s">
        <v>771</v>
      </c>
      <c r="P7600" s="171" t="s">
        <v>772</v>
      </c>
    </row>
    <row r="7601" spans="11:16">
      <c r="K7601" s="339">
        <v>53287</v>
      </c>
      <c r="L7601" s="171" t="s">
        <v>835</v>
      </c>
      <c r="N7601" s="171" t="s">
        <v>770</v>
      </c>
      <c r="O7601" s="171" t="s">
        <v>771</v>
      </c>
      <c r="P7601" s="171" t="s">
        <v>772</v>
      </c>
    </row>
    <row r="7602" spans="11:16">
      <c r="K7602" s="339">
        <v>53288</v>
      </c>
      <c r="L7602" s="171" t="s">
        <v>836</v>
      </c>
      <c r="N7602" s="171" t="s">
        <v>770</v>
      </c>
      <c r="O7602" s="171" t="s">
        <v>771</v>
      </c>
      <c r="P7602" s="171" t="s">
        <v>772</v>
      </c>
    </row>
    <row r="7603" spans="11:16">
      <c r="K7603" s="339">
        <v>53289</v>
      </c>
      <c r="L7603" s="171" t="s">
        <v>837</v>
      </c>
      <c r="N7603" s="171" t="s">
        <v>770</v>
      </c>
      <c r="O7603" s="171" t="s">
        <v>771</v>
      </c>
      <c r="P7603" s="171" t="s">
        <v>772</v>
      </c>
    </row>
    <row r="7604" spans="11:16">
      <c r="K7604" s="339">
        <v>53290</v>
      </c>
      <c r="L7604" s="171" t="s">
        <v>838</v>
      </c>
      <c r="N7604" s="171" t="s">
        <v>770</v>
      </c>
      <c r="O7604" s="171" t="s">
        <v>771</v>
      </c>
      <c r="P7604" s="171" t="s">
        <v>772</v>
      </c>
    </row>
    <row r="7605" spans="11:16">
      <c r="K7605" s="339">
        <v>53291</v>
      </c>
      <c r="L7605" s="171" t="s">
        <v>839</v>
      </c>
      <c r="N7605" s="171" t="s">
        <v>770</v>
      </c>
      <c r="O7605" s="171" t="s">
        <v>771</v>
      </c>
      <c r="P7605" s="171" t="s">
        <v>772</v>
      </c>
    </row>
    <row r="7606" spans="11:16">
      <c r="K7606" s="339">
        <v>53292</v>
      </c>
      <c r="L7606" s="171" t="s">
        <v>840</v>
      </c>
      <c r="N7606" s="171" t="s">
        <v>770</v>
      </c>
      <c r="O7606" s="171" t="s">
        <v>771</v>
      </c>
      <c r="P7606" s="171" t="s">
        <v>772</v>
      </c>
    </row>
    <row r="7607" spans="11:16">
      <c r="K7607" s="339">
        <v>53293</v>
      </c>
      <c r="L7607" s="171" t="s">
        <v>833</v>
      </c>
      <c r="N7607" s="171" t="s">
        <v>772</v>
      </c>
      <c r="O7607" s="171" t="s">
        <v>770</v>
      </c>
      <c r="P7607" s="171" t="s">
        <v>771</v>
      </c>
    </row>
    <row r="7608" spans="11:16">
      <c r="K7608" s="339">
        <v>53294</v>
      </c>
      <c r="L7608" s="171" t="s">
        <v>835</v>
      </c>
      <c r="N7608" s="171" t="s">
        <v>772</v>
      </c>
      <c r="O7608" s="171" t="s">
        <v>770</v>
      </c>
      <c r="P7608" s="171" t="s">
        <v>771</v>
      </c>
    </row>
    <row r="7609" spans="11:16">
      <c r="K7609" s="339">
        <v>53295</v>
      </c>
      <c r="L7609" s="171" t="s">
        <v>836</v>
      </c>
      <c r="N7609" s="171" t="s">
        <v>772</v>
      </c>
      <c r="O7609" s="171" t="s">
        <v>770</v>
      </c>
      <c r="P7609" s="171" t="s">
        <v>771</v>
      </c>
    </row>
    <row r="7610" spans="11:16">
      <c r="K7610" s="339">
        <v>53296</v>
      </c>
      <c r="L7610" s="171" t="s">
        <v>837</v>
      </c>
      <c r="N7610" s="171" t="s">
        <v>772</v>
      </c>
      <c r="O7610" s="171" t="s">
        <v>770</v>
      </c>
      <c r="P7610" s="171" t="s">
        <v>771</v>
      </c>
    </row>
    <row r="7611" spans="11:16">
      <c r="K7611" s="339">
        <v>53297</v>
      </c>
      <c r="L7611" s="171" t="s">
        <v>838</v>
      </c>
      <c r="N7611" s="171" t="s">
        <v>772</v>
      </c>
      <c r="O7611" s="171" t="s">
        <v>770</v>
      </c>
      <c r="P7611" s="171" t="s">
        <v>771</v>
      </c>
    </row>
    <row r="7612" spans="11:16">
      <c r="K7612" s="339">
        <v>53298</v>
      </c>
      <c r="L7612" s="171" t="s">
        <v>839</v>
      </c>
      <c r="N7612" s="171" t="s">
        <v>772</v>
      </c>
      <c r="O7612" s="171" t="s">
        <v>770</v>
      </c>
      <c r="P7612" s="171" t="s">
        <v>771</v>
      </c>
    </row>
    <row r="7613" spans="11:16">
      <c r="K7613" s="339">
        <v>53299</v>
      </c>
      <c r="L7613" s="171" t="s">
        <v>840</v>
      </c>
      <c r="N7613" s="171" t="s">
        <v>772</v>
      </c>
      <c r="O7613" s="171" t="s">
        <v>770</v>
      </c>
      <c r="P7613" s="171" t="s">
        <v>771</v>
      </c>
    </row>
    <row r="7614" spans="11:16">
      <c r="K7614" s="339">
        <v>53300</v>
      </c>
      <c r="L7614" s="171" t="s">
        <v>833</v>
      </c>
      <c r="N7614" s="171" t="s">
        <v>771</v>
      </c>
      <c r="O7614" s="171" t="s">
        <v>772</v>
      </c>
      <c r="P7614" s="171" t="s">
        <v>770</v>
      </c>
    </row>
    <row r="7615" spans="11:16">
      <c r="K7615" s="339">
        <v>53301</v>
      </c>
      <c r="L7615" s="171" t="s">
        <v>835</v>
      </c>
      <c r="N7615" s="171" t="s">
        <v>771</v>
      </c>
      <c r="O7615" s="171" t="s">
        <v>772</v>
      </c>
      <c r="P7615" s="171" t="s">
        <v>770</v>
      </c>
    </row>
    <row r="7616" spans="11:16">
      <c r="K7616" s="339">
        <v>53302</v>
      </c>
      <c r="L7616" s="171" t="s">
        <v>836</v>
      </c>
      <c r="N7616" s="171" t="s">
        <v>771</v>
      </c>
      <c r="O7616" s="171" t="s">
        <v>772</v>
      </c>
      <c r="P7616" s="171" t="s">
        <v>770</v>
      </c>
    </row>
    <row r="7617" spans="11:16">
      <c r="K7617" s="339">
        <v>53303</v>
      </c>
      <c r="L7617" s="171" t="s">
        <v>837</v>
      </c>
      <c r="N7617" s="171" t="s">
        <v>771</v>
      </c>
      <c r="O7617" s="171" t="s">
        <v>772</v>
      </c>
      <c r="P7617" s="171" t="s">
        <v>770</v>
      </c>
    </row>
    <row r="7618" spans="11:16">
      <c r="K7618" s="339">
        <v>53304</v>
      </c>
      <c r="L7618" s="171" t="s">
        <v>838</v>
      </c>
      <c r="N7618" s="171" t="s">
        <v>771</v>
      </c>
      <c r="O7618" s="171" t="s">
        <v>772</v>
      </c>
      <c r="P7618" s="171" t="s">
        <v>770</v>
      </c>
    </row>
    <row r="7619" spans="11:16">
      <c r="K7619" s="339">
        <v>53305</v>
      </c>
      <c r="L7619" s="171" t="s">
        <v>839</v>
      </c>
      <c r="N7619" s="171" t="s">
        <v>771</v>
      </c>
      <c r="O7619" s="171" t="s">
        <v>772</v>
      </c>
      <c r="P7619" s="171" t="s">
        <v>770</v>
      </c>
    </row>
    <row r="7620" spans="11:16">
      <c r="K7620" s="339">
        <v>53306</v>
      </c>
      <c r="L7620" s="171" t="s">
        <v>840</v>
      </c>
      <c r="N7620" s="171" t="s">
        <v>771</v>
      </c>
      <c r="O7620" s="171" t="s">
        <v>772</v>
      </c>
      <c r="P7620" s="171" t="s">
        <v>770</v>
      </c>
    </row>
    <row r="7621" spans="11:16">
      <c r="K7621" s="339">
        <v>53307</v>
      </c>
      <c r="L7621" s="171" t="s">
        <v>833</v>
      </c>
      <c r="N7621" s="171" t="s">
        <v>770</v>
      </c>
      <c r="O7621" s="171" t="s">
        <v>771</v>
      </c>
      <c r="P7621" s="171" t="s">
        <v>772</v>
      </c>
    </row>
    <row r="7622" spans="11:16">
      <c r="K7622" s="339">
        <v>53308</v>
      </c>
      <c r="L7622" s="171" t="s">
        <v>835</v>
      </c>
      <c r="N7622" s="171" t="s">
        <v>770</v>
      </c>
      <c r="O7622" s="171" t="s">
        <v>771</v>
      </c>
      <c r="P7622" s="171" t="s">
        <v>772</v>
      </c>
    </row>
    <row r="7623" spans="11:16">
      <c r="K7623" s="339">
        <v>53309</v>
      </c>
      <c r="L7623" s="171" t="s">
        <v>836</v>
      </c>
      <c r="N7623" s="171" t="s">
        <v>770</v>
      </c>
      <c r="O7623" s="171" t="s">
        <v>771</v>
      </c>
      <c r="P7623" s="171" t="s">
        <v>772</v>
      </c>
    </row>
    <row r="7624" spans="11:16">
      <c r="K7624" s="339">
        <v>53310</v>
      </c>
      <c r="L7624" s="171" t="s">
        <v>837</v>
      </c>
      <c r="N7624" s="171" t="s">
        <v>770</v>
      </c>
      <c r="O7624" s="171" t="s">
        <v>771</v>
      </c>
      <c r="P7624" s="171" t="s">
        <v>772</v>
      </c>
    </row>
    <row r="7625" spans="11:16">
      <c r="K7625" s="339">
        <v>53311</v>
      </c>
      <c r="L7625" s="171" t="s">
        <v>838</v>
      </c>
      <c r="N7625" s="171" t="s">
        <v>770</v>
      </c>
      <c r="O7625" s="171" t="s">
        <v>771</v>
      </c>
      <c r="P7625" s="171" t="s">
        <v>772</v>
      </c>
    </row>
    <row r="7626" spans="11:16">
      <c r="K7626" s="339">
        <v>53312</v>
      </c>
      <c r="L7626" s="171" t="s">
        <v>839</v>
      </c>
      <c r="N7626" s="171" t="s">
        <v>770</v>
      </c>
      <c r="O7626" s="171" t="s">
        <v>771</v>
      </c>
      <c r="P7626" s="171" t="s">
        <v>772</v>
      </c>
    </row>
    <row r="7627" spans="11:16">
      <c r="K7627" s="339">
        <v>53313</v>
      </c>
      <c r="L7627" s="171" t="s">
        <v>840</v>
      </c>
      <c r="N7627" s="171" t="s">
        <v>770</v>
      </c>
      <c r="O7627" s="171" t="s">
        <v>771</v>
      </c>
      <c r="P7627" s="171" t="s">
        <v>772</v>
      </c>
    </row>
    <row r="7628" spans="11:16">
      <c r="K7628" s="339">
        <v>53314</v>
      </c>
      <c r="L7628" s="171" t="s">
        <v>833</v>
      </c>
      <c r="N7628" s="171" t="s">
        <v>772</v>
      </c>
      <c r="O7628" s="171" t="s">
        <v>770</v>
      </c>
      <c r="P7628" s="171" t="s">
        <v>771</v>
      </c>
    </row>
    <row r="7629" spans="11:16">
      <c r="K7629" s="339">
        <v>53315</v>
      </c>
      <c r="L7629" s="171" t="s">
        <v>835</v>
      </c>
      <c r="N7629" s="171" t="s">
        <v>772</v>
      </c>
      <c r="O7629" s="171" t="s">
        <v>770</v>
      </c>
      <c r="P7629" s="171" t="s">
        <v>771</v>
      </c>
    </row>
    <row r="7630" spans="11:16">
      <c r="K7630" s="339">
        <v>53316</v>
      </c>
      <c r="L7630" s="171" t="s">
        <v>836</v>
      </c>
      <c r="N7630" s="171" t="s">
        <v>772</v>
      </c>
      <c r="O7630" s="171" t="s">
        <v>770</v>
      </c>
      <c r="P7630" s="171" t="s">
        <v>771</v>
      </c>
    </row>
    <row r="7631" spans="11:16">
      <c r="K7631" s="339">
        <v>53317</v>
      </c>
      <c r="L7631" s="171" t="s">
        <v>837</v>
      </c>
      <c r="N7631" s="171" t="s">
        <v>772</v>
      </c>
      <c r="O7631" s="171" t="s">
        <v>770</v>
      </c>
      <c r="P7631" s="171" t="s">
        <v>771</v>
      </c>
    </row>
    <row r="7632" spans="11:16">
      <c r="K7632" s="339">
        <v>53318</v>
      </c>
      <c r="L7632" s="171" t="s">
        <v>838</v>
      </c>
      <c r="N7632" s="171" t="s">
        <v>772</v>
      </c>
      <c r="O7632" s="171" t="s">
        <v>770</v>
      </c>
      <c r="P7632" s="171" t="s">
        <v>771</v>
      </c>
    </row>
    <row r="7633" spans="11:16">
      <c r="K7633" s="339">
        <v>53319</v>
      </c>
      <c r="L7633" s="171" t="s">
        <v>839</v>
      </c>
      <c r="N7633" s="171" t="s">
        <v>772</v>
      </c>
      <c r="O7633" s="171" t="s">
        <v>770</v>
      </c>
      <c r="P7633" s="171" t="s">
        <v>771</v>
      </c>
    </row>
    <row r="7634" spans="11:16">
      <c r="K7634" s="339">
        <v>53320</v>
      </c>
      <c r="L7634" s="171" t="s">
        <v>840</v>
      </c>
      <c r="N7634" s="171" t="s">
        <v>772</v>
      </c>
      <c r="O7634" s="171" t="s">
        <v>770</v>
      </c>
      <c r="P7634" s="171" t="s">
        <v>771</v>
      </c>
    </row>
    <row r="7635" spans="11:16">
      <c r="K7635" s="339">
        <v>53321</v>
      </c>
      <c r="L7635" s="171" t="s">
        <v>833</v>
      </c>
      <c r="N7635" s="171" t="s">
        <v>771</v>
      </c>
      <c r="O7635" s="171" t="s">
        <v>772</v>
      </c>
      <c r="P7635" s="171" t="s">
        <v>770</v>
      </c>
    </row>
    <row r="7636" spans="11:16">
      <c r="K7636" s="339">
        <v>53322</v>
      </c>
      <c r="L7636" s="171" t="s">
        <v>835</v>
      </c>
      <c r="N7636" s="171" t="s">
        <v>771</v>
      </c>
      <c r="O7636" s="171" t="s">
        <v>772</v>
      </c>
      <c r="P7636" s="171" t="s">
        <v>770</v>
      </c>
    </row>
    <row r="7637" spans="11:16">
      <c r="K7637" s="339">
        <v>53323</v>
      </c>
      <c r="L7637" s="171" t="s">
        <v>836</v>
      </c>
      <c r="N7637" s="171" t="s">
        <v>771</v>
      </c>
      <c r="O7637" s="171" t="s">
        <v>772</v>
      </c>
      <c r="P7637" s="171" t="s">
        <v>770</v>
      </c>
    </row>
    <row r="7638" spans="11:16">
      <c r="K7638" s="339">
        <v>53324</v>
      </c>
      <c r="L7638" s="171" t="s">
        <v>837</v>
      </c>
      <c r="N7638" s="171" t="s">
        <v>771</v>
      </c>
      <c r="O7638" s="171" t="s">
        <v>772</v>
      </c>
      <c r="P7638" s="171" t="s">
        <v>770</v>
      </c>
    </row>
    <row r="7639" spans="11:16">
      <c r="K7639" s="339">
        <v>53325</v>
      </c>
      <c r="L7639" s="171" t="s">
        <v>838</v>
      </c>
      <c r="N7639" s="171" t="s">
        <v>771</v>
      </c>
      <c r="O7639" s="171" t="s">
        <v>772</v>
      </c>
      <c r="P7639" s="171" t="s">
        <v>770</v>
      </c>
    </row>
    <row r="7640" spans="11:16">
      <c r="K7640" s="339">
        <v>53326</v>
      </c>
      <c r="L7640" s="171" t="s">
        <v>839</v>
      </c>
      <c r="N7640" s="171" t="s">
        <v>771</v>
      </c>
      <c r="O7640" s="171" t="s">
        <v>772</v>
      </c>
      <c r="P7640" s="171" t="s">
        <v>770</v>
      </c>
    </row>
    <row r="7641" spans="11:16">
      <c r="K7641" s="339">
        <v>53327</v>
      </c>
      <c r="L7641" s="171" t="s">
        <v>840</v>
      </c>
      <c r="N7641" s="171" t="s">
        <v>771</v>
      </c>
      <c r="O7641" s="171" t="s">
        <v>772</v>
      </c>
      <c r="P7641" s="171" t="s">
        <v>770</v>
      </c>
    </row>
    <row r="7642" spans="11:16">
      <c r="K7642" s="339">
        <v>53328</v>
      </c>
      <c r="L7642" s="171" t="s">
        <v>833</v>
      </c>
      <c r="N7642" s="171" t="s">
        <v>770</v>
      </c>
      <c r="O7642" s="171" t="s">
        <v>771</v>
      </c>
      <c r="P7642" s="171" t="s">
        <v>772</v>
      </c>
    </row>
    <row r="7643" spans="11:16">
      <c r="K7643" s="339">
        <v>53329</v>
      </c>
      <c r="L7643" s="171" t="s">
        <v>835</v>
      </c>
      <c r="N7643" s="171" t="s">
        <v>770</v>
      </c>
      <c r="O7643" s="171" t="s">
        <v>771</v>
      </c>
      <c r="P7643" s="171" t="s">
        <v>772</v>
      </c>
    </row>
    <row r="7644" spans="11:16">
      <c r="K7644" s="339">
        <v>53330</v>
      </c>
      <c r="L7644" s="171" t="s">
        <v>836</v>
      </c>
      <c r="N7644" s="171" t="s">
        <v>770</v>
      </c>
      <c r="O7644" s="171" t="s">
        <v>771</v>
      </c>
      <c r="P7644" s="171" t="s">
        <v>772</v>
      </c>
    </row>
    <row r="7645" spans="11:16">
      <c r="K7645" s="339">
        <v>53331</v>
      </c>
      <c r="L7645" s="171" t="s">
        <v>837</v>
      </c>
      <c r="N7645" s="171" t="s">
        <v>770</v>
      </c>
      <c r="O7645" s="171" t="s">
        <v>771</v>
      </c>
      <c r="P7645" s="171" t="s">
        <v>772</v>
      </c>
    </row>
    <row r="7646" spans="11:16">
      <c r="K7646" s="339">
        <v>53332</v>
      </c>
      <c r="L7646" s="171" t="s">
        <v>838</v>
      </c>
      <c r="N7646" s="171" t="s">
        <v>770</v>
      </c>
      <c r="O7646" s="171" t="s">
        <v>771</v>
      </c>
      <c r="P7646" s="171" t="s">
        <v>772</v>
      </c>
    </row>
    <row r="7647" spans="11:16">
      <c r="K7647" s="339">
        <v>53333</v>
      </c>
      <c r="L7647" s="171" t="s">
        <v>839</v>
      </c>
      <c r="N7647" s="171" t="s">
        <v>770</v>
      </c>
      <c r="O7647" s="171" t="s">
        <v>771</v>
      </c>
      <c r="P7647" s="171" t="s">
        <v>772</v>
      </c>
    </row>
    <row r="7648" spans="11:16">
      <c r="K7648" s="339">
        <v>53334</v>
      </c>
      <c r="L7648" s="171" t="s">
        <v>840</v>
      </c>
      <c r="N7648" s="171" t="s">
        <v>770</v>
      </c>
      <c r="O7648" s="171" t="s">
        <v>771</v>
      </c>
      <c r="P7648" s="171" t="s">
        <v>772</v>
      </c>
    </row>
    <row r="7649" spans="11:16">
      <c r="K7649" s="339">
        <v>53335</v>
      </c>
      <c r="L7649" s="171" t="s">
        <v>833</v>
      </c>
      <c r="N7649" s="171" t="s">
        <v>772</v>
      </c>
      <c r="O7649" s="171" t="s">
        <v>770</v>
      </c>
      <c r="P7649" s="171" t="s">
        <v>771</v>
      </c>
    </row>
    <row r="7650" spans="11:16">
      <c r="K7650" s="339">
        <v>53336</v>
      </c>
      <c r="L7650" s="171" t="s">
        <v>835</v>
      </c>
      <c r="N7650" s="171" t="s">
        <v>772</v>
      </c>
      <c r="O7650" s="171" t="s">
        <v>770</v>
      </c>
      <c r="P7650" s="171" t="s">
        <v>771</v>
      </c>
    </row>
    <row r="7651" spans="11:16">
      <c r="K7651" s="339">
        <v>53337</v>
      </c>
      <c r="L7651" s="171" t="s">
        <v>836</v>
      </c>
      <c r="N7651" s="171" t="s">
        <v>772</v>
      </c>
      <c r="O7651" s="171" t="s">
        <v>770</v>
      </c>
      <c r="P7651" s="171" t="s">
        <v>771</v>
      </c>
    </row>
    <row r="7652" spans="11:16">
      <c r="K7652" s="339">
        <v>53338</v>
      </c>
      <c r="L7652" s="171" t="s">
        <v>837</v>
      </c>
      <c r="N7652" s="171" t="s">
        <v>772</v>
      </c>
      <c r="O7652" s="171" t="s">
        <v>770</v>
      </c>
      <c r="P7652" s="171" t="s">
        <v>771</v>
      </c>
    </row>
    <row r="7653" spans="11:16">
      <c r="K7653" s="339">
        <v>53339</v>
      </c>
      <c r="L7653" s="171" t="s">
        <v>838</v>
      </c>
      <c r="N7653" s="171" t="s">
        <v>772</v>
      </c>
      <c r="O7653" s="171" t="s">
        <v>770</v>
      </c>
      <c r="P7653" s="171" t="s">
        <v>771</v>
      </c>
    </row>
    <row r="7654" spans="11:16">
      <c r="K7654" s="339">
        <v>53340</v>
      </c>
      <c r="L7654" s="171" t="s">
        <v>839</v>
      </c>
      <c r="N7654" s="171" t="s">
        <v>772</v>
      </c>
      <c r="O7654" s="171" t="s">
        <v>770</v>
      </c>
      <c r="P7654" s="171" t="s">
        <v>771</v>
      </c>
    </row>
    <row r="7655" spans="11:16">
      <c r="K7655" s="339">
        <v>53341</v>
      </c>
      <c r="L7655" s="171" t="s">
        <v>840</v>
      </c>
      <c r="N7655" s="171" t="s">
        <v>772</v>
      </c>
      <c r="O7655" s="171" t="s">
        <v>770</v>
      </c>
      <c r="P7655" s="171" t="s">
        <v>771</v>
      </c>
    </row>
    <row r="7656" spans="11:16">
      <c r="K7656" s="339">
        <v>53342</v>
      </c>
      <c r="L7656" s="171" t="s">
        <v>833</v>
      </c>
      <c r="N7656" s="171" t="s">
        <v>771</v>
      </c>
      <c r="O7656" s="171" t="s">
        <v>772</v>
      </c>
      <c r="P7656" s="171" t="s">
        <v>770</v>
      </c>
    </row>
    <row r="7657" spans="11:16">
      <c r="K7657" s="339">
        <v>53343</v>
      </c>
      <c r="L7657" s="171" t="s">
        <v>835</v>
      </c>
      <c r="N7657" s="171" t="s">
        <v>771</v>
      </c>
      <c r="O7657" s="171" t="s">
        <v>772</v>
      </c>
      <c r="P7657" s="171" t="s">
        <v>770</v>
      </c>
    </row>
    <row r="7658" spans="11:16">
      <c r="K7658" s="339">
        <v>53344</v>
      </c>
      <c r="L7658" s="171" t="s">
        <v>836</v>
      </c>
      <c r="N7658" s="171" t="s">
        <v>771</v>
      </c>
      <c r="O7658" s="171" t="s">
        <v>772</v>
      </c>
      <c r="P7658" s="171" t="s">
        <v>770</v>
      </c>
    </row>
    <row r="7659" spans="11:16">
      <c r="K7659" s="339">
        <v>53345</v>
      </c>
      <c r="L7659" s="171" t="s">
        <v>837</v>
      </c>
      <c r="N7659" s="171" t="s">
        <v>771</v>
      </c>
      <c r="O7659" s="171" t="s">
        <v>772</v>
      </c>
      <c r="P7659" s="171" t="s">
        <v>770</v>
      </c>
    </row>
    <row r="7660" spans="11:16">
      <c r="K7660" s="339">
        <v>53346</v>
      </c>
      <c r="L7660" s="171" t="s">
        <v>838</v>
      </c>
      <c r="N7660" s="171" t="s">
        <v>771</v>
      </c>
      <c r="O7660" s="171" t="s">
        <v>772</v>
      </c>
      <c r="P7660" s="171" t="s">
        <v>770</v>
      </c>
    </row>
    <row r="7661" spans="11:16">
      <c r="K7661" s="339">
        <v>53347</v>
      </c>
      <c r="L7661" s="171" t="s">
        <v>839</v>
      </c>
      <c r="N7661" s="171" t="s">
        <v>771</v>
      </c>
      <c r="O7661" s="171" t="s">
        <v>772</v>
      </c>
      <c r="P7661" s="171" t="s">
        <v>770</v>
      </c>
    </row>
    <row r="7662" spans="11:16">
      <c r="K7662" s="339">
        <v>53348</v>
      </c>
      <c r="L7662" s="171" t="s">
        <v>840</v>
      </c>
      <c r="N7662" s="171" t="s">
        <v>771</v>
      </c>
      <c r="O7662" s="171" t="s">
        <v>772</v>
      </c>
      <c r="P7662" s="171" t="s">
        <v>770</v>
      </c>
    </row>
    <row r="7663" spans="11:16">
      <c r="K7663" s="339">
        <v>53349</v>
      </c>
      <c r="L7663" s="171" t="s">
        <v>833</v>
      </c>
      <c r="N7663" s="171" t="s">
        <v>770</v>
      </c>
      <c r="O7663" s="171" t="s">
        <v>771</v>
      </c>
      <c r="P7663" s="171" t="s">
        <v>772</v>
      </c>
    </row>
    <row r="7664" spans="11:16">
      <c r="K7664" s="339">
        <v>53350</v>
      </c>
      <c r="L7664" s="171" t="s">
        <v>835</v>
      </c>
      <c r="N7664" s="171" t="s">
        <v>770</v>
      </c>
      <c r="O7664" s="171" t="s">
        <v>771</v>
      </c>
      <c r="P7664" s="171" t="s">
        <v>772</v>
      </c>
    </row>
    <row r="7665" spans="11:16">
      <c r="K7665" s="339">
        <v>53351</v>
      </c>
      <c r="L7665" s="171" t="s">
        <v>836</v>
      </c>
      <c r="N7665" s="171" t="s">
        <v>770</v>
      </c>
      <c r="O7665" s="171" t="s">
        <v>771</v>
      </c>
      <c r="P7665" s="171" t="s">
        <v>772</v>
      </c>
    </row>
    <row r="7666" spans="11:16">
      <c r="K7666" s="339">
        <v>53352</v>
      </c>
      <c r="L7666" s="171" t="s">
        <v>837</v>
      </c>
      <c r="N7666" s="171" t="s">
        <v>770</v>
      </c>
      <c r="O7666" s="171" t="s">
        <v>771</v>
      </c>
      <c r="P7666" s="171" t="s">
        <v>772</v>
      </c>
    </row>
    <row r="7667" spans="11:16">
      <c r="K7667" s="339">
        <v>53353</v>
      </c>
      <c r="L7667" s="171" t="s">
        <v>838</v>
      </c>
      <c r="N7667" s="171" t="s">
        <v>770</v>
      </c>
      <c r="O7667" s="171" t="s">
        <v>771</v>
      </c>
      <c r="P7667" s="171" t="s">
        <v>772</v>
      </c>
    </row>
    <row r="7668" spans="11:16">
      <c r="K7668" s="339">
        <v>53354</v>
      </c>
      <c r="L7668" s="171" t="s">
        <v>839</v>
      </c>
      <c r="N7668" s="171" t="s">
        <v>770</v>
      </c>
      <c r="O7668" s="171" t="s">
        <v>771</v>
      </c>
      <c r="P7668" s="171" t="s">
        <v>772</v>
      </c>
    </row>
    <row r="7669" spans="11:16">
      <c r="K7669" s="339">
        <v>53355</v>
      </c>
      <c r="L7669" s="171" t="s">
        <v>840</v>
      </c>
      <c r="N7669" s="171" t="s">
        <v>770</v>
      </c>
      <c r="O7669" s="171" t="s">
        <v>771</v>
      </c>
      <c r="P7669" s="171" t="s">
        <v>772</v>
      </c>
    </row>
    <row r="7670" spans="11:16">
      <c r="K7670" s="339">
        <v>53356</v>
      </c>
      <c r="L7670" s="171" t="s">
        <v>833</v>
      </c>
      <c r="N7670" s="171" t="s">
        <v>772</v>
      </c>
      <c r="O7670" s="171" t="s">
        <v>770</v>
      </c>
      <c r="P7670" s="171" t="s">
        <v>771</v>
      </c>
    </row>
    <row r="7671" spans="11:16">
      <c r="K7671" s="339">
        <v>53357</v>
      </c>
      <c r="L7671" s="171" t="s">
        <v>835</v>
      </c>
      <c r="N7671" s="171" t="s">
        <v>772</v>
      </c>
      <c r="O7671" s="171" t="s">
        <v>770</v>
      </c>
      <c r="P7671" s="171" t="s">
        <v>771</v>
      </c>
    </row>
    <row r="7672" spans="11:16">
      <c r="K7672" s="339">
        <v>53358</v>
      </c>
      <c r="L7672" s="171" t="s">
        <v>836</v>
      </c>
      <c r="N7672" s="171" t="s">
        <v>772</v>
      </c>
      <c r="O7672" s="171" t="s">
        <v>770</v>
      </c>
      <c r="P7672" s="171" t="s">
        <v>771</v>
      </c>
    </row>
    <row r="7673" spans="11:16">
      <c r="K7673" s="339">
        <v>53359</v>
      </c>
      <c r="L7673" s="171" t="s">
        <v>837</v>
      </c>
      <c r="N7673" s="171" t="s">
        <v>772</v>
      </c>
      <c r="O7673" s="171" t="s">
        <v>770</v>
      </c>
      <c r="P7673" s="171" t="s">
        <v>771</v>
      </c>
    </row>
    <row r="7674" spans="11:16">
      <c r="K7674" s="339">
        <v>53360</v>
      </c>
      <c r="L7674" s="171" t="s">
        <v>838</v>
      </c>
      <c r="N7674" s="171" t="s">
        <v>772</v>
      </c>
      <c r="O7674" s="171" t="s">
        <v>770</v>
      </c>
      <c r="P7674" s="171" t="s">
        <v>771</v>
      </c>
    </row>
    <row r="7675" spans="11:16">
      <c r="K7675" s="339">
        <v>53361</v>
      </c>
      <c r="L7675" s="171" t="s">
        <v>839</v>
      </c>
      <c r="N7675" s="171" t="s">
        <v>772</v>
      </c>
      <c r="O7675" s="171" t="s">
        <v>770</v>
      </c>
      <c r="P7675" s="171" t="s">
        <v>771</v>
      </c>
    </row>
    <row r="7676" spans="11:16">
      <c r="K7676" s="339">
        <v>53362</v>
      </c>
      <c r="L7676" s="171" t="s">
        <v>840</v>
      </c>
      <c r="N7676" s="171" t="s">
        <v>772</v>
      </c>
      <c r="O7676" s="171" t="s">
        <v>770</v>
      </c>
      <c r="P7676" s="171" t="s">
        <v>771</v>
      </c>
    </row>
    <row r="7677" spans="11:16">
      <c r="K7677" s="339">
        <v>53363</v>
      </c>
      <c r="L7677" s="171" t="s">
        <v>833</v>
      </c>
      <c r="N7677" s="171" t="s">
        <v>771</v>
      </c>
      <c r="O7677" s="171" t="s">
        <v>772</v>
      </c>
      <c r="P7677" s="171" t="s">
        <v>770</v>
      </c>
    </row>
    <row r="7678" spans="11:16">
      <c r="K7678" s="339">
        <v>53364</v>
      </c>
      <c r="L7678" s="171" t="s">
        <v>835</v>
      </c>
      <c r="N7678" s="171" t="s">
        <v>771</v>
      </c>
      <c r="O7678" s="171" t="s">
        <v>772</v>
      </c>
      <c r="P7678" s="171" t="s">
        <v>770</v>
      </c>
    </row>
    <row r="7679" spans="11:16">
      <c r="K7679" s="339">
        <v>53365</v>
      </c>
      <c r="L7679" s="171" t="s">
        <v>836</v>
      </c>
      <c r="N7679" s="171" t="s">
        <v>771</v>
      </c>
      <c r="O7679" s="171" t="s">
        <v>772</v>
      </c>
      <c r="P7679" s="171" t="s">
        <v>770</v>
      </c>
    </row>
    <row r="7680" spans="11:16">
      <c r="K7680" s="339">
        <v>53366</v>
      </c>
      <c r="L7680" s="171" t="s">
        <v>837</v>
      </c>
      <c r="N7680" s="171" t="s">
        <v>771</v>
      </c>
      <c r="O7680" s="171" t="s">
        <v>772</v>
      </c>
      <c r="P7680" s="171" t="s">
        <v>770</v>
      </c>
    </row>
    <row r="7681" spans="11:16">
      <c r="K7681" s="339">
        <v>53367</v>
      </c>
      <c r="L7681" s="171" t="s">
        <v>838</v>
      </c>
      <c r="N7681" s="171" t="s">
        <v>771</v>
      </c>
      <c r="O7681" s="171" t="s">
        <v>772</v>
      </c>
      <c r="P7681" s="171" t="s">
        <v>770</v>
      </c>
    </row>
    <row r="7682" spans="11:16">
      <c r="K7682" s="339">
        <v>53368</v>
      </c>
      <c r="L7682" s="171" t="s">
        <v>839</v>
      </c>
      <c r="N7682" s="171" t="s">
        <v>771</v>
      </c>
      <c r="O7682" s="171" t="s">
        <v>772</v>
      </c>
      <c r="P7682" s="171" t="s">
        <v>770</v>
      </c>
    </row>
    <row r="7683" spans="11:16">
      <c r="K7683" s="339">
        <v>53369</v>
      </c>
      <c r="L7683" s="171" t="s">
        <v>840</v>
      </c>
      <c r="N7683" s="171" t="s">
        <v>771</v>
      </c>
      <c r="O7683" s="171" t="s">
        <v>772</v>
      </c>
      <c r="P7683" s="171" t="s">
        <v>770</v>
      </c>
    </row>
    <row r="7684" spans="11:16">
      <c r="K7684" s="339">
        <v>53370</v>
      </c>
      <c r="L7684" s="171" t="s">
        <v>833</v>
      </c>
      <c r="N7684" s="171" t="s">
        <v>770</v>
      </c>
      <c r="O7684" s="171" t="s">
        <v>771</v>
      </c>
      <c r="P7684" s="171" t="s">
        <v>772</v>
      </c>
    </row>
    <row r="7685" spans="11:16">
      <c r="K7685" s="339">
        <v>53371</v>
      </c>
      <c r="L7685" s="171" t="s">
        <v>835</v>
      </c>
      <c r="N7685" s="171" t="s">
        <v>770</v>
      </c>
      <c r="O7685" s="171" t="s">
        <v>771</v>
      </c>
      <c r="P7685" s="171" t="s">
        <v>772</v>
      </c>
    </row>
    <row r="7686" spans="11:16">
      <c r="K7686" s="339">
        <v>53372</v>
      </c>
      <c r="L7686" s="171" t="s">
        <v>836</v>
      </c>
      <c r="N7686" s="171" t="s">
        <v>770</v>
      </c>
      <c r="O7686" s="171" t="s">
        <v>771</v>
      </c>
      <c r="P7686" s="171" t="s">
        <v>772</v>
      </c>
    </row>
    <row r="7687" spans="11:16">
      <c r="K7687" s="339">
        <v>53373</v>
      </c>
      <c r="L7687" s="171" t="s">
        <v>837</v>
      </c>
      <c r="N7687" s="171" t="s">
        <v>770</v>
      </c>
      <c r="O7687" s="171" t="s">
        <v>771</v>
      </c>
      <c r="P7687" s="171" t="s">
        <v>772</v>
      </c>
    </row>
    <row r="7688" spans="11:16">
      <c r="K7688" s="339">
        <v>53374</v>
      </c>
      <c r="L7688" s="171" t="s">
        <v>838</v>
      </c>
      <c r="N7688" s="171" t="s">
        <v>770</v>
      </c>
      <c r="O7688" s="171" t="s">
        <v>771</v>
      </c>
      <c r="P7688" s="171" t="s">
        <v>772</v>
      </c>
    </row>
    <row r="7689" spans="11:16">
      <c r="K7689" s="339">
        <v>53375</v>
      </c>
      <c r="L7689" s="171" t="s">
        <v>839</v>
      </c>
      <c r="N7689" s="171" t="s">
        <v>770</v>
      </c>
      <c r="O7689" s="171" t="s">
        <v>771</v>
      </c>
      <c r="P7689" s="171" t="s">
        <v>772</v>
      </c>
    </row>
    <row r="7690" spans="11:16">
      <c r="K7690" s="339">
        <v>53376</v>
      </c>
      <c r="L7690" s="171" t="s">
        <v>840</v>
      </c>
      <c r="N7690" s="171" t="s">
        <v>770</v>
      </c>
      <c r="O7690" s="171" t="s">
        <v>771</v>
      </c>
      <c r="P7690" s="171" t="s">
        <v>772</v>
      </c>
    </row>
    <row r="7691" spans="11:16">
      <c r="K7691" s="339">
        <v>53377</v>
      </c>
      <c r="L7691" s="171" t="s">
        <v>833</v>
      </c>
      <c r="N7691" s="171" t="s">
        <v>772</v>
      </c>
      <c r="O7691" s="171" t="s">
        <v>770</v>
      </c>
      <c r="P7691" s="171" t="s">
        <v>771</v>
      </c>
    </row>
    <row r="7692" spans="11:16">
      <c r="K7692" s="339">
        <v>53378</v>
      </c>
      <c r="L7692" s="171" t="s">
        <v>835</v>
      </c>
      <c r="N7692" s="171" t="s">
        <v>772</v>
      </c>
      <c r="O7692" s="171" t="s">
        <v>770</v>
      </c>
      <c r="P7692" s="171" t="s">
        <v>771</v>
      </c>
    </row>
    <row r="7693" spans="11:16">
      <c r="K7693" s="339">
        <v>53379</v>
      </c>
      <c r="L7693" s="171" t="s">
        <v>836</v>
      </c>
      <c r="N7693" s="171" t="s">
        <v>772</v>
      </c>
      <c r="O7693" s="171" t="s">
        <v>770</v>
      </c>
      <c r="P7693" s="171" t="s">
        <v>771</v>
      </c>
    </row>
    <row r="7694" spans="11:16">
      <c r="K7694" s="339">
        <v>53380</v>
      </c>
      <c r="L7694" s="171" t="s">
        <v>837</v>
      </c>
      <c r="N7694" s="171" t="s">
        <v>772</v>
      </c>
      <c r="O7694" s="171" t="s">
        <v>770</v>
      </c>
      <c r="P7694" s="171" t="s">
        <v>771</v>
      </c>
    </row>
    <row r="7695" spans="11:16">
      <c r="K7695" s="339">
        <v>53381</v>
      </c>
      <c r="L7695" s="171" t="s">
        <v>838</v>
      </c>
      <c r="N7695" s="171" t="s">
        <v>772</v>
      </c>
      <c r="O7695" s="171" t="s">
        <v>770</v>
      </c>
      <c r="P7695" s="171" t="s">
        <v>771</v>
      </c>
    </row>
    <row r="7696" spans="11:16">
      <c r="K7696" s="339">
        <v>53382</v>
      </c>
      <c r="L7696" s="171" t="s">
        <v>839</v>
      </c>
      <c r="N7696" s="171" t="s">
        <v>772</v>
      </c>
      <c r="O7696" s="171" t="s">
        <v>770</v>
      </c>
      <c r="P7696" s="171" t="s">
        <v>771</v>
      </c>
    </row>
    <row r="7697" spans="11:16">
      <c r="K7697" s="339">
        <v>53383</v>
      </c>
      <c r="L7697" s="171" t="s">
        <v>840</v>
      </c>
      <c r="N7697" s="171" t="s">
        <v>772</v>
      </c>
      <c r="O7697" s="171" t="s">
        <v>770</v>
      </c>
      <c r="P7697" s="171" t="s">
        <v>771</v>
      </c>
    </row>
    <row r="7698" spans="11:16">
      <c r="K7698" s="339">
        <v>53384</v>
      </c>
      <c r="L7698" s="171" t="s">
        <v>833</v>
      </c>
      <c r="N7698" s="171" t="s">
        <v>771</v>
      </c>
      <c r="O7698" s="171" t="s">
        <v>772</v>
      </c>
      <c r="P7698" s="171" t="s">
        <v>770</v>
      </c>
    </row>
    <row r="7699" spans="11:16">
      <c r="K7699" s="339">
        <v>53385</v>
      </c>
      <c r="L7699" s="171" t="s">
        <v>835</v>
      </c>
      <c r="N7699" s="171" t="s">
        <v>771</v>
      </c>
      <c r="O7699" s="171" t="s">
        <v>772</v>
      </c>
      <c r="P7699" s="171" t="s">
        <v>770</v>
      </c>
    </row>
    <row r="7700" spans="11:16">
      <c r="K7700" s="339">
        <v>53386</v>
      </c>
      <c r="L7700" s="171" t="s">
        <v>836</v>
      </c>
      <c r="N7700" s="171" t="s">
        <v>771</v>
      </c>
      <c r="O7700" s="171" t="s">
        <v>772</v>
      </c>
      <c r="P7700" s="171" t="s">
        <v>770</v>
      </c>
    </row>
    <row r="7701" spans="11:16">
      <c r="K7701" s="339">
        <v>53387</v>
      </c>
      <c r="L7701" s="171" t="s">
        <v>837</v>
      </c>
      <c r="N7701" s="171" t="s">
        <v>771</v>
      </c>
      <c r="O7701" s="171" t="s">
        <v>772</v>
      </c>
      <c r="P7701" s="171" t="s">
        <v>770</v>
      </c>
    </row>
    <row r="7702" spans="11:16">
      <c r="K7702" s="339">
        <v>53388</v>
      </c>
      <c r="L7702" s="171" t="s">
        <v>838</v>
      </c>
      <c r="N7702" s="171" t="s">
        <v>771</v>
      </c>
      <c r="O7702" s="171" t="s">
        <v>772</v>
      </c>
      <c r="P7702" s="171" t="s">
        <v>770</v>
      </c>
    </row>
    <row r="7703" spans="11:16">
      <c r="K7703" s="339">
        <v>53389</v>
      </c>
      <c r="L7703" s="171" t="s">
        <v>839</v>
      </c>
      <c r="N7703" s="171" t="s">
        <v>771</v>
      </c>
      <c r="O7703" s="171" t="s">
        <v>772</v>
      </c>
      <c r="P7703" s="171" t="s">
        <v>770</v>
      </c>
    </row>
    <row r="7704" spans="11:16">
      <c r="K7704" s="339">
        <v>53390</v>
      </c>
      <c r="L7704" s="171" t="s">
        <v>840</v>
      </c>
      <c r="N7704" s="171" t="s">
        <v>771</v>
      </c>
      <c r="O7704" s="171" t="s">
        <v>772</v>
      </c>
      <c r="P7704" s="171" t="s">
        <v>770</v>
      </c>
    </row>
    <row r="7705" spans="11:16">
      <c r="K7705" s="339">
        <v>53391</v>
      </c>
      <c r="L7705" s="171" t="s">
        <v>833</v>
      </c>
      <c r="N7705" s="171" t="s">
        <v>770</v>
      </c>
      <c r="O7705" s="171" t="s">
        <v>771</v>
      </c>
      <c r="P7705" s="171" t="s">
        <v>772</v>
      </c>
    </row>
    <row r="7706" spans="11:16">
      <c r="K7706" s="339">
        <v>53392</v>
      </c>
      <c r="L7706" s="171" t="s">
        <v>835</v>
      </c>
      <c r="N7706" s="171" t="s">
        <v>770</v>
      </c>
      <c r="O7706" s="171" t="s">
        <v>771</v>
      </c>
      <c r="P7706" s="171" t="s">
        <v>772</v>
      </c>
    </row>
    <row r="7707" spans="11:16">
      <c r="K7707" s="339">
        <v>53393</v>
      </c>
      <c r="L7707" s="171" t="s">
        <v>836</v>
      </c>
      <c r="N7707" s="171" t="s">
        <v>770</v>
      </c>
      <c r="O7707" s="171" t="s">
        <v>771</v>
      </c>
      <c r="P7707" s="171" t="s">
        <v>772</v>
      </c>
    </row>
    <row r="7708" spans="11:16">
      <c r="K7708" s="339">
        <v>53394</v>
      </c>
      <c r="L7708" s="171" t="s">
        <v>837</v>
      </c>
      <c r="N7708" s="171" t="s">
        <v>770</v>
      </c>
      <c r="O7708" s="171" t="s">
        <v>771</v>
      </c>
      <c r="P7708" s="171" t="s">
        <v>772</v>
      </c>
    </row>
    <row r="7709" spans="11:16">
      <c r="K7709" s="339">
        <v>53395</v>
      </c>
      <c r="L7709" s="171" t="s">
        <v>838</v>
      </c>
      <c r="N7709" s="171" t="s">
        <v>770</v>
      </c>
      <c r="O7709" s="171" t="s">
        <v>771</v>
      </c>
      <c r="P7709" s="171" t="s">
        <v>772</v>
      </c>
    </row>
    <row r="7710" spans="11:16">
      <c r="K7710" s="339">
        <v>53396</v>
      </c>
      <c r="L7710" s="171" t="s">
        <v>839</v>
      </c>
      <c r="N7710" s="171" t="s">
        <v>770</v>
      </c>
      <c r="O7710" s="171" t="s">
        <v>771</v>
      </c>
      <c r="P7710" s="171" t="s">
        <v>772</v>
      </c>
    </row>
    <row r="7711" spans="11:16">
      <c r="K7711" s="339">
        <v>53397</v>
      </c>
      <c r="L7711" s="171" t="s">
        <v>840</v>
      </c>
      <c r="N7711" s="171" t="s">
        <v>770</v>
      </c>
      <c r="O7711" s="171" t="s">
        <v>771</v>
      </c>
      <c r="P7711" s="171" t="s">
        <v>772</v>
      </c>
    </row>
    <row r="7712" spans="11:16">
      <c r="K7712" s="339">
        <v>53398</v>
      </c>
      <c r="L7712" s="171" t="s">
        <v>833</v>
      </c>
      <c r="N7712" s="171" t="s">
        <v>772</v>
      </c>
      <c r="O7712" s="171" t="s">
        <v>770</v>
      </c>
      <c r="P7712" s="171" t="s">
        <v>771</v>
      </c>
    </row>
    <row r="7713" spans="11:16">
      <c r="K7713" s="339">
        <v>53399</v>
      </c>
      <c r="L7713" s="171" t="s">
        <v>835</v>
      </c>
      <c r="N7713" s="171" t="s">
        <v>772</v>
      </c>
      <c r="O7713" s="171" t="s">
        <v>770</v>
      </c>
      <c r="P7713" s="171" t="s">
        <v>771</v>
      </c>
    </row>
    <row r="7714" spans="11:16">
      <c r="K7714" s="339">
        <v>53400</v>
      </c>
      <c r="L7714" s="171" t="s">
        <v>836</v>
      </c>
      <c r="N7714" s="171" t="s">
        <v>772</v>
      </c>
      <c r="O7714" s="171" t="s">
        <v>770</v>
      </c>
      <c r="P7714" s="171" t="s">
        <v>771</v>
      </c>
    </row>
    <row r="7715" spans="11:16">
      <c r="K7715" s="339">
        <v>53401</v>
      </c>
      <c r="L7715" s="171" t="s">
        <v>837</v>
      </c>
      <c r="N7715" s="171" t="s">
        <v>772</v>
      </c>
      <c r="O7715" s="171" t="s">
        <v>770</v>
      </c>
      <c r="P7715" s="171" t="s">
        <v>771</v>
      </c>
    </row>
    <row r="7716" spans="11:16">
      <c r="K7716" s="339">
        <v>53402</v>
      </c>
      <c r="L7716" s="171" t="s">
        <v>838</v>
      </c>
      <c r="N7716" s="171" t="s">
        <v>772</v>
      </c>
      <c r="O7716" s="171" t="s">
        <v>770</v>
      </c>
      <c r="P7716" s="171" t="s">
        <v>771</v>
      </c>
    </row>
    <row r="7717" spans="11:16">
      <c r="K7717" s="339">
        <v>53403</v>
      </c>
      <c r="L7717" s="171" t="s">
        <v>839</v>
      </c>
      <c r="N7717" s="171" t="s">
        <v>772</v>
      </c>
      <c r="O7717" s="171" t="s">
        <v>770</v>
      </c>
      <c r="P7717" s="171" t="s">
        <v>771</v>
      </c>
    </row>
    <row r="7718" spans="11:16">
      <c r="K7718" s="339">
        <v>53404</v>
      </c>
      <c r="L7718" s="171" t="s">
        <v>840</v>
      </c>
      <c r="N7718" s="171" t="s">
        <v>772</v>
      </c>
      <c r="O7718" s="171" t="s">
        <v>770</v>
      </c>
      <c r="P7718" s="171" t="s">
        <v>771</v>
      </c>
    </row>
    <row r="7719" spans="11:16">
      <c r="K7719" s="339">
        <v>53405</v>
      </c>
      <c r="L7719" s="171" t="s">
        <v>833</v>
      </c>
      <c r="N7719" s="171" t="s">
        <v>771</v>
      </c>
      <c r="O7719" s="171" t="s">
        <v>772</v>
      </c>
      <c r="P7719" s="171" t="s">
        <v>770</v>
      </c>
    </row>
    <row r="7720" spans="11:16">
      <c r="K7720" s="339">
        <v>53406</v>
      </c>
      <c r="L7720" s="171" t="s">
        <v>835</v>
      </c>
      <c r="N7720" s="171" t="s">
        <v>771</v>
      </c>
      <c r="O7720" s="171" t="s">
        <v>772</v>
      </c>
      <c r="P7720" s="171" t="s">
        <v>770</v>
      </c>
    </row>
    <row r="7721" spans="11:16">
      <c r="K7721" s="339">
        <v>53407</v>
      </c>
      <c r="L7721" s="171" t="s">
        <v>836</v>
      </c>
      <c r="N7721" s="171" t="s">
        <v>771</v>
      </c>
      <c r="O7721" s="171" t="s">
        <v>772</v>
      </c>
      <c r="P7721" s="171" t="s">
        <v>770</v>
      </c>
    </row>
    <row r="7722" spans="11:16">
      <c r="K7722" s="339">
        <v>53408</v>
      </c>
      <c r="L7722" s="171" t="s">
        <v>837</v>
      </c>
      <c r="N7722" s="171" t="s">
        <v>771</v>
      </c>
      <c r="O7722" s="171" t="s">
        <v>772</v>
      </c>
      <c r="P7722" s="171" t="s">
        <v>770</v>
      </c>
    </row>
    <row r="7723" spans="11:16">
      <c r="K7723" s="339">
        <v>53409</v>
      </c>
      <c r="L7723" s="171" t="s">
        <v>838</v>
      </c>
      <c r="N7723" s="171" t="s">
        <v>771</v>
      </c>
      <c r="O7723" s="171" t="s">
        <v>772</v>
      </c>
      <c r="P7723" s="171" t="s">
        <v>770</v>
      </c>
    </row>
    <row r="7724" spans="11:16">
      <c r="K7724" s="339">
        <v>53410</v>
      </c>
      <c r="L7724" s="171" t="s">
        <v>839</v>
      </c>
      <c r="N7724" s="171" t="s">
        <v>771</v>
      </c>
      <c r="O7724" s="171" t="s">
        <v>772</v>
      </c>
      <c r="P7724" s="171" t="s">
        <v>770</v>
      </c>
    </row>
    <row r="7725" spans="11:16">
      <c r="K7725" s="339">
        <v>53411</v>
      </c>
      <c r="L7725" s="171" t="s">
        <v>840</v>
      </c>
      <c r="N7725" s="171" t="s">
        <v>771</v>
      </c>
      <c r="O7725" s="171" t="s">
        <v>772</v>
      </c>
      <c r="P7725" s="171" t="s">
        <v>770</v>
      </c>
    </row>
    <row r="7726" spans="11:16">
      <c r="K7726" s="339">
        <v>53412</v>
      </c>
      <c r="L7726" s="171" t="s">
        <v>833</v>
      </c>
      <c r="N7726" s="171" t="s">
        <v>770</v>
      </c>
      <c r="O7726" s="171" t="s">
        <v>771</v>
      </c>
      <c r="P7726" s="171" t="s">
        <v>772</v>
      </c>
    </row>
    <row r="7727" spans="11:16">
      <c r="K7727" s="339">
        <v>53413</v>
      </c>
      <c r="L7727" s="171" t="s">
        <v>835</v>
      </c>
      <c r="N7727" s="171" t="s">
        <v>770</v>
      </c>
      <c r="O7727" s="171" t="s">
        <v>771</v>
      </c>
      <c r="P7727" s="171" t="s">
        <v>772</v>
      </c>
    </row>
    <row r="7728" spans="11:16">
      <c r="K7728" s="339">
        <v>53414</v>
      </c>
      <c r="L7728" s="171" t="s">
        <v>836</v>
      </c>
      <c r="N7728" s="171" t="s">
        <v>770</v>
      </c>
      <c r="O7728" s="171" t="s">
        <v>771</v>
      </c>
      <c r="P7728" s="171" t="s">
        <v>772</v>
      </c>
    </row>
    <row r="7729" spans="11:16">
      <c r="K7729" s="339">
        <v>53415</v>
      </c>
      <c r="L7729" s="171" t="s">
        <v>837</v>
      </c>
      <c r="N7729" s="171" t="s">
        <v>770</v>
      </c>
      <c r="O7729" s="171" t="s">
        <v>771</v>
      </c>
      <c r="P7729" s="171" t="s">
        <v>772</v>
      </c>
    </row>
    <row r="7730" spans="11:16">
      <c r="K7730" s="339">
        <v>53416</v>
      </c>
      <c r="L7730" s="171" t="s">
        <v>838</v>
      </c>
      <c r="N7730" s="171" t="s">
        <v>770</v>
      </c>
      <c r="O7730" s="171" t="s">
        <v>771</v>
      </c>
      <c r="P7730" s="171" t="s">
        <v>772</v>
      </c>
    </row>
    <row r="7731" spans="11:16">
      <c r="K7731" s="339">
        <v>53417</v>
      </c>
      <c r="L7731" s="171" t="s">
        <v>839</v>
      </c>
      <c r="N7731" s="171" t="s">
        <v>770</v>
      </c>
      <c r="O7731" s="171" t="s">
        <v>771</v>
      </c>
      <c r="P7731" s="171" t="s">
        <v>772</v>
      </c>
    </row>
    <row r="7732" spans="11:16">
      <c r="K7732" s="339">
        <v>53418</v>
      </c>
      <c r="L7732" s="171" t="s">
        <v>840</v>
      </c>
      <c r="N7732" s="171" t="s">
        <v>770</v>
      </c>
      <c r="O7732" s="171" t="s">
        <v>771</v>
      </c>
      <c r="P7732" s="171" t="s">
        <v>772</v>
      </c>
    </row>
    <row r="7733" spans="11:16">
      <c r="K7733" s="339">
        <v>53419</v>
      </c>
      <c r="L7733" s="171" t="s">
        <v>833</v>
      </c>
      <c r="N7733" s="171" t="s">
        <v>772</v>
      </c>
      <c r="O7733" s="171" t="s">
        <v>770</v>
      </c>
      <c r="P7733" s="171" t="s">
        <v>771</v>
      </c>
    </row>
    <row r="7734" spans="11:16">
      <c r="K7734" s="339">
        <v>53420</v>
      </c>
      <c r="L7734" s="171" t="s">
        <v>835</v>
      </c>
      <c r="N7734" s="171" t="s">
        <v>772</v>
      </c>
      <c r="O7734" s="171" t="s">
        <v>770</v>
      </c>
      <c r="P7734" s="171" t="s">
        <v>771</v>
      </c>
    </row>
    <row r="7735" spans="11:16">
      <c r="K7735" s="339">
        <v>53421</v>
      </c>
      <c r="L7735" s="171" t="s">
        <v>836</v>
      </c>
      <c r="N7735" s="171" t="s">
        <v>772</v>
      </c>
      <c r="O7735" s="171" t="s">
        <v>770</v>
      </c>
      <c r="P7735" s="171" t="s">
        <v>771</v>
      </c>
    </row>
    <row r="7736" spans="11:16">
      <c r="K7736" s="339">
        <v>53422</v>
      </c>
      <c r="L7736" s="171" t="s">
        <v>837</v>
      </c>
      <c r="N7736" s="171" t="s">
        <v>772</v>
      </c>
      <c r="O7736" s="171" t="s">
        <v>770</v>
      </c>
      <c r="P7736" s="171" t="s">
        <v>771</v>
      </c>
    </row>
    <row r="7737" spans="11:16">
      <c r="K7737" s="339">
        <v>53423</v>
      </c>
      <c r="L7737" s="171" t="s">
        <v>838</v>
      </c>
      <c r="N7737" s="171" t="s">
        <v>772</v>
      </c>
      <c r="O7737" s="171" t="s">
        <v>770</v>
      </c>
      <c r="P7737" s="171" t="s">
        <v>771</v>
      </c>
    </row>
    <row r="7738" spans="11:16">
      <c r="K7738" s="339">
        <v>53424</v>
      </c>
      <c r="L7738" s="171" t="s">
        <v>839</v>
      </c>
      <c r="N7738" s="171" t="s">
        <v>772</v>
      </c>
      <c r="O7738" s="171" t="s">
        <v>770</v>
      </c>
      <c r="P7738" s="171" t="s">
        <v>771</v>
      </c>
    </row>
    <row r="7739" spans="11:16">
      <c r="K7739" s="339">
        <v>53425</v>
      </c>
      <c r="L7739" s="171" t="s">
        <v>840</v>
      </c>
      <c r="N7739" s="171" t="s">
        <v>772</v>
      </c>
      <c r="O7739" s="171" t="s">
        <v>770</v>
      </c>
      <c r="P7739" s="171" t="s">
        <v>771</v>
      </c>
    </row>
    <row r="7740" spans="11:16">
      <c r="K7740" s="339">
        <v>53426</v>
      </c>
      <c r="L7740" s="171" t="s">
        <v>833</v>
      </c>
      <c r="N7740" s="171" t="s">
        <v>771</v>
      </c>
      <c r="O7740" s="171" t="s">
        <v>772</v>
      </c>
      <c r="P7740" s="171" t="s">
        <v>770</v>
      </c>
    </row>
    <row r="7741" spans="11:16">
      <c r="K7741" s="339">
        <v>53427</v>
      </c>
      <c r="L7741" s="171" t="s">
        <v>835</v>
      </c>
      <c r="N7741" s="171" t="s">
        <v>771</v>
      </c>
      <c r="O7741" s="171" t="s">
        <v>772</v>
      </c>
      <c r="P7741" s="171" t="s">
        <v>770</v>
      </c>
    </row>
    <row r="7742" spans="11:16">
      <c r="K7742" s="339">
        <v>53428</v>
      </c>
      <c r="L7742" s="171" t="s">
        <v>836</v>
      </c>
      <c r="N7742" s="171" t="s">
        <v>771</v>
      </c>
      <c r="O7742" s="171" t="s">
        <v>772</v>
      </c>
      <c r="P7742" s="171" t="s">
        <v>770</v>
      </c>
    </row>
    <row r="7743" spans="11:16">
      <c r="K7743" s="339">
        <v>53429</v>
      </c>
      <c r="L7743" s="171" t="s">
        <v>837</v>
      </c>
      <c r="N7743" s="171" t="s">
        <v>771</v>
      </c>
      <c r="O7743" s="171" t="s">
        <v>772</v>
      </c>
      <c r="P7743" s="171" t="s">
        <v>770</v>
      </c>
    </row>
    <row r="7744" spans="11:16">
      <c r="K7744" s="339">
        <v>53430</v>
      </c>
      <c r="L7744" s="171" t="s">
        <v>838</v>
      </c>
      <c r="N7744" s="171" t="s">
        <v>771</v>
      </c>
      <c r="O7744" s="171" t="s">
        <v>772</v>
      </c>
      <c r="P7744" s="171" t="s">
        <v>770</v>
      </c>
    </row>
    <row r="7745" spans="11:16">
      <c r="K7745" s="339">
        <v>53431</v>
      </c>
      <c r="L7745" s="171" t="s">
        <v>839</v>
      </c>
      <c r="N7745" s="171" t="s">
        <v>771</v>
      </c>
      <c r="O7745" s="171" t="s">
        <v>772</v>
      </c>
      <c r="P7745" s="171" t="s">
        <v>770</v>
      </c>
    </row>
    <row r="7746" spans="11:16">
      <c r="K7746" s="339">
        <v>53432</v>
      </c>
      <c r="L7746" s="171" t="s">
        <v>840</v>
      </c>
      <c r="N7746" s="171" t="s">
        <v>771</v>
      </c>
      <c r="O7746" s="171" t="s">
        <v>772</v>
      </c>
      <c r="P7746" s="171" t="s">
        <v>770</v>
      </c>
    </row>
    <row r="7747" spans="11:16">
      <c r="K7747" s="339">
        <v>53433</v>
      </c>
      <c r="L7747" s="171" t="s">
        <v>833</v>
      </c>
      <c r="N7747" s="171" t="s">
        <v>770</v>
      </c>
      <c r="O7747" s="171" t="s">
        <v>771</v>
      </c>
      <c r="P7747" s="171" t="s">
        <v>772</v>
      </c>
    </row>
    <row r="7748" spans="11:16">
      <c r="K7748" s="339">
        <v>53434</v>
      </c>
      <c r="L7748" s="171" t="s">
        <v>835</v>
      </c>
      <c r="N7748" s="171" t="s">
        <v>770</v>
      </c>
      <c r="O7748" s="171" t="s">
        <v>771</v>
      </c>
      <c r="P7748" s="171" t="s">
        <v>772</v>
      </c>
    </row>
    <row r="7749" spans="11:16">
      <c r="K7749" s="339">
        <v>53435</v>
      </c>
      <c r="L7749" s="171" t="s">
        <v>836</v>
      </c>
      <c r="N7749" s="171" t="s">
        <v>770</v>
      </c>
      <c r="O7749" s="171" t="s">
        <v>771</v>
      </c>
      <c r="P7749" s="171" t="s">
        <v>772</v>
      </c>
    </row>
    <row r="7750" spans="11:16">
      <c r="K7750" s="339">
        <v>53436</v>
      </c>
      <c r="L7750" s="171" t="s">
        <v>837</v>
      </c>
      <c r="N7750" s="171" t="s">
        <v>770</v>
      </c>
      <c r="O7750" s="171" t="s">
        <v>771</v>
      </c>
      <c r="P7750" s="171" t="s">
        <v>772</v>
      </c>
    </row>
    <row r="7751" spans="11:16">
      <c r="K7751" s="339">
        <v>53437</v>
      </c>
      <c r="L7751" s="171" t="s">
        <v>838</v>
      </c>
      <c r="N7751" s="171" t="s">
        <v>770</v>
      </c>
      <c r="O7751" s="171" t="s">
        <v>771</v>
      </c>
      <c r="P7751" s="171" t="s">
        <v>772</v>
      </c>
    </row>
    <row r="7752" spans="11:16">
      <c r="K7752" s="339">
        <v>53438</v>
      </c>
      <c r="L7752" s="171" t="s">
        <v>839</v>
      </c>
      <c r="N7752" s="171" t="s">
        <v>770</v>
      </c>
      <c r="O7752" s="171" t="s">
        <v>771</v>
      </c>
      <c r="P7752" s="171" t="s">
        <v>772</v>
      </c>
    </row>
    <row r="7753" spans="11:16">
      <c r="K7753" s="339">
        <v>53439</v>
      </c>
      <c r="L7753" s="171" t="s">
        <v>840</v>
      </c>
      <c r="N7753" s="171" t="s">
        <v>770</v>
      </c>
      <c r="O7753" s="171" t="s">
        <v>771</v>
      </c>
      <c r="P7753" s="171" t="s">
        <v>772</v>
      </c>
    </row>
    <row r="7754" spans="11:16">
      <c r="K7754" s="339">
        <v>53440</v>
      </c>
      <c r="L7754" s="171" t="s">
        <v>833</v>
      </c>
      <c r="N7754" s="171" t="s">
        <v>772</v>
      </c>
      <c r="O7754" s="171" t="s">
        <v>770</v>
      </c>
      <c r="P7754" s="171" t="s">
        <v>771</v>
      </c>
    </row>
    <row r="7755" spans="11:16">
      <c r="K7755" s="339">
        <v>53441</v>
      </c>
      <c r="L7755" s="171" t="s">
        <v>835</v>
      </c>
      <c r="N7755" s="171" t="s">
        <v>772</v>
      </c>
      <c r="O7755" s="171" t="s">
        <v>770</v>
      </c>
      <c r="P7755" s="171" t="s">
        <v>771</v>
      </c>
    </row>
    <row r="7756" spans="11:16">
      <c r="K7756" s="339">
        <v>53442</v>
      </c>
      <c r="L7756" s="171" t="s">
        <v>836</v>
      </c>
      <c r="N7756" s="171" t="s">
        <v>772</v>
      </c>
      <c r="O7756" s="171" t="s">
        <v>770</v>
      </c>
      <c r="P7756" s="171" t="s">
        <v>771</v>
      </c>
    </row>
    <row r="7757" spans="11:16">
      <c r="K7757" s="339">
        <v>53443</v>
      </c>
      <c r="L7757" s="171" t="s">
        <v>837</v>
      </c>
      <c r="N7757" s="171" t="s">
        <v>772</v>
      </c>
      <c r="O7757" s="171" t="s">
        <v>770</v>
      </c>
      <c r="P7757" s="171" t="s">
        <v>771</v>
      </c>
    </row>
    <row r="7758" spans="11:16">
      <c r="K7758" s="339">
        <v>53444</v>
      </c>
      <c r="L7758" s="171" t="s">
        <v>838</v>
      </c>
      <c r="N7758" s="171" t="s">
        <v>772</v>
      </c>
      <c r="O7758" s="171" t="s">
        <v>770</v>
      </c>
      <c r="P7758" s="171" t="s">
        <v>771</v>
      </c>
    </row>
    <row r="7759" spans="11:16">
      <c r="K7759" s="339">
        <v>53445</v>
      </c>
      <c r="L7759" s="171" t="s">
        <v>839</v>
      </c>
      <c r="N7759" s="171" t="s">
        <v>772</v>
      </c>
      <c r="O7759" s="171" t="s">
        <v>770</v>
      </c>
      <c r="P7759" s="171" t="s">
        <v>771</v>
      </c>
    </row>
    <row r="7760" spans="11:16">
      <c r="K7760" s="339">
        <v>53446</v>
      </c>
      <c r="L7760" s="171" t="s">
        <v>840</v>
      </c>
      <c r="N7760" s="171" t="s">
        <v>772</v>
      </c>
      <c r="O7760" s="171" t="s">
        <v>770</v>
      </c>
      <c r="P7760" s="171" t="s">
        <v>771</v>
      </c>
    </row>
    <row r="7761" spans="11:16">
      <c r="K7761" s="339">
        <v>53447</v>
      </c>
      <c r="L7761" s="171" t="s">
        <v>833</v>
      </c>
      <c r="N7761" s="171" t="s">
        <v>771</v>
      </c>
      <c r="O7761" s="171" t="s">
        <v>772</v>
      </c>
      <c r="P7761" s="171" t="s">
        <v>770</v>
      </c>
    </row>
    <row r="7762" spans="11:16">
      <c r="K7762" s="339">
        <v>53448</v>
      </c>
      <c r="L7762" s="171" t="s">
        <v>835</v>
      </c>
      <c r="N7762" s="171" t="s">
        <v>771</v>
      </c>
      <c r="O7762" s="171" t="s">
        <v>772</v>
      </c>
      <c r="P7762" s="171" t="s">
        <v>770</v>
      </c>
    </row>
    <row r="7763" spans="11:16">
      <c r="K7763" s="339">
        <v>53449</v>
      </c>
      <c r="L7763" s="171" t="s">
        <v>836</v>
      </c>
      <c r="N7763" s="171" t="s">
        <v>771</v>
      </c>
      <c r="O7763" s="171" t="s">
        <v>772</v>
      </c>
      <c r="P7763" s="171" t="s">
        <v>770</v>
      </c>
    </row>
    <row r="7764" spans="11:16">
      <c r="K7764" s="339">
        <v>53450</v>
      </c>
      <c r="L7764" s="171" t="s">
        <v>837</v>
      </c>
      <c r="N7764" s="171" t="s">
        <v>771</v>
      </c>
      <c r="O7764" s="171" t="s">
        <v>772</v>
      </c>
      <c r="P7764" s="171" t="s">
        <v>770</v>
      </c>
    </row>
    <row r="7765" spans="11:16">
      <c r="K7765" s="339">
        <v>53451</v>
      </c>
      <c r="L7765" s="171" t="s">
        <v>838</v>
      </c>
      <c r="N7765" s="171" t="s">
        <v>771</v>
      </c>
      <c r="O7765" s="171" t="s">
        <v>772</v>
      </c>
      <c r="P7765" s="171" t="s">
        <v>770</v>
      </c>
    </row>
    <row r="7766" spans="11:16">
      <c r="K7766" s="339">
        <v>53452</v>
      </c>
      <c r="L7766" s="171" t="s">
        <v>839</v>
      </c>
      <c r="N7766" s="171" t="s">
        <v>771</v>
      </c>
      <c r="O7766" s="171" t="s">
        <v>772</v>
      </c>
      <c r="P7766" s="171" t="s">
        <v>770</v>
      </c>
    </row>
    <row r="7767" spans="11:16">
      <c r="K7767" s="339">
        <v>53453</v>
      </c>
      <c r="L7767" s="171" t="s">
        <v>840</v>
      </c>
      <c r="N7767" s="171" t="s">
        <v>771</v>
      </c>
      <c r="O7767" s="171" t="s">
        <v>772</v>
      </c>
      <c r="P7767" s="171" t="s">
        <v>770</v>
      </c>
    </row>
    <row r="7768" spans="11:16">
      <c r="K7768" s="339">
        <v>53454</v>
      </c>
      <c r="L7768" s="171" t="s">
        <v>833</v>
      </c>
      <c r="N7768" s="171" t="s">
        <v>770</v>
      </c>
      <c r="O7768" s="171" t="s">
        <v>771</v>
      </c>
      <c r="P7768" s="171" t="s">
        <v>772</v>
      </c>
    </row>
    <row r="7769" spans="11:16">
      <c r="K7769" s="339">
        <v>53455</v>
      </c>
      <c r="L7769" s="171" t="s">
        <v>835</v>
      </c>
      <c r="N7769" s="171" t="s">
        <v>770</v>
      </c>
      <c r="O7769" s="171" t="s">
        <v>771</v>
      </c>
      <c r="P7769" s="171" t="s">
        <v>772</v>
      </c>
    </row>
    <row r="7770" spans="11:16">
      <c r="K7770" s="339">
        <v>53456</v>
      </c>
      <c r="L7770" s="171" t="s">
        <v>836</v>
      </c>
      <c r="N7770" s="171" t="s">
        <v>770</v>
      </c>
      <c r="O7770" s="171" t="s">
        <v>771</v>
      </c>
      <c r="P7770" s="171" t="s">
        <v>772</v>
      </c>
    </row>
    <row r="7771" spans="11:16">
      <c r="K7771" s="339">
        <v>53457</v>
      </c>
      <c r="L7771" s="171" t="s">
        <v>837</v>
      </c>
      <c r="N7771" s="171" t="s">
        <v>770</v>
      </c>
      <c r="O7771" s="171" t="s">
        <v>771</v>
      </c>
      <c r="P7771" s="171" t="s">
        <v>772</v>
      </c>
    </row>
    <row r="7772" spans="11:16">
      <c r="K7772" s="339">
        <v>53458</v>
      </c>
      <c r="L7772" s="171" t="s">
        <v>838</v>
      </c>
      <c r="N7772" s="171" t="s">
        <v>770</v>
      </c>
      <c r="O7772" s="171" t="s">
        <v>771</v>
      </c>
      <c r="P7772" s="171" t="s">
        <v>772</v>
      </c>
    </row>
    <row r="7773" spans="11:16">
      <c r="K7773" s="339">
        <v>53459</v>
      </c>
      <c r="L7773" s="171" t="s">
        <v>839</v>
      </c>
      <c r="N7773" s="171" t="s">
        <v>770</v>
      </c>
      <c r="O7773" s="171" t="s">
        <v>771</v>
      </c>
      <c r="P7773" s="171" t="s">
        <v>772</v>
      </c>
    </row>
    <row r="7774" spans="11:16">
      <c r="K7774" s="339">
        <v>53460</v>
      </c>
      <c r="L7774" s="171" t="s">
        <v>840</v>
      </c>
      <c r="N7774" s="171" t="s">
        <v>770</v>
      </c>
      <c r="O7774" s="171" t="s">
        <v>771</v>
      </c>
      <c r="P7774" s="171" t="s">
        <v>772</v>
      </c>
    </row>
    <row r="7775" spans="11:16">
      <c r="K7775" s="339">
        <v>53461</v>
      </c>
      <c r="L7775" s="171" t="s">
        <v>833</v>
      </c>
      <c r="N7775" s="171" t="s">
        <v>772</v>
      </c>
      <c r="O7775" s="171" t="s">
        <v>770</v>
      </c>
      <c r="P7775" s="171" t="s">
        <v>771</v>
      </c>
    </row>
    <row r="7776" spans="11:16">
      <c r="K7776" s="339">
        <v>53462</v>
      </c>
      <c r="L7776" s="171" t="s">
        <v>835</v>
      </c>
      <c r="N7776" s="171" t="s">
        <v>772</v>
      </c>
      <c r="O7776" s="171" t="s">
        <v>770</v>
      </c>
      <c r="P7776" s="171" t="s">
        <v>771</v>
      </c>
    </row>
    <row r="7777" spans="11:16">
      <c r="K7777" s="339">
        <v>53463</v>
      </c>
      <c r="L7777" s="171" t="s">
        <v>836</v>
      </c>
      <c r="N7777" s="171" t="s">
        <v>772</v>
      </c>
      <c r="O7777" s="171" t="s">
        <v>770</v>
      </c>
      <c r="P7777" s="171" t="s">
        <v>771</v>
      </c>
    </row>
    <row r="7778" spans="11:16">
      <c r="K7778" s="339">
        <v>53464</v>
      </c>
      <c r="L7778" s="171" t="s">
        <v>837</v>
      </c>
      <c r="N7778" s="171" t="s">
        <v>772</v>
      </c>
      <c r="O7778" s="171" t="s">
        <v>770</v>
      </c>
      <c r="P7778" s="171" t="s">
        <v>771</v>
      </c>
    </row>
    <row r="7779" spans="11:16">
      <c r="K7779" s="339">
        <v>53465</v>
      </c>
      <c r="L7779" s="171" t="s">
        <v>838</v>
      </c>
      <c r="N7779" s="171" t="s">
        <v>772</v>
      </c>
      <c r="O7779" s="171" t="s">
        <v>770</v>
      </c>
      <c r="P7779" s="171" t="s">
        <v>771</v>
      </c>
    </row>
    <row r="7780" spans="11:16">
      <c r="K7780" s="339">
        <v>53466</v>
      </c>
      <c r="L7780" s="171" t="s">
        <v>839</v>
      </c>
      <c r="N7780" s="171" t="s">
        <v>772</v>
      </c>
      <c r="O7780" s="171" t="s">
        <v>770</v>
      </c>
      <c r="P7780" s="171" t="s">
        <v>771</v>
      </c>
    </row>
    <row r="7781" spans="11:16">
      <c r="K7781" s="339">
        <v>53467</v>
      </c>
      <c r="L7781" s="171" t="s">
        <v>840</v>
      </c>
      <c r="N7781" s="171" t="s">
        <v>772</v>
      </c>
      <c r="O7781" s="171" t="s">
        <v>770</v>
      </c>
      <c r="P7781" s="171" t="s">
        <v>771</v>
      </c>
    </row>
    <row r="7782" spans="11:16">
      <c r="K7782" s="339">
        <v>53468</v>
      </c>
      <c r="L7782" s="171" t="s">
        <v>833</v>
      </c>
      <c r="N7782" s="171" t="s">
        <v>771</v>
      </c>
      <c r="O7782" s="171" t="s">
        <v>772</v>
      </c>
      <c r="P7782" s="171" t="s">
        <v>770</v>
      </c>
    </row>
    <row r="7783" spans="11:16">
      <c r="K7783" s="339">
        <v>53469</v>
      </c>
      <c r="L7783" s="171" t="s">
        <v>835</v>
      </c>
      <c r="N7783" s="171" t="s">
        <v>771</v>
      </c>
      <c r="O7783" s="171" t="s">
        <v>772</v>
      </c>
      <c r="P7783" s="171" t="s">
        <v>770</v>
      </c>
    </row>
    <row r="7784" spans="11:16">
      <c r="K7784" s="339">
        <v>53470</v>
      </c>
      <c r="L7784" s="171" t="s">
        <v>836</v>
      </c>
      <c r="N7784" s="171" t="s">
        <v>771</v>
      </c>
      <c r="O7784" s="171" t="s">
        <v>772</v>
      </c>
      <c r="P7784" s="171" t="s">
        <v>770</v>
      </c>
    </row>
    <row r="7785" spans="11:16">
      <c r="K7785" s="339">
        <v>53471</v>
      </c>
      <c r="L7785" s="171" t="s">
        <v>837</v>
      </c>
      <c r="N7785" s="171" t="s">
        <v>771</v>
      </c>
      <c r="O7785" s="171" t="s">
        <v>772</v>
      </c>
      <c r="P7785" s="171" t="s">
        <v>770</v>
      </c>
    </row>
    <row r="7786" spans="11:16">
      <c r="K7786" s="339">
        <v>53472</v>
      </c>
      <c r="L7786" s="171" t="s">
        <v>838</v>
      </c>
      <c r="N7786" s="171" t="s">
        <v>771</v>
      </c>
      <c r="O7786" s="171" t="s">
        <v>772</v>
      </c>
      <c r="P7786" s="171" t="s">
        <v>770</v>
      </c>
    </row>
    <row r="7787" spans="11:16">
      <c r="K7787" s="339">
        <v>53473</v>
      </c>
      <c r="L7787" s="171" t="s">
        <v>839</v>
      </c>
      <c r="N7787" s="171" t="s">
        <v>771</v>
      </c>
      <c r="O7787" s="171" t="s">
        <v>772</v>
      </c>
      <c r="P7787" s="171" t="s">
        <v>770</v>
      </c>
    </row>
    <row r="7788" spans="11:16">
      <c r="K7788" s="339">
        <v>53474</v>
      </c>
      <c r="L7788" s="171" t="s">
        <v>840</v>
      </c>
      <c r="N7788" s="171" t="s">
        <v>771</v>
      </c>
      <c r="O7788" s="171" t="s">
        <v>772</v>
      </c>
      <c r="P7788" s="171" t="s">
        <v>770</v>
      </c>
    </row>
    <row r="7789" spans="11:16">
      <c r="K7789" s="339">
        <v>53475</v>
      </c>
      <c r="L7789" s="171" t="s">
        <v>833</v>
      </c>
      <c r="N7789" s="171" t="s">
        <v>770</v>
      </c>
      <c r="O7789" s="171" t="s">
        <v>771</v>
      </c>
      <c r="P7789" s="171" t="s">
        <v>772</v>
      </c>
    </row>
    <row r="7790" spans="11:16">
      <c r="K7790" s="339">
        <v>53476</v>
      </c>
      <c r="L7790" s="171" t="s">
        <v>835</v>
      </c>
      <c r="N7790" s="171" t="s">
        <v>770</v>
      </c>
      <c r="O7790" s="171" t="s">
        <v>771</v>
      </c>
      <c r="P7790" s="171" t="s">
        <v>772</v>
      </c>
    </row>
    <row r="7791" spans="11:16">
      <c r="K7791" s="339">
        <v>53477</v>
      </c>
      <c r="L7791" s="171" t="s">
        <v>836</v>
      </c>
      <c r="N7791" s="171" t="s">
        <v>770</v>
      </c>
      <c r="O7791" s="171" t="s">
        <v>771</v>
      </c>
      <c r="P7791" s="171" t="s">
        <v>772</v>
      </c>
    </row>
    <row r="7792" spans="11:16">
      <c r="K7792" s="339">
        <v>53478</v>
      </c>
      <c r="L7792" s="171" t="s">
        <v>837</v>
      </c>
      <c r="N7792" s="171" t="s">
        <v>770</v>
      </c>
      <c r="O7792" s="171" t="s">
        <v>771</v>
      </c>
      <c r="P7792" s="171" t="s">
        <v>772</v>
      </c>
    </row>
    <row r="7793" spans="11:16">
      <c r="K7793" s="339">
        <v>53479</v>
      </c>
      <c r="L7793" s="171" t="s">
        <v>838</v>
      </c>
      <c r="N7793" s="171" t="s">
        <v>770</v>
      </c>
      <c r="O7793" s="171" t="s">
        <v>771</v>
      </c>
      <c r="P7793" s="171" t="s">
        <v>772</v>
      </c>
    </row>
    <row r="7794" spans="11:16">
      <c r="K7794" s="339">
        <v>53480</v>
      </c>
      <c r="L7794" s="171" t="s">
        <v>839</v>
      </c>
      <c r="N7794" s="171" t="s">
        <v>770</v>
      </c>
      <c r="O7794" s="171" t="s">
        <v>771</v>
      </c>
      <c r="P7794" s="171" t="s">
        <v>772</v>
      </c>
    </row>
    <row r="7795" spans="11:16">
      <c r="K7795" s="339">
        <v>53481</v>
      </c>
      <c r="L7795" s="171" t="s">
        <v>840</v>
      </c>
      <c r="N7795" s="171" t="s">
        <v>770</v>
      </c>
      <c r="O7795" s="171" t="s">
        <v>771</v>
      </c>
      <c r="P7795" s="171" t="s">
        <v>772</v>
      </c>
    </row>
    <row r="7796" spans="11:16">
      <c r="K7796" s="339">
        <v>53482</v>
      </c>
      <c r="L7796" s="171" t="s">
        <v>833</v>
      </c>
      <c r="N7796" s="171" t="s">
        <v>772</v>
      </c>
      <c r="O7796" s="171" t="s">
        <v>770</v>
      </c>
      <c r="P7796" s="171" t="s">
        <v>771</v>
      </c>
    </row>
    <row r="7797" spans="11:16">
      <c r="K7797" s="339">
        <v>53483</v>
      </c>
      <c r="L7797" s="171" t="s">
        <v>835</v>
      </c>
      <c r="N7797" s="171" t="s">
        <v>772</v>
      </c>
      <c r="O7797" s="171" t="s">
        <v>770</v>
      </c>
      <c r="P7797" s="171" t="s">
        <v>771</v>
      </c>
    </row>
    <row r="7798" spans="11:16">
      <c r="K7798" s="339">
        <v>53484</v>
      </c>
      <c r="L7798" s="171" t="s">
        <v>836</v>
      </c>
      <c r="N7798" s="171" t="s">
        <v>772</v>
      </c>
      <c r="O7798" s="171" t="s">
        <v>770</v>
      </c>
      <c r="P7798" s="171" t="s">
        <v>771</v>
      </c>
    </row>
    <row r="7799" spans="11:16">
      <c r="K7799" s="339">
        <v>53485</v>
      </c>
      <c r="L7799" s="171" t="s">
        <v>837</v>
      </c>
      <c r="N7799" s="171" t="s">
        <v>772</v>
      </c>
      <c r="O7799" s="171" t="s">
        <v>770</v>
      </c>
      <c r="P7799" s="171" t="s">
        <v>771</v>
      </c>
    </row>
    <row r="7800" spans="11:16">
      <c r="K7800" s="339">
        <v>53486</v>
      </c>
      <c r="L7800" s="171" t="s">
        <v>838</v>
      </c>
      <c r="N7800" s="171" t="s">
        <v>772</v>
      </c>
      <c r="O7800" s="171" t="s">
        <v>770</v>
      </c>
      <c r="P7800" s="171" t="s">
        <v>771</v>
      </c>
    </row>
    <row r="7801" spans="11:16">
      <c r="K7801" s="339">
        <v>53487</v>
      </c>
      <c r="L7801" s="171" t="s">
        <v>839</v>
      </c>
      <c r="N7801" s="171" t="s">
        <v>772</v>
      </c>
      <c r="O7801" s="171" t="s">
        <v>770</v>
      </c>
      <c r="P7801" s="171" t="s">
        <v>771</v>
      </c>
    </row>
    <row r="7802" spans="11:16">
      <c r="K7802" s="339">
        <v>53488</v>
      </c>
      <c r="L7802" s="171" t="s">
        <v>840</v>
      </c>
      <c r="N7802" s="171" t="s">
        <v>772</v>
      </c>
      <c r="O7802" s="171" t="s">
        <v>770</v>
      </c>
      <c r="P7802" s="171" t="s">
        <v>771</v>
      </c>
    </row>
    <row r="7803" spans="11:16">
      <c r="K7803" s="339">
        <v>53489</v>
      </c>
      <c r="L7803" s="171" t="s">
        <v>833</v>
      </c>
      <c r="N7803" s="171" t="s">
        <v>771</v>
      </c>
      <c r="O7803" s="171" t="s">
        <v>772</v>
      </c>
      <c r="P7803" s="171" t="s">
        <v>770</v>
      </c>
    </row>
    <row r="7804" spans="11:16">
      <c r="K7804" s="339">
        <v>53490</v>
      </c>
      <c r="L7804" s="171" t="s">
        <v>835</v>
      </c>
      <c r="N7804" s="171" t="s">
        <v>771</v>
      </c>
      <c r="O7804" s="171" t="s">
        <v>772</v>
      </c>
      <c r="P7804" s="171" t="s">
        <v>770</v>
      </c>
    </row>
    <row r="7805" spans="11:16">
      <c r="K7805" s="339">
        <v>53491</v>
      </c>
      <c r="L7805" s="171" t="s">
        <v>836</v>
      </c>
      <c r="N7805" s="171" t="s">
        <v>771</v>
      </c>
      <c r="O7805" s="171" t="s">
        <v>772</v>
      </c>
      <c r="P7805" s="171" t="s">
        <v>770</v>
      </c>
    </row>
    <row r="7806" spans="11:16">
      <c r="K7806" s="339">
        <v>53492</v>
      </c>
      <c r="L7806" s="171" t="s">
        <v>837</v>
      </c>
      <c r="N7806" s="171" t="s">
        <v>771</v>
      </c>
      <c r="O7806" s="171" t="s">
        <v>772</v>
      </c>
      <c r="P7806" s="171" t="s">
        <v>770</v>
      </c>
    </row>
    <row r="7807" spans="11:16">
      <c r="K7807" s="339">
        <v>53493</v>
      </c>
      <c r="L7807" s="171" t="s">
        <v>838</v>
      </c>
      <c r="N7807" s="171" t="s">
        <v>771</v>
      </c>
      <c r="O7807" s="171" t="s">
        <v>772</v>
      </c>
      <c r="P7807" s="171" t="s">
        <v>770</v>
      </c>
    </row>
    <row r="7808" spans="11:16">
      <c r="K7808" s="339">
        <v>53494</v>
      </c>
      <c r="L7808" s="171" t="s">
        <v>839</v>
      </c>
      <c r="N7808" s="171" t="s">
        <v>771</v>
      </c>
      <c r="O7808" s="171" t="s">
        <v>772</v>
      </c>
      <c r="P7808" s="171" t="s">
        <v>770</v>
      </c>
    </row>
    <row r="7809" spans="11:16">
      <c r="K7809" s="339">
        <v>53495</v>
      </c>
      <c r="L7809" s="171" t="s">
        <v>840</v>
      </c>
      <c r="N7809" s="171" t="s">
        <v>771</v>
      </c>
      <c r="O7809" s="171" t="s">
        <v>772</v>
      </c>
      <c r="P7809" s="171" t="s">
        <v>770</v>
      </c>
    </row>
    <row r="7810" spans="11:16">
      <c r="K7810" s="339">
        <v>53496</v>
      </c>
      <c r="L7810" s="171" t="s">
        <v>833</v>
      </c>
      <c r="N7810" s="171" t="s">
        <v>770</v>
      </c>
      <c r="O7810" s="171" t="s">
        <v>771</v>
      </c>
      <c r="P7810" s="171" t="s">
        <v>772</v>
      </c>
    </row>
    <row r="7811" spans="11:16">
      <c r="K7811" s="339">
        <v>53497</v>
      </c>
      <c r="L7811" s="171" t="s">
        <v>835</v>
      </c>
      <c r="N7811" s="171" t="s">
        <v>770</v>
      </c>
      <c r="O7811" s="171" t="s">
        <v>771</v>
      </c>
      <c r="P7811" s="171" t="s">
        <v>772</v>
      </c>
    </row>
    <row r="7812" spans="11:16">
      <c r="K7812" s="339">
        <v>53498</v>
      </c>
      <c r="L7812" s="171" t="s">
        <v>836</v>
      </c>
      <c r="N7812" s="171" t="s">
        <v>770</v>
      </c>
      <c r="O7812" s="171" t="s">
        <v>771</v>
      </c>
      <c r="P7812" s="171" t="s">
        <v>772</v>
      </c>
    </row>
    <row r="7813" spans="11:16">
      <c r="K7813" s="339">
        <v>53499</v>
      </c>
      <c r="L7813" s="171" t="s">
        <v>837</v>
      </c>
      <c r="N7813" s="171" t="s">
        <v>770</v>
      </c>
      <c r="O7813" s="171" t="s">
        <v>771</v>
      </c>
      <c r="P7813" s="171" t="s">
        <v>772</v>
      </c>
    </row>
    <row r="7814" spans="11:16">
      <c r="K7814" s="339">
        <v>53500</v>
      </c>
      <c r="L7814" s="171" t="s">
        <v>838</v>
      </c>
      <c r="N7814" s="171" t="s">
        <v>770</v>
      </c>
      <c r="O7814" s="171" t="s">
        <v>771</v>
      </c>
      <c r="P7814" s="171" t="s">
        <v>772</v>
      </c>
    </row>
    <row r="7815" spans="11:16">
      <c r="K7815" s="339">
        <v>53501</v>
      </c>
      <c r="L7815" s="171" t="s">
        <v>839</v>
      </c>
      <c r="N7815" s="171" t="s">
        <v>770</v>
      </c>
      <c r="O7815" s="171" t="s">
        <v>771</v>
      </c>
      <c r="P7815" s="171" t="s">
        <v>772</v>
      </c>
    </row>
    <row r="7816" spans="11:16">
      <c r="K7816" s="339">
        <v>53502</v>
      </c>
      <c r="L7816" s="171" t="s">
        <v>840</v>
      </c>
      <c r="N7816" s="171" t="s">
        <v>770</v>
      </c>
      <c r="O7816" s="171" t="s">
        <v>771</v>
      </c>
      <c r="P7816" s="171" t="s">
        <v>772</v>
      </c>
    </row>
    <row r="7817" spans="11:16">
      <c r="K7817" s="339">
        <v>53503</v>
      </c>
      <c r="L7817" s="171" t="s">
        <v>833</v>
      </c>
      <c r="N7817" s="171" t="s">
        <v>772</v>
      </c>
      <c r="O7817" s="171" t="s">
        <v>770</v>
      </c>
      <c r="P7817" s="171" t="s">
        <v>771</v>
      </c>
    </row>
    <row r="7818" spans="11:16">
      <c r="K7818" s="339">
        <v>53504</v>
      </c>
      <c r="L7818" s="171" t="s">
        <v>835</v>
      </c>
      <c r="N7818" s="171" t="s">
        <v>772</v>
      </c>
      <c r="O7818" s="171" t="s">
        <v>770</v>
      </c>
      <c r="P7818" s="171" t="s">
        <v>771</v>
      </c>
    </row>
    <row r="7819" spans="11:16">
      <c r="K7819" s="339">
        <v>53505</v>
      </c>
      <c r="L7819" s="171" t="s">
        <v>836</v>
      </c>
      <c r="N7819" s="171" t="s">
        <v>772</v>
      </c>
      <c r="O7819" s="171" t="s">
        <v>770</v>
      </c>
      <c r="P7819" s="171" t="s">
        <v>771</v>
      </c>
    </row>
    <row r="7820" spans="11:16">
      <c r="K7820" s="339">
        <v>53506</v>
      </c>
      <c r="L7820" s="171" t="s">
        <v>837</v>
      </c>
      <c r="N7820" s="171" t="s">
        <v>772</v>
      </c>
      <c r="O7820" s="171" t="s">
        <v>770</v>
      </c>
      <c r="P7820" s="171" t="s">
        <v>771</v>
      </c>
    </row>
    <row r="7821" spans="11:16">
      <c r="K7821" s="339">
        <v>53507</v>
      </c>
      <c r="L7821" s="171" t="s">
        <v>838</v>
      </c>
      <c r="N7821" s="171" t="s">
        <v>772</v>
      </c>
      <c r="O7821" s="171" t="s">
        <v>770</v>
      </c>
      <c r="P7821" s="171" t="s">
        <v>771</v>
      </c>
    </row>
    <row r="7822" spans="11:16">
      <c r="K7822" s="339">
        <v>53508</v>
      </c>
      <c r="L7822" s="171" t="s">
        <v>839</v>
      </c>
      <c r="N7822" s="171" t="s">
        <v>772</v>
      </c>
      <c r="O7822" s="171" t="s">
        <v>770</v>
      </c>
      <c r="P7822" s="171" t="s">
        <v>771</v>
      </c>
    </row>
    <row r="7823" spans="11:16">
      <c r="K7823" s="339">
        <v>53509</v>
      </c>
      <c r="L7823" s="171" t="s">
        <v>840</v>
      </c>
      <c r="N7823" s="171" t="s">
        <v>772</v>
      </c>
      <c r="O7823" s="171" t="s">
        <v>770</v>
      </c>
      <c r="P7823" s="171" t="s">
        <v>771</v>
      </c>
    </row>
    <row r="7824" spans="11:16">
      <c r="K7824" s="339">
        <v>53510</v>
      </c>
      <c r="L7824" s="171" t="s">
        <v>833</v>
      </c>
      <c r="N7824" s="171" t="s">
        <v>771</v>
      </c>
      <c r="O7824" s="171" t="s">
        <v>772</v>
      </c>
      <c r="P7824" s="171" t="s">
        <v>770</v>
      </c>
    </row>
    <row r="7825" spans="11:16">
      <c r="K7825" s="339">
        <v>53511</v>
      </c>
      <c r="L7825" s="171" t="s">
        <v>835</v>
      </c>
      <c r="N7825" s="171" t="s">
        <v>771</v>
      </c>
      <c r="O7825" s="171" t="s">
        <v>772</v>
      </c>
      <c r="P7825" s="171" t="s">
        <v>770</v>
      </c>
    </row>
    <row r="7826" spans="11:16">
      <c r="K7826" s="339">
        <v>53512</v>
      </c>
      <c r="L7826" s="171" t="s">
        <v>836</v>
      </c>
      <c r="N7826" s="171" t="s">
        <v>771</v>
      </c>
      <c r="O7826" s="171" t="s">
        <v>772</v>
      </c>
      <c r="P7826" s="171" t="s">
        <v>770</v>
      </c>
    </row>
    <row r="7827" spans="11:16">
      <c r="K7827" s="339">
        <v>53513</v>
      </c>
      <c r="L7827" s="171" t="s">
        <v>837</v>
      </c>
      <c r="N7827" s="171" t="s">
        <v>771</v>
      </c>
      <c r="O7827" s="171" t="s">
        <v>772</v>
      </c>
      <c r="P7827" s="171" t="s">
        <v>770</v>
      </c>
    </row>
    <row r="7828" spans="11:16">
      <c r="K7828" s="339">
        <v>53514</v>
      </c>
      <c r="L7828" s="171" t="s">
        <v>838</v>
      </c>
      <c r="N7828" s="171" t="s">
        <v>771</v>
      </c>
      <c r="O7828" s="171" t="s">
        <v>772</v>
      </c>
      <c r="P7828" s="171" t="s">
        <v>770</v>
      </c>
    </row>
    <row r="7829" spans="11:16">
      <c r="K7829" s="339">
        <v>53515</v>
      </c>
      <c r="L7829" s="171" t="s">
        <v>839</v>
      </c>
      <c r="N7829" s="171" t="s">
        <v>771</v>
      </c>
      <c r="O7829" s="171" t="s">
        <v>772</v>
      </c>
      <c r="P7829" s="171" t="s">
        <v>770</v>
      </c>
    </row>
    <row r="7830" spans="11:16">
      <c r="K7830" s="339">
        <v>53516</v>
      </c>
      <c r="L7830" s="171" t="s">
        <v>840</v>
      </c>
      <c r="N7830" s="171" t="s">
        <v>771</v>
      </c>
      <c r="O7830" s="171" t="s">
        <v>772</v>
      </c>
      <c r="P7830" s="171" t="s">
        <v>770</v>
      </c>
    </row>
    <row r="7831" spans="11:16">
      <c r="K7831" s="339">
        <v>53517</v>
      </c>
      <c r="L7831" s="171" t="s">
        <v>833</v>
      </c>
      <c r="N7831" s="171" t="s">
        <v>770</v>
      </c>
      <c r="O7831" s="171" t="s">
        <v>771</v>
      </c>
      <c r="P7831" s="171" t="s">
        <v>772</v>
      </c>
    </row>
    <row r="7832" spans="11:16">
      <c r="K7832" s="339">
        <v>53518</v>
      </c>
      <c r="L7832" s="171" t="s">
        <v>835</v>
      </c>
      <c r="N7832" s="171" t="s">
        <v>770</v>
      </c>
      <c r="O7832" s="171" t="s">
        <v>771</v>
      </c>
      <c r="P7832" s="171" t="s">
        <v>772</v>
      </c>
    </row>
    <row r="7833" spans="11:16">
      <c r="K7833" s="339">
        <v>53519</v>
      </c>
      <c r="L7833" s="171" t="s">
        <v>836</v>
      </c>
      <c r="N7833" s="171" t="s">
        <v>770</v>
      </c>
      <c r="O7833" s="171" t="s">
        <v>771</v>
      </c>
      <c r="P7833" s="171" t="s">
        <v>772</v>
      </c>
    </row>
    <row r="7834" spans="11:16">
      <c r="K7834" s="339">
        <v>53520</v>
      </c>
      <c r="L7834" s="171" t="s">
        <v>837</v>
      </c>
      <c r="N7834" s="171" t="s">
        <v>770</v>
      </c>
      <c r="O7834" s="171" t="s">
        <v>771</v>
      </c>
      <c r="P7834" s="171" t="s">
        <v>772</v>
      </c>
    </row>
    <row r="7835" spans="11:16">
      <c r="K7835" s="339">
        <v>53521</v>
      </c>
      <c r="L7835" s="171" t="s">
        <v>838</v>
      </c>
      <c r="N7835" s="171" t="s">
        <v>770</v>
      </c>
      <c r="O7835" s="171" t="s">
        <v>771</v>
      </c>
      <c r="P7835" s="171" t="s">
        <v>772</v>
      </c>
    </row>
    <row r="7836" spans="11:16">
      <c r="K7836" s="339">
        <v>53522</v>
      </c>
      <c r="L7836" s="171" t="s">
        <v>839</v>
      </c>
      <c r="N7836" s="171" t="s">
        <v>770</v>
      </c>
      <c r="O7836" s="171" t="s">
        <v>771</v>
      </c>
      <c r="P7836" s="171" t="s">
        <v>772</v>
      </c>
    </row>
    <row r="7837" spans="11:16">
      <c r="K7837" s="339">
        <v>53523</v>
      </c>
      <c r="L7837" s="171" t="s">
        <v>840</v>
      </c>
      <c r="N7837" s="171" t="s">
        <v>770</v>
      </c>
      <c r="O7837" s="171" t="s">
        <v>771</v>
      </c>
      <c r="P7837" s="171" t="s">
        <v>772</v>
      </c>
    </row>
    <row r="7838" spans="11:16">
      <c r="K7838" s="339">
        <v>53524</v>
      </c>
      <c r="L7838" s="171" t="s">
        <v>833</v>
      </c>
      <c r="N7838" s="171" t="s">
        <v>772</v>
      </c>
      <c r="O7838" s="171" t="s">
        <v>770</v>
      </c>
      <c r="P7838" s="171" t="s">
        <v>771</v>
      </c>
    </row>
    <row r="7839" spans="11:16">
      <c r="K7839" s="339">
        <v>53525</v>
      </c>
      <c r="L7839" s="171" t="s">
        <v>835</v>
      </c>
      <c r="N7839" s="171" t="s">
        <v>772</v>
      </c>
      <c r="O7839" s="171" t="s">
        <v>770</v>
      </c>
      <c r="P7839" s="171" t="s">
        <v>771</v>
      </c>
    </row>
    <row r="7840" spans="11:16">
      <c r="K7840" s="339">
        <v>53526</v>
      </c>
      <c r="L7840" s="171" t="s">
        <v>836</v>
      </c>
      <c r="N7840" s="171" t="s">
        <v>772</v>
      </c>
      <c r="O7840" s="171" t="s">
        <v>770</v>
      </c>
      <c r="P7840" s="171" t="s">
        <v>771</v>
      </c>
    </row>
    <row r="7841" spans="11:16">
      <c r="K7841" s="339">
        <v>53527</v>
      </c>
      <c r="L7841" s="171" t="s">
        <v>837</v>
      </c>
      <c r="N7841" s="171" t="s">
        <v>772</v>
      </c>
      <c r="O7841" s="171" t="s">
        <v>770</v>
      </c>
      <c r="P7841" s="171" t="s">
        <v>771</v>
      </c>
    </row>
    <row r="7842" spans="11:16">
      <c r="K7842" s="339">
        <v>53528</v>
      </c>
      <c r="L7842" s="171" t="s">
        <v>838</v>
      </c>
      <c r="N7842" s="171" t="s">
        <v>772</v>
      </c>
      <c r="O7842" s="171" t="s">
        <v>770</v>
      </c>
      <c r="P7842" s="171" t="s">
        <v>771</v>
      </c>
    </row>
    <row r="7843" spans="11:16">
      <c r="K7843" s="339">
        <v>53529</v>
      </c>
      <c r="L7843" s="171" t="s">
        <v>839</v>
      </c>
      <c r="N7843" s="171" t="s">
        <v>772</v>
      </c>
      <c r="O7843" s="171" t="s">
        <v>770</v>
      </c>
      <c r="P7843" s="171" t="s">
        <v>771</v>
      </c>
    </row>
    <row r="7844" spans="11:16">
      <c r="K7844" s="339">
        <v>53530</v>
      </c>
      <c r="L7844" s="171" t="s">
        <v>840</v>
      </c>
      <c r="N7844" s="171" t="s">
        <v>772</v>
      </c>
      <c r="O7844" s="171" t="s">
        <v>770</v>
      </c>
      <c r="P7844" s="171" t="s">
        <v>771</v>
      </c>
    </row>
    <row r="7845" spans="11:16">
      <c r="K7845" s="339">
        <v>53531</v>
      </c>
      <c r="L7845" s="171" t="s">
        <v>833</v>
      </c>
      <c r="N7845" s="171" t="s">
        <v>771</v>
      </c>
      <c r="O7845" s="171" t="s">
        <v>772</v>
      </c>
      <c r="P7845" s="171" t="s">
        <v>770</v>
      </c>
    </row>
    <row r="7846" spans="11:16">
      <c r="K7846" s="339">
        <v>53532</v>
      </c>
      <c r="L7846" s="171" t="s">
        <v>835</v>
      </c>
      <c r="N7846" s="171" t="s">
        <v>771</v>
      </c>
      <c r="O7846" s="171" t="s">
        <v>772</v>
      </c>
      <c r="P7846" s="171" t="s">
        <v>770</v>
      </c>
    </row>
    <row r="7847" spans="11:16">
      <c r="K7847" s="339">
        <v>53533</v>
      </c>
      <c r="L7847" s="171" t="s">
        <v>836</v>
      </c>
      <c r="N7847" s="171" t="s">
        <v>771</v>
      </c>
      <c r="O7847" s="171" t="s">
        <v>772</v>
      </c>
      <c r="P7847" s="171" t="s">
        <v>770</v>
      </c>
    </row>
    <row r="7848" spans="11:16">
      <c r="K7848" s="339">
        <v>53534</v>
      </c>
      <c r="L7848" s="171" t="s">
        <v>837</v>
      </c>
      <c r="N7848" s="171" t="s">
        <v>771</v>
      </c>
      <c r="O7848" s="171" t="s">
        <v>772</v>
      </c>
      <c r="P7848" s="171" t="s">
        <v>770</v>
      </c>
    </row>
    <row r="7849" spans="11:16">
      <c r="K7849" s="339">
        <v>53535</v>
      </c>
      <c r="L7849" s="171" t="s">
        <v>838</v>
      </c>
      <c r="N7849" s="171" t="s">
        <v>771</v>
      </c>
      <c r="O7849" s="171" t="s">
        <v>772</v>
      </c>
      <c r="P7849" s="171" t="s">
        <v>770</v>
      </c>
    </row>
    <row r="7850" spans="11:16">
      <c r="K7850" s="339">
        <v>53536</v>
      </c>
      <c r="L7850" s="171" t="s">
        <v>839</v>
      </c>
      <c r="N7850" s="171" t="s">
        <v>771</v>
      </c>
      <c r="O7850" s="171" t="s">
        <v>772</v>
      </c>
      <c r="P7850" s="171" t="s">
        <v>770</v>
      </c>
    </row>
    <row r="7851" spans="11:16">
      <c r="K7851" s="339">
        <v>53537</v>
      </c>
      <c r="L7851" s="171" t="s">
        <v>840</v>
      </c>
      <c r="N7851" s="171" t="s">
        <v>771</v>
      </c>
      <c r="O7851" s="171" t="s">
        <v>772</v>
      </c>
      <c r="P7851" s="171" t="s">
        <v>770</v>
      </c>
    </row>
    <row r="7852" spans="11:16">
      <c r="K7852" s="339">
        <v>53538</v>
      </c>
      <c r="L7852" s="171" t="s">
        <v>833</v>
      </c>
      <c r="N7852" s="171" t="s">
        <v>770</v>
      </c>
      <c r="O7852" s="171" t="s">
        <v>771</v>
      </c>
      <c r="P7852" s="171" t="s">
        <v>772</v>
      </c>
    </row>
    <row r="7853" spans="11:16">
      <c r="K7853" s="339">
        <v>53539</v>
      </c>
      <c r="L7853" s="171" t="s">
        <v>835</v>
      </c>
      <c r="N7853" s="171" t="s">
        <v>770</v>
      </c>
      <c r="O7853" s="171" t="s">
        <v>771</v>
      </c>
      <c r="P7853" s="171" t="s">
        <v>772</v>
      </c>
    </row>
    <row r="7854" spans="11:16">
      <c r="K7854" s="339">
        <v>53540</v>
      </c>
      <c r="L7854" s="171" t="s">
        <v>836</v>
      </c>
      <c r="N7854" s="171" t="s">
        <v>770</v>
      </c>
      <c r="O7854" s="171" t="s">
        <v>771</v>
      </c>
      <c r="P7854" s="171" t="s">
        <v>772</v>
      </c>
    </row>
    <row r="7855" spans="11:16">
      <c r="K7855" s="339">
        <v>53541</v>
      </c>
      <c r="L7855" s="171" t="s">
        <v>837</v>
      </c>
      <c r="N7855" s="171" t="s">
        <v>770</v>
      </c>
      <c r="O7855" s="171" t="s">
        <v>771</v>
      </c>
      <c r="P7855" s="171" t="s">
        <v>772</v>
      </c>
    </row>
    <row r="7856" spans="11:16">
      <c r="K7856" s="339">
        <v>53542</v>
      </c>
      <c r="L7856" s="171" t="s">
        <v>838</v>
      </c>
      <c r="N7856" s="171" t="s">
        <v>770</v>
      </c>
      <c r="O7856" s="171" t="s">
        <v>771</v>
      </c>
      <c r="P7856" s="171" t="s">
        <v>772</v>
      </c>
    </row>
    <row r="7857" spans="11:16">
      <c r="K7857" s="339">
        <v>53543</v>
      </c>
      <c r="L7857" s="171" t="s">
        <v>839</v>
      </c>
      <c r="N7857" s="171" t="s">
        <v>770</v>
      </c>
      <c r="O7857" s="171" t="s">
        <v>771</v>
      </c>
      <c r="P7857" s="171" t="s">
        <v>772</v>
      </c>
    </row>
    <row r="7858" spans="11:16">
      <c r="K7858" s="339">
        <v>53544</v>
      </c>
      <c r="L7858" s="171" t="s">
        <v>840</v>
      </c>
      <c r="N7858" s="171" t="s">
        <v>770</v>
      </c>
      <c r="O7858" s="171" t="s">
        <v>771</v>
      </c>
      <c r="P7858" s="171" t="s">
        <v>772</v>
      </c>
    </row>
    <row r="7859" spans="11:16">
      <c r="K7859" s="339">
        <v>53545</v>
      </c>
      <c r="L7859" s="171" t="s">
        <v>833</v>
      </c>
      <c r="N7859" s="171" t="s">
        <v>772</v>
      </c>
      <c r="O7859" s="171" t="s">
        <v>770</v>
      </c>
      <c r="P7859" s="171" t="s">
        <v>771</v>
      </c>
    </row>
    <row r="7860" spans="11:16">
      <c r="K7860" s="339">
        <v>53546</v>
      </c>
      <c r="L7860" s="171" t="s">
        <v>835</v>
      </c>
      <c r="N7860" s="171" t="s">
        <v>772</v>
      </c>
      <c r="O7860" s="171" t="s">
        <v>770</v>
      </c>
      <c r="P7860" s="171" t="s">
        <v>771</v>
      </c>
    </row>
    <row r="7861" spans="11:16">
      <c r="K7861" s="339">
        <v>53547</v>
      </c>
      <c r="L7861" s="171" t="s">
        <v>836</v>
      </c>
      <c r="N7861" s="171" t="s">
        <v>772</v>
      </c>
      <c r="O7861" s="171" t="s">
        <v>770</v>
      </c>
      <c r="P7861" s="171" t="s">
        <v>771</v>
      </c>
    </row>
    <row r="7862" spans="11:16">
      <c r="K7862" s="339">
        <v>53548</v>
      </c>
      <c r="L7862" s="171" t="s">
        <v>837</v>
      </c>
      <c r="N7862" s="171" t="s">
        <v>772</v>
      </c>
      <c r="O7862" s="171" t="s">
        <v>770</v>
      </c>
      <c r="P7862" s="171" t="s">
        <v>771</v>
      </c>
    </row>
    <row r="7863" spans="11:16">
      <c r="K7863" s="339">
        <v>53549</v>
      </c>
      <c r="L7863" s="171" t="s">
        <v>838</v>
      </c>
      <c r="N7863" s="171" t="s">
        <v>772</v>
      </c>
      <c r="O7863" s="171" t="s">
        <v>770</v>
      </c>
      <c r="P7863" s="171" t="s">
        <v>771</v>
      </c>
    </row>
    <row r="7864" spans="11:16">
      <c r="K7864" s="339">
        <v>53550</v>
      </c>
      <c r="L7864" s="171" t="s">
        <v>839</v>
      </c>
      <c r="N7864" s="171" t="s">
        <v>772</v>
      </c>
      <c r="O7864" s="171" t="s">
        <v>770</v>
      </c>
      <c r="P7864" s="171" t="s">
        <v>771</v>
      </c>
    </row>
    <row r="7865" spans="11:16">
      <c r="K7865" s="339">
        <v>53551</v>
      </c>
      <c r="L7865" s="171" t="s">
        <v>840</v>
      </c>
      <c r="N7865" s="171" t="s">
        <v>772</v>
      </c>
      <c r="O7865" s="171" t="s">
        <v>770</v>
      </c>
      <c r="P7865" s="171" t="s">
        <v>771</v>
      </c>
    </row>
    <row r="7866" spans="11:16">
      <c r="K7866" s="339">
        <v>53552</v>
      </c>
      <c r="L7866" s="171" t="s">
        <v>833</v>
      </c>
      <c r="N7866" s="171" t="s">
        <v>771</v>
      </c>
      <c r="O7866" s="171" t="s">
        <v>772</v>
      </c>
      <c r="P7866" s="171" t="s">
        <v>770</v>
      </c>
    </row>
    <row r="7867" spans="11:16">
      <c r="K7867" s="339">
        <v>53553</v>
      </c>
      <c r="L7867" s="171" t="s">
        <v>835</v>
      </c>
      <c r="N7867" s="171" t="s">
        <v>771</v>
      </c>
      <c r="O7867" s="171" t="s">
        <v>772</v>
      </c>
      <c r="P7867" s="171" t="s">
        <v>770</v>
      </c>
    </row>
    <row r="7868" spans="11:16">
      <c r="K7868" s="339">
        <v>53554</v>
      </c>
      <c r="L7868" s="171" t="s">
        <v>836</v>
      </c>
      <c r="N7868" s="171" t="s">
        <v>771</v>
      </c>
      <c r="O7868" s="171" t="s">
        <v>772</v>
      </c>
      <c r="P7868" s="171" t="s">
        <v>770</v>
      </c>
    </row>
    <row r="7869" spans="11:16">
      <c r="K7869" s="339">
        <v>53555</v>
      </c>
      <c r="L7869" s="171" t="s">
        <v>837</v>
      </c>
      <c r="N7869" s="171" t="s">
        <v>771</v>
      </c>
      <c r="O7869" s="171" t="s">
        <v>772</v>
      </c>
      <c r="P7869" s="171" t="s">
        <v>770</v>
      </c>
    </row>
    <row r="7870" spans="11:16">
      <c r="K7870" s="339">
        <v>53556</v>
      </c>
      <c r="L7870" s="171" t="s">
        <v>838</v>
      </c>
      <c r="N7870" s="171" t="s">
        <v>771</v>
      </c>
      <c r="O7870" s="171" t="s">
        <v>772</v>
      </c>
      <c r="P7870" s="171" t="s">
        <v>770</v>
      </c>
    </row>
    <row r="7871" spans="11:16">
      <c r="K7871" s="339">
        <v>53557</v>
      </c>
      <c r="L7871" s="171" t="s">
        <v>839</v>
      </c>
      <c r="N7871" s="171" t="s">
        <v>771</v>
      </c>
      <c r="O7871" s="171" t="s">
        <v>772</v>
      </c>
      <c r="P7871" s="171" t="s">
        <v>770</v>
      </c>
    </row>
    <row r="7872" spans="11:16">
      <c r="K7872" s="339">
        <v>53558</v>
      </c>
      <c r="L7872" s="171" t="s">
        <v>840</v>
      </c>
      <c r="N7872" s="171" t="s">
        <v>771</v>
      </c>
      <c r="O7872" s="171" t="s">
        <v>772</v>
      </c>
      <c r="P7872" s="171" t="s">
        <v>770</v>
      </c>
    </row>
    <row r="7873" spans="11:16">
      <c r="K7873" s="339">
        <v>53559</v>
      </c>
      <c r="L7873" s="171" t="s">
        <v>833</v>
      </c>
      <c r="N7873" s="171" t="s">
        <v>770</v>
      </c>
      <c r="O7873" s="171" t="s">
        <v>771</v>
      </c>
      <c r="P7873" s="171" t="s">
        <v>772</v>
      </c>
    </row>
    <row r="7874" spans="11:16">
      <c r="K7874" s="339">
        <v>53560</v>
      </c>
      <c r="L7874" s="171" t="s">
        <v>835</v>
      </c>
      <c r="N7874" s="171" t="s">
        <v>770</v>
      </c>
      <c r="O7874" s="171" t="s">
        <v>771</v>
      </c>
      <c r="P7874" s="171" t="s">
        <v>772</v>
      </c>
    </row>
    <row r="7875" spans="11:16">
      <c r="K7875" s="339">
        <v>53561</v>
      </c>
      <c r="L7875" s="171" t="s">
        <v>836</v>
      </c>
      <c r="N7875" s="171" t="s">
        <v>770</v>
      </c>
      <c r="O7875" s="171" t="s">
        <v>771</v>
      </c>
      <c r="P7875" s="171" t="s">
        <v>772</v>
      </c>
    </row>
    <row r="7876" spans="11:16">
      <c r="K7876" s="339">
        <v>53562</v>
      </c>
      <c r="L7876" s="171" t="s">
        <v>837</v>
      </c>
      <c r="N7876" s="171" t="s">
        <v>770</v>
      </c>
      <c r="O7876" s="171" t="s">
        <v>771</v>
      </c>
      <c r="P7876" s="171" t="s">
        <v>772</v>
      </c>
    </row>
    <row r="7877" spans="11:16">
      <c r="K7877" s="339">
        <v>53563</v>
      </c>
      <c r="L7877" s="171" t="s">
        <v>838</v>
      </c>
      <c r="N7877" s="171" t="s">
        <v>770</v>
      </c>
      <c r="O7877" s="171" t="s">
        <v>771</v>
      </c>
      <c r="P7877" s="171" t="s">
        <v>772</v>
      </c>
    </row>
    <row r="7878" spans="11:16">
      <c r="K7878" s="339">
        <v>53564</v>
      </c>
      <c r="L7878" s="171" t="s">
        <v>839</v>
      </c>
      <c r="N7878" s="171" t="s">
        <v>770</v>
      </c>
      <c r="O7878" s="171" t="s">
        <v>771</v>
      </c>
      <c r="P7878" s="171" t="s">
        <v>772</v>
      </c>
    </row>
    <row r="7879" spans="11:16">
      <c r="K7879" s="339">
        <v>53565</v>
      </c>
      <c r="L7879" s="171" t="s">
        <v>840</v>
      </c>
      <c r="N7879" s="171" t="s">
        <v>770</v>
      </c>
      <c r="O7879" s="171" t="s">
        <v>771</v>
      </c>
      <c r="P7879" s="171" t="s">
        <v>772</v>
      </c>
    </row>
    <row r="7880" spans="11:16">
      <c r="K7880" s="339">
        <v>53566</v>
      </c>
      <c r="L7880" s="171" t="s">
        <v>833</v>
      </c>
      <c r="N7880" s="171" t="s">
        <v>772</v>
      </c>
      <c r="O7880" s="171" t="s">
        <v>770</v>
      </c>
      <c r="P7880" s="171" t="s">
        <v>771</v>
      </c>
    </row>
    <row r="7881" spans="11:16">
      <c r="K7881" s="339">
        <v>53567</v>
      </c>
      <c r="L7881" s="171" t="s">
        <v>835</v>
      </c>
      <c r="N7881" s="171" t="s">
        <v>772</v>
      </c>
      <c r="O7881" s="171" t="s">
        <v>770</v>
      </c>
      <c r="P7881" s="171" t="s">
        <v>771</v>
      </c>
    </row>
    <row r="7882" spans="11:16">
      <c r="K7882" s="339">
        <v>53568</v>
      </c>
      <c r="L7882" s="171" t="s">
        <v>836</v>
      </c>
      <c r="N7882" s="171" t="s">
        <v>772</v>
      </c>
      <c r="O7882" s="171" t="s">
        <v>770</v>
      </c>
      <c r="P7882" s="171" t="s">
        <v>771</v>
      </c>
    </row>
    <row r="7883" spans="11:16">
      <c r="K7883" s="339">
        <v>53569</v>
      </c>
      <c r="L7883" s="171" t="s">
        <v>837</v>
      </c>
      <c r="N7883" s="171" t="s">
        <v>772</v>
      </c>
      <c r="O7883" s="171" t="s">
        <v>770</v>
      </c>
      <c r="P7883" s="171" t="s">
        <v>771</v>
      </c>
    </row>
    <row r="7884" spans="11:16">
      <c r="K7884" s="339">
        <v>53570</v>
      </c>
      <c r="L7884" s="171" t="s">
        <v>838</v>
      </c>
      <c r="N7884" s="171" t="s">
        <v>772</v>
      </c>
      <c r="O7884" s="171" t="s">
        <v>770</v>
      </c>
      <c r="P7884" s="171" t="s">
        <v>771</v>
      </c>
    </row>
    <row r="7885" spans="11:16">
      <c r="K7885" s="339">
        <v>53571</v>
      </c>
      <c r="L7885" s="171" t="s">
        <v>839</v>
      </c>
      <c r="N7885" s="171" t="s">
        <v>772</v>
      </c>
      <c r="O7885" s="171" t="s">
        <v>770</v>
      </c>
      <c r="P7885" s="171" t="s">
        <v>771</v>
      </c>
    </row>
    <row r="7886" spans="11:16">
      <c r="K7886" s="339">
        <v>53572</v>
      </c>
      <c r="L7886" s="171" t="s">
        <v>840</v>
      </c>
      <c r="N7886" s="171" t="s">
        <v>772</v>
      </c>
      <c r="O7886" s="171" t="s">
        <v>770</v>
      </c>
      <c r="P7886" s="171" t="s">
        <v>771</v>
      </c>
    </row>
    <row r="7887" spans="11:16">
      <c r="K7887" s="339">
        <v>53573</v>
      </c>
      <c r="L7887" s="171" t="s">
        <v>833</v>
      </c>
      <c r="N7887" s="171" t="s">
        <v>771</v>
      </c>
      <c r="O7887" s="171" t="s">
        <v>772</v>
      </c>
      <c r="P7887" s="171" t="s">
        <v>770</v>
      </c>
    </row>
    <row r="7888" spans="11:16">
      <c r="K7888" s="339">
        <v>53574</v>
      </c>
      <c r="L7888" s="171" t="s">
        <v>835</v>
      </c>
      <c r="N7888" s="171" t="s">
        <v>771</v>
      </c>
      <c r="O7888" s="171" t="s">
        <v>772</v>
      </c>
      <c r="P7888" s="171" t="s">
        <v>770</v>
      </c>
    </row>
    <row r="7889" spans="11:16">
      <c r="K7889" s="339">
        <v>53575</v>
      </c>
      <c r="L7889" s="171" t="s">
        <v>836</v>
      </c>
      <c r="N7889" s="171" t="s">
        <v>771</v>
      </c>
      <c r="O7889" s="171" t="s">
        <v>772</v>
      </c>
      <c r="P7889" s="171" t="s">
        <v>770</v>
      </c>
    </row>
    <row r="7890" spans="11:16">
      <c r="K7890" s="339">
        <v>53576</v>
      </c>
      <c r="L7890" s="171" t="s">
        <v>837</v>
      </c>
      <c r="N7890" s="171" t="s">
        <v>771</v>
      </c>
      <c r="O7890" s="171" t="s">
        <v>772</v>
      </c>
      <c r="P7890" s="171" t="s">
        <v>770</v>
      </c>
    </row>
    <row r="7891" spans="11:16">
      <c r="K7891" s="339">
        <v>53577</v>
      </c>
      <c r="L7891" s="171" t="s">
        <v>838</v>
      </c>
      <c r="N7891" s="171" t="s">
        <v>771</v>
      </c>
      <c r="O7891" s="171" t="s">
        <v>772</v>
      </c>
      <c r="P7891" s="171" t="s">
        <v>770</v>
      </c>
    </row>
    <row r="7892" spans="11:16">
      <c r="K7892" s="339">
        <v>53578</v>
      </c>
      <c r="L7892" s="171" t="s">
        <v>839</v>
      </c>
      <c r="N7892" s="171" t="s">
        <v>771</v>
      </c>
      <c r="O7892" s="171" t="s">
        <v>772</v>
      </c>
      <c r="P7892" s="171" t="s">
        <v>770</v>
      </c>
    </row>
    <row r="7893" spans="11:16">
      <c r="K7893" s="339">
        <v>53579</v>
      </c>
      <c r="L7893" s="171" t="s">
        <v>840</v>
      </c>
      <c r="N7893" s="171" t="s">
        <v>771</v>
      </c>
      <c r="O7893" s="171" t="s">
        <v>772</v>
      </c>
      <c r="P7893" s="171" t="s">
        <v>770</v>
      </c>
    </row>
    <row r="7894" spans="11:16">
      <c r="K7894" s="339">
        <v>53580</v>
      </c>
      <c r="L7894" s="171" t="s">
        <v>833</v>
      </c>
      <c r="N7894" s="171" t="s">
        <v>770</v>
      </c>
      <c r="O7894" s="171" t="s">
        <v>771</v>
      </c>
      <c r="P7894" s="171" t="s">
        <v>772</v>
      </c>
    </row>
    <row r="7895" spans="11:16">
      <c r="K7895" s="339">
        <v>53581</v>
      </c>
      <c r="L7895" s="171" t="s">
        <v>835</v>
      </c>
      <c r="N7895" s="171" t="s">
        <v>770</v>
      </c>
      <c r="O7895" s="171" t="s">
        <v>771</v>
      </c>
      <c r="P7895" s="171" t="s">
        <v>772</v>
      </c>
    </row>
    <row r="7896" spans="11:16">
      <c r="K7896" s="339">
        <v>53582</v>
      </c>
      <c r="L7896" s="171" t="s">
        <v>836</v>
      </c>
      <c r="N7896" s="171" t="s">
        <v>770</v>
      </c>
      <c r="O7896" s="171" t="s">
        <v>771</v>
      </c>
      <c r="P7896" s="171" t="s">
        <v>772</v>
      </c>
    </row>
    <row r="7897" spans="11:16">
      <c r="K7897" s="339">
        <v>53583</v>
      </c>
      <c r="L7897" s="171" t="s">
        <v>837</v>
      </c>
      <c r="N7897" s="171" t="s">
        <v>770</v>
      </c>
      <c r="O7897" s="171" t="s">
        <v>771</v>
      </c>
      <c r="P7897" s="171" t="s">
        <v>772</v>
      </c>
    </row>
    <row r="7898" spans="11:16">
      <c r="K7898" s="339">
        <v>53584</v>
      </c>
      <c r="L7898" s="171" t="s">
        <v>838</v>
      </c>
      <c r="N7898" s="171" t="s">
        <v>770</v>
      </c>
      <c r="O7898" s="171" t="s">
        <v>771</v>
      </c>
      <c r="P7898" s="171" t="s">
        <v>772</v>
      </c>
    </row>
    <row r="7899" spans="11:16">
      <c r="K7899" s="339">
        <v>53585</v>
      </c>
      <c r="L7899" s="171" t="s">
        <v>839</v>
      </c>
      <c r="N7899" s="171" t="s">
        <v>770</v>
      </c>
      <c r="O7899" s="171" t="s">
        <v>771</v>
      </c>
      <c r="P7899" s="171" t="s">
        <v>772</v>
      </c>
    </row>
    <row r="7900" spans="11:16">
      <c r="K7900" s="339">
        <v>53586</v>
      </c>
      <c r="L7900" s="171" t="s">
        <v>840</v>
      </c>
      <c r="N7900" s="171" t="s">
        <v>770</v>
      </c>
      <c r="O7900" s="171" t="s">
        <v>771</v>
      </c>
      <c r="P7900" s="171" t="s">
        <v>772</v>
      </c>
    </row>
    <row r="7901" spans="11:16">
      <c r="K7901" s="339">
        <v>53587</v>
      </c>
      <c r="L7901" s="171" t="s">
        <v>833</v>
      </c>
      <c r="N7901" s="171" t="s">
        <v>772</v>
      </c>
      <c r="O7901" s="171" t="s">
        <v>770</v>
      </c>
      <c r="P7901" s="171" t="s">
        <v>771</v>
      </c>
    </row>
    <row r="7902" spans="11:16">
      <c r="K7902" s="339">
        <v>53588</v>
      </c>
      <c r="L7902" s="171" t="s">
        <v>835</v>
      </c>
      <c r="N7902" s="171" t="s">
        <v>772</v>
      </c>
      <c r="O7902" s="171" t="s">
        <v>770</v>
      </c>
      <c r="P7902" s="171" t="s">
        <v>771</v>
      </c>
    </row>
    <row r="7903" spans="11:16">
      <c r="K7903" s="339">
        <v>53589</v>
      </c>
      <c r="L7903" s="171" t="s">
        <v>836</v>
      </c>
      <c r="N7903" s="171" t="s">
        <v>772</v>
      </c>
      <c r="O7903" s="171" t="s">
        <v>770</v>
      </c>
      <c r="P7903" s="171" t="s">
        <v>771</v>
      </c>
    </row>
    <row r="7904" spans="11:16">
      <c r="K7904" s="339">
        <v>53590</v>
      </c>
      <c r="L7904" s="171" t="s">
        <v>837</v>
      </c>
      <c r="N7904" s="171" t="s">
        <v>772</v>
      </c>
      <c r="O7904" s="171" t="s">
        <v>770</v>
      </c>
      <c r="P7904" s="171" t="s">
        <v>771</v>
      </c>
    </row>
    <row r="7905" spans="11:16">
      <c r="K7905" s="339">
        <v>53591</v>
      </c>
      <c r="L7905" s="171" t="s">
        <v>838</v>
      </c>
      <c r="N7905" s="171" t="s">
        <v>772</v>
      </c>
      <c r="O7905" s="171" t="s">
        <v>770</v>
      </c>
      <c r="P7905" s="171" t="s">
        <v>771</v>
      </c>
    </row>
    <row r="7906" spans="11:16">
      <c r="K7906" s="339">
        <v>53592</v>
      </c>
      <c r="L7906" s="171" t="s">
        <v>839</v>
      </c>
      <c r="N7906" s="171" t="s">
        <v>772</v>
      </c>
      <c r="O7906" s="171" t="s">
        <v>770</v>
      </c>
      <c r="P7906" s="171" t="s">
        <v>771</v>
      </c>
    </row>
    <row r="7907" spans="11:16">
      <c r="K7907" s="339">
        <v>53593</v>
      </c>
      <c r="L7907" s="171" t="s">
        <v>840</v>
      </c>
      <c r="N7907" s="171" t="s">
        <v>772</v>
      </c>
      <c r="O7907" s="171" t="s">
        <v>770</v>
      </c>
      <c r="P7907" s="171" t="s">
        <v>771</v>
      </c>
    </row>
    <row r="7908" spans="11:16">
      <c r="K7908" s="339">
        <v>53594</v>
      </c>
      <c r="L7908" s="171" t="s">
        <v>833</v>
      </c>
      <c r="N7908" s="171" t="s">
        <v>771</v>
      </c>
      <c r="O7908" s="171" t="s">
        <v>772</v>
      </c>
      <c r="P7908" s="171" t="s">
        <v>770</v>
      </c>
    </row>
    <row r="7909" spans="11:16">
      <c r="K7909" s="339">
        <v>53595</v>
      </c>
      <c r="L7909" s="171" t="s">
        <v>835</v>
      </c>
      <c r="N7909" s="171" t="s">
        <v>771</v>
      </c>
      <c r="O7909" s="171" t="s">
        <v>772</v>
      </c>
      <c r="P7909" s="171" t="s">
        <v>770</v>
      </c>
    </row>
    <row r="7910" spans="11:16">
      <c r="K7910" s="339">
        <v>53596</v>
      </c>
      <c r="L7910" s="171" t="s">
        <v>836</v>
      </c>
      <c r="N7910" s="171" t="s">
        <v>771</v>
      </c>
      <c r="O7910" s="171" t="s">
        <v>772</v>
      </c>
      <c r="P7910" s="171" t="s">
        <v>770</v>
      </c>
    </row>
    <row r="7911" spans="11:16">
      <c r="K7911" s="339">
        <v>53597</v>
      </c>
      <c r="L7911" s="171" t="s">
        <v>837</v>
      </c>
      <c r="N7911" s="171" t="s">
        <v>771</v>
      </c>
      <c r="O7911" s="171" t="s">
        <v>772</v>
      </c>
      <c r="P7911" s="171" t="s">
        <v>770</v>
      </c>
    </row>
    <row r="7912" spans="11:16">
      <c r="K7912" s="339">
        <v>53598</v>
      </c>
      <c r="L7912" s="171" t="s">
        <v>838</v>
      </c>
      <c r="N7912" s="171" t="s">
        <v>771</v>
      </c>
      <c r="O7912" s="171" t="s">
        <v>772</v>
      </c>
      <c r="P7912" s="171" t="s">
        <v>770</v>
      </c>
    </row>
    <row r="7913" spans="11:16">
      <c r="K7913" s="339">
        <v>53599</v>
      </c>
      <c r="L7913" s="171" t="s">
        <v>839</v>
      </c>
      <c r="N7913" s="171" t="s">
        <v>771</v>
      </c>
      <c r="O7913" s="171" t="s">
        <v>772</v>
      </c>
      <c r="P7913" s="171" t="s">
        <v>770</v>
      </c>
    </row>
    <row r="7914" spans="11:16">
      <c r="K7914" s="339">
        <v>53600</v>
      </c>
      <c r="L7914" s="171" t="s">
        <v>840</v>
      </c>
      <c r="N7914" s="171" t="s">
        <v>771</v>
      </c>
      <c r="O7914" s="171" t="s">
        <v>772</v>
      </c>
      <c r="P7914" s="171" t="s">
        <v>770</v>
      </c>
    </row>
    <row r="7915" spans="11:16">
      <c r="K7915" s="339">
        <v>53601</v>
      </c>
      <c r="L7915" s="171" t="s">
        <v>833</v>
      </c>
      <c r="N7915" s="171" t="s">
        <v>770</v>
      </c>
      <c r="O7915" s="171" t="s">
        <v>771</v>
      </c>
      <c r="P7915" s="171" t="s">
        <v>772</v>
      </c>
    </row>
    <row r="7916" spans="11:16">
      <c r="K7916" s="339">
        <v>53602</v>
      </c>
      <c r="L7916" s="171" t="s">
        <v>835</v>
      </c>
      <c r="N7916" s="171" t="s">
        <v>770</v>
      </c>
      <c r="O7916" s="171" t="s">
        <v>771</v>
      </c>
      <c r="P7916" s="171" t="s">
        <v>772</v>
      </c>
    </row>
    <row r="7917" spans="11:16">
      <c r="K7917" s="339">
        <v>53603</v>
      </c>
      <c r="L7917" s="171" t="s">
        <v>836</v>
      </c>
      <c r="N7917" s="171" t="s">
        <v>770</v>
      </c>
      <c r="O7917" s="171" t="s">
        <v>771</v>
      </c>
      <c r="P7917" s="171" t="s">
        <v>772</v>
      </c>
    </row>
    <row r="7918" spans="11:16">
      <c r="K7918" s="339">
        <v>53604</v>
      </c>
      <c r="L7918" s="171" t="s">
        <v>837</v>
      </c>
      <c r="N7918" s="171" t="s">
        <v>770</v>
      </c>
      <c r="O7918" s="171" t="s">
        <v>771</v>
      </c>
      <c r="P7918" s="171" t="s">
        <v>772</v>
      </c>
    </row>
    <row r="7919" spans="11:16">
      <c r="K7919" s="339">
        <v>53605</v>
      </c>
      <c r="L7919" s="171" t="s">
        <v>838</v>
      </c>
      <c r="N7919" s="171" t="s">
        <v>770</v>
      </c>
      <c r="O7919" s="171" t="s">
        <v>771</v>
      </c>
      <c r="P7919" s="171" t="s">
        <v>772</v>
      </c>
    </row>
    <row r="7920" spans="11:16">
      <c r="K7920" s="339">
        <v>53606</v>
      </c>
      <c r="L7920" s="171" t="s">
        <v>839</v>
      </c>
      <c r="N7920" s="171" t="s">
        <v>770</v>
      </c>
      <c r="O7920" s="171" t="s">
        <v>771</v>
      </c>
      <c r="P7920" s="171" t="s">
        <v>772</v>
      </c>
    </row>
    <row r="7921" spans="11:16">
      <c r="K7921" s="339">
        <v>53607</v>
      </c>
      <c r="L7921" s="171" t="s">
        <v>840</v>
      </c>
      <c r="N7921" s="171" t="s">
        <v>770</v>
      </c>
      <c r="O7921" s="171" t="s">
        <v>771</v>
      </c>
      <c r="P7921" s="171" t="s">
        <v>772</v>
      </c>
    </row>
    <row r="7922" spans="11:16">
      <c r="K7922" s="339">
        <v>53608</v>
      </c>
      <c r="L7922" s="171" t="s">
        <v>833</v>
      </c>
      <c r="N7922" s="171" t="s">
        <v>772</v>
      </c>
      <c r="O7922" s="171" t="s">
        <v>770</v>
      </c>
      <c r="P7922" s="171" t="s">
        <v>771</v>
      </c>
    </row>
    <row r="7923" spans="11:16">
      <c r="K7923" s="339">
        <v>53609</v>
      </c>
      <c r="L7923" s="171" t="s">
        <v>835</v>
      </c>
      <c r="N7923" s="171" t="s">
        <v>772</v>
      </c>
      <c r="O7923" s="171" t="s">
        <v>770</v>
      </c>
      <c r="P7923" s="171" t="s">
        <v>771</v>
      </c>
    </row>
    <row r="7924" spans="11:16">
      <c r="K7924" s="339">
        <v>53610</v>
      </c>
      <c r="L7924" s="171" t="s">
        <v>836</v>
      </c>
      <c r="N7924" s="171" t="s">
        <v>772</v>
      </c>
      <c r="O7924" s="171" t="s">
        <v>770</v>
      </c>
      <c r="P7924" s="171" t="s">
        <v>771</v>
      </c>
    </row>
    <row r="7925" spans="11:16">
      <c r="K7925" s="339">
        <v>53611</v>
      </c>
      <c r="L7925" s="171" t="s">
        <v>837</v>
      </c>
      <c r="N7925" s="171" t="s">
        <v>772</v>
      </c>
      <c r="O7925" s="171" t="s">
        <v>770</v>
      </c>
      <c r="P7925" s="171" t="s">
        <v>771</v>
      </c>
    </row>
    <row r="7926" spans="11:16">
      <c r="K7926" s="339">
        <v>53612</v>
      </c>
      <c r="L7926" s="171" t="s">
        <v>838</v>
      </c>
      <c r="N7926" s="171" t="s">
        <v>772</v>
      </c>
      <c r="O7926" s="171" t="s">
        <v>770</v>
      </c>
      <c r="P7926" s="171" t="s">
        <v>771</v>
      </c>
    </row>
    <row r="7927" spans="11:16">
      <c r="K7927" s="339">
        <v>53613</v>
      </c>
      <c r="L7927" s="171" t="s">
        <v>839</v>
      </c>
      <c r="N7927" s="171" t="s">
        <v>772</v>
      </c>
      <c r="O7927" s="171" t="s">
        <v>770</v>
      </c>
      <c r="P7927" s="171" t="s">
        <v>771</v>
      </c>
    </row>
    <row r="7928" spans="11:16">
      <c r="K7928" s="339">
        <v>53614</v>
      </c>
      <c r="L7928" s="171" t="s">
        <v>840</v>
      </c>
      <c r="N7928" s="171" t="s">
        <v>772</v>
      </c>
      <c r="O7928" s="171" t="s">
        <v>770</v>
      </c>
      <c r="P7928" s="171" t="s">
        <v>771</v>
      </c>
    </row>
    <row r="7929" spans="11:16">
      <c r="K7929" s="339">
        <v>53615</v>
      </c>
      <c r="L7929" s="171" t="s">
        <v>833</v>
      </c>
      <c r="N7929" s="171" t="s">
        <v>771</v>
      </c>
      <c r="O7929" s="171" t="s">
        <v>772</v>
      </c>
      <c r="P7929" s="171" t="s">
        <v>770</v>
      </c>
    </row>
    <row r="7930" spans="11:16">
      <c r="K7930" s="339">
        <v>53616</v>
      </c>
      <c r="L7930" s="171" t="s">
        <v>835</v>
      </c>
      <c r="N7930" s="171" t="s">
        <v>771</v>
      </c>
      <c r="O7930" s="171" t="s">
        <v>772</v>
      </c>
      <c r="P7930" s="171" t="s">
        <v>770</v>
      </c>
    </row>
    <row r="7931" spans="11:16">
      <c r="K7931" s="339">
        <v>53617</v>
      </c>
      <c r="L7931" s="171" t="s">
        <v>836</v>
      </c>
      <c r="N7931" s="171" t="s">
        <v>771</v>
      </c>
      <c r="O7931" s="171" t="s">
        <v>772</v>
      </c>
      <c r="P7931" s="171" t="s">
        <v>770</v>
      </c>
    </row>
    <row r="7932" spans="11:16">
      <c r="K7932" s="339">
        <v>53618</v>
      </c>
      <c r="L7932" s="171" t="s">
        <v>837</v>
      </c>
      <c r="N7932" s="171" t="s">
        <v>771</v>
      </c>
      <c r="O7932" s="171" t="s">
        <v>772</v>
      </c>
      <c r="P7932" s="171" t="s">
        <v>770</v>
      </c>
    </row>
    <row r="7933" spans="11:16">
      <c r="K7933" s="339">
        <v>53619</v>
      </c>
      <c r="L7933" s="171" t="s">
        <v>838</v>
      </c>
      <c r="N7933" s="171" t="s">
        <v>771</v>
      </c>
      <c r="O7933" s="171" t="s">
        <v>772</v>
      </c>
      <c r="P7933" s="171" t="s">
        <v>770</v>
      </c>
    </row>
    <row r="7934" spans="11:16">
      <c r="K7934" s="339">
        <v>53620</v>
      </c>
      <c r="L7934" s="171" t="s">
        <v>839</v>
      </c>
      <c r="N7934" s="171" t="s">
        <v>771</v>
      </c>
      <c r="O7934" s="171" t="s">
        <v>772</v>
      </c>
      <c r="P7934" s="171" t="s">
        <v>770</v>
      </c>
    </row>
    <row r="7935" spans="11:16">
      <c r="K7935" s="339">
        <v>53621</v>
      </c>
      <c r="L7935" s="171" t="s">
        <v>840</v>
      </c>
      <c r="N7935" s="171" t="s">
        <v>771</v>
      </c>
      <c r="O7935" s="171" t="s">
        <v>772</v>
      </c>
      <c r="P7935" s="171" t="s">
        <v>770</v>
      </c>
    </row>
    <row r="7936" spans="11:16">
      <c r="K7936" s="339">
        <v>53622</v>
      </c>
      <c r="L7936" s="171" t="s">
        <v>833</v>
      </c>
      <c r="N7936" s="171" t="s">
        <v>770</v>
      </c>
      <c r="O7936" s="171" t="s">
        <v>771</v>
      </c>
      <c r="P7936" s="171" t="s">
        <v>772</v>
      </c>
    </row>
    <row r="7937" spans="11:16">
      <c r="K7937" s="339">
        <v>53623</v>
      </c>
      <c r="L7937" s="171" t="s">
        <v>835</v>
      </c>
      <c r="N7937" s="171" t="s">
        <v>770</v>
      </c>
      <c r="O7937" s="171" t="s">
        <v>771</v>
      </c>
      <c r="P7937" s="171" t="s">
        <v>772</v>
      </c>
    </row>
    <row r="7938" spans="11:16">
      <c r="K7938" s="339">
        <v>53624</v>
      </c>
      <c r="L7938" s="171" t="s">
        <v>836</v>
      </c>
      <c r="N7938" s="171" t="s">
        <v>770</v>
      </c>
      <c r="O7938" s="171" t="s">
        <v>771</v>
      </c>
      <c r="P7938" s="171" t="s">
        <v>772</v>
      </c>
    </row>
    <row r="7939" spans="11:16">
      <c r="K7939" s="339">
        <v>53625</v>
      </c>
      <c r="L7939" s="171" t="s">
        <v>837</v>
      </c>
      <c r="N7939" s="171" t="s">
        <v>770</v>
      </c>
      <c r="O7939" s="171" t="s">
        <v>771</v>
      </c>
      <c r="P7939" s="171" t="s">
        <v>772</v>
      </c>
    </row>
    <row r="7940" spans="11:16">
      <c r="K7940" s="339">
        <v>53626</v>
      </c>
      <c r="L7940" s="171" t="s">
        <v>838</v>
      </c>
      <c r="N7940" s="171" t="s">
        <v>770</v>
      </c>
      <c r="O7940" s="171" t="s">
        <v>771</v>
      </c>
      <c r="P7940" s="171" t="s">
        <v>772</v>
      </c>
    </row>
    <row r="7941" spans="11:16">
      <c r="K7941" s="339">
        <v>53627</v>
      </c>
      <c r="L7941" s="171" t="s">
        <v>839</v>
      </c>
      <c r="N7941" s="171" t="s">
        <v>770</v>
      </c>
      <c r="O7941" s="171" t="s">
        <v>771</v>
      </c>
      <c r="P7941" s="171" t="s">
        <v>772</v>
      </c>
    </row>
    <row r="7942" spans="11:16">
      <c r="K7942" s="339">
        <v>53628</v>
      </c>
      <c r="L7942" s="171" t="s">
        <v>840</v>
      </c>
      <c r="N7942" s="171" t="s">
        <v>770</v>
      </c>
      <c r="O7942" s="171" t="s">
        <v>771</v>
      </c>
      <c r="P7942" s="171" t="s">
        <v>772</v>
      </c>
    </row>
    <row r="7943" spans="11:16">
      <c r="K7943" s="339">
        <v>53629</v>
      </c>
      <c r="L7943" s="171" t="s">
        <v>833</v>
      </c>
      <c r="N7943" s="171" t="s">
        <v>772</v>
      </c>
      <c r="O7943" s="171" t="s">
        <v>770</v>
      </c>
      <c r="P7943" s="171" t="s">
        <v>771</v>
      </c>
    </row>
    <row r="7944" spans="11:16">
      <c r="K7944" s="339">
        <v>53630</v>
      </c>
      <c r="L7944" s="171" t="s">
        <v>835</v>
      </c>
      <c r="N7944" s="171" t="s">
        <v>772</v>
      </c>
      <c r="O7944" s="171" t="s">
        <v>770</v>
      </c>
      <c r="P7944" s="171" t="s">
        <v>771</v>
      </c>
    </row>
    <row r="7945" spans="11:16">
      <c r="K7945" s="339">
        <v>53631</v>
      </c>
      <c r="L7945" s="171" t="s">
        <v>836</v>
      </c>
      <c r="N7945" s="171" t="s">
        <v>772</v>
      </c>
      <c r="O7945" s="171" t="s">
        <v>770</v>
      </c>
      <c r="P7945" s="171" t="s">
        <v>771</v>
      </c>
    </row>
    <row r="7946" spans="11:16">
      <c r="K7946" s="339">
        <v>53632</v>
      </c>
      <c r="L7946" s="171" t="s">
        <v>837</v>
      </c>
      <c r="N7946" s="171" t="s">
        <v>772</v>
      </c>
      <c r="O7946" s="171" t="s">
        <v>770</v>
      </c>
      <c r="P7946" s="171" t="s">
        <v>771</v>
      </c>
    </row>
    <row r="7947" spans="11:16">
      <c r="K7947" s="339">
        <v>53633</v>
      </c>
      <c r="L7947" s="171" t="s">
        <v>838</v>
      </c>
      <c r="N7947" s="171" t="s">
        <v>772</v>
      </c>
      <c r="O7947" s="171" t="s">
        <v>770</v>
      </c>
      <c r="P7947" s="171" t="s">
        <v>771</v>
      </c>
    </row>
    <row r="7948" spans="11:16">
      <c r="K7948" s="339">
        <v>53634</v>
      </c>
      <c r="L7948" s="171" t="s">
        <v>839</v>
      </c>
      <c r="N7948" s="171" t="s">
        <v>772</v>
      </c>
      <c r="O7948" s="171" t="s">
        <v>770</v>
      </c>
      <c r="P7948" s="171" t="s">
        <v>771</v>
      </c>
    </row>
    <row r="7949" spans="11:16">
      <c r="K7949" s="339">
        <v>53635</v>
      </c>
      <c r="L7949" s="171" t="s">
        <v>840</v>
      </c>
      <c r="N7949" s="171" t="s">
        <v>772</v>
      </c>
      <c r="O7949" s="171" t="s">
        <v>770</v>
      </c>
      <c r="P7949" s="171" t="s">
        <v>771</v>
      </c>
    </row>
    <row r="7950" spans="11:16">
      <c r="K7950" s="339">
        <v>53636</v>
      </c>
      <c r="L7950" s="171" t="s">
        <v>833</v>
      </c>
      <c r="N7950" s="171" t="s">
        <v>771</v>
      </c>
      <c r="O7950" s="171" t="s">
        <v>772</v>
      </c>
      <c r="P7950" s="171" t="s">
        <v>770</v>
      </c>
    </row>
    <row r="7951" spans="11:16">
      <c r="K7951" s="339">
        <v>53637</v>
      </c>
      <c r="L7951" s="171" t="s">
        <v>835</v>
      </c>
      <c r="N7951" s="171" t="s">
        <v>771</v>
      </c>
      <c r="O7951" s="171" t="s">
        <v>772</v>
      </c>
      <c r="P7951" s="171" t="s">
        <v>770</v>
      </c>
    </row>
    <row r="7952" spans="11:16">
      <c r="K7952" s="339">
        <v>53638</v>
      </c>
      <c r="L7952" s="171" t="s">
        <v>836</v>
      </c>
      <c r="N7952" s="171" t="s">
        <v>771</v>
      </c>
      <c r="O7952" s="171" t="s">
        <v>772</v>
      </c>
      <c r="P7952" s="171" t="s">
        <v>770</v>
      </c>
    </row>
    <row r="7953" spans="11:16">
      <c r="K7953" s="339">
        <v>53639</v>
      </c>
      <c r="L7953" s="171" t="s">
        <v>837</v>
      </c>
      <c r="N7953" s="171" t="s">
        <v>771</v>
      </c>
      <c r="O7953" s="171" t="s">
        <v>772</v>
      </c>
      <c r="P7953" s="171" t="s">
        <v>770</v>
      </c>
    </row>
    <row r="7954" spans="11:16">
      <c r="K7954" s="339">
        <v>53640</v>
      </c>
      <c r="L7954" s="171" t="s">
        <v>838</v>
      </c>
      <c r="N7954" s="171" t="s">
        <v>771</v>
      </c>
      <c r="O7954" s="171" t="s">
        <v>772</v>
      </c>
      <c r="P7954" s="171" t="s">
        <v>770</v>
      </c>
    </row>
    <row r="7955" spans="11:16">
      <c r="K7955" s="339">
        <v>53641</v>
      </c>
      <c r="L7955" s="171" t="s">
        <v>839</v>
      </c>
      <c r="N7955" s="171" t="s">
        <v>771</v>
      </c>
      <c r="O7955" s="171" t="s">
        <v>772</v>
      </c>
      <c r="P7955" s="171" t="s">
        <v>770</v>
      </c>
    </row>
    <row r="7956" spans="11:16">
      <c r="K7956" s="339">
        <v>53642</v>
      </c>
      <c r="L7956" s="171" t="s">
        <v>840</v>
      </c>
      <c r="N7956" s="171" t="s">
        <v>771</v>
      </c>
      <c r="O7956" s="171" t="s">
        <v>772</v>
      </c>
      <c r="P7956" s="171" t="s">
        <v>770</v>
      </c>
    </row>
    <row r="7957" spans="11:16">
      <c r="K7957" s="339">
        <v>53643</v>
      </c>
      <c r="L7957" s="171" t="s">
        <v>833</v>
      </c>
      <c r="N7957" s="171" t="s">
        <v>770</v>
      </c>
      <c r="O7957" s="171" t="s">
        <v>771</v>
      </c>
      <c r="P7957" s="171" t="s">
        <v>772</v>
      </c>
    </row>
    <row r="7958" spans="11:16">
      <c r="K7958" s="339">
        <v>53644</v>
      </c>
      <c r="L7958" s="171" t="s">
        <v>835</v>
      </c>
      <c r="N7958" s="171" t="s">
        <v>770</v>
      </c>
      <c r="O7958" s="171" t="s">
        <v>771</v>
      </c>
      <c r="P7958" s="171" t="s">
        <v>772</v>
      </c>
    </row>
    <row r="7959" spans="11:16">
      <c r="K7959" s="339">
        <v>53645</v>
      </c>
      <c r="L7959" s="171" t="s">
        <v>836</v>
      </c>
      <c r="N7959" s="171" t="s">
        <v>770</v>
      </c>
      <c r="O7959" s="171" t="s">
        <v>771</v>
      </c>
      <c r="P7959" s="171" t="s">
        <v>772</v>
      </c>
    </row>
    <row r="7960" spans="11:16">
      <c r="K7960" s="339">
        <v>53646</v>
      </c>
      <c r="L7960" s="171" t="s">
        <v>837</v>
      </c>
      <c r="N7960" s="171" t="s">
        <v>770</v>
      </c>
      <c r="O7960" s="171" t="s">
        <v>771</v>
      </c>
      <c r="P7960" s="171" t="s">
        <v>772</v>
      </c>
    </row>
    <row r="7961" spans="11:16">
      <c r="K7961" s="339">
        <v>53647</v>
      </c>
      <c r="L7961" s="171" t="s">
        <v>838</v>
      </c>
      <c r="N7961" s="171" t="s">
        <v>770</v>
      </c>
      <c r="O7961" s="171" t="s">
        <v>771</v>
      </c>
      <c r="P7961" s="171" t="s">
        <v>772</v>
      </c>
    </row>
    <row r="7962" spans="11:16">
      <c r="K7962" s="339">
        <v>53648</v>
      </c>
      <c r="L7962" s="171" t="s">
        <v>839</v>
      </c>
      <c r="N7962" s="171" t="s">
        <v>770</v>
      </c>
      <c r="O7962" s="171" t="s">
        <v>771</v>
      </c>
      <c r="P7962" s="171" t="s">
        <v>772</v>
      </c>
    </row>
    <row r="7963" spans="11:16">
      <c r="K7963" s="339">
        <v>53649</v>
      </c>
      <c r="L7963" s="171" t="s">
        <v>840</v>
      </c>
      <c r="N7963" s="171" t="s">
        <v>770</v>
      </c>
      <c r="O7963" s="171" t="s">
        <v>771</v>
      </c>
      <c r="P7963" s="171" t="s">
        <v>772</v>
      </c>
    </row>
    <row r="7964" spans="11:16">
      <c r="K7964" s="339">
        <v>53650</v>
      </c>
      <c r="L7964" s="171" t="s">
        <v>833</v>
      </c>
      <c r="N7964" s="171" t="s">
        <v>772</v>
      </c>
      <c r="O7964" s="171" t="s">
        <v>770</v>
      </c>
      <c r="P7964" s="171" t="s">
        <v>771</v>
      </c>
    </row>
    <row r="7965" spans="11:16">
      <c r="K7965" s="339">
        <v>53651</v>
      </c>
      <c r="L7965" s="171" t="s">
        <v>835</v>
      </c>
      <c r="N7965" s="171" t="s">
        <v>772</v>
      </c>
      <c r="O7965" s="171" t="s">
        <v>770</v>
      </c>
      <c r="P7965" s="171" t="s">
        <v>771</v>
      </c>
    </row>
    <row r="7966" spans="11:16">
      <c r="K7966" s="339">
        <v>53652</v>
      </c>
      <c r="L7966" s="171" t="s">
        <v>836</v>
      </c>
      <c r="N7966" s="171" t="s">
        <v>772</v>
      </c>
      <c r="O7966" s="171" t="s">
        <v>770</v>
      </c>
      <c r="P7966" s="171" t="s">
        <v>771</v>
      </c>
    </row>
    <row r="7967" spans="11:16">
      <c r="K7967" s="339">
        <v>53653</v>
      </c>
      <c r="L7967" s="171" t="s">
        <v>837</v>
      </c>
      <c r="N7967" s="171" t="s">
        <v>772</v>
      </c>
      <c r="O7967" s="171" t="s">
        <v>770</v>
      </c>
      <c r="P7967" s="171" t="s">
        <v>771</v>
      </c>
    </row>
    <row r="7968" spans="11:16">
      <c r="K7968" s="339">
        <v>53654</v>
      </c>
      <c r="L7968" s="171" t="s">
        <v>838</v>
      </c>
      <c r="N7968" s="171" t="s">
        <v>772</v>
      </c>
      <c r="O7968" s="171" t="s">
        <v>770</v>
      </c>
      <c r="P7968" s="171" t="s">
        <v>771</v>
      </c>
    </row>
    <row r="7969" spans="11:16">
      <c r="K7969" s="339">
        <v>53655</v>
      </c>
      <c r="L7969" s="171" t="s">
        <v>839</v>
      </c>
      <c r="N7969" s="171" t="s">
        <v>772</v>
      </c>
      <c r="O7969" s="171" t="s">
        <v>770</v>
      </c>
      <c r="P7969" s="171" t="s">
        <v>771</v>
      </c>
    </row>
    <row r="7970" spans="11:16">
      <c r="K7970" s="339">
        <v>53656</v>
      </c>
      <c r="L7970" s="171" t="s">
        <v>840</v>
      </c>
      <c r="N7970" s="171" t="s">
        <v>772</v>
      </c>
      <c r="O7970" s="171" t="s">
        <v>770</v>
      </c>
      <c r="P7970" s="171" t="s">
        <v>771</v>
      </c>
    </row>
    <row r="7971" spans="11:16">
      <c r="K7971" s="339">
        <v>53657</v>
      </c>
      <c r="L7971" s="171" t="s">
        <v>833</v>
      </c>
      <c r="N7971" s="171" t="s">
        <v>771</v>
      </c>
      <c r="O7971" s="171" t="s">
        <v>772</v>
      </c>
      <c r="P7971" s="171" t="s">
        <v>770</v>
      </c>
    </row>
    <row r="7972" spans="11:16">
      <c r="K7972" s="339">
        <v>53658</v>
      </c>
      <c r="L7972" s="171" t="s">
        <v>835</v>
      </c>
      <c r="N7972" s="171" t="s">
        <v>771</v>
      </c>
      <c r="O7972" s="171" t="s">
        <v>772</v>
      </c>
      <c r="P7972" s="171" t="s">
        <v>770</v>
      </c>
    </row>
    <row r="7973" spans="11:16">
      <c r="K7973" s="339">
        <v>53659</v>
      </c>
      <c r="L7973" s="171" t="s">
        <v>836</v>
      </c>
      <c r="N7973" s="171" t="s">
        <v>771</v>
      </c>
      <c r="O7973" s="171" t="s">
        <v>772</v>
      </c>
      <c r="P7973" s="171" t="s">
        <v>770</v>
      </c>
    </row>
    <row r="7974" spans="11:16">
      <c r="K7974" s="339">
        <v>53660</v>
      </c>
      <c r="L7974" s="171" t="s">
        <v>837</v>
      </c>
      <c r="N7974" s="171" t="s">
        <v>771</v>
      </c>
      <c r="O7974" s="171" t="s">
        <v>772</v>
      </c>
      <c r="P7974" s="171" t="s">
        <v>770</v>
      </c>
    </row>
    <row r="7975" spans="11:16">
      <c r="K7975" s="339">
        <v>53661</v>
      </c>
      <c r="L7975" s="171" t="s">
        <v>838</v>
      </c>
      <c r="N7975" s="171" t="s">
        <v>771</v>
      </c>
      <c r="O7975" s="171" t="s">
        <v>772</v>
      </c>
      <c r="P7975" s="171" t="s">
        <v>770</v>
      </c>
    </row>
    <row r="7976" spans="11:16">
      <c r="K7976" s="339">
        <v>53662</v>
      </c>
      <c r="L7976" s="171" t="s">
        <v>839</v>
      </c>
      <c r="N7976" s="171" t="s">
        <v>771</v>
      </c>
      <c r="O7976" s="171" t="s">
        <v>772</v>
      </c>
      <c r="P7976" s="171" t="s">
        <v>770</v>
      </c>
    </row>
    <row r="7977" spans="11:16">
      <c r="K7977" s="339">
        <v>53663</v>
      </c>
      <c r="L7977" s="171" t="s">
        <v>840</v>
      </c>
      <c r="N7977" s="171" t="s">
        <v>771</v>
      </c>
      <c r="O7977" s="171" t="s">
        <v>772</v>
      </c>
      <c r="P7977" s="171" t="s">
        <v>770</v>
      </c>
    </row>
    <row r="7978" spans="11:16">
      <c r="K7978" s="339">
        <v>53664</v>
      </c>
      <c r="L7978" s="171" t="s">
        <v>833</v>
      </c>
      <c r="N7978" s="171" t="s">
        <v>770</v>
      </c>
      <c r="O7978" s="171" t="s">
        <v>771</v>
      </c>
      <c r="P7978" s="171" t="s">
        <v>772</v>
      </c>
    </row>
    <row r="7979" spans="11:16">
      <c r="K7979" s="339">
        <v>53665</v>
      </c>
      <c r="L7979" s="171" t="s">
        <v>835</v>
      </c>
      <c r="N7979" s="171" t="s">
        <v>770</v>
      </c>
      <c r="O7979" s="171" t="s">
        <v>771</v>
      </c>
      <c r="P7979" s="171" t="s">
        <v>772</v>
      </c>
    </row>
    <row r="7980" spans="11:16">
      <c r="K7980" s="339">
        <v>53666</v>
      </c>
      <c r="L7980" s="171" t="s">
        <v>836</v>
      </c>
      <c r="N7980" s="171" t="s">
        <v>770</v>
      </c>
      <c r="O7980" s="171" t="s">
        <v>771</v>
      </c>
      <c r="P7980" s="171" t="s">
        <v>772</v>
      </c>
    </row>
    <row r="7981" spans="11:16">
      <c r="K7981" s="339">
        <v>53667</v>
      </c>
      <c r="L7981" s="171" t="s">
        <v>837</v>
      </c>
      <c r="N7981" s="171" t="s">
        <v>770</v>
      </c>
      <c r="O7981" s="171" t="s">
        <v>771</v>
      </c>
      <c r="P7981" s="171" t="s">
        <v>772</v>
      </c>
    </row>
    <row r="7982" spans="11:16">
      <c r="K7982" s="339">
        <v>53668</v>
      </c>
      <c r="L7982" s="171" t="s">
        <v>838</v>
      </c>
      <c r="N7982" s="171" t="s">
        <v>770</v>
      </c>
      <c r="O7982" s="171" t="s">
        <v>771</v>
      </c>
      <c r="P7982" s="171" t="s">
        <v>772</v>
      </c>
    </row>
    <row r="7983" spans="11:16">
      <c r="K7983" s="339">
        <v>53669</v>
      </c>
      <c r="L7983" s="171" t="s">
        <v>839</v>
      </c>
      <c r="N7983" s="171" t="s">
        <v>770</v>
      </c>
      <c r="O7983" s="171" t="s">
        <v>771</v>
      </c>
      <c r="P7983" s="171" t="s">
        <v>772</v>
      </c>
    </row>
    <row r="7984" spans="11:16">
      <c r="K7984" s="339">
        <v>53670</v>
      </c>
      <c r="L7984" s="171" t="s">
        <v>840</v>
      </c>
      <c r="N7984" s="171" t="s">
        <v>770</v>
      </c>
      <c r="O7984" s="171" t="s">
        <v>771</v>
      </c>
      <c r="P7984" s="171" t="s">
        <v>772</v>
      </c>
    </row>
    <row r="7985" spans="11:16">
      <c r="K7985" s="339">
        <v>53671</v>
      </c>
      <c r="L7985" s="171" t="s">
        <v>833</v>
      </c>
      <c r="N7985" s="171" t="s">
        <v>772</v>
      </c>
      <c r="O7985" s="171" t="s">
        <v>770</v>
      </c>
      <c r="P7985" s="171" t="s">
        <v>771</v>
      </c>
    </row>
    <row r="7986" spans="11:16">
      <c r="K7986" s="339">
        <v>53672</v>
      </c>
      <c r="L7986" s="171" t="s">
        <v>835</v>
      </c>
      <c r="N7986" s="171" t="s">
        <v>772</v>
      </c>
      <c r="O7986" s="171" t="s">
        <v>770</v>
      </c>
      <c r="P7986" s="171" t="s">
        <v>771</v>
      </c>
    </row>
    <row r="7987" spans="11:16">
      <c r="K7987" s="339">
        <v>53673</v>
      </c>
      <c r="L7987" s="171" t="s">
        <v>836</v>
      </c>
      <c r="N7987" s="171" t="s">
        <v>772</v>
      </c>
      <c r="O7987" s="171" t="s">
        <v>770</v>
      </c>
      <c r="P7987" s="171" t="s">
        <v>771</v>
      </c>
    </row>
    <row r="7988" spans="11:16">
      <c r="K7988" s="339">
        <v>53674</v>
      </c>
      <c r="L7988" s="171" t="s">
        <v>837</v>
      </c>
      <c r="N7988" s="171" t="s">
        <v>772</v>
      </c>
      <c r="O7988" s="171" t="s">
        <v>770</v>
      </c>
      <c r="P7988" s="171" t="s">
        <v>771</v>
      </c>
    </row>
    <row r="7989" spans="11:16">
      <c r="K7989" s="339">
        <v>53675</v>
      </c>
      <c r="L7989" s="171" t="s">
        <v>838</v>
      </c>
      <c r="N7989" s="171" t="s">
        <v>772</v>
      </c>
      <c r="O7989" s="171" t="s">
        <v>770</v>
      </c>
      <c r="P7989" s="171" t="s">
        <v>771</v>
      </c>
    </row>
    <row r="7990" spans="11:16">
      <c r="K7990" s="339">
        <v>53676</v>
      </c>
      <c r="L7990" s="171" t="s">
        <v>839</v>
      </c>
      <c r="N7990" s="171" t="s">
        <v>772</v>
      </c>
      <c r="O7990" s="171" t="s">
        <v>770</v>
      </c>
      <c r="P7990" s="171" t="s">
        <v>771</v>
      </c>
    </row>
    <row r="7991" spans="11:16">
      <c r="K7991" s="339">
        <v>53677</v>
      </c>
      <c r="L7991" s="171" t="s">
        <v>840</v>
      </c>
      <c r="N7991" s="171" t="s">
        <v>772</v>
      </c>
      <c r="O7991" s="171" t="s">
        <v>770</v>
      </c>
      <c r="P7991" s="171" t="s">
        <v>771</v>
      </c>
    </row>
    <row r="7992" spans="11:16">
      <c r="K7992" s="339">
        <v>53678</v>
      </c>
      <c r="L7992" s="171" t="s">
        <v>833</v>
      </c>
      <c r="N7992" s="171" t="s">
        <v>771</v>
      </c>
      <c r="O7992" s="171" t="s">
        <v>772</v>
      </c>
      <c r="P7992" s="171" t="s">
        <v>770</v>
      </c>
    </row>
    <row r="7993" spans="11:16">
      <c r="K7993" s="339">
        <v>53679</v>
      </c>
      <c r="L7993" s="171" t="s">
        <v>835</v>
      </c>
      <c r="N7993" s="171" t="s">
        <v>771</v>
      </c>
      <c r="O7993" s="171" t="s">
        <v>772</v>
      </c>
      <c r="P7993" s="171" t="s">
        <v>770</v>
      </c>
    </row>
    <row r="7994" spans="11:16">
      <c r="K7994" s="339">
        <v>53680</v>
      </c>
      <c r="L7994" s="171" t="s">
        <v>836</v>
      </c>
      <c r="N7994" s="171" t="s">
        <v>771</v>
      </c>
      <c r="O7994" s="171" t="s">
        <v>772</v>
      </c>
      <c r="P7994" s="171" t="s">
        <v>770</v>
      </c>
    </row>
    <row r="7995" spans="11:16">
      <c r="K7995" s="339">
        <v>53681</v>
      </c>
      <c r="L7995" s="171" t="s">
        <v>837</v>
      </c>
      <c r="N7995" s="171" t="s">
        <v>771</v>
      </c>
      <c r="O7995" s="171" t="s">
        <v>772</v>
      </c>
      <c r="P7995" s="171" t="s">
        <v>770</v>
      </c>
    </row>
    <row r="7996" spans="11:16">
      <c r="K7996" s="339">
        <v>53682</v>
      </c>
      <c r="L7996" s="171" t="s">
        <v>838</v>
      </c>
      <c r="N7996" s="171" t="s">
        <v>771</v>
      </c>
      <c r="O7996" s="171" t="s">
        <v>772</v>
      </c>
      <c r="P7996" s="171" t="s">
        <v>770</v>
      </c>
    </row>
    <row r="7997" spans="11:16">
      <c r="K7997" s="339">
        <v>53683</v>
      </c>
      <c r="L7997" s="171" t="s">
        <v>839</v>
      </c>
      <c r="N7997" s="171" t="s">
        <v>771</v>
      </c>
      <c r="O7997" s="171" t="s">
        <v>772</v>
      </c>
      <c r="P7997" s="171" t="s">
        <v>770</v>
      </c>
    </row>
    <row r="7998" spans="11:16">
      <c r="K7998" s="339">
        <v>53684</v>
      </c>
      <c r="L7998" s="171" t="s">
        <v>840</v>
      </c>
      <c r="N7998" s="171" t="s">
        <v>771</v>
      </c>
      <c r="O7998" s="171" t="s">
        <v>772</v>
      </c>
      <c r="P7998" s="171" t="s">
        <v>770</v>
      </c>
    </row>
    <row r="7999" spans="11:16">
      <c r="K7999" s="339">
        <v>53685</v>
      </c>
      <c r="L7999" s="171" t="s">
        <v>833</v>
      </c>
      <c r="N7999" s="171" t="s">
        <v>770</v>
      </c>
      <c r="O7999" s="171" t="s">
        <v>771</v>
      </c>
      <c r="P7999" s="171" t="s">
        <v>772</v>
      </c>
    </row>
    <row r="8000" spans="11:16">
      <c r="K8000" s="339">
        <v>53686</v>
      </c>
      <c r="L8000" s="171" t="s">
        <v>835</v>
      </c>
      <c r="N8000" s="171" t="s">
        <v>770</v>
      </c>
      <c r="O8000" s="171" t="s">
        <v>771</v>
      </c>
      <c r="P8000" s="171" t="s">
        <v>772</v>
      </c>
    </row>
    <row r="8001" spans="11:16">
      <c r="K8001" s="339">
        <v>53687</v>
      </c>
      <c r="L8001" s="171" t="s">
        <v>836</v>
      </c>
      <c r="N8001" s="171" t="s">
        <v>770</v>
      </c>
      <c r="O8001" s="171" t="s">
        <v>771</v>
      </c>
      <c r="P8001" s="171" t="s">
        <v>772</v>
      </c>
    </row>
    <row r="8002" spans="11:16">
      <c r="K8002" s="339">
        <v>53688</v>
      </c>
      <c r="L8002" s="171" t="s">
        <v>837</v>
      </c>
      <c r="N8002" s="171" t="s">
        <v>770</v>
      </c>
      <c r="O8002" s="171" t="s">
        <v>771</v>
      </c>
      <c r="P8002" s="171" t="s">
        <v>772</v>
      </c>
    </row>
    <row r="8003" spans="11:16">
      <c r="K8003" s="339">
        <v>53689</v>
      </c>
      <c r="L8003" s="171" t="s">
        <v>838</v>
      </c>
      <c r="N8003" s="171" t="s">
        <v>770</v>
      </c>
      <c r="O8003" s="171" t="s">
        <v>771</v>
      </c>
      <c r="P8003" s="171" t="s">
        <v>772</v>
      </c>
    </row>
    <row r="8004" spans="11:16">
      <c r="K8004" s="339">
        <v>53690</v>
      </c>
      <c r="L8004" s="171" t="s">
        <v>839</v>
      </c>
      <c r="N8004" s="171" t="s">
        <v>770</v>
      </c>
      <c r="O8004" s="171" t="s">
        <v>771</v>
      </c>
      <c r="P8004" s="171" t="s">
        <v>772</v>
      </c>
    </row>
    <row r="8005" spans="11:16">
      <c r="K8005" s="339">
        <v>53691</v>
      </c>
      <c r="L8005" s="171" t="s">
        <v>840</v>
      </c>
      <c r="N8005" s="171" t="s">
        <v>770</v>
      </c>
      <c r="O8005" s="171" t="s">
        <v>771</v>
      </c>
      <c r="P8005" s="171" t="s">
        <v>772</v>
      </c>
    </row>
    <row r="8006" spans="11:16">
      <c r="K8006" s="339">
        <v>53692</v>
      </c>
      <c r="L8006" s="171" t="s">
        <v>833</v>
      </c>
      <c r="N8006" s="171" t="s">
        <v>772</v>
      </c>
      <c r="O8006" s="171" t="s">
        <v>770</v>
      </c>
      <c r="P8006" s="171" t="s">
        <v>771</v>
      </c>
    </row>
    <row r="8007" spans="11:16">
      <c r="K8007" s="339">
        <v>53693</v>
      </c>
      <c r="L8007" s="171" t="s">
        <v>835</v>
      </c>
      <c r="N8007" s="171" t="s">
        <v>772</v>
      </c>
      <c r="O8007" s="171" t="s">
        <v>770</v>
      </c>
      <c r="P8007" s="171" t="s">
        <v>771</v>
      </c>
    </row>
    <row r="8008" spans="11:16">
      <c r="K8008" s="339">
        <v>53694</v>
      </c>
      <c r="L8008" s="171" t="s">
        <v>836</v>
      </c>
      <c r="N8008" s="171" t="s">
        <v>772</v>
      </c>
      <c r="O8008" s="171" t="s">
        <v>770</v>
      </c>
      <c r="P8008" s="171" t="s">
        <v>771</v>
      </c>
    </row>
    <row r="8009" spans="11:16">
      <c r="K8009" s="339">
        <v>53695</v>
      </c>
      <c r="L8009" s="171" t="s">
        <v>837</v>
      </c>
      <c r="N8009" s="171" t="s">
        <v>772</v>
      </c>
      <c r="O8009" s="171" t="s">
        <v>770</v>
      </c>
      <c r="P8009" s="171" t="s">
        <v>771</v>
      </c>
    </row>
    <row r="8010" spans="11:16">
      <c r="K8010" s="339">
        <v>53696</v>
      </c>
      <c r="L8010" s="171" t="s">
        <v>838</v>
      </c>
      <c r="N8010" s="171" t="s">
        <v>772</v>
      </c>
      <c r="O8010" s="171" t="s">
        <v>770</v>
      </c>
      <c r="P8010" s="171" t="s">
        <v>771</v>
      </c>
    </row>
    <row r="8011" spans="11:16">
      <c r="K8011" s="339">
        <v>53697</v>
      </c>
      <c r="L8011" s="171" t="s">
        <v>839</v>
      </c>
      <c r="N8011" s="171" t="s">
        <v>772</v>
      </c>
      <c r="O8011" s="171" t="s">
        <v>770</v>
      </c>
      <c r="P8011" s="171" t="s">
        <v>771</v>
      </c>
    </row>
    <row r="8012" spans="11:16">
      <c r="K8012" s="339">
        <v>53698</v>
      </c>
      <c r="L8012" s="171" t="s">
        <v>840</v>
      </c>
      <c r="N8012" s="171" t="s">
        <v>772</v>
      </c>
      <c r="O8012" s="171" t="s">
        <v>770</v>
      </c>
      <c r="P8012" s="171" t="s">
        <v>771</v>
      </c>
    </row>
    <row r="8013" spans="11:16">
      <c r="K8013" s="339">
        <v>53699</v>
      </c>
      <c r="L8013" s="171" t="s">
        <v>833</v>
      </c>
      <c r="N8013" s="171" t="s">
        <v>771</v>
      </c>
      <c r="O8013" s="171" t="s">
        <v>772</v>
      </c>
      <c r="P8013" s="171" t="s">
        <v>770</v>
      </c>
    </row>
    <row r="8014" spans="11:16">
      <c r="K8014" s="339">
        <v>53700</v>
      </c>
      <c r="L8014" s="171" t="s">
        <v>835</v>
      </c>
      <c r="N8014" s="171" t="s">
        <v>771</v>
      </c>
      <c r="O8014" s="171" t="s">
        <v>772</v>
      </c>
      <c r="P8014" s="171" t="s">
        <v>770</v>
      </c>
    </row>
    <row r="8015" spans="11:16">
      <c r="K8015" s="339">
        <v>53701</v>
      </c>
      <c r="L8015" s="171" t="s">
        <v>836</v>
      </c>
      <c r="N8015" s="171" t="s">
        <v>771</v>
      </c>
      <c r="O8015" s="171" t="s">
        <v>772</v>
      </c>
      <c r="P8015" s="171" t="s">
        <v>770</v>
      </c>
    </row>
    <row r="8016" spans="11:16">
      <c r="K8016" s="339">
        <v>53702</v>
      </c>
      <c r="L8016" s="171" t="s">
        <v>837</v>
      </c>
      <c r="N8016" s="171" t="s">
        <v>771</v>
      </c>
      <c r="O8016" s="171" t="s">
        <v>772</v>
      </c>
      <c r="P8016" s="171" t="s">
        <v>770</v>
      </c>
    </row>
    <row r="8017" spans="11:16">
      <c r="K8017" s="339">
        <v>53703</v>
      </c>
      <c r="L8017" s="171" t="s">
        <v>838</v>
      </c>
      <c r="N8017" s="171" t="s">
        <v>771</v>
      </c>
      <c r="O8017" s="171" t="s">
        <v>772</v>
      </c>
      <c r="P8017" s="171" t="s">
        <v>770</v>
      </c>
    </row>
    <row r="8018" spans="11:16">
      <c r="K8018" s="339">
        <v>53704</v>
      </c>
      <c r="L8018" s="171" t="s">
        <v>839</v>
      </c>
      <c r="N8018" s="171" t="s">
        <v>771</v>
      </c>
      <c r="O8018" s="171" t="s">
        <v>772</v>
      </c>
      <c r="P8018" s="171" t="s">
        <v>770</v>
      </c>
    </row>
    <row r="8019" spans="11:16">
      <c r="K8019" s="339">
        <v>53705</v>
      </c>
      <c r="L8019" s="171" t="s">
        <v>840</v>
      </c>
      <c r="N8019" s="171" t="s">
        <v>771</v>
      </c>
      <c r="O8019" s="171" t="s">
        <v>772</v>
      </c>
      <c r="P8019" s="171" t="s">
        <v>770</v>
      </c>
    </row>
    <row r="8020" spans="11:16">
      <c r="K8020" s="339">
        <v>53706</v>
      </c>
      <c r="L8020" s="171" t="s">
        <v>833</v>
      </c>
      <c r="N8020" s="171" t="s">
        <v>770</v>
      </c>
      <c r="O8020" s="171" t="s">
        <v>771</v>
      </c>
      <c r="P8020" s="171" t="s">
        <v>772</v>
      </c>
    </row>
    <row r="8021" spans="11:16">
      <c r="K8021" s="339">
        <v>53707</v>
      </c>
      <c r="L8021" s="171" t="s">
        <v>835</v>
      </c>
      <c r="N8021" s="171" t="s">
        <v>770</v>
      </c>
      <c r="O8021" s="171" t="s">
        <v>771</v>
      </c>
      <c r="P8021" s="171" t="s">
        <v>772</v>
      </c>
    </row>
    <row r="8022" spans="11:16">
      <c r="K8022" s="339">
        <v>53708</v>
      </c>
      <c r="L8022" s="171" t="s">
        <v>836</v>
      </c>
      <c r="N8022" s="171" t="s">
        <v>770</v>
      </c>
      <c r="O8022" s="171" t="s">
        <v>771</v>
      </c>
      <c r="P8022" s="171" t="s">
        <v>772</v>
      </c>
    </row>
    <row r="8023" spans="11:16">
      <c r="K8023" s="339">
        <v>53709</v>
      </c>
      <c r="L8023" s="171" t="s">
        <v>837</v>
      </c>
      <c r="N8023" s="171" t="s">
        <v>770</v>
      </c>
      <c r="O8023" s="171" t="s">
        <v>771</v>
      </c>
      <c r="P8023" s="171" t="s">
        <v>772</v>
      </c>
    </row>
    <row r="8024" spans="11:16">
      <c r="K8024" s="339">
        <v>53710</v>
      </c>
      <c r="L8024" s="171" t="s">
        <v>838</v>
      </c>
      <c r="N8024" s="171" t="s">
        <v>770</v>
      </c>
      <c r="O8024" s="171" t="s">
        <v>771</v>
      </c>
      <c r="P8024" s="171" t="s">
        <v>772</v>
      </c>
    </row>
    <row r="8025" spans="11:16">
      <c r="K8025" s="339">
        <v>53711</v>
      </c>
      <c r="L8025" s="171" t="s">
        <v>839</v>
      </c>
      <c r="N8025" s="171" t="s">
        <v>770</v>
      </c>
      <c r="O8025" s="171" t="s">
        <v>771</v>
      </c>
      <c r="P8025" s="171" t="s">
        <v>772</v>
      </c>
    </row>
    <row r="8026" spans="11:16">
      <c r="K8026" s="339">
        <v>53712</v>
      </c>
      <c r="L8026" s="171" t="s">
        <v>840</v>
      </c>
      <c r="N8026" s="171" t="s">
        <v>770</v>
      </c>
      <c r="O8026" s="171" t="s">
        <v>771</v>
      </c>
      <c r="P8026" s="171" t="s">
        <v>772</v>
      </c>
    </row>
    <row r="8027" spans="11:16">
      <c r="K8027" s="339">
        <v>53713</v>
      </c>
      <c r="L8027" s="171" t="s">
        <v>833</v>
      </c>
      <c r="N8027" s="171" t="s">
        <v>772</v>
      </c>
      <c r="O8027" s="171" t="s">
        <v>770</v>
      </c>
      <c r="P8027" s="171" t="s">
        <v>771</v>
      </c>
    </row>
    <row r="8028" spans="11:16">
      <c r="K8028" s="339">
        <v>53714</v>
      </c>
      <c r="L8028" s="171" t="s">
        <v>835</v>
      </c>
      <c r="N8028" s="171" t="s">
        <v>772</v>
      </c>
      <c r="O8028" s="171" t="s">
        <v>770</v>
      </c>
      <c r="P8028" s="171" t="s">
        <v>771</v>
      </c>
    </row>
    <row r="8029" spans="11:16">
      <c r="K8029" s="339">
        <v>53715</v>
      </c>
      <c r="L8029" s="171" t="s">
        <v>836</v>
      </c>
      <c r="N8029" s="171" t="s">
        <v>772</v>
      </c>
      <c r="O8029" s="171" t="s">
        <v>770</v>
      </c>
      <c r="P8029" s="171" t="s">
        <v>771</v>
      </c>
    </row>
    <row r="8030" spans="11:16">
      <c r="K8030" s="339">
        <v>53716</v>
      </c>
      <c r="L8030" s="171" t="s">
        <v>837</v>
      </c>
      <c r="N8030" s="171" t="s">
        <v>772</v>
      </c>
      <c r="O8030" s="171" t="s">
        <v>770</v>
      </c>
      <c r="P8030" s="171" t="s">
        <v>771</v>
      </c>
    </row>
    <row r="8031" spans="11:16">
      <c r="K8031" s="339">
        <v>53717</v>
      </c>
      <c r="L8031" s="171" t="s">
        <v>838</v>
      </c>
      <c r="N8031" s="171" t="s">
        <v>772</v>
      </c>
      <c r="O8031" s="171" t="s">
        <v>770</v>
      </c>
      <c r="P8031" s="171" t="s">
        <v>771</v>
      </c>
    </row>
    <row r="8032" spans="11:16">
      <c r="K8032" s="339">
        <v>53718</v>
      </c>
      <c r="L8032" s="171" t="s">
        <v>839</v>
      </c>
      <c r="N8032" s="171" t="s">
        <v>772</v>
      </c>
      <c r="O8032" s="171" t="s">
        <v>770</v>
      </c>
      <c r="P8032" s="171" t="s">
        <v>771</v>
      </c>
    </row>
    <row r="8033" spans="11:16">
      <c r="K8033" s="339">
        <v>53719</v>
      </c>
      <c r="L8033" s="171" t="s">
        <v>840</v>
      </c>
      <c r="N8033" s="171" t="s">
        <v>772</v>
      </c>
      <c r="O8033" s="171" t="s">
        <v>770</v>
      </c>
      <c r="P8033" s="171" t="s">
        <v>771</v>
      </c>
    </row>
    <row r="8034" spans="11:16">
      <c r="K8034" s="339">
        <v>53720</v>
      </c>
      <c r="L8034" s="171" t="s">
        <v>833</v>
      </c>
      <c r="N8034" s="171" t="s">
        <v>771</v>
      </c>
      <c r="O8034" s="171" t="s">
        <v>772</v>
      </c>
      <c r="P8034" s="171" t="s">
        <v>770</v>
      </c>
    </row>
    <row r="8035" spans="11:16">
      <c r="K8035" s="339">
        <v>53721</v>
      </c>
      <c r="L8035" s="171" t="s">
        <v>835</v>
      </c>
      <c r="N8035" s="171" t="s">
        <v>771</v>
      </c>
      <c r="O8035" s="171" t="s">
        <v>772</v>
      </c>
      <c r="P8035" s="171" t="s">
        <v>770</v>
      </c>
    </row>
    <row r="8036" spans="11:16">
      <c r="K8036" s="339">
        <v>53722</v>
      </c>
      <c r="L8036" s="171" t="s">
        <v>836</v>
      </c>
      <c r="N8036" s="171" t="s">
        <v>771</v>
      </c>
      <c r="O8036" s="171" t="s">
        <v>772</v>
      </c>
      <c r="P8036" s="171" t="s">
        <v>770</v>
      </c>
    </row>
    <row r="8037" spans="11:16">
      <c r="K8037" s="339">
        <v>53723</v>
      </c>
      <c r="L8037" s="171" t="s">
        <v>837</v>
      </c>
      <c r="N8037" s="171" t="s">
        <v>771</v>
      </c>
      <c r="O8037" s="171" t="s">
        <v>772</v>
      </c>
      <c r="P8037" s="171" t="s">
        <v>770</v>
      </c>
    </row>
    <row r="8038" spans="11:16">
      <c r="K8038" s="339">
        <v>53724</v>
      </c>
      <c r="L8038" s="171" t="s">
        <v>838</v>
      </c>
      <c r="N8038" s="171" t="s">
        <v>771</v>
      </c>
      <c r="O8038" s="171" t="s">
        <v>772</v>
      </c>
      <c r="P8038" s="171" t="s">
        <v>770</v>
      </c>
    </row>
    <row r="8039" spans="11:16">
      <c r="K8039" s="339">
        <v>53725</v>
      </c>
      <c r="L8039" s="171" t="s">
        <v>839</v>
      </c>
      <c r="N8039" s="171" t="s">
        <v>771</v>
      </c>
      <c r="O8039" s="171" t="s">
        <v>772</v>
      </c>
      <c r="P8039" s="171" t="s">
        <v>770</v>
      </c>
    </row>
    <row r="8040" spans="11:16">
      <c r="K8040" s="339">
        <v>53726</v>
      </c>
      <c r="L8040" s="171" t="s">
        <v>840</v>
      </c>
      <c r="N8040" s="171" t="s">
        <v>771</v>
      </c>
      <c r="O8040" s="171" t="s">
        <v>772</v>
      </c>
      <c r="P8040" s="171" t="s">
        <v>770</v>
      </c>
    </row>
    <row r="8041" spans="11:16">
      <c r="K8041" s="339">
        <v>53727</v>
      </c>
      <c r="L8041" s="171" t="s">
        <v>833</v>
      </c>
      <c r="N8041" s="171" t="s">
        <v>770</v>
      </c>
      <c r="O8041" s="171" t="s">
        <v>771</v>
      </c>
      <c r="P8041" s="171" t="s">
        <v>772</v>
      </c>
    </row>
    <row r="8042" spans="11:16">
      <c r="K8042" s="339">
        <v>53728</v>
      </c>
      <c r="L8042" s="171" t="s">
        <v>835</v>
      </c>
      <c r="N8042" s="171" t="s">
        <v>770</v>
      </c>
      <c r="O8042" s="171" t="s">
        <v>771</v>
      </c>
      <c r="P8042" s="171" t="s">
        <v>772</v>
      </c>
    </row>
    <row r="8043" spans="11:16">
      <c r="K8043" s="339">
        <v>53729</v>
      </c>
      <c r="L8043" s="171" t="s">
        <v>836</v>
      </c>
      <c r="N8043" s="171" t="s">
        <v>770</v>
      </c>
      <c r="O8043" s="171" t="s">
        <v>771</v>
      </c>
      <c r="P8043" s="171" t="s">
        <v>772</v>
      </c>
    </row>
    <row r="8044" spans="11:16">
      <c r="K8044" s="339">
        <v>53730</v>
      </c>
      <c r="L8044" s="171" t="s">
        <v>837</v>
      </c>
      <c r="N8044" s="171" t="s">
        <v>770</v>
      </c>
      <c r="O8044" s="171" t="s">
        <v>771</v>
      </c>
      <c r="P8044" s="171" t="s">
        <v>772</v>
      </c>
    </row>
    <row r="8045" spans="11:16">
      <c r="K8045" s="339">
        <v>53731</v>
      </c>
      <c r="L8045" s="171" t="s">
        <v>838</v>
      </c>
      <c r="N8045" s="171" t="s">
        <v>770</v>
      </c>
      <c r="O8045" s="171" t="s">
        <v>771</v>
      </c>
      <c r="P8045" s="171" t="s">
        <v>772</v>
      </c>
    </row>
    <row r="8046" spans="11:16">
      <c r="K8046" s="339">
        <v>53732</v>
      </c>
      <c r="L8046" s="171" t="s">
        <v>839</v>
      </c>
      <c r="N8046" s="171" t="s">
        <v>770</v>
      </c>
      <c r="O8046" s="171" t="s">
        <v>771</v>
      </c>
      <c r="P8046" s="171" t="s">
        <v>772</v>
      </c>
    </row>
    <row r="8047" spans="11:16">
      <c r="K8047" s="339">
        <v>53733</v>
      </c>
      <c r="L8047" s="171" t="s">
        <v>840</v>
      </c>
      <c r="N8047" s="171" t="s">
        <v>770</v>
      </c>
      <c r="O8047" s="171" t="s">
        <v>771</v>
      </c>
      <c r="P8047" s="171" t="s">
        <v>772</v>
      </c>
    </row>
    <row r="8048" spans="11:16">
      <c r="K8048" s="339">
        <v>53734</v>
      </c>
      <c r="L8048" s="171" t="s">
        <v>833</v>
      </c>
      <c r="N8048" s="171" t="s">
        <v>772</v>
      </c>
      <c r="O8048" s="171" t="s">
        <v>770</v>
      </c>
      <c r="P8048" s="171" t="s">
        <v>771</v>
      </c>
    </row>
    <row r="8049" spans="11:16">
      <c r="K8049" s="339">
        <v>53735</v>
      </c>
      <c r="L8049" s="171" t="s">
        <v>835</v>
      </c>
      <c r="N8049" s="171" t="s">
        <v>772</v>
      </c>
      <c r="O8049" s="171" t="s">
        <v>770</v>
      </c>
      <c r="P8049" s="171" t="s">
        <v>771</v>
      </c>
    </row>
    <row r="8050" spans="11:16">
      <c r="K8050" s="339">
        <v>53736</v>
      </c>
      <c r="L8050" s="171" t="s">
        <v>836</v>
      </c>
      <c r="N8050" s="171" t="s">
        <v>772</v>
      </c>
      <c r="O8050" s="171" t="s">
        <v>770</v>
      </c>
      <c r="P8050" s="171" t="s">
        <v>771</v>
      </c>
    </row>
    <row r="8051" spans="11:16">
      <c r="K8051" s="339">
        <v>53737</v>
      </c>
      <c r="L8051" s="171" t="s">
        <v>837</v>
      </c>
      <c r="N8051" s="171" t="s">
        <v>772</v>
      </c>
      <c r="O8051" s="171" t="s">
        <v>770</v>
      </c>
      <c r="P8051" s="171" t="s">
        <v>771</v>
      </c>
    </row>
    <row r="8052" spans="11:16">
      <c r="K8052" s="339">
        <v>53738</v>
      </c>
      <c r="L8052" s="171" t="s">
        <v>838</v>
      </c>
      <c r="N8052" s="171" t="s">
        <v>772</v>
      </c>
      <c r="O8052" s="171" t="s">
        <v>770</v>
      </c>
      <c r="P8052" s="171" t="s">
        <v>771</v>
      </c>
    </row>
    <row r="8053" spans="11:16">
      <c r="K8053" s="339">
        <v>53739</v>
      </c>
      <c r="L8053" s="171" t="s">
        <v>839</v>
      </c>
      <c r="N8053" s="171" t="s">
        <v>772</v>
      </c>
      <c r="O8053" s="171" t="s">
        <v>770</v>
      </c>
      <c r="P8053" s="171" t="s">
        <v>771</v>
      </c>
    </row>
    <row r="8054" spans="11:16">
      <c r="K8054" s="339">
        <v>53740</v>
      </c>
      <c r="L8054" s="171" t="s">
        <v>840</v>
      </c>
      <c r="N8054" s="171" t="s">
        <v>772</v>
      </c>
      <c r="O8054" s="171" t="s">
        <v>770</v>
      </c>
      <c r="P8054" s="171" t="s">
        <v>771</v>
      </c>
    </row>
    <row r="8055" spans="11:16">
      <c r="K8055" s="339">
        <v>53741</v>
      </c>
      <c r="L8055" s="171" t="s">
        <v>833</v>
      </c>
      <c r="N8055" s="171" t="s">
        <v>771</v>
      </c>
      <c r="O8055" s="171" t="s">
        <v>772</v>
      </c>
      <c r="P8055" s="171" t="s">
        <v>770</v>
      </c>
    </row>
    <row r="8056" spans="11:16">
      <c r="K8056" s="339">
        <v>53742</v>
      </c>
      <c r="L8056" s="171" t="s">
        <v>835</v>
      </c>
      <c r="N8056" s="171" t="s">
        <v>771</v>
      </c>
      <c r="O8056" s="171" t="s">
        <v>772</v>
      </c>
      <c r="P8056" s="171" t="s">
        <v>770</v>
      </c>
    </row>
    <row r="8057" spans="11:16">
      <c r="K8057" s="339">
        <v>53743</v>
      </c>
      <c r="L8057" s="171" t="s">
        <v>836</v>
      </c>
      <c r="N8057" s="171" t="s">
        <v>771</v>
      </c>
      <c r="O8057" s="171" t="s">
        <v>772</v>
      </c>
      <c r="P8057" s="171" t="s">
        <v>770</v>
      </c>
    </row>
    <row r="8058" spans="11:16">
      <c r="K8058" s="339">
        <v>53744</v>
      </c>
      <c r="L8058" s="171" t="s">
        <v>837</v>
      </c>
      <c r="N8058" s="171" t="s">
        <v>771</v>
      </c>
      <c r="O8058" s="171" t="s">
        <v>772</v>
      </c>
      <c r="P8058" s="171" t="s">
        <v>770</v>
      </c>
    </row>
    <row r="8059" spans="11:16">
      <c r="K8059" s="339">
        <v>53745</v>
      </c>
      <c r="L8059" s="171" t="s">
        <v>838</v>
      </c>
      <c r="N8059" s="171" t="s">
        <v>771</v>
      </c>
      <c r="O8059" s="171" t="s">
        <v>772</v>
      </c>
      <c r="P8059" s="171" t="s">
        <v>770</v>
      </c>
    </row>
    <row r="8060" spans="11:16">
      <c r="K8060" s="339">
        <v>53746</v>
      </c>
      <c r="L8060" s="171" t="s">
        <v>839</v>
      </c>
      <c r="N8060" s="171" t="s">
        <v>771</v>
      </c>
      <c r="O8060" s="171" t="s">
        <v>772</v>
      </c>
      <c r="P8060" s="171" t="s">
        <v>770</v>
      </c>
    </row>
    <row r="8061" spans="11:16">
      <c r="K8061" s="339">
        <v>53747</v>
      </c>
      <c r="L8061" s="171" t="s">
        <v>840</v>
      </c>
      <c r="N8061" s="171" t="s">
        <v>771</v>
      </c>
      <c r="O8061" s="171" t="s">
        <v>772</v>
      </c>
      <c r="P8061" s="171" t="s">
        <v>770</v>
      </c>
    </row>
    <row r="8062" spans="11:16">
      <c r="K8062" s="339">
        <v>53748</v>
      </c>
      <c r="L8062" s="171" t="s">
        <v>833</v>
      </c>
      <c r="N8062" s="171" t="s">
        <v>770</v>
      </c>
      <c r="O8062" s="171" t="s">
        <v>771</v>
      </c>
      <c r="P8062" s="171" t="s">
        <v>772</v>
      </c>
    </row>
    <row r="8063" spans="11:16">
      <c r="K8063" s="339">
        <v>53749</v>
      </c>
      <c r="L8063" s="171" t="s">
        <v>835</v>
      </c>
      <c r="N8063" s="171" t="s">
        <v>770</v>
      </c>
      <c r="O8063" s="171" t="s">
        <v>771</v>
      </c>
      <c r="P8063" s="171" t="s">
        <v>772</v>
      </c>
    </row>
    <row r="8064" spans="11:16">
      <c r="K8064" s="339">
        <v>53750</v>
      </c>
      <c r="L8064" s="171" t="s">
        <v>836</v>
      </c>
      <c r="N8064" s="171" t="s">
        <v>770</v>
      </c>
      <c r="O8064" s="171" t="s">
        <v>771</v>
      </c>
      <c r="P8064" s="171" t="s">
        <v>772</v>
      </c>
    </row>
    <row r="8065" spans="11:16">
      <c r="K8065" s="339">
        <v>53751</v>
      </c>
      <c r="L8065" s="171" t="s">
        <v>837</v>
      </c>
      <c r="N8065" s="171" t="s">
        <v>770</v>
      </c>
      <c r="O8065" s="171" t="s">
        <v>771</v>
      </c>
      <c r="P8065" s="171" t="s">
        <v>772</v>
      </c>
    </row>
    <row r="8066" spans="11:16">
      <c r="K8066" s="339">
        <v>53752</v>
      </c>
      <c r="L8066" s="171" t="s">
        <v>838</v>
      </c>
      <c r="N8066" s="171" t="s">
        <v>770</v>
      </c>
      <c r="O8066" s="171" t="s">
        <v>771</v>
      </c>
      <c r="P8066" s="171" t="s">
        <v>772</v>
      </c>
    </row>
    <row r="8067" spans="11:16">
      <c r="K8067" s="339">
        <v>53753</v>
      </c>
      <c r="L8067" s="171" t="s">
        <v>839</v>
      </c>
      <c r="N8067" s="171" t="s">
        <v>770</v>
      </c>
      <c r="O8067" s="171" t="s">
        <v>771</v>
      </c>
      <c r="P8067" s="171" t="s">
        <v>772</v>
      </c>
    </row>
    <row r="8068" spans="11:16">
      <c r="K8068" s="339">
        <v>53754</v>
      </c>
      <c r="L8068" s="171" t="s">
        <v>840</v>
      </c>
      <c r="N8068" s="171" t="s">
        <v>770</v>
      </c>
      <c r="O8068" s="171" t="s">
        <v>771</v>
      </c>
      <c r="P8068" s="171" t="s">
        <v>772</v>
      </c>
    </row>
    <row r="8069" spans="11:16">
      <c r="K8069" s="339">
        <v>53755</v>
      </c>
      <c r="L8069" s="171" t="s">
        <v>833</v>
      </c>
      <c r="N8069" s="171" t="s">
        <v>772</v>
      </c>
      <c r="O8069" s="171" t="s">
        <v>770</v>
      </c>
      <c r="P8069" s="171" t="s">
        <v>771</v>
      </c>
    </row>
    <row r="8070" spans="11:16">
      <c r="K8070" s="339">
        <v>53756</v>
      </c>
      <c r="L8070" s="171" t="s">
        <v>835</v>
      </c>
      <c r="N8070" s="171" t="s">
        <v>772</v>
      </c>
      <c r="O8070" s="171" t="s">
        <v>770</v>
      </c>
      <c r="P8070" s="171" t="s">
        <v>771</v>
      </c>
    </row>
    <row r="8071" spans="11:16">
      <c r="K8071" s="339">
        <v>53757</v>
      </c>
      <c r="L8071" s="171" t="s">
        <v>836</v>
      </c>
      <c r="N8071" s="171" t="s">
        <v>772</v>
      </c>
      <c r="O8071" s="171" t="s">
        <v>770</v>
      </c>
      <c r="P8071" s="171" t="s">
        <v>771</v>
      </c>
    </row>
    <row r="8072" spans="11:16">
      <c r="K8072" s="339">
        <v>53758</v>
      </c>
      <c r="L8072" s="171" t="s">
        <v>837</v>
      </c>
      <c r="N8072" s="171" t="s">
        <v>772</v>
      </c>
      <c r="O8072" s="171" t="s">
        <v>770</v>
      </c>
      <c r="P8072" s="171" t="s">
        <v>771</v>
      </c>
    </row>
    <row r="8073" spans="11:16">
      <c r="K8073" s="339">
        <v>53759</v>
      </c>
      <c r="L8073" s="171" t="s">
        <v>838</v>
      </c>
      <c r="N8073" s="171" t="s">
        <v>772</v>
      </c>
      <c r="O8073" s="171" t="s">
        <v>770</v>
      </c>
      <c r="P8073" s="171" t="s">
        <v>771</v>
      </c>
    </row>
    <row r="8074" spans="11:16">
      <c r="K8074" s="339">
        <v>53760</v>
      </c>
      <c r="L8074" s="171" t="s">
        <v>839</v>
      </c>
      <c r="N8074" s="171" t="s">
        <v>772</v>
      </c>
      <c r="O8074" s="171" t="s">
        <v>770</v>
      </c>
      <c r="P8074" s="171" t="s">
        <v>771</v>
      </c>
    </row>
    <row r="8075" spans="11:16">
      <c r="K8075" s="339">
        <v>53761</v>
      </c>
      <c r="L8075" s="171" t="s">
        <v>840</v>
      </c>
      <c r="N8075" s="171" t="s">
        <v>772</v>
      </c>
      <c r="O8075" s="171" t="s">
        <v>770</v>
      </c>
      <c r="P8075" s="171" t="s">
        <v>771</v>
      </c>
    </row>
    <row r="8076" spans="11:16">
      <c r="K8076" s="339">
        <v>53762</v>
      </c>
      <c r="L8076" s="171" t="s">
        <v>833</v>
      </c>
      <c r="N8076" s="171" t="s">
        <v>771</v>
      </c>
      <c r="O8076" s="171" t="s">
        <v>772</v>
      </c>
      <c r="P8076" s="171" t="s">
        <v>770</v>
      </c>
    </row>
    <row r="8077" spans="11:16">
      <c r="K8077" s="339">
        <v>53763</v>
      </c>
      <c r="L8077" s="171" t="s">
        <v>835</v>
      </c>
      <c r="N8077" s="171" t="s">
        <v>771</v>
      </c>
      <c r="O8077" s="171" t="s">
        <v>772</v>
      </c>
      <c r="P8077" s="171" t="s">
        <v>770</v>
      </c>
    </row>
    <row r="8078" spans="11:16">
      <c r="K8078" s="339">
        <v>53764</v>
      </c>
      <c r="L8078" s="171" t="s">
        <v>836</v>
      </c>
      <c r="N8078" s="171" t="s">
        <v>771</v>
      </c>
      <c r="O8078" s="171" t="s">
        <v>772</v>
      </c>
      <c r="P8078" s="171" t="s">
        <v>770</v>
      </c>
    </row>
    <row r="8079" spans="11:16">
      <c r="K8079" s="339">
        <v>53765</v>
      </c>
      <c r="L8079" s="171" t="s">
        <v>837</v>
      </c>
      <c r="N8079" s="171" t="s">
        <v>771</v>
      </c>
      <c r="O8079" s="171" t="s">
        <v>772</v>
      </c>
      <c r="P8079" s="171" t="s">
        <v>770</v>
      </c>
    </row>
    <row r="8080" spans="11:16">
      <c r="K8080" s="339">
        <v>53766</v>
      </c>
      <c r="L8080" s="171" t="s">
        <v>838</v>
      </c>
      <c r="N8080" s="171" t="s">
        <v>771</v>
      </c>
      <c r="O8080" s="171" t="s">
        <v>772</v>
      </c>
      <c r="P8080" s="171" t="s">
        <v>770</v>
      </c>
    </row>
    <row r="8081" spans="11:16">
      <c r="K8081" s="339">
        <v>53767</v>
      </c>
      <c r="L8081" s="171" t="s">
        <v>839</v>
      </c>
      <c r="N8081" s="171" t="s">
        <v>771</v>
      </c>
      <c r="O8081" s="171" t="s">
        <v>772</v>
      </c>
      <c r="P8081" s="171" t="s">
        <v>770</v>
      </c>
    </row>
    <row r="8082" spans="11:16">
      <c r="K8082" s="339">
        <v>53768</v>
      </c>
      <c r="L8082" s="171" t="s">
        <v>840</v>
      </c>
      <c r="N8082" s="171" t="s">
        <v>771</v>
      </c>
      <c r="O8082" s="171" t="s">
        <v>772</v>
      </c>
      <c r="P8082" s="171" t="s">
        <v>770</v>
      </c>
    </row>
    <row r="8083" spans="11:16">
      <c r="K8083" s="339">
        <v>53769</v>
      </c>
      <c r="L8083" s="171" t="s">
        <v>833</v>
      </c>
      <c r="N8083" s="171" t="s">
        <v>770</v>
      </c>
      <c r="O8083" s="171" t="s">
        <v>771</v>
      </c>
      <c r="P8083" s="171" t="s">
        <v>772</v>
      </c>
    </row>
    <row r="8084" spans="11:16">
      <c r="K8084" s="339">
        <v>53770</v>
      </c>
      <c r="L8084" s="171" t="s">
        <v>835</v>
      </c>
      <c r="N8084" s="171" t="s">
        <v>770</v>
      </c>
      <c r="O8084" s="171" t="s">
        <v>771</v>
      </c>
      <c r="P8084" s="171" t="s">
        <v>772</v>
      </c>
    </row>
    <row r="8085" spans="11:16">
      <c r="K8085" s="339">
        <v>53771</v>
      </c>
      <c r="L8085" s="171" t="s">
        <v>836</v>
      </c>
      <c r="N8085" s="171" t="s">
        <v>770</v>
      </c>
      <c r="O8085" s="171" t="s">
        <v>771</v>
      </c>
      <c r="P8085" s="171" t="s">
        <v>772</v>
      </c>
    </row>
    <row r="8086" spans="11:16">
      <c r="K8086" s="339">
        <v>53772</v>
      </c>
      <c r="L8086" s="171" t="s">
        <v>837</v>
      </c>
      <c r="N8086" s="171" t="s">
        <v>770</v>
      </c>
      <c r="O8086" s="171" t="s">
        <v>771</v>
      </c>
      <c r="P8086" s="171" t="s">
        <v>772</v>
      </c>
    </row>
    <row r="8087" spans="11:16">
      <c r="K8087" s="339">
        <v>53773</v>
      </c>
      <c r="L8087" s="171" t="s">
        <v>838</v>
      </c>
      <c r="N8087" s="171" t="s">
        <v>770</v>
      </c>
      <c r="O8087" s="171" t="s">
        <v>771</v>
      </c>
      <c r="P8087" s="171" t="s">
        <v>772</v>
      </c>
    </row>
    <row r="8088" spans="11:16">
      <c r="K8088" s="339">
        <v>53774</v>
      </c>
      <c r="L8088" s="171" t="s">
        <v>839</v>
      </c>
      <c r="N8088" s="171" t="s">
        <v>770</v>
      </c>
      <c r="O8088" s="171" t="s">
        <v>771</v>
      </c>
      <c r="P8088" s="171" t="s">
        <v>772</v>
      </c>
    </row>
    <row r="8089" spans="11:16">
      <c r="K8089" s="339">
        <v>53775</v>
      </c>
      <c r="L8089" s="171" t="s">
        <v>840</v>
      </c>
      <c r="N8089" s="171" t="s">
        <v>770</v>
      </c>
      <c r="O8089" s="171" t="s">
        <v>771</v>
      </c>
      <c r="P8089" s="171" t="s">
        <v>772</v>
      </c>
    </row>
    <row r="8090" spans="11:16">
      <c r="K8090" s="339">
        <v>53776</v>
      </c>
      <c r="L8090" s="171" t="s">
        <v>833</v>
      </c>
      <c r="N8090" s="171" t="s">
        <v>772</v>
      </c>
      <c r="O8090" s="171" t="s">
        <v>770</v>
      </c>
      <c r="P8090" s="171" t="s">
        <v>771</v>
      </c>
    </row>
    <row r="8091" spans="11:16">
      <c r="K8091" s="339">
        <v>53777</v>
      </c>
      <c r="L8091" s="171" t="s">
        <v>835</v>
      </c>
      <c r="N8091" s="171" t="s">
        <v>772</v>
      </c>
      <c r="O8091" s="171" t="s">
        <v>770</v>
      </c>
      <c r="P8091" s="171" t="s">
        <v>771</v>
      </c>
    </row>
    <row r="8092" spans="11:16">
      <c r="K8092" s="339">
        <v>53778</v>
      </c>
      <c r="L8092" s="171" t="s">
        <v>836</v>
      </c>
      <c r="N8092" s="171" t="s">
        <v>772</v>
      </c>
      <c r="O8092" s="171" t="s">
        <v>770</v>
      </c>
      <c r="P8092" s="171" t="s">
        <v>771</v>
      </c>
    </row>
    <row r="8093" spans="11:16">
      <c r="K8093" s="339">
        <v>53779</v>
      </c>
      <c r="L8093" s="171" t="s">
        <v>837</v>
      </c>
      <c r="N8093" s="171" t="s">
        <v>772</v>
      </c>
      <c r="O8093" s="171" t="s">
        <v>770</v>
      </c>
      <c r="P8093" s="171" t="s">
        <v>771</v>
      </c>
    </row>
    <row r="8094" spans="11:16">
      <c r="K8094" s="339">
        <v>53780</v>
      </c>
      <c r="L8094" s="171" t="s">
        <v>838</v>
      </c>
      <c r="N8094" s="171" t="s">
        <v>772</v>
      </c>
      <c r="O8094" s="171" t="s">
        <v>770</v>
      </c>
      <c r="P8094" s="171" t="s">
        <v>771</v>
      </c>
    </row>
    <row r="8095" spans="11:16">
      <c r="K8095" s="339">
        <v>53781</v>
      </c>
      <c r="L8095" s="171" t="s">
        <v>839</v>
      </c>
      <c r="N8095" s="171" t="s">
        <v>772</v>
      </c>
      <c r="O8095" s="171" t="s">
        <v>770</v>
      </c>
      <c r="P8095" s="171" t="s">
        <v>771</v>
      </c>
    </row>
    <row r="8096" spans="11:16">
      <c r="K8096" s="339">
        <v>53782</v>
      </c>
      <c r="L8096" s="171" t="s">
        <v>840</v>
      </c>
      <c r="N8096" s="171" t="s">
        <v>772</v>
      </c>
      <c r="O8096" s="171" t="s">
        <v>770</v>
      </c>
      <c r="P8096" s="171" t="s">
        <v>771</v>
      </c>
    </row>
    <row r="8097" spans="11:16">
      <c r="K8097" s="339">
        <v>53783</v>
      </c>
      <c r="L8097" s="171" t="s">
        <v>833</v>
      </c>
      <c r="N8097" s="171" t="s">
        <v>771</v>
      </c>
      <c r="O8097" s="171" t="s">
        <v>772</v>
      </c>
      <c r="P8097" s="171" t="s">
        <v>770</v>
      </c>
    </row>
    <row r="8098" spans="11:16">
      <c r="K8098" s="339">
        <v>53784</v>
      </c>
      <c r="L8098" s="171" t="s">
        <v>835</v>
      </c>
      <c r="N8098" s="171" t="s">
        <v>771</v>
      </c>
      <c r="O8098" s="171" t="s">
        <v>772</v>
      </c>
      <c r="P8098" s="171" t="s">
        <v>770</v>
      </c>
    </row>
    <row r="8099" spans="11:16">
      <c r="K8099" s="339">
        <v>53785</v>
      </c>
      <c r="L8099" s="171" t="s">
        <v>836</v>
      </c>
      <c r="N8099" s="171" t="s">
        <v>771</v>
      </c>
      <c r="O8099" s="171" t="s">
        <v>772</v>
      </c>
      <c r="P8099" s="171" t="s">
        <v>770</v>
      </c>
    </row>
    <row r="8100" spans="11:16">
      <c r="K8100" s="339">
        <v>53786</v>
      </c>
      <c r="L8100" s="171" t="s">
        <v>837</v>
      </c>
      <c r="N8100" s="171" t="s">
        <v>771</v>
      </c>
      <c r="O8100" s="171" t="s">
        <v>772</v>
      </c>
      <c r="P8100" s="171" t="s">
        <v>770</v>
      </c>
    </row>
    <row r="8101" spans="11:16">
      <c r="K8101" s="339">
        <v>53787</v>
      </c>
      <c r="L8101" s="171" t="s">
        <v>838</v>
      </c>
      <c r="N8101" s="171" t="s">
        <v>771</v>
      </c>
      <c r="O8101" s="171" t="s">
        <v>772</v>
      </c>
      <c r="P8101" s="171" t="s">
        <v>770</v>
      </c>
    </row>
    <row r="8102" spans="11:16">
      <c r="K8102" s="339">
        <v>53788</v>
      </c>
      <c r="L8102" s="171" t="s">
        <v>839</v>
      </c>
      <c r="N8102" s="171" t="s">
        <v>771</v>
      </c>
      <c r="O8102" s="171" t="s">
        <v>772</v>
      </c>
      <c r="P8102" s="171" t="s">
        <v>770</v>
      </c>
    </row>
    <row r="8103" spans="11:16">
      <c r="K8103" s="339">
        <v>53789</v>
      </c>
      <c r="L8103" s="171" t="s">
        <v>840</v>
      </c>
      <c r="N8103" s="171" t="s">
        <v>771</v>
      </c>
      <c r="O8103" s="171" t="s">
        <v>772</v>
      </c>
      <c r="P8103" s="171" t="s">
        <v>770</v>
      </c>
    </row>
    <row r="8104" spans="11:16">
      <c r="K8104" s="339">
        <v>53790</v>
      </c>
      <c r="L8104" s="171" t="s">
        <v>833</v>
      </c>
      <c r="N8104" s="171" t="s">
        <v>770</v>
      </c>
      <c r="O8104" s="171" t="s">
        <v>771</v>
      </c>
      <c r="P8104" s="171" t="s">
        <v>772</v>
      </c>
    </row>
    <row r="8105" spans="11:16">
      <c r="K8105" s="339">
        <v>53791</v>
      </c>
      <c r="L8105" s="171" t="s">
        <v>835</v>
      </c>
      <c r="N8105" s="171" t="s">
        <v>770</v>
      </c>
      <c r="O8105" s="171" t="s">
        <v>771</v>
      </c>
      <c r="P8105" s="171" t="s">
        <v>772</v>
      </c>
    </row>
    <row r="8106" spans="11:16">
      <c r="K8106" s="339">
        <v>53792</v>
      </c>
      <c r="L8106" s="171" t="s">
        <v>836</v>
      </c>
      <c r="N8106" s="171" t="s">
        <v>770</v>
      </c>
      <c r="O8106" s="171" t="s">
        <v>771</v>
      </c>
      <c r="P8106" s="171" t="s">
        <v>772</v>
      </c>
    </row>
    <row r="8107" spans="11:16">
      <c r="K8107" s="339">
        <v>53793</v>
      </c>
      <c r="L8107" s="171" t="s">
        <v>837</v>
      </c>
      <c r="N8107" s="171" t="s">
        <v>770</v>
      </c>
      <c r="O8107" s="171" t="s">
        <v>771</v>
      </c>
      <c r="P8107" s="171" t="s">
        <v>772</v>
      </c>
    </row>
    <row r="8108" spans="11:16">
      <c r="K8108" s="339">
        <v>53794</v>
      </c>
      <c r="L8108" s="171" t="s">
        <v>838</v>
      </c>
      <c r="N8108" s="171" t="s">
        <v>770</v>
      </c>
      <c r="O8108" s="171" t="s">
        <v>771</v>
      </c>
      <c r="P8108" s="171" t="s">
        <v>772</v>
      </c>
    </row>
    <row r="8109" spans="11:16">
      <c r="K8109" s="339">
        <v>53795</v>
      </c>
      <c r="L8109" s="171" t="s">
        <v>839</v>
      </c>
      <c r="N8109" s="171" t="s">
        <v>770</v>
      </c>
      <c r="O8109" s="171" t="s">
        <v>771</v>
      </c>
      <c r="P8109" s="171" t="s">
        <v>772</v>
      </c>
    </row>
    <row r="8110" spans="11:16">
      <c r="K8110" s="339">
        <v>53796</v>
      </c>
      <c r="L8110" s="171" t="s">
        <v>840</v>
      </c>
      <c r="N8110" s="171" t="s">
        <v>770</v>
      </c>
      <c r="O8110" s="171" t="s">
        <v>771</v>
      </c>
      <c r="P8110" s="171" t="s">
        <v>772</v>
      </c>
    </row>
    <row r="8111" spans="11:16">
      <c r="K8111" s="339">
        <v>53797</v>
      </c>
      <c r="L8111" s="171" t="s">
        <v>833</v>
      </c>
      <c r="N8111" s="171" t="s">
        <v>772</v>
      </c>
      <c r="O8111" s="171" t="s">
        <v>770</v>
      </c>
      <c r="P8111" s="171" t="s">
        <v>771</v>
      </c>
    </row>
    <row r="8112" spans="11:16">
      <c r="K8112" s="339">
        <v>53798</v>
      </c>
      <c r="L8112" s="171" t="s">
        <v>835</v>
      </c>
      <c r="N8112" s="171" t="s">
        <v>772</v>
      </c>
      <c r="O8112" s="171" t="s">
        <v>770</v>
      </c>
      <c r="P8112" s="171" t="s">
        <v>771</v>
      </c>
    </row>
    <row r="8113" spans="11:16">
      <c r="K8113" s="339">
        <v>53799</v>
      </c>
      <c r="L8113" s="171" t="s">
        <v>836</v>
      </c>
      <c r="N8113" s="171" t="s">
        <v>772</v>
      </c>
      <c r="O8113" s="171" t="s">
        <v>770</v>
      </c>
      <c r="P8113" s="171" t="s">
        <v>771</v>
      </c>
    </row>
    <row r="8114" spans="11:16">
      <c r="K8114" s="339">
        <v>53800</v>
      </c>
      <c r="L8114" s="171" t="s">
        <v>837</v>
      </c>
      <c r="N8114" s="171" t="s">
        <v>772</v>
      </c>
      <c r="O8114" s="171" t="s">
        <v>770</v>
      </c>
      <c r="P8114" s="171" t="s">
        <v>771</v>
      </c>
    </row>
    <row r="8115" spans="11:16">
      <c r="K8115" s="339">
        <v>53801</v>
      </c>
      <c r="L8115" s="171" t="s">
        <v>838</v>
      </c>
      <c r="N8115" s="171" t="s">
        <v>772</v>
      </c>
      <c r="O8115" s="171" t="s">
        <v>770</v>
      </c>
      <c r="P8115" s="171" t="s">
        <v>771</v>
      </c>
    </row>
    <row r="8116" spans="11:16">
      <c r="K8116" s="339">
        <v>53802</v>
      </c>
      <c r="L8116" s="171" t="s">
        <v>839</v>
      </c>
      <c r="N8116" s="171" t="s">
        <v>772</v>
      </c>
      <c r="O8116" s="171" t="s">
        <v>770</v>
      </c>
      <c r="P8116" s="171" t="s">
        <v>771</v>
      </c>
    </row>
    <row r="8117" spans="11:16">
      <c r="K8117" s="339">
        <v>53803</v>
      </c>
      <c r="L8117" s="171" t="s">
        <v>840</v>
      </c>
      <c r="N8117" s="171" t="s">
        <v>772</v>
      </c>
      <c r="O8117" s="171" t="s">
        <v>770</v>
      </c>
      <c r="P8117" s="171" t="s">
        <v>771</v>
      </c>
    </row>
    <row r="8118" spans="11:16">
      <c r="K8118" s="339">
        <v>53804</v>
      </c>
      <c r="L8118" s="171" t="s">
        <v>833</v>
      </c>
      <c r="N8118" s="171" t="s">
        <v>771</v>
      </c>
      <c r="O8118" s="171" t="s">
        <v>772</v>
      </c>
      <c r="P8118" s="171" t="s">
        <v>770</v>
      </c>
    </row>
    <row r="8119" spans="11:16">
      <c r="K8119" s="339">
        <v>53805</v>
      </c>
      <c r="L8119" s="171" t="s">
        <v>835</v>
      </c>
      <c r="N8119" s="171" t="s">
        <v>771</v>
      </c>
      <c r="O8119" s="171" t="s">
        <v>772</v>
      </c>
      <c r="P8119" s="171" t="s">
        <v>770</v>
      </c>
    </row>
    <row r="8120" spans="11:16">
      <c r="K8120" s="339">
        <v>53806</v>
      </c>
      <c r="L8120" s="171" t="s">
        <v>836</v>
      </c>
      <c r="N8120" s="171" t="s">
        <v>771</v>
      </c>
      <c r="O8120" s="171" t="s">
        <v>772</v>
      </c>
      <c r="P8120" s="171" t="s">
        <v>770</v>
      </c>
    </row>
    <row r="8121" spans="11:16">
      <c r="K8121" s="339">
        <v>53807</v>
      </c>
      <c r="L8121" s="171" t="s">
        <v>837</v>
      </c>
      <c r="N8121" s="171" t="s">
        <v>771</v>
      </c>
      <c r="O8121" s="171" t="s">
        <v>772</v>
      </c>
      <c r="P8121" s="171" t="s">
        <v>770</v>
      </c>
    </row>
    <row r="8122" spans="11:16">
      <c r="K8122" s="339">
        <v>53808</v>
      </c>
      <c r="L8122" s="171" t="s">
        <v>838</v>
      </c>
      <c r="N8122" s="171" t="s">
        <v>771</v>
      </c>
      <c r="O8122" s="171" t="s">
        <v>772</v>
      </c>
      <c r="P8122" s="171" t="s">
        <v>770</v>
      </c>
    </row>
    <row r="8123" spans="11:16">
      <c r="K8123" s="339">
        <v>53809</v>
      </c>
      <c r="L8123" s="171" t="s">
        <v>839</v>
      </c>
      <c r="N8123" s="171" t="s">
        <v>771</v>
      </c>
      <c r="O8123" s="171" t="s">
        <v>772</v>
      </c>
      <c r="P8123" s="171" t="s">
        <v>770</v>
      </c>
    </row>
    <row r="8124" spans="11:16">
      <c r="K8124" s="339">
        <v>53810</v>
      </c>
      <c r="L8124" s="171" t="s">
        <v>840</v>
      </c>
      <c r="N8124" s="171" t="s">
        <v>771</v>
      </c>
      <c r="O8124" s="171" t="s">
        <v>772</v>
      </c>
      <c r="P8124" s="171" t="s">
        <v>770</v>
      </c>
    </row>
    <row r="8125" spans="11:16">
      <c r="K8125" s="339">
        <v>53811</v>
      </c>
      <c r="L8125" s="171" t="s">
        <v>833</v>
      </c>
      <c r="N8125" s="171" t="s">
        <v>770</v>
      </c>
      <c r="O8125" s="171" t="s">
        <v>771</v>
      </c>
      <c r="P8125" s="171" t="s">
        <v>772</v>
      </c>
    </row>
    <row r="8126" spans="11:16">
      <c r="K8126" s="339">
        <v>53812</v>
      </c>
      <c r="L8126" s="171" t="s">
        <v>835</v>
      </c>
      <c r="N8126" s="171" t="s">
        <v>770</v>
      </c>
      <c r="O8126" s="171" t="s">
        <v>771</v>
      </c>
      <c r="P8126" s="171" t="s">
        <v>772</v>
      </c>
    </row>
    <row r="8127" spans="11:16">
      <c r="K8127" s="339">
        <v>53813</v>
      </c>
      <c r="L8127" s="171" t="s">
        <v>836</v>
      </c>
      <c r="N8127" s="171" t="s">
        <v>770</v>
      </c>
      <c r="O8127" s="171" t="s">
        <v>771</v>
      </c>
      <c r="P8127" s="171" t="s">
        <v>772</v>
      </c>
    </row>
    <row r="8128" spans="11:16">
      <c r="K8128" s="339">
        <v>53814</v>
      </c>
      <c r="L8128" s="171" t="s">
        <v>837</v>
      </c>
      <c r="N8128" s="171" t="s">
        <v>770</v>
      </c>
      <c r="O8128" s="171" t="s">
        <v>771</v>
      </c>
      <c r="P8128" s="171" t="s">
        <v>772</v>
      </c>
    </row>
    <row r="8129" spans="11:16">
      <c r="K8129" s="339">
        <v>53815</v>
      </c>
      <c r="L8129" s="171" t="s">
        <v>838</v>
      </c>
      <c r="N8129" s="171" t="s">
        <v>770</v>
      </c>
      <c r="O8129" s="171" t="s">
        <v>771</v>
      </c>
      <c r="P8129" s="171" t="s">
        <v>772</v>
      </c>
    </row>
    <row r="8130" spans="11:16">
      <c r="K8130" s="339">
        <v>53816</v>
      </c>
      <c r="L8130" s="171" t="s">
        <v>839</v>
      </c>
      <c r="N8130" s="171" t="s">
        <v>770</v>
      </c>
      <c r="O8130" s="171" t="s">
        <v>771</v>
      </c>
      <c r="P8130" s="171" t="s">
        <v>772</v>
      </c>
    </row>
    <row r="8131" spans="11:16">
      <c r="K8131" s="339">
        <v>53817</v>
      </c>
      <c r="L8131" s="171" t="s">
        <v>840</v>
      </c>
      <c r="N8131" s="171" t="s">
        <v>770</v>
      </c>
      <c r="O8131" s="171" t="s">
        <v>771</v>
      </c>
      <c r="P8131" s="171" t="s">
        <v>772</v>
      </c>
    </row>
    <row r="8132" spans="11:16">
      <c r="K8132" s="339">
        <v>53818</v>
      </c>
      <c r="L8132" s="171" t="s">
        <v>833</v>
      </c>
      <c r="N8132" s="171" t="s">
        <v>772</v>
      </c>
      <c r="O8132" s="171" t="s">
        <v>770</v>
      </c>
      <c r="P8132" s="171" t="s">
        <v>771</v>
      </c>
    </row>
    <row r="8133" spans="11:16">
      <c r="K8133" s="339">
        <v>53819</v>
      </c>
      <c r="L8133" s="171" t="s">
        <v>835</v>
      </c>
      <c r="N8133" s="171" t="s">
        <v>772</v>
      </c>
      <c r="O8133" s="171" t="s">
        <v>770</v>
      </c>
      <c r="P8133" s="171" t="s">
        <v>771</v>
      </c>
    </row>
    <row r="8134" spans="11:16">
      <c r="K8134" s="339">
        <v>53820</v>
      </c>
      <c r="L8134" s="171" t="s">
        <v>836</v>
      </c>
      <c r="N8134" s="171" t="s">
        <v>772</v>
      </c>
      <c r="O8134" s="171" t="s">
        <v>770</v>
      </c>
      <c r="P8134" s="171" t="s">
        <v>771</v>
      </c>
    </row>
    <row r="8135" spans="11:16">
      <c r="K8135" s="339">
        <v>53821</v>
      </c>
      <c r="L8135" s="171" t="s">
        <v>837</v>
      </c>
      <c r="N8135" s="171" t="s">
        <v>772</v>
      </c>
      <c r="O8135" s="171" t="s">
        <v>770</v>
      </c>
      <c r="P8135" s="171" t="s">
        <v>771</v>
      </c>
    </row>
    <row r="8136" spans="11:16">
      <c r="K8136" s="339">
        <v>53822</v>
      </c>
      <c r="L8136" s="171" t="s">
        <v>838</v>
      </c>
      <c r="N8136" s="171" t="s">
        <v>772</v>
      </c>
      <c r="O8136" s="171" t="s">
        <v>770</v>
      </c>
      <c r="P8136" s="171" t="s">
        <v>771</v>
      </c>
    </row>
    <row r="8137" spans="11:16">
      <c r="K8137" s="339">
        <v>53823</v>
      </c>
      <c r="L8137" s="171" t="s">
        <v>839</v>
      </c>
      <c r="N8137" s="171" t="s">
        <v>772</v>
      </c>
      <c r="O8137" s="171" t="s">
        <v>770</v>
      </c>
      <c r="P8137" s="171" t="s">
        <v>771</v>
      </c>
    </row>
    <row r="8138" spans="11:16">
      <c r="K8138" s="339">
        <v>53824</v>
      </c>
      <c r="L8138" s="171" t="s">
        <v>840</v>
      </c>
      <c r="N8138" s="171" t="s">
        <v>772</v>
      </c>
      <c r="O8138" s="171" t="s">
        <v>770</v>
      </c>
      <c r="P8138" s="171" t="s">
        <v>771</v>
      </c>
    </row>
    <row r="8139" spans="11:16">
      <c r="K8139" s="339">
        <v>53825</v>
      </c>
      <c r="L8139" s="171" t="s">
        <v>833</v>
      </c>
      <c r="N8139" s="171" t="s">
        <v>771</v>
      </c>
      <c r="O8139" s="171" t="s">
        <v>772</v>
      </c>
      <c r="P8139" s="171" t="s">
        <v>770</v>
      </c>
    </row>
    <row r="8140" spans="11:16">
      <c r="K8140" s="339">
        <v>53826</v>
      </c>
      <c r="L8140" s="171" t="s">
        <v>835</v>
      </c>
      <c r="N8140" s="171" t="s">
        <v>771</v>
      </c>
      <c r="O8140" s="171" t="s">
        <v>772</v>
      </c>
      <c r="P8140" s="171" t="s">
        <v>770</v>
      </c>
    </row>
    <row r="8141" spans="11:16">
      <c r="K8141" s="339">
        <v>53827</v>
      </c>
      <c r="L8141" s="171" t="s">
        <v>836</v>
      </c>
      <c r="N8141" s="171" t="s">
        <v>771</v>
      </c>
      <c r="O8141" s="171" t="s">
        <v>772</v>
      </c>
      <c r="P8141" s="171" t="s">
        <v>770</v>
      </c>
    </row>
    <row r="8142" spans="11:16">
      <c r="K8142" s="339">
        <v>53828</v>
      </c>
      <c r="L8142" s="171" t="s">
        <v>837</v>
      </c>
      <c r="N8142" s="171" t="s">
        <v>771</v>
      </c>
      <c r="O8142" s="171" t="s">
        <v>772</v>
      </c>
      <c r="P8142" s="171" t="s">
        <v>770</v>
      </c>
    </row>
    <row r="8143" spans="11:16">
      <c r="K8143" s="339">
        <v>53829</v>
      </c>
      <c r="L8143" s="171" t="s">
        <v>838</v>
      </c>
      <c r="N8143" s="171" t="s">
        <v>771</v>
      </c>
      <c r="O8143" s="171" t="s">
        <v>772</v>
      </c>
      <c r="P8143" s="171" t="s">
        <v>770</v>
      </c>
    </row>
    <row r="8144" spans="11:16">
      <c r="K8144" s="339">
        <v>53830</v>
      </c>
      <c r="L8144" s="171" t="s">
        <v>839</v>
      </c>
      <c r="N8144" s="171" t="s">
        <v>771</v>
      </c>
      <c r="O8144" s="171" t="s">
        <v>772</v>
      </c>
      <c r="P8144" s="171" t="s">
        <v>770</v>
      </c>
    </row>
    <row r="8145" spans="11:16">
      <c r="K8145" s="339">
        <v>53831</v>
      </c>
      <c r="L8145" s="171" t="s">
        <v>840</v>
      </c>
      <c r="N8145" s="171" t="s">
        <v>771</v>
      </c>
      <c r="O8145" s="171" t="s">
        <v>772</v>
      </c>
      <c r="P8145" s="171" t="s">
        <v>770</v>
      </c>
    </row>
    <row r="8146" spans="11:16">
      <c r="K8146" s="339">
        <v>53832</v>
      </c>
      <c r="L8146" s="171" t="s">
        <v>833</v>
      </c>
      <c r="N8146" s="171" t="s">
        <v>770</v>
      </c>
      <c r="O8146" s="171" t="s">
        <v>771</v>
      </c>
      <c r="P8146" s="171" t="s">
        <v>772</v>
      </c>
    </row>
    <row r="8147" spans="11:16">
      <c r="K8147" s="339">
        <v>53833</v>
      </c>
      <c r="L8147" s="171" t="s">
        <v>835</v>
      </c>
      <c r="N8147" s="171" t="s">
        <v>770</v>
      </c>
      <c r="O8147" s="171" t="s">
        <v>771</v>
      </c>
      <c r="P8147" s="171" t="s">
        <v>772</v>
      </c>
    </row>
    <row r="8148" spans="11:16">
      <c r="K8148" s="339">
        <v>53834</v>
      </c>
      <c r="L8148" s="171" t="s">
        <v>836</v>
      </c>
      <c r="N8148" s="171" t="s">
        <v>770</v>
      </c>
      <c r="O8148" s="171" t="s">
        <v>771</v>
      </c>
      <c r="P8148" s="171" t="s">
        <v>772</v>
      </c>
    </row>
    <row r="8149" spans="11:16">
      <c r="K8149" s="339">
        <v>53835</v>
      </c>
      <c r="L8149" s="171" t="s">
        <v>837</v>
      </c>
      <c r="N8149" s="171" t="s">
        <v>770</v>
      </c>
      <c r="O8149" s="171" t="s">
        <v>771</v>
      </c>
      <c r="P8149" s="171" t="s">
        <v>772</v>
      </c>
    </row>
    <row r="8150" spans="11:16">
      <c r="K8150" s="339">
        <v>53836</v>
      </c>
      <c r="L8150" s="171" t="s">
        <v>838</v>
      </c>
      <c r="N8150" s="171" t="s">
        <v>770</v>
      </c>
      <c r="O8150" s="171" t="s">
        <v>771</v>
      </c>
      <c r="P8150" s="171" t="s">
        <v>772</v>
      </c>
    </row>
    <row r="8151" spans="11:16">
      <c r="K8151" s="339">
        <v>53837</v>
      </c>
      <c r="L8151" s="171" t="s">
        <v>839</v>
      </c>
      <c r="N8151" s="171" t="s">
        <v>770</v>
      </c>
      <c r="O8151" s="171" t="s">
        <v>771</v>
      </c>
      <c r="P8151" s="171" t="s">
        <v>772</v>
      </c>
    </row>
    <row r="8152" spans="11:16">
      <c r="K8152" s="339">
        <v>53838</v>
      </c>
      <c r="L8152" s="171" t="s">
        <v>840</v>
      </c>
      <c r="N8152" s="171" t="s">
        <v>770</v>
      </c>
      <c r="O8152" s="171" t="s">
        <v>771</v>
      </c>
      <c r="P8152" s="171" t="s">
        <v>772</v>
      </c>
    </row>
    <row r="8153" spans="11:16">
      <c r="K8153" s="339">
        <v>53839</v>
      </c>
      <c r="L8153" s="171" t="s">
        <v>833</v>
      </c>
      <c r="N8153" s="171" t="s">
        <v>772</v>
      </c>
      <c r="O8153" s="171" t="s">
        <v>770</v>
      </c>
      <c r="P8153" s="171" t="s">
        <v>771</v>
      </c>
    </row>
    <row r="8154" spans="11:16">
      <c r="K8154" s="339">
        <v>53840</v>
      </c>
      <c r="L8154" s="171" t="s">
        <v>835</v>
      </c>
      <c r="N8154" s="171" t="s">
        <v>772</v>
      </c>
      <c r="O8154" s="171" t="s">
        <v>770</v>
      </c>
      <c r="P8154" s="171" t="s">
        <v>771</v>
      </c>
    </row>
    <row r="8155" spans="11:16">
      <c r="K8155" s="339">
        <v>53841</v>
      </c>
      <c r="L8155" s="171" t="s">
        <v>836</v>
      </c>
      <c r="N8155" s="171" t="s">
        <v>772</v>
      </c>
      <c r="O8155" s="171" t="s">
        <v>770</v>
      </c>
      <c r="P8155" s="171" t="s">
        <v>771</v>
      </c>
    </row>
    <row r="8156" spans="11:16">
      <c r="K8156" s="339">
        <v>53842</v>
      </c>
      <c r="L8156" s="171" t="s">
        <v>837</v>
      </c>
      <c r="N8156" s="171" t="s">
        <v>772</v>
      </c>
      <c r="O8156" s="171" t="s">
        <v>770</v>
      </c>
      <c r="P8156" s="171" t="s">
        <v>771</v>
      </c>
    </row>
    <row r="8157" spans="11:16">
      <c r="K8157" s="339">
        <v>53843</v>
      </c>
      <c r="L8157" s="171" t="s">
        <v>838</v>
      </c>
      <c r="N8157" s="171" t="s">
        <v>772</v>
      </c>
      <c r="O8157" s="171" t="s">
        <v>770</v>
      </c>
      <c r="P8157" s="171" t="s">
        <v>771</v>
      </c>
    </row>
    <row r="8158" spans="11:16">
      <c r="K8158" s="339">
        <v>53844</v>
      </c>
      <c r="L8158" s="171" t="s">
        <v>839</v>
      </c>
      <c r="N8158" s="171" t="s">
        <v>772</v>
      </c>
      <c r="O8158" s="171" t="s">
        <v>770</v>
      </c>
      <c r="P8158" s="171" t="s">
        <v>771</v>
      </c>
    </row>
    <row r="8159" spans="11:16">
      <c r="K8159" s="339">
        <v>53845</v>
      </c>
      <c r="L8159" s="171" t="s">
        <v>840</v>
      </c>
      <c r="N8159" s="171" t="s">
        <v>772</v>
      </c>
      <c r="O8159" s="171" t="s">
        <v>770</v>
      </c>
      <c r="P8159" s="171" t="s">
        <v>771</v>
      </c>
    </row>
    <row r="8160" spans="11:16">
      <c r="K8160" s="339">
        <v>53846</v>
      </c>
      <c r="L8160" s="171" t="s">
        <v>833</v>
      </c>
      <c r="N8160" s="171" t="s">
        <v>771</v>
      </c>
      <c r="O8160" s="171" t="s">
        <v>772</v>
      </c>
      <c r="P8160" s="171" t="s">
        <v>770</v>
      </c>
    </row>
    <row r="8161" spans="11:16">
      <c r="K8161" s="339">
        <v>53847</v>
      </c>
      <c r="L8161" s="171" t="s">
        <v>835</v>
      </c>
      <c r="N8161" s="171" t="s">
        <v>771</v>
      </c>
      <c r="O8161" s="171" t="s">
        <v>772</v>
      </c>
      <c r="P8161" s="171" t="s">
        <v>770</v>
      </c>
    </row>
    <row r="8162" spans="11:16">
      <c r="K8162" s="339">
        <v>53848</v>
      </c>
      <c r="L8162" s="171" t="s">
        <v>836</v>
      </c>
      <c r="N8162" s="171" t="s">
        <v>771</v>
      </c>
      <c r="O8162" s="171" t="s">
        <v>772</v>
      </c>
      <c r="P8162" s="171" t="s">
        <v>770</v>
      </c>
    </row>
    <row r="8163" spans="11:16">
      <c r="K8163" s="339">
        <v>53849</v>
      </c>
      <c r="L8163" s="171" t="s">
        <v>837</v>
      </c>
      <c r="N8163" s="171" t="s">
        <v>771</v>
      </c>
      <c r="O8163" s="171" t="s">
        <v>772</v>
      </c>
      <c r="P8163" s="171" t="s">
        <v>770</v>
      </c>
    </row>
    <row r="8164" spans="11:16">
      <c r="K8164" s="339">
        <v>53850</v>
      </c>
      <c r="L8164" s="171" t="s">
        <v>838</v>
      </c>
      <c r="N8164" s="171" t="s">
        <v>771</v>
      </c>
      <c r="O8164" s="171" t="s">
        <v>772</v>
      </c>
      <c r="P8164" s="171" t="s">
        <v>770</v>
      </c>
    </row>
    <row r="8165" spans="11:16">
      <c r="K8165" s="339">
        <v>53851</v>
      </c>
      <c r="L8165" s="171" t="s">
        <v>839</v>
      </c>
      <c r="N8165" s="171" t="s">
        <v>771</v>
      </c>
      <c r="O8165" s="171" t="s">
        <v>772</v>
      </c>
      <c r="P8165" s="171" t="s">
        <v>770</v>
      </c>
    </row>
    <row r="8166" spans="11:16">
      <c r="K8166" s="339">
        <v>53852</v>
      </c>
      <c r="L8166" s="171" t="s">
        <v>840</v>
      </c>
      <c r="N8166" s="171" t="s">
        <v>771</v>
      </c>
      <c r="O8166" s="171" t="s">
        <v>772</v>
      </c>
      <c r="P8166" s="171" t="s">
        <v>770</v>
      </c>
    </row>
    <row r="8167" spans="11:16">
      <c r="K8167" s="339">
        <v>53853</v>
      </c>
      <c r="L8167" s="171" t="s">
        <v>833</v>
      </c>
      <c r="N8167" s="171" t="s">
        <v>770</v>
      </c>
      <c r="O8167" s="171" t="s">
        <v>771</v>
      </c>
      <c r="P8167" s="171" t="s">
        <v>772</v>
      </c>
    </row>
    <row r="8168" spans="11:16">
      <c r="K8168" s="339">
        <v>53854</v>
      </c>
      <c r="L8168" s="171" t="s">
        <v>835</v>
      </c>
      <c r="N8168" s="171" t="s">
        <v>770</v>
      </c>
      <c r="O8168" s="171" t="s">
        <v>771</v>
      </c>
      <c r="P8168" s="171" t="s">
        <v>772</v>
      </c>
    </row>
    <row r="8169" spans="11:16">
      <c r="K8169" s="339">
        <v>53855</v>
      </c>
      <c r="L8169" s="171" t="s">
        <v>836</v>
      </c>
      <c r="N8169" s="171" t="s">
        <v>770</v>
      </c>
      <c r="O8169" s="171" t="s">
        <v>771</v>
      </c>
      <c r="P8169" s="171" t="s">
        <v>772</v>
      </c>
    </row>
    <row r="8170" spans="11:16">
      <c r="K8170" s="339">
        <v>53856</v>
      </c>
      <c r="L8170" s="171" t="s">
        <v>837</v>
      </c>
      <c r="N8170" s="171" t="s">
        <v>770</v>
      </c>
      <c r="O8170" s="171" t="s">
        <v>771</v>
      </c>
      <c r="P8170" s="171" t="s">
        <v>772</v>
      </c>
    </row>
    <row r="8171" spans="11:16">
      <c r="K8171" s="339">
        <v>53857</v>
      </c>
      <c r="L8171" s="171" t="s">
        <v>838</v>
      </c>
      <c r="N8171" s="171" t="s">
        <v>770</v>
      </c>
      <c r="O8171" s="171" t="s">
        <v>771</v>
      </c>
      <c r="P8171" s="171" t="s">
        <v>772</v>
      </c>
    </row>
    <row r="8172" spans="11:16">
      <c r="K8172" s="339">
        <v>53858</v>
      </c>
      <c r="L8172" s="171" t="s">
        <v>839</v>
      </c>
      <c r="N8172" s="171" t="s">
        <v>770</v>
      </c>
      <c r="O8172" s="171" t="s">
        <v>771</v>
      </c>
      <c r="P8172" s="171" t="s">
        <v>772</v>
      </c>
    </row>
    <row r="8173" spans="11:16">
      <c r="K8173" s="339">
        <v>53859</v>
      </c>
      <c r="L8173" s="171" t="s">
        <v>840</v>
      </c>
      <c r="N8173" s="171" t="s">
        <v>770</v>
      </c>
      <c r="O8173" s="171" t="s">
        <v>771</v>
      </c>
      <c r="P8173" s="171" t="s">
        <v>772</v>
      </c>
    </row>
    <row r="8174" spans="11:16">
      <c r="K8174" s="339">
        <v>53860</v>
      </c>
      <c r="L8174" s="171" t="s">
        <v>833</v>
      </c>
      <c r="N8174" s="171" t="s">
        <v>772</v>
      </c>
      <c r="O8174" s="171" t="s">
        <v>770</v>
      </c>
      <c r="P8174" s="171" t="s">
        <v>771</v>
      </c>
    </row>
    <row r="8175" spans="11:16">
      <c r="K8175" s="339">
        <v>53861</v>
      </c>
      <c r="L8175" s="171" t="s">
        <v>835</v>
      </c>
      <c r="N8175" s="171" t="s">
        <v>772</v>
      </c>
      <c r="O8175" s="171" t="s">
        <v>770</v>
      </c>
      <c r="P8175" s="171" t="s">
        <v>771</v>
      </c>
    </row>
    <row r="8176" spans="11:16">
      <c r="K8176" s="339">
        <v>53862</v>
      </c>
      <c r="L8176" s="171" t="s">
        <v>836</v>
      </c>
      <c r="N8176" s="171" t="s">
        <v>772</v>
      </c>
      <c r="O8176" s="171" t="s">
        <v>770</v>
      </c>
      <c r="P8176" s="171" t="s">
        <v>771</v>
      </c>
    </row>
    <row r="8177" spans="11:16">
      <c r="K8177" s="339">
        <v>53863</v>
      </c>
      <c r="L8177" s="171" t="s">
        <v>837</v>
      </c>
      <c r="N8177" s="171" t="s">
        <v>772</v>
      </c>
      <c r="O8177" s="171" t="s">
        <v>770</v>
      </c>
      <c r="P8177" s="171" t="s">
        <v>771</v>
      </c>
    </row>
    <row r="8178" spans="11:16">
      <c r="K8178" s="339">
        <v>53864</v>
      </c>
      <c r="L8178" s="171" t="s">
        <v>838</v>
      </c>
      <c r="N8178" s="171" t="s">
        <v>772</v>
      </c>
      <c r="O8178" s="171" t="s">
        <v>770</v>
      </c>
      <c r="P8178" s="171" t="s">
        <v>771</v>
      </c>
    </row>
    <row r="8179" spans="11:16">
      <c r="K8179" s="339">
        <v>53865</v>
      </c>
      <c r="L8179" s="171" t="s">
        <v>839</v>
      </c>
      <c r="N8179" s="171" t="s">
        <v>772</v>
      </c>
      <c r="O8179" s="171" t="s">
        <v>770</v>
      </c>
      <c r="P8179" s="171" t="s">
        <v>771</v>
      </c>
    </row>
    <row r="8180" spans="11:16">
      <c r="K8180" s="339">
        <v>53866</v>
      </c>
      <c r="L8180" s="171" t="s">
        <v>840</v>
      </c>
      <c r="N8180" s="171" t="s">
        <v>772</v>
      </c>
      <c r="O8180" s="171" t="s">
        <v>770</v>
      </c>
      <c r="P8180" s="171" t="s">
        <v>771</v>
      </c>
    </row>
    <row r="8181" spans="11:16">
      <c r="K8181" s="339">
        <v>53867</v>
      </c>
      <c r="L8181" s="171" t="s">
        <v>833</v>
      </c>
      <c r="N8181" s="171" t="s">
        <v>771</v>
      </c>
      <c r="O8181" s="171" t="s">
        <v>772</v>
      </c>
      <c r="P8181" s="171" t="s">
        <v>770</v>
      </c>
    </row>
    <row r="8182" spans="11:16">
      <c r="K8182" s="339">
        <v>53868</v>
      </c>
      <c r="L8182" s="171" t="s">
        <v>835</v>
      </c>
      <c r="N8182" s="171" t="s">
        <v>771</v>
      </c>
      <c r="O8182" s="171" t="s">
        <v>772</v>
      </c>
      <c r="P8182" s="171" t="s">
        <v>770</v>
      </c>
    </row>
    <row r="8183" spans="11:16">
      <c r="K8183" s="339">
        <v>53869</v>
      </c>
      <c r="L8183" s="171" t="s">
        <v>836</v>
      </c>
      <c r="N8183" s="171" t="s">
        <v>771</v>
      </c>
      <c r="O8183" s="171" t="s">
        <v>772</v>
      </c>
      <c r="P8183" s="171" t="s">
        <v>770</v>
      </c>
    </row>
    <row r="8184" spans="11:16">
      <c r="K8184" s="339">
        <v>53870</v>
      </c>
      <c r="L8184" s="171" t="s">
        <v>837</v>
      </c>
      <c r="N8184" s="171" t="s">
        <v>771</v>
      </c>
      <c r="O8184" s="171" t="s">
        <v>772</v>
      </c>
      <c r="P8184" s="171" t="s">
        <v>770</v>
      </c>
    </row>
    <row r="8185" spans="11:16">
      <c r="K8185" s="339">
        <v>53871</v>
      </c>
      <c r="L8185" s="171" t="s">
        <v>838</v>
      </c>
      <c r="N8185" s="171" t="s">
        <v>771</v>
      </c>
      <c r="O8185" s="171" t="s">
        <v>772</v>
      </c>
      <c r="P8185" s="171" t="s">
        <v>770</v>
      </c>
    </row>
    <row r="8186" spans="11:16">
      <c r="K8186" s="339">
        <v>53872</v>
      </c>
      <c r="L8186" s="171" t="s">
        <v>839</v>
      </c>
      <c r="N8186" s="171" t="s">
        <v>771</v>
      </c>
      <c r="O8186" s="171" t="s">
        <v>772</v>
      </c>
      <c r="P8186" s="171" t="s">
        <v>770</v>
      </c>
    </row>
    <row r="8187" spans="11:16">
      <c r="K8187" s="339">
        <v>53873</v>
      </c>
      <c r="L8187" s="171" t="s">
        <v>840</v>
      </c>
      <c r="N8187" s="171" t="s">
        <v>771</v>
      </c>
      <c r="O8187" s="171" t="s">
        <v>772</v>
      </c>
      <c r="P8187" s="171" t="s">
        <v>770</v>
      </c>
    </row>
    <row r="8188" spans="11:16">
      <c r="K8188" s="339">
        <v>53874</v>
      </c>
      <c r="L8188" s="171" t="s">
        <v>833</v>
      </c>
      <c r="N8188" s="171" t="s">
        <v>770</v>
      </c>
      <c r="O8188" s="171" t="s">
        <v>771</v>
      </c>
      <c r="P8188" s="171" t="s">
        <v>772</v>
      </c>
    </row>
    <row r="8189" spans="11:16">
      <c r="K8189" s="339">
        <v>53875</v>
      </c>
      <c r="L8189" s="171" t="s">
        <v>835</v>
      </c>
      <c r="N8189" s="171" t="s">
        <v>770</v>
      </c>
      <c r="O8189" s="171" t="s">
        <v>771</v>
      </c>
      <c r="P8189" s="171" t="s">
        <v>772</v>
      </c>
    </row>
    <row r="8190" spans="11:16">
      <c r="K8190" s="339">
        <v>53876</v>
      </c>
      <c r="L8190" s="171" t="s">
        <v>836</v>
      </c>
      <c r="N8190" s="171" t="s">
        <v>770</v>
      </c>
      <c r="O8190" s="171" t="s">
        <v>771</v>
      </c>
      <c r="P8190" s="171" t="s">
        <v>772</v>
      </c>
    </row>
    <row r="8191" spans="11:16">
      <c r="K8191" s="339">
        <v>53877</v>
      </c>
      <c r="L8191" s="171" t="s">
        <v>837</v>
      </c>
      <c r="N8191" s="171" t="s">
        <v>770</v>
      </c>
      <c r="O8191" s="171" t="s">
        <v>771</v>
      </c>
      <c r="P8191" s="171" t="s">
        <v>772</v>
      </c>
    </row>
    <row r="8192" spans="11:16">
      <c r="K8192" s="339">
        <v>53878</v>
      </c>
      <c r="L8192" s="171" t="s">
        <v>838</v>
      </c>
      <c r="N8192" s="171" t="s">
        <v>770</v>
      </c>
      <c r="O8192" s="171" t="s">
        <v>771</v>
      </c>
      <c r="P8192" s="171" t="s">
        <v>772</v>
      </c>
    </row>
    <row r="8193" spans="11:16">
      <c r="K8193" s="339">
        <v>53879</v>
      </c>
      <c r="L8193" s="171" t="s">
        <v>839</v>
      </c>
      <c r="N8193" s="171" t="s">
        <v>770</v>
      </c>
      <c r="O8193" s="171" t="s">
        <v>771</v>
      </c>
      <c r="P8193" s="171" t="s">
        <v>772</v>
      </c>
    </row>
    <row r="8194" spans="11:16">
      <c r="K8194" s="339">
        <v>53880</v>
      </c>
      <c r="L8194" s="171" t="s">
        <v>840</v>
      </c>
      <c r="N8194" s="171" t="s">
        <v>770</v>
      </c>
      <c r="O8194" s="171" t="s">
        <v>771</v>
      </c>
      <c r="P8194" s="171" t="s">
        <v>772</v>
      </c>
    </row>
    <row r="8195" spans="11:16">
      <c r="K8195" s="339">
        <v>53881</v>
      </c>
      <c r="L8195" s="171" t="s">
        <v>833</v>
      </c>
      <c r="N8195" s="171" t="s">
        <v>772</v>
      </c>
      <c r="O8195" s="171" t="s">
        <v>770</v>
      </c>
      <c r="P8195" s="171" t="s">
        <v>771</v>
      </c>
    </row>
    <row r="8196" spans="11:16">
      <c r="K8196" s="339">
        <v>53882</v>
      </c>
      <c r="L8196" s="171" t="s">
        <v>835</v>
      </c>
      <c r="N8196" s="171" t="s">
        <v>772</v>
      </c>
      <c r="O8196" s="171" t="s">
        <v>770</v>
      </c>
      <c r="P8196" s="171" t="s">
        <v>771</v>
      </c>
    </row>
    <row r="8197" spans="11:16">
      <c r="K8197" s="339">
        <v>53883</v>
      </c>
      <c r="L8197" s="171" t="s">
        <v>836</v>
      </c>
      <c r="N8197" s="171" t="s">
        <v>772</v>
      </c>
      <c r="O8197" s="171" t="s">
        <v>770</v>
      </c>
      <c r="P8197" s="171" t="s">
        <v>771</v>
      </c>
    </row>
    <row r="8198" spans="11:16">
      <c r="K8198" s="339">
        <v>53884</v>
      </c>
      <c r="L8198" s="171" t="s">
        <v>837</v>
      </c>
      <c r="N8198" s="171" t="s">
        <v>772</v>
      </c>
      <c r="O8198" s="171" t="s">
        <v>770</v>
      </c>
      <c r="P8198" s="171" t="s">
        <v>771</v>
      </c>
    </row>
    <row r="8199" spans="11:16">
      <c r="K8199" s="339">
        <v>53885</v>
      </c>
      <c r="L8199" s="171" t="s">
        <v>838</v>
      </c>
      <c r="N8199" s="171" t="s">
        <v>772</v>
      </c>
      <c r="O8199" s="171" t="s">
        <v>770</v>
      </c>
      <c r="P8199" s="171" t="s">
        <v>771</v>
      </c>
    </row>
    <row r="8200" spans="11:16">
      <c r="K8200" s="339">
        <v>53886</v>
      </c>
      <c r="L8200" s="171" t="s">
        <v>839</v>
      </c>
      <c r="N8200" s="171" t="s">
        <v>772</v>
      </c>
      <c r="O8200" s="171" t="s">
        <v>770</v>
      </c>
      <c r="P8200" s="171" t="s">
        <v>771</v>
      </c>
    </row>
    <row r="8201" spans="11:16">
      <c r="K8201" s="339">
        <v>53887</v>
      </c>
      <c r="L8201" s="171" t="s">
        <v>840</v>
      </c>
      <c r="N8201" s="171" t="s">
        <v>772</v>
      </c>
      <c r="O8201" s="171" t="s">
        <v>770</v>
      </c>
      <c r="P8201" s="171" t="s">
        <v>771</v>
      </c>
    </row>
    <row r="8202" spans="11:16">
      <c r="K8202" s="339">
        <v>53888</v>
      </c>
      <c r="L8202" s="171" t="s">
        <v>833</v>
      </c>
      <c r="N8202" s="171" t="s">
        <v>771</v>
      </c>
      <c r="O8202" s="171" t="s">
        <v>772</v>
      </c>
      <c r="P8202" s="171" t="s">
        <v>770</v>
      </c>
    </row>
    <row r="8203" spans="11:16">
      <c r="K8203" s="339">
        <v>53889</v>
      </c>
      <c r="L8203" s="171" t="s">
        <v>835</v>
      </c>
      <c r="N8203" s="171" t="s">
        <v>771</v>
      </c>
      <c r="O8203" s="171" t="s">
        <v>772</v>
      </c>
      <c r="P8203" s="171" t="s">
        <v>770</v>
      </c>
    </row>
    <row r="8204" spans="11:16">
      <c r="K8204" s="339">
        <v>53890</v>
      </c>
      <c r="L8204" s="171" t="s">
        <v>836</v>
      </c>
      <c r="N8204" s="171" t="s">
        <v>771</v>
      </c>
      <c r="O8204" s="171" t="s">
        <v>772</v>
      </c>
      <c r="P8204" s="171" t="s">
        <v>770</v>
      </c>
    </row>
    <row r="8205" spans="11:16">
      <c r="K8205" s="339">
        <v>53891</v>
      </c>
      <c r="L8205" s="171" t="s">
        <v>837</v>
      </c>
      <c r="N8205" s="171" t="s">
        <v>771</v>
      </c>
      <c r="O8205" s="171" t="s">
        <v>772</v>
      </c>
      <c r="P8205" s="171" t="s">
        <v>770</v>
      </c>
    </row>
    <row r="8206" spans="11:16">
      <c r="K8206" s="339">
        <v>53892</v>
      </c>
      <c r="L8206" s="171" t="s">
        <v>838</v>
      </c>
      <c r="N8206" s="171" t="s">
        <v>771</v>
      </c>
      <c r="O8206" s="171" t="s">
        <v>772</v>
      </c>
      <c r="P8206" s="171" t="s">
        <v>770</v>
      </c>
    </row>
    <row r="8207" spans="11:16">
      <c r="K8207" s="339">
        <v>53893</v>
      </c>
      <c r="L8207" s="171" t="s">
        <v>839</v>
      </c>
      <c r="N8207" s="171" t="s">
        <v>771</v>
      </c>
      <c r="O8207" s="171" t="s">
        <v>772</v>
      </c>
      <c r="P8207" s="171" t="s">
        <v>770</v>
      </c>
    </row>
    <row r="8208" spans="11:16">
      <c r="K8208" s="339">
        <v>53894</v>
      </c>
      <c r="L8208" s="171" t="s">
        <v>840</v>
      </c>
      <c r="N8208" s="171" t="s">
        <v>771</v>
      </c>
      <c r="O8208" s="171" t="s">
        <v>772</v>
      </c>
      <c r="P8208" s="171" t="s">
        <v>770</v>
      </c>
    </row>
    <row r="8209" spans="11:16">
      <c r="K8209" s="339">
        <v>53895</v>
      </c>
      <c r="L8209" s="171" t="s">
        <v>833</v>
      </c>
      <c r="N8209" s="171" t="s">
        <v>770</v>
      </c>
      <c r="O8209" s="171" t="s">
        <v>771</v>
      </c>
      <c r="P8209" s="171" t="s">
        <v>772</v>
      </c>
    </row>
    <row r="8210" spans="11:16">
      <c r="K8210" s="339">
        <v>53896</v>
      </c>
      <c r="L8210" s="171" t="s">
        <v>835</v>
      </c>
      <c r="N8210" s="171" t="s">
        <v>770</v>
      </c>
      <c r="O8210" s="171" t="s">
        <v>771</v>
      </c>
      <c r="P8210" s="171" t="s">
        <v>772</v>
      </c>
    </row>
    <row r="8211" spans="11:16">
      <c r="K8211" s="339">
        <v>53897</v>
      </c>
      <c r="L8211" s="171" t="s">
        <v>836</v>
      </c>
      <c r="N8211" s="171" t="s">
        <v>770</v>
      </c>
      <c r="O8211" s="171" t="s">
        <v>771</v>
      </c>
      <c r="P8211" s="171" t="s">
        <v>772</v>
      </c>
    </row>
    <row r="8212" spans="11:16">
      <c r="K8212" s="339">
        <v>53898</v>
      </c>
      <c r="L8212" s="171" t="s">
        <v>837</v>
      </c>
      <c r="N8212" s="171" t="s">
        <v>770</v>
      </c>
      <c r="O8212" s="171" t="s">
        <v>771</v>
      </c>
      <c r="P8212" s="171" t="s">
        <v>772</v>
      </c>
    </row>
    <row r="8213" spans="11:16">
      <c r="K8213" s="339">
        <v>53899</v>
      </c>
      <c r="L8213" s="171" t="s">
        <v>838</v>
      </c>
      <c r="N8213" s="171" t="s">
        <v>770</v>
      </c>
      <c r="O8213" s="171" t="s">
        <v>771</v>
      </c>
      <c r="P8213" s="171" t="s">
        <v>772</v>
      </c>
    </row>
    <row r="8214" spans="11:16">
      <c r="K8214" s="339">
        <v>53900</v>
      </c>
      <c r="L8214" s="171" t="s">
        <v>839</v>
      </c>
      <c r="N8214" s="171" t="s">
        <v>770</v>
      </c>
      <c r="O8214" s="171" t="s">
        <v>771</v>
      </c>
      <c r="P8214" s="171" t="s">
        <v>772</v>
      </c>
    </row>
    <row r="8215" spans="11:16">
      <c r="K8215" s="339">
        <v>53901</v>
      </c>
      <c r="L8215" s="171" t="s">
        <v>840</v>
      </c>
      <c r="N8215" s="171" t="s">
        <v>770</v>
      </c>
      <c r="O8215" s="171" t="s">
        <v>771</v>
      </c>
      <c r="P8215" s="171" t="s">
        <v>772</v>
      </c>
    </row>
    <row r="8216" spans="11:16">
      <c r="K8216" s="339">
        <v>53902</v>
      </c>
      <c r="L8216" s="171" t="s">
        <v>833</v>
      </c>
      <c r="N8216" s="171" t="s">
        <v>772</v>
      </c>
      <c r="O8216" s="171" t="s">
        <v>770</v>
      </c>
      <c r="P8216" s="171" t="s">
        <v>771</v>
      </c>
    </row>
    <row r="8217" spans="11:16">
      <c r="K8217" s="339">
        <v>53903</v>
      </c>
      <c r="L8217" s="171" t="s">
        <v>835</v>
      </c>
      <c r="N8217" s="171" t="s">
        <v>772</v>
      </c>
      <c r="O8217" s="171" t="s">
        <v>770</v>
      </c>
      <c r="P8217" s="171" t="s">
        <v>771</v>
      </c>
    </row>
    <row r="8218" spans="11:16">
      <c r="K8218" s="339">
        <v>53904</v>
      </c>
      <c r="L8218" s="171" t="s">
        <v>836</v>
      </c>
      <c r="N8218" s="171" t="s">
        <v>772</v>
      </c>
      <c r="O8218" s="171" t="s">
        <v>770</v>
      </c>
      <c r="P8218" s="171" t="s">
        <v>771</v>
      </c>
    </row>
    <row r="8219" spans="11:16">
      <c r="K8219" s="339">
        <v>53905</v>
      </c>
      <c r="L8219" s="171" t="s">
        <v>837</v>
      </c>
      <c r="N8219" s="171" t="s">
        <v>772</v>
      </c>
      <c r="O8219" s="171" t="s">
        <v>770</v>
      </c>
      <c r="P8219" s="171" t="s">
        <v>771</v>
      </c>
    </row>
    <row r="8220" spans="11:16">
      <c r="K8220" s="339">
        <v>53906</v>
      </c>
      <c r="L8220" s="171" t="s">
        <v>838</v>
      </c>
      <c r="N8220" s="171" t="s">
        <v>772</v>
      </c>
      <c r="O8220" s="171" t="s">
        <v>770</v>
      </c>
      <c r="P8220" s="171" t="s">
        <v>771</v>
      </c>
    </row>
    <row r="8221" spans="11:16">
      <c r="K8221" s="339">
        <v>53907</v>
      </c>
      <c r="L8221" s="171" t="s">
        <v>839</v>
      </c>
      <c r="N8221" s="171" t="s">
        <v>772</v>
      </c>
      <c r="O8221" s="171" t="s">
        <v>770</v>
      </c>
      <c r="P8221" s="171" t="s">
        <v>771</v>
      </c>
    </row>
    <row r="8222" spans="11:16">
      <c r="K8222" s="339">
        <v>53908</v>
      </c>
      <c r="L8222" s="171" t="s">
        <v>840</v>
      </c>
      <c r="N8222" s="171" t="s">
        <v>772</v>
      </c>
      <c r="O8222" s="171" t="s">
        <v>770</v>
      </c>
      <c r="P8222" s="171" t="s">
        <v>771</v>
      </c>
    </row>
    <row r="8223" spans="11:16">
      <c r="K8223" s="339">
        <v>53909</v>
      </c>
      <c r="L8223" s="171" t="s">
        <v>833</v>
      </c>
      <c r="N8223" s="171" t="s">
        <v>771</v>
      </c>
      <c r="O8223" s="171" t="s">
        <v>772</v>
      </c>
      <c r="P8223" s="171" t="s">
        <v>770</v>
      </c>
    </row>
    <row r="8224" spans="11:16">
      <c r="K8224" s="339">
        <v>53910</v>
      </c>
      <c r="L8224" s="171" t="s">
        <v>835</v>
      </c>
      <c r="N8224" s="171" t="s">
        <v>771</v>
      </c>
      <c r="O8224" s="171" t="s">
        <v>772</v>
      </c>
      <c r="P8224" s="171" t="s">
        <v>770</v>
      </c>
    </row>
    <row r="8225" spans="11:16">
      <c r="K8225" s="339">
        <v>53911</v>
      </c>
      <c r="L8225" s="171" t="s">
        <v>836</v>
      </c>
      <c r="N8225" s="171" t="s">
        <v>771</v>
      </c>
      <c r="O8225" s="171" t="s">
        <v>772</v>
      </c>
      <c r="P8225" s="171" t="s">
        <v>770</v>
      </c>
    </row>
    <row r="8226" spans="11:16">
      <c r="K8226" s="339">
        <v>53912</v>
      </c>
      <c r="L8226" s="171" t="s">
        <v>837</v>
      </c>
      <c r="N8226" s="171" t="s">
        <v>771</v>
      </c>
      <c r="O8226" s="171" t="s">
        <v>772</v>
      </c>
      <c r="P8226" s="171" t="s">
        <v>770</v>
      </c>
    </row>
    <row r="8227" spans="11:16">
      <c r="K8227" s="339">
        <v>53913</v>
      </c>
      <c r="L8227" s="171" t="s">
        <v>838</v>
      </c>
      <c r="N8227" s="171" t="s">
        <v>771</v>
      </c>
      <c r="O8227" s="171" t="s">
        <v>772</v>
      </c>
      <c r="P8227" s="171" t="s">
        <v>770</v>
      </c>
    </row>
    <row r="8228" spans="11:16">
      <c r="K8228" s="339">
        <v>53914</v>
      </c>
      <c r="L8228" s="171" t="s">
        <v>839</v>
      </c>
      <c r="N8228" s="171" t="s">
        <v>771</v>
      </c>
      <c r="O8228" s="171" t="s">
        <v>772</v>
      </c>
      <c r="P8228" s="171" t="s">
        <v>770</v>
      </c>
    </row>
    <row r="8229" spans="11:16">
      <c r="K8229" s="339">
        <v>53915</v>
      </c>
      <c r="L8229" s="171" t="s">
        <v>840</v>
      </c>
      <c r="N8229" s="171" t="s">
        <v>771</v>
      </c>
      <c r="O8229" s="171" t="s">
        <v>772</v>
      </c>
      <c r="P8229" s="171" t="s">
        <v>770</v>
      </c>
    </row>
    <row r="8230" spans="11:16">
      <c r="K8230" s="339">
        <v>53916</v>
      </c>
      <c r="L8230" s="171" t="s">
        <v>833</v>
      </c>
      <c r="N8230" s="171" t="s">
        <v>770</v>
      </c>
      <c r="O8230" s="171" t="s">
        <v>771</v>
      </c>
      <c r="P8230" s="171" t="s">
        <v>772</v>
      </c>
    </row>
    <row r="8231" spans="11:16">
      <c r="K8231" s="339">
        <v>53917</v>
      </c>
      <c r="L8231" s="171" t="s">
        <v>835</v>
      </c>
      <c r="N8231" s="171" t="s">
        <v>770</v>
      </c>
      <c r="O8231" s="171" t="s">
        <v>771</v>
      </c>
      <c r="P8231" s="171" t="s">
        <v>772</v>
      </c>
    </row>
    <row r="8232" spans="11:16">
      <c r="K8232" s="339">
        <v>53918</v>
      </c>
      <c r="L8232" s="171" t="s">
        <v>836</v>
      </c>
      <c r="N8232" s="171" t="s">
        <v>770</v>
      </c>
      <c r="O8232" s="171" t="s">
        <v>771</v>
      </c>
      <c r="P8232" s="171" t="s">
        <v>772</v>
      </c>
    </row>
    <row r="8233" spans="11:16">
      <c r="K8233" s="339">
        <v>53919</v>
      </c>
      <c r="L8233" s="171" t="s">
        <v>837</v>
      </c>
      <c r="N8233" s="171" t="s">
        <v>770</v>
      </c>
      <c r="O8233" s="171" t="s">
        <v>771</v>
      </c>
      <c r="P8233" s="171" t="s">
        <v>772</v>
      </c>
    </row>
    <row r="8234" spans="11:16">
      <c r="K8234" s="339">
        <v>53920</v>
      </c>
      <c r="L8234" s="171" t="s">
        <v>838</v>
      </c>
      <c r="N8234" s="171" t="s">
        <v>770</v>
      </c>
      <c r="O8234" s="171" t="s">
        <v>771</v>
      </c>
      <c r="P8234" s="171" t="s">
        <v>772</v>
      </c>
    </row>
    <row r="8235" spans="11:16">
      <c r="K8235" s="339">
        <v>53921</v>
      </c>
      <c r="L8235" s="171" t="s">
        <v>839</v>
      </c>
      <c r="N8235" s="171" t="s">
        <v>770</v>
      </c>
      <c r="O8235" s="171" t="s">
        <v>771</v>
      </c>
      <c r="P8235" s="171" t="s">
        <v>772</v>
      </c>
    </row>
    <row r="8236" spans="11:16">
      <c r="K8236" s="339">
        <v>53922</v>
      </c>
      <c r="L8236" s="171" t="s">
        <v>840</v>
      </c>
      <c r="N8236" s="171" t="s">
        <v>770</v>
      </c>
      <c r="O8236" s="171" t="s">
        <v>771</v>
      </c>
      <c r="P8236" s="171" t="s">
        <v>772</v>
      </c>
    </row>
    <row r="8237" spans="11:16">
      <c r="K8237" s="339">
        <v>53923</v>
      </c>
      <c r="L8237" s="171" t="s">
        <v>833</v>
      </c>
      <c r="N8237" s="171" t="s">
        <v>772</v>
      </c>
      <c r="O8237" s="171" t="s">
        <v>770</v>
      </c>
      <c r="P8237" s="171" t="s">
        <v>771</v>
      </c>
    </row>
    <row r="8238" spans="11:16">
      <c r="K8238" s="339">
        <v>53924</v>
      </c>
      <c r="L8238" s="171" t="s">
        <v>835</v>
      </c>
      <c r="N8238" s="171" t="s">
        <v>772</v>
      </c>
      <c r="O8238" s="171" t="s">
        <v>770</v>
      </c>
      <c r="P8238" s="171" t="s">
        <v>771</v>
      </c>
    </row>
    <row r="8239" spans="11:16">
      <c r="K8239" s="339">
        <v>53925</v>
      </c>
      <c r="L8239" s="171" t="s">
        <v>836</v>
      </c>
      <c r="N8239" s="171" t="s">
        <v>772</v>
      </c>
      <c r="O8239" s="171" t="s">
        <v>770</v>
      </c>
      <c r="P8239" s="171" t="s">
        <v>771</v>
      </c>
    </row>
    <row r="8240" spans="11:16">
      <c r="K8240" s="339">
        <v>53926</v>
      </c>
      <c r="L8240" s="171" t="s">
        <v>837</v>
      </c>
      <c r="N8240" s="171" t="s">
        <v>772</v>
      </c>
      <c r="O8240" s="171" t="s">
        <v>770</v>
      </c>
      <c r="P8240" s="171" t="s">
        <v>771</v>
      </c>
    </row>
    <row r="8241" spans="11:16">
      <c r="K8241" s="339">
        <v>53927</v>
      </c>
      <c r="L8241" s="171" t="s">
        <v>838</v>
      </c>
      <c r="N8241" s="171" t="s">
        <v>772</v>
      </c>
      <c r="O8241" s="171" t="s">
        <v>770</v>
      </c>
      <c r="P8241" s="171" t="s">
        <v>771</v>
      </c>
    </row>
    <row r="8242" spans="11:16">
      <c r="K8242" s="339">
        <v>53928</v>
      </c>
      <c r="L8242" s="171" t="s">
        <v>839</v>
      </c>
      <c r="N8242" s="171" t="s">
        <v>772</v>
      </c>
      <c r="O8242" s="171" t="s">
        <v>770</v>
      </c>
      <c r="P8242" s="171" t="s">
        <v>771</v>
      </c>
    </row>
    <row r="8243" spans="11:16">
      <c r="K8243" s="339">
        <v>53929</v>
      </c>
      <c r="L8243" s="171" t="s">
        <v>840</v>
      </c>
      <c r="N8243" s="171" t="s">
        <v>772</v>
      </c>
      <c r="O8243" s="171" t="s">
        <v>770</v>
      </c>
      <c r="P8243" s="171" t="s">
        <v>771</v>
      </c>
    </row>
    <row r="8244" spans="11:16">
      <c r="K8244" s="339">
        <v>53930</v>
      </c>
      <c r="L8244" s="171" t="s">
        <v>833</v>
      </c>
      <c r="N8244" s="171" t="s">
        <v>771</v>
      </c>
      <c r="O8244" s="171" t="s">
        <v>772</v>
      </c>
      <c r="P8244" s="171" t="s">
        <v>770</v>
      </c>
    </row>
    <row r="8245" spans="11:16">
      <c r="K8245" s="339">
        <v>53931</v>
      </c>
      <c r="L8245" s="171" t="s">
        <v>835</v>
      </c>
      <c r="N8245" s="171" t="s">
        <v>771</v>
      </c>
      <c r="O8245" s="171" t="s">
        <v>772</v>
      </c>
      <c r="P8245" s="171" t="s">
        <v>770</v>
      </c>
    </row>
    <row r="8246" spans="11:16">
      <c r="K8246" s="339">
        <v>53932</v>
      </c>
      <c r="L8246" s="171" t="s">
        <v>836</v>
      </c>
      <c r="N8246" s="171" t="s">
        <v>771</v>
      </c>
      <c r="O8246" s="171" t="s">
        <v>772</v>
      </c>
      <c r="P8246" s="171" t="s">
        <v>770</v>
      </c>
    </row>
    <row r="8247" spans="11:16">
      <c r="K8247" s="339">
        <v>53933</v>
      </c>
      <c r="L8247" s="171" t="s">
        <v>837</v>
      </c>
      <c r="N8247" s="171" t="s">
        <v>771</v>
      </c>
      <c r="O8247" s="171" t="s">
        <v>772</v>
      </c>
      <c r="P8247" s="171" t="s">
        <v>770</v>
      </c>
    </row>
    <row r="8248" spans="11:16">
      <c r="K8248" s="339">
        <v>53934</v>
      </c>
      <c r="L8248" s="171" t="s">
        <v>838</v>
      </c>
      <c r="N8248" s="171" t="s">
        <v>771</v>
      </c>
      <c r="O8248" s="171" t="s">
        <v>772</v>
      </c>
      <c r="P8248" s="171" t="s">
        <v>770</v>
      </c>
    </row>
    <row r="8249" spans="11:16">
      <c r="K8249" s="339">
        <v>53935</v>
      </c>
      <c r="L8249" s="171" t="s">
        <v>839</v>
      </c>
      <c r="N8249" s="171" t="s">
        <v>771</v>
      </c>
      <c r="O8249" s="171" t="s">
        <v>772</v>
      </c>
      <c r="P8249" s="171" t="s">
        <v>770</v>
      </c>
    </row>
    <row r="8250" spans="11:16">
      <c r="K8250" s="339">
        <v>53936</v>
      </c>
      <c r="L8250" s="171" t="s">
        <v>840</v>
      </c>
      <c r="N8250" s="171" t="s">
        <v>771</v>
      </c>
      <c r="O8250" s="171" t="s">
        <v>772</v>
      </c>
      <c r="P8250" s="171" t="s">
        <v>770</v>
      </c>
    </row>
    <row r="8251" spans="11:16">
      <c r="K8251" s="339">
        <v>53937</v>
      </c>
      <c r="L8251" s="171" t="s">
        <v>833</v>
      </c>
      <c r="N8251" s="171" t="s">
        <v>770</v>
      </c>
      <c r="O8251" s="171" t="s">
        <v>771</v>
      </c>
      <c r="P8251" s="171" t="s">
        <v>772</v>
      </c>
    </row>
    <row r="8252" spans="11:16">
      <c r="K8252" s="339">
        <v>53938</v>
      </c>
      <c r="L8252" s="171" t="s">
        <v>835</v>
      </c>
      <c r="N8252" s="171" t="s">
        <v>770</v>
      </c>
      <c r="O8252" s="171" t="s">
        <v>771</v>
      </c>
      <c r="P8252" s="171" t="s">
        <v>772</v>
      </c>
    </row>
    <row r="8253" spans="11:16">
      <c r="K8253" s="339">
        <v>53939</v>
      </c>
      <c r="L8253" s="171" t="s">
        <v>836</v>
      </c>
      <c r="N8253" s="171" t="s">
        <v>770</v>
      </c>
      <c r="O8253" s="171" t="s">
        <v>771</v>
      </c>
      <c r="P8253" s="171" t="s">
        <v>772</v>
      </c>
    </row>
    <row r="8254" spans="11:16">
      <c r="K8254" s="339">
        <v>53940</v>
      </c>
      <c r="L8254" s="171" t="s">
        <v>837</v>
      </c>
      <c r="N8254" s="171" t="s">
        <v>770</v>
      </c>
      <c r="O8254" s="171" t="s">
        <v>771</v>
      </c>
      <c r="P8254" s="171" t="s">
        <v>772</v>
      </c>
    </row>
    <row r="8255" spans="11:16">
      <c r="K8255" s="339">
        <v>53941</v>
      </c>
      <c r="L8255" s="171" t="s">
        <v>838</v>
      </c>
      <c r="N8255" s="171" t="s">
        <v>770</v>
      </c>
      <c r="O8255" s="171" t="s">
        <v>771</v>
      </c>
      <c r="P8255" s="171" t="s">
        <v>772</v>
      </c>
    </row>
    <row r="8256" spans="11:16">
      <c r="K8256" s="339">
        <v>53942</v>
      </c>
      <c r="L8256" s="171" t="s">
        <v>839</v>
      </c>
      <c r="N8256" s="171" t="s">
        <v>770</v>
      </c>
      <c r="O8256" s="171" t="s">
        <v>771</v>
      </c>
      <c r="P8256" s="171" t="s">
        <v>772</v>
      </c>
    </row>
    <row r="8257" spans="11:16">
      <c r="K8257" s="339">
        <v>53943</v>
      </c>
      <c r="L8257" s="171" t="s">
        <v>840</v>
      </c>
      <c r="N8257" s="171" t="s">
        <v>770</v>
      </c>
      <c r="O8257" s="171" t="s">
        <v>771</v>
      </c>
      <c r="P8257" s="171" t="s">
        <v>772</v>
      </c>
    </row>
    <row r="8258" spans="11:16">
      <c r="K8258" s="339">
        <v>53944</v>
      </c>
      <c r="L8258" s="171" t="s">
        <v>833</v>
      </c>
      <c r="N8258" s="171" t="s">
        <v>772</v>
      </c>
      <c r="O8258" s="171" t="s">
        <v>770</v>
      </c>
      <c r="P8258" s="171" t="s">
        <v>771</v>
      </c>
    </row>
    <row r="8259" spans="11:16">
      <c r="K8259" s="339">
        <v>53945</v>
      </c>
      <c r="L8259" s="171" t="s">
        <v>835</v>
      </c>
      <c r="N8259" s="171" t="s">
        <v>772</v>
      </c>
      <c r="O8259" s="171" t="s">
        <v>770</v>
      </c>
      <c r="P8259" s="171" t="s">
        <v>771</v>
      </c>
    </row>
    <row r="8260" spans="11:16">
      <c r="K8260" s="339">
        <v>53946</v>
      </c>
      <c r="L8260" s="171" t="s">
        <v>836</v>
      </c>
      <c r="N8260" s="171" t="s">
        <v>772</v>
      </c>
      <c r="O8260" s="171" t="s">
        <v>770</v>
      </c>
      <c r="P8260" s="171" t="s">
        <v>771</v>
      </c>
    </row>
    <row r="8261" spans="11:16">
      <c r="K8261" s="339">
        <v>53947</v>
      </c>
      <c r="L8261" s="171" t="s">
        <v>837</v>
      </c>
      <c r="N8261" s="171" t="s">
        <v>772</v>
      </c>
      <c r="O8261" s="171" t="s">
        <v>770</v>
      </c>
      <c r="P8261" s="171" t="s">
        <v>771</v>
      </c>
    </row>
    <row r="8262" spans="11:16">
      <c r="K8262" s="339">
        <v>53948</v>
      </c>
      <c r="L8262" s="171" t="s">
        <v>838</v>
      </c>
      <c r="N8262" s="171" t="s">
        <v>772</v>
      </c>
      <c r="O8262" s="171" t="s">
        <v>770</v>
      </c>
      <c r="P8262" s="171" t="s">
        <v>771</v>
      </c>
    </row>
    <row r="8263" spans="11:16">
      <c r="K8263" s="339">
        <v>53949</v>
      </c>
      <c r="L8263" s="171" t="s">
        <v>839</v>
      </c>
      <c r="N8263" s="171" t="s">
        <v>772</v>
      </c>
      <c r="O8263" s="171" t="s">
        <v>770</v>
      </c>
      <c r="P8263" s="171" t="s">
        <v>771</v>
      </c>
    </row>
    <row r="8264" spans="11:16">
      <c r="K8264" s="339">
        <v>53950</v>
      </c>
      <c r="L8264" s="171" t="s">
        <v>840</v>
      </c>
      <c r="N8264" s="171" t="s">
        <v>772</v>
      </c>
      <c r="O8264" s="171" t="s">
        <v>770</v>
      </c>
      <c r="P8264" s="171" t="s">
        <v>771</v>
      </c>
    </row>
    <row r="8265" spans="11:16">
      <c r="K8265" s="339">
        <v>53951</v>
      </c>
      <c r="L8265" s="171" t="s">
        <v>833</v>
      </c>
      <c r="N8265" s="171" t="s">
        <v>771</v>
      </c>
      <c r="O8265" s="171" t="s">
        <v>772</v>
      </c>
      <c r="P8265" s="171" t="s">
        <v>770</v>
      </c>
    </row>
    <row r="8266" spans="11:16">
      <c r="K8266" s="339">
        <v>53952</v>
      </c>
      <c r="L8266" s="171" t="s">
        <v>835</v>
      </c>
      <c r="N8266" s="171" t="s">
        <v>771</v>
      </c>
      <c r="O8266" s="171" t="s">
        <v>772</v>
      </c>
      <c r="P8266" s="171" t="s">
        <v>770</v>
      </c>
    </row>
    <row r="8267" spans="11:16">
      <c r="K8267" s="339">
        <v>53953</v>
      </c>
      <c r="L8267" s="171" t="s">
        <v>836</v>
      </c>
      <c r="N8267" s="171" t="s">
        <v>771</v>
      </c>
      <c r="O8267" s="171" t="s">
        <v>772</v>
      </c>
      <c r="P8267" s="171" t="s">
        <v>770</v>
      </c>
    </row>
    <row r="8268" spans="11:16">
      <c r="K8268" s="339">
        <v>53954</v>
      </c>
      <c r="L8268" s="171" t="s">
        <v>837</v>
      </c>
      <c r="N8268" s="171" t="s">
        <v>771</v>
      </c>
      <c r="O8268" s="171" t="s">
        <v>772</v>
      </c>
      <c r="P8268" s="171" t="s">
        <v>770</v>
      </c>
    </row>
    <row r="8269" spans="11:16">
      <c r="K8269" s="339">
        <v>53955</v>
      </c>
      <c r="L8269" s="171" t="s">
        <v>838</v>
      </c>
      <c r="N8269" s="171" t="s">
        <v>771</v>
      </c>
      <c r="O8269" s="171" t="s">
        <v>772</v>
      </c>
      <c r="P8269" s="171" t="s">
        <v>770</v>
      </c>
    </row>
    <row r="8270" spans="11:16">
      <c r="K8270" s="339">
        <v>53956</v>
      </c>
      <c r="L8270" s="171" t="s">
        <v>839</v>
      </c>
      <c r="N8270" s="171" t="s">
        <v>771</v>
      </c>
      <c r="O8270" s="171" t="s">
        <v>772</v>
      </c>
      <c r="P8270" s="171" t="s">
        <v>770</v>
      </c>
    </row>
    <row r="8271" spans="11:16">
      <c r="K8271" s="339">
        <v>53957</v>
      </c>
      <c r="L8271" s="171" t="s">
        <v>840</v>
      </c>
      <c r="N8271" s="171" t="s">
        <v>771</v>
      </c>
      <c r="O8271" s="171" t="s">
        <v>772</v>
      </c>
      <c r="P8271" s="171" t="s">
        <v>770</v>
      </c>
    </row>
    <row r="8272" spans="11:16">
      <c r="K8272" s="339">
        <v>53958</v>
      </c>
      <c r="L8272" s="171" t="s">
        <v>833</v>
      </c>
      <c r="N8272" s="171" t="s">
        <v>770</v>
      </c>
      <c r="O8272" s="171" t="s">
        <v>771</v>
      </c>
      <c r="P8272" s="171" t="s">
        <v>772</v>
      </c>
    </row>
    <row r="8273" spans="11:16">
      <c r="K8273" s="339">
        <v>53959</v>
      </c>
      <c r="L8273" s="171" t="s">
        <v>835</v>
      </c>
      <c r="N8273" s="171" t="s">
        <v>770</v>
      </c>
      <c r="O8273" s="171" t="s">
        <v>771</v>
      </c>
      <c r="P8273" s="171" t="s">
        <v>772</v>
      </c>
    </row>
    <row r="8274" spans="11:16">
      <c r="K8274" s="339">
        <v>53960</v>
      </c>
      <c r="L8274" s="171" t="s">
        <v>836</v>
      </c>
      <c r="N8274" s="171" t="s">
        <v>770</v>
      </c>
      <c r="O8274" s="171" t="s">
        <v>771</v>
      </c>
      <c r="P8274" s="171" t="s">
        <v>772</v>
      </c>
    </row>
    <row r="8275" spans="11:16">
      <c r="K8275" s="339">
        <v>53961</v>
      </c>
      <c r="L8275" s="171" t="s">
        <v>837</v>
      </c>
      <c r="N8275" s="171" t="s">
        <v>770</v>
      </c>
      <c r="O8275" s="171" t="s">
        <v>771</v>
      </c>
      <c r="P8275" s="171" t="s">
        <v>772</v>
      </c>
    </row>
    <row r="8276" spans="11:16">
      <c r="K8276" s="339">
        <v>53962</v>
      </c>
      <c r="L8276" s="171" t="s">
        <v>838</v>
      </c>
      <c r="N8276" s="171" t="s">
        <v>770</v>
      </c>
      <c r="O8276" s="171" t="s">
        <v>771</v>
      </c>
      <c r="P8276" s="171" t="s">
        <v>772</v>
      </c>
    </row>
    <row r="8277" spans="11:16">
      <c r="K8277" s="339">
        <v>53963</v>
      </c>
      <c r="L8277" s="171" t="s">
        <v>839</v>
      </c>
      <c r="N8277" s="171" t="s">
        <v>770</v>
      </c>
      <c r="O8277" s="171" t="s">
        <v>771</v>
      </c>
      <c r="P8277" s="171" t="s">
        <v>772</v>
      </c>
    </row>
    <row r="8278" spans="11:16">
      <c r="K8278" s="339">
        <v>53964</v>
      </c>
      <c r="L8278" s="171" t="s">
        <v>840</v>
      </c>
      <c r="N8278" s="171" t="s">
        <v>770</v>
      </c>
      <c r="O8278" s="171" t="s">
        <v>771</v>
      </c>
      <c r="P8278" s="171" t="s">
        <v>772</v>
      </c>
    </row>
    <row r="8279" spans="11:16">
      <c r="K8279" s="339">
        <v>53965</v>
      </c>
      <c r="L8279" s="171" t="s">
        <v>833</v>
      </c>
      <c r="N8279" s="171" t="s">
        <v>772</v>
      </c>
      <c r="O8279" s="171" t="s">
        <v>770</v>
      </c>
      <c r="P8279" s="171" t="s">
        <v>771</v>
      </c>
    </row>
    <row r="8280" spans="11:16">
      <c r="K8280" s="339">
        <v>53966</v>
      </c>
      <c r="L8280" s="171" t="s">
        <v>835</v>
      </c>
      <c r="N8280" s="171" t="s">
        <v>772</v>
      </c>
      <c r="O8280" s="171" t="s">
        <v>770</v>
      </c>
      <c r="P8280" s="171" t="s">
        <v>771</v>
      </c>
    </row>
    <row r="8281" spans="11:16">
      <c r="K8281" s="339">
        <v>53967</v>
      </c>
      <c r="L8281" s="171" t="s">
        <v>836</v>
      </c>
      <c r="N8281" s="171" t="s">
        <v>772</v>
      </c>
      <c r="O8281" s="171" t="s">
        <v>770</v>
      </c>
      <c r="P8281" s="171" t="s">
        <v>771</v>
      </c>
    </row>
    <row r="8282" spans="11:16">
      <c r="K8282" s="339">
        <v>53968</v>
      </c>
      <c r="L8282" s="171" t="s">
        <v>837</v>
      </c>
      <c r="N8282" s="171" t="s">
        <v>772</v>
      </c>
      <c r="O8282" s="171" t="s">
        <v>770</v>
      </c>
      <c r="P8282" s="171" t="s">
        <v>771</v>
      </c>
    </row>
    <row r="8283" spans="11:16">
      <c r="K8283" s="339">
        <v>53969</v>
      </c>
      <c r="L8283" s="171" t="s">
        <v>838</v>
      </c>
      <c r="N8283" s="171" t="s">
        <v>772</v>
      </c>
      <c r="O8283" s="171" t="s">
        <v>770</v>
      </c>
      <c r="P8283" s="171" t="s">
        <v>771</v>
      </c>
    </row>
    <row r="8284" spans="11:16">
      <c r="K8284" s="339">
        <v>53970</v>
      </c>
      <c r="L8284" s="171" t="s">
        <v>839</v>
      </c>
      <c r="N8284" s="171" t="s">
        <v>772</v>
      </c>
      <c r="O8284" s="171" t="s">
        <v>770</v>
      </c>
      <c r="P8284" s="171" t="s">
        <v>771</v>
      </c>
    </row>
    <row r="8285" spans="11:16">
      <c r="K8285" s="339">
        <v>53971</v>
      </c>
      <c r="L8285" s="171" t="s">
        <v>840</v>
      </c>
      <c r="N8285" s="171" t="s">
        <v>772</v>
      </c>
      <c r="O8285" s="171" t="s">
        <v>770</v>
      </c>
      <c r="P8285" s="171" t="s">
        <v>771</v>
      </c>
    </row>
    <row r="8286" spans="11:16">
      <c r="K8286" s="339">
        <v>53972</v>
      </c>
      <c r="L8286" s="171" t="s">
        <v>833</v>
      </c>
      <c r="N8286" s="171" t="s">
        <v>771</v>
      </c>
      <c r="O8286" s="171" t="s">
        <v>772</v>
      </c>
      <c r="P8286" s="171" t="s">
        <v>770</v>
      </c>
    </row>
    <row r="8287" spans="11:16">
      <c r="K8287" s="339">
        <v>53973</v>
      </c>
      <c r="L8287" s="171" t="s">
        <v>835</v>
      </c>
      <c r="N8287" s="171" t="s">
        <v>771</v>
      </c>
      <c r="O8287" s="171" t="s">
        <v>772</v>
      </c>
      <c r="P8287" s="171" t="s">
        <v>770</v>
      </c>
    </row>
    <row r="8288" spans="11:16">
      <c r="K8288" s="339">
        <v>53974</v>
      </c>
      <c r="L8288" s="171" t="s">
        <v>836</v>
      </c>
      <c r="N8288" s="171" t="s">
        <v>771</v>
      </c>
      <c r="O8288" s="171" t="s">
        <v>772</v>
      </c>
      <c r="P8288" s="171" t="s">
        <v>770</v>
      </c>
    </row>
    <row r="8289" spans="11:16">
      <c r="K8289" s="339">
        <v>53975</v>
      </c>
      <c r="L8289" s="171" t="s">
        <v>837</v>
      </c>
      <c r="N8289" s="171" t="s">
        <v>771</v>
      </c>
      <c r="O8289" s="171" t="s">
        <v>772</v>
      </c>
      <c r="P8289" s="171" t="s">
        <v>770</v>
      </c>
    </row>
    <row r="8290" spans="11:16">
      <c r="K8290" s="339">
        <v>53976</v>
      </c>
      <c r="L8290" s="171" t="s">
        <v>838</v>
      </c>
      <c r="N8290" s="171" t="s">
        <v>771</v>
      </c>
      <c r="O8290" s="171" t="s">
        <v>772</v>
      </c>
      <c r="P8290" s="171" t="s">
        <v>770</v>
      </c>
    </row>
    <row r="8291" spans="11:16">
      <c r="K8291" s="339">
        <v>53977</v>
      </c>
      <c r="L8291" s="171" t="s">
        <v>839</v>
      </c>
      <c r="N8291" s="171" t="s">
        <v>771</v>
      </c>
      <c r="O8291" s="171" t="s">
        <v>772</v>
      </c>
      <c r="P8291" s="171" t="s">
        <v>770</v>
      </c>
    </row>
    <row r="8292" spans="11:16">
      <c r="K8292" s="339">
        <v>53978</v>
      </c>
      <c r="L8292" s="171" t="s">
        <v>840</v>
      </c>
      <c r="N8292" s="171" t="s">
        <v>771</v>
      </c>
      <c r="O8292" s="171" t="s">
        <v>772</v>
      </c>
      <c r="P8292" s="171" t="s">
        <v>770</v>
      </c>
    </row>
    <row r="8293" spans="11:16">
      <c r="K8293" s="339">
        <v>53979</v>
      </c>
      <c r="L8293" s="171" t="s">
        <v>833</v>
      </c>
      <c r="N8293" s="171" t="s">
        <v>770</v>
      </c>
      <c r="O8293" s="171" t="s">
        <v>771</v>
      </c>
      <c r="P8293" s="171" t="s">
        <v>772</v>
      </c>
    </row>
    <row r="8294" spans="11:16">
      <c r="K8294" s="339">
        <v>53980</v>
      </c>
      <c r="L8294" s="171" t="s">
        <v>835</v>
      </c>
      <c r="N8294" s="171" t="s">
        <v>770</v>
      </c>
      <c r="O8294" s="171" t="s">
        <v>771</v>
      </c>
      <c r="P8294" s="171" t="s">
        <v>772</v>
      </c>
    </row>
    <row r="8295" spans="11:16">
      <c r="K8295" s="339">
        <v>53981</v>
      </c>
      <c r="L8295" s="171" t="s">
        <v>836</v>
      </c>
      <c r="N8295" s="171" t="s">
        <v>770</v>
      </c>
      <c r="O8295" s="171" t="s">
        <v>771</v>
      </c>
      <c r="P8295" s="171" t="s">
        <v>772</v>
      </c>
    </row>
    <row r="8296" spans="11:16">
      <c r="K8296" s="339">
        <v>53982</v>
      </c>
      <c r="L8296" s="171" t="s">
        <v>837</v>
      </c>
      <c r="N8296" s="171" t="s">
        <v>770</v>
      </c>
      <c r="O8296" s="171" t="s">
        <v>771</v>
      </c>
      <c r="P8296" s="171" t="s">
        <v>772</v>
      </c>
    </row>
    <row r="8297" spans="11:16">
      <c r="K8297" s="339">
        <v>53983</v>
      </c>
      <c r="L8297" s="171" t="s">
        <v>838</v>
      </c>
      <c r="N8297" s="171" t="s">
        <v>770</v>
      </c>
      <c r="O8297" s="171" t="s">
        <v>771</v>
      </c>
      <c r="P8297" s="171" t="s">
        <v>772</v>
      </c>
    </row>
    <row r="8298" spans="11:16">
      <c r="K8298" s="339">
        <v>53984</v>
      </c>
      <c r="L8298" s="171" t="s">
        <v>839</v>
      </c>
      <c r="N8298" s="171" t="s">
        <v>770</v>
      </c>
      <c r="O8298" s="171" t="s">
        <v>771</v>
      </c>
      <c r="P8298" s="171" t="s">
        <v>772</v>
      </c>
    </row>
    <row r="8299" spans="11:16">
      <c r="K8299" s="339">
        <v>53985</v>
      </c>
      <c r="L8299" s="171" t="s">
        <v>840</v>
      </c>
      <c r="N8299" s="171" t="s">
        <v>770</v>
      </c>
      <c r="O8299" s="171" t="s">
        <v>771</v>
      </c>
      <c r="P8299" s="171" t="s">
        <v>772</v>
      </c>
    </row>
    <row r="8300" spans="11:16">
      <c r="K8300" s="339">
        <v>53986</v>
      </c>
      <c r="L8300" s="171" t="s">
        <v>833</v>
      </c>
      <c r="N8300" s="171" t="s">
        <v>772</v>
      </c>
      <c r="O8300" s="171" t="s">
        <v>770</v>
      </c>
      <c r="P8300" s="171" t="s">
        <v>771</v>
      </c>
    </row>
    <row r="8301" spans="11:16">
      <c r="K8301" s="339">
        <v>53987</v>
      </c>
      <c r="L8301" s="171" t="s">
        <v>835</v>
      </c>
      <c r="N8301" s="171" t="s">
        <v>772</v>
      </c>
      <c r="O8301" s="171" t="s">
        <v>770</v>
      </c>
      <c r="P8301" s="171" t="s">
        <v>771</v>
      </c>
    </row>
    <row r="8302" spans="11:16">
      <c r="K8302" s="339">
        <v>53988</v>
      </c>
      <c r="L8302" s="171" t="s">
        <v>836</v>
      </c>
      <c r="N8302" s="171" t="s">
        <v>772</v>
      </c>
      <c r="O8302" s="171" t="s">
        <v>770</v>
      </c>
      <c r="P8302" s="171" t="s">
        <v>771</v>
      </c>
    </row>
    <row r="8303" spans="11:16">
      <c r="K8303" s="339">
        <v>53989</v>
      </c>
      <c r="L8303" s="171" t="s">
        <v>837</v>
      </c>
      <c r="N8303" s="171" t="s">
        <v>772</v>
      </c>
      <c r="O8303" s="171" t="s">
        <v>770</v>
      </c>
      <c r="P8303" s="171" t="s">
        <v>771</v>
      </c>
    </row>
    <row r="8304" spans="11:16">
      <c r="K8304" s="339">
        <v>53990</v>
      </c>
      <c r="L8304" s="171" t="s">
        <v>838</v>
      </c>
      <c r="N8304" s="171" t="s">
        <v>772</v>
      </c>
      <c r="O8304" s="171" t="s">
        <v>770</v>
      </c>
      <c r="P8304" s="171" t="s">
        <v>771</v>
      </c>
    </row>
    <row r="8305" spans="11:16">
      <c r="K8305" s="339">
        <v>53991</v>
      </c>
      <c r="L8305" s="171" t="s">
        <v>839</v>
      </c>
      <c r="N8305" s="171" t="s">
        <v>772</v>
      </c>
      <c r="O8305" s="171" t="s">
        <v>770</v>
      </c>
      <c r="P8305" s="171" t="s">
        <v>771</v>
      </c>
    </row>
    <row r="8306" spans="11:16">
      <c r="K8306" s="339">
        <v>53992</v>
      </c>
      <c r="L8306" s="171" t="s">
        <v>840</v>
      </c>
      <c r="N8306" s="171" t="s">
        <v>772</v>
      </c>
      <c r="O8306" s="171" t="s">
        <v>770</v>
      </c>
      <c r="P8306" s="171" t="s">
        <v>771</v>
      </c>
    </row>
    <row r="8307" spans="11:16">
      <c r="K8307" s="339">
        <v>53993</v>
      </c>
      <c r="L8307" s="171" t="s">
        <v>833</v>
      </c>
      <c r="N8307" s="171" t="s">
        <v>771</v>
      </c>
      <c r="O8307" s="171" t="s">
        <v>772</v>
      </c>
      <c r="P8307" s="171" t="s">
        <v>770</v>
      </c>
    </row>
    <row r="8308" spans="11:16">
      <c r="K8308" s="339">
        <v>53994</v>
      </c>
      <c r="L8308" s="171" t="s">
        <v>835</v>
      </c>
      <c r="N8308" s="171" t="s">
        <v>771</v>
      </c>
      <c r="O8308" s="171" t="s">
        <v>772</v>
      </c>
      <c r="P8308" s="171" t="s">
        <v>770</v>
      </c>
    </row>
    <row r="8309" spans="11:16">
      <c r="K8309" s="339">
        <v>53995</v>
      </c>
      <c r="L8309" s="171" t="s">
        <v>836</v>
      </c>
      <c r="N8309" s="171" t="s">
        <v>771</v>
      </c>
      <c r="O8309" s="171" t="s">
        <v>772</v>
      </c>
      <c r="P8309" s="171" t="s">
        <v>770</v>
      </c>
    </row>
    <row r="8310" spans="11:16">
      <c r="K8310" s="339">
        <v>53996</v>
      </c>
      <c r="L8310" s="171" t="s">
        <v>837</v>
      </c>
      <c r="N8310" s="171" t="s">
        <v>771</v>
      </c>
      <c r="O8310" s="171" t="s">
        <v>772</v>
      </c>
      <c r="P8310" s="171" t="s">
        <v>770</v>
      </c>
    </row>
    <row r="8311" spans="11:16">
      <c r="K8311" s="339">
        <v>53997</v>
      </c>
      <c r="L8311" s="171" t="s">
        <v>838</v>
      </c>
      <c r="N8311" s="171" t="s">
        <v>771</v>
      </c>
      <c r="O8311" s="171" t="s">
        <v>772</v>
      </c>
      <c r="P8311" s="171" t="s">
        <v>770</v>
      </c>
    </row>
    <row r="8312" spans="11:16">
      <c r="K8312" s="339">
        <v>53998</v>
      </c>
      <c r="L8312" s="171" t="s">
        <v>839</v>
      </c>
      <c r="N8312" s="171" t="s">
        <v>771</v>
      </c>
      <c r="O8312" s="171" t="s">
        <v>772</v>
      </c>
      <c r="P8312" s="171" t="s">
        <v>770</v>
      </c>
    </row>
    <row r="8313" spans="11:16">
      <c r="K8313" s="339">
        <v>53999</v>
      </c>
      <c r="L8313" s="171" t="s">
        <v>840</v>
      </c>
      <c r="N8313" s="171" t="s">
        <v>771</v>
      </c>
      <c r="O8313" s="171" t="s">
        <v>772</v>
      </c>
      <c r="P8313" s="171" t="s">
        <v>770</v>
      </c>
    </row>
    <row r="8314" spans="11:16">
      <c r="K8314" s="339">
        <v>54000</v>
      </c>
      <c r="L8314" s="171" t="s">
        <v>833</v>
      </c>
      <c r="N8314" s="171" t="s">
        <v>770</v>
      </c>
      <c r="O8314" s="171" t="s">
        <v>771</v>
      </c>
      <c r="P8314" s="171" t="s">
        <v>772</v>
      </c>
    </row>
    <row r="8315" spans="11:16">
      <c r="K8315" s="339">
        <v>54001</v>
      </c>
      <c r="L8315" s="171" t="s">
        <v>835</v>
      </c>
      <c r="N8315" s="171" t="s">
        <v>770</v>
      </c>
      <c r="O8315" s="171" t="s">
        <v>771</v>
      </c>
      <c r="P8315" s="171" t="s">
        <v>772</v>
      </c>
    </row>
    <row r="8316" spans="11:16">
      <c r="K8316" s="339">
        <v>54002</v>
      </c>
      <c r="L8316" s="171" t="s">
        <v>836</v>
      </c>
      <c r="N8316" s="171" t="s">
        <v>770</v>
      </c>
      <c r="O8316" s="171" t="s">
        <v>771</v>
      </c>
      <c r="P8316" s="171" t="s">
        <v>772</v>
      </c>
    </row>
    <row r="8317" spans="11:16">
      <c r="K8317" s="339">
        <v>54003</v>
      </c>
      <c r="L8317" s="171" t="s">
        <v>837</v>
      </c>
      <c r="N8317" s="171" t="s">
        <v>770</v>
      </c>
      <c r="O8317" s="171" t="s">
        <v>771</v>
      </c>
      <c r="P8317" s="171" t="s">
        <v>772</v>
      </c>
    </row>
    <row r="8318" spans="11:16">
      <c r="K8318" s="339">
        <v>54004</v>
      </c>
      <c r="L8318" s="171" t="s">
        <v>838</v>
      </c>
      <c r="N8318" s="171" t="s">
        <v>770</v>
      </c>
      <c r="O8318" s="171" t="s">
        <v>771</v>
      </c>
      <c r="P8318" s="171" t="s">
        <v>772</v>
      </c>
    </row>
    <row r="8319" spans="11:16">
      <c r="K8319" s="339">
        <v>54005</v>
      </c>
      <c r="L8319" s="171" t="s">
        <v>839</v>
      </c>
      <c r="N8319" s="171" t="s">
        <v>770</v>
      </c>
      <c r="O8319" s="171" t="s">
        <v>771</v>
      </c>
      <c r="P8319" s="171" t="s">
        <v>772</v>
      </c>
    </row>
    <row r="8320" spans="11:16">
      <c r="K8320" s="339">
        <v>54006</v>
      </c>
      <c r="L8320" s="171" t="s">
        <v>840</v>
      </c>
      <c r="N8320" s="171" t="s">
        <v>770</v>
      </c>
      <c r="O8320" s="171" t="s">
        <v>771</v>
      </c>
      <c r="P8320" s="171" t="s">
        <v>772</v>
      </c>
    </row>
    <row r="8321" spans="11:16">
      <c r="K8321" s="339">
        <v>54007</v>
      </c>
      <c r="L8321" s="171" t="s">
        <v>833</v>
      </c>
      <c r="N8321" s="171" t="s">
        <v>772</v>
      </c>
      <c r="O8321" s="171" t="s">
        <v>770</v>
      </c>
      <c r="P8321" s="171" t="s">
        <v>771</v>
      </c>
    </row>
    <row r="8322" spans="11:16">
      <c r="K8322" s="339">
        <v>54008</v>
      </c>
      <c r="L8322" s="171" t="s">
        <v>835</v>
      </c>
      <c r="N8322" s="171" t="s">
        <v>772</v>
      </c>
      <c r="O8322" s="171" t="s">
        <v>770</v>
      </c>
      <c r="P8322" s="171" t="s">
        <v>771</v>
      </c>
    </row>
    <row r="8323" spans="11:16">
      <c r="K8323" s="339">
        <v>54009</v>
      </c>
      <c r="L8323" s="171" t="s">
        <v>836</v>
      </c>
      <c r="N8323" s="171" t="s">
        <v>772</v>
      </c>
      <c r="O8323" s="171" t="s">
        <v>770</v>
      </c>
      <c r="P8323" s="171" t="s">
        <v>771</v>
      </c>
    </row>
    <row r="8324" spans="11:16">
      <c r="K8324" s="339">
        <v>54010</v>
      </c>
      <c r="L8324" s="171" t="s">
        <v>837</v>
      </c>
      <c r="N8324" s="171" t="s">
        <v>772</v>
      </c>
      <c r="O8324" s="171" t="s">
        <v>770</v>
      </c>
      <c r="P8324" s="171" t="s">
        <v>771</v>
      </c>
    </row>
    <row r="8325" spans="11:16">
      <c r="K8325" s="339">
        <v>54011</v>
      </c>
      <c r="L8325" s="171" t="s">
        <v>838</v>
      </c>
      <c r="N8325" s="171" t="s">
        <v>772</v>
      </c>
      <c r="O8325" s="171" t="s">
        <v>770</v>
      </c>
      <c r="P8325" s="171" t="s">
        <v>771</v>
      </c>
    </row>
    <row r="8326" spans="11:16">
      <c r="K8326" s="339">
        <v>54012</v>
      </c>
      <c r="L8326" s="171" t="s">
        <v>839</v>
      </c>
      <c r="N8326" s="171" t="s">
        <v>772</v>
      </c>
      <c r="O8326" s="171" t="s">
        <v>770</v>
      </c>
      <c r="P8326" s="171" t="s">
        <v>771</v>
      </c>
    </row>
    <row r="8327" spans="11:16">
      <c r="K8327" s="339">
        <v>54013</v>
      </c>
      <c r="L8327" s="171" t="s">
        <v>840</v>
      </c>
      <c r="N8327" s="171" t="s">
        <v>772</v>
      </c>
      <c r="O8327" s="171" t="s">
        <v>770</v>
      </c>
      <c r="P8327" s="171" t="s">
        <v>771</v>
      </c>
    </row>
    <row r="8328" spans="11:16">
      <c r="K8328" s="339">
        <v>54014</v>
      </c>
      <c r="L8328" s="171" t="s">
        <v>833</v>
      </c>
      <c r="N8328" s="171" t="s">
        <v>771</v>
      </c>
      <c r="O8328" s="171" t="s">
        <v>772</v>
      </c>
      <c r="P8328" s="171" t="s">
        <v>770</v>
      </c>
    </row>
    <row r="8329" spans="11:16">
      <c r="K8329" s="339">
        <v>54015</v>
      </c>
      <c r="L8329" s="171" t="s">
        <v>835</v>
      </c>
      <c r="N8329" s="171" t="s">
        <v>771</v>
      </c>
      <c r="O8329" s="171" t="s">
        <v>772</v>
      </c>
      <c r="P8329" s="171" t="s">
        <v>770</v>
      </c>
    </row>
    <row r="8330" spans="11:16">
      <c r="K8330" s="339">
        <v>54016</v>
      </c>
      <c r="L8330" s="171" t="s">
        <v>836</v>
      </c>
      <c r="N8330" s="171" t="s">
        <v>771</v>
      </c>
      <c r="O8330" s="171" t="s">
        <v>772</v>
      </c>
      <c r="P8330" s="171" t="s">
        <v>770</v>
      </c>
    </row>
    <row r="8331" spans="11:16">
      <c r="K8331" s="339">
        <v>54017</v>
      </c>
      <c r="L8331" s="171" t="s">
        <v>837</v>
      </c>
      <c r="N8331" s="171" t="s">
        <v>771</v>
      </c>
      <c r="O8331" s="171" t="s">
        <v>772</v>
      </c>
      <c r="P8331" s="171" t="s">
        <v>770</v>
      </c>
    </row>
    <row r="8332" spans="11:16">
      <c r="K8332" s="339">
        <v>54018</v>
      </c>
      <c r="L8332" s="171" t="s">
        <v>838</v>
      </c>
      <c r="N8332" s="171" t="s">
        <v>771</v>
      </c>
      <c r="O8332" s="171" t="s">
        <v>772</v>
      </c>
      <c r="P8332" s="171" t="s">
        <v>770</v>
      </c>
    </row>
    <row r="8333" spans="11:16">
      <c r="K8333" s="339">
        <v>54019</v>
      </c>
      <c r="L8333" s="171" t="s">
        <v>839</v>
      </c>
      <c r="N8333" s="171" t="s">
        <v>771</v>
      </c>
      <c r="O8333" s="171" t="s">
        <v>772</v>
      </c>
      <c r="P8333" s="171" t="s">
        <v>770</v>
      </c>
    </row>
    <row r="8334" spans="11:16">
      <c r="K8334" s="339">
        <v>54020</v>
      </c>
      <c r="L8334" s="171" t="s">
        <v>840</v>
      </c>
      <c r="N8334" s="171" t="s">
        <v>771</v>
      </c>
      <c r="O8334" s="171" t="s">
        <v>772</v>
      </c>
      <c r="P8334" s="171" t="s">
        <v>770</v>
      </c>
    </row>
    <row r="8335" spans="11:16">
      <c r="K8335" s="339">
        <v>54021</v>
      </c>
      <c r="L8335" s="171" t="s">
        <v>833</v>
      </c>
      <c r="N8335" s="171" t="s">
        <v>770</v>
      </c>
      <c r="O8335" s="171" t="s">
        <v>771</v>
      </c>
      <c r="P8335" s="171" t="s">
        <v>772</v>
      </c>
    </row>
    <row r="8336" spans="11:16">
      <c r="K8336" s="339">
        <v>54022</v>
      </c>
      <c r="L8336" s="171" t="s">
        <v>835</v>
      </c>
      <c r="N8336" s="171" t="s">
        <v>770</v>
      </c>
      <c r="O8336" s="171" t="s">
        <v>771</v>
      </c>
      <c r="P8336" s="171" t="s">
        <v>772</v>
      </c>
    </row>
    <row r="8337" spans="11:16">
      <c r="K8337" s="339">
        <v>54023</v>
      </c>
      <c r="L8337" s="171" t="s">
        <v>836</v>
      </c>
      <c r="N8337" s="171" t="s">
        <v>770</v>
      </c>
      <c r="O8337" s="171" t="s">
        <v>771</v>
      </c>
      <c r="P8337" s="171" t="s">
        <v>772</v>
      </c>
    </row>
    <row r="8338" spans="11:16">
      <c r="K8338" s="339">
        <v>54024</v>
      </c>
      <c r="L8338" s="171" t="s">
        <v>837</v>
      </c>
      <c r="N8338" s="171" t="s">
        <v>770</v>
      </c>
      <c r="O8338" s="171" t="s">
        <v>771</v>
      </c>
      <c r="P8338" s="171" t="s">
        <v>772</v>
      </c>
    </row>
    <row r="8339" spans="11:16">
      <c r="K8339" s="339">
        <v>54025</v>
      </c>
      <c r="L8339" s="171" t="s">
        <v>838</v>
      </c>
      <c r="N8339" s="171" t="s">
        <v>770</v>
      </c>
      <c r="O8339" s="171" t="s">
        <v>771</v>
      </c>
      <c r="P8339" s="171" t="s">
        <v>772</v>
      </c>
    </row>
    <row r="8340" spans="11:16">
      <c r="K8340" s="339">
        <v>54026</v>
      </c>
      <c r="L8340" s="171" t="s">
        <v>839</v>
      </c>
      <c r="N8340" s="171" t="s">
        <v>770</v>
      </c>
      <c r="O8340" s="171" t="s">
        <v>771</v>
      </c>
      <c r="P8340" s="171" t="s">
        <v>772</v>
      </c>
    </row>
    <row r="8341" spans="11:16">
      <c r="K8341" s="339">
        <v>54027</v>
      </c>
      <c r="L8341" s="171" t="s">
        <v>840</v>
      </c>
      <c r="N8341" s="171" t="s">
        <v>770</v>
      </c>
      <c r="O8341" s="171" t="s">
        <v>771</v>
      </c>
      <c r="P8341" s="171" t="s">
        <v>772</v>
      </c>
    </row>
    <row r="8342" spans="11:16">
      <c r="K8342" s="339">
        <v>54028</v>
      </c>
      <c r="L8342" s="171" t="s">
        <v>833</v>
      </c>
      <c r="N8342" s="171" t="s">
        <v>772</v>
      </c>
      <c r="O8342" s="171" t="s">
        <v>770</v>
      </c>
      <c r="P8342" s="171" t="s">
        <v>771</v>
      </c>
    </row>
    <row r="8343" spans="11:16">
      <c r="K8343" s="339">
        <v>54029</v>
      </c>
      <c r="L8343" s="171" t="s">
        <v>835</v>
      </c>
      <c r="N8343" s="171" t="s">
        <v>772</v>
      </c>
      <c r="O8343" s="171" t="s">
        <v>770</v>
      </c>
      <c r="P8343" s="171" t="s">
        <v>771</v>
      </c>
    </row>
    <row r="8344" spans="11:16">
      <c r="K8344" s="339">
        <v>54030</v>
      </c>
      <c r="L8344" s="171" t="s">
        <v>836</v>
      </c>
      <c r="N8344" s="171" t="s">
        <v>772</v>
      </c>
      <c r="O8344" s="171" t="s">
        <v>770</v>
      </c>
      <c r="P8344" s="171" t="s">
        <v>771</v>
      </c>
    </row>
    <row r="8345" spans="11:16">
      <c r="K8345" s="339">
        <v>54031</v>
      </c>
      <c r="L8345" s="171" t="s">
        <v>837</v>
      </c>
      <c r="N8345" s="171" t="s">
        <v>772</v>
      </c>
      <c r="O8345" s="171" t="s">
        <v>770</v>
      </c>
      <c r="P8345" s="171" t="s">
        <v>771</v>
      </c>
    </row>
    <row r="8346" spans="11:16">
      <c r="K8346" s="339">
        <v>54032</v>
      </c>
      <c r="L8346" s="171" t="s">
        <v>838</v>
      </c>
      <c r="N8346" s="171" t="s">
        <v>772</v>
      </c>
      <c r="O8346" s="171" t="s">
        <v>770</v>
      </c>
      <c r="P8346" s="171" t="s">
        <v>771</v>
      </c>
    </row>
    <row r="8347" spans="11:16">
      <c r="K8347" s="339">
        <v>54033</v>
      </c>
      <c r="L8347" s="171" t="s">
        <v>839</v>
      </c>
      <c r="N8347" s="171" t="s">
        <v>772</v>
      </c>
      <c r="O8347" s="171" t="s">
        <v>770</v>
      </c>
      <c r="P8347" s="171" t="s">
        <v>771</v>
      </c>
    </row>
    <row r="8348" spans="11:16">
      <c r="K8348" s="339">
        <v>54034</v>
      </c>
      <c r="L8348" s="171" t="s">
        <v>840</v>
      </c>
      <c r="N8348" s="171" t="s">
        <v>772</v>
      </c>
      <c r="O8348" s="171" t="s">
        <v>770</v>
      </c>
      <c r="P8348" s="171" t="s">
        <v>771</v>
      </c>
    </row>
    <row r="8349" spans="11:16">
      <c r="K8349" s="339">
        <v>54035</v>
      </c>
      <c r="L8349" s="171" t="s">
        <v>833</v>
      </c>
      <c r="N8349" s="171" t="s">
        <v>771</v>
      </c>
      <c r="O8349" s="171" t="s">
        <v>772</v>
      </c>
      <c r="P8349" s="171" t="s">
        <v>770</v>
      </c>
    </row>
    <row r="8350" spans="11:16">
      <c r="K8350" s="339">
        <v>54036</v>
      </c>
      <c r="L8350" s="171" t="s">
        <v>835</v>
      </c>
      <c r="N8350" s="171" t="s">
        <v>771</v>
      </c>
      <c r="O8350" s="171" t="s">
        <v>772</v>
      </c>
      <c r="P8350" s="171" t="s">
        <v>770</v>
      </c>
    </row>
    <row r="8351" spans="11:16">
      <c r="K8351" s="339">
        <v>54037</v>
      </c>
      <c r="L8351" s="171" t="s">
        <v>836</v>
      </c>
      <c r="N8351" s="171" t="s">
        <v>771</v>
      </c>
      <c r="O8351" s="171" t="s">
        <v>772</v>
      </c>
      <c r="P8351" s="171" t="s">
        <v>770</v>
      </c>
    </row>
    <row r="8352" spans="11:16">
      <c r="K8352" s="339">
        <v>54038</v>
      </c>
      <c r="L8352" s="171" t="s">
        <v>837</v>
      </c>
      <c r="N8352" s="171" t="s">
        <v>771</v>
      </c>
      <c r="O8352" s="171" t="s">
        <v>772</v>
      </c>
      <c r="P8352" s="171" t="s">
        <v>770</v>
      </c>
    </row>
    <row r="8353" spans="11:16">
      <c r="K8353" s="339">
        <v>54039</v>
      </c>
      <c r="L8353" s="171" t="s">
        <v>838</v>
      </c>
      <c r="N8353" s="171" t="s">
        <v>771</v>
      </c>
      <c r="O8353" s="171" t="s">
        <v>772</v>
      </c>
      <c r="P8353" s="171" t="s">
        <v>770</v>
      </c>
    </row>
    <row r="8354" spans="11:16">
      <c r="K8354" s="339">
        <v>54040</v>
      </c>
      <c r="L8354" s="171" t="s">
        <v>839</v>
      </c>
      <c r="N8354" s="171" t="s">
        <v>771</v>
      </c>
      <c r="O8354" s="171" t="s">
        <v>772</v>
      </c>
      <c r="P8354" s="171" t="s">
        <v>770</v>
      </c>
    </row>
    <row r="8355" spans="11:16">
      <c r="K8355" s="339">
        <v>54041</v>
      </c>
      <c r="L8355" s="171" t="s">
        <v>840</v>
      </c>
      <c r="N8355" s="171" t="s">
        <v>771</v>
      </c>
      <c r="O8355" s="171" t="s">
        <v>772</v>
      </c>
      <c r="P8355" s="171" t="s">
        <v>770</v>
      </c>
    </row>
    <row r="8356" spans="11:16">
      <c r="K8356" s="339">
        <v>54042</v>
      </c>
      <c r="L8356" s="171" t="s">
        <v>833</v>
      </c>
      <c r="N8356" s="171" t="s">
        <v>770</v>
      </c>
      <c r="O8356" s="171" t="s">
        <v>771</v>
      </c>
      <c r="P8356" s="171" t="s">
        <v>772</v>
      </c>
    </row>
    <row r="8357" spans="11:16">
      <c r="K8357" s="339">
        <v>54043</v>
      </c>
      <c r="L8357" s="171" t="s">
        <v>835</v>
      </c>
      <c r="N8357" s="171" t="s">
        <v>770</v>
      </c>
      <c r="O8357" s="171" t="s">
        <v>771</v>
      </c>
      <c r="P8357" s="171" t="s">
        <v>772</v>
      </c>
    </row>
    <row r="8358" spans="11:16">
      <c r="K8358" s="339">
        <v>54044</v>
      </c>
      <c r="L8358" s="171" t="s">
        <v>836</v>
      </c>
      <c r="N8358" s="171" t="s">
        <v>770</v>
      </c>
      <c r="O8358" s="171" t="s">
        <v>771</v>
      </c>
      <c r="P8358" s="171" t="s">
        <v>772</v>
      </c>
    </row>
    <row r="8359" spans="11:16">
      <c r="K8359" s="339">
        <v>54045</v>
      </c>
      <c r="L8359" s="171" t="s">
        <v>837</v>
      </c>
      <c r="N8359" s="171" t="s">
        <v>770</v>
      </c>
      <c r="O8359" s="171" t="s">
        <v>771</v>
      </c>
      <c r="P8359" s="171" t="s">
        <v>772</v>
      </c>
    </row>
    <row r="8360" spans="11:16">
      <c r="K8360" s="339">
        <v>54046</v>
      </c>
      <c r="L8360" s="171" t="s">
        <v>838</v>
      </c>
      <c r="N8360" s="171" t="s">
        <v>770</v>
      </c>
      <c r="O8360" s="171" t="s">
        <v>771</v>
      </c>
      <c r="P8360" s="171" t="s">
        <v>772</v>
      </c>
    </row>
    <row r="8361" spans="11:16">
      <c r="K8361" s="339">
        <v>54047</v>
      </c>
      <c r="L8361" s="171" t="s">
        <v>839</v>
      </c>
      <c r="N8361" s="171" t="s">
        <v>770</v>
      </c>
      <c r="O8361" s="171" t="s">
        <v>771</v>
      </c>
      <c r="P8361" s="171" t="s">
        <v>772</v>
      </c>
    </row>
    <row r="8362" spans="11:16">
      <c r="K8362" s="339">
        <v>54048</v>
      </c>
      <c r="L8362" s="171" t="s">
        <v>840</v>
      </c>
      <c r="N8362" s="171" t="s">
        <v>770</v>
      </c>
      <c r="O8362" s="171" t="s">
        <v>771</v>
      </c>
      <c r="P8362" s="171" t="s">
        <v>772</v>
      </c>
    </row>
    <row r="8363" spans="11:16">
      <c r="K8363" s="339">
        <v>54049</v>
      </c>
      <c r="L8363" s="171" t="s">
        <v>833</v>
      </c>
      <c r="N8363" s="171" t="s">
        <v>772</v>
      </c>
      <c r="O8363" s="171" t="s">
        <v>770</v>
      </c>
      <c r="P8363" s="171" t="s">
        <v>771</v>
      </c>
    </row>
    <row r="8364" spans="11:16">
      <c r="K8364" s="339">
        <v>54050</v>
      </c>
      <c r="L8364" s="171" t="s">
        <v>835</v>
      </c>
      <c r="N8364" s="171" t="s">
        <v>772</v>
      </c>
      <c r="O8364" s="171" t="s">
        <v>770</v>
      </c>
      <c r="P8364" s="171" t="s">
        <v>771</v>
      </c>
    </row>
    <row r="8365" spans="11:16">
      <c r="K8365" s="339">
        <v>54051</v>
      </c>
      <c r="L8365" s="171" t="s">
        <v>836</v>
      </c>
      <c r="N8365" s="171" t="s">
        <v>772</v>
      </c>
      <c r="O8365" s="171" t="s">
        <v>770</v>
      </c>
      <c r="P8365" s="171" t="s">
        <v>771</v>
      </c>
    </row>
    <row r="8366" spans="11:16">
      <c r="K8366" s="339">
        <v>54052</v>
      </c>
      <c r="L8366" s="171" t="s">
        <v>837</v>
      </c>
      <c r="N8366" s="171" t="s">
        <v>772</v>
      </c>
      <c r="O8366" s="171" t="s">
        <v>770</v>
      </c>
      <c r="P8366" s="171" t="s">
        <v>771</v>
      </c>
    </row>
    <row r="8367" spans="11:16">
      <c r="K8367" s="339">
        <v>54053</v>
      </c>
      <c r="L8367" s="171" t="s">
        <v>838</v>
      </c>
      <c r="N8367" s="171" t="s">
        <v>772</v>
      </c>
      <c r="O8367" s="171" t="s">
        <v>770</v>
      </c>
      <c r="P8367" s="171" t="s">
        <v>771</v>
      </c>
    </row>
    <row r="8368" spans="11:16">
      <c r="K8368" s="339">
        <v>54054</v>
      </c>
      <c r="L8368" s="171" t="s">
        <v>839</v>
      </c>
      <c r="N8368" s="171" t="s">
        <v>772</v>
      </c>
      <c r="O8368" s="171" t="s">
        <v>770</v>
      </c>
      <c r="P8368" s="171" t="s">
        <v>771</v>
      </c>
    </row>
    <row r="8369" spans="11:16">
      <c r="K8369" s="339">
        <v>54055</v>
      </c>
      <c r="L8369" s="171" t="s">
        <v>840</v>
      </c>
      <c r="N8369" s="171" t="s">
        <v>772</v>
      </c>
      <c r="O8369" s="171" t="s">
        <v>770</v>
      </c>
      <c r="P8369" s="171" t="s">
        <v>771</v>
      </c>
    </row>
    <row r="8370" spans="11:16">
      <c r="K8370" s="339">
        <v>54056</v>
      </c>
      <c r="L8370" s="171" t="s">
        <v>833</v>
      </c>
      <c r="N8370" s="171" t="s">
        <v>771</v>
      </c>
      <c r="O8370" s="171" t="s">
        <v>772</v>
      </c>
      <c r="P8370" s="171" t="s">
        <v>770</v>
      </c>
    </row>
    <row r="8371" spans="11:16">
      <c r="K8371" s="339">
        <v>54057</v>
      </c>
      <c r="L8371" s="171" t="s">
        <v>835</v>
      </c>
      <c r="N8371" s="171" t="s">
        <v>771</v>
      </c>
      <c r="O8371" s="171" t="s">
        <v>772</v>
      </c>
      <c r="P8371" s="171" t="s">
        <v>770</v>
      </c>
    </row>
    <row r="8372" spans="11:16">
      <c r="K8372" s="339">
        <v>54058</v>
      </c>
      <c r="L8372" s="171" t="s">
        <v>836</v>
      </c>
      <c r="N8372" s="171" t="s">
        <v>771</v>
      </c>
      <c r="O8372" s="171" t="s">
        <v>772</v>
      </c>
      <c r="P8372" s="171" t="s">
        <v>770</v>
      </c>
    </row>
    <row r="8373" spans="11:16">
      <c r="K8373" s="339">
        <v>54059</v>
      </c>
      <c r="L8373" s="171" t="s">
        <v>837</v>
      </c>
      <c r="N8373" s="171" t="s">
        <v>771</v>
      </c>
      <c r="O8373" s="171" t="s">
        <v>772</v>
      </c>
      <c r="P8373" s="171" t="s">
        <v>770</v>
      </c>
    </row>
    <row r="8374" spans="11:16">
      <c r="K8374" s="339">
        <v>54060</v>
      </c>
      <c r="L8374" s="171" t="s">
        <v>838</v>
      </c>
      <c r="N8374" s="171" t="s">
        <v>771</v>
      </c>
      <c r="O8374" s="171" t="s">
        <v>772</v>
      </c>
      <c r="P8374" s="171" t="s">
        <v>770</v>
      </c>
    </row>
    <row r="8375" spans="11:16">
      <c r="K8375" s="339">
        <v>54061</v>
      </c>
      <c r="L8375" s="171" t="s">
        <v>839</v>
      </c>
      <c r="N8375" s="171" t="s">
        <v>771</v>
      </c>
      <c r="O8375" s="171" t="s">
        <v>772</v>
      </c>
      <c r="P8375" s="171" t="s">
        <v>770</v>
      </c>
    </row>
    <row r="8376" spans="11:16">
      <c r="K8376" s="339">
        <v>54062</v>
      </c>
      <c r="L8376" s="171" t="s">
        <v>840</v>
      </c>
      <c r="N8376" s="171" t="s">
        <v>771</v>
      </c>
      <c r="O8376" s="171" t="s">
        <v>772</v>
      </c>
      <c r="P8376" s="171" t="s">
        <v>770</v>
      </c>
    </row>
    <row r="8377" spans="11:16">
      <c r="K8377" s="339">
        <v>54063</v>
      </c>
      <c r="L8377" s="171" t="s">
        <v>833</v>
      </c>
      <c r="N8377" s="171" t="s">
        <v>770</v>
      </c>
      <c r="O8377" s="171" t="s">
        <v>771</v>
      </c>
      <c r="P8377" s="171" t="s">
        <v>772</v>
      </c>
    </row>
    <row r="8378" spans="11:16">
      <c r="K8378" s="339">
        <v>54064</v>
      </c>
      <c r="L8378" s="171" t="s">
        <v>835</v>
      </c>
      <c r="N8378" s="171" t="s">
        <v>770</v>
      </c>
      <c r="O8378" s="171" t="s">
        <v>771</v>
      </c>
      <c r="P8378" s="171" t="s">
        <v>772</v>
      </c>
    </row>
    <row r="8379" spans="11:16">
      <c r="K8379" s="339">
        <v>54065</v>
      </c>
      <c r="L8379" s="171" t="s">
        <v>836</v>
      </c>
      <c r="N8379" s="171" t="s">
        <v>770</v>
      </c>
      <c r="O8379" s="171" t="s">
        <v>771</v>
      </c>
      <c r="P8379" s="171" t="s">
        <v>772</v>
      </c>
    </row>
    <row r="8380" spans="11:16">
      <c r="K8380" s="339">
        <v>54066</v>
      </c>
      <c r="L8380" s="171" t="s">
        <v>837</v>
      </c>
      <c r="N8380" s="171" t="s">
        <v>770</v>
      </c>
      <c r="O8380" s="171" t="s">
        <v>771</v>
      </c>
      <c r="P8380" s="171" t="s">
        <v>772</v>
      </c>
    </row>
    <row r="8381" spans="11:16">
      <c r="K8381" s="339">
        <v>54067</v>
      </c>
      <c r="L8381" s="171" t="s">
        <v>838</v>
      </c>
      <c r="N8381" s="171" t="s">
        <v>770</v>
      </c>
      <c r="O8381" s="171" t="s">
        <v>771</v>
      </c>
      <c r="P8381" s="171" t="s">
        <v>772</v>
      </c>
    </row>
    <row r="8382" spans="11:16">
      <c r="K8382" s="339">
        <v>54068</v>
      </c>
      <c r="L8382" s="171" t="s">
        <v>839</v>
      </c>
      <c r="N8382" s="171" t="s">
        <v>770</v>
      </c>
      <c r="O8382" s="171" t="s">
        <v>771</v>
      </c>
      <c r="P8382" s="171" t="s">
        <v>772</v>
      </c>
    </row>
    <row r="8383" spans="11:16">
      <c r="K8383" s="339">
        <v>54069</v>
      </c>
      <c r="L8383" s="171" t="s">
        <v>840</v>
      </c>
      <c r="N8383" s="171" t="s">
        <v>770</v>
      </c>
      <c r="O8383" s="171" t="s">
        <v>771</v>
      </c>
      <c r="P8383" s="171" t="s">
        <v>772</v>
      </c>
    </row>
    <row r="8384" spans="11:16">
      <c r="K8384" s="339">
        <v>54070</v>
      </c>
      <c r="L8384" s="171" t="s">
        <v>833</v>
      </c>
      <c r="N8384" s="171" t="s">
        <v>772</v>
      </c>
      <c r="O8384" s="171" t="s">
        <v>770</v>
      </c>
      <c r="P8384" s="171" t="s">
        <v>771</v>
      </c>
    </row>
    <row r="8385" spans="11:16">
      <c r="K8385" s="339">
        <v>54071</v>
      </c>
      <c r="L8385" s="171" t="s">
        <v>835</v>
      </c>
      <c r="N8385" s="171" t="s">
        <v>772</v>
      </c>
      <c r="O8385" s="171" t="s">
        <v>770</v>
      </c>
      <c r="P8385" s="171" t="s">
        <v>771</v>
      </c>
    </row>
    <row r="8386" spans="11:16">
      <c r="K8386" s="339">
        <v>54072</v>
      </c>
      <c r="L8386" s="171" t="s">
        <v>836</v>
      </c>
      <c r="N8386" s="171" t="s">
        <v>772</v>
      </c>
      <c r="O8386" s="171" t="s">
        <v>770</v>
      </c>
      <c r="P8386" s="171" t="s">
        <v>771</v>
      </c>
    </row>
    <row r="8387" spans="11:16">
      <c r="K8387" s="339">
        <v>54073</v>
      </c>
      <c r="L8387" s="171" t="s">
        <v>837</v>
      </c>
      <c r="N8387" s="171" t="s">
        <v>772</v>
      </c>
      <c r="O8387" s="171" t="s">
        <v>770</v>
      </c>
      <c r="P8387" s="171" t="s">
        <v>771</v>
      </c>
    </row>
    <row r="8388" spans="11:16">
      <c r="K8388" s="339">
        <v>54074</v>
      </c>
      <c r="L8388" s="171" t="s">
        <v>838</v>
      </c>
      <c r="N8388" s="171" t="s">
        <v>772</v>
      </c>
      <c r="O8388" s="171" t="s">
        <v>770</v>
      </c>
      <c r="P8388" s="171" t="s">
        <v>771</v>
      </c>
    </row>
    <row r="8389" spans="11:16">
      <c r="K8389" s="339">
        <v>54075</v>
      </c>
      <c r="L8389" s="171" t="s">
        <v>839</v>
      </c>
      <c r="N8389" s="171" t="s">
        <v>772</v>
      </c>
      <c r="O8389" s="171" t="s">
        <v>770</v>
      </c>
      <c r="P8389" s="171" t="s">
        <v>771</v>
      </c>
    </row>
    <row r="8390" spans="11:16">
      <c r="K8390" s="339">
        <v>54076</v>
      </c>
      <c r="L8390" s="171" t="s">
        <v>840</v>
      </c>
      <c r="N8390" s="171" t="s">
        <v>772</v>
      </c>
      <c r="O8390" s="171" t="s">
        <v>770</v>
      </c>
      <c r="P8390" s="171" t="s">
        <v>771</v>
      </c>
    </row>
    <row r="8391" spans="11:16">
      <c r="K8391" s="339">
        <v>54077</v>
      </c>
      <c r="L8391" s="171" t="s">
        <v>833</v>
      </c>
      <c r="N8391" s="171" t="s">
        <v>771</v>
      </c>
      <c r="O8391" s="171" t="s">
        <v>772</v>
      </c>
      <c r="P8391" s="171" t="s">
        <v>770</v>
      </c>
    </row>
    <row r="8392" spans="11:16">
      <c r="K8392" s="339">
        <v>54078</v>
      </c>
      <c r="L8392" s="171" t="s">
        <v>835</v>
      </c>
      <c r="N8392" s="171" t="s">
        <v>771</v>
      </c>
      <c r="O8392" s="171" t="s">
        <v>772</v>
      </c>
      <c r="P8392" s="171" t="s">
        <v>770</v>
      </c>
    </row>
    <row r="8393" spans="11:16">
      <c r="K8393" s="339">
        <v>54079</v>
      </c>
      <c r="L8393" s="171" t="s">
        <v>836</v>
      </c>
      <c r="N8393" s="171" t="s">
        <v>771</v>
      </c>
      <c r="O8393" s="171" t="s">
        <v>772</v>
      </c>
      <c r="P8393" s="171" t="s">
        <v>770</v>
      </c>
    </row>
    <row r="8394" spans="11:16">
      <c r="K8394" s="339">
        <v>54080</v>
      </c>
      <c r="L8394" s="171" t="s">
        <v>837</v>
      </c>
      <c r="N8394" s="171" t="s">
        <v>771</v>
      </c>
      <c r="O8394" s="171" t="s">
        <v>772</v>
      </c>
      <c r="P8394" s="171" t="s">
        <v>770</v>
      </c>
    </row>
    <row r="8395" spans="11:16">
      <c r="K8395" s="339">
        <v>54081</v>
      </c>
      <c r="L8395" s="171" t="s">
        <v>838</v>
      </c>
      <c r="N8395" s="171" t="s">
        <v>771</v>
      </c>
      <c r="O8395" s="171" t="s">
        <v>772</v>
      </c>
      <c r="P8395" s="171" t="s">
        <v>770</v>
      </c>
    </row>
    <row r="8396" spans="11:16">
      <c r="K8396" s="339">
        <v>54082</v>
      </c>
      <c r="L8396" s="171" t="s">
        <v>839</v>
      </c>
      <c r="N8396" s="171" t="s">
        <v>771</v>
      </c>
      <c r="O8396" s="171" t="s">
        <v>772</v>
      </c>
      <c r="P8396" s="171" t="s">
        <v>770</v>
      </c>
    </row>
    <row r="8397" spans="11:16">
      <c r="K8397" s="339">
        <v>54083</v>
      </c>
      <c r="L8397" s="171" t="s">
        <v>840</v>
      </c>
      <c r="N8397" s="171" t="s">
        <v>771</v>
      </c>
      <c r="O8397" s="171" t="s">
        <v>772</v>
      </c>
      <c r="P8397" s="171" t="s">
        <v>770</v>
      </c>
    </row>
    <row r="8398" spans="11:16">
      <c r="K8398" s="339">
        <v>54084</v>
      </c>
      <c r="L8398" s="171" t="s">
        <v>833</v>
      </c>
      <c r="N8398" s="171" t="s">
        <v>770</v>
      </c>
      <c r="O8398" s="171" t="s">
        <v>771</v>
      </c>
      <c r="P8398" s="171" t="s">
        <v>772</v>
      </c>
    </row>
    <row r="8399" spans="11:16">
      <c r="K8399" s="339">
        <v>54085</v>
      </c>
      <c r="L8399" s="171" t="s">
        <v>835</v>
      </c>
      <c r="N8399" s="171" t="s">
        <v>770</v>
      </c>
      <c r="O8399" s="171" t="s">
        <v>771</v>
      </c>
      <c r="P8399" s="171" t="s">
        <v>772</v>
      </c>
    </row>
    <row r="8400" spans="11:16">
      <c r="K8400" s="339">
        <v>54086</v>
      </c>
      <c r="L8400" s="171" t="s">
        <v>836</v>
      </c>
      <c r="N8400" s="171" t="s">
        <v>770</v>
      </c>
      <c r="O8400" s="171" t="s">
        <v>771</v>
      </c>
      <c r="P8400" s="171" t="s">
        <v>772</v>
      </c>
    </row>
    <row r="8401" spans="11:16">
      <c r="K8401" s="339">
        <v>54087</v>
      </c>
      <c r="L8401" s="171" t="s">
        <v>837</v>
      </c>
      <c r="N8401" s="171" t="s">
        <v>770</v>
      </c>
      <c r="O8401" s="171" t="s">
        <v>771</v>
      </c>
      <c r="P8401" s="171" t="s">
        <v>772</v>
      </c>
    </row>
    <row r="8402" spans="11:16">
      <c r="K8402" s="339">
        <v>54088</v>
      </c>
      <c r="L8402" s="171" t="s">
        <v>838</v>
      </c>
      <c r="N8402" s="171" t="s">
        <v>770</v>
      </c>
      <c r="O8402" s="171" t="s">
        <v>771</v>
      </c>
      <c r="P8402" s="171" t="s">
        <v>772</v>
      </c>
    </row>
    <row r="8403" spans="11:16">
      <c r="K8403" s="339">
        <v>54089</v>
      </c>
      <c r="L8403" s="171" t="s">
        <v>839</v>
      </c>
      <c r="N8403" s="171" t="s">
        <v>770</v>
      </c>
      <c r="O8403" s="171" t="s">
        <v>771</v>
      </c>
      <c r="P8403" s="171" t="s">
        <v>772</v>
      </c>
    </row>
    <row r="8404" spans="11:16">
      <c r="K8404" s="339">
        <v>54090</v>
      </c>
      <c r="L8404" s="171" t="s">
        <v>840</v>
      </c>
      <c r="N8404" s="171" t="s">
        <v>770</v>
      </c>
      <c r="O8404" s="171" t="s">
        <v>771</v>
      </c>
      <c r="P8404" s="171" t="s">
        <v>772</v>
      </c>
    </row>
    <row r="8405" spans="11:16">
      <c r="K8405" s="339">
        <v>54091</v>
      </c>
      <c r="L8405" s="171" t="s">
        <v>833</v>
      </c>
      <c r="N8405" s="171" t="s">
        <v>772</v>
      </c>
      <c r="O8405" s="171" t="s">
        <v>770</v>
      </c>
      <c r="P8405" s="171" t="s">
        <v>771</v>
      </c>
    </row>
    <row r="8406" spans="11:16">
      <c r="K8406" s="339">
        <v>54092</v>
      </c>
      <c r="L8406" s="171" t="s">
        <v>835</v>
      </c>
      <c r="N8406" s="171" t="s">
        <v>772</v>
      </c>
      <c r="O8406" s="171" t="s">
        <v>770</v>
      </c>
      <c r="P8406" s="171" t="s">
        <v>771</v>
      </c>
    </row>
    <row r="8407" spans="11:16">
      <c r="K8407" s="339">
        <v>54093</v>
      </c>
      <c r="L8407" s="171" t="s">
        <v>836</v>
      </c>
      <c r="N8407" s="171" t="s">
        <v>772</v>
      </c>
      <c r="O8407" s="171" t="s">
        <v>770</v>
      </c>
      <c r="P8407" s="171" t="s">
        <v>771</v>
      </c>
    </row>
    <row r="8408" spans="11:16">
      <c r="K8408" s="339">
        <v>54094</v>
      </c>
      <c r="L8408" s="171" t="s">
        <v>837</v>
      </c>
      <c r="N8408" s="171" t="s">
        <v>772</v>
      </c>
      <c r="O8408" s="171" t="s">
        <v>770</v>
      </c>
      <c r="P8408" s="171" t="s">
        <v>771</v>
      </c>
    </row>
    <row r="8409" spans="11:16">
      <c r="K8409" s="339">
        <v>54095</v>
      </c>
      <c r="L8409" s="171" t="s">
        <v>838</v>
      </c>
      <c r="N8409" s="171" t="s">
        <v>772</v>
      </c>
      <c r="O8409" s="171" t="s">
        <v>770</v>
      </c>
      <c r="P8409" s="171" t="s">
        <v>771</v>
      </c>
    </row>
    <row r="8410" spans="11:16">
      <c r="K8410" s="339">
        <v>54096</v>
      </c>
      <c r="L8410" s="171" t="s">
        <v>839</v>
      </c>
      <c r="N8410" s="171" t="s">
        <v>772</v>
      </c>
      <c r="O8410" s="171" t="s">
        <v>770</v>
      </c>
      <c r="P8410" s="171" t="s">
        <v>771</v>
      </c>
    </row>
    <row r="8411" spans="11:16">
      <c r="K8411" s="339">
        <v>54097</v>
      </c>
      <c r="L8411" s="171" t="s">
        <v>840</v>
      </c>
      <c r="N8411" s="171" t="s">
        <v>772</v>
      </c>
      <c r="O8411" s="171" t="s">
        <v>770</v>
      </c>
      <c r="P8411" s="171" t="s">
        <v>771</v>
      </c>
    </row>
    <row r="8412" spans="11:16">
      <c r="K8412" s="339">
        <v>54098</v>
      </c>
      <c r="L8412" s="171" t="s">
        <v>833</v>
      </c>
      <c r="N8412" s="171" t="s">
        <v>771</v>
      </c>
      <c r="O8412" s="171" t="s">
        <v>772</v>
      </c>
      <c r="P8412" s="171" t="s">
        <v>770</v>
      </c>
    </row>
    <row r="8413" spans="11:16">
      <c r="K8413" s="339">
        <v>54099</v>
      </c>
      <c r="L8413" s="171" t="s">
        <v>835</v>
      </c>
      <c r="N8413" s="171" t="s">
        <v>771</v>
      </c>
      <c r="O8413" s="171" t="s">
        <v>772</v>
      </c>
      <c r="P8413" s="171" t="s">
        <v>770</v>
      </c>
    </row>
    <row r="8414" spans="11:16">
      <c r="K8414" s="339">
        <v>54100</v>
      </c>
      <c r="L8414" s="171" t="s">
        <v>836</v>
      </c>
      <c r="N8414" s="171" t="s">
        <v>771</v>
      </c>
      <c r="O8414" s="171" t="s">
        <v>772</v>
      </c>
      <c r="P8414" s="171" t="s">
        <v>770</v>
      </c>
    </row>
    <row r="8415" spans="11:16">
      <c r="K8415" s="339">
        <v>54101</v>
      </c>
      <c r="L8415" s="171" t="s">
        <v>837</v>
      </c>
      <c r="N8415" s="171" t="s">
        <v>771</v>
      </c>
      <c r="O8415" s="171" t="s">
        <v>772</v>
      </c>
      <c r="P8415" s="171" t="s">
        <v>770</v>
      </c>
    </row>
    <row r="8416" spans="11:16">
      <c r="K8416" s="339">
        <v>54102</v>
      </c>
      <c r="L8416" s="171" t="s">
        <v>838</v>
      </c>
      <c r="N8416" s="171" t="s">
        <v>771</v>
      </c>
      <c r="O8416" s="171" t="s">
        <v>772</v>
      </c>
      <c r="P8416" s="171" t="s">
        <v>770</v>
      </c>
    </row>
    <row r="8417" spans="11:16">
      <c r="K8417" s="339">
        <v>54103</v>
      </c>
      <c r="L8417" s="171" t="s">
        <v>839</v>
      </c>
      <c r="N8417" s="171" t="s">
        <v>771</v>
      </c>
      <c r="O8417" s="171" t="s">
        <v>772</v>
      </c>
      <c r="P8417" s="171" t="s">
        <v>770</v>
      </c>
    </row>
    <row r="8418" spans="11:16">
      <c r="K8418" s="339">
        <v>54104</v>
      </c>
      <c r="L8418" s="171" t="s">
        <v>840</v>
      </c>
      <c r="N8418" s="171" t="s">
        <v>771</v>
      </c>
      <c r="O8418" s="171" t="s">
        <v>772</v>
      </c>
      <c r="P8418" s="171" t="s">
        <v>770</v>
      </c>
    </row>
    <row r="8419" spans="11:16">
      <c r="K8419" s="339">
        <v>54105</v>
      </c>
      <c r="L8419" s="171" t="s">
        <v>833</v>
      </c>
      <c r="N8419" s="171" t="s">
        <v>770</v>
      </c>
      <c r="O8419" s="171" t="s">
        <v>771</v>
      </c>
      <c r="P8419" s="171" t="s">
        <v>772</v>
      </c>
    </row>
    <row r="8420" spans="11:16">
      <c r="K8420" s="339">
        <v>54106</v>
      </c>
      <c r="L8420" s="171" t="s">
        <v>835</v>
      </c>
      <c r="N8420" s="171" t="s">
        <v>770</v>
      </c>
      <c r="O8420" s="171" t="s">
        <v>771</v>
      </c>
      <c r="P8420" s="171" t="s">
        <v>772</v>
      </c>
    </row>
    <row r="8421" spans="11:16">
      <c r="K8421" s="339">
        <v>54107</v>
      </c>
      <c r="L8421" s="171" t="s">
        <v>836</v>
      </c>
      <c r="N8421" s="171" t="s">
        <v>770</v>
      </c>
      <c r="O8421" s="171" t="s">
        <v>771</v>
      </c>
      <c r="P8421" s="171" t="s">
        <v>772</v>
      </c>
    </row>
    <row r="8422" spans="11:16">
      <c r="K8422" s="339">
        <v>54108</v>
      </c>
      <c r="L8422" s="171" t="s">
        <v>837</v>
      </c>
      <c r="N8422" s="171" t="s">
        <v>770</v>
      </c>
      <c r="O8422" s="171" t="s">
        <v>771</v>
      </c>
      <c r="P8422" s="171" t="s">
        <v>772</v>
      </c>
    </row>
    <row r="8423" spans="11:16">
      <c r="K8423" s="339">
        <v>54109</v>
      </c>
      <c r="L8423" s="171" t="s">
        <v>838</v>
      </c>
      <c r="N8423" s="171" t="s">
        <v>770</v>
      </c>
      <c r="O8423" s="171" t="s">
        <v>771</v>
      </c>
      <c r="P8423" s="171" t="s">
        <v>772</v>
      </c>
    </row>
    <row r="8424" spans="11:16">
      <c r="K8424" s="339">
        <v>54110</v>
      </c>
      <c r="L8424" s="171" t="s">
        <v>839</v>
      </c>
      <c r="N8424" s="171" t="s">
        <v>770</v>
      </c>
      <c r="O8424" s="171" t="s">
        <v>771</v>
      </c>
      <c r="P8424" s="171" t="s">
        <v>772</v>
      </c>
    </row>
    <row r="8425" spans="11:16">
      <c r="K8425" s="339">
        <v>54111</v>
      </c>
      <c r="L8425" s="171" t="s">
        <v>840</v>
      </c>
      <c r="N8425" s="171" t="s">
        <v>770</v>
      </c>
      <c r="O8425" s="171" t="s">
        <v>771</v>
      </c>
      <c r="P8425" s="171" t="s">
        <v>772</v>
      </c>
    </row>
    <row r="8426" spans="11:16">
      <c r="K8426" s="339">
        <v>54112</v>
      </c>
      <c r="L8426" s="171" t="s">
        <v>833</v>
      </c>
      <c r="N8426" s="171" t="s">
        <v>772</v>
      </c>
      <c r="O8426" s="171" t="s">
        <v>770</v>
      </c>
      <c r="P8426" s="171" t="s">
        <v>771</v>
      </c>
    </row>
    <row r="8427" spans="11:16">
      <c r="K8427" s="339">
        <v>54113</v>
      </c>
      <c r="L8427" s="171" t="s">
        <v>835</v>
      </c>
      <c r="N8427" s="171" t="s">
        <v>772</v>
      </c>
      <c r="O8427" s="171" t="s">
        <v>770</v>
      </c>
      <c r="P8427" s="171" t="s">
        <v>771</v>
      </c>
    </row>
    <row r="8428" spans="11:16">
      <c r="K8428" s="339">
        <v>54114</v>
      </c>
      <c r="L8428" s="171" t="s">
        <v>836</v>
      </c>
      <c r="N8428" s="171" t="s">
        <v>772</v>
      </c>
      <c r="O8428" s="171" t="s">
        <v>770</v>
      </c>
      <c r="P8428" s="171" t="s">
        <v>771</v>
      </c>
    </row>
    <row r="8429" spans="11:16">
      <c r="K8429" s="339">
        <v>54115</v>
      </c>
      <c r="L8429" s="171" t="s">
        <v>837</v>
      </c>
      <c r="N8429" s="171" t="s">
        <v>772</v>
      </c>
      <c r="O8429" s="171" t="s">
        <v>770</v>
      </c>
      <c r="P8429" s="171" t="s">
        <v>771</v>
      </c>
    </row>
    <row r="8430" spans="11:16">
      <c r="K8430" s="339">
        <v>54116</v>
      </c>
      <c r="L8430" s="171" t="s">
        <v>838</v>
      </c>
      <c r="N8430" s="171" t="s">
        <v>772</v>
      </c>
      <c r="O8430" s="171" t="s">
        <v>770</v>
      </c>
      <c r="P8430" s="171" t="s">
        <v>771</v>
      </c>
    </row>
    <row r="8431" spans="11:16">
      <c r="K8431" s="339">
        <v>54117</v>
      </c>
      <c r="L8431" s="171" t="s">
        <v>839</v>
      </c>
      <c r="N8431" s="171" t="s">
        <v>772</v>
      </c>
      <c r="O8431" s="171" t="s">
        <v>770</v>
      </c>
      <c r="P8431" s="171" t="s">
        <v>771</v>
      </c>
    </row>
    <row r="8432" spans="11:16">
      <c r="K8432" s="339">
        <v>54118</v>
      </c>
      <c r="L8432" s="171" t="s">
        <v>840</v>
      </c>
      <c r="N8432" s="171" t="s">
        <v>772</v>
      </c>
      <c r="O8432" s="171" t="s">
        <v>770</v>
      </c>
      <c r="P8432" s="171" t="s">
        <v>771</v>
      </c>
    </row>
    <row r="8433" spans="11:16">
      <c r="K8433" s="339">
        <v>54119</v>
      </c>
      <c r="L8433" s="171" t="s">
        <v>833</v>
      </c>
      <c r="N8433" s="171" t="s">
        <v>771</v>
      </c>
      <c r="O8433" s="171" t="s">
        <v>772</v>
      </c>
      <c r="P8433" s="171" t="s">
        <v>770</v>
      </c>
    </row>
    <row r="8434" spans="11:16">
      <c r="K8434" s="339">
        <v>54120</v>
      </c>
      <c r="L8434" s="171" t="s">
        <v>835</v>
      </c>
      <c r="N8434" s="171" t="s">
        <v>771</v>
      </c>
      <c r="O8434" s="171" t="s">
        <v>772</v>
      </c>
      <c r="P8434" s="171" t="s">
        <v>770</v>
      </c>
    </row>
    <row r="8435" spans="11:16">
      <c r="K8435" s="339">
        <v>54121</v>
      </c>
      <c r="L8435" s="171" t="s">
        <v>836</v>
      </c>
      <c r="N8435" s="171" t="s">
        <v>771</v>
      </c>
      <c r="O8435" s="171" t="s">
        <v>772</v>
      </c>
      <c r="P8435" s="171" t="s">
        <v>770</v>
      </c>
    </row>
    <row r="8436" spans="11:16">
      <c r="K8436" s="339">
        <v>54122</v>
      </c>
      <c r="L8436" s="171" t="s">
        <v>837</v>
      </c>
      <c r="N8436" s="171" t="s">
        <v>771</v>
      </c>
      <c r="O8436" s="171" t="s">
        <v>772</v>
      </c>
      <c r="P8436" s="171" t="s">
        <v>770</v>
      </c>
    </row>
    <row r="8437" spans="11:16">
      <c r="K8437" s="339">
        <v>54123</v>
      </c>
      <c r="L8437" s="171" t="s">
        <v>838</v>
      </c>
      <c r="N8437" s="171" t="s">
        <v>771</v>
      </c>
      <c r="O8437" s="171" t="s">
        <v>772</v>
      </c>
      <c r="P8437" s="171" t="s">
        <v>770</v>
      </c>
    </row>
    <row r="8438" spans="11:16">
      <c r="K8438" s="339">
        <v>54124</v>
      </c>
      <c r="L8438" s="171" t="s">
        <v>839</v>
      </c>
      <c r="N8438" s="171" t="s">
        <v>771</v>
      </c>
      <c r="O8438" s="171" t="s">
        <v>772</v>
      </c>
      <c r="P8438" s="171" t="s">
        <v>770</v>
      </c>
    </row>
    <row r="8439" spans="11:16">
      <c r="K8439" s="339">
        <v>54125</v>
      </c>
      <c r="L8439" s="171" t="s">
        <v>840</v>
      </c>
      <c r="N8439" s="171" t="s">
        <v>771</v>
      </c>
      <c r="O8439" s="171" t="s">
        <v>772</v>
      </c>
      <c r="P8439" s="171" t="s">
        <v>770</v>
      </c>
    </row>
    <row r="8440" spans="11:16">
      <c r="K8440" s="339">
        <v>54126</v>
      </c>
      <c r="L8440" s="171" t="s">
        <v>833</v>
      </c>
      <c r="N8440" s="171" t="s">
        <v>770</v>
      </c>
      <c r="O8440" s="171" t="s">
        <v>771</v>
      </c>
      <c r="P8440" s="171" t="s">
        <v>772</v>
      </c>
    </row>
    <row r="8441" spans="11:16">
      <c r="K8441" s="339">
        <v>54127</v>
      </c>
      <c r="L8441" s="171" t="s">
        <v>835</v>
      </c>
      <c r="N8441" s="171" t="s">
        <v>770</v>
      </c>
      <c r="O8441" s="171" t="s">
        <v>771</v>
      </c>
      <c r="P8441" s="171" t="s">
        <v>772</v>
      </c>
    </row>
    <row r="8442" spans="11:16">
      <c r="K8442" s="339">
        <v>54128</v>
      </c>
      <c r="L8442" s="171" t="s">
        <v>836</v>
      </c>
      <c r="N8442" s="171" t="s">
        <v>770</v>
      </c>
      <c r="O8442" s="171" t="s">
        <v>771</v>
      </c>
      <c r="P8442" s="171" t="s">
        <v>772</v>
      </c>
    </row>
    <row r="8443" spans="11:16">
      <c r="K8443" s="339">
        <v>54129</v>
      </c>
      <c r="L8443" s="171" t="s">
        <v>837</v>
      </c>
      <c r="N8443" s="171" t="s">
        <v>770</v>
      </c>
      <c r="O8443" s="171" t="s">
        <v>771</v>
      </c>
      <c r="P8443" s="171" t="s">
        <v>772</v>
      </c>
    </row>
    <row r="8444" spans="11:16">
      <c r="K8444" s="339">
        <v>54130</v>
      </c>
      <c r="L8444" s="171" t="s">
        <v>838</v>
      </c>
      <c r="N8444" s="171" t="s">
        <v>770</v>
      </c>
      <c r="O8444" s="171" t="s">
        <v>771</v>
      </c>
      <c r="P8444" s="171" t="s">
        <v>772</v>
      </c>
    </row>
    <row r="8445" spans="11:16">
      <c r="K8445" s="339">
        <v>54131</v>
      </c>
      <c r="L8445" s="171" t="s">
        <v>839</v>
      </c>
      <c r="N8445" s="171" t="s">
        <v>770</v>
      </c>
      <c r="O8445" s="171" t="s">
        <v>771</v>
      </c>
      <c r="P8445" s="171" t="s">
        <v>772</v>
      </c>
    </row>
    <row r="8446" spans="11:16">
      <c r="K8446" s="339">
        <v>54132</v>
      </c>
      <c r="L8446" s="171" t="s">
        <v>840</v>
      </c>
      <c r="N8446" s="171" t="s">
        <v>770</v>
      </c>
      <c r="O8446" s="171" t="s">
        <v>771</v>
      </c>
      <c r="P8446" s="171" t="s">
        <v>772</v>
      </c>
    </row>
    <row r="8447" spans="11:16">
      <c r="K8447" s="339">
        <v>54133</v>
      </c>
      <c r="L8447" s="171" t="s">
        <v>833</v>
      </c>
      <c r="N8447" s="171" t="s">
        <v>772</v>
      </c>
      <c r="O8447" s="171" t="s">
        <v>770</v>
      </c>
      <c r="P8447" s="171" t="s">
        <v>771</v>
      </c>
    </row>
    <row r="8448" spans="11:16">
      <c r="K8448" s="339">
        <v>54134</v>
      </c>
      <c r="L8448" s="171" t="s">
        <v>835</v>
      </c>
      <c r="N8448" s="171" t="s">
        <v>772</v>
      </c>
      <c r="O8448" s="171" t="s">
        <v>770</v>
      </c>
      <c r="P8448" s="171" t="s">
        <v>771</v>
      </c>
    </row>
    <row r="8449" spans="11:16">
      <c r="K8449" s="339">
        <v>54135</v>
      </c>
      <c r="L8449" s="171" t="s">
        <v>836</v>
      </c>
      <c r="N8449" s="171" t="s">
        <v>772</v>
      </c>
      <c r="O8449" s="171" t="s">
        <v>770</v>
      </c>
      <c r="P8449" s="171" t="s">
        <v>771</v>
      </c>
    </row>
    <row r="8450" spans="11:16">
      <c r="K8450" s="339">
        <v>54136</v>
      </c>
      <c r="L8450" s="171" t="s">
        <v>837</v>
      </c>
      <c r="N8450" s="171" t="s">
        <v>772</v>
      </c>
      <c r="O8450" s="171" t="s">
        <v>770</v>
      </c>
      <c r="P8450" s="171" t="s">
        <v>771</v>
      </c>
    </row>
    <row r="8451" spans="11:16">
      <c r="K8451" s="339">
        <v>54137</v>
      </c>
      <c r="L8451" s="171" t="s">
        <v>838</v>
      </c>
      <c r="N8451" s="171" t="s">
        <v>772</v>
      </c>
      <c r="O8451" s="171" t="s">
        <v>770</v>
      </c>
      <c r="P8451" s="171" t="s">
        <v>771</v>
      </c>
    </row>
    <row r="8452" spans="11:16">
      <c r="K8452" s="339">
        <v>54138</v>
      </c>
      <c r="L8452" s="171" t="s">
        <v>839</v>
      </c>
      <c r="N8452" s="171" t="s">
        <v>772</v>
      </c>
      <c r="O8452" s="171" t="s">
        <v>770</v>
      </c>
      <c r="P8452" s="171" t="s">
        <v>771</v>
      </c>
    </row>
    <row r="8453" spans="11:16">
      <c r="K8453" s="339">
        <v>54139</v>
      </c>
      <c r="L8453" s="171" t="s">
        <v>840</v>
      </c>
      <c r="N8453" s="171" t="s">
        <v>772</v>
      </c>
      <c r="O8453" s="171" t="s">
        <v>770</v>
      </c>
      <c r="P8453" s="171" t="s">
        <v>771</v>
      </c>
    </row>
    <row r="8454" spans="11:16">
      <c r="K8454" s="339">
        <v>54140</v>
      </c>
      <c r="L8454" s="171" t="s">
        <v>833</v>
      </c>
      <c r="N8454" s="171" t="s">
        <v>771</v>
      </c>
      <c r="O8454" s="171" t="s">
        <v>772</v>
      </c>
      <c r="P8454" s="171" t="s">
        <v>770</v>
      </c>
    </row>
    <row r="8455" spans="11:16">
      <c r="K8455" s="339">
        <v>54141</v>
      </c>
      <c r="L8455" s="171" t="s">
        <v>835</v>
      </c>
      <c r="N8455" s="171" t="s">
        <v>771</v>
      </c>
      <c r="O8455" s="171" t="s">
        <v>772</v>
      </c>
      <c r="P8455" s="171" t="s">
        <v>770</v>
      </c>
    </row>
    <row r="8456" spans="11:16">
      <c r="K8456" s="339">
        <v>54142</v>
      </c>
      <c r="L8456" s="171" t="s">
        <v>836</v>
      </c>
      <c r="N8456" s="171" t="s">
        <v>771</v>
      </c>
      <c r="O8456" s="171" t="s">
        <v>772</v>
      </c>
      <c r="P8456" s="171" t="s">
        <v>770</v>
      </c>
    </row>
    <row r="8457" spans="11:16">
      <c r="K8457" s="339">
        <v>54143</v>
      </c>
      <c r="L8457" s="171" t="s">
        <v>837</v>
      </c>
      <c r="N8457" s="171" t="s">
        <v>771</v>
      </c>
      <c r="O8457" s="171" t="s">
        <v>772</v>
      </c>
      <c r="P8457" s="171" t="s">
        <v>770</v>
      </c>
    </row>
    <row r="8458" spans="11:16">
      <c r="K8458" s="339">
        <v>54144</v>
      </c>
      <c r="L8458" s="171" t="s">
        <v>838</v>
      </c>
      <c r="N8458" s="171" t="s">
        <v>771</v>
      </c>
      <c r="O8458" s="171" t="s">
        <v>772</v>
      </c>
      <c r="P8458" s="171" t="s">
        <v>770</v>
      </c>
    </row>
    <row r="8459" spans="11:16">
      <c r="K8459" s="339">
        <v>54145</v>
      </c>
      <c r="L8459" s="171" t="s">
        <v>839</v>
      </c>
      <c r="N8459" s="171" t="s">
        <v>771</v>
      </c>
      <c r="O8459" s="171" t="s">
        <v>772</v>
      </c>
      <c r="P8459" s="171" t="s">
        <v>770</v>
      </c>
    </row>
    <row r="8460" spans="11:16">
      <c r="K8460" s="339">
        <v>54146</v>
      </c>
      <c r="L8460" s="171" t="s">
        <v>840</v>
      </c>
      <c r="N8460" s="171" t="s">
        <v>771</v>
      </c>
      <c r="O8460" s="171" t="s">
        <v>772</v>
      </c>
      <c r="P8460" s="171" t="s">
        <v>770</v>
      </c>
    </row>
    <row r="8461" spans="11:16">
      <c r="K8461" s="339">
        <v>54147</v>
      </c>
      <c r="L8461" s="171" t="s">
        <v>833</v>
      </c>
      <c r="N8461" s="171" t="s">
        <v>770</v>
      </c>
      <c r="O8461" s="171" t="s">
        <v>771</v>
      </c>
      <c r="P8461" s="171" t="s">
        <v>772</v>
      </c>
    </row>
    <row r="8462" spans="11:16">
      <c r="K8462" s="339">
        <v>54148</v>
      </c>
      <c r="L8462" s="171" t="s">
        <v>835</v>
      </c>
      <c r="N8462" s="171" t="s">
        <v>770</v>
      </c>
      <c r="O8462" s="171" t="s">
        <v>771</v>
      </c>
      <c r="P8462" s="171" t="s">
        <v>772</v>
      </c>
    </row>
    <row r="8463" spans="11:16">
      <c r="K8463" s="339">
        <v>54149</v>
      </c>
      <c r="L8463" s="171" t="s">
        <v>836</v>
      </c>
      <c r="N8463" s="171" t="s">
        <v>770</v>
      </c>
      <c r="O8463" s="171" t="s">
        <v>771</v>
      </c>
      <c r="P8463" s="171" t="s">
        <v>772</v>
      </c>
    </row>
    <row r="8464" spans="11:16">
      <c r="K8464" s="339">
        <v>54150</v>
      </c>
      <c r="L8464" s="171" t="s">
        <v>837</v>
      </c>
      <c r="N8464" s="171" t="s">
        <v>770</v>
      </c>
      <c r="O8464" s="171" t="s">
        <v>771</v>
      </c>
      <c r="P8464" s="171" t="s">
        <v>772</v>
      </c>
    </row>
    <row r="8465" spans="11:16">
      <c r="K8465" s="339">
        <v>54151</v>
      </c>
      <c r="L8465" s="171" t="s">
        <v>838</v>
      </c>
      <c r="N8465" s="171" t="s">
        <v>770</v>
      </c>
      <c r="O8465" s="171" t="s">
        <v>771</v>
      </c>
      <c r="P8465" s="171" t="s">
        <v>772</v>
      </c>
    </row>
    <row r="8466" spans="11:16">
      <c r="K8466" s="339">
        <v>54152</v>
      </c>
      <c r="L8466" s="171" t="s">
        <v>839</v>
      </c>
      <c r="N8466" s="171" t="s">
        <v>770</v>
      </c>
      <c r="O8466" s="171" t="s">
        <v>771</v>
      </c>
      <c r="P8466" s="171" t="s">
        <v>772</v>
      </c>
    </row>
    <row r="8467" spans="11:16">
      <c r="K8467" s="339">
        <v>54153</v>
      </c>
      <c r="L8467" s="171" t="s">
        <v>840</v>
      </c>
      <c r="N8467" s="171" t="s">
        <v>770</v>
      </c>
      <c r="O8467" s="171" t="s">
        <v>771</v>
      </c>
      <c r="P8467" s="171" t="s">
        <v>772</v>
      </c>
    </row>
    <row r="8468" spans="11:16">
      <c r="K8468" s="339">
        <v>54154</v>
      </c>
      <c r="L8468" s="171" t="s">
        <v>833</v>
      </c>
      <c r="N8468" s="171" t="s">
        <v>772</v>
      </c>
      <c r="O8468" s="171" t="s">
        <v>770</v>
      </c>
      <c r="P8468" s="171" t="s">
        <v>771</v>
      </c>
    </row>
    <row r="8469" spans="11:16">
      <c r="K8469" s="339">
        <v>54155</v>
      </c>
      <c r="L8469" s="171" t="s">
        <v>835</v>
      </c>
      <c r="N8469" s="171" t="s">
        <v>772</v>
      </c>
      <c r="O8469" s="171" t="s">
        <v>770</v>
      </c>
      <c r="P8469" s="171" t="s">
        <v>771</v>
      </c>
    </row>
    <row r="8470" spans="11:16">
      <c r="K8470" s="339">
        <v>54156</v>
      </c>
      <c r="L8470" s="171" t="s">
        <v>836</v>
      </c>
      <c r="N8470" s="171" t="s">
        <v>772</v>
      </c>
      <c r="O8470" s="171" t="s">
        <v>770</v>
      </c>
      <c r="P8470" s="171" t="s">
        <v>771</v>
      </c>
    </row>
    <row r="8471" spans="11:16">
      <c r="K8471" s="339">
        <v>54157</v>
      </c>
      <c r="L8471" s="171" t="s">
        <v>837</v>
      </c>
      <c r="N8471" s="171" t="s">
        <v>772</v>
      </c>
      <c r="O8471" s="171" t="s">
        <v>770</v>
      </c>
      <c r="P8471" s="171" t="s">
        <v>771</v>
      </c>
    </row>
    <row r="8472" spans="11:16">
      <c r="K8472" s="339">
        <v>54158</v>
      </c>
      <c r="L8472" s="171" t="s">
        <v>838</v>
      </c>
      <c r="N8472" s="171" t="s">
        <v>772</v>
      </c>
      <c r="O8472" s="171" t="s">
        <v>770</v>
      </c>
      <c r="P8472" s="171" t="s">
        <v>771</v>
      </c>
    </row>
    <row r="8473" spans="11:16">
      <c r="K8473" s="339">
        <v>54159</v>
      </c>
      <c r="L8473" s="171" t="s">
        <v>839</v>
      </c>
      <c r="N8473" s="171" t="s">
        <v>772</v>
      </c>
      <c r="O8473" s="171" t="s">
        <v>770</v>
      </c>
      <c r="P8473" s="171" t="s">
        <v>771</v>
      </c>
    </row>
    <row r="8474" spans="11:16">
      <c r="K8474" s="339">
        <v>54160</v>
      </c>
      <c r="L8474" s="171" t="s">
        <v>840</v>
      </c>
      <c r="N8474" s="171" t="s">
        <v>772</v>
      </c>
      <c r="O8474" s="171" t="s">
        <v>770</v>
      </c>
      <c r="P8474" s="171" t="s">
        <v>771</v>
      </c>
    </row>
    <row r="8475" spans="11:16">
      <c r="K8475" s="339">
        <v>54161</v>
      </c>
      <c r="L8475" s="171" t="s">
        <v>833</v>
      </c>
      <c r="N8475" s="171" t="s">
        <v>771</v>
      </c>
      <c r="O8475" s="171" t="s">
        <v>772</v>
      </c>
      <c r="P8475" s="171" t="s">
        <v>770</v>
      </c>
    </row>
    <row r="8476" spans="11:16">
      <c r="K8476" s="339">
        <v>54162</v>
      </c>
      <c r="L8476" s="171" t="s">
        <v>835</v>
      </c>
      <c r="N8476" s="171" t="s">
        <v>771</v>
      </c>
      <c r="O8476" s="171" t="s">
        <v>772</v>
      </c>
      <c r="P8476" s="171" t="s">
        <v>770</v>
      </c>
    </row>
    <row r="8477" spans="11:16">
      <c r="K8477" s="339">
        <v>54163</v>
      </c>
      <c r="L8477" s="171" t="s">
        <v>836</v>
      </c>
      <c r="N8477" s="171" t="s">
        <v>771</v>
      </c>
      <c r="O8477" s="171" t="s">
        <v>772</v>
      </c>
      <c r="P8477" s="171" t="s">
        <v>770</v>
      </c>
    </row>
    <row r="8478" spans="11:16">
      <c r="K8478" s="339">
        <v>54164</v>
      </c>
      <c r="L8478" s="171" t="s">
        <v>837</v>
      </c>
      <c r="N8478" s="171" t="s">
        <v>771</v>
      </c>
      <c r="O8478" s="171" t="s">
        <v>772</v>
      </c>
      <c r="P8478" s="171" t="s">
        <v>770</v>
      </c>
    </row>
    <row r="8479" spans="11:16">
      <c r="K8479" s="339">
        <v>54165</v>
      </c>
      <c r="L8479" s="171" t="s">
        <v>838</v>
      </c>
      <c r="N8479" s="171" t="s">
        <v>771</v>
      </c>
      <c r="O8479" s="171" t="s">
        <v>772</v>
      </c>
      <c r="P8479" s="171" t="s">
        <v>770</v>
      </c>
    </row>
    <row r="8480" spans="11:16">
      <c r="K8480" s="339">
        <v>54166</v>
      </c>
      <c r="L8480" s="171" t="s">
        <v>839</v>
      </c>
      <c r="N8480" s="171" t="s">
        <v>771</v>
      </c>
      <c r="O8480" s="171" t="s">
        <v>772</v>
      </c>
      <c r="P8480" s="171" t="s">
        <v>770</v>
      </c>
    </row>
    <row r="8481" spans="11:16">
      <c r="K8481" s="339">
        <v>54167</v>
      </c>
      <c r="L8481" s="171" t="s">
        <v>840</v>
      </c>
      <c r="N8481" s="171" t="s">
        <v>771</v>
      </c>
      <c r="O8481" s="171" t="s">
        <v>772</v>
      </c>
      <c r="P8481" s="171" t="s">
        <v>770</v>
      </c>
    </row>
    <row r="8482" spans="11:16">
      <c r="K8482" s="339">
        <v>54168</v>
      </c>
      <c r="L8482" s="171" t="s">
        <v>833</v>
      </c>
      <c r="N8482" s="171" t="s">
        <v>770</v>
      </c>
      <c r="O8482" s="171" t="s">
        <v>771</v>
      </c>
      <c r="P8482" s="171" t="s">
        <v>772</v>
      </c>
    </row>
    <row r="8483" spans="11:16">
      <c r="K8483" s="339">
        <v>54169</v>
      </c>
      <c r="L8483" s="171" t="s">
        <v>835</v>
      </c>
      <c r="N8483" s="171" t="s">
        <v>770</v>
      </c>
      <c r="O8483" s="171" t="s">
        <v>771</v>
      </c>
      <c r="P8483" s="171" t="s">
        <v>772</v>
      </c>
    </row>
    <row r="8484" spans="11:16">
      <c r="K8484" s="339">
        <v>54170</v>
      </c>
      <c r="L8484" s="171" t="s">
        <v>836</v>
      </c>
      <c r="N8484" s="171" t="s">
        <v>770</v>
      </c>
      <c r="O8484" s="171" t="s">
        <v>771</v>
      </c>
      <c r="P8484" s="171" t="s">
        <v>772</v>
      </c>
    </row>
    <row r="8485" spans="11:16">
      <c r="K8485" s="339">
        <v>54171</v>
      </c>
      <c r="L8485" s="171" t="s">
        <v>837</v>
      </c>
      <c r="N8485" s="171" t="s">
        <v>770</v>
      </c>
      <c r="O8485" s="171" t="s">
        <v>771</v>
      </c>
      <c r="P8485" s="171" t="s">
        <v>772</v>
      </c>
    </row>
    <row r="8486" spans="11:16">
      <c r="K8486" s="339">
        <v>54172</v>
      </c>
      <c r="L8486" s="171" t="s">
        <v>838</v>
      </c>
      <c r="N8486" s="171" t="s">
        <v>770</v>
      </c>
      <c r="O8486" s="171" t="s">
        <v>771</v>
      </c>
      <c r="P8486" s="171" t="s">
        <v>772</v>
      </c>
    </row>
    <row r="8487" spans="11:16">
      <c r="K8487" s="339">
        <v>54173</v>
      </c>
      <c r="L8487" s="171" t="s">
        <v>839</v>
      </c>
      <c r="N8487" s="171" t="s">
        <v>770</v>
      </c>
      <c r="O8487" s="171" t="s">
        <v>771</v>
      </c>
      <c r="P8487" s="171" t="s">
        <v>772</v>
      </c>
    </row>
    <row r="8488" spans="11:16">
      <c r="K8488" s="339">
        <v>54174</v>
      </c>
      <c r="L8488" s="171" t="s">
        <v>840</v>
      </c>
      <c r="N8488" s="171" t="s">
        <v>770</v>
      </c>
      <c r="O8488" s="171" t="s">
        <v>771</v>
      </c>
      <c r="P8488" s="171" t="s">
        <v>772</v>
      </c>
    </row>
    <row r="8489" spans="11:16">
      <c r="K8489" s="339">
        <v>54175</v>
      </c>
      <c r="L8489" s="171" t="s">
        <v>833</v>
      </c>
      <c r="N8489" s="171" t="s">
        <v>772</v>
      </c>
      <c r="O8489" s="171" t="s">
        <v>770</v>
      </c>
      <c r="P8489" s="171" t="s">
        <v>771</v>
      </c>
    </row>
    <row r="8490" spans="11:16">
      <c r="K8490" s="339">
        <v>54176</v>
      </c>
      <c r="L8490" s="171" t="s">
        <v>835</v>
      </c>
      <c r="N8490" s="171" t="s">
        <v>772</v>
      </c>
      <c r="O8490" s="171" t="s">
        <v>770</v>
      </c>
      <c r="P8490" s="171" t="s">
        <v>771</v>
      </c>
    </row>
    <row r="8491" spans="11:16">
      <c r="K8491" s="339">
        <v>54177</v>
      </c>
      <c r="L8491" s="171" t="s">
        <v>836</v>
      </c>
      <c r="N8491" s="171" t="s">
        <v>772</v>
      </c>
      <c r="O8491" s="171" t="s">
        <v>770</v>
      </c>
      <c r="P8491" s="171" t="s">
        <v>771</v>
      </c>
    </row>
    <row r="8492" spans="11:16">
      <c r="K8492" s="339">
        <v>54178</v>
      </c>
      <c r="L8492" s="171" t="s">
        <v>837</v>
      </c>
      <c r="N8492" s="171" t="s">
        <v>772</v>
      </c>
      <c r="O8492" s="171" t="s">
        <v>770</v>
      </c>
      <c r="P8492" s="171" t="s">
        <v>771</v>
      </c>
    </row>
    <row r="8493" spans="11:16">
      <c r="K8493" s="339">
        <v>54179</v>
      </c>
      <c r="L8493" s="171" t="s">
        <v>838</v>
      </c>
      <c r="N8493" s="171" t="s">
        <v>772</v>
      </c>
      <c r="O8493" s="171" t="s">
        <v>770</v>
      </c>
      <c r="P8493" s="171" t="s">
        <v>771</v>
      </c>
    </row>
    <row r="8494" spans="11:16">
      <c r="K8494" s="339">
        <v>54180</v>
      </c>
      <c r="L8494" s="171" t="s">
        <v>839</v>
      </c>
      <c r="N8494" s="171" t="s">
        <v>772</v>
      </c>
      <c r="O8494" s="171" t="s">
        <v>770</v>
      </c>
      <c r="P8494" s="171" t="s">
        <v>771</v>
      </c>
    </row>
    <row r="8495" spans="11:16">
      <c r="K8495" s="339">
        <v>54181</v>
      </c>
      <c r="L8495" s="171" t="s">
        <v>840</v>
      </c>
      <c r="N8495" s="171" t="s">
        <v>772</v>
      </c>
      <c r="O8495" s="171" t="s">
        <v>770</v>
      </c>
      <c r="P8495" s="171" t="s">
        <v>771</v>
      </c>
    </row>
    <row r="8496" spans="11:16">
      <c r="K8496" s="339">
        <v>54182</v>
      </c>
      <c r="L8496" s="171" t="s">
        <v>833</v>
      </c>
      <c r="N8496" s="171" t="s">
        <v>771</v>
      </c>
      <c r="O8496" s="171" t="s">
        <v>772</v>
      </c>
      <c r="P8496" s="171" t="s">
        <v>770</v>
      </c>
    </row>
    <row r="8497" spans="11:16">
      <c r="K8497" s="339">
        <v>54183</v>
      </c>
      <c r="L8497" s="171" t="s">
        <v>835</v>
      </c>
      <c r="N8497" s="171" t="s">
        <v>771</v>
      </c>
      <c r="O8497" s="171" t="s">
        <v>772</v>
      </c>
      <c r="P8497" s="171" t="s">
        <v>770</v>
      </c>
    </row>
    <row r="8498" spans="11:16">
      <c r="K8498" s="339">
        <v>54184</v>
      </c>
      <c r="L8498" s="171" t="s">
        <v>836</v>
      </c>
      <c r="N8498" s="171" t="s">
        <v>771</v>
      </c>
      <c r="O8498" s="171" t="s">
        <v>772</v>
      </c>
      <c r="P8498" s="171" t="s">
        <v>770</v>
      </c>
    </row>
    <row r="8499" spans="11:16">
      <c r="K8499" s="339">
        <v>54185</v>
      </c>
      <c r="L8499" s="171" t="s">
        <v>837</v>
      </c>
      <c r="N8499" s="171" t="s">
        <v>771</v>
      </c>
      <c r="O8499" s="171" t="s">
        <v>772</v>
      </c>
      <c r="P8499" s="171" t="s">
        <v>770</v>
      </c>
    </row>
    <row r="8500" spans="11:16">
      <c r="K8500" s="339">
        <v>54186</v>
      </c>
      <c r="L8500" s="171" t="s">
        <v>838</v>
      </c>
      <c r="N8500" s="171" t="s">
        <v>771</v>
      </c>
      <c r="O8500" s="171" t="s">
        <v>772</v>
      </c>
      <c r="P8500" s="171" t="s">
        <v>770</v>
      </c>
    </row>
    <row r="8501" spans="11:16">
      <c r="K8501" s="339">
        <v>54187</v>
      </c>
      <c r="L8501" s="171" t="s">
        <v>839</v>
      </c>
      <c r="N8501" s="171" t="s">
        <v>771</v>
      </c>
      <c r="O8501" s="171" t="s">
        <v>772</v>
      </c>
      <c r="P8501" s="171" t="s">
        <v>770</v>
      </c>
    </row>
    <row r="8502" spans="11:16">
      <c r="K8502" s="339">
        <v>54188</v>
      </c>
      <c r="L8502" s="171" t="s">
        <v>840</v>
      </c>
      <c r="N8502" s="171" t="s">
        <v>771</v>
      </c>
      <c r="O8502" s="171" t="s">
        <v>772</v>
      </c>
      <c r="P8502" s="171" t="s">
        <v>770</v>
      </c>
    </row>
    <row r="8503" spans="11:16">
      <c r="K8503" s="339">
        <v>54189</v>
      </c>
      <c r="L8503" s="171" t="s">
        <v>833</v>
      </c>
      <c r="N8503" s="171" t="s">
        <v>770</v>
      </c>
      <c r="O8503" s="171" t="s">
        <v>771</v>
      </c>
      <c r="P8503" s="171" t="s">
        <v>772</v>
      </c>
    </row>
    <row r="8504" spans="11:16">
      <c r="K8504" s="339">
        <v>54190</v>
      </c>
      <c r="L8504" s="171" t="s">
        <v>835</v>
      </c>
      <c r="N8504" s="171" t="s">
        <v>770</v>
      </c>
      <c r="O8504" s="171" t="s">
        <v>771</v>
      </c>
      <c r="P8504" s="171" t="s">
        <v>772</v>
      </c>
    </row>
    <row r="8505" spans="11:16">
      <c r="K8505" s="339">
        <v>54191</v>
      </c>
      <c r="L8505" s="171" t="s">
        <v>836</v>
      </c>
      <c r="N8505" s="171" t="s">
        <v>770</v>
      </c>
      <c r="O8505" s="171" t="s">
        <v>771</v>
      </c>
      <c r="P8505" s="171" t="s">
        <v>772</v>
      </c>
    </row>
    <row r="8506" spans="11:16">
      <c r="K8506" s="339">
        <v>54192</v>
      </c>
      <c r="L8506" s="171" t="s">
        <v>837</v>
      </c>
      <c r="N8506" s="171" t="s">
        <v>770</v>
      </c>
      <c r="O8506" s="171" t="s">
        <v>771</v>
      </c>
      <c r="P8506" s="171" t="s">
        <v>772</v>
      </c>
    </row>
    <row r="8507" spans="11:16">
      <c r="K8507" s="339">
        <v>54193</v>
      </c>
      <c r="L8507" s="171" t="s">
        <v>838</v>
      </c>
      <c r="N8507" s="171" t="s">
        <v>770</v>
      </c>
      <c r="O8507" s="171" t="s">
        <v>771</v>
      </c>
      <c r="P8507" s="171" t="s">
        <v>772</v>
      </c>
    </row>
    <row r="8508" spans="11:16">
      <c r="K8508" s="339">
        <v>54194</v>
      </c>
      <c r="L8508" s="171" t="s">
        <v>839</v>
      </c>
      <c r="N8508" s="171" t="s">
        <v>770</v>
      </c>
      <c r="O8508" s="171" t="s">
        <v>771</v>
      </c>
      <c r="P8508" s="171" t="s">
        <v>772</v>
      </c>
    </row>
    <row r="8509" spans="11:16">
      <c r="K8509" s="339">
        <v>54195</v>
      </c>
      <c r="L8509" s="171" t="s">
        <v>840</v>
      </c>
      <c r="N8509" s="171" t="s">
        <v>770</v>
      </c>
      <c r="O8509" s="171" t="s">
        <v>771</v>
      </c>
      <c r="P8509" s="171" t="s">
        <v>772</v>
      </c>
    </row>
    <row r="8510" spans="11:16">
      <c r="K8510" s="339">
        <v>54196</v>
      </c>
      <c r="L8510" s="171" t="s">
        <v>833</v>
      </c>
      <c r="N8510" s="171" t="s">
        <v>772</v>
      </c>
      <c r="O8510" s="171" t="s">
        <v>770</v>
      </c>
      <c r="P8510" s="171" t="s">
        <v>771</v>
      </c>
    </row>
    <row r="8511" spans="11:16">
      <c r="K8511" s="339">
        <v>54197</v>
      </c>
      <c r="L8511" s="171" t="s">
        <v>835</v>
      </c>
      <c r="N8511" s="171" t="s">
        <v>772</v>
      </c>
      <c r="O8511" s="171" t="s">
        <v>770</v>
      </c>
      <c r="P8511" s="171" t="s">
        <v>771</v>
      </c>
    </row>
    <row r="8512" spans="11:16">
      <c r="K8512" s="339">
        <v>54198</v>
      </c>
      <c r="L8512" s="171" t="s">
        <v>836</v>
      </c>
      <c r="N8512" s="171" t="s">
        <v>772</v>
      </c>
      <c r="O8512" s="171" t="s">
        <v>770</v>
      </c>
      <c r="P8512" s="171" t="s">
        <v>771</v>
      </c>
    </row>
    <row r="8513" spans="11:16">
      <c r="K8513" s="339">
        <v>54199</v>
      </c>
      <c r="L8513" s="171" t="s">
        <v>837</v>
      </c>
      <c r="N8513" s="171" t="s">
        <v>772</v>
      </c>
      <c r="O8513" s="171" t="s">
        <v>770</v>
      </c>
      <c r="P8513" s="171" t="s">
        <v>771</v>
      </c>
    </row>
    <row r="8514" spans="11:16">
      <c r="K8514" s="339">
        <v>54200</v>
      </c>
      <c r="L8514" s="171" t="s">
        <v>838</v>
      </c>
      <c r="N8514" s="171" t="s">
        <v>772</v>
      </c>
      <c r="O8514" s="171" t="s">
        <v>770</v>
      </c>
      <c r="P8514" s="171" t="s">
        <v>771</v>
      </c>
    </row>
    <row r="8515" spans="11:16">
      <c r="K8515" s="339">
        <v>54201</v>
      </c>
      <c r="L8515" s="171" t="s">
        <v>839</v>
      </c>
      <c r="N8515" s="171" t="s">
        <v>772</v>
      </c>
      <c r="O8515" s="171" t="s">
        <v>770</v>
      </c>
      <c r="P8515" s="171" t="s">
        <v>771</v>
      </c>
    </row>
    <row r="8516" spans="11:16">
      <c r="K8516" s="339">
        <v>54202</v>
      </c>
      <c r="L8516" s="171" t="s">
        <v>840</v>
      </c>
      <c r="N8516" s="171" t="s">
        <v>772</v>
      </c>
      <c r="O8516" s="171" t="s">
        <v>770</v>
      </c>
      <c r="P8516" s="171" t="s">
        <v>771</v>
      </c>
    </row>
    <row r="8517" spans="11:16">
      <c r="K8517" s="339">
        <v>54203</v>
      </c>
      <c r="L8517" s="171" t="s">
        <v>833</v>
      </c>
      <c r="N8517" s="171" t="s">
        <v>771</v>
      </c>
      <c r="O8517" s="171" t="s">
        <v>772</v>
      </c>
      <c r="P8517" s="171" t="s">
        <v>770</v>
      </c>
    </row>
    <row r="8518" spans="11:16">
      <c r="K8518" s="339">
        <v>54204</v>
      </c>
      <c r="L8518" s="171" t="s">
        <v>835</v>
      </c>
      <c r="N8518" s="171" t="s">
        <v>771</v>
      </c>
      <c r="O8518" s="171" t="s">
        <v>772</v>
      </c>
      <c r="P8518" s="171" t="s">
        <v>770</v>
      </c>
    </row>
    <row r="8519" spans="11:16">
      <c r="K8519" s="339">
        <v>54205</v>
      </c>
      <c r="L8519" s="171" t="s">
        <v>836</v>
      </c>
      <c r="N8519" s="171" t="s">
        <v>771</v>
      </c>
      <c r="O8519" s="171" t="s">
        <v>772</v>
      </c>
      <c r="P8519" s="171" t="s">
        <v>770</v>
      </c>
    </row>
    <row r="8520" spans="11:16">
      <c r="K8520" s="339">
        <v>54206</v>
      </c>
      <c r="L8520" s="171" t="s">
        <v>837</v>
      </c>
      <c r="N8520" s="171" t="s">
        <v>771</v>
      </c>
      <c r="O8520" s="171" t="s">
        <v>772</v>
      </c>
      <c r="P8520" s="171" t="s">
        <v>770</v>
      </c>
    </row>
    <row r="8521" spans="11:16">
      <c r="K8521" s="339">
        <v>54207</v>
      </c>
      <c r="L8521" s="171" t="s">
        <v>838</v>
      </c>
      <c r="N8521" s="171" t="s">
        <v>771</v>
      </c>
      <c r="O8521" s="171" t="s">
        <v>772</v>
      </c>
      <c r="P8521" s="171" t="s">
        <v>770</v>
      </c>
    </row>
    <row r="8522" spans="11:16">
      <c r="K8522" s="339">
        <v>54208</v>
      </c>
      <c r="L8522" s="171" t="s">
        <v>839</v>
      </c>
      <c r="N8522" s="171" t="s">
        <v>771</v>
      </c>
      <c r="O8522" s="171" t="s">
        <v>772</v>
      </c>
      <c r="P8522" s="171" t="s">
        <v>770</v>
      </c>
    </row>
    <row r="8523" spans="11:16">
      <c r="K8523" s="339">
        <v>54209</v>
      </c>
      <c r="L8523" s="171" t="s">
        <v>840</v>
      </c>
      <c r="N8523" s="171" t="s">
        <v>771</v>
      </c>
      <c r="O8523" s="171" t="s">
        <v>772</v>
      </c>
      <c r="P8523" s="171" t="s">
        <v>770</v>
      </c>
    </row>
    <row r="8524" spans="11:16">
      <c r="K8524" s="339">
        <v>54210</v>
      </c>
      <c r="L8524" s="171" t="s">
        <v>833</v>
      </c>
      <c r="N8524" s="171" t="s">
        <v>770</v>
      </c>
      <c r="O8524" s="171" t="s">
        <v>771</v>
      </c>
      <c r="P8524" s="171" t="s">
        <v>772</v>
      </c>
    </row>
    <row r="8525" spans="11:16">
      <c r="K8525" s="339">
        <v>54211</v>
      </c>
      <c r="L8525" s="171" t="s">
        <v>835</v>
      </c>
      <c r="N8525" s="171" t="s">
        <v>770</v>
      </c>
      <c r="O8525" s="171" t="s">
        <v>771</v>
      </c>
      <c r="P8525" s="171" t="s">
        <v>772</v>
      </c>
    </row>
    <row r="8526" spans="11:16">
      <c r="K8526" s="339">
        <v>54212</v>
      </c>
      <c r="L8526" s="171" t="s">
        <v>836</v>
      </c>
      <c r="N8526" s="171" t="s">
        <v>770</v>
      </c>
      <c r="O8526" s="171" t="s">
        <v>771</v>
      </c>
      <c r="P8526" s="171" t="s">
        <v>772</v>
      </c>
    </row>
    <row r="8527" spans="11:16">
      <c r="K8527" s="339">
        <v>54213</v>
      </c>
      <c r="L8527" s="171" t="s">
        <v>837</v>
      </c>
      <c r="N8527" s="171" t="s">
        <v>770</v>
      </c>
      <c r="O8527" s="171" t="s">
        <v>771</v>
      </c>
      <c r="P8527" s="171" t="s">
        <v>772</v>
      </c>
    </row>
    <row r="8528" spans="11:16">
      <c r="K8528" s="339">
        <v>54214</v>
      </c>
      <c r="L8528" s="171" t="s">
        <v>838</v>
      </c>
      <c r="N8528" s="171" t="s">
        <v>770</v>
      </c>
      <c r="O8528" s="171" t="s">
        <v>771</v>
      </c>
      <c r="P8528" s="171" t="s">
        <v>772</v>
      </c>
    </row>
    <row r="8529" spans="11:16">
      <c r="K8529" s="339">
        <v>54215</v>
      </c>
      <c r="L8529" s="171" t="s">
        <v>839</v>
      </c>
      <c r="N8529" s="171" t="s">
        <v>770</v>
      </c>
      <c r="O8529" s="171" t="s">
        <v>771</v>
      </c>
      <c r="P8529" s="171" t="s">
        <v>772</v>
      </c>
    </row>
    <row r="8530" spans="11:16">
      <c r="K8530" s="339">
        <v>54216</v>
      </c>
      <c r="L8530" s="171" t="s">
        <v>840</v>
      </c>
      <c r="N8530" s="171" t="s">
        <v>770</v>
      </c>
      <c r="O8530" s="171" t="s">
        <v>771</v>
      </c>
      <c r="P8530" s="171" t="s">
        <v>772</v>
      </c>
    </row>
    <row r="8531" spans="11:16">
      <c r="K8531" s="339">
        <v>54217</v>
      </c>
      <c r="L8531" s="171" t="s">
        <v>833</v>
      </c>
      <c r="N8531" s="171" t="s">
        <v>772</v>
      </c>
      <c r="O8531" s="171" t="s">
        <v>770</v>
      </c>
      <c r="P8531" s="171" t="s">
        <v>771</v>
      </c>
    </row>
    <row r="8532" spans="11:16">
      <c r="K8532" s="339">
        <v>54218</v>
      </c>
      <c r="L8532" s="171" t="s">
        <v>835</v>
      </c>
      <c r="N8532" s="171" t="s">
        <v>772</v>
      </c>
      <c r="O8532" s="171" t="s">
        <v>770</v>
      </c>
      <c r="P8532" s="171" t="s">
        <v>771</v>
      </c>
    </row>
    <row r="8533" spans="11:16">
      <c r="K8533" s="339">
        <v>54219</v>
      </c>
      <c r="L8533" s="171" t="s">
        <v>836</v>
      </c>
      <c r="N8533" s="171" t="s">
        <v>772</v>
      </c>
      <c r="O8533" s="171" t="s">
        <v>770</v>
      </c>
      <c r="P8533" s="171" t="s">
        <v>771</v>
      </c>
    </row>
    <row r="8534" spans="11:16">
      <c r="K8534" s="339">
        <v>54220</v>
      </c>
      <c r="L8534" s="171" t="s">
        <v>837</v>
      </c>
      <c r="N8534" s="171" t="s">
        <v>772</v>
      </c>
      <c r="O8534" s="171" t="s">
        <v>770</v>
      </c>
      <c r="P8534" s="171" t="s">
        <v>771</v>
      </c>
    </row>
    <row r="8535" spans="11:16">
      <c r="K8535" s="339">
        <v>54221</v>
      </c>
      <c r="L8535" s="171" t="s">
        <v>838</v>
      </c>
      <c r="N8535" s="171" t="s">
        <v>772</v>
      </c>
      <c r="O8535" s="171" t="s">
        <v>770</v>
      </c>
      <c r="P8535" s="171" t="s">
        <v>771</v>
      </c>
    </row>
    <row r="8536" spans="11:16">
      <c r="K8536" s="339">
        <v>54222</v>
      </c>
      <c r="L8536" s="171" t="s">
        <v>839</v>
      </c>
      <c r="N8536" s="171" t="s">
        <v>772</v>
      </c>
      <c r="O8536" s="171" t="s">
        <v>770</v>
      </c>
      <c r="P8536" s="171" t="s">
        <v>771</v>
      </c>
    </row>
    <row r="8537" spans="11:16">
      <c r="K8537" s="339">
        <v>54223</v>
      </c>
      <c r="L8537" s="171" t="s">
        <v>840</v>
      </c>
      <c r="N8537" s="171" t="s">
        <v>772</v>
      </c>
      <c r="O8537" s="171" t="s">
        <v>770</v>
      </c>
      <c r="P8537" s="171" t="s">
        <v>771</v>
      </c>
    </row>
    <row r="8538" spans="11:16">
      <c r="K8538" s="339">
        <v>54224</v>
      </c>
      <c r="L8538" s="171" t="s">
        <v>833</v>
      </c>
      <c r="N8538" s="171" t="s">
        <v>771</v>
      </c>
      <c r="O8538" s="171" t="s">
        <v>772</v>
      </c>
      <c r="P8538" s="171" t="s">
        <v>770</v>
      </c>
    </row>
    <row r="8539" spans="11:16">
      <c r="K8539" s="339">
        <v>54225</v>
      </c>
      <c r="L8539" s="171" t="s">
        <v>835</v>
      </c>
      <c r="N8539" s="171" t="s">
        <v>771</v>
      </c>
      <c r="O8539" s="171" t="s">
        <v>772</v>
      </c>
      <c r="P8539" s="171" t="s">
        <v>770</v>
      </c>
    </row>
    <row r="8540" spans="11:16">
      <c r="K8540" s="339">
        <v>54226</v>
      </c>
      <c r="L8540" s="171" t="s">
        <v>836</v>
      </c>
      <c r="N8540" s="171" t="s">
        <v>771</v>
      </c>
      <c r="O8540" s="171" t="s">
        <v>772</v>
      </c>
      <c r="P8540" s="171" t="s">
        <v>770</v>
      </c>
    </row>
    <row r="8541" spans="11:16">
      <c r="K8541" s="339">
        <v>54227</v>
      </c>
      <c r="L8541" s="171" t="s">
        <v>837</v>
      </c>
      <c r="N8541" s="171" t="s">
        <v>771</v>
      </c>
      <c r="O8541" s="171" t="s">
        <v>772</v>
      </c>
      <c r="P8541" s="171" t="s">
        <v>770</v>
      </c>
    </row>
    <row r="8542" spans="11:16">
      <c r="K8542" s="339">
        <v>54228</v>
      </c>
      <c r="L8542" s="171" t="s">
        <v>838</v>
      </c>
      <c r="N8542" s="171" t="s">
        <v>771</v>
      </c>
      <c r="O8542" s="171" t="s">
        <v>772</v>
      </c>
      <c r="P8542" s="171" t="s">
        <v>770</v>
      </c>
    </row>
    <row r="8543" spans="11:16">
      <c r="K8543" s="339">
        <v>54229</v>
      </c>
      <c r="L8543" s="171" t="s">
        <v>839</v>
      </c>
      <c r="N8543" s="171" t="s">
        <v>771</v>
      </c>
      <c r="O8543" s="171" t="s">
        <v>772</v>
      </c>
      <c r="P8543" s="171" t="s">
        <v>770</v>
      </c>
    </row>
    <row r="8544" spans="11:16">
      <c r="K8544" s="339">
        <v>54230</v>
      </c>
      <c r="L8544" s="171" t="s">
        <v>840</v>
      </c>
      <c r="N8544" s="171" t="s">
        <v>771</v>
      </c>
      <c r="O8544" s="171" t="s">
        <v>772</v>
      </c>
      <c r="P8544" s="171" t="s">
        <v>770</v>
      </c>
    </row>
    <row r="8545" spans="11:16">
      <c r="K8545" s="339">
        <v>54231</v>
      </c>
      <c r="L8545" s="171" t="s">
        <v>833</v>
      </c>
      <c r="N8545" s="171" t="s">
        <v>770</v>
      </c>
      <c r="O8545" s="171" t="s">
        <v>771</v>
      </c>
      <c r="P8545" s="171" t="s">
        <v>772</v>
      </c>
    </row>
    <row r="8546" spans="11:16">
      <c r="K8546" s="339">
        <v>54232</v>
      </c>
      <c r="L8546" s="171" t="s">
        <v>835</v>
      </c>
      <c r="N8546" s="171" t="s">
        <v>770</v>
      </c>
      <c r="O8546" s="171" t="s">
        <v>771</v>
      </c>
      <c r="P8546" s="171" t="s">
        <v>772</v>
      </c>
    </row>
    <row r="8547" spans="11:16">
      <c r="K8547" s="339">
        <v>54233</v>
      </c>
      <c r="L8547" s="171" t="s">
        <v>836</v>
      </c>
      <c r="N8547" s="171" t="s">
        <v>770</v>
      </c>
      <c r="O8547" s="171" t="s">
        <v>771</v>
      </c>
      <c r="P8547" s="171" t="s">
        <v>772</v>
      </c>
    </row>
    <row r="8548" spans="11:16">
      <c r="K8548" s="339">
        <v>54234</v>
      </c>
      <c r="L8548" s="171" t="s">
        <v>837</v>
      </c>
      <c r="N8548" s="171" t="s">
        <v>770</v>
      </c>
      <c r="O8548" s="171" t="s">
        <v>771</v>
      </c>
      <c r="P8548" s="171" t="s">
        <v>772</v>
      </c>
    </row>
    <row r="8549" spans="11:16">
      <c r="K8549" s="339">
        <v>54235</v>
      </c>
      <c r="L8549" s="171" t="s">
        <v>838</v>
      </c>
      <c r="N8549" s="171" t="s">
        <v>770</v>
      </c>
      <c r="O8549" s="171" t="s">
        <v>771</v>
      </c>
      <c r="P8549" s="171" t="s">
        <v>772</v>
      </c>
    </row>
    <row r="8550" spans="11:16">
      <c r="K8550" s="339">
        <v>54236</v>
      </c>
      <c r="L8550" s="171" t="s">
        <v>839</v>
      </c>
      <c r="N8550" s="171" t="s">
        <v>770</v>
      </c>
      <c r="O8550" s="171" t="s">
        <v>771</v>
      </c>
      <c r="P8550" s="171" t="s">
        <v>772</v>
      </c>
    </row>
    <row r="8551" spans="11:16">
      <c r="K8551" s="339">
        <v>54237</v>
      </c>
      <c r="L8551" s="171" t="s">
        <v>840</v>
      </c>
      <c r="N8551" s="171" t="s">
        <v>770</v>
      </c>
      <c r="O8551" s="171" t="s">
        <v>771</v>
      </c>
      <c r="P8551" s="171" t="s">
        <v>772</v>
      </c>
    </row>
    <row r="8552" spans="11:16">
      <c r="K8552" s="339">
        <v>54238</v>
      </c>
      <c r="L8552" s="171" t="s">
        <v>833</v>
      </c>
      <c r="N8552" s="171" t="s">
        <v>772</v>
      </c>
      <c r="O8552" s="171" t="s">
        <v>770</v>
      </c>
      <c r="P8552" s="171" t="s">
        <v>771</v>
      </c>
    </row>
    <row r="8553" spans="11:16">
      <c r="K8553" s="339">
        <v>54239</v>
      </c>
      <c r="L8553" s="171" t="s">
        <v>835</v>
      </c>
      <c r="N8553" s="171" t="s">
        <v>772</v>
      </c>
      <c r="O8553" s="171" t="s">
        <v>770</v>
      </c>
      <c r="P8553" s="171" t="s">
        <v>771</v>
      </c>
    </row>
    <row r="8554" spans="11:16">
      <c r="K8554" s="339">
        <v>54240</v>
      </c>
      <c r="L8554" s="171" t="s">
        <v>836</v>
      </c>
      <c r="N8554" s="171" t="s">
        <v>772</v>
      </c>
      <c r="O8554" s="171" t="s">
        <v>770</v>
      </c>
      <c r="P8554" s="171" t="s">
        <v>771</v>
      </c>
    </row>
    <row r="8555" spans="11:16">
      <c r="K8555" s="339">
        <v>54241</v>
      </c>
      <c r="L8555" s="171" t="s">
        <v>837</v>
      </c>
      <c r="N8555" s="171" t="s">
        <v>772</v>
      </c>
      <c r="O8555" s="171" t="s">
        <v>770</v>
      </c>
      <c r="P8555" s="171" t="s">
        <v>771</v>
      </c>
    </row>
    <row r="8556" spans="11:16">
      <c r="K8556" s="339">
        <v>54242</v>
      </c>
      <c r="L8556" s="171" t="s">
        <v>838</v>
      </c>
      <c r="N8556" s="171" t="s">
        <v>772</v>
      </c>
      <c r="O8556" s="171" t="s">
        <v>770</v>
      </c>
      <c r="P8556" s="171" t="s">
        <v>771</v>
      </c>
    </row>
    <row r="8557" spans="11:16">
      <c r="K8557" s="339">
        <v>54243</v>
      </c>
      <c r="L8557" s="171" t="s">
        <v>839</v>
      </c>
      <c r="N8557" s="171" t="s">
        <v>772</v>
      </c>
      <c r="O8557" s="171" t="s">
        <v>770</v>
      </c>
      <c r="P8557" s="171" t="s">
        <v>771</v>
      </c>
    </row>
    <row r="8558" spans="11:16">
      <c r="K8558" s="339">
        <v>54244</v>
      </c>
      <c r="L8558" s="171" t="s">
        <v>840</v>
      </c>
      <c r="N8558" s="171" t="s">
        <v>772</v>
      </c>
      <c r="O8558" s="171" t="s">
        <v>770</v>
      </c>
      <c r="P8558" s="171" t="s">
        <v>771</v>
      </c>
    </row>
    <row r="8559" spans="11:16">
      <c r="K8559" s="339">
        <v>54245</v>
      </c>
      <c r="L8559" s="171" t="s">
        <v>833</v>
      </c>
      <c r="N8559" s="171" t="s">
        <v>771</v>
      </c>
      <c r="O8559" s="171" t="s">
        <v>772</v>
      </c>
      <c r="P8559" s="171" t="s">
        <v>770</v>
      </c>
    </row>
    <row r="8560" spans="11:16">
      <c r="K8560" s="339">
        <v>54246</v>
      </c>
      <c r="L8560" s="171" t="s">
        <v>835</v>
      </c>
      <c r="N8560" s="171" t="s">
        <v>771</v>
      </c>
      <c r="O8560" s="171" t="s">
        <v>772</v>
      </c>
      <c r="P8560" s="171" t="s">
        <v>770</v>
      </c>
    </row>
    <row r="8561" spans="11:16">
      <c r="K8561" s="339">
        <v>54247</v>
      </c>
      <c r="L8561" s="171" t="s">
        <v>836</v>
      </c>
      <c r="N8561" s="171" t="s">
        <v>771</v>
      </c>
      <c r="O8561" s="171" t="s">
        <v>772</v>
      </c>
      <c r="P8561" s="171" t="s">
        <v>770</v>
      </c>
    </row>
    <row r="8562" spans="11:16">
      <c r="K8562" s="339">
        <v>54248</v>
      </c>
      <c r="L8562" s="171" t="s">
        <v>837</v>
      </c>
      <c r="N8562" s="171" t="s">
        <v>771</v>
      </c>
      <c r="O8562" s="171" t="s">
        <v>772</v>
      </c>
      <c r="P8562" s="171" t="s">
        <v>770</v>
      </c>
    </row>
    <row r="8563" spans="11:16">
      <c r="K8563" s="339">
        <v>54249</v>
      </c>
      <c r="L8563" s="171" t="s">
        <v>838</v>
      </c>
      <c r="N8563" s="171" t="s">
        <v>771</v>
      </c>
      <c r="O8563" s="171" t="s">
        <v>772</v>
      </c>
      <c r="P8563" s="171" t="s">
        <v>770</v>
      </c>
    </row>
    <row r="8564" spans="11:16">
      <c r="K8564" s="339">
        <v>54250</v>
      </c>
      <c r="L8564" s="171" t="s">
        <v>839</v>
      </c>
      <c r="N8564" s="171" t="s">
        <v>771</v>
      </c>
      <c r="O8564" s="171" t="s">
        <v>772</v>
      </c>
      <c r="P8564" s="171" t="s">
        <v>770</v>
      </c>
    </row>
    <row r="8565" spans="11:16">
      <c r="K8565" s="339">
        <v>54251</v>
      </c>
      <c r="L8565" s="171" t="s">
        <v>840</v>
      </c>
      <c r="N8565" s="171" t="s">
        <v>771</v>
      </c>
      <c r="O8565" s="171" t="s">
        <v>772</v>
      </c>
      <c r="P8565" s="171" t="s">
        <v>770</v>
      </c>
    </row>
    <row r="8566" spans="11:16">
      <c r="K8566" s="339">
        <v>54252</v>
      </c>
      <c r="L8566" s="171" t="s">
        <v>833</v>
      </c>
      <c r="N8566" s="171" t="s">
        <v>770</v>
      </c>
      <c r="O8566" s="171" t="s">
        <v>771</v>
      </c>
      <c r="P8566" s="171" t="s">
        <v>772</v>
      </c>
    </row>
    <row r="8567" spans="11:16">
      <c r="K8567" s="339">
        <v>54253</v>
      </c>
      <c r="L8567" s="171" t="s">
        <v>835</v>
      </c>
      <c r="N8567" s="171" t="s">
        <v>770</v>
      </c>
      <c r="O8567" s="171" t="s">
        <v>771</v>
      </c>
      <c r="P8567" s="171" t="s">
        <v>772</v>
      </c>
    </row>
    <row r="8568" spans="11:16">
      <c r="K8568" s="339">
        <v>54254</v>
      </c>
      <c r="L8568" s="171" t="s">
        <v>836</v>
      </c>
      <c r="N8568" s="171" t="s">
        <v>770</v>
      </c>
      <c r="O8568" s="171" t="s">
        <v>771</v>
      </c>
      <c r="P8568" s="171" t="s">
        <v>772</v>
      </c>
    </row>
    <row r="8569" spans="11:16">
      <c r="K8569" s="339">
        <v>54255</v>
      </c>
      <c r="L8569" s="171" t="s">
        <v>837</v>
      </c>
      <c r="N8569" s="171" t="s">
        <v>770</v>
      </c>
      <c r="O8569" s="171" t="s">
        <v>771</v>
      </c>
      <c r="P8569" s="171" t="s">
        <v>772</v>
      </c>
    </row>
    <row r="8570" spans="11:16">
      <c r="K8570" s="339">
        <v>54256</v>
      </c>
      <c r="L8570" s="171" t="s">
        <v>838</v>
      </c>
      <c r="N8570" s="171" t="s">
        <v>770</v>
      </c>
      <c r="O8570" s="171" t="s">
        <v>771</v>
      </c>
      <c r="P8570" s="171" t="s">
        <v>772</v>
      </c>
    </row>
    <row r="8571" spans="11:16">
      <c r="K8571" s="339">
        <v>54257</v>
      </c>
      <c r="L8571" s="171" t="s">
        <v>839</v>
      </c>
      <c r="N8571" s="171" t="s">
        <v>770</v>
      </c>
      <c r="O8571" s="171" t="s">
        <v>771</v>
      </c>
      <c r="P8571" s="171" t="s">
        <v>772</v>
      </c>
    </row>
    <row r="8572" spans="11:16">
      <c r="K8572" s="339">
        <v>54258</v>
      </c>
      <c r="L8572" s="171" t="s">
        <v>840</v>
      </c>
      <c r="N8572" s="171" t="s">
        <v>770</v>
      </c>
      <c r="O8572" s="171" t="s">
        <v>771</v>
      </c>
      <c r="P8572" s="171" t="s">
        <v>772</v>
      </c>
    </row>
    <row r="8573" spans="11:16">
      <c r="K8573" s="339">
        <v>54259</v>
      </c>
      <c r="L8573" s="171" t="s">
        <v>833</v>
      </c>
      <c r="N8573" s="171" t="s">
        <v>772</v>
      </c>
      <c r="O8573" s="171" t="s">
        <v>770</v>
      </c>
      <c r="P8573" s="171" t="s">
        <v>771</v>
      </c>
    </row>
    <row r="8574" spans="11:16">
      <c r="K8574" s="339">
        <v>54260</v>
      </c>
      <c r="L8574" s="171" t="s">
        <v>835</v>
      </c>
      <c r="N8574" s="171" t="s">
        <v>772</v>
      </c>
      <c r="O8574" s="171" t="s">
        <v>770</v>
      </c>
      <c r="P8574" s="171" t="s">
        <v>771</v>
      </c>
    </row>
    <row r="8575" spans="11:16">
      <c r="K8575" s="339">
        <v>54261</v>
      </c>
      <c r="L8575" s="171" t="s">
        <v>836</v>
      </c>
      <c r="N8575" s="171" t="s">
        <v>772</v>
      </c>
      <c r="O8575" s="171" t="s">
        <v>770</v>
      </c>
      <c r="P8575" s="171" t="s">
        <v>771</v>
      </c>
    </row>
    <row r="8576" spans="11:16">
      <c r="K8576" s="339">
        <v>54262</v>
      </c>
      <c r="L8576" s="171" t="s">
        <v>837</v>
      </c>
      <c r="N8576" s="171" t="s">
        <v>772</v>
      </c>
      <c r="O8576" s="171" t="s">
        <v>770</v>
      </c>
      <c r="P8576" s="171" t="s">
        <v>771</v>
      </c>
    </row>
    <row r="8577" spans="11:16">
      <c r="K8577" s="339">
        <v>54263</v>
      </c>
      <c r="L8577" s="171" t="s">
        <v>838</v>
      </c>
      <c r="N8577" s="171" t="s">
        <v>772</v>
      </c>
      <c r="O8577" s="171" t="s">
        <v>770</v>
      </c>
      <c r="P8577" s="171" t="s">
        <v>771</v>
      </c>
    </row>
    <row r="8578" spans="11:16">
      <c r="K8578" s="339">
        <v>54264</v>
      </c>
      <c r="L8578" s="171" t="s">
        <v>839</v>
      </c>
      <c r="N8578" s="171" t="s">
        <v>772</v>
      </c>
      <c r="O8578" s="171" t="s">
        <v>770</v>
      </c>
      <c r="P8578" s="171" t="s">
        <v>771</v>
      </c>
    </row>
    <row r="8579" spans="11:16">
      <c r="K8579" s="339">
        <v>54265</v>
      </c>
      <c r="L8579" s="171" t="s">
        <v>840</v>
      </c>
      <c r="N8579" s="171" t="s">
        <v>772</v>
      </c>
      <c r="O8579" s="171" t="s">
        <v>770</v>
      </c>
      <c r="P8579" s="171" t="s">
        <v>771</v>
      </c>
    </row>
    <row r="8580" spans="11:16">
      <c r="K8580" s="339">
        <v>54266</v>
      </c>
      <c r="L8580" s="171" t="s">
        <v>833</v>
      </c>
      <c r="N8580" s="171" t="s">
        <v>771</v>
      </c>
      <c r="O8580" s="171" t="s">
        <v>772</v>
      </c>
      <c r="P8580" s="171" t="s">
        <v>770</v>
      </c>
    </row>
    <row r="8581" spans="11:16">
      <c r="K8581" s="339">
        <v>54267</v>
      </c>
      <c r="L8581" s="171" t="s">
        <v>835</v>
      </c>
      <c r="N8581" s="171" t="s">
        <v>771</v>
      </c>
      <c r="O8581" s="171" t="s">
        <v>772</v>
      </c>
      <c r="P8581" s="171" t="s">
        <v>770</v>
      </c>
    </row>
    <row r="8582" spans="11:16">
      <c r="K8582" s="339">
        <v>54268</v>
      </c>
      <c r="L8582" s="171" t="s">
        <v>836</v>
      </c>
      <c r="N8582" s="171" t="s">
        <v>771</v>
      </c>
      <c r="O8582" s="171" t="s">
        <v>772</v>
      </c>
      <c r="P8582" s="171" t="s">
        <v>770</v>
      </c>
    </row>
    <row r="8583" spans="11:16">
      <c r="K8583" s="339">
        <v>54269</v>
      </c>
      <c r="L8583" s="171" t="s">
        <v>837</v>
      </c>
      <c r="N8583" s="171" t="s">
        <v>771</v>
      </c>
      <c r="O8583" s="171" t="s">
        <v>772</v>
      </c>
      <c r="P8583" s="171" t="s">
        <v>770</v>
      </c>
    </row>
    <row r="8584" spans="11:16">
      <c r="K8584" s="339">
        <v>54270</v>
      </c>
      <c r="L8584" s="171" t="s">
        <v>838</v>
      </c>
      <c r="N8584" s="171" t="s">
        <v>771</v>
      </c>
      <c r="O8584" s="171" t="s">
        <v>772</v>
      </c>
      <c r="P8584" s="171" t="s">
        <v>770</v>
      </c>
    </row>
    <row r="8585" spans="11:16">
      <c r="K8585" s="339">
        <v>54271</v>
      </c>
      <c r="L8585" s="171" t="s">
        <v>839</v>
      </c>
      <c r="N8585" s="171" t="s">
        <v>771</v>
      </c>
      <c r="O8585" s="171" t="s">
        <v>772</v>
      </c>
      <c r="P8585" s="171" t="s">
        <v>770</v>
      </c>
    </row>
    <row r="8586" spans="11:16">
      <c r="K8586" s="339">
        <v>54272</v>
      </c>
      <c r="L8586" s="171" t="s">
        <v>840</v>
      </c>
      <c r="N8586" s="171" t="s">
        <v>771</v>
      </c>
      <c r="O8586" s="171" t="s">
        <v>772</v>
      </c>
      <c r="P8586" s="171" t="s">
        <v>770</v>
      </c>
    </row>
    <row r="8587" spans="11:16">
      <c r="K8587" s="339">
        <v>54273</v>
      </c>
      <c r="L8587" s="171" t="s">
        <v>833</v>
      </c>
      <c r="N8587" s="171" t="s">
        <v>770</v>
      </c>
      <c r="O8587" s="171" t="s">
        <v>771</v>
      </c>
      <c r="P8587" s="171" t="s">
        <v>772</v>
      </c>
    </row>
    <row r="8588" spans="11:16">
      <c r="K8588" s="339">
        <v>54274</v>
      </c>
      <c r="L8588" s="171" t="s">
        <v>835</v>
      </c>
      <c r="N8588" s="171" t="s">
        <v>770</v>
      </c>
      <c r="O8588" s="171" t="s">
        <v>771</v>
      </c>
      <c r="P8588" s="171" t="s">
        <v>772</v>
      </c>
    </row>
    <row r="8589" spans="11:16">
      <c r="K8589" s="339">
        <v>54275</v>
      </c>
      <c r="L8589" s="171" t="s">
        <v>836</v>
      </c>
      <c r="N8589" s="171" t="s">
        <v>770</v>
      </c>
      <c r="O8589" s="171" t="s">
        <v>771</v>
      </c>
      <c r="P8589" s="171" t="s">
        <v>772</v>
      </c>
    </row>
    <row r="8590" spans="11:16">
      <c r="K8590" s="339">
        <v>54276</v>
      </c>
      <c r="L8590" s="171" t="s">
        <v>837</v>
      </c>
      <c r="N8590" s="171" t="s">
        <v>770</v>
      </c>
      <c r="O8590" s="171" t="s">
        <v>771</v>
      </c>
      <c r="P8590" s="171" t="s">
        <v>772</v>
      </c>
    </row>
    <row r="8591" spans="11:16">
      <c r="K8591" s="339">
        <v>54277</v>
      </c>
      <c r="L8591" s="171" t="s">
        <v>838</v>
      </c>
      <c r="N8591" s="171" t="s">
        <v>770</v>
      </c>
      <c r="O8591" s="171" t="s">
        <v>771</v>
      </c>
      <c r="P8591" s="171" t="s">
        <v>772</v>
      </c>
    </row>
    <row r="8592" spans="11:16">
      <c r="K8592" s="339">
        <v>54278</v>
      </c>
      <c r="L8592" s="171" t="s">
        <v>839</v>
      </c>
      <c r="N8592" s="171" t="s">
        <v>770</v>
      </c>
      <c r="O8592" s="171" t="s">
        <v>771</v>
      </c>
      <c r="P8592" s="171" t="s">
        <v>772</v>
      </c>
    </row>
    <row r="8593" spans="11:16">
      <c r="K8593" s="339">
        <v>54279</v>
      </c>
      <c r="L8593" s="171" t="s">
        <v>840</v>
      </c>
      <c r="N8593" s="171" t="s">
        <v>770</v>
      </c>
      <c r="O8593" s="171" t="s">
        <v>771</v>
      </c>
      <c r="P8593" s="171" t="s">
        <v>772</v>
      </c>
    </row>
    <row r="8594" spans="11:16">
      <c r="K8594" s="339">
        <v>54280</v>
      </c>
      <c r="L8594" s="171" t="s">
        <v>833</v>
      </c>
      <c r="N8594" s="171" t="s">
        <v>772</v>
      </c>
      <c r="O8594" s="171" t="s">
        <v>770</v>
      </c>
      <c r="P8594" s="171" t="s">
        <v>771</v>
      </c>
    </row>
    <row r="8595" spans="11:16">
      <c r="K8595" s="339">
        <v>54281</v>
      </c>
      <c r="L8595" s="171" t="s">
        <v>835</v>
      </c>
      <c r="N8595" s="171" t="s">
        <v>772</v>
      </c>
      <c r="O8595" s="171" t="s">
        <v>770</v>
      </c>
      <c r="P8595" s="171" t="s">
        <v>771</v>
      </c>
    </row>
    <row r="8596" spans="11:16">
      <c r="K8596" s="339">
        <v>54282</v>
      </c>
      <c r="L8596" s="171" t="s">
        <v>836</v>
      </c>
      <c r="N8596" s="171" t="s">
        <v>772</v>
      </c>
      <c r="O8596" s="171" t="s">
        <v>770</v>
      </c>
      <c r="P8596" s="171" t="s">
        <v>771</v>
      </c>
    </row>
    <row r="8597" spans="11:16">
      <c r="K8597" s="339">
        <v>54283</v>
      </c>
      <c r="L8597" s="171" t="s">
        <v>837</v>
      </c>
      <c r="N8597" s="171" t="s">
        <v>772</v>
      </c>
      <c r="O8597" s="171" t="s">
        <v>770</v>
      </c>
      <c r="P8597" s="171" t="s">
        <v>771</v>
      </c>
    </row>
    <row r="8598" spans="11:16">
      <c r="K8598" s="339">
        <v>54284</v>
      </c>
      <c r="L8598" s="171" t="s">
        <v>838</v>
      </c>
      <c r="N8598" s="171" t="s">
        <v>772</v>
      </c>
      <c r="O8598" s="171" t="s">
        <v>770</v>
      </c>
      <c r="P8598" s="171" t="s">
        <v>771</v>
      </c>
    </row>
    <row r="8599" spans="11:16">
      <c r="K8599" s="339">
        <v>54285</v>
      </c>
      <c r="L8599" s="171" t="s">
        <v>839</v>
      </c>
      <c r="N8599" s="171" t="s">
        <v>772</v>
      </c>
      <c r="O8599" s="171" t="s">
        <v>770</v>
      </c>
      <c r="P8599" s="171" t="s">
        <v>771</v>
      </c>
    </row>
    <row r="8600" spans="11:16">
      <c r="K8600" s="339">
        <v>54286</v>
      </c>
      <c r="L8600" s="171" t="s">
        <v>840</v>
      </c>
      <c r="N8600" s="171" t="s">
        <v>772</v>
      </c>
      <c r="O8600" s="171" t="s">
        <v>770</v>
      </c>
      <c r="P8600" s="171" t="s">
        <v>771</v>
      </c>
    </row>
    <row r="8601" spans="11:16">
      <c r="K8601" s="339">
        <v>54287</v>
      </c>
      <c r="L8601" s="171" t="s">
        <v>833</v>
      </c>
      <c r="N8601" s="171" t="s">
        <v>771</v>
      </c>
      <c r="O8601" s="171" t="s">
        <v>772</v>
      </c>
      <c r="P8601" s="171" t="s">
        <v>770</v>
      </c>
    </row>
    <row r="8602" spans="11:16">
      <c r="K8602" s="339">
        <v>54288</v>
      </c>
      <c r="L8602" s="171" t="s">
        <v>835</v>
      </c>
      <c r="N8602" s="171" t="s">
        <v>771</v>
      </c>
      <c r="O8602" s="171" t="s">
        <v>772</v>
      </c>
      <c r="P8602" s="171" t="s">
        <v>770</v>
      </c>
    </row>
    <row r="8603" spans="11:16">
      <c r="K8603" s="339">
        <v>54289</v>
      </c>
      <c r="L8603" s="171" t="s">
        <v>836</v>
      </c>
      <c r="N8603" s="171" t="s">
        <v>771</v>
      </c>
      <c r="O8603" s="171" t="s">
        <v>772</v>
      </c>
      <c r="P8603" s="171" t="s">
        <v>770</v>
      </c>
    </row>
    <row r="8604" spans="11:16">
      <c r="K8604" s="339">
        <v>54290</v>
      </c>
      <c r="L8604" s="171" t="s">
        <v>837</v>
      </c>
      <c r="N8604" s="171" t="s">
        <v>771</v>
      </c>
      <c r="O8604" s="171" t="s">
        <v>772</v>
      </c>
      <c r="P8604" s="171" t="s">
        <v>770</v>
      </c>
    </row>
    <row r="8605" spans="11:16">
      <c r="K8605" s="339">
        <v>54291</v>
      </c>
      <c r="L8605" s="171" t="s">
        <v>838</v>
      </c>
      <c r="N8605" s="171" t="s">
        <v>771</v>
      </c>
      <c r="O8605" s="171" t="s">
        <v>772</v>
      </c>
      <c r="P8605" s="171" t="s">
        <v>770</v>
      </c>
    </row>
    <row r="8606" spans="11:16">
      <c r="K8606" s="339">
        <v>54292</v>
      </c>
      <c r="L8606" s="171" t="s">
        <v>839</v>
      </c>
      <c r="N8606" s="171" t="s">
        <v>771</v>
      </c>
      <c r="O8606" s="171" t="s">
        <v>772</v>
      </c>
      <c r="P8606" s="171" t="s">
        <v>770</v>
      </c>
    </row>
    <row r="8607" spans="11:16">
      <c r="K8607" s="339">
        <v>54293</v>
      </c>
      <c r="L8607" s="171" t="s">
        <v>840</v>
      </c>
      <c r="N8607" s="171" t="s">
        <v>771</v>
      </c>
      <c r="O8607" s="171" t="s">
        <v>772</v>
      </c>
      <c r="P8607" s="171" t="s">
        <v>770</v>
      </c>
    </row>
    <row r="8608" spans="11:16">
      <c r="K8608" s="339">
        <v>54294</v>
      </c>
      <c r="L8608" s="171" t="s">
        <v>833</v>
      </c>
      <c r="N8608" s="171" t="s">
        <v>770</v>
      </c>
      <c r="O8608" s="171" t="s">
        <v>771</v>
      </c>
      <c r="P8608" s="171" t="s">
        <v>772</v>
      </c>
    </row>
    <row r="8609" spans="11:16">
      <c r="K8609" s="339">
        <v>54295</v>
      </c>
      <c r="L8609" s="171" t="s">
        <v>835</v>
      </c>
      <c r="N8609" s="171" t="s">
        <v>770</v>
      </c>
      <c r="O8609" s="171" t="s">
        <v>771</v>
      </c>
      <c r="P8609" s="171" t="s">
        <v>772</v>
      </c>
    </row>
    <row r="8610" spans="11:16">
      <c r="K8610" s="339">
        <v>54296</v>
      </c>
      <c r="L8610" s="171" t="s">
        <v>836</v>
      </c>
      <c r="N8610" s="171" t="s">
        <v>770</v>
      </c>
      <c r="O8610" s="171" t="s">
        <v>771</v>
      </c>
      <c r="P8610" s="171" t="s">
        <v>772</v>
      </c>
    </row>
    <row r="8611" spans="11:16">
      <c r="K8611" s="339">
        <v>54297</v>
      </c>
      <c r="L8611" s="171" t="s">
        <v>837</v>
      </c>
      <c r="N8611" s="171" t="s">
        <v>770</v>
      </c>
      <c r="O8611" s="171" t="s">
        <v>771</v>
      </c>
      <c r="P8611" s="171" t="s">
        <v>772</v>
      </c>
    </row>
    <row r="8612" spans="11:16">
      <c r="K8612" s="339">
        <v>54298</v>
      </c>
      <c r="L8612" s="171" t="s">
        <v>838</v>
      </c>
      <c r="N8612" s="171" t="s">
        <v>770</v>
      </c>
      <c r="O8612" s="171" t="s">
        <v>771</v>
      </c>
      <c r="P8612" s="171" t="s">
        <v>772</v>
      </c>
    </row>
    <row r="8613" spans="11:16">
      <c r="K8613" s="339">
        <v>54299</v>
      </c>
      <c r="L8613" s="171" t="s">
        <v>839</v>
      </c>
      <c r="N8613" s="171" t="s">
        <v>770</v>
      </c>
      <c r="O8613" s="171" t="s">
        <v>771</v>
      </c>
      <c r="P8613" s="171" t="s">
        <v>772</v>
      </c>
    </row>
    <row r="8614" spans="11:16">
      <c r="K8614" s="339">
        <v>54300</v>
      </c>
      <c r="L8614" s="171" t="s">
        <v>840</v>
      </c>
      <c r="N8614" s="171" t="s">
        <v>770</v>
      </c>
      <c r="O8614" s="171" t="s">
        <v>771</v>
      </c>
      <c r="P8614" s="171" t="s">
        <v>772</v>
      </c>
    </row>
    <row r="8615" spans="11:16">
      <c r="K8615" s="339">
        <v>54301</v>
      </c>
      <c r="L8615" s="171" t="s">
        <v>833</v>
      </c>
      <c r="N8615" s="171" t="s">
        <v>772</v>
      </c>
      <c r="O8615" s="171" t="s">
        <v>770</v>
      </c>
      <c r="P8615" s="171" t="s">
        <v>771</v>
      </c>
    </row>
    <row r="8616" spans="11:16">
      <c r="K8616" s="339">
        <v>54302</v>
      </c>
      <c r="L8616" s="171" t="s">
        <v>835</v>
      </c>
      <c r="N8616" s="171" t="s">
        <v>772</v>
      </c>
      <c r="O8616" s="171" t="s">
        <v>770</v>
      </c>
      <c r="P8616" s="171" t="s">
        <v>771</v>
      </c>
    </row>
    <row r="8617" spans="11:16">
      <c r="K8617" s="339">
        <v>54303</v>
      </c>
      <c r="L8617" s="171" t="s">
        <v>836</v>
      </c>
      <c r="N8617" s="171" t="s">
        <v>772</v>
      </c>
      <c r="O8617" s="171" t="s">
        <v>770</v>
      </c>
      <c r="P8617" s="171" t="s">
        <v>771</v>
      </c>
    </row>
    <row r="8618" spans="11:16">
      <c r="K8618" s="339">
        <v>54304</v>
      </c>
      <c r="L8618" s="171" t="s">
        <v>837</v>
      </c>
      <c r="N8618" s="171" t="s">
        <v>772</v>
      </c>
      <c r="O8618" s="171" t="s">
        <v>770</v>
      </c>
      <c r="P8618" s="171" t="s">
        <v>771</v>
      </c>
    </row>
    <row r="8619" spans="11:16">
      <c r="K8619" s="339">
        <v>54305</v>
      </c>
      <c r="L8619" s="171" t="s">
        <v>838</v>
      </c>
      <c r="N8619" s="171" t="s">
        <v>772</v>
      </c>
      <c r="O8619" s="171" t="s">
        <v>770</v>
      </c>
      <c r="P8619" s="171" t="s">
        <v>771</v>
      </c>
    </row>
    <row r="8620" spans="11:16">
      <c r="K8620" s="339">
        <v>54306</v>
      </c>
      <c r="L8620" s="171" t="s">
        <v>839</v>
      </c>
      <c r="N8620" s="171" t="s">
        <v>772</v>
      </c>
      <c r="O8620" s="171" t="s">
        <v>770</v>
      </c>
      <c r="P8620" s="171" t="s">
        <v>771</v>
      </c>
    </row>
    <row r="8621" spans="11:16">
      <c r="K8621" s="339">
        <v>54307</v>
      </c>
      <c r="L8621" s="171" t="s">
        <v>840</v>
      </c>
      <c r="N8621" s="171" t="s">
        <v>772</v>
      </c>
      <c r="O8621" s="171" t="s">
        <v>770</v>
      </c>
      <c r="P8621" s="171" t="s">
        <v>771</v>
      </c>
    </row>
    <row r="8622" spans="11:16">
      <c r="K8622" s="339">
        <v>54308</v>
      </c>
      <c r="L8622" s="171" t="s">
        <v>833</v>
      </c>
      <c r="N8622" s="171" t="s">
        <v>771</v>
      </c>
      <c r="O8622" s="171" t="s">
        <v>772</v>
      </c>
      <c r="P8622" s="171" t="s">
        <v>770</v>
      </c>
    </row>
    <row r="8623" spans="11:16">
      <c r="K8623" s="339">
        <v>54309</v>
      </c>
      <c r="L8623" s="171" t="s">
        <v>835</v>
      </c>
      <c r="N8623" s="171" t="s">
        <v>771</v>
      </c>
      <c r="O8623" s="171" t="s">
        <v>772</v>
      </c>
      <c r="P8623" s="171" t="s">
        <v>770</v>
      </c>
    </row>
    <row r="8624" spans="11:16">
      <c r="K8624" s="339">
        <v>54310</v>
      </c>
      <c r="L8624" s="171" t="s">
        <v>836</v>
      </c>
      <c r="N8624" s="171" t="s">
        <v>771</v>
      </c>
      <c r="O8624" s="171" t="s">
        <v>772</v>
      </c>
      <c r="P8624" s="171" t="s">
        <v>770</v>
      </c>
    </row>
    <row r="8625" spans="11:16">
      <c r="K8625" s="339">
        <v>54311</v>
      </c>
      <c r="L8625" s="171" t="s">
        <v>837</v>
      </c>
      <c r="N8625" s="171" t="s">
        <v>771</v>
      </c>
      <c r="O8625" s="171" t="s">
        <v>772</v>
      </c>
      <c r="P8625" s="171" t="s">
        <v>770</v>
      </c>
    </row>
    <row r="8626" spans="11:16">
      <c r="K8626" s="339">
        <v>54312</v>
      </c>
      <c r="L8626" s="171" t="s">
        <v>838</v>
      </c>
      <c r="N8626" s="171" t="s">
        <v>771</v>
      </c>
      <c r="O8626" s="171" t="s">
        <v>772</v>
      </c>
      <c r="P8626" s="171" t="s">
        <v>770</v>
      </c>
    </row>
    <row r="8627" spans="11:16">
      <c r="K8627" s="339">
        <v>54313</v>
      </c>
      <c r="L8627" s="171" t="s">
        <v>839</v>
      </c>
      <c r="N8627" s="171" t="s">
        <v>771</v>
      </c>
      <c r="O8627" s="171" t="s">
        <v>772</v>
      </c>
      <c r="P8627" s="171" t="s">
        <v>770</v>
      </c>
    </row>
    <row r="8628" spans="11:16">
      <c r="K8628" s="339">
        <v>54314</v>
      </c>
      <c r="L8628" s="171" t="s">
        <v>840</v>
      </c>
      <c r="N8628" s="171" t="s">
        <v>771</v>
      </c>
      <c r="O8628" s="171" t="s">
        <v>772</v>
      </c>
      <c r="P8628" s="171" t="s">
        <v>770</v>
      </c>
    </row>
    <row r="8629" spans="11:16">
      <c r="K8629" s="339">
        <v>54315</v>
      </c>
      <c r="L8629" s="171" t="s">
        <v>833</v>
      </c>
      <c r="N8629" s="171" t="s">
        <v>770</v>
      </c>
      <c r="O8629" s="171" t="s">
        <v>771</v>
      </c>
      <c r="P8629" s="171" t="s">
        <v>772</v>
      </c>
    </row>
    <row r="8630" spans="11:16">
      <c r="K8630" s="339">
        <v>54316</v>
      </c>
      <c r="L8630" s="171" t="s">
        <v>835</v>
      </c>
      <c r="N8630" s="171" t="s">
        <v>770</v>
      </c>
      <c r="O8630" s="171" t="s">
        <v>771</v>
      </c>
      <c r="P8630" s="171" t="s">
        <v>772</v>
      </c>
    </row>
    <row r="8631" spans="11:16">
      <c r="K8631" s="339">
        <v>54317</v>
      </c>
      <c r="L8631" s="171" t="s">
        <v>836</v>
      </c>
      <c r="N8631" s="171" t="s">
        <v>770</v>
      </c>
      <c r="O8631" s="171" t="s">
        <v>771</v>
      </c>
      <c r="P8631" s="171" t="s">
        <v>772</v>
      </c>
    </row>
    <row r="8632" spans="11:16">
      <c r="K8632" s="339">
        <v>54318</v>
      </c>
      <c r="L8632" s="171" t="s">
        <v>837</v>
      </c>
      <c r="N8632" s="171" t="s">
        <v>770</v>
      </c>
      <c r="O8632" s="171" t="s">
        <v>771</v>
      </c>
      <c r="P8632" s="171" t="s">
        <v>772</v>
      </c>
    </row>
    <row r="8633" spans="11:16">
      <c r="K8633" s="339">
        <v>54319</v>
      </c>
      <c r="L8633" s="171" t="s">
        <v>838</v>
      </c>
      <c r="N8633" s="171" t="s">
        <v>770</v>
      </c>
      <c r="O8633" s="171" t="s">
        <v>771</v>
      </c>
      <c r="P8633" s="171" t="s">
        <v>772</v>
      </c>
    </row>
    <row r="8634" spans="11:16">
      <c r="K8634" s="339">
        <v>54320</v>
      </c>
      <c r="L8634" s="171" t="s">
        <v>839</v>
      </c>
      <c r="N8634" s="171" t="s">
        <v>770</v>
      </c>
      <c r="O8634" s="171" t="s">
        <v>771</v>
      </c>
      <c r="P8634" s="171" t="s">
        <v>772</v>
      </c>
    </row>
    <row r="8635" spans="11:16">
      <c r="K8635" s="339">
        <v>54321</v>
      </c>
      <c r="L8635" s="171" t="s">
        <v>840</v>
      </c>
      <c r="N8635" s="171" t="s">
        <v>770</v>
      </c>
      <c r="O8635" s="171" t="s">
        <v>771</v>
      </c>
      <c r="P8635" s="171" t="s">
        <v>772</v>
      </c>
    </row>
    <row r="8636" spans="11:16">
      <c r="K8636" s="339">
        <v>54322</v>
      </c>
      <c r="L8636" s="171" t="s">
        <v>833</v>
      </c>
      <c r="N8636" s="171" t="s">
        <v>772</v>
      </c>
      <c r="O8636" s="171" t="s">
        <v>770</v>
      </c>
      <c r="P8636" s="171" t="s">
        <v>771</v>
      </c>
    </row>
    <row r="8637" spans="11:16">
      <c r="K8637" s="339">
        <v>54323</v>
      </c>
      <c r="L8637" s="171" t="s">
        <v>835</v>
      </c>
      <c r="N8637" s="171" t="s">
        <v>772</v>
      </c>
      <c r="O8637" s="171" t="s">
        <v>770</v>
      </c>
      <c r="P8637" s="171" t="s">
        <v>771</v>
      </c>
    </row>
    <row r="8638" spans="11:16">
      <c r="K8638" s="339">
        <v>54324</v>
      </c>
      <c r="L8638" s="171" t="s">
        <v>836</v>
      </c>
      <c r="N8638" s="171" t="s">
        <v>772</v>
      </c>
      <c r="O8638" s="171" t="s">
        <v>770</v>
      </c>
      <c r="P8638" s="171" t="s">
        <v>771</v>
      </c>
    </row>
    <row r="8639" spans="11:16">
      <c r="K8639" s="339">
        <v>54325</v>
      </c>
      <c r="L8639" s="171" t="s">
        <v>837</v>
      </c>
      <c r="N8639" s="171" t="s">
        <v>772</v>
      </c>
      <c r="O8639" s="171" t="s">
        <v>770</v>
      </c>
      <c r="P8639" s="171" t="s">
        <v>771</v>
      </c>
    </row>
    <row r="8640" spans="11:16">
      <c r="K8640" s="339">
        <v>54326</v>
      </c>
      <c r="L8640" s="171" t="s">
        <v>838</v>
      </c>
      <c r="N8640" s="171" t="s">
        <v>772</v>
      </c>
      <c r="O8640" s="171" t="s">
        <v>770</v>
      </c>
      <c r="P8640" s="171" t="s">
        <v>771</v>
      </c>
    </row>
    <row r="8641" spans="11:16">
      <c r="K8641" s="339">
        <v>54327</v>
      </c>
      <c r="L8641" s="171" t="s">
        <v>839</v>
      </c>
      <c r="N8641" s="171" t="s">
        <v>772</v>
      </c>
      <c r="O8641" s="171" t="s">
        <v>770</v>
      </c>
      <c r="P8641" s="171" t="s">
        <v>771</v>
      </c>
    </row>
    <row r="8642" spans="11:16">
      <c r="K8642" s="339">
        <v>54328</v>
      </c>
      <c r="L8642" s="171" t="s">
        <v>840</v>
      </c>
      <c r="N8642" s="171" t="s">
        <v>772</v>
      </c>
      <c r="O8642" s="171" t="s">
        <v>770</v>
      </c>
      <c r="P8642" s="171" t="s">
        <v>771</v>
      </c>
    </row>
    <row r="8643" spans="11:16">
      <c r="K8643" s="339">
        <v>54329</v>
      </c>
      <c r="L8643" s="171" t="s">
        <v>833</v>
      </c>
      <c r="N8643" s="171" t="s">
        <v>771</v>
      </c>
      <c r="O8643" s="171" t="s">
        <v>772</v>
      </c>
      <c r="P8643" s="171" t="s">
        <v>770</v>
      </c>
    </row>
    <row r="8644" spans="11:16">
      <c r="K8644" s="339">
        <v>54330</v>
      </c>
      <c r="L8644" s="171" t="s">
        <v>835</v>
      </c>
      <c r="N8644" s="171" t="s">
        <v>771</v>
      </c>
      <c r="O8644" s="171" t="s">
        <v>772</v>
      </c>
      <c r="P8644" s="171" t="s">
        <v>770</v>
      </c>
    </row>
    <row r="8645" spans="11:16">
      <c r="K8645" s="339">
        <v>54331</v>
      </c>
      <c r="L8645" s="171" t="s">
        <v>836</v>
      </c>
      <c r="N8645" s="171" t="s">
        <v>771</v>
      </c>
      <c r="O8645" s="171" t="s">
        <v>772</v>
      </c>
      <c r="P8645" s="171" t="s">
        <v>770</v>
      </c>
    </row>
    <row r="8646" spans="11:16">
      <c r="K8646" s="339">
        <v>54332</v>
      </c>
      <c r="L8646" s="171" t="s">
        <v>837</v>
      </c>
      <c r="N8646" s="171" t="s">
        <v>771</v>
      </c>
      <c r="O8646" s="171" t="s">
        <v>772</v>
      </c>
      <c r="P8646" s="171" t="s">
        <v>770</v>
      </c>
    </row>
    <row r="8647" spans="11:16">
      <c r="K8647" s="339">
        <v>54333</v>
      </c>
      <c r="L8647" s="171" t="s">
        <v>838</v>
      </c>
      <c r="N8647" s="171" t="s">
        <v>771</v>
      </c>
      <c r="O8647" s="171" t="s">
        <v>772</v>
      </c>
      <c r="P8647" s="171" t="s">
        <v>770</v>
      </c>
    </row>
    <row r="8648" spans="11:16">
      <c r="K8648" s="339">
        <v>54334</v>
      </c>
      <c r="L8648" s="171" t="s">
        <v>839</v>
      </c>
      <c r="N8648" s="171" t="s">
        <v>771</v>
      </c>
      <c r="O8648" s="171" t="s">
        <v>772</v>
      </c>
      <c r="P8648" s="171" t="s">
        <v>770</v>
      </c>
    </row>
    <row r="8649" spans="11:16">
      <c r="K8649" s="339">
        <v>54335</v>
      </c>
      <c r="L8649" s="171" t="s">
        <v>840</v>
      </c>
      <c r="N8649" s="171" t="s">
        <v>771</v>
      </c>
      <c r="O8649" s="171" t="s">
        <v>772</v>
      </c>
      <c r="P8649" s="171" t="s">
        <v>770</v>
      </c>
    </row>
    <row r="8650" spans="11:16">
      <c r="K8650" s="339">
        <v>54336</v>
      </c>
      <c r="L8650" s="171" t="s">
        <v>833</v>
      </c>
      <c r="N8650" s="171" t="s">
        <v>770</v>
      </c>
      <c r="O8650" s="171" t="s">
        <v>771</v>
      </c>
      <c r="P8650" s="171" t="s">
        <v>772</v>
      </c>
    </row>
    <row r="8651" spans="11:16">
      <c r="K8651" s="339">
        <v>54337</v>
      </c>
      <c r="L8651" s="171" t="s">
        <v>835</v>
      </c>
      <c r="N8651" s="171" t="s">
        <v>770</v>
      </c>
      <c r="O8651" s="171" t="s">
        <v>771</v>
      </c>
      <c r="P8651" s="171" t="s">
        <v>772</v>
      </c>
    </row>
    <row r="8652" spans="11:16">
      <c r="K8652" s="339">
        <v>54338</v>
      </c>
      <c r="L8652" s="171" t="s">
        <v>836</v>
      </c>
      <c r="N8652" s="171" t="s">
        <v>770</v>
      </c>
      <c r="O8652" s="171" t="s">
        <v>771</v>
      </c>
      <c r="P8652" s="171" t="s">
        <v>772</v>
      </c>
    </row>
    <row r="8653" spans="11:16">
      <c r="K8653" s="339">
        <v>54339</v>
      </c>
      <c r="L8653" s="171" t="s">
        <v>837</v>
      </c>
      <c r="N8653" s="171" t="s">
        <v>770</v>
      </c>
      <c r="O8653" s="171" t="s">
        <v>771</v>
      </c>
      <c r="P8653" s="171" t="s">
        <v>772</v>
      </c>
    </row>
    <row r="8654" spans="11:16">
      <c r="K8654" s="339">
        <v>54340</v>
      </c>
      <c r="L8654" s="171" t="s">
        <v>838</v>
      </c>
      <c r="N8654" s="171" t="s">
        <v>770</v>
      </c>
      <c r="O8654" s="171" t="s">
        <v>771</v>
      </c>
      <c r="P8654" s="171" t="s">
        <v>772</v>
      </c>
    </row>
    <row r="8655" spans="11:16">
      <c r="K8655" s="339">
        <v>54341</v>
      </c>
      <c r="L8655" s="171" t="s">
        <v>839</v>
      </c>
      <c r="N8655" s="171" t="s">
        <v>770</v>
      </c>
      <c r="O8655" s="171" t="s">
        <v>771</v>
      </c>
      <c r="P8655" s="171" t="s">
        <v>772</v>
      </c>
    </row>
    <row r="8656" spans="11:16">
      <c r="K8656" s="339">
        <v>54342</v>
      </c>
      <c r="L8656" s="171" t="s">
        <v>840</v>
      </c>
      <c r="N8656" s="171" t="s">
        <v>770</v>
      </c>
      <c r="O8656" s="171" t="s">
        <v>771</v>
      </c>
      <c r="P8656" s="171" t="s">
        <v>772</v>
      </c>
    </row>
    <row r="8657" spans="11:16">
      <c r="K8657" s="339">
        <v>54343</v>
      </c>
      <c r="L8657" s="171" t="s">
        <v>833</v>
      </c>
      <c r="N8657" s="171" t="s">
        <v>772</v>
      </c>
      <c r="O8657" s="171" t="s">
        <v>770</v>
      </c>
      <c r="P8657" s="171" t="s">
        <v>771</v>
      </c>
    </row>
    <row r="8658" spans="11:16">
      <c r="K8658" s="339">
        <v>54344</v>
      </c>
      <c r="L8658" s="171" t="s">
        <v>835</v>
      </c>
      <c r="N8658" s="171" t="s">
        <v>772</v>
      </c>
      <c r="O8658" s="171" t="s">
        <v>770</v>
      </c>
      <c r="P8658" s="171" t="s">
        <v>771</v>
      </c>
    </row>
    <row r="8659" spans="11:16">
      <c r="K8659" s="339">
        <v>54345</v>
      </c>
      <c r="L8659" s="171" t="s">
        <v>836</v>
      </c>
      <c r="N8659" s="171" t="s">
        <v>772</v>
      </c>
      <c r="O8659" s="171" t="s">
        <v>770</v>
      </c>
      <c r="P8659" s="171" t="s">
        <v>771</v>
      </c>
    </row>
    <row r="8660" spans="11:16">
      <c r="K8660" s="339">
        <v>54346</v>
      </c>
      <c r="L8660" s="171" t="s">
        <v>837</v>
      </c>
      <c r="N8660" s="171" t="s">
        <v>772</v>
      </c>
      <c r="O8660" s="171" t="s">
        <v>770</v>
      </c>
      <c r="P8660" s="171" t="s">
        <v>771</v>
      </c>
    </row>
    <row r="8661" spans="11:16">
      <c r="K8661" s="339">
        <v>54347</v>
      </c>
      <c r="L8661" s="171" t="s">
        <v>838</v>
      </c>
      <c r="N8661" s="171" t="s">
        <v>772</v>
      </c>
      <c r="O8661" s="171" t="s">
        <v>770</v>
      </c>
      <c r="P8661" s="171" t="s">
        <v>771</v>
      </c>
    </row>
    <row r="8662" spans="11:16">
      <c r="K8662" s="339">
        <v>54348</v>
      </c>
      <c r="L8662" s="171" t="s">
        <v>839</v>
      </c>
      <c r="N8662" s="171" t="s">
        <v>772</v>
      </c>
      <c r="O8662" s="171" t="s">
        <v>770</v>
      </c>
      <c r="P8662" s="171" t="s">
        <v>771</v>
      </c>
    </row>
    <row r="8663" spans="11:16">
      <c r="K8663" s="339">
        <v>54349</v>
      </c>
      <c r="L8663" s="171" t="s">
        <v>840</v>
      </c>
      <c r="N8663" s="171" t="s">
        <v>772</v>
      </c>
      <c r="O8663" s="171" t="s">
        <v>770</v>
      </c>
      <c r="P8663" s="171" t="s">
        <v>771</v>
      </c>
    </row>
    <row r="8664" spans="11:16">
      <c r="K8664" s="339">
        <v>54350</v>
      </c>
      <c r="L8664" s="171" t="s">
        <v>833</v>
      </c>
      <c r="N8664" s="171" t="s">
        <v>771</v>
      </c>
      <c r="O8664" s="171" t="s">
        <v>772</v>
      </c>
      <c r="P8664" s="171" t="s">
        <v>770</v>
      </c>
    </row>
    <row r="8665" spans="11:16">
      <c r="K8665" s="339">
        <v>54351</v>
      </c>
      <c r="L8665" s="171" t="s">
        <v>835</v>
      </c>
      <c r="N8665" s="171" t="s">
        <v>771</v>
      </c>
      <c r="O8665" s="171" t="s">
        <v>772</v>
      </c>
      <c r="P8665" s="171" t="s">
        <v>770</v>
      </c>
    </row>
    <row r="8666" spans="11:16">
      <c r="K8666" s="339">
        <v>54352</v>
      </c>
      <c r="L8666" s="171" t="s">
        <v>836</v>
      </c>
      <c r="N8666" s="171" t="s">
        <v>771</v>
      </c>
      <c r="O8666" s="171" t="s">
        <v>772</v>
      </c>
      <c r="P8666" s="171" t="s">
        <v>770</v>
      </c>
    </row>
    <row r="8667" spans="11:16">
      <c r="K8667" s="339">
        <v>54353</v>
      </c>
      <c r="L8667" s="171" t="s">
        <v>837</v>
      </c>
      <c r="N8667" s="171" t="s">
        <v>771</v>
      </c>
      <c r="O8667" s="171" t="s">
        <v>772</v>
      </c>
      <c r="P8667" s="171" t="s">
        <v>770</v>
      </c>
    </row>
    <row r="8668" spans="11:16">
      <c r="K8668" s="339">
        <v>54354</v>
      </c>
      <c r="L8668" s="171" t="s">
        <v>838</v>
      </c>
      <c r="N8668" s="171" t="s">
        <v>771</v>
      </c>
      <c r="O8668" s="171" t="s">
        <v>772</v>
      </c>
      <c r="P8668" s="171" t="s">
        <v>770</v>
      </c>
    </row>
    <row r="8669" spans="11:16">
      <c r="K8669" s="339">
        <v>54355</v>
      </c>
      <c r="L8669" s="171" t="s">
        <v>839</v>
      </c>
      <c r="N8669" s="171" t="s">
        <v>771</v>
      </c>
      <c r="O8669" s="171" t="s">
        <v>772</v>
      </c>
      <c r="P8669" s="171" t="s">
        <v>770</v>
      </c>
    </row>
    <row r="8670" spans="11:16">
      <c r="K8670" s="339">
        <v>54356</v>
      </c>
      <c r="L8670" s="171" t="s">
        <v>840</v>
      </c>
      <c r="N8670" s="171" t="s">
        <v>771</v>
      </c>
      <c r="O8670" s="171" t="s">
        <v>772</v>
      </c>
      <c r="P8670" s="171" t="s">
        <v>770</v>
      </c>
    </row>
    <row r="8671" spans="11:16">
      <c r="K8671" s="339">
        <v>54357</v>
      </c>
      <c r="L8671" s="171" t="s">
        <v>833</v>
      </c>
      <c r="N8671" s="171" t="s">
        <v>770</v>
      </c>
      <c r="O8671" s="171" t="s">
        <v>771</v>
      </c>
      <c r="P8671" s="171" t="s">
        <v>772</v>
      </c>
    </row>
    <row r="8672" spans="11:16">
      <c r="K8672" s="339">
        <v>54358</v>
      </c>
      <c r="L8672" s="171" t="s">
        <v>835</v>
      </c>
      <c r="N8672" s="171" t="s">
        <v>770</v>
      </c>
      <c r="O8672" s="171" t="s">
        <v>771</v>
      </c>
      <c r="P8672" s="171" t="s">
        <v>772</v>
      </c>
    </row>
    <row r="8673" spans="11:16">
      <c r="K8673" s="339">
        <v>54359</v>
      </c>
      <c r="L8673" s="171" t="s">
        <v>836</v>
      </c>
      <c r="N8673" s="171" t="s">
        <v>770</v>
      </c>
      <c r="O8673" s="171" t="s">
        <v>771</v>
      </c>
      <c r="P8673" s="171" t="s">
        <v>772</v>
      </c>
    </row>
    <row r="8674" spans="11:16">
      <c r="K8674" s="339">
        <v>54360</v>
      </c>
      <c r="L8674" s="171" t="s">
        <v>837</v>
      </c>
      <c r="N8674" s="171" t="s">
        <v>770</v>
      </c>
      <c r="O8674" s="171" t="s">
        <v>771</v>
      </c>
      <c r="P8674" s="171" t="s">
        <v>772</v>
      </c>
    </row>
    <row r="8675" spans="11:16">
      <c r="K8675" s="339">
        <v>54361</v>
      </c>
      <c r="L8675" s="171" t="s">
        <v>838</v>
      </c>
      <c r="N8675" s="171" t="s">
        <v>770</v>
      </c>
      <c r="O8675" s="171" t="s">
        <v>771</v>
      </c>
      <c r="P8675" s="171" t="s">
        <v>772</v>
      </c>
    </row>
    <row r="8676" spans="11:16">
      <c r="K8676" s="339">
        <v>54362</v>
      </c>
      <c r="L8676" s="171" t="s">
        <v>839</v>
      </c>
      <c r="N8676" s="171" t="s">
        <v>770</v>
      </c>
      <c r="O8676" s="171" t="s">
        <v>771</v>
      </c>
      <c r="P8676" s="171" t="s">
        <v>772</v>
      </c>
    </row>
    <row r="8677" spans="11:16">
      <c r="K8677" s="339">
        <v>54363</v>
      </c>
      <c r="L8677" s="171" t="s">
        <v>840</v>
      </c>
      <c r="N8677" s="171" t="s">
        <v>770</v>
      </c>
      <c r="O8677" s="171" t="s">
        <v>771</v>
      </c>
      <c r="P8677" s="171" t="s">
        <v>772</v>
      </c>
    </row>
    <row r="8678" spans="11:16">
      <c r="K8678" s="339">
        <v>54364</v>
      </c>
      <c r="L8678" s="171" t="s">
        <v>833</v>
      </c>
      <c r="N8678" s="171" t="s">
        <v>772</v>
      </c>
      <c r="O8678" s="171" t="s">
        <v>770</v>
      </c>
      <c r="P8678" s="171" t="s">
        <v>771</v>
      </c>
    </row>
    <row r="8679" spans="11:16">
      <c r="K8679" s="339">
        <v>54365</v>
      </c>
      <c r="L8679" s="171" t="s">
        <v>835</v>
      </c>
      <c r="N8679" s="171" t="s">
        <v>772</v>
      </c>
      <c r="O8679" s="171" t="s">
        <v>770</v>
      </c>
      <c r="P8679" s="171" t="s">
        <v>771</v>
      </c>
    </row>
    <row r="8680" spans="11:16">
      <c r="K8680" s="339">
        <v>54366</v>
      </c>
      <c r="L8680" s="171" t="s">
        <v>836</v>
      </c>
      <c r="N8680" s="171" t="s">
        <v>772</v>
      </c>
      <c r="O8680" s="171" t="s">
        <v>770</v>
      </c>
      <c r="P8680" s="171" t="s">
        <v>771</v>
      </c>
    </row>
    <row r="8681" spans="11:16">
      <c r="K8681" s="339">
        <v>54367</v>
      </c>
      <c r="L8681" s="171" t="s">
        <v>837</v>
      </c>
      <c r="N8681" s="171" t="s">
        <v>772</v>
      </c>
      <c r="O8681" s="171" t="s">
        <v>770</v>
      </c>
      <c r="P8681" s="171" t="s">
        <v>771</v>
      </c>
    </row>
    <row r="8682" spans="11:16">
      <c r="K8682" s="339">
        <v>54368</v>
      </c>
      <c r="L8682" s="171" t="s">
        <v>838</v>
      </c>
      <c r="N8682" s="171" t="s">
        <v>772</v>
      </c>
      <c r="O8682" s="171" t="s">
        <v>770</v>
      </c>
      <c r="P8682" s="171" t="s">
        <v>771</v>
      </c>
    </row>
    <row r="8683" spans="11:16">
      <c r="K8683" s="339">
        <v>54369</v>
      </c>
      <c r="L8683" s="171" t="s">
        <v>839</v>
      </c>
      <c r="N8683" s="171" t="s">
        <v>772</v>
      </c>
      <c r="O8683" s="171" t="s">
        <v>770</v>
      </c>
      <c r="P8683" s="171" t="s">
        <v>771</v>
      </c>
    </row>
    <row r="8684" spans="11:16">
      <c r="K8684" s="339">
        <v>54370</v>
      </c>
      <c r="L8684" s="171" t="s">
        <v>840</v>
      </c>
      <c r="N8684" s="171" t="s">
        <v>772</v>
      </c>
      <c r="O8684" s="171" t="s">
        <v>770</v>
      </c>
      <c r="P8684" s="171" t="s">
        <v>771</v>
      </c>
    </row>
    <row r="8685" spans="11:16">
      <c r="K8685" s="339">
        <v>54371</v>
      </c>
      <c r="L8685" s="171" t="s">
        <v>833</v>
      </c>
      <c r="N8685" s="171" t="s">
        <v>771</v>
      </c>
      <c r="O8685" s="171" t="s">
        <v>772</v>
      </c>
      <c r="P8685" s="171" t="s">
        <v>770</v>
      </c>
    </row>
    <row r="8686" spans="11:16">
      <c r="K8686" s="339">
        <v>54372</v>
      </c>
      <c r="L8686" s="171" t="s">
        <v>835</v>
      </c>
      <c r="N8686" s="171" t="s">
        <v>771</v>
      </c>
      <c r="O8686" s="171" t="s">
        <v>772</v>
      </c>
      <c r="P8686" s="171" t="s">
        <v>770</v>
      </c>
    </row>
    <row r="8687" spans="11:16">
      <c r="K8687" s="339">
        <v>54373</v>
      </c>
      <c r="L8687" s="171" t="s">
        <v>836</v>
      </c>
      <c r="N8687" s="171" t="s">
        <v>771</v>
      </c>
      <c r="O8687" s="171" t="s">
        <v>772</v>
      </c>
      <c r="P8687" s="171" t="s">
        <v>770</v>
      </c>
    </row>
    <row r="8688" spans="11:16">
      <c r="K8688" s="339">
        <v>54374</v>
      </c>
      <c r="L8688" s="171" t="s">
        <v>837</v>
      </c>
      <c r="N8688" s="171" t="s">
        <v>771</v>
      </c>
      <c r="O8688" s="171" t="s">
        <v>772</v>
      </c>
      <c r="P8688" s="171" t="s">
        <v>770</v>
      </c>
    </row>
    <row r="8689" spans="11:16">
      <c r="K8689" s="339">
        <v>54375</v>
      </c>
      <c r="L8689" s="171" t="s">
        <v>838</v>
      </c>
      <c r="N8689" s="171" t="s">
        <v>771</v>
      </c>
      <c r="O8689" s="171" t="s">
        <v>772</v>
      </c>
      <c r="P8689" s="171" t="s">
        <v>770</v>
      </c>
    </row>
    <row r="8690" spans="11:16">
      <c r="K8690" s="339">
        <v>54376</v>
      </c>
      <c r="L8690" s="171" t="s">
        <v>839</v>
      </c>
      <c r="N8690" s="171" t="s">
        <v>771</v>
      </c>
      <c r="O8690" s="171" t="s">
        <v>772</v>
      </c>
      <c r="P8690" s="171" t="s">
        <v>770</v>
      </c>
    </row>
    <row r="8691" spans="11:16">
      <c r="K8691" s="339">
        <v>54377</v>
      </c>
      <c r="L8691" s="171" t="s">
        <v>840</v>
      </c>
      <c r="N8691" s="171" t="s">
        <v>771</v>
      </c>
      <c r="O8691" s="171" t="s">
        <v>772</v>
      </c>
      <c r="P8691" s="171" t="s">
        <v>770</v>
      </c>
    </row>
    <row r="8692" spans="11:16">
      <c r="K8692" s="339">
        <v>54378</v>
      </c>
      <c r="L8692" s="171" t="s">
        <v>833</v>
      </c>
      <c r="N8692" s="171" t="s">
        <v>770</v>
      </c>
      <c r="O8692" s="171" t="s">
        <v>771</v>
      </c>
      <c r="P8692" s="171" t="s">
        <v>772</v>
      </c>
    </row>
    <row r="8693" spans="11:16">
      <c r="K8693" s="339">
        <v>54379</v>
      </c>
      <c r="L8693" s="171" t="s">
        <v>835</v>
      </c>
      <c r="N8693" s="171" t="s">
        <v>770</v>
      </c>
      <c r="O8693" s="171" t="s">
        <v>771</v>
      </c>
      <c r="P8693" s="171" t="s">
        <v>772</v>
      </c>
    </row>
    <row r="8694" spans="11:16">
      <c r="K8694" s="339">
        <v>54380</v>
      </c>
      <c r="L8694" s="171" t="s">
        <v>836</v>
      </c>
      <c r="N8694" s="171" t="s">
        <v>770</v>
      </c>
      <c r="O8694" s="171" t="s">
        <v>771</v>
      </c>
      <c r="P8694" s="171" t="s">
        <v>772</v>
      </c>
    </row>
    <row r="8695" spans="11:16">
      <c r="K8695" s="339">
        <v>54381</v>
      </c>
      <c r="L8695" s="171" t="s">
        <v>837</v>
      </c>
      <c r="N8695" s="171" t="s">
        <v>770</v>
      </c>
      <c r="O8695" s="171" t="s">
        <v>771</v>
      </c>
      <c r="P8695" s="171" t="s">
        <v>772</v>
      </c>
    </row>
    <row r="8696" spans="11:16">
      <c r="K8696" s="339">
        <v>54382</v>
      </c>
      <c r="L8696" s="171" t="s">
        <v>838</v>
      </c>
      <c r="N8696" s="171" t="s">
        <v>770</v>
      </c>
      <c r="O8696" s="171" t="s">
        <v>771</v>
      </c>
      <c r="P8696" s="171" t="s">
        <v>772</v>
      </c>
    </row>
    <row r="8697" spans="11:16">
      <c r="K8697" s="339">
        <v>54383</v>
      </c>
      <c r="L8697" s="171" t="s">
        <v>839</v>
      </c>
      <c r="N8697" s="171" t="s">
        <v>770</v>
      </c>
      <c r="O8697" s="171" t="s">
        <v>771</v>
      </c>
      <c r="P8697" s="171" t="s">
        <v>772</v>
      </c>
    </row>
    <row r="8698" spans="11:16">
      <c r="K8698" s="339">
        <v>54384</v>
      </c>
      <c r="L8698" s="171" t="s">
        <v>840</v>
      </c>
      <c r="N8698" s="171" t="s">
        <v>770</v>
      </c>
      <c r="O8698" s="171" t="s">
        <v>771</v>
      </c>
      <c r="P8698" s="171" t="s">
        <v>772</v>
      </c>
    </row>
    <row r="8699" spans="11:16">
      <c r="K8699" s="339">
        <v>54385</v>
      </c>
      <c r="L8699" s="171" t="s">
        <v>833</v>
      </c>
      <c r="N8699" s="171" t="s">
        <v>772</v>
      </c>
      <c r="O8699" s="171" t="s">
        <v>770</v>
      </c>
      <c r="P8699" s="171" t="s">
        <v>771</v>
      </c>
    </row>
    <row r="8700" spans="11:16">
      <c r="K8700" s="339">
        <v>54386</v>
      </c>
      <c r="L8700" s="171" t="s">
        <v>835</v>
      </c>
      <c r="N8700" s="171" t="s">
        <v>772</v>
      </c>
      <c r="O8700" s="171" t="s">
        <v>770</v>
      </c>
      <c r="P8700" s="171" t="s">
        <v>771</v>
      </c>
    </row>
    <row r="8701" spans="11:16">
      <c r="K8701" s="339">
        <v>54387</v>
      </c>
      <c r="L8701" s="171" t="s">
        <v>836</v>
      </c>
      <c r="N8701" s="171" t="s">
        <v>772</v>
      </c>
      <c r="O8701" s="171" t="s">
        <v>770</v>
      </c>
      <c r="P8701" s="171" t="s">
        <v>771</v>
      </c>
    </row>
    <row r="8702" spans="11:16">
      <c r="K8702" s="339">
        <v>54388</v>
      </c>
      <c r="L8702" s="171" t="s">
        <v>837</v>
      </c>
      <c r="N8702" s="171" t="s">
        <v>772</v>
      </c>
      <c r="O8702" s="171" t="s">
        <v>770</v>
      </c>
      <c r="P8702" s="171" t="s">
        <v>771</v>
      </c>
    </row>
    <row r="8703" spans="11:16">
      <c r="K8703" s="339">
        <v>54389</v>
      </c>
      <c r="L8703" s="171" t="s">
        <v>838</v>
      </c>
      <c r="N8703" s="171" t="s">
        <v>772</v>
      </c>
      <c r="O8703" s="171" t="s">
        <v>770</v>
      </c>
      <c r="P8703" s="171" t="s">
        <v>771</v>
      </c>
    </row>
    <row r="8704" spans="11:16">
      <c r="K8704" s="339">
        <v>54390</v>
      </c>
      <c r="L8704" s="171" t="s">
        <v>839</v>
      </c>
      <c r="N8704" s="171" t="s">
        <v>772</v>
      </c>
      <c r="O8704" s="171" t="s">
        <v>770</v>
      </c>
      <c r="P8704" s="171" t="s">
        <v>771</v>
      </c>
    </row>
    <row r="8705" spans="11:16">
      <c r="K8705" s="339">
        <v>54391</v>
      </c>
      <c r="L8705" s="171" t="s">
        <v>840</v>
      </c>
      <c r="N8705" s="171" t="s">
        <v>772</v>
      </c>
      <c r="O8705" s="171" t="s">
        <v>770</v>
      </c>
      <c r="P8705" s="171" t="s">
        <v>771</v>
      </c>
    </row>
    <row r="8706" spans="11:16">
      <c r="K8706" s="339">
        <v>54392</v>
      </c>
      <c r="L8706" s="171" t="s">
        <v>833</v>
      </c>
      <c r="N8706" s="171" t="s">
        <v>771</v>
      </c>
      <c r="O8706" s="171" t="s">
        <v>772</v>
      </c>
      <c r="P8706" s="171" t="s">
        <v>770</v>
      </c>
    </row>
    <row r="8707" spans="11:16">
      <c r="K8707" s="339">
        <v>54393</v>
      </c>
      <c r="L8707" s="171" t="s">
        <v>835</v>
      </c>
      <c r="N8707" s="171" t="s">
        <v>771</v>
      </c>
      <c r="O8707" s="171" t="s">
        <v>772</v>
      </c>
      <c r="P8707" s="171" t="s">
        <v>770</v>
      </c>
    </row>
    <row r="8708" spans="11:16">
      <c r="K8708" s="339">
        <v>54394</v>
      </c>
      <c r="L8708" s="171" t="s">
        <v>836</v>
      </c>
      <c r="N8708" s="171" t="s">
        <v>771</v>
      </c>
      <c r="O8708" s="171" t="s">
        <v>772</v>
      </c>
      <c r="P8708" s="171" t="s">
        <v>770</v>
      </c>
    </row>
    <row r="8709" spans="11:16">
      <c r="K8709" s="339">
        <v>54395</v>
      </c>
      <c r="L8709" s="171" t="s">
        <v>837</v>
      </c>
      <c r="N8709" s="171" t="s">
        <v>771</v>
      </c>
      <c r="O8709" s="171" t="s">
        <v>772</v>
      </c>
      <c r="P8709" s="171" t="s">
        <v>770</v>
      </c>
    </row>
    <row r="8710" spans="11:16">
      <c r="K8710" s="339">
        <v>54396</v>
      </c>
      <c r="L8710" s="171" t="s">
        <v>838</v>
      </c>
      <c r="N8710" s="171" t="s">
        <v>771</v>
      </c>
      <c r="O8710" s="171" t="s">
        <v>772</v>
      </c>
      <c r="P8710" s="171" t="s">
        <v>770</v>
      </c>
    </row>
    <row r="8711" spans="11:16">
      <c r="K8711" s="339">
        <v>54397</v>
      </c>
      <c r="L8711" s="171" t="s">
        <v>839</v>
      </c>
      <c r="N8711" s="171" t="s">
        <v>771</v>
      </c>
      <c r="O8711" s="171" t="s">
        <v>772</v>
      </c>
      <c r="P8711" s="171" t="s">
        <v>770</v>
      </c>
    </row>
    <row r="8712" spans="11:16">
      <c r="K8712" s="339">
        <v>54398</v>
      </c>
      <c r="L8712" s="171" t="s">
        <v>840</v>
      </c>
      <c r="N8712" s="171" t="s">
        <v>771</v>
      </c>
      <c r="O8712" s="171" t="s">
        <v>772</v>
      </c>
      <c r="P8712" s="171" t="s">
        <v>770</v>
      </c>
    </row>
    <row r="8713" spans="11:16">
      <c r="K8713" s="339">
        <v>54399</v>
      </c>
      <c r="L8713" s="171" t="s">
        <v>833</v>
      </c>
      <c r="N8713" s="171" t="s">
        <v>770</v>
      </c>
      <c r="O8713" s="171" t="s">
        <v>771</v>
      </c>
      <c r="P8713" s="171" t="s">
        <v>772</v>
      </c>
    </row>
    <row r="8714" spans="11:16">
      <c r="K8714" s="339">
        <v>54400</v>
      </c>
      <c r="L8714" s="171" t="s">
        <v>835</v>
      </c>
      <c r="N8714" s="171" t="s">
        <v>770</v>
      </c>
      <c r="O8714" s="171" t="s">
        <v>771</v>
      </c>
      <c r="P8714" s="171" t="s">
        <v>772</v>
      </c>
    </row>
    <row r="8715" spans="11:16">
      <c r="K8715" s="339">
        <v>54401</v>
      </c>
      <c r="L8715" s="171" t="s">
        <v>836</v>
      </c>
      <c r="N8715" s="171" t="s">
        <v>770</v>
      </c>
      <c r="O8715" s="171" t="s">
        <v>771</v>
      </c>
      <c r="P8715" s="171" t="s">
        <v>772</v>
      </c>
    </row>
    <row r="8716" spans="11:16">
      <c r="K8716" s="339">
        <v>54402</v>
      </c>
      <c r="L8716" s="171" t="s">
        <v>837</v>
      </c>
      <c r="N8716" s="171" t="s">
        <v>770</v>
      </c>
      <c r="O8716" s="171" t="s">
        <v>771</v>
      </c>
      <c r="P8716" s="171" t="s">
        <v>772</v>
      </c>
    </row>
    <row r="8717" spans="11:16">
      <c r="K8717" s="339">
        <v>54403</v>
      </c>
      <c r="L8717" s="171" t="s">
        <v>838</v>
      </c>
      <c r="N8717" s="171" t="s">
        <v>770</v>
      </c>
      <c r="O8717" s="171" t="s">
        <v>771</v>
      </c>
      <c r="P8717" s="171" t="s">
        <v>772</v>
      </c>
    </row>
    <row r="8718" spans="11:16">
      <c r="K8718" s="339">
        <v>54404</v>
      </c>
      <c r="L8718" s="171" t="s">
        <v>839</v>
      </c>
      <c r="N8718" s="171" t="s">
        <v>770</v>
      </c>
      <c r="O8718" s="171" t="s">
        <v>771</v>
      </c>
      <c r="P8718" s="171" t="s">
        <v>772</v>
      </c>
    </row>
    <row r="8719" spans="11:16">
      <c r="K8719" s="339">
        <v>54405</v>
      </c>
      <c r="L8719" s="171" t="s">
        <v>840</v>
      </c>
      <c r="N8719" s="171" t="s">
        <v>770</v>
      </c>
      <c r="O8719" s="171" t="s">
        <v>771</v>
      </c>
      <c r="P8719" s="171" t="s">
        <v>772</v>
      </c>
    </row>
    <row r="8720" spans="11:16">
      <c r="K8720" s="339">
        <v>54406</v>
      </c>
      <c r="L8720" s="171" t="s">
        <v>833</v>
      </c>
      <c r="N8720" s="171" t="s">
        <v>772</v>
      </c>
      <c r="O8720" s="171" t="s">
        <v>770</v>
      </c>
      <c r="P8720" s="171" t="s">
        <v>771</v>
      </c>
    </row>
    <row r="8721" spans="11:16">
      <c r="K8721" s="339">
        <v>54407</v>
      </c>
      <c r="L8721" s="171" t="s">
        <v>835</v>
      </c>
      <c r="N8721" s="171" t="s">
        <v>772</v>
      </c>
      <c r="O8721" s="171" t="s">
        <v>770</v>
      </c>
      <c r="P8721" s="171" t="s">
        <v>771</v>
      </c>
    </row>
    <row r="8722" spans="11:16">
      <c r="K8722" s="339">
        <v>54408</v>
      </c>
      <c r="L8722" s="171" t="s">
        <v>836</v>
      </c>
      <c r="N8722" s="171" t="s">
        <v>772</v>
      </c>
      <c r="O8722" s="171" t="s">
        <v>770</v>
      </c>
      <c r="P8722" s="171" t="s">
        <v>771</v>
      </c>
    </row>
    <row r="8723" spans="11:16">
      <c r="K8723" s="339">
        <v>54409</v>
      </c>
      <c r="L8723" s="171" t="s">
        <v>837</v>
      </c>
      <c r="N8723" s="171" t="s">
        <v>772</v>
      </c>
      <c r="O8723" s="171" t="s">
        <v>770</v>
      </c>
      <c r="P8723" s="171" t="s">
        <v>771</v>
      </c>
    </row>
    <row r="8724" spans="11:16">
      <c r="K8724" s="339">
        <v>54410</v>
      </c>
      <c r="L8724" s="171" t="s">
        <v>838</v>
      </c>
      <c r="N8724" s="171" t="s">
        <v>772</v>
      </c>
      <c r="O8724" s="171" t="s">
        <v>770</v>
      </c>
      <c r="P8724" s="171" t="s">
        <v>771</v>
      </c>
    </row>
    <row r="8725" spans="11:16">
      <c r="K8725" s="339">
        <v>54411</v>
      </c>
      <c r="L8725" s="171" t="s">
        <v>839</v>
      </c>
      <c r="N8725" s="171" t="s">
        <v>772</v>
      </c>
      <c r="O8725" s="171" t="s">
        <v>770</v>
      </c>
      <c r="P8725" s="171" t="s">
        <v>771</v>
      </c>
    </row>
    <row r="8726" spans="11:16">
      <c r="K8726" s="339">
        <v>54412</v>
      </c>
      <c r="L8726" s="171" t="s">
        <v>840</v>
      </c>
      <c r="N8726" s="171" t="s">
        <v>772</v>
      </c>
      <c r="O8726" s="171" t="s">
        <v>770</v>
      </c>
      <c r="P8726" s="171" t="s">
        <v>771</v>
      </c>
    </row>
    <row r="8727" spans="11:16">
      <c r="K8727" s="339">
        <v>54413</v>
      </c>
      <c r="L8727" s="171" t="s">
        <v>833</v>
      </c>
      <c r="N8727" s="171" t="s">
        <v>771</v>
      </c>
      <c r="O8727" s="171" t="s">
        <v>772</v>
      </c>
      <c r="P8727" s="171" t="s">
        <v>770</v>
      </c>
    </row>
    <row r="8728" spans="11:16">
      <c r="K8728" s="339">
        <v>54414</v>
      </c>
      <c r="L8728" s="171" t="s">
        <v>835</v>
      </c>
      <c r="N8728" s="171" t="s">
        <v>771</v>
      </c>
      <c r="O8728" s="171" t="s">
        <v>772</v>
      </c>
      <c r="P8728" s="171" t="s">
        <v>770</v>
      </c>
    </row>
    <row r="8729" spans="11:16">
      <c r="K8729" s="339">
        <v>54415</v>
      </c>
      <c r="L8729" s="171" t="s">
        <v>836</v>
      </c>
      <c r="N8729" s="171" t="s">
        <v>771</v>
      </c>
      <c r="O8729" s="171" t="s">
        <v>772</v>
      </c>
      <c r="P8729" s="171" t="s">
        <v>770</v>
      </c>
    </row>
    <row r="8730" spans="11:16">
      <c r="K8730" s="339">
        <v>54416</v>
      </c>
      <c r="L8730" s="171" t="s">
        <v>837</v>
      </c>
      <c r="N8730" s="171" t="s">
        <v>771</v>
      </c>
      <c r="O8730" s="171" t="s">
        <v>772</v>
      </c>
      <c r="P8730" s="171" t="s">
        <v>770</v>
      </c>
    </row>
    <row r="8731" spans="11:16">
      <c r="K8731" s="339">
        <v>54417</v>
      </c>
      <c r="L8731" s="171" t="s">
        <v>838</v>
      </c>
      <c r="N8731" s="171" t="s">
        <v>771</v>
      </c>
      <c r="O8731" s="171" t="s">
        <v>772</v>
      </c>
      <c r="P8731" s="171" t="s">
        <v>770</v>
      </c>
    </row>
    <row r="8732" spans="11:16">
      <c r="K8732" s="339">
        <v>54418</v>
      </c>
      <c r="L8732" s="171" t="s">
        <v>839</v>
      </c>
      <c r="N8732" s="171" t="s">
        <v>771</v>
      </c>
      <c r="O8732" s="171" t="s">
        <v>772</v>
      </c>
      <c r="P8732" s="171" t="s">
        <v>770</v>
      </c>
    </row>
    <row r="8733" spans="11:16">
      <c r="K8733" s="339">
        <v>54419</v>
      </c>
      <c r="L8733" s="171" t="s">
        <v>840</v>
      </c>
      <c r="N8733" s="171" t="s">
        <v>771</v>
      </c>
      <c r="O8733" s="171" t="s">
        <v>772</v>
      </c>
      <c r="P8733" s="171" t="s">
        <v>770</v>
      </c>
    </row>
    <row r="8734" spans="11:16">
      <c r="K8734" s="339">
        <v>54420</v>
      </c>
      <c r="L8734" s="171" t="s">
        <v>833</v>
      </c>
      <c r="N8734" s="171" t="s">
        <v>770</v>
      </c>
      <c r="O8734" s="171" t="s">
        <v>771</v>
      </c>
      <c r="P8734" s="171" t="s">
        <v>772</v>
      </c>
    </row>
    <row r="8735" spans="11:16">
      <c r="K8735" s="339">
        <v>54421</v>
      </c>
      <c r="L8735" s="171" t="s">
        <v>835</v>
      </c>
      <c r="N8735" s="171" t="s">
        <v>770</v>
      </c>
      <c r="O8735" s="171" t="s">
        <v>771</v>
      </c>
      <c r="P8735" s="171" t="s">
        <v>772</v>
      </c>
    </row>
    <row r="8736" spans="11:16">
      <c r="K8736" s="339">
        <v>54422</v>
      </c>
      <c r="L8736" s="171" t="s">
        <v>836</v>
      </c>
      <c r="N8736" s="171" t="s">
        <v>770</v>
      </c>
      <c r="O8736" s="171" t="s">
        <v>771</v>
      </c>
      <c r="P8736" s="171" t="s">
        <v>772</v>
      </c>
    </row>
    <row r="8737" spans="11:16">
      <c r="K8737" s="339">
        <v>54423</v>
      </c>
      <c r="L8737" s="171" t="s">
        <v>837</v>
      </c>
      <c r="N8737" s="171" t="s">
        <v>770</v>
      </c>
      <c r="O8737" s="171" t="s">
        <v>771</v>
      </c>
      <c r="P8737" s="171" t="s">
        <v>772</v>
      </c>
    </row>
    <row r="8738" spans="11:16">
      <c r="K8738" s="339">
        <v>54424</v>
      </c>
      <c r="L8738" s="171" t="s">
        <v>838</v>
      </c>
      <c r="N8738" s="171" t="s">
        <v>770</v>
      </c>
      <c r="O8738" s="171" t="s">
        <v>771</v>
      </c>
      <c r="P8738" s="171" t="s">
        <v>772</v>
      </c>
    </row>
    <row r="8739" spans="11:16">
      <c r="K8739" s="339">
        <v>54425</v>
      </c>
      <c r="L8739" s="171" t="s">
        <v>839</v>
      </c>
      <c r="N8739" s="171" t="s">
        <v>770</v>
      </c>
      <c r="O8739" s="171" t="s">
        <v>771</v>
      </c>
      <c r="P8739" s="171" t="s">
        <v>772</v>
      </c>
    </row>
    <row r="8740" spans="11:16">
      <c r="K8740" s="339">
        <v>54426</v>
      </c>
      <c r="L8740" s="171" t="s">
        <v>840</v>
      </c>
      <c r="N8740" s="171" t="s">
        <v>770</v>
      </c>
      <c r="O8740" s="171" t="s">
        <v>771</v>
      </c>
      <c r="P8740" s="171" t="s">
        <v>772</v>
      </c>
    </row>
    <row r="8741" spans="11:16">
      <c r="K8741" s="339">
        <v>54427</v>
      </c>
      <c r="L8741" s="171" t="s">
        <v>833</v>
      </c>
      <c r="N8741" s="171" t="s">
        <v>772</v>
      </c>
      <c r="O8741" s="171" t="s">
        <v>770</v>
      </c>
      <c r="P8741" s="171" t="s">
        <v>771</v>
      </c>
    </row>
    <row r="8742" spans="11:16">
      <c r="K8742" s="339">
        <v>54428</v>
      </c>
      <c r="L8742" s="171" t="s">
        <v>835</v>
      </c>
      <c r="N8742" s="171" t="s">
        <v>772</v>
      </c>
      <c r="O8742" s="171" t="s">
        <v>770</v>
      </c>
      <c r="P8742" s="171" t="s">
        <v>771</v>
      </c>
    </row>
    <row r="8743" spans="11:16">
      <c r="K8743" s="339">
        <v>54429</v>
      </c>
      <c r="L8743" s="171" t="s">
        <v>836</v>
      </c>
      <c r="N8743" s="171" t="s">
        <v>772</v>
      </c>
      <c r="O8743" s="171" t="s">
        <v>770</v>
      </c>
      <c r="P8743" s="171" t="s">
        <v>771</v>
      </c>
    </row>
    <row r="8744" spans="11:16">
      <c r="K8744" s="339">
        <v>54430</v>
      </c>
      <c r="L8744" s="171" t="s">
        <v>837</v>
      </c>
      <c r="N8744" s="171" t="s">
        <v>772</v>
      </c>
      <c r="O8744" s="171" t="s">
        <v>770</v>
      </c>
      <c r="P8744" s="171" t="s">
        <v>771</v>
      </c>
    </row>
    <row r="8745" spans="11:16">
      <c r="K8745" s="339">
        <v>54431</v>
      </c>
      <c r="L8745" s="171" t="s">
        <v>838</v>
      </c>
      <c r="N8745" s="171" t="s">
        <v>772</v>
      </c>
      <c r="O8745" s="171" t="s">
        <v>770</v>
      </c>
      <c r="P8745" s="171" t="s">
        <v>771</v>
      </c>
    </row>
    <row r="8746" spans="11:16">
      <c r="K8746" s="339">
        <v>54432</v>
      </c>
      <c r="L8746" s="171" t="s">
        <v>839</v>
      </c>
      <c r="N8746" s="171" t="s">
        <v>772</v>
      </c>
      <c r="O8746" s="171" t="s">
        <v>770</v>
      </c>
      <c r="P8746" s="171" t="s">
        <v>771</v>
      </c>
    </row>
    <row r="8747" spans="11:16">
      <c r="K8747" s="339">
        <v>54433</v>
      </c>
      <c r="L8747" s="171" t="s">
        <v>840</v>
      </c>
      <c r="N8747" s="171" t="s">
        <v>772</v>
      </c>
      <c r="O8747" s="171" t="s">
        <v>770</v>
      </c>
      <c r="P8747" s="171" t="s">
        <v>771</v>
      </c>
    </row>
    <row r="8748" spans="11:16">
      <c r="K8748" s="339">
        <v>54434</v>
      </c>
      <c r="L8748" s="171" t="s">
        <v>833</v>
      </c>
      <c r="N8748" s="171" t="s">
        <v>771</v>
      </c>
      <c r="O8748" s="171" t="s">
        <v>772</v>
      </c>
      <c r="P8748" s="171" t="s">
        <v>770</v>
      </c>
    </row>
    <row r="8749" spans="11:16">
      <c r="K8749" s="339">
        <v>54435</v>
      </c>
      <c r="L8749" s="171" t="s">
        <v>835</v>
      </c>
      <c r="N8749" s="171" t="s">
        <v>771</v>
      </c>
      <c r="O8749" s="171" t="s">
        <v>772</v>
      </c>
      <c r="P8749" s="171" t="s">
        <v>770</v>
      </c>
    </row>
    <row r="8750" spans="11:16">
      <c r="K8750" s="339">
        <v>54436</v>
      </c>
      <c r="L8750" s="171" t="s">
        <v>836</v>
      </c>
      <c r="N8750" s="171" t="s">
        <v>771</v>
      </c>
      <c r="O8750" s="171" t="s">
        <v>772</v>
      </c>
      <c r="P8750" s="171" t="s">
        <v>770</v>
      </c>
    </row>
    <row r="8751" spans="11:16">
      <c r="K8751" s="339">
        <v>54437</v>
      </c>
      <c r="L8751" s="171" t="s">
        <v>837</v>
      </c>
      <c r="N8751" s="171" t="s">
        <v>771</v>
      </c>
      <c r="O8751" s="171" t="s">
        <v>772</v>
      </c>
      <c r="P8751" s="171" t="s">
        <v>770</v>
      </c>
    </row>
    <row r="8752" spans="11:16">
      <c r="K8752" s="339">
        <v>54438</v>
      </c>
      <c r="L8752" s="171" t="s">
        <v>838</v>
      </c>
      <c r="N8752" s="171" t="s">
        <v>771</v>
      </c>
      <c r="O8752" s="171" t="s">
        <v>772</v>
      </c>
      <c r="P8752" s="171" t="s">
        <v>770</v>
      </c>
    </row>
    <row r="8753" spans="11:16">
      <c r="K8753" s="339">
        <v>54439</v>
      </c>
      <c r="L8753" s="171" t="s">
        <v>839</v>
      </c>
      <c r="N8753" s="171" t="s">
        <v>771</v>
      </c>
      <c r="O8753" s="171" t="s">
        <v>772</v>
      </c>
      <c r="P8753" s="171" t="s">
        <v>770</v>
      </c>
    </row>
    <row r="8754" spans="11:16">
      <c r="K8754" s="339">
        <v>54440</v>
      </c>
      <c r="L8754" s="171" t="s">
        <v>840</v>
      </c>
      <c r="N8754" s="171" t="s">
        <v>771</v>
      </c>
      <c r="O8754" s="171" t="s">
        <v>772</v>
      </c>
      <c r="P8754" s="171" t="s">
        <v>770</v>
      </c>
    </row>
    <row r="8755" spans="11:16">
      <c r="K8755" s="339">
        <v>54441</v>
      </c>
      <c r="L8755" s="171" t="s">
        <v>833</v>
      </c>
      <c r="N8755" s="171" t="s">
        <v>770</v>
      </c>
      <c r="O8755" s="171" t="s">
        <v>771</v>
      </c>
      <c r="P8755" s="171" t="s">
        <v>772</v>
      </c>
    </row>
    <row r="8756" spans="11:16">
      <c r="K8756" s="339">
        <v>54442</v>
      </c>
      <c r="L8756" s="171" t="s">
        <v>835</v>
      </c>
      <c r="N8756" s="171" t="s">
        <v>770</v>
      </c>
      <c r="O8756" s="171" t="s">
        <v>771</v>
      </c>
      <c r="P8756" s="171" t="s">
        <v>772</v>
      </c>
    </row>
    <row r="8757" spans="11:16">
      <c r="K8757" s="339">
        <v>54443</v>
      </c>
      <c r="L8757" s="171" t="s">
        <v>836</v>
      </c>
      <c r="N8757" s="171" t="s">
        <v>770</v>
      </c>
      <c r="O8757" s="171" t="s">
        <v>771</v>
      </c>
      <c r="P8757" s="171" t="s">
        <v>772</v>
      </c>
    </row>
    <row r="8758" spans="11:16">
      <c r="K8758" s="339">
        <v>54444</v>
      </c>
      <c r="L8758" s="171" t="s">
        <v>837</v>
      </c>
      <c r="N8758" s="171" t="s">
        <v>770</v>
      </c>
      <c r="O8758" s="171" t="s">
        <v>771</v>
      </c>
      <c r="P8758" s="171" t="s">
        <v>772</v>
      </c>
    </row>
    <row r="8759" spans="11:16">
      <c r="K8759" s="339">
        <v>54445</v>
      </c>
      <c r="L8759" s="171" t="s">
        <v>838</v>
      </c>
      <c r="N8759" s="171" t="s">
        <v>770</v>
      </c>
      <c r="O8759" s="171" t="s">
        <v>771</v>
      </c>
      <c r="P8759" s="171" t="s">
        <v>772</v>
      </c>
    </row>
    <row r="8760" spans="11:16">
      <c r="K8760" s="339">
        <v>54446</v>
      </c>
      <c r="L8760" s="171" t="s">
        <v>839</v>
      </c>
      <c r="N8760" s="171" t="s">
        <v>770</v>
      </c>
      <c r="O8760" s="171" t="s">
        <v>771</v>
      </c>
      <c r="P8760" s="171" t="s">
        <v>772</v>
      </c>
    </row>
    <row r="8761" spans="11:16">
      <c r="K8761" s="339">
        <v>54447</v>
      </c>
      <c r="L8761" s="171" t="s">
        <v>840</v>
      </c>
      <c r="N8761" s="171" t="s">
        <v>770</v>
      </c>
      <c r="O8761" s="171" t="s">
        <v>771</v>
      </c>
      <c r="P8761" s="171" t="s">
        <v>772</v>
      </c>
    </row>
    <row r="8762" spans="11:16">
      <c r="K8762" s="339">
        <v>54448</v>
      </c>
      <c r="L8762" s="171" t="s">
        <v>833</v>
      </c>
      <c r="N8762" s="171" t="s">
        <v>772</v>
      </c>
      <c r="O8762" s="171" t="s">
        <v>770</v>
      </c>
      <c r="P8762" s="171" t="s">
        <v>771</v>
      </c>
    </row>
    <row r="8763" spans="11:16">
      <c r="K8763" s="339">
        <v>54449</v>
      </c>
      <c r="L8763" s="171" t="s">
        <v>835</v>
      </c>
      <c r="N8763" s="171" t="s">
        <v>772</v>
      </c>
      <c r="O8763" s="171" t="s">
        <v>770</v>
      </c>
      <c r="P8763" s="171" t="s">
        <v>771</v>
      </c>
    </row>
    <row r="8764" spans="11:16">
      <c r="K8764" s="339">
        <v>54450</v>
      </c>
      <c r="L8764" s="171" t="s">
        <v>836</v>
      </c>
      <c r="N8764" s="171" t="s">
        <v>772</v>
      </c>
      <c r="O8764" s="171" t="s">
        <v>770</v>
      </c>
      <c r="P8764" s="171" t="s">
        <v>771</v>
      </c>
    </row>
    <row r="8765" spans="11:16">
      <c r="K8765" s="339">
        <v>54451</v>
      </c>
      <c r="L8765" s="171" t="s">
        <v>837</v>
      </c>
      <c r="N8765" s="171" t="s">
        <v>772</v>
      </c>
      <c r="O8765" s="171" t="s">
        <v>770</v>
      </c>
      <c r="P8765" s="171" t="s">
        <v>771</v>
      </c>
    </row>
    <row r="8766" spans="11:16">
      <c r="K8766" s="339">
        <v>54452</v>
      </c>
      <c r="L8766" s="171" t="s">
        <v>838</v>
      </c>
      <c r="N8766" s="171" t="s">
        <v>772</v>
      </c>
      <c r="O8766" s="171" t="s">
        <v>770</v>
      </c>
      <c r="P8766" s="171" t="s">
        <v>771</v>
      </c>
    </row>
    <row r="8767" spans="11:16">
      <c r="K8767" s="339">
        <v>54453</v>
      </c>
      <c r="L8767" s="171" t="s">
        <v>839</v>
      </c>
      <c r="N8767" s="171" t="s">
        <v>772</v>
      </c>
      <c r="O8767" s="171" t="s">
        <v>770</v>
      </c>
      <c r="P8767" s="171" t="s">
        <v>771</v>
      </c>
    </row>
    <row r="8768" spans="11:16">
      <c r="K8768" s="339">
        <v>54454</v>
      </c>
      <c r="L8768" s="171" t="s">
        <v>840</v>
      </c>
      <c r="N8768" s="171" t="s">
        <v>772</v>
      </c>
      <c r="O8768" s="171" t="s">
        <v>770</v>
      </c>
      <c r="P8768" s="171" t="s">
        <v>771</v>
      </c>
    </row>
    <row r="8769" spans="11:16">
      <c r="K8769" s="339">
        <v>54455</v>
      </c>
      <c r="L8769" s="171" t="s">
        <v>833</v>
      </c>
      <c r="N8769" s="171" t="s">
        <v>771</v>
      </c>
      <c r="O8769" s="171" t="s">
        <v>772</v>
      </c>
      <c r="P8769" s="171" t="s">
        <v>770</v>
      </c>
    </row>
    <row r="8770" spans="11:16">
      <c r="K8770" s="339">
        <v>54456</v>
      </c>
      <c r="L8770" s="171" t="s">
        <v>835</v>
      </c>
      <c r="N8770" s="171" t="s">
        <v>771</v>
      </c>
      <c r="O8770" s="171" t="s">
        <v>772</v>
      </c>
      <c r="P8770" s="171" t="s">
        <v>770</v>
      </c>
    </row>
    <row r="8771" spans="11:16">
      <c r="K8771" s="339">
        <v>54457</v>
      </c>
      <c r="L8771" s="171" t="s">
        <v>836</v>
      </c>
      <c r="N8771" s="171" t="s">
        <v>771</v>
      </c>
      <c r="O8771" s="171" t="s">
        <v>772</v>
      </c>
      <c r="P8771" s="171" t="s">
        <v>770</v>
      </c>
    </row>
    <row r="8772" spans="11:16">
      <c r="K8772" s="339">
        <v>54458</v>
      </c>
      <c r="L8772" s="171" t="s">
        <v>837</v>
      </c>
      <c r="N8772" s="171" t="s">
        <v>771</v>
      </c>
      <c r="O8772" s="171" t="s">
        <v>772</v>
      </c>
      <c r="P8772" s="171" t="s">
        <v>770</v>
      </c>
    </row>
    <row r="8773" spans="11:16">
      <c r="K8773" s="339">
        <v>54459</v>
      </c>
      <c r="L8773" s="171" t="s">
        <v>838</v>
      </c>
      <c r="N8773" s="171" t="s">
        <v>771</v>
      </c>
      <c r="O8773" s="171" t="s">
        <v>772</v>
      </c>
      <c r="P8773" s="171" t="s">
        <v>770</v>
      </c>
    </row>
    <row r="8774" spans="11:16">
      <c r="K8774" s="339">
        <v>54460</v>
      </c>
      <c r="L8774" s="171" t="s">
        <v>839</v>
      </c>
      <c r="N8774" s="171" t="s">
        <v>771</v>
      </c>
      <c r="O8774" s="171" t="s">
        <v>772</v>
      </c>
      <c r="P8774" s="171" t="s">
        <v>770</v>
      </c>
    </row>
    <row r="8775" spans="11:16">
      <c r="K8775" s="339">
        <v>54461</v>
      </c>
      <c r="L8775" s="171" t="s">
        <v>840</v>
      </c>
      <c r="N8775" s="171" t="s">
        <v>771</v>
      </c>
      <c r="O8775" s="171" t="s">
        <v>772</v>
      </c>
      <c r="P8775" s="171" t="s">
        <v>770</v>
      </c>
    </row>
    <row r="8776" spans="11:16">
      <c r="K8776" s="339">
        <v>54462</v>
      </c>
      <c r="L8776" s="171" t="s">
        <v>833</v>
      </c>
      <c r="N8776" s="171" t="s">
        <v>770</v>
      </c>
      <c r="O8776" s="171" t="s">
        <v>771</v>
      </c>
      <c r="P8776" s="171" t="s">
        <v>772</v>
      </c>
    </row>
    <row r="8777" spans="11:16">
      <c r="K8777" s="339">
        <v>54463</v>
      </c>
      <c r="L8777" s="171" t="s">
        <v>835</v>
      </c>
      <c r="N8777" s="171" t="s">
        <v>770</v>
      </c>
      <c r="O8777" s="171" t="s">
        <v>771</v>
      </c>
      <c r="P8777" s="171" t="s">
        <v>772</v>
      </c>
    </row>
    <row r="8778" spans="11:16">
      <c r="K8778" s="339">
        <v>54464</v>
      </c>
      <c r="L8778" s="171" t="s">
        <v>836</v>
      </c>
      <c r="N8778" s="171" t="s">
        <v>770</v>
      </c>
      <c r="O8778" s="171" t="s">
        <v>771</v>
      </c>
      <c r="P8778" s="171" t="s">
        <v>772</v>
      </c>
    </row>
    <row r="8779" spans="11:16">
      <c r="K8779" s="339">
        <v>54465</v>
      </c>
      <c r="L8779" s="171" t="s">
        <v>837</v>
      </c>
      <c r="N8779" s="171" t="s">
        <v>770</v>
      </c>
      <c r="O8779" s="171" t="s">
        <v>771</v>
      </c>
      <c r="P8779" s="171" t="s">
        <v>772</v>
      </c>
    </row>
    <row r="8780" spans="11:16">
      <c r="K8780" s="339">
        <v>54466</v>
      </c>
      <c r="L8780" s="171" t="s">
        <v>838</v>
      </c>
      <c r="N8780" s="171" t="s">
        <v>770</v>
      </c>
      <c r="O8780" s="171" t="s">
        <v>771</v>
      </c>
      <c r="P8780" s="171" t="s">
        <v>772</v>
      </c>
    </row>
    <row r="8781" spans="11:16">
      <c r="K8781" s="339">
        <v>54467</v>
      </c>
      <c r="L8781" s="171" t="s">
        <v>839</v>
      </c>
      <c r="N8781" s="171" t="s">
        <v>770</v>
      </c>
      <c r="O8781" s="171" t="s">
        <v>771</v>
      </c>
      <c r="P8781" s="171" t="s">
        <v>772</v>
      </c>
    </row>
    <row r="8782" spans="11:16">
      <c r="K8782" s="339">
        <v>54468</v>
      </c>
      <c r="L8782" s="171" t="s">
        <v>840</v>
      </c>
      <c r="N8782" s="171" t="s">
        <v>770</v>
      </c>
      <c r="O8782" s="171" t="s">
        <v>771</v>
      </c>
      <c r="P8782" s="171" t="s">
        <v>772</v>
      </c>
    </row>
    <row r="8783" spans="11:16">
      <c r="K8783" s="339">
        <v>54469</v>
      </c>
      <c r="L8783" s="171" t="s">
        <v>833</v>
      </c>
      <c r="N8783" s="171" t="s">
        <v>772</v>
      </c>
      <c r="O8783" s="171" t="s">
        <v>770</v>
      </c>
      <c r="P8783" s="171" t="s">
        <v>771</v>
      </c>
    </row>
    <row r="8784" spans="11:16">
      <c r="K8784" s="339">
        <v>54470</v>
      </c>
      <c r="L8784" s="171" t="s">
        <v>835</v>
      </c>
      <c r="N8784" s="171" t="s">
        <v>772</v>
      </c>
      <c r="O8784" s="171" t="s">
        <v>770</v>
      </c>
      <c r="P8784" s="171" t="s">
        <v>771</v>
      </c>
    </row>
    <row r="8785" spans="11:16">
      <c r="K8785" s="339">
        <v>54471</v>
      </c>
      <c r="L8785" s="171" t="s">
        <v>836</v>
      </c>
      <c r="N8785" s="171" t="s">
        <v>772</v>
      </c>
      <c r="O8785" s="171" t="s">
        <v>770</v>
      </c>
      <c r="P8785" s="171" t="s">
        <v>771</v>
      </c>
    </row>
    <row r="8786" spans="11:16">
      <c r="K8786" s="339">
        <v>54472</v>
      </c>
      <c r="L8786" s="171" t="s">
        <v>837</v>
      </c>
      <c r="N8786" s="171" t="s">
        <v>772</v>
      </c>
      <c r="O8786" s="171" t="s">
        <v>770</v>
      </c>
      <c r="P8786" s="171" t="s">
        <v>771</v>
      </c>
    </row>
    <row r="8787" spans="11:16">
      <c r="K8787" s="339">
        <v>54473</v>
      </c>
      <c r="L8787" s="171" t="s">
        <v>838</v>
      </c>
      <c r="N8787" s="171" t="s">
        <v>772</v>
      </c>
      <c r="O8787" s="171" t="s">
        <v>770</v>
      </c>
      <c r="P8787" s="171" t="s">
        <v>771</v>
      </c>
    </row>
    <row r="8788" spans="11:16">
      <c r="K8788" s="339">
        <v>54474</v>
      </c>
      <c r="L8788" s="171" t="s">
        <v>839</v>
      </c>
      <c r="N8788" s="171" t="s">
        <v>772</v>
      </c>
      <c r="O8788" s="171" t="s">
        <v>770</v>
      </c>
      <c r="P8788" s="171" t="s">
        <v>771</v>
      </c>
    </row>
    <row r="8789" spans="11:16">
      <c r="K8789" s="339">
        <v>54475</v>
      </c>
      <c r="L8789" s="171" t="s">
        <v>840</v>
      </c>
      <c r="N8789" s="171" t="s">
        <v>772</v>
      </c>
      <c r="O8789" s="171" t="s">
        <v>770</v>
      </c>
      <c r="P8789" s="171" t="s">
        <v>771</v>
      </c>
    </row>
    <row r="8790" spans="11:16">
      <c r="K8790" s="339">
        <v>54476</v>
      </c>
      <c r="L8790" s="171" t="s">
        <v>833</v>
      </c>
      <c r="N8790" s="171" t="s">
        <v>771</v>
      </c>
      <c r="O8790" s="171" t="s">
        <v>772</v>
      </c>
      <c r="P8790" s="171" t="s">
        <v>770</v>
      </c>
    </row>
    <row r="8791" spans="11:16">
      <c r="K8791" s="339">
        <v>54477</v>
      </c>
      <c r="L8791" s="171" t="s">
        <v>835</v>
      </c>
      <c r="N8791" s="171" t="s">
        <v>771</v>
      </c>
      <c r="O8791" s="171" t="s">
        <v>772</v>
      </c>
      <c r="P8791" s="171" t="s">
        <v>770</v>
      </c>
    </row>
    <row r="8792" spans="11:16">
      <c r="K8792" s="339">
        <v>54478</v>
      </c>
      <c r="L8792" s="171" t="s">
        <v>836</v>
      </c>
      <c r="N8792" s="171" t="s">
        <v>771</v>
      </c>
      <c r="O8792" s="171" t="s">
        <v>772</v>
      </c>
      <c r="P8792" s="171" t="s">
        <v>770</v>
      </c>
    </row>
    <row r="8793" spans="11:16">
      <c r="K8793" s="339">
        <v>54479</v>
      </c>
      <c r="L8793" s="171" t="s">
        <v>837</v>
      </c>
      <c r="N8793" s="171" t="s">
        <v>771</v>
      </c>
      <c r="O8793" s="171" t="s">
        <v>772</v>
      </c>
      <c r="P8793" s="171" t="s">
        <v>770</v>
      </c>
    </row>
    <row r="8794" spans="11:16">
      <c r="K8794" s="339">
        <v>54480</v>
      </c>
      <c r="L8794" s="171" t="s">
        <v>838</v>
      </c>
      <c r="N8794" s="171" t="s">
        <v>771</v>
      </c>
      <c r="O8794" s="171" t="s">
        <v>772</v>
      </c>
      <c r="P8794" s="171" t="s">
        <v>770</v>
      </c>
    </row>
    <row r="8795" spans="11:16">
      <c r="K8795" s="339">
        <v>54481</v>
      </c>
      <c r="L8795" s="171" t="s">
        <v>839</v>
      </c>
      <c r="N8795" s="171" t="s">
        <v>771</v>
      </c>
      <c r="O8795" s="171" t="s">
        <v>772</v>
      </c>
      <c r="P8795" s="171" t="s">
        <v>770</v>
      </c>
    </row>
    <row r="8796" spans="11:16">
      <c r="K8796" s="339">
        <v>54482</v>
      </c>
      <c r="L8796" s="171" t="s">
        <v>840</v>
      </c>
      <c r="N8796" s="171" t="s">
        <v>771</v>
      </c>
      <c r="O8796" s="171" t="s">
        <v>772</v>
      </c>
      <c r="P8796" s="171" t="s">
        <v>770</v>
      </c>
    </row>
    <row r="8797" spans="11:16">
      <c r="K8797" s="339">
        <v>54483</v>
      </c>
      <c r="L8797" s="171" t="s">
        <v>833</v>
      </c>
      <c r="N8797" s="171" t="s">
        <v>770</v>
      </c>
      <c r="O8797" s="171" t="s">
        <v>771</v>
      </c>
      <c r="P8797" s="171" t="s">
        <v>772</v>
      </c>
    </row>
    <row r="8798" spans="11:16">
      <c r="K8798" s="339">
        <v>54484</v>
      </c>
      <c r="L8798" s="171" t="s">
        <v>835</v>
      </c>
      <c r="N8798" s="171" t="s">
        <v>770</v>
      </c>
      <c r="O8798" s="171" t="s">
        <v>771</v>
      </c>
      <c r="P8798" s="171" t="s">
        <v>772</v>
      </c>
    </row>
    <row r="8799" spans="11:16">
      <c r="K8799" s="339">
        <v>54485</v>
      </c>
      <c r="L8799" s="171" t="s">
        <v>836</v>
      </c>
      <c r="N8799" s="171" t="s">
        <v>770</v>
      </c>
      <c r="O8799" s="171" t="s">
        <v>771</v>
      </c>
      <c r="P8799" s="171" t="s">
        <v>772</v>
      </c>
    </row>
    <row r="8800" spans="11:16">
      <c r="K8800" s="339">
        <v>54486</v>
      </c>
      <c r="L8800" s="171" t="s">
        <v>837</v>
      </c>
      <c r="N8800" s="171" t="s">
        <v>770</v>
      </c>
      <c r="O8800" s="171" t="s">
        <v>771</v>
      </c>
      <c r="P8800" s="171" t="s">
        <v>772</v>
      </c>
    </row>
    <row r="8801" spans="11:16">
      <c r="K8801" s="339">
        <v>54487</v>
      </c>
      <c r="L8801" s="171" t="s">
        <v>838</v>
      </c>
      <c r="N8801" s="171" t="s">
        <v>770</v>
      </c>
      <c r="O8801" s="171" t="s">
        <v>771</v>
      </c>
      <c r="P8801" s="171" t="s">
        <v>772</v>
      </c>
    </row>
    <row r="8802" spans="11:16">
      <c r="K8802" s="339">
        <v>54488</v>
      </c>
      <c r="L8802" s="171" t="s">
        <v>839</v>
      </c>
      <c r="N8802" s="171" t="s">
        <v>770</v>
      </c>
      <c r="O8802" s="171" t="s">
        <v>771</v>
      </c>
      <c r="P8802" s="171" t="s">
        <v>772</v>
      </c>
    </row>
    <row r="8803" spans="11:16">
      <c r="K8803" s="339">
        <v>54489</v>
      </c>
      <c r="L8803" s="171" t="s">
        <v>840</v>
      </c>
      <c r="N8803" s="171" t="s">
        <v>770</v>
      </c>
      <c r="O8803" s="171" t="s">
        <v>771</v>
      </c>
      <c r="P8803" s="171" t="s">
        <v>772</v>
      </c>
    </row>
    <row r="8804" spans="11:16">
      <c r="K8804" s="339">
        <v>54490</v>
      </c>
      <c r="L8804" s="171" t="s">
        <v>833</v>
      </c>
      <c r="N8804" s="171" t="s">
        <v>772</v>
      </c>
      <c r="O8804" s="171" t="s">
        <v>770</v>
      </c>
      <c r="P8804" s="171" t="s">
        <v>771</v>
      </c>
    </row>
    <row r="8805" spans="11:16">
      <c r="K8805" s="339">
        <v>54491</v>
      </c>
      <c r="L8805" s="171" t="s">
        <v>835</v>
      </c>
      <c r="N8805" s="171" t="s">
        <v>772</v>
      </c>
      <c r="O8805" s="171" t="s">
        <v>770</v>
      </c>
      <c r="P8805" s="171" t="s">
        <v>771</v>
      </c>
    </row>
    <row r="8806" spans="11:16">
      <c r="K8806" s="339">
        <v>54492</v>
      </c>
      <c r="L8806" s="171" t="s">
        <v>836</v>
      </c>
      <c r="N8806" s="171" t="s">
        <v>772</v>
      </c>
      <c r="O8806" s="171" t="s">
        <v>770</v>
      </c>
      <c r="P8806" s="171" t="s">
        <v>771</v>
      </c>
    </row>
    <row r="8807" spans="11:16">
      <c r="K8807" s="339">
        <v>54493</v>
      </c>
      <c r="L8807" s="171" t="s">
        <v>837</v>
      </c>
      <c r="N8807" s="171" t="s">
        <v>772</v>
      </c>
      <c r="O8807" s="171" t="s">
        <v>770</v>
      </c>
      <c r="P8807" s="171" t="s">
        <v>771</v>
      </c>
    </row>
    <row r="8808" spans="11:16">
      <c r="K8808" s="339">
        <v>54494</v>
      </c>
      <c r="L8808" s="171" t="s">
        <v>838</v>
      </c>
      <c r="N8808" s="171" t="s">
        <v>772</v>
      </c>
      <c r="O8808" s="171" t="s">
        <v>770</v>
      </c>
      <c r="P8808" s="171" t="s">
        <v>771</v>
      </c>
    </row>
    <row r="8809" spans="11:16">
      <c r="K8809" s="339">
        <v>54495</v>
      </c>
      <c r="L8809" s="171" t="s">
        <v>839</v>
      </c>
      <c r="N8809" s="171" t="s">
        <v>772</v>
      </c>
      <c r="O8809" s="171" t="s">
        <v>770</v>
      </c>
      <c r="P8809" s="171" t="s">
        <v>771</v>
      </c>
    </row>
    <row r="8810" spans="11:16">
      <c r="K8810" s="339">
        <v>54496</v>
      </c>
      <c r="L8810" s="171" t="s">
        <v>840</v>
      </c>
      <c r="N8810" s="171" t="s">
        <v>772</v>
      </c>
      <c r="O8810" s="171" t="s">
        <v>770</v>
      </c>
      <c r="P8810" s="171" t="s">
        <v>771</v>
      </c>
    </row>
    <row r="8811" spans="11:16">
      <c r="K8811" s="339">
        <v>54497</v>
      </c>
      <c r="L8811" s="171" t="s">
        <v>833</v>
      </c>
      <c r="N8811" s="171" t="s">
        <v>771</v>
      </c>
      <c r="O8811" s="171" t="s">
        <v>772</v>
      </c>
      <c r="P8811" s="171" t="s">
        <v>770</v>
      </c>
    </row>
    <row r="8812" spans="11:16">
      <c r="K8812" s="339">
        <v>54498</v>
      </c>
      <c r="L8812" s="171" t="s">
        <v>835</v>
      </c>
      <c r="N8812" s="171" t="s">
        <v>771</v>
      </c>
      <c r="O8812" s="171" t="s">
        <v>772</v>
      </c>
      <c r="P8812" s="171" t="s">
        <v>770</v>
      </c>
    </row>
    <row r="8813" spans="11:16">
      <c r="K8813" s="339">
        <v>54499</v>
      </c>
      <c r="L8813" s="171" t="s">
        <v>836</v>
      </c>
      <c r="N8813" s="171" t="s">
        <v>771</v>
      </c>
      <c r="O8813" s="171" t="s">
        <v>772</v>
      </c>
      <c r="P8813" s="171" t="s">
        <v>770</v>
      </c>
    </row>
    <row r="8814" spans="11:16">
      <c r="K8814" s="339">
        <v>54500</v>
      </c>
      <c r="L8814" s="171" t="s">
        <v>837</v>
      </c>
      <c r="N8814" s="171" t="s">
        <v>771</v>
      </c>
      <c r="O8814" s="171" t="s">
        <v>772</v>
      </c>
      <c r="P8814" s="171" t="s">
        <v>770</v>
      </c>
    </row>
    <row r="8815" spans="11:16">
      <c r="K8815" s="339">
        <v>54501</v>
      </c>
      <c r="L8815" s="171" t="s">
        <v>838</v>
      </c>
      <c r="N8815" s="171" t="s">
        <v>771</v>
      </c>
      <c r="O8815" s="171" t="s">
        <v>772</v>
      </c>
      <c r="P8815" s="171" t="s">
        <v>770</v>
      </c>
    </row>
    <row r="8816" spans="11:16">
      <c r="K8816" s="339">
        <v>54502</v>
      </c>
      <c r="L8816" s="171" t="s">
        <v>839</v>
      </c>
      <c r="N8816" s="171" t="s">
        <v>771</v>
      </c>
      <c r="O8816" s="171" t="s">
        <v>772</v>
      </c>
      <c r="P8816" s="171" t="s">
        <v>770</v>
      </c>
    </row>
    <row r="8817" spans="11:16">
      <c r="K8817" s="339">
        <v>54503</v>
      </c>
      <c r="L8817" s="171" t="s">
        <v>840</v>
      </c>
      <c r="N8817" s="171" t="s">
        <v>771</v>
      </c>
      <c r="O8817" s="171" t="s">
        <v>772</v>
      </c>
      <c r="P8817" s="171" t="s">
        <v>770</v>
      </c>
    </row>
    <row r="8818" spans="11:16">
      <c r="K8818" s="339">
        <v>54504</v>
      </c>
      <c r="L8818" s="171" t="s">
        <v>833</v>
      </c>
      <c r="N8818" s="171" t="s">
        <v>770</v>
      </c>
      <c r="O8818" s="171" t="s">
        <v>771</v>
      </c>
      <c r="P8818" s="171" t="s">
        <v>772</v>
      </c>
    </row>
    <row r="8819" spans="11:16">
      <c r="K8819" s="339">
        <v>54505</v>
      </c>
      <c r="L8819" s="171" t="s">
        <v>835</v>
      </c>
      <c r="N8819" s="171" t="s">
        <v>770</v>
      </c>
      <c r="O8819" s="171" t="s">
        <v>771</v>
      </c>
      <c r="P8819" s="171" t="s">
        <v>772</v>
      </c>
    </row>
    <row r="8820" spans="11:16">
      <c r="K8820" s="339">
        <v>54506</v>
      </c>
      <c r="L8820" s="171" t="s">
        <v>836</v>
      </c>
      <c r="N8820" s="171" t="s">
        <v>770</v>
      </c>
      <c r="O8820" s="171" t="s">
        <v>771</v>
      </c>
      <c r="P8820" s="171" t="s">
        <v>772</v>
      </c>
    </row>
    <row r="8821" spans="11:16">
      <c r="K8821" s="339">
        <v>54507</v>
      </c>
      <c r="L8821" s="171" t="s">
        <v>837</v>
      </c>
      <c r="N8821" s="171" t="s">
        <v>770</v>
      </c>
      <c r="O8821" s="171" t="s">
        <v>771</v>
      </c>
      <c r="P8821" s="171" t="s">
        <v>772</v>
      </c>
    </row>
    <row r="8822" spans="11:16">
      <c r="K8822" s="339">
        <v>54508</v>
      </c>
      <c r="L8822" s="171" t="s">
        <v>838</v>
      </c>
      <c r="N8822" s="171" t="s">
        <v>770</v>
      </c>
      <c r="O8822" s="171" t="s">
        <v>771</v>
      </c>
      <c r="P8822" s="171" t="s">
        <v>772</v>
      </c>
    </row>
    <row r="8823" spans="11:16">
      <c r="K8823" s="339">
        <v>54509</v>
      </c>
      <c r="L8823" s="171" t="s">
        <v>839</v>
      </c>
      <c r="N8823" s="171" t="s">
        <v>770</v>
      </c>
      <c r="O8823" s="171" t="s">
        <v>771</v>
      </c>
      <c r="P8823" s="171" t="s">
        <v>772</v>
      </c>
    </row>
    <row r="8824" spans="11:16">
      <c r="K8824" s="339">
        <v>54510</v>
      </c>
      <c r="L8824" s="171" t="s">
        <v>840</v>
      </c>
      <c r="N8824" s="171" t="s">
        <v>770</v>
      </c>
      <c r="O8824" s="171" t="s">
        <v>771</v>
      </c>
      <c r="P8824" s="171" t="s">
        <v>772</v>
      </c>
    </row>
    <row r="8825" spans="11:16">
      <c r="K8825" s="339">
        <v>54511</v>
      </c>
      <c r="L8825" s="171" t="s">
        <v>833</v>
      </c>
      <c r="N8825" s="171" t="s">
        <v>772</v>
      </c>
      <c r="O8825" s="171" t="s">
        <v>770</v>
      </c>
      <c r="P8825" s="171" t="s">
        <v>771</v>
      </c>
    </row>
    <row r="8826" spans="11:16">
      <c r="K8826" s="339">
        <v>54512</v>
      </c>
      <c r="L8826" s="171" t="s">
        <v>835</v>
      </c>
      <c r="N8826" s="171" t="s">
        <v>772</v>
      </c>
      <c r="O8826" s="171" t="s">
        <v>770</v>
      </c>
      <c r="P8826" s="171" t="s">
        <v>771</v>
      </c>
    </row>
    <row r="8827" spans="11:16">
      <c r="K8827" s="339">
        <v>54513</v>
      </c>
      <c r="L8827" s="171" t="s">
        <v>836</v>
      </c>
      <c r="N8827" s="171" t="s">
        <v>772</v>
      </c>
      <c r="O8827" s="171" t="s">
        <v>770</v>
      </c>
      <c r="P8827" s="171" t="s">
        <v>771</v>
      </c>
    </row>
    <row r="8828" spans="11:16">
      <c r="K8828" s="339">
        <v>54514</v>
      </c>
      <c r="L8828" s="171" t="s">
        <v>837</v>
      </c>
      <c r="N8828" s="171" t="s">
        <v>772</v>
      </c>
      <c r="O8828" s="171" t="s">
        <v>770</v>
      </c>
      <c r="P8828" s="171" t="s">
        <v>771</v>
      </c>
    </row>
    <row r="8829" spans="11:16">
      <c r="K8829" s="339">
        <v>54515</v>
      </c>
      <c r="L8829" s="171" t="s">
        <v>838</v>
      </c>
      <c r="N8829" s="171" t="s">
        <v>772</v>
      </c>
      <c r="O8829" s="171" t="s">
        <v>770</v>
      </c>
      <c r="P8829" s="171" t="s">
        <v>771</v>
      </c>
    </row>
    <row r="8830" spans="11:16">
      <c r="K8830" s="339">
        <v>54516</v>
      </c>
      <c r="L8830" s="171" t="s">
        <v>839</v>
      </c>
      <c r="N8830" s="171" t="s">
        <v>772</v>
      </c>
      <c r="O8830" s="171" t="s">
        <v>770</v>
      </c>
      <c r="P8830" s="171" t="s">
        <v>771</v>
      </c>
    </row>
    <row r="8831" spans="11:16">
      <c r="K8831" s="339">
        <v>54517</v>
      </c>
      <c r="L8831" s="171" t="s">
        <v>840</v>
      </c>
      <c r="N8831" s="171" t="s">
        <v>772</v>
      </c>
      <c r="O8831" s="171" t="s">
        <v>770</v>
      </c>
      <c r="P8831" s="171" t="s">
        <v>771</v>
      </c>
    </row>
    <row r="8832" spans="11:16">
      <c r="K8832" s="339">
        <v>54518</v>
      </c>
      <c r="L8832" s="171" t="s">
        <v>833</v>
      </c>
      <c r="N8832" s="171" t="s">
        <v>771</v>
      </c>
      <c r="O8832" s="171" t="s">
        <v>772</v>
      </c>
      <c r="P8832" s="171" t="s">
        <v>770</v>
      </c>
    </row>
    <row r="8833" spans="11:16">
      <c r="K8833" s="339">
        <v>54519</v>
      </c>
      <c r="L8833" s="171" t="s">
        <v>835</v>
      </c>
      <c r="N8833" s="171" t="s">
        <v>771</v>
      </c>
      <c r="O8833" s="171" t="s">
        <v>772</v>
      </c>
      <c r="P8833" s="171" t="s">
        <v>770</v>
      </c>
    </row>
    <row r="8834" spans="11:16">
      <c r="K8834" s="339">
        <v>54520</v>
      </c>
      <c r="L8834" s="171" t="s">
        <v>836</v>
      </c>
      <c r="N8834" s="171" t="s">
        <v>771</v>
      </c>
      <c r="O8834" s="171" t="s">
        <v>772</v>
      </c>
      <c r="P8834" s="171" t="s">
        <v>770</v>
      </c>
    </row>
    <row r="8835" spans="11:16">
      <c r="K8835" s="339">
        <v>54521</v>
      </c>
      <c r="L8835" s="171" t="s">
        <v>837</v>
      </c>
      <c r="N8835" s="171" t="s">
        <v>771</v>
      </c>
      <c r="O8835" s="171" t="s">
        <v>772</v>
      </c>
      <c r="P8835" s="171" t="s">
        <v>770</v>
      </c>
    </row>
    <row r="8836" spans="11:16">
      <c r="K8836" s="339">
        <v>54522</v>
      </c>
      <c r="L8836" s="171" t="s">
        <v>838</v>
      </c>
      <c r="N8836" s="171" t="s">
        <v>771</v>
      </c>
      <c r="O8836" s="171" t="s">
        <v>772</v>
      </c>
      <c r="P8836" s="171" t="s">
        <v>770</v>
      </c>
    </row>
    <row r="8837" spans="11:16">
      <c r="K8837" s="339">
        <v>54523</v>
      </c>
      <c r="L8837" s="171" t="s">
        <v>839</v>
      </c>
      <c r="N8837" s="171" t="s">
        <v>771</v>
      </c>
      <c r="O8837" s="171" t="s">
        <v>772</v>
      </c>
      <c r="P8837" s="171" t="s">
        <v>770</v>
      </c>
    </row>
    <row r="8838" spans="11:16">
      <c r="K8838" s="339">
        <v>54524</v>
      </c>
      <c r="L8838" s="171" t="s">
        <v>840</v>
      </c>
      <c r="N8838" s="171" t="s">
        <v>771</v>
      </c>
      <c r="O8838" s="171" t="s">
        <v>772</v>
      </c>
      <c r="P8838" s="171" t="s">
        <v>770</v>
      </c>
    </row>
    <row r="8839" spans="11:16">
      <c r="K8839" s="339">
        <v>54525</v>
      </c>
      <c r="L8839" s="171" t="s">
        <v>833</v>
      </c>
      <c r="N8839" s="171" t="s">
        <v>770</v>
      </c>
      <c r="O8839" s="171" t="s">
        <v>771</v>
      </c>
      <c r="P8839" s="171" t="s">
        <v>772</v>
      </c>
    </row>
    <row r="8840" spans="11:16">
      <c r="K8840" s="339">
        <v>54526</v>
      </c>
      <c r="L8840" s="171" t="s">
        <v>835</v>
      </c>
      <c r="N8840" s="171" t="s">
        <v>770</v>
      </c>
      <c r="O8840" s="171" t="s">
        <v>771</v>
      </c>
      <c r="P8840" s="171" t="s">
        <v>772</v>
      </c>
    </row>
    <row r="8841" spans="11:16">
      <c r="K8841" s="339">
        <v>54527</v>
      </c>
      <c r="L8841" s="171" t="s">
        <v>836</v>
      </c>
      <c r="N8841" s="171" t="s">
        <v>770</v>
      </c>
      <c r="O8841" s="171" t="s">
        <v>771</v>
      </c>
      <c r="P8841" s="171" t="s">
        <v>772</v>
      </c>
    </row>
    <row r="8842" spans="11:16">
      <c r="K8842" s="339">
        <v>54528</v>
      </c>
      <c r="L8842" s="171" t="s">
        <v>837</v>
      </c>
      <c r="N8842" s="171" t="s">
        <v>770</v>
      </c>
      <c r="O8842" s="171" t="s">
        <v>771</v>
      </c>
      <c r="P8842" s="171" t="s">
        <v>772</v>
      </c>
    </row>
    <row r="8843" spans="11:16">
      <c r="K8843" s="339">
        <v>54529</v>
      </c>
      <c r="L8843" s="171" t="s">
        <v>838</v>
      </c>
      <c r="N8843" s="171" t="s">
        <v>770</v>
      </c>
      <c r="O8843" s="171" t="s">
        <v>771</v>
      </c>
      <c r="P8843" s="171" t="s">
        <v>772</v>
      </c>
    </row>
    <row r="8844" spans="11:16">
      <c r="K8844" s="339">
        <v>54530</v>
      </c>
      <c r="L8844" s="171" t="s">
        <v>839</v>
      </c>
      <c r="N8844" s="171" t="s">
        <v>770</v>
      </c>
      <c r="O8844" s="171" t="s">
        <v>771</v>
      </c>
      <c r="P8844" s="171" t="s">
        <v>772</v>
      </c>
    </row>
    <row r="8845" spans="11:16">
      <c r="K8845" s="339">
        <v>54531</v>
      </c>
      <c r="L8845" s="171" t="s">
        <v>840</v>
      </c>
      <c r="N8845" s="171" t="s">
        <v>770</v>
      </c>
      <c r="O8845" s="171" t="s">
        <v>771</v>
      </c>
      <c r="P8845" s="171" t="s">
        <v>772</v>
      </c>
    </row>
    <row r="8846" spans="11:16">
      <c r="K8846" s="339">
        <v>54532</v>
      </c>
      <c r="L8846" s="171" t="s">
        <v>833</v>
      </c>
      <c r="N8846" s="171" t="s">
        <v>772</v>
      </c>
      <c r="O8846" s="171" t="s">
        <v>770</v>
      </c>
      <c r="P8846" s="171" t="s">
        <v>771</v>
      </c>
    </row>
    <row r="8847" spans="11:16">
      <c r="K8847" s="339">
        <v>54533</v>
      </c>
      <c r="L8847" s="171" t="s">
        <v>835</v>
      </c>
      <c r="N8847" s="171" t="s">
        <v>772</v>
      </c>
      <c r="O8847" s="171" t="s">
        <v>770</v>
      </c>
      <c r="P8847" s="171" t="s">
        <v>771</v>
      </c>
    </row>
    <row r="8848" spans="11:16">
      <c r="K8848" s="339">
        <v>54534</v>
      </c>
      <c r="L8848" s="171" t="s">
        <v>836</v>
      </c>
      <c r="N8848" s="171" t="s">
        <v>772</v>
      </c>
      <c r="O8848" s="171" t="s">
        <v>770</v>
      </c>
      <c r="P8848" s="171" t="s">
        <v>771</v>
      </c>
    </row>
    <row r="8849" spans="11:16">
      <c r="K8849" s="339">
        <v>54535</v>
      </c>
      <c r="L8849" s="171" t="s">
        <v>837</v>
      </c>
      <c r="N8849" s="171" t="s">
        <v>772</v>
      </c>
      <c r="O8849" s="171" t="s">
        <v>770</v>
      </c>
      <c r="P8849" s="171" t="s">
        <v>771</v>
      </c>
    </row>
    <row r="8850" spans="11:16">
      <c r="K8850" s="339">
        <v>54536</v>
      </c>
      <c r="L8850" s="171" t="s">
        <v>838</v>
      </c>
      <c r="N8850" s="171" t="s">
        <v>772</v>
      </c>
      <c r="O8850" s="171" t="s">
        <v>770</v>
      </c>
      <c r="P8850" s="171" t="s">
        <v>771</v>
      </c>
    </row>
    <row r="8851" spans="11:16">
      <c r="K8851" s="339">
        <v>54537</v>
      </c>
      <c r="L8851" s="171" t="s">
        <v>839</v>
      </c>
      <c r="N8851" s="171" t="s">
        <v>772</v>
      </c>
      <c r="O8851" s="171" t="s">
        <v>770</v>
      </c>
      <c r="P8851" s="171" t="s">
        <v>771</v>
      </c>
    </row>
    <row r="8852" spans="11:16">
      <c r="K8852" s="339">
        <v>54538</v>
      </c>
      <c r="L8852" s="171" t="s">
        <v>840</v>
      </c>
      <c r="N8852" s="171" t="s">
        <v>772</v>
      </c>
      <c r="O8852" s="171" t="s">
        <v>770</v>
      </c>
      <c r="P8852" s="171" t="s">
        <v>771</v>
      </c>
    </row>
    <row r="8853" spans="11:16">
      <c r="K8853" s="339">
        <v>54539</v>
      </c>
      <c r="L8853" s="171" t="s">
        <v>833</v>
      </c>
      <c r="N8853" s="171" t="s">
        <v>771</v>
      </c>
      <c r="O8853" s="171" t="s">
        <v>772</v>
      </c>
      <c r="P8853" s="171" t="s">
        <v>770</v>
      </c>
    </row>
    <row r="8854" spans="11:16">
      <c r="K8854" s="339">
        <v>54540</v>
      </c>
      <c r="L8854" s="171" t="s">
        <v>835</v>
      </c>
      <c r="N8854" s="171" t="s">
        <v>771</v>
      </c>
      <c r="O8854" s="171" t="s">
        <v>772</v>
      </c>
      <c r="P8854" s="171" t="s">
        <v>770</v>
      </c>
    </row>
    <row r="8855" spans="11:16">
      <c r="K8855" s="339">
        <v>54541</v>
      </c>
      <c r="L8855" s="171" t="s">
        <v>836</v>
      </c>
      <c r="N8855" s="171" t="s">
        <v>771</v>
      </c>
      <c r="O8855" s="171" t="s">
        <v>772</v>
      </c>
      <c r="P8855" s="171" t="s">
        <v>770</v>
      </c>
    </row>
    <row r="8856" spans="11:16">
      <c r="K8856" s="339">
        <v>54542</v>
      </c>
      <c r="L8856" s="171" t="s">
        <v>837</v>
      </c>
      <c r="N8856" s="171" t="s">
        <v>771</v>
      </c>
      <c r="O8856" s="171" t="s">
        <v>772</v>
      </c>
      <c r="P8856" s="171" t="s">
        <v>770</v>
      </c>
    </row>
    <row r="8857" spans="11:16">
      <c r="K8857" s="339">
        <v>54543</v>
      </c>
      <c r="L8857" s="171" t="s">
        <v>838</v>
      </c>
      <c r="N8857" s="171" t="s">
        <v>771</v>
      </c>
      <c r="O8857" s="171" t="s">
        <v>772</v>
      </c>
      <c r="P8857" s="171" t="s">
        <v>770</v>
      </c>
    </row>
    <row r="8858" spans="11:16">
      <c r="K8858" s="339">
        <v>54544</v>
      </c>
      <c r="L8858" s="171" t="s">
        <v>839</v>
      </c>
      <c r="N8858" s="171" t="s">
        <v>771</v>
      </c>
      <c r="O8858" s="171" t="s">
        <v>772</v>
      </c>
      <c r="P8858" s="171" t="s">
        <v>770</v>
      </c>
    </row>
    <row r="8859" spans="11:16">
      <c r="K8859" s="339">
        <v>54545</v>
      </c>
      <c r="L8859" s="171" t="s">
        <v>840</v>
      </c>
      <c r="N8859" s="171" t="s">
        <v>771</v>
      </c>
      <c r="O8859" s="171" t="s">
        <v>772</v>
      </c>
      <c r="P8859" s="171" t="s">
        <v>770</v>
      </c>
    </row>
    <row r="8860" spans="11:16">
      <c r="K8860" s="339">
        <v>54546</v>
      </c>
      <c r="L8860" s="171" t="s">
        <v>833</v>
      </c>
      <c r="N8860" s="171" t="s">
        <v>770</v>
      </c>
      <c r="O8860" s="171" t="s">
        <v>771</v>
      </c>
      <c r="P8860" s="171" t="s">
        <v>772</v>
      </c>
    </row>
    <row r="8861" spans="11:16">
      <c r="K8861" s="339">
        <v>54547</v>
      </c>
      <c r="L8861" s="171" t="s">
        <v>835</v>
      </c>
      <c r="N8861" s="171" t="s">
        <v>770</v>
      </c>
      <c r="O8861" s="171" t="s">
        <v>771</v>
      </c>
      <c r="P8861" s="171" t="s">
        <v>772</v>
      </c>
    </row>
    <row r="8862" spans="11:16">
      <c r="K8862" s="339">
        <v>54548</v>
      </c>
      <c r="L8862" s="171" t="s">
        <v>836</v>
      </c>
      <c r="N8862" s="171" t="s">
        <v>770</v>
      </c>
      <c r="O8862" s="171" t="s">
        <v>771</v>
      </c>
      <c r="P8862" s="171" t="s">
        <v>772</v>
      </c>
    </row>
    <row r="8863" spans="11:16">
      <c r="K8863" s="339">
        <v>54549</v>
      </c>
      <c r="L8863" s="171" t="s">
        <v>837</v>
      </c>
      <c r="N8863" s="171" t="s">
        <v>770</v>
      </c>
      <c r="O8863" s="171" t="s">
        <v>771</v>
      </c>
      <c r="P8863" s="171" t="s">
        <v>772</v>
      </c>
    </row>
    <row r="8864" spans="11:16">
      <c r="K8864" s="339">
        <v>54550</v>
      </c>
      <c r="L8864" s="171" t="s">
        <v>838</v>
      </c>
      <c r="N8864" s="171" t="s">
        <v>770</v>
      </c>
      <c r="O8864" s="171" t="s">
        <v>771</v>
      </c>
      <c r="P8864" s="171" t="s">
        <v>772</v>
      </c>
    </row>
    <row r="8865" spans="11:16">
      <c r="K8865" s="339">
        <v>54551</v>
      </c>
      <c r="L8865" s="171" t="s">
        <v>839</v>
      </c>
      <c r="N8865" s="171" t="s">
        <v>770</v>
      </c>
      <c r="O8865" s="171" t="s">
        <v>771</v>
      </c>
      <c r="P8865" s="171" t="s">
        <v>772</v>
      </c>
    </row>
    <row r="8866" spans="11:16">
      <c r="K8866" s="339">
        <v>54552</v>
      </c>
      <c r="L8866" s="171" t="s">
        <v>840</v>
      </c>
      <c r="N8866" s="171" t="s">
        <v>770</v>
      </c>
      <c r="O8866" s="171" t="s">
        <v>771</v>
      </c>
      <c r="P8866" s="171" t="s">
        <v>772</v>
      </c>
    </row>
    <row r="8867" spans="11:16">
      <c r="K8867" s="339">
        <v>54553</v>
      </c>
      <c r="L8867" s="171" t="s">
        <v>833</v>
      </c>
      <c r="N8867" s="171" t="s">
        <v>772</v>
      </c>
      <c r="O8867" s="171" t="s">
        <v>770</v>
      </c>
      <c r="P8867" s="171" t="s">
        <v>771</v>
      </c>
    </row>
    <row r="8868" spans="11:16">
      <c r="K8868" s="339">
        <v>54554</v>
      </c>
      <c r="L8868" s="171" t="s">
        <v>835</v>
      </c>
      <c r="N8868" s="171" t="s">
        <v>772</v>
      </c>
      <c r="O8868" s="171" t="s">
        <v>770</v>
      </c>
      <c r="P8868" s="171" t="s">
        <v>771</v>
      </c>
    </row>
    <row r="8869" spans="11:16">
      <c r="K8869" s="339">
        <v>54555</v>
      </c>
      <c r="L8869" s="171" t="s">
        <v>836</v>
      </c>
      <c r="N8869" s="171" t="s">
        <v>772</v>
      </c>
      <c r="O8869" s="171" t="s">
        <v>770</v>
      </c>
      <c r="P8869" s="171" t="s">
        <v>771</v>
      </c>
    </row>
    <row r="8870" spans="11:16">
      <c r="K8870" s="339">
        <v>54556</v>
      </c>
      <c r="L8870" s="171" t="s">
        <v>837</v>
      </c>
      <c r="N8870" s="171" t="s">
        <v>772</v>
      </c>
      <c r="O8870" s="171" t="s">
        <v>770</v>
      </c>
      <c r="P8870" s="171" t="s">
        <v>771</v>
      </c>
    </row>
    <row r="8871" spans="11:16">
      <c r="K8871" s="339">
        <v>54557</v>
      </c>
      <c r="L8871" s="171" t="s">
        <v>838</v>
      </c>
      <c r="N8871" s="171" t="s">
        <v>772</v>
      </c>
      <c r="O8871" s="171" t="s">
        <v>770</v>
      </c>
      <c r="P8871" s="171" t="s">
        <v>771</v>
      </c>
    </row>
    <row r="8872" spans="11:16">
      <c r="K8872" s="339">
        <v>54558</v>
      </c>
      <c r="L8872" s="171" t="s">
        <v>839</v>
      </c>
      <c r="N8872" s="171" t="s">
        <v>772</v>
      </c>
      <c r="O8872" s="171" t="s">
        <v>770</v>
      </c>
      <c r="P8872" s="171" t="s">
        <v>771</v>
      </c>
    </row>
    <row r="8873" spans="11:16">
      <c r="K8873" s="339">
        <v>54559</v>
      </c>
      <c r="L8873" s="171" t="s">
        <v>840</v>
      </c>
      <c r="N8873" s="171" t="s">
        <v>772</v>
      </c>
      <c r="O8873" s="171" t="s">
        <v>770</v>
      </c>
      <c r="P8873" s="171" t="s">
        <v>771</v>
      </c>
    </row>
    <row r="8874" spans="11:16">
      <c r="K8874" s="339">
        <v>54560</v>
      </c>
      <c r="L8874" s="171" t="s">
        <v>833</v>
      </c>
      <c r="N8874" s="171" t="s">
        <v>771</v>
      </c>
      <c r="O8874" s="171" t="s">
        <v>772</v>
      </c>
      <c r="P8874" s="171" t="s">
        <v>770</v>
      </c>
    </row>
    <row r="8875" spans="11:16">
      <c r="K8875" s="339">
        <v>54561</v>
      </c>
      <c r="L8875" s="171" t="s">
        <v>835</v>
      </c>
      <c r="N8875" s="171" t="s">
        <v>771</v>
      </c>
      <c r="O8875" s="171" t="s">
        <v>772</v>
      </c>
      <c r="P8875" s="171" t="s">
        <v>770</v>
      </c>
    </row>
    <row r="8876" spans="11:16">
      <c r="K8876" s="339">
        <v>54562</v>
      </c>
      <c r="L8876" s="171" t="s">
        <v>836</v>
      </c>
      <c r="N8876" s="171" t="s">
        <v>771</v>
      </c>
      <c r="O8876" s="171" t="s">
        <v>772</v>
      </c>
      <c r="P8876" s="171" t="s">
        <v>770</v>
      </c>
    </row>
    <row r="8877" spans="11:16">
      <c r="K8877" s="339">
        <v>54563</v>
      </c>
      <c r="L8877" s="171" t="s">
        <v>837</v>
      </c>
      <c r="N8877" s="171" t="s">
        <v>771</v>
      </c>
      <c r="O8877" s="171" t="s">
        <v>772</v>
      </c>
      <c r="P8877" s="171" t="s">
        <v>770</v>
      </c>
    </row>
    <row r="8878" spans="11:16">
      <c r="K8878" s="339">
        <v>54564</v>
      </c>
      <c r="L8878" s="171" t="s">
        <v>838</v>
      </c>
      <c r="N8878" s="171" t="s">
        <v>771</v>
      </c>
      <c r="O8878" s="171" t="s">
        <v>772</v>
      </c>
      <c r="P8878" s="171" t="s">
        <v>770</v>
      </c>
    </row>
    <row r="8879" spans="11:16">
      <c r="K8879" s="339">
        <v>54565</v>
      </c>
      <c r="L8879" s="171" t="s">
        <v>839</v>
      </c>
      <c r="N8879" s="171" t="s">
        <v>771</v>
      </c>
      <c r="O8879" s="171" t="s">
        <v>772</v>
      </c>
      <c r="P8879" s="171" t="s">
        <v>770</v>
      </c>
    </row>
    <row r="8880" spans="11:16">
      <c r="K8880" s="339">
        <v>54566</v>
      </c>
      <c r="L8880" s="171" t="s">
        <v>840</v>
      </c>
      <c r="N8880" s="171" t="s">
        <v>771</v>
      </c>
      <c r="O8880" s="171" t="s">
        <v>772</v>
      </c>
      <c r="P8880" s="171" t="s">
        <v>770</v>
      </c>
    </row>
    <row r="8881" spans="11:16">
      <c r="K8881" s="339">
        <v>54567</v>
      </c>
      <c r="L8881" s="171" t="s">
        <v>833</v>
      </c>
      <c r="N8881" s="171" t="s">
        <v>770</v>
      </c>
      <c r="O8881" s="171" t="s">
        <v>771</v>
      </c>
      <c r="P8881" s="171" t="s">
        <v>772</v>
      </c>
    </row>
    <row r="8882" spans="11:16">
      <c r="K8882" s="339">
        <v>54568</v>
      </c>
      <c r="L8882" s="171" t="s">
        <v>835</v>
      </c>
      <c r="N8882" s="171" t="s">
        <v>770</v>
      </c>
      <c r="O8882" s="171" t="s">
        <v>771</v>
      </c>
      <c r="P8882" s="171" t="s">
        <v>772</v>
      </c>
    </row>
    <row r="8883" spans="11:16">
      <c r="K8883" s="339">
        <v>54569</v>
      </c>
      <c r="L8883" s="171" t="s">
        <v>836</v>
      </c>
      <c r="N8883" s="171" t="s">
        <v>770</v>
      </c>
      <c r="O8883" s="171" t="s">
        <v>771</v>
      </c>
      <c r="P8883" s="171" t="s">
        <v>772</v>
      </c>
    </row>
    <row r="8884" spans="11:16">
      <c r="K8884" s="339">
        <v>54570</v>
      </c>
      <c r="L8884" s="171" t="s">
        <v>837</v>
      </c>
      <c r="N8884" s="171" t="s">
        <v>770</v>
      </c>
      <c r="O8884" s="171" t="s">
        <v>771</v>
      </c>
      <c r="P8884" s="171" t="s">
        <v>772</v>
      </c>
    </row>
    <row r="8885" spans="11:16">
      <c r="K8885" s="339">
        <v>54571</v>
      </c>
      <c r="L8885" s="171" t="s">
        <v>838</v>
      </c>
      <c r="N8885" s="171" t="s">
        <v>770</v>
      </c>
      <c r="O8885" s="171" t="s">
        <v>771</v>
      </c>
      <c r="P8885" s="171" t="s">
        <v>772</v>
      </c>
    </row>
    <row r="8886" spans="11:16">
      <c r="K8886" s="339">
        <v>54572</v>
      </c>
      <c r="L8886" s="171" t="s">
        <v>839</v>
      </c>
      <c r="N8886" s="171" t="s">
        <v>770</v>
      </c>
      <c r="O8886" s="171" t="s">
        <v>771</v>
      </c>
      <c r="P8886" s="171" t="s">
        <v>772</v>
      </c>
    </row>
    <row r="8887" spans="11:16">
      <c r="K8887" s="339">
        <v>54573</v>
      </c>
      <c r="L8887" s="171" t="s">
        <v>840</v>
      </c>
      <c r="N8887" s="171" t="s">
        <v>770</v>
      </c>
      <c r="O8887" s="171" t="s">
        <v>771</v>
      </c>
      <c r="P8887" s="171" t="s">
        <v>772</v>
      </c>
    </row>
    <row r="8888" spans="11:16">
      <c r="K8888" s="339">
        <v>54574</v>
      </c>
      <c r="L8888" s="171" t="s">
        <v>833</v>
      </c>
      <c r="N8888" s="171" t="s">
        <v>772</v>
      </c>
      <c r="O8888" s="171" t="s">
        <v>770</v>
      </c>
      <c r="P8888" s="171" t="s">
        <v>771</v>
      </c>
    </row>
    <row r="8889" spans="11:16">
      <c r="K8889" s="339">
        <v>54575</v>
      </c>
      <c r="L8889" s="171" t="s">
        <v>835</v>
      </c>
      <c r="N8889" s="171" t="s">
        <v>772</v>
      </c>
      <c r="O8889" s="171" t="s">
        <v>770</v>
      </c>
      <c r="P8889" s="171" t="s">
        <v>771</v>
      </c>
    </row>
    <row r="8890" spans="11:16">
      <c r="K8890" s="339">
        <v>54576</v>
      </c>
      <c r="L8890" s="171" t="s">
        <v>836</v>
      </c>
      <c r="N8890" s="171" t="s">
        <v>772</v>
      </c>
      <c r="O8890" s="171" t="s">
        <v>770</v>
      </c>
      <c r="P8890" s="171" t="s">
        <v>771</v>
      </c>
    </row>
    <row r="8891" spans="11:16">
      <c r="K8891" s="339">
        <v>54577</v>
      </c>
      <c r="L8891" s="171" t="s">
        <v>837</v>
      </c>
      <c r="N8891" s="171" t="s">
        <v>772</v>
      </c>
      <c r="O8891" s="171" t="s">
        <v>770</v>
      </c>
      <c r="P8891" s="171" t="s">
        <v>771</v>
      </c>
    </row>
    <row r="8892" spans="11:16">
      <c r="K8892" s="339">
        <v>54578</v>
      </c>
      <c r="L8892" s="171" t="s">
        <v>838</v>
      </c>
      <c r="N8892" s="171" t="s">
        <v>772</v>
      </c>
      <c r="O8892" s="171" t="s">
        <v>770</v>
      </c>
      <c r="P8892" s="171" t="s">
        <v>771</v>
      </c>
    </row>
    <row r="8893" spans="11:16">
      <c r="K8893" s="339">
        <v>54579</v>
      </c>
      <c r="L8893" s="171" t="s">
        <v>839</v>
      </c>
      <c r="N8893" s="171" t="s">
        <v>772</v>
      </c>
      <c r="O8893" s="171" t="s">
        <v>770</v>
      </c>
      <c r="P8893" s="171" t="s">
        <v>771</v>
      </c>
    </row>
    <row r="8894" spans="11:16">
      <c r="K8894" s="339">
        <v>54580</v>
      </c>
      <c r="L8894" s="171" t="s">
        <v>840</v>
      </c>
      <c r="N8894" s="171" t="s">
        <v>772</v>
      </c>
      <c r="O8894" s="171" t="s">
        <v>770</v>
      </c>
      <c r="P8894" s="171" t="s">
        <v>771</v>
      </c>
    </row>
    <row r="8895" spans="11:16">
      <c r="K8895" s="339">
        <v>54581</v>
      </c>
      <c r="L8895" s="171" t="s">
        <v>833</v>
      </c>
      <c r="N8895" s="171" t="s">
        <v>771</v>
      </c>
      <c r="O8895" s="171" t="s">
        <v>772</v>
      </c>
      <c r="P8895" s="171" t="s">
        <v>770</v>
      </c>
    </row>
    <row r="8896" spans="11:16">
      <c r="K8896" s="339">
        <v>54582</v>
      </c>
      <c r="L8896" s="171" t="s">
        <v>835</v>
      </c>
      <c r="N8896" s="171" t="s">
        <v>771</v>
      </c>
      <c r="O8896" s="171" t="s">
        <v>772</v>
      </c>
      <c r="P8896" s="171" t="s">
        <v>770</v>
      </c>
    </row>
    <row r="8897" spans="11:16">
      <c r="K8897" s="339">
        <v>54583</v>
      </c>
      <c r="L8897" s="171" t="s">
        <v>836</v>
      </c>
      <c r="N8897" s="171" t="s">
        <v>771</v>
      </c>
      <c r="O8897" s="171" t="s">
        <v>772</v>
      </c>
      <c r="P8897" s="171" t="s">
        <v>770</v>
      </c>
    </row>
    <row r="8898" spans="11:16">
      <c r="K8898" s="339">
        <v>54584</v>
      </c>
      <c r="L8898" s="171" t="s">
        <v>837</v>
      </c>
      <c r="N8898" s="171" t="s">
        <v>771</v>
      </c>
      <c r="O8898" s="171" t="s">
        <v>772</v>
      </c>
      <c r="P8898" s="171" t="s">
        <v>770</v>
      </c>
    </row>
    <row r="8899" spans="11:16">
      <c r="K8899" s="339">
        <v>54585</v>
      </c>
      <c r="L8899" s="171" t="s">
        <v>838</v>
      </c>
      <c r="N8899" s="171" t="s">
        <v>771</v>
      </c>
      <c r="O8899" s="171" t="s">
        <v>772</v>
      </c>
      <c r="P8899" s="171" t="s">
        <v>770</v>
      </c>
    </row>
    <row r="8900" spans="11:16">
      <c r="K8900" s="339">
        <v>54586</v>
      </c>
      <c r="L8900" s="171" t="s">
        <v>839</v>
      </c>
      <c r="N8900" s="171" t="s">
        <v>771</v>
      </c>
      <c r="O8900" s="171" t="s">
        <v>772</v>
      </c>
      <c r="P8900" s="171" t="s">
        <v>770</v>
      </c>
    </row>
    <row r="8901" spans="11:16">
      <c r="K8901" s="339">
        <v>54587</v>
      </c>
      <c r="L8901" s="171" t="s">
        <v>840</v>
      </c>
      <c r="N8901" s="171" t="s">
        <v>771</v>
      </c>
      <c r="O8901" s="171" t="s">
        <v>772</v>
      </c>
      <c r="P8901" s="171" t="s">
        <v>770</v>
      </c>
    </row>
    <row r="8902" spans="11:16">
      <c r="K8902" s="339">
        <v>54588</v>
      </c>
      <c r="L8902" s="171" t="s">
        <v>833</v>
      </c>
      <c r="N8902" s="171" t="s">
        <v>770</v>
      </c>
      <c r="O8902" s="171" t="s">
        <v>771</v>
      </c>
      <c r="P8902" s="171" t="s">
        <v>772</v>
      </c>
    </row>
    <row r="8903" spans="11:16">
      <c r="K8903" s="339">
        <v>54589</v>
      </c>
      <c r="L8903" s="171" t="s">
        <v>835</v>
      </c>
      <c r="N8903" s="171" t="s">
        <v>770</v>
      </c>
      <c r="O8903" s="171" t="s">
        <v>771</v>
      </c>
      <c r="P8903" s="171" t="s">
        <v>772</v>
      </c>
    </row>
    <row r="8904" spans="11:16">
      <c r="K8904" s="339">
        <v>54590</v>
      </c>
      <c r="L8904" s="171" t="s">
        <v>836</v>
      </c>
      <c r="N8904" s="171" t="s">
        <v>770</v>
      </c>
      <c r="O8904" s="171" t="s">
        <v>771</v>
      </c>
      <c r="P8904" s="171" t="s">
        <v>772</v>
      </c>
    </row>
    <row r="8905" spans="11:16">
      <c r="K8905" s="339">
        <v>54591</v>
      </c>
      <c r="L8905" s="171" t="s">
        <v>837</v>
      </c>
      <c r="N8905" s="171" t="s">
        <v>770</v>
      </c>
      <c r="O8905" s="171" t="s">
        <v>771</v>
      </c>
      <c r="P8905" s="171" t="s">
        <v>772</v>
      </c>
    </row>
    <row r="8906" spans="11:16">
      <c r="K8906" s="339">
        <v>54592</v>
      </c>
      <c r="L8906" s="171" t="s">
        <v>838</v>
      </c>
      <c r="N8906" s="171" t="s">
        <v>770</v>
      </c>
      <c r="O8906" s="171" t="s">
        <v>771</v>
      </c>
      <c r="P8906" s="171" t="s">
        <v>772</v>
      </c>
    </row>
    <row r="8907" spans="11:16">
      <c r="K8907" s="339">
        <v>54593</v>
      </c>
      <c r="L8907" s="171" t="s">
        <v>839</v>
      </c>
      <c r="N8907" s="171" t="s">
        <v>770</v>
      </c>
      <c r="O8907" s="171" t="s">
        <v>771</v>
      </c>
      <c r="P8907" s="171" t="s">
        <v>772</v>
      </c>
    </row>
    <row r="8908" spans="11:16">
      <c r="K8908" s="339">
        <v>54594</v>
      </c>
      <c r="L8908" s="171" t="s">
        <v>840</v>
      </c>
      <c r="N8908" s="171" t="s">
        <v>770</v>
      </c>
      <c r="O8908" s="171" t="s">
        <v>771</v>
      </c>
      <c r="P8908" s="171" t="s">
        <v>772</v>
      </c>
    </row>
    <row r="8909" spans="11:16">
      <c r="K8909" s="339">
        <v>54595</v>
      </c>
      <c r="L8909" s="171" t="s">
        <v>833</v>
      </c>
      <c r="N8909" s="171" t="s">
        <v>772</v>
      </c>
      <c r="O8909" s="171" t="s">
        <v>770</v>
      </c>
      <c r="P8909" s="171" t="s">
        <v>771</v>
      </c>
    </row>
    <row r="8910" spans="11:16">
      <c r="K8910" s="339">
        <v>54596</v>
      </c>
      <c r="L8910" s="171" t="s">
        <v>835</v>
      </c>
      <c r="N8910" s="171" t="s">
        <v>772</v>
      </c>
      <c r="O8910" s="171" t="s">
        <v>770</v>
      </c>
      <c r="P8910" s="171" t="s">
        <v>771</v>
      </c>
    </row>
    <row r="8911" spans="11:16">
      <c r="K8911" s="339">
        <v>54597</v>
      </c>
      <c r="L8911" s="171" t="s">
        <v>836</v>
      </c>
      <c r="N8911" s="171" t="s">
        <v>772</v>
      </c>
      <c r="O8911" s="171" t="s">
        <v>770</v>
      </c>
      <c r="P8911" s="171" t="s">
        <v>771</v>
      </c>
    </row>
    <row r="8912" spans="11:16">
      <c r="K8912" s="339">
        <v>54598</v>
      </c>
      <c r="L8912" s="171" t="s">
        <v>837</v>
      </c>
      <c r="N8912" s="171" t="s">
        <v>772</v>
      </c>
      <c r="O8912" s="171" t="s">
        <v>770</v>
      </c>
      <c r="P8912" s="171" t="s">
        <v>771</v>
      </c>
    </row>
    <row r="8913" spans="11:16">
      <c r="K8913" s="339">
        <v>54599</v>
      </c>
      <c r="L8913" s="171" t="s">
        <v>838</v>
      </c>
      <c r="N8913" s="171" t="s">
        <v>772</v>
      </c>
      <c r="O8913" s="171" t="s">
        <v>770</v>
      </c>
      <c r="P8913" s="171" t="s">
        <v>771</v>
      </c>
    </row>
    <row r="8914" spans="11:16">
      <c r="K8914" s="339">
        <v>54600</v>
      </c>
      <c r="L8914" s="171" t="s">
        <v>839</v>
      </c>
      <c r="N8914" s="171" t="s">
        <v>772</v>
      </c>
      <c r="O8914" s="171" t="s">
        <v>770</v>
      </c>
      <c r="P8914" s="171" t="s">
        <v>771</v>
      </c>
    </row>
    <row r="8915" spans="11:16">
      <c r="K8915" s="339">
        <v>54601</v>
      </c>
      <c r="L8915" s="171" t="s">
        <v>840</v>
      </c>
      <c r="N8915" s="171" t="s">
        <v>772</v>
      </c>
      <c r="O8915" s="171" t="s">
        <v>770</v>
      </c>
      <c r="P8915" s="171" t="s">
        <v>771</v>
      </c>
    </row>
    <row r="8916" spans="11:16">
      <c r="K8916" s="339">
        <v>54602</v>
      </c>
      <c r="L8916" s="171" t="s">
        <v>833</v>
      </c>
      <c r="N8916" s="171" t="s">
        <v>771</v>
      </c>
      <c r="O8916" s="171" t="s">
        <v>772</v>
      </c>
      <c r="P8916" s="171" t="s">
        <v>770</v>
      </c>
    </row>
    <row r="8917" spans="11:16">
      <c r="K8917" s="339">
        <v>54603</v>
      </c>
      <c r="L8917" s="171" t="s">
        <v>835</v>
      </c>
      <c r="N8917" s="171" t="s">
        <v>771</v>
      </c>
      <c r="O8917" s="171" t="s">
        <v>772</v>
      </c>
      <c r="P8917" s="171" t="s">
        <v>770</v>
      </c>
    </row>
    <row r="8918" spans="11:16">
      <c r="K8918" s="339">
        <v>54604</v>
      </c>
      <c r="L8918" s="171" t="s">
        <v>836</v>
      </c>
      <c r="N8918" s="171" t="s">
        <v>771</v>
      </c>
      <c r="O8918" s="171" t="s">
        <v>772</v>
      </c>
      <c r="P8918" s="171" t="s">
        <v>770</v>
      </c>
    </row>
    <row r="8919" spans="11:16">
      <c r="K8919" s="339">
        <v>54605</v>
      </c>
      <c r="L8919" s="171" t="s">
        <v>837</v>
      </c>
      <c r="N8919" s="171" t="s">
        <v>771</v>
      </c>
      <c r="O8919" s="171" t="s">
        <v>772</v>
      </c>
      <c r="P8919" s="171" t="s">
        <v>770</v>
      </c>
    </row>
    <row r="8920" spans="11:16">
      <c r="K8920" s="339">
        <v>54606</v>
      </c>
      <c r="L8920" s="171" t="s">
        <v>838</v>
      </c>
      <c r="N8920" s="171" t="s">
        <v>771</v>
      </c>
      <c r="O8920" s="171" t="s">
        <v>772</v>
      </c>
      <c r="P8920" s="171" t="s">
        <v>770</v>
      </c>
    </row>
    <row r="8921" spans="11:16">
      <c r="K8921" s="339">
        <v>54607</v>
      </c>
      <c r="L8921" s="171" t="s">
        <v>839</v>
      </c>
      <c r="N8921" s="171" t="s">
        <v>771</v>
      </c>
      <c r="O8921" s="171" t="s">
        <v>772</v>
      </c>
      <c r="P8921" s="171" t="s">
        <v>770</v>
      </c>
    </row>
    <row r="8922" spans="11:16">
      <c r="K8922" s="339">
        <v>54608</v>
      </c>
      <c r="L8922" s="171" t="s">
        <v>840</v>
      </c>
      <c r="N8922" s="171" t="s">
        <v>771</v>
      </c>
      <c r="O8922" s="171" t="s">
        <v>772</v>
      </c>
      <c r="P8922" s="171" t="s">
        <v>770</v>
      </c>
    </row>
    <row r="8923" spans="11:16">
      <c r="K8923" s="339">
        <v>54609</v>
      </c>
      <c r="L8923" s="171" t="s">
        <v>833</v>
      </c>
      <c r="N8923" s="171" t="s">
        <v>770</v>
      </c>
      <c r="O8923" s="171" t="s">
        <v>771</v>
      </c>
      <c r="P8923" s="171" t="s">
        <v>772</v>
      </c>
    </row>
    <row r="8924" spans="11:16">
      <c r="K8924" s="339">
        <v>54610</v>
      </c>
      <c r="L8924" s="171" t="s">
        <v>835</v>
      </c>
      <c r="N8924" s="171" t="s">
        <v>770</v>
      </c>
      <c r="O8924" s="171" t="s">
        <v>771</v>
      </c>
      <c r="P8924" s="171" t="s">
        <v>772</v>
      </c>
    </row>
    <row r="8925" spans="11:16">
      <c r="K8925" s="339">
        <v>54611</v>
      </c>
      <c r="L8925" s="171" t="s">
        <v>836</v>
      </c>
      <c r="N8925" s="171" t="s">
        <v>770</v>
      </c>
      <c r="O8925" s="171" t="s">
        <v>771</v>
      </c>
      <c r="P8925" s="171" t="s">
        <v>772</v>
      </c>
    </row>
    <row r="8926" spans="11:16">
      <c r="K8926" s="339">
        <v>54612</v>
      </c>
      <c r="L8926" s="171" t="s">
        <v>837</v>
      </c>
      <c r="N8926" s="171" t="s">
        <v>770</v>
      </c>
      <c r="O8926" s="171" t="s">
        <v>771</v>
      </c>
      <c r="P8926" s="171" t="s">
        <v>772</v>
      </c>
    </row>
    <row r="8927" spans="11:16">
      <c r="K8927" s="339">
        <v>54613</v>
      </c>
      <c r="L8927" s="171" t="s">
        <v>838</v>
      </c>
      <c r="N8927" s="171" t="s">
        <v>770</v>
      </c>
      <c r="O8927" s="171" t="s">
        <v>771</v>
      </c>
      <c r="P8927" s="171" t="s">
        <v>772</v>
      </c>
    </row>
    <row r="8928" spans="11:16">
      <c r="K8928" s="339">
        <v>54614</v>
      </c>
      <c r="L8928" s="171" t="s">
        <v>839</v>
      </c>
      <c r="N8928" s="171" t="s">
        <v>770</v>
      </c>
      <c r="O8928" s="171" t="s">
        <v>771</v>
      </c>
      <c r="P8928" s="171" t="s">
        <v>772</v>
      </c>
    </row>
    <row r="8929" spans="11:16">
      <c r="K8929" s="339">
        <v>54615</v>
      </c>
      <c r="L8929" s="171" t="s">
        <v>840</v>
      </c>
      <c r="N8929" s="171" t="s">
        <v>770</v>
      </c>
      <c r="O8929" s="171" t="s">
        <v>771</v>
      </c>
      <c r="P8929" s="171" t="s">
        <v>772</v>
      </c>
    </row>
    <row r="8930" spans="11:16">
      <c r="K8930" s="339">
        <v>54616</v>
      </c>
      <c r="L8930" s="171" t="s">
        <v>833</v>
      </c>
      <c r="N8930" s="171" t="s">
        <v>772</v>
      </c>
      <c r="O8930" s="171" t="s">
        <v>770</v>
      </c>
      <c r="P8930" s="171" t="s">
        <v>771</v>
      </c>
    </row>
    <row r="8931" spans="11:16">
      <c r="K8931" s="339">
        <v>54617</v>
      </c>
      <c r="L8931" s="171" t="s">
        <v>835</v>
      </c>
      <c r="N8931" s="171" t="s">
        <v>772</v>
      </c>
      <c r="O8931" s="171" t="s">
        <v>770</v>
      </c>
      <c r="P8931" s="171" t="s">
        <v>771</v>
      </c>
    </row>
    <row r="8932" spans="11:16">
      <c r="K8932" s="339">
        <v>54618</v>
      </c>
      <c r="L8932" s="171" t="s">
        <v>836</v>
      </c>
      <c r="N8932" s="171" t="s">
        <v>772</v>
      </c>
      <c r="O8932" s="171" t="s">
        <v>770</v>
      </c>
      <c r="P8932" s="171" t="s">
        <v>771</v>
      </c>
    </row>
    <row r="8933" spans="11:16">
      <c r="K8933" s="339">
        <v>54619</v>
      </c>
      <c r="L8933" s="171" t="s">
        <v>837</v>
      </c>
      <c r="N8933" s="171" t="s">
        <v>772</v>
      </c>
      <c r="O8933" s="171" t="s">
        <v>770</v>
      </c>
      <c r="P8933" s="171" t="s">
        <v>771</v>
      </c>
    </row>
    <row r="8934" spans="11:16">
      <c r="K8934" s="339">
        <v>54620</v>
      </c>
      <c r="L8934" s="171" t="s">
        <v>838</v>
      </c>
      <c r="N8934" s="171" t="s">
        <v>772</v>
      </c>
      <c r="O8934" s="171" t="s">
        <v>770</v>
      </c>
      <c r="P8934" s="171" t="s">
        <v>771</v>
      </c>
    </row>
    <row r="8935" spans="11:16">
      <c r="K8935" s="339">
        <v>54621</v>
      </c>
      <c r="L8935" s="171" t="s">
        <v>839</v>
      </c>
      <c r="N8935" s="171" t="s">
        <v>772</v>
      </c>
      <c r="O8935" s="171" t="s">
        <v>770</v>
      </c>
      <c r="P8935" s="171" t="s">
        <v>771</v>
      </c>
    </row>
    <row r="8936" spans="11:16">
      <c r="K8936" s="339">
        <v>54622</v>
      </c>
      <c r="L8936" s="171" t="s">
        <v>840</v>
      </c>
      <c r="N8936" s="171" t="s">
        <v>772</v>
      </c>
      <c r="O8936" s="171" t="s">
        <v>770</v>
      </c>
      <c r="P8936" s="171" t="s">
        <v>771</v>
      </c>
    </row>
    <row r="8937" spans="11:16">
      <c r="K8937" s="339">
        <v>54623</v>
      </c>
      <c r="L8937" s="171" t="s">
        <v>833</v>
      </c>
      <c r="N8937" s="171" t="s">
        <v>771</v>
      </c>
      <c r="O8937" s="171" t="s">
        <v>772</v>
      </c>
      <c r="P8937" s="171" t="s">
        <v>770</v>
      </c>
    </row>
    <row r="8938" spans="11:16">
      <c r="K8938" s="339">
        <v>54624</v>
      </c>
      <c r="L8938" s="171" t="s">
        <v>835</v>
      </c>
      <c r="N8938" s="171" t="s">
        <v>771</v>
      </c>
      <c r="O8938" s="171" t="s">
        <v>772</v>
      </c>
      <c r="P8938" s="171" t="s">
        <v>770</v>
      </c>
    </row>
    <row r="8939" spans="11:16">
      <c r="K8939" s="339">
        <v>54625</v>
      </c>
      <c r="L8939" s="171" t="s">
        <v>836</v>
      </c>
      <c r="N8939" s="171" t="s">
        <v>771</v>
      </c>
      <c r="O8939" s="171" t="s">
        <v>772</v>
      </c>
      <c r="P8939" s="171" t="s">
        <v>770</v>
      </c>
    </row>
    <row r="8940" spans="11:16">
      <c r="K8940" s="339">
        <v>54626</v>
      </c>
      <c r="L8940" s="171" t="s">
        <v>837</v>
      </c>
      <c r="N8940" s="171" t="s">
        <v>771</v>
      </c>
      <c r="O8940" s="171" t="s">
        <v>772</v>
      </c>
      <c r="P8940" s="171" t="s">
        <v>770</v>
      </c>
    </row>
    <row r="8941" spans="11:16">
      <c r="K8941" s="339">
        <v>54627</v>
      </c>
      <c r="L8941" s="171" t="s">
        <v>838</v>
      </c>
      <c r="N8941" s="171" t="s">
        <v>771</v>
      </c>
      <c r="O8941" s="171" t="s">
        <v>772</v>
      </c>
      <c r="P8941" s="171" t="s">
        <v>770</v>
      </c>
    </row>
    <row r="8942" spans="11:16">
      <c r="K8942" s="339">
        <v>54628</v>
      </c>
      <c r="L8942" s="171" t="s">
        <v>839</v>
      </c>
      <c r="N8942" s="171" t="s">
        <v>771</v>
      </c>
      <c r="O8942" s="171" t="s">
        <v>772</v>
      </c>
      <c r="P8942" s="171" t="s">
        <v>770</v>
      </c>
    </row>
    <row r="8943" spans="11:16">
      <c r="K8943" s="339">
        <v>54629</v>
      </c>
      <c r="L8943" s="171" t="s">
        <v>840</v>
      </c>
      <c r="N8943" s="171" t="s">
        <v>771</v>
      </c>
      <c r="O8943" s="171" t="s">
        <v>772</v>
      </c>
      <c r="P8943" s="171" t="s">
        <v>770</v>
      </c>
    </row>
    <row r="8944" spans="11:16">
      <c r="K8944" s="339">
        <v>54630</v>
      </c>
      <c r="L8944" s="171" t="s">
        <v>833</v>
      </c>
      <c r="N8944" s="171" t="s">
        <v>770</v>
      </c>
      <c r="O8944" s="171" t="s">
        <v>771</v>
      </c>
      <c r="P8944" s="171" t="s">
        <v>772</v>
      </c>
    </row>
    <row r="8945" spans="11:16">
      <c r="K8945" s="339">
        <v>54631</v>
      </c>
      <c r="L8945" s="171" t="s">
        <v>835</v>
      </c>
      <c r="N8945" s="171" t="s">
        <v>770</v>
      </c>
      <c r="O8945" s="171" t="s">
        <v>771</v>
      </c>
      <c r="P8945" s="171" t="s">
        <v>772</v>
      </c>
    </row>
    <row r="8946" spans="11:16">
      <c r="K8946" s="339">
        <v>54632</v>
      </c>
      <c r="L8946" s="171" t="s">
        <v>836</v>
      </c>
      <c r="N8946" s="171" t="s">
        <v>770</v>
      </c>
      <c r="O8946" s="171" t="s">
        <v>771</v>
      </c>
      <c r="P8946" s="171" t="s">
        <v>772</v>
      </c>
    </row>
    <row r="8947" spans="11:16">
      <c r="K8947" s="339">
        <v>54633</v>
      </c>
      <c r="L8947" s="171" t="s">
        <v>837</v>
      </c>
      <c r="N8947" s="171" t="s">
        <v>770</v>
      </c>
      <c r="O8947" s="171" t="s">
        <v>771</v>
      </c>
      <c r="P8947" s="171" t="s">
        <v>772</v>
      </c>
    </row>
    <row r="8948" spans="11:16">
      <c r="K8948" s="339">
        <v>54634</v>
      </c>
      <c r="L8948" s="171" t="s">
        <v>838</v>
      </c>
      <c r="N8948" s="171" t="s">
        <v>770</v>
      </c>
      <c r="O8948" s="171" t="s">
        <v>771</v>
      </c>
      <c r="P8948" s="171" t="s">
        <v>772</v>
      </c>
    </row>
    <row r="8949" spans="11:16">
      <c r="K8949" s="339">
        <v>54635</v>
      </c>
      <c r="L8949" s="171" t="s">
        <v>839</v>
      </c>
      <c r="N8949" s="171" t="s">
        <v>770</v>
      </c>
      <c r="O8949" s="171" t="s">
        <v>771</v>
      </c>
      <c r="P8949" s="171" t="s">
        <v>772</v>
      </c>
    </row>
    <row r="8950" spans="11:16">
      <c r="K8950" s="339">
        <v>54636</v>
      </c>
      <c r="L8950" s="171" t="s">
        <v>840</v>
      </c>
      <c r="N8950" s="171" t="s">
        <v>770</v>
      </c>
      <c r="O8950" s="171" t="s">
        <v>771</v>
      </c>
      <c r="P8950" s="171" t="s">
        <v>772</v>
      </c>
    </row>
    <row r="8951" spans="11:16">
      <c r="K8951" s="339">
        <v>54637</v>
      </c>
      <c r="L8951" s="171" t="s">
        <v>833</v>
      </c>
      <c r="N8951" s="171" t="s">
        <v>772</v>
      </c>
      <c r="O8951" s="171" t="s">
        <v>770</v>
      </c>
      <c r="P8951" s="171" t="s">
        <v>771</v>
      </c>
    </row>
    <row r="8952" spans="11:16">
      <c r="K8952" s="339">
        <v>54638</v>
      </c>
      <c r="L8952" s="171" t="s">
        <v>835</v>
      </c>
      <c r="N8952" s="171" t="s">
        <v>772</v>
      </c>
      <c r="O8952" s="171" t="s">
        <v>770</v>
      </c>
      <c r="P8952" s="171" t="s">
        <v>771</v>
      </c>
    </row>
    <row r="8953" spans="11:16">
      <c r="K8953" s="339">
        <v>54639</v>
      </c>
      <c r="L8953" s="171" t="s">
        <v>836</v>
      </c>
      <c r="N8953" s="171" t="s">
        <v>772</v>
      </c>
      <c r="O8953" s="171" t="s">
        <v>770</v>
      </c>
      <c r="P8953" s="171" t="s">
        <v>771</v>
      </c>
    </row>
    <row r="8954" spans="11:16">
      <c r="K8954" s="339">
        <v>54640</v>
      </c>
      <c r="L8954" s="171" t="s">
        <v>837</v>
      </c>
      <c r="N8954" s="171" t="s">
        <v>772</v>
      </c>
      <c r="O8954" s="171" t="s">
        <v>770</v>
      </c>
      <c r="P8954" s="171" t="s">
        <v>771</v>
      </c>
    </row>
    <row r="8955" spans="11:16">
      <c r="K8955" s="339">
        <v>54641</v>
      </c>
      <c r="L8955" s="171" t="s">
        <v>838</v>
      </c>
      <c r="N8955" s="171" t="s">
        <v>772</v>
      </c>
      <c r="O8955" s="171" t="s">
        <v>770</v>
      </c>
      <c r="P8955" s="171" t="s">
        <v>771</v>
      </c>
    </row>
    <row r="8956" spans="11:16">
      <c r="K8956" s="339">
        <v>54642</v>
      </c>
      <c r="L8956" s="171" t="s">
        <v>839</v>
      </c>
      <c r="N8956" s="171" t="s">
        <v>772</v>
      </c>
      <c r="O8956" s="171" t="s">
        <v>770</v>
      </c>
      <c r="P8956" s="171" t="s">
        <v>771</v>
      </c>
    </row>
    <row r="8957" spans="11:16">
      <c r="K8957" s="339">
        <v>54643</v>
      </c>
      <c r="L8957" s="171" t="s">
        <v>840</v>
      </c>
      <c r="N8957" s="171" t="s">
        <v>772</v>
      </c>
      <c r="O8957" s="171" t="s">
        <v>770</v>
      </c>
      <c r="P8957" s="171" t="s">
        <v>771</v>
      </c>
    </row>
    <row r="8958" spans="11:16">
      <c r="K8958" s="339">
        <v>54644</v>
      </c>
      <c r="L8958" s="171" t="s">
        <v>833</v>
      </c>
      <c r="N8958" s="171" t="s">
        <v>771</v>
      </c>
      <c r="O8958" s="171" t="s">
        <v>772</v>
      </c>
      <c r="P8958" s="171" t="s">
        <v>770</v>
      </c>
    </row>
    <row r="8959" spans="11:16">
      <c r="K8959" s="339">
        <v>54645</v>
      </c>
      <c r="L8959" s="171" t="s">
        <v>835</v>
      </c>
      <c r="N8959" s="171" t="s">
        <v>771</v>
      </c>
      <c r="O8959" s="171" t="s">
        <v>772</v>
      </c>
      <c r="P8959" s="171" t="s">
        <v>770</v>
      </c>
    </row>
    <row r="8960" spans="11:16">
      <c r="K8960" s="339">
        <v>54646</v>
      </c>
      <c r="L8960" s="171" t="s">
        <v>836</v>
      </c>
      <c r="N8960" s="171" t="s">
        <v>771</v>
      </c>
      <c r="O8960" s="171" t="s">
        <v>772</v>
      </c>
      <c r="P8960" s="171" t="s">
        <v>770</v>
      </c>
    </row>
    <row r="8961" spans="11:16">
      <c r="K8961" s="339">
        <v>54647</v>
      </c>
      <c r="L8961" s="171" t="s">
        <v>837</v>
      </c>
      <c r="N8961" s="171" t="s">
        <v>771</v>
      </c>
      <c r="O8961" s="171" t="s">
        <v>772</v>
      </c>
      <c r="P8961" s="171" t="s">
        <v>770</v>
      </c>
    </row>
    <row r="8962" spans="11:16">
      <c r="K8962" s="339">
        <v>54648</v>
      </c>
      <c r="L8962" s="171" t="s">
        <v>838</v>
      </c>
      <c r="N8962" s="171" t="s">
        <v>771</v>
      </c>
      <c r="O8962" s="171" t="s">
        <v>772</v>
      </c>
      <c r="P8962" s="171" t="s">
        <v>770</v>
      </c>
    </row>
    <row r="8963" spans="11:16">
      <c r="K8963" s="339">
        <v>54649</v>
      </c>
      <c r="L8963" s="171" t="s">
        <v>839</v>
      </c>
      <c r="N8963" s="171" t="s">
        <v>771</v>
      </c>
      <c r="O8963" s="171" t="s">
        <v>772</v>
      </c>
      <c r="P8963" s="171" t="s">
        <v>770</v>
      </c>
    </row>
    <row r="8964" spans="11:16">
      <c r="K8964" s="339">
        <v>54650</v>
      </c>
      <c r="L8964" s="171" t="s">
        <v>840</v>
      </c>
      <c r="N8964" s="171" t="s">
        <v>771</v>
      </c>
      <c r="O8964" s="171" t="s">
        <v>772</v>
      </c>
      <c r="P8964" s="171" t="s">
        <v>770</v>
      </c>
    </row>
    <row r="8965" spans="11:16">
      <c r="K8965" s="339">
        <v>54651</v>
      </c>
      <c r="L8965" s="171" t="s">
        <v>833</v>
      </c>
      <c r="N8965" s="171" t="s">
        <v>770</v>
      </c>
      <c r="O8965" s="171" t="s">
        <v>771</v>
      </c>
      <c r="P8965" s="171" t="s">
        <v>772</v>
      </c>
    </row>
    <row r="8966" spans="11:16">
      <c r="K8966" s="339">
        <v>54652</v>
      </c>
      <c r="L8966" s="171" t="s">
        <v>835</v>
      </c>
      <c r="N8966" s="171" t="s">
        <v>770</v>
      </c>
      <c r="O8966" s="171" t="s">
        <v>771</v>
      </c>
      <c r="P8966" s="171" t="s">
        <v>772</v>
      </c>
    </row>
    <row r="8967" spans="11:16">
      <c r="K8967" s="339">
        <v>54653</v>
      </c>
      <c r="L8967" s="171" t="s">
        <v>836</v>
      </c>
      <c r="N8967" s="171" t="s">
        <v>770</v>
      </c>
      <c r="O8967" s="171" t="s">
        <v>771</v>
      </c>
      <c r="P8967" s="171" t="s">
        <v>772</v>
      </c>
    </row>
    <row r="8968" spans="11:16">
      <c r="K8968" s="339">
        <v>54654</v>
      </c>
      <c r="L8968" s="171" t="s">
        <v>837</v>
      </c>
      <c r="N8968" s="171" t="s">
        <v>770</v>
      </c>
      <c r="O8968" s="171" t="s">
        <v>771</v>
      </c>
      <c r="P8968" s="171" t="s">
        <v>772</v>
      </c>
    </row>
    <row r="8969" spans="11:16">
      <c r="K8969" s="339">
        <v>54655</v>
      </c>
      <c r="L8969" s="171" t="s">
        <v>838</v>
      </c>
      <c r="N8969" s="171" t="s">
        <v>770</v>
      </c>
      <c r="O8969" s="171" t="s">
        <v>771</v>
      </c>
      <c r="P8969" s="171" t="s">
        <v>772</v>
      </c>
    </row>
    <row r="8970" spans="11:16">
      <c r="K8970" s="339">
        <v>54656</v>
      </c>
      <c r="L8970" s="171" t="s">
        <v>839</v>
      </c>
      <c r="N8970" s="171" t="s">
        <v>770</v>
      </c>
      <c r="O8970" s="171" t="s">
        <v>771</v>
      </c>
      <c r="P8970" s="171" t="s">
        <v>772</v>
      </c>
    </row>
    <row r="8971" spans="11:16">
      <c r="K8971" s="339">
        <v>54657</v>
      </c>
      <c r="L8971" s="171" t="s">
        <v>840</v>
      </c>
      <c r="N8971" s="171" t="s">
        <v>770</v>
      </c>
      <c r="O8971" s="171" t="s">
        <v>771</v>
      </c>
      <c r="P8971" s="171" t="s">
        <v>772</v>
      </c>
    </row>
    <row r="8972" spans="11:16">
      <c r="K8972" s="339">
        <v>54658</v>
      </c>
      <c r="L8972" s="171" t="s">
        <v>833</v>
      </c>
      <c r="N8972" s="171" t="s">
        <v>772</v>
      </c>
      <c r="O8972" s="171" t="s">
        <v>770</v>
      </c>
      <c r="P8972" s="171" t="s">
        <v>771</v>
      </c>
    </row>
    <row r="8973" spans="11:16">
      <c r="K8973" s="339">
        <v>54659</v>
      </c>
      <c r="L8973" s="171" t="s">
        <v>835</v>
      </c>
      <c r="N8973" s="171" t="s">
        <v>772</v>
      </c>
      <c r="O8973" s="171" t="s">
        <v>770</v>
      </c>
      <c r="P8973" s="171" t="s">
        <v>771</v>
      </c>
    </row>
    <row r="8974" spans="11:16">
      <c r="K8974" s="339">
        <v>54660</v>
      </c>
      <c r="L8974" s="171" t="s">
        <v>836</v>
      </c>
      <c r="N8974" s="171" t="s">
        <v>772</v>
      </c>
      <c r="O8974" s="171" t="s">
        <v>770</v>
      </c>
      <c r="P8974" s="171" t="s">
        <v>771</v>
      </c>
    </row>
    <row r="8975" spans="11:16">
      <c r="K8975" s="339">
        <v>54661</v>
      </c>
      <c r="L8975" s="171" t="s">
        <v>837</v>
      </c>
      <c r="N8975" s="171" t="s">
        <v>772</v>
      </c>
      <c r="O8975" s="171" t="s">
        <v>770</v>
      </c>
      <c r="P8975" s="171" t="s">
        <v>771</v>
      </c>
    </row>
    <row r="8976" spans="11:16">
      <c r="K8976" s="339">
        <v>54662</v>
      </c>
      <c r="L8976" s="171" t="s">
        <v>838</v>
      </c>
      <c r="N8976" s="171" t="s">
        <v>772</v>
      </c>
      <c r="O8976" s="171" t="s">
        <v>770</v>
      </c>
      <c r="P8976" s="171" t="s">
        <v>771</v>
      </c>
    </row>
    <row r="8977" spans="11:16">
      <c r="K8977" s="339">
        <v>54663</v>
      </c>
      <c r="L8977" s="171" t="s">
        <v>839</v>
      </c>
      <c r="N8977" s="171" t="s">
        <v>772</v>
      </c>
      <c r="O8977" s="171" t="s">
        <v>770</v>
      </c>
      <c r="P8977" s="171" t="s">
        <v>771</v>
      </c>
    </row>
    <row r="8978" spans="11:16">
      <c r="K8978" s="339">
        <v>54664</v>
      </c>
      <c r="L8978" s="171" t="s">
        <v>840</v>
      </c>
      <c r="N8978" s="171" t="s">
        <v>772</v>
      </c>
      <c r="O8978" s="171" t="s">
        <v>770</v>
      </c>
      <c r="P8978" s="171" t="s">
        <v>771</v>
      </c>
    </row>
    <row r="8979" spans="11:16">
      <c r="K8979" s="339">
        <v>54665</v>
      </c>
      <c r="L8979" s="171" t="s">
        <v>833</v>
      </c>
      <c r="N8979" s="171" t="s">
        <v>771</v>
      </c>
      <c r="O8979" s="171" t="s">
        <v>772</v>
      </c>
      <c r="P8979" s="171" t="s">
        <v>770</v>
      </c>
    </row>
    <row r="8980" spans="11:16">
      <c r="K8980" s="339">
        <v>54666</v>
      </c>
      <c r="L8980" s="171" t="s">
        <v>835</v>
      </c>
      <c r="N8980" s="171" t="s">
        <v>771</v>
      </c>
      <c r="O8980" s="171" t="s">
        <v>772</v>
      </c>
      <c r="P8980" s="171" t="s">
        <v>770</v>
      </c>
    </row>
    <row r="8981" spans="11:16">
      <c r="K8981" s="339">
        <v>54667</v>
      </c>
      <c r="L8981" s="171" t="s">
        <v>836</v>
      </c>
      <c r="N8981" s="171" t="s">
        <v>771</v>
      </c>
      <c r="O8981" s="171" t="s">
        <v>772</v>
      </c>
      <c r="P8981" s="171" t="s">
        <v>770</v>
      </c>
    </row>
    <row r="8982" spans="11:16">
      <c r="K8982" s="339">
        <v>54668</v>
      </c>
      <c r="L8982" s="171" t="s">
        <v>837</v>
      </c>
      <c r="N8982" s="171" t="s">
        <v>771</v>
      </c>
      <c r="O8982" s="171" t="s">
        <v>772</v>
      </c>
      <c r="P8982" s="171" t="s">
        <v>770</v>
      </c>
    </row>
    <row r="8983" spans="11:16">
      <c r="K8983" s="339">
        <v>54669</v>
      </c>
      <c r="L8983" s="171" t="s">
        <v>838</v>
      </c>
      <c r="N8983" s="171" t="s">
        <v>771</v>
      </c>
      <c r="O8983" s="171" t="s">
        <v>772</v>
      </c>
      <c r="P8983" s="171" t="s">
        <v>770</v>
      </c>
    </row>
    <row r="8984" spans="11:16">
      <c r="K8984" s="339">
        <v>54670</v>
      </c>
      <c r="L8984" s="171" t="s">
        <v>839</v>
      </c>
      <c r="N8984" s="171" t="s">
        <v>771</v>
      </c>
      <c r="O8984" s="171" t="s">
        <v>772</v>
      </c>
      <c r="P8984" s="171" t="s">
        <v>770</v>
      </c>
    </row>
    <row r="8985" spans="11:16">
      <c r="K8985" s="339">
        <v>54671</v>
      </c>
      <c r="L8985" s="171" t="s">
        <v>840</v>
      </c>
      <c r="N8985" s="171" t="s">
        <v>771</v>
      </c>
      <c r="O8985" s="171" t="s">
        <v>772</v>
      </c>
      <c r="P8985" s="171" t="s">
        <v>770</v>
      </c>
    </row>
    <row r="8986" spans="11:16">
      <c r="K8986" s="339">
        <v>54672</v>
      </c>
      <c r="L8986" s="171" t="s">
        <v>833</v>
      </c>
      <c r="N8986" s="171" t="s">
        <v>770</v>
      </c>
      <c r="O8986" s="171" t="s">
        <v>771</v>
      </c>
      <c r="P8986" s="171" t="s">
        <v>772</v>
      </c>
    </row>
    <row r="8987" spans="11:16">
      <c r="K8987" s="339">
        <v>54673</v>
      </c>
      <c r="L8987" s="171" t="s">
        <v>835</v>
      </c>
      <c r="N8987" s="171" t="s">
        <v>770</v>
      </c>
      <c r="O8987" s="171" t="s">
        <v>771</v>
      </c>
      <c r="P8987" s="171" t="s">
        <v>772</v>
      </c>
    </row>
    <row r="8988" spans="11:16">
      <c r="K8988" s="339">
        <v>54674</v>
      </c>
      <c r="L8988" s="171" t="s">
        <v>836</v>
      </c>
      <c r="N8988" s="171" t="s">
        <v>770</v>
      </c>
      <c r="O8988" s="171" t="s">
        <v>771</v>
      </c>
      <c r="P8988" s="171" t="s">
        <v>772</v>
      </c>
    </row>
    <row r="8989" spans="11:16">
      <c r="K8989" s="339">
        <v>54675</v>
      </c>
      <c r="L8989" s="171" t="s">
        <v>837</v>
      </c>
      <c r="N8989" s="171" t="s">
        <v>770</v>
      </c>
      <c r="O8989" s="171" t="s">
        <v>771</v>
      </c>
      <c r="P8989" s="171" t="s">
        <v>772</v>
      </c>
    </row>
    <row r="8990" spans="11:16">
      <c r="K8990" s="339">
        <v>54676</v>
      </c>
      <c r="L8990" s="171" t="s">
        <v>838</v>
      </c>
      <c r="N8990" s="171" t="s">
        <v>770</v>
      </c>
      <c r="O8990" s="171" t="s">
        <v>771</v>
      </c>
      <c r="P8990" s="171" t="s">
        <v>772</v>
      </c>
    </row>
    <row r="8991" spans="11:16">
      <c r="K8991" s="339">
        <v>54677</v>
      </c>
      <c r="L8991" s="171" t="s">
        <v>839</v>
      </c>
      <c r="N8991" s="171" t="s">
        <v>770</v>
      </c>
      <c r="O8991" s="171" t="s">
        <v>771</v>
      </c>
      <c r="P8991" s="171" t="s">
        <v>772</v>
      </c>
    </row>
    <row r="8992" spans="11:16">
      <c r="K8992" s="339">
        <v>54678</v>
      </c>
      <c r="L8992" s="171" t="s">
        <v>840</v>
      </c>
      <c r="N8992" s="171" t="s">
        <v>770</v>
      </c>
      <c r="O8992" s="171" t="s">
        <v>771</v>
      </c>
      <c r="P8992" s="171" t="s">
        <v>772</v>
      </c>
    </row>
    <row r="8993" spans="11:16">
      <c r="K8993" s="339">
        <v>54679</v>
      </c>
      <c r="L8993" s="171" t="s">
        <v>833</v>
      </c>
      <c r="N8993" s="171" t="s">
        <v>772</v>
      </c>
      <c r="O8993" s="171" t="s">
        <v>770</v>
      </c>
      <c r="P8993" s="171" t="s">
        <v>771</v>
      </c>
    </row>
    <row r="8994" spans="11:16">
      <c r="K8994" s="339">
        <v>54680</v>
      </c>
      <c r="L8994" s="171" t="s">
        <v>835</v>
      </c>
      <c r="N8994" s="171" t="s">
        <v>772</v>
      </c>
      <c r="O8994" s="171" t="s">
        <v>770</v>
      </c>
      <c r="P8994" s="171" t="s">
        <v>771</v>
      </c>
    </row>
    <row r="8995" spans="11:16">
      <c r="K8995" s="339">
        <v>54681</v>
      </c>
      <c r="L8995" s="171" t="s">
        <v>836</v>
      </c>
      <c r="N8995" s="171" t="s">
        <v>772</v>
      </c>
      <c r="O8995" s="171" t="s">
        <v>770</v>
      </c>
      <c r="P8995" s="171" t="s">
        <v>771</v>
      </c>
    </row>
    <row r="8996" spans="11:16">
      <c r="K8996" s="339">
        <v>54682</v>
      </c>
      <c r="L8996" s="171" t="s">
        <v>837</v>
      </c>
      <c r="N8996" s="171" t="s">
        <v>772</v>
      </c>
      <c r="O8996" s="171" t="s">
        <v>770</v>
      </c>
      <c r="P8996" s="171" t="s">
        <v>771</v>
      </c>
    </row>
    <row r="8997" spans="11:16">
      <c r="K8997" s="339">
        <v>54683</v>
      </c>
      <c r="L8997" s="171" t="s">
        <v>838</v>
      </c>
      <c r="N8997" s="171" t="s">
        <v>772</v>
      </c>
      <c r="O8997" s="171" t="s">
        <v>770</v>
      </c>
      <c r="P8997" s="171" t="s">
        <v>771</v>
      </c>
    </row>
    <row r="8998" spans="11:16">
      <c r="K8998" s="339">
        <v>54684</v>
      </c>
      <c r="L8998" s="171" t="s">
        <v>839</v>
      </c>
      <c r="N8998" s="171" t="s">
        <v>772</v>
      </c>
      <c r="O8998" s="171" t="s">
        <v>770</v>
      </c>
      <c r="P8998" s="171" t="s">
        <v>771</v>
      </c>
    </row>
    <row r="8999" spans="11:16">
      <c r="K8999" s="339">
        <v>54685</v>
      </c>
      <c r="L8999" s="171" t="s">
        <v>840</v>
      </c>
      <c r="N8999" s="171" t="s">
        <v>772</v>
      </c>
      <c r="O8999" s="171" t="s">
        <v>770</v>
      </c>
      <c r="P8999" s="171" t="s">
        <v>771</v>
      </c>
    </row>
    <row r="9000" spans="11:16">
      <c r="K9000" s="339">
        <v>54686</v>
      </c>
      <c r="L9000" s="171" t="s">
        <v>833</v>
      </c>
      <c r="N9000" s="171" t="s">
        <v>771</v>
      </c>
      <c r="O9000" s="171" t="s">
        <v>772</v>
      </c>
      <c r="P9000" s="171" t="s">
        <v>770</v>
      </c>
    </row>
    <row r="9001" spans="11:16">
      <c r="K9001" s="339">
        <v>54687</v>
      </c>
      <c r="L9001" s="171" t="s">
        <v>835</v>
      </c>
      <c r="N9001" s="171" t="s">
        <v>771</v>
      </c>
      <c r="O9001" s="171" t="s">
        <v>772</v>
      </c>
      <c r="P9001" s="171" t="s">
        <v>770</v>
      </c>
    </row>
    <row r="9002" spans="11:16">
      <c r="K9002" s="339">
        <v>54688</v>
      </c>
      <c r="L9002" s="171" t="s">
        <v>836</v>
      </c>
      <c r="N9002" s="171" t="s">
        <v>771</v>
      </c>
      <c r="O9002" s="171" t="s">
        <v>772</v>
      </c>
      <c r="P9002" s="171" t="s">
        <v>770</v>
      </c>
    </row>
    <row r="9003" spans="11:16">
      <c r="K9003" s="339">
        <v>54689</v>
      </c>
      <c r="L9003" s="171" t="s">
        <v>837</v>
      </c>
      <c r="N9003" s="171" t="s">
        <v>771</v>
      </c>
      <c r="O9003" s="171" t="s">
        <v>772</v>
      </c>
      <c r="P9003" s="171" t="s">
        <v>770</v>
      </c>
    </row>
    <row r="9004" spans="11:16">
      <c r="K9004" s="339">
        <v>54690</v>
      </c>
      <c r="L9004" s="171" t="s">
        <v>838</v>
      </c>
      <c r="N9004" s="171" t="s">
        <v>771</v>
      </c>
      <c r="O9004" s="171" t="s">
        <v>772</v>
      </c>
      <c r="P9004" s="171" t="s">
        <v>770</v>
      </c>
    </row>
    <row r="9005" spans="11:16">
      <c r="K9005" s="339">
        <v>54691</v>
      </c>
      <c r="L9005" s="171" t="s">
        <v>839</v>
      </c>
      <c r="N9005" s="171" t="s">
        <v>771</v>
      </c>
      <c r="O9005" s="171" t="s">
        <v>772</v>
      </c>
      <c r="P9005" s="171" t="s">
        <v>770</v>
      </c>
    </row>
    <row r="9006" spans="11:16">
      <c r="K9006" s="339">
        <v>54692</v>
      </c>
      <c r="L9006" s="171" t="s">
        <v>840</v>
      </c>
      <c r="N9006" s="171" t="s">
        <v>771</v>
      </c>
      <c r="O9006" s="171" t="s">
        <v>772</v>
      </c>
      <c r="P9006" s="171" t="s">
        <v>770</v>
      </c>
    </row>
    <row r="9007" spans="11:16">
      <c r="K9007" s="339">
        <v>54693</v>
      </c>
      <c r="L9007" s="171" t="s">
        <v>833</v>
      </c>
      <c r="N9007" s="171" t="s">
        <v>770</v>
      </c>
      <c r="O9007" s="171" t="s">
        <v>771</v>
      </c>
      <c r="P9007" s="171" t="s">
        <v>772</v>
      </c>
    </row>
    <row r="9008" spans="11:16">
      <c r="K9008" s="339">
        <v>54694</v>
      </c>
      <c r="L9008" s="171" t="s">
        <v>835</v>
      </c>
      <c r="N9008" s="171" t="s">
        <v>770</v>
      </c>
      <c r="O9008" s="171" t="s">
        <v>771</v>
      </c>
      <c r="P9008" s="171" t="s">
        <v>772</v>
      </c>
    </row>
    <row r="9009" spans="11:16">
      <c r="K9009" s="339">
        <v>54695</v>
      </c>
      <c r="L9009" s="171" t="s">
        <v>836</v>
      </c>
      <c r="N9009" s="171" t="s">
        <v>770</v>
      </c>
      <c r="O9009" s="171" t="s">
        <v>771</v>
      </c>
      <c r="P9009" s="171" t="s">
        <v>772</v>
      </c>
    </row>
    <row r="9010" spans="11:16">
      <c r="K9010" s="339">
        <v>54696</v>
      </c>
      <c r="L9010" s="171" t="s">
        <v>837</v>
      </c>
      <c r="N9010" s="171" t="s">
        <v>770</v>
      </c>
      <c r="O9010" s="171" t="s">
        <v>771</v>
      </c>
      <c r="P9010" s="171" t="s">
        <v>772</v>
      </c>
    </row>
    <row r="9011" spans="11:16">
      <c r="K9011" s="339">
        <v>54697</v>
      </c>
      <c r="L9011" s="171" t="s">
        <v>838</v>
      </c>
      <c r="N9011" s="171" t="s">
        <v>770</v>
      </c>
      <c r="O9011" s="171" t="s">
        <v>771</v>
      </c>
      <c r="P9011" s="171" t="s">
        <v>772</v>
      </c>
    </row>
    <row r="9012" spans="11:16">
      <c r="K9012" s="339">
        <v>54698</v>
      </c>
      <c r="L9012" s="171" t="s">
        <v>839</v>
      </c>
      <c r="N9012" s="171" t="s">
        <v>770</v>
      </c>
      <c r="O9012" s="171" t="s">
        <v>771</v>
      </c>
      <c r="P9012" s="171" t="s">
        <v>772</v>
      </c>
    </row>
    <row r="9013" spans="11:16">
      <c r="K9013" s="339">
        <v>54699</v>
      </c>
      <c r="L9013" s="171" t="s">
        <v>840</v>
      </c>
      <c r="N9013" s="171" t="s">
        <v>770</v>
      </c>
      <c r="O9013" s="171" t="s">
        <v>771</v>
      </c>
      <c r="P9013" s="171" t="s">
        <v>772</v>
      </c>
    </row>
    <row r="9014" spans="11:16">
      <c r="K9014" s="339">
        <v>54700</v>
      </c>
      <c r="L9014" s="171" t="s">
        <v>833</v>
      </c>
      <c r="N9014" s="171" t="s">
        <v>772</v>
      </c>
      <c r="O9014" s="171" t="s">
        <v>770</v>
      </c>
      <c r="P9014" s="171" t="s">
        <v>771</v>
      </c>
    </row>
    <row r="9015" spans="11:16">
      <c r="K9015" s="339">
        <v>54701</v>
      </c>
      <c r="L9015" s="171" t="s">
        <v>835</v>
      </c>
      <c r="N9015" s="171" t="s">
        <v>772</v>
      </c>
      <c r="O9015" s="171" t="s">
        <v>770</v>
      </c>
      <c r="P9015" s="171" t="s">
        <v>771</v>
      </c>
    </row>
    <row r="9016" spans="11:16">
      <c r="K9016" s="339">
        <v>54702</v>
      </c>
      <c r="L9016" s="171" t="s">
        <v>836</v>
      </c>
      <c r="N9016" s="171" t="s">
        <v>772</v>
      </c>
      <c r="O9016" s="171" t="s">
        <v>770</v>
      </c>
      <c r="P9016" s="171" t="s">
        <v>771</v>
      </c>
    </row>
    <row r="9017" spans="11:16">
      <c r="K9017" s="339">
        <v>54703</v>
      </c>
      <c r="L9017" s="171" t="s">
        <v>837</v>
      </c>
      <c r="N9017" s="171" t="s">
        <v>772</v>
      </c>
      <c r="O9017" s="171" t="s">
        <v>770</v>
      </c>
      <c r="P9017" s="171" t="s">
        <v>771</v>
      </c>
    </row>
    <row r="9018" spans="11:16">
      <c r="K9018" s="339">
        <v>54704</v>
      </c>
      <c r="L9018" s="171" t="s">
        <v>838</v>
      </c>
      <c r="N9018" s="171" t="s">
        <v>772</v>
      </c>
      <c r="O9018" s="171" t="s">
        <v>770</v>
      </c>
      <c r="P9018" s="171" t="s">
        <v>771</v>
      </c>
    </row>
    <row r="9019" spans="11:16">
      <c r="K9019" s="339">
        <v>54705</v>
      </c>
      <c r="L9019" s="171" t="s">
        <v>839</v>
      </c>
      <c r="N9019" s="171" t="s">
        <v>772</v>
      </c>
      <c r="O9019" s="171" t="s">
        <v>770</v>
      </c>
      <c r="P9019" s="171" t="s">
        <v>771</v>
      </c>
    </row>
    <row r="9020" spans="11:16">
      <c r="K9020" s="339">
        <v>54706</v>
      </c>
      <c r="L9020" s="171" t="s">
        <v>840</v>
      </c>
      <c r="N9020" s="171" t="s">
        <v>772</v>
      </c>
      <c r="O9020" s="171" t="s">
        <v>770</v>
      </c>
      <c r="P9020" s="171" t="s">
        <v>771</v>
      </c>
    </row>
    <row r="9021" spans="11:16">
      <c r="K9021" s="339">
        <v>54707</v>
      </c>
      <c r="L9021" s="171" t="s">
        <v>833</v>
      </c>
      <c r="N9021" s="171" t="s">
        <v>771</v>
      </c>
      <c r="O9021" s="171" t="s">
        <v>772</v>
      </c>
      <c r="P9021" s="171" t="s">
        <v>770</v>
      </c>
    </row>
    <row r="9022" spans="11:16">
      <c r="K9022" s="339">
        <v>54708</v>
      </c>
      <c r="L9022" s="171" t="s">
        <v>835</v>
      </c>
      <c r="N9022" s="171" t="s">
        <v>771</v>
      </c>
      <c r="O9022" s="171" t="s">
        <v>772</v>
      </c>
      <c r="P9022" s="171" t="s">
        <v>770</v>
      </c>
    </row>
    <row r="9023" spans="11:16">
      <c r="K9023" s="339">
        <v>54709</v>
      </c>
      <c r="L9023" s="171" t="s">
        <v>836</v>
      </c>
      <c r="N9023" s="171" t="s">
        <v>771</v>
      </c>
      <c r="O9023" s="171" t="s">
        <v>772</v>
      </c>
      <c r="P9023" s="171" t="s">
        <v>770</v>
      </c>
    </row>
    <row r="9024" spans="11:16">
      <c r="K9024" s="339">
        <v>54710</v>
      </c>
      <c r="L9024" s="171" t="s">
        <v>837</v>
      </c>
      <c r="N9024" s="171" t="s">
        <v>771</v>
      </c>
      <c r="O9024" s="171" t="s">
        <v>772</v>
      </c>
      <c r="P9024" s="171" t="s">
        <v>770</v>
      </c>
    </row>
    <row r="9025" spans="11:16">
      <c r="K9025" s="339">
        <v>54711</v>
      </c>
      <c r="L9025" s="171" t="s">
        <v>838</v>
      </c>
      <c r="N9025" s="171" t="s">
        <v>771</v>
      </c>
      <c r="O9025" s="171" t="s">
        <v>772</v>
      </c>
      <c r="P9025" s="171" t="s">
        <v>770</v>
      </c>
    </row>
    <row r="9026" spans="11:16">
      <c r="K9026" s="339">
        <v>54712</v>
      </c>
      <c r="L9026" s="171" t="s">
        <v>839</v>
      </c>
      <c r="N9026" s="171" t="s">
        <v>771</v>
      </c>
      <c r="O9026" s="171" t="s">
        <v>772</v>
      </c>
      <c r="P9026" s="171" t="s">
        <v>770</v>
      </c>
    </row>
    <row r="9027" spans="11:16">
      <c r="K9027" s="339">
        <v>54713</v>
      </c>
      <c r="L9027" s="171" t="s">
        <v>840</v>
      </c>
      <c r="N9027" s="171" t="s">
        <v>771</v>
      </c>
      <c r="O9027" s="171" t="s">
        <v>772</v>
      </c>
      <c r="P9027" s="171" t="s">
        <v>770</v>
      </c>
    </row>
    <row r="9028" spans="11:16">
      <c r="K9028" s="339">
        <v>54714</v>
      </c>
      <c r="L9028" s="171" t="s">
        <v>833</v>
      </c>
      <c r="N9028" s="171" t="s">
        <v>770</v>
      </c>
      <c r="O9028" s="171" t="s">
        <v>771</v>
      </c>
      <c r="P9028" s="171" t="s">
        <v>772</v>
      </c>
    </row>
    <row r="9029" spans="11:16">
      <c r="K9029" s="339">
        <v>54715</v>
      </c>
      <c r="L9029" s="171" t="s">
        <v>835</v>
      </c>
      <c r="N9029" s="171" t="s">
        <v>770</v>
      </c>
      <c r="O9029" s="171" t="s">
        <v>771</v>
      </c>
      <c r="P9029" s="171" t="s">
        <v>772</v>
      </c>
    </row>
    <row r="9030" spans="11:16">
      <c r="K9030" s="339">
        <v>54716</v>
      </c>
      <c r="L9030" s="171" t="s">
        <v>836</v>
      </c>
      <c r="N9030" s="171" t="s">
        <v>770</v>
      </c>
      <c r="O9030" s="171" t="s">
        <v>771</v>
      </c>
      <c r="P9030" s="171" t="s">
        <v>772</v>
      </c>
    </row>
    <row r="9031" spans="11:16">
      <c r="K9031" s="339">
        <v>54717</v>
      </c>
      <c r="L9031" s="171" t="s">
        <v>837</v>
      </c>
      <c r="N9031" s="171" t="s">
        <v>770</v>
      </c>
      <c r="O9031" s="171" t="s">
        <v>771</v>
      </c>
      <c r="P9031" s="171" t="s">
        <v>772</v>
      </c>
    </row>
    <row r="9032" spans="11:16">
      <c r="K9032" s="339">
        <v>54718</v>
      </c>
      <c r="L9032" s="171" t="s">
        <v>838</v>
      </c>
      <c r="N9032" s="171" t="s">
        <v>770</v>
      </c>
      <c r="O9032" s="171" t="s">
        <v>771</v>
      </c>
      <c r="P9032" s="171" t="s">
        <v>772</v>
      </c>
    </row>
    <row r="9033" spans="11:16">
      <c r="K9033" s="339">
        <v>54719</v>
      </c>
      <c r="L9033" s="171" t="s">
        <v>839</v>
      </c>
      <c r="N9033" s="171" t="s">
        <v>770</v>
      </c>
      <c r="O9033" s="171" t="s">
        <v>771</v>
      </c>
      <c r="P9033" s="171" t="s">
        <v>772</v>
      </c>
    </row>
    <row r="9034" spans="11:16">
      <c r="K9034" s="339">
        <v>54720</v>
      </c>
      <c r="L9034" s="171" t="s">
        <v>840</v>
      </c>
      <c r="N9034" s="171" t="s">
        <v>770</v>
      </c>
      <c r="O9034" s="171" t="s">
        <v>771</v>
      </c>
      <c r="P9034" s="171" t="s">
        <v>772</v>
      </c>
    </row>
    <row r="9035" spans="11:16">
      <c r="K9035" s="339">
        <v>54721</v>
      </c>
      <c r="L9035" s="171" t="s">
        <v>833</v>
      </c>
      <c r="N9035" s="171" t="s">
        <v>772</v>
      </c>
      <c r="O9035" s="171" t="s">
        <v>770</v>
      </c>
      <c r="P9035" s="171" t="s">
        <v>771</v>
      </c>
    </row>
    <row r="9036" spans="11:16">
      <c r="K9036" s="339">
        <v>54722</v>
      </c>
      <c r="L9036" s="171" t="s">
        <v>835</v>
      </c>
      <c r="N9036" s="171" t="s">
        <v>772</v>
      </c>
      <c r="O9036" s="171" t="s">
        <v>770</v>
      </c>
      <c r="P9036" s="171" t="s">
        <v>771</v>
      </c>
    </row>
    <row r="9037" spans="11:16">
      <c r="K9037" s="339">
        <v>54723</v>
      </c>
      <c r="L9037" s="171" t="s">
        <v>836</v>
      </c>
      <c r="N9037" s="171" t="s">
        <v>772</v>
      </c>
      <c r="O9037" s="171" t="s">
        <v>770</v>
      </c>
      <c r="P9037" s="171" t="s">
        <v>771</v>
      </c>
    </row>
    <row r="9038" spans="11:16">
      <c r="K9038" s="339">
        <v>54724</v>
      </c>
      <c r="L9038" s="171" t="s">
        <v>837</v>
      </c>
      <c r="N9038" s="171" t="s">
        <v>772</v>
      </c>
      <c r="O9038" s="171" t="s">
        <v>770</v>
      </c>
      <c r="P9038" s="171" t="s">
        <v>771</v>
      </c>
    </row>
    <row r="9039" spans="11:16">
      <c r="K9039" s="339">
        <v>54725</v>
      </c>
      <c r="L9039" s="171" t="s">
        <v>838</v>
      </c>
      <c r="N9039" s="171" t="s">
        <v>772</v>
      </c>
      <c r="O9039" s="171" t="s">
        <v>770</v>
      </c>
      <c r="P9039" s="171" t="s">
        <v>771</v>
      </c>
    </row>
    <row r="9040" spans="11:16">
      <c r="K9040" s="339">
        <v>54726</v>
      </c>
      <c r="L9040" s="171" t="s">
        <v>839</v>
      </c>
      <c r="N9040" s="171" t="s">
        <v>772</v>
      </c>
      <c r="O9040" s="171" t="s">
        <v>770</v>
      </c>
      <c r="P9040" s="171" t="s">
        <v>771</v>
      </c>
    </row>
    <row r="9041" spans="11:16">
      <c r="K9041" s="339">
        <v>54727</v>
      </c>
      <c r="L9041" s="171" t="s">
        <v>840</v>
      </c>
      <c r="N9041" s="171" t="s">
        <v>772</v>
      </c>
      <c r="O9041" s="171" t="s">
        <v>770</v>
      </c>
      <c r="P9041" s="171" t="s">
        <v>771</v>
      </c>
    </row>
    <row r="9042" spans="11:16">
      <c r="K9042" s="339">
        <v>54728</v>
      </c>
      <c r="L9042" s="171" t="s">
        <v>833</v>
      </c>
      <c r="N9042" s="171" t="s">
        <v>771</v>
      </c>
      <c r="O9042" s="171" t="s">
        <v>772</v>
      </c>
      <c r="P9042" s="171" t="s">
        <v>770</v>
      </c>
    </row>
    <row r="9043" spans="11:16">
      <c r="K9043" s="339">
        <v>54729</v>
      </c>
      <c r="L9043" s="171" t="s">
        <v>835</v>
      </c>
      <c r="N9043" s="171" t="s">
        <v>771</v>
      </c>
      <c r="O9043" s="171" t="s">
        <v>772</v>
      </c>
      <c r="P9043" s="171" t="s">
        <v>770</v>
      </c>
    </row>
    <row r="9044" spans="11:16">
      <c r="K9044" s="339">
        <v>54730</v>
      </c>
      <c r="L9044" s="171" t="s">
        <v>836</v>
      </c>
      <c r="N9044" s="171" t="s">
        <v>771</v>
      </c>
      <c r="O9044" s="171" t="s">
        <v>772</v>
      </c>
      <c r="P9044" s="171" t="s">
        <v>770</v>
      </c>
    </row>
    <row r="9045" spans="11:16">
      <c r="K9045" s="339">
        <v>54731</v>
      </c>
      <c r="L9045" s="171" t="s">
        <v>837</v>
      </c>
      <c r="N9045" s="171" t="s">
        <v>771</v>
      </c>
      <c r="O9045" s="171" t="s">
        <v>772</v>
      </c>
      <c r="P9045" s="171" t="s">
        <v>770</v>
      </c>
    </row>
    <row r="9046" spans="11:16">
      <c r="K9046" s="339">
        <v>54732</v>
      </c>
      <c r="L9046" s="171" t="s">
        <v>838</v>
      </c>
      <c r="N9046" s="171" t="s">
        <v>771</v>
      </c>
      <c r="O9046" s="171" t="s">
        <v>772</v>
      </c>
      <c r="P9046" s="171" t="s">
        <v>770</v>
      </c>
    </row>
    <row r="9047" spans="11:16">
      <c r="K9047" s="339">
        <v>54733</v>
      </c>
      <c r="L9047" s="171" t="s">
        <v>839</v>
      </c>
      <c r="N9047" s="171" t="s">
        <v>771</v>
      </c>
      <c r="O9047" s="171" t="s">
        <v>772</v>
      </c>
      <c r="P9047" s="171" t="s">
        <v>770</v>
      </c>
    </row>
    <row r="9048" spans="11:16">
      <c r="K9048" s="339">
        <v>54734</v>
      </c>
      <c r="L9048" s="171" t="s">
        <v>840</v>
      </c>
      <c r="N9048" s="171" t="s">
        <v>771</v>
      </c>
      <c r="O9048" s="171" t="s">
        <v>772</v>
      </c>
      <c r="P9048" s="171" t="s">
        <v>770</v>
      </c>
    </row>
    <row r="9049" spans="11:16">
      <c r="K9049" s="339">
        <v>54735</v>
      </c>
      <c r="L9049" s="171" t="s">
        <v>833</v>
      </c>
      <c r="N9049" s="171" t="s">
        <v>770</v>
      </c>
      <c r="O9049" s="171" t="s">
        <v>771</v>
      </c>
      <c r="P9049" s="171" t="s">
        <v>772</v>
      </c>
    </row>
    <row r="9050" spans="11:16">
      <c r="K9050" s="339">
        <v>54736</v>
      </c>
      <c r="L9050" s="171" t="s">
        <v>835</v>
      </c>
      <c r="N9050" s="171" t="s">
        <v>770</v>
      </c>
      <c r="O9050" s="171" t="s">
        <v>771</v>
      </c>
      <c r="P9050" s="171" t="s">
        <v>772</v>
      </c>
    </row>
    <row r="9051" spans="11:16">
      <c r="K9051" s="339">
        <v>54737</v>
      </c>
      <c r="L9051" s="171" t="s">
        <v>836</v>
      </c>
      <c r="N9051" s="171" t="s">
        <v>770</v>
      </c>
      <c r="O9051" s="171" t="s">
        <v>771</v>
      </c>
      <c r="P9051" s="171" t="s">
        <v>772</v>
      </c>
    </row>
    <row r="9052" spans="11:16">
      <c r="K9052" s="339">
        <v>54738</v>
      </c>
      <c r="L9052" s="171" t="s">
        <v>837</v>
      </c>
      <c r="N9052" s="171" t="s">
        <v>770</v>
      </c>
      <c r="O9052" s="171" t="s">
        <v>771</v>
      </c>
      <c r="P9052" s="171" t="s">
        <v>772</v>
      </c>
    </row>
    <row r="9053" spans="11:16">
      <c r="K9053" s="339">
        <v>54739</v>
      </c>
      <c r="L9053" s="171" t="s">
        <v>838</v>
      </c>
      <c r="N9053" s="171" t="s">
        <v>770</v>
      </c>
      <c r="O9053" s="171" t="s">
        <v>771</v>
      </c>
      <c r="P9053" s="171" t="s">
        <v>772</v>
      </c>
    </row>
    <row r="9054" spans="11:16">
      <c r="K9054" s="339">
        <v>54740</v>
      </c>
      <c r="L9054" s="171" t="s">
        <v>839</v>
      </c>
      <c r="N9054" s="171" t="s">
        <v>770</v>
      </c>
      <c r="O9054" s="171" t="s">
        <v>771</v>
      </c>
      <c r="P9054" s="171" t="s">
        <v>772</v>
      </c>
    </row>
    <row r="9055" spans="11:16">
      <c r="K9055" s="339">
        <v>54741</v>
      </c>
      <c r="L9055" s="171" t="s">
        <v>840</v>
      </c>
      <c r="N9055" s="171" t="s">
        <v>770</v>
      </c>
      <c r="O9055" s="171" t="s">
        <v>771</v>
      </c>
      <c r="P9055" s="171" t="s">
        <v>772</v>
      </c>
    </row>
    <row r="9056" spans="11:16">
      <c r="K9056" s="339">
        <v>54742</v>
      </c>
      <c r="L9056" s="171" t="s">
        <v>833</v>
      </c>
      <c r="N9056" s="171" t="s">
        <v>772</v>
      </c>
      <c r="O9056" s="171" t="s">
        <v>770</v>
      </c>
      <c r="P9056" s="171" t="s">
        <v>771</v>
      </c>
    </row>
    <row r="9057" spans="11:16">
      <c r="K9057" s="339">
        <v>54743</v>
      </c>
      <c r="L9057" s="171" t="s">
        <v>835</v>
      </c>
      <c r="N9057" s="171" t="s">
        <v>772</v>
      </c>
      <c r="O9057" s="171" t="s">
        <v>770</v>
      </c>
      <c r="P9057" s="171" t="s">
        <v>771</v>
      </c>
    </row>
    <row r="9058" spans="11:16">
      <c r="K9058" s="339">
        <v>54744</v>
      </c>
      <c r="L9058" s="171" t="s">
        <v>836</v>
      </c>
      <c r="N9058" s="171" t="s">
        <v>772</v>
      </c>
      <c r="O9058" s="171" t="s">
        <v>770</v>
      </c>
      <c r="P9058" s="171" t="s">
        <v>771</v>
      </c>
    </row>
    <row r="9059" spans="11:16">
      <c r="K9059" s="339">
        <v>54745</v>
      </c>
      <c r="L9059" s="171" t="s">
        <v>837</v>
      </c>
      <c r="N9059" s="171" t="s">
        <v>772</v>
      </c>
      <c r="O9059" s="171" t="s">
        <v>770</v>
      </c>
      <c r="P9059" s="171" t="s">
        <v>771</v>
      </c>
    </row>
    <row r="9060" spans="11:16">
      <c r="K9060" s="339">
        <v>54746</v>
      </c>
      <c r="L9060" s="171" t="s">
        <v>838</v>
      </c>
      <c r="N9060" s="171" t="s">
        <v>772</v>
      </c>
      <c r="O9060" s="171" t="s">
        <v>770</v>
      </c>
      <c r="P9060" s="171" t="s">
        <v>771</v>
      </c>
    </row>
    <row r="9061" spans="11:16">
      <c r="K9061" s="339">
        <v>54747</v>
      </c>
      <c r="L9061" s="171" t="s">
        <v>839</v>
      </c>
      <c r="N9061" s="171" t="s">
        <v>772</v>
      </c>
      <c r="O9061" s="171" t="s">
        <v>770</v>
      </c>
      <c r="P9061" s="171" t="s">
        <v>771</v>
      </c>
    </row>
    <row r="9062" spans="11:16">
      <c r="K9062" s="339">
        <v>54748</v>
      </c>
      <c r="L9062" s="171" t="s">
        <v>840</v>
      </c>
      <c r="N9062" s="171" t="s">
        <v>772</v>
      </c>
      <c r="O9062" s="171" t="s">
        <v>770</v>
      </c>
      <c r="P9062" s="171" t="s">
        <v>771</v>
      </c>
    </row>
    <row r="9063" spans="11:16">
      <c r="K9063" s="339">
        <v>54749</v>
      </c>
      <c r="L9063" s="171" t="s">
        <v>833</v>
      </c>
      <c r="N9063" s="171" t="s">
        <v>771</v>
      </c>
      <c r="O9063" s="171" t="s">
        <v>772</v>
      </c>
      <c r="P9063" s="171" t="s">
        <v>770</v>
      </c>
    </row>
    <row r="9064" spans="11:16">
      <c r="K9064" s="339">
        <v>54750</v>
      </c>
      <c r="L9064" s="171" t="s">
        <v>835</v>
      </c>
      <c r="N9064" s="171" t="s">
        <v>771</v>
      </c>
      <c r="O9064" s="171" t="s">
        <v>772</v>
      </c>
      <c r="P9064" s="171" t="s">
        <v>770</v>
      </c>
    </row>
    <row r="9065" spans="11:16">
      <c r="K9065" s="339">
        <v>54751</v>
      </c>
      <c r="L9065" s="171" t="s">
        <v>836</v>
      </c>
      <c r="N9065" s="171" t="s">
        <v>771</v>
      </c>
      <c r="O9065" s="171" t="s">
        <v>772</v>
      </c>
      <c r="P9065" s="171" t="s">
        <v>770</v>
      </c>
    </row>
    <row r="9066" spans="11:16">
      <c r="K9066" s="339">
        <v>54752</v>
      </c>
      <c r="L9066" s="171" t="s">
        <v>837</v>
      </c>
      <c r="N9066" s="171" t="s">
        <v>771</v>
      </c>
      <c r="O9066" s="171" t="s">
        <v>772</v>
      </c>
      <c r="P9066" s="171" t="s">
        <v>770</v>
      </c>
    </row>
    <row r="9067" spans="11:16">
      <c r="K9067" s="339">
        <v>54753</v>
      </c>
      <c r="L9067" s="171" t="s">
        <v>838</v>
      </c>
      <c r="N9067" s="171" t="s">
        <v>771</v>
      </c>
      <c r="O9067" s="171" t="s">
        <v>772</v>
      </c>
      <c r="P9067" s="171" t="s">
        <v>770</v>
      </c>
    </row>
    <row r="9068" spans="11:16">
      <c r="K9068" s="339">
        <v>54754</v>
      </c>
      <c r="L9068" s="171" t="s">
        <v>839</v>
      </c>
      <c r="N9068" s="171" t="s">
        <v>771</v>
      </c>
      <c r="O9068" s="171" t="s">
        <v>772</v>
      </c>
      <c r="P9068" s="171" t="s">
        <v>770</v>
      </c>
    </row>
    <row r="9069" spans="11:16">
      <c r="K9069" s="339">
        <v>54755</v>
      </c>
      <c r="L9069" s="171" t="s">
        <v>840</v>
      </c>
      <c r="N9069" s="171" t="s">
        <v>771</v>
      </c>
      <c r="O9069" s="171" t="s">
        <v>772</v>
      </c>
      <c r="P9069" s="171" t="s">
        <v>770</v>
      </c>
    </row>
    <row r="9070" spans="11:16">
      <c r="K9070" s="339">
        <v>54756</v>
      </c>
      <c r="L9070" s="171" t="s">
        <v>833</v>
      </c>
      <c r="N9070" s="171" t="s">
        <v>770</v>
      </c>
      <c r="O9070" s="171" t="s">
        <v>771</v>
      </c>
      <c r="P9070" s="171" t="s">
        <v>772</v>
      </c>
    </row>
    <row r="9071" spans="11:16">
      <c r="K9071" s="339">
        <v>54757</v>
      </c>
      <c r="L9071" s="171" t="s">
        <v>835</v>
      </c>
      <c r="N9071" s="171" t="s">
        <v>770</v>
      </c>
      <c r="O9071" s="171" t="s">
        <v>771</v>
      </c>
      <c r="P9071" s="171" t="s">
        <v>772</v>
      </c>
    </row>
    <row r="9072" spans="11:16">
      <c r="K9072" s="339">
        <v>54758</v>
      </c>
      <c r="L9072" s="171" t="s">
        <v>836</v>
      </c>
      <c r="N9072" s="171" t="s">
        <v>770</v>
      </c>
      <c r="O9072" s="171" t="s">
        <v>771</v>
      </c>
      <c r="P9072" s="171" t="s">
        <v>772</v>
      </c>
    </row>
    <row r="9073" spans="11:16">
      <c r="K9073" s="339">
        <v>54759</v>
      </c>
      <c r="L9073" s="171" t="s">
        <v>837</v>
      </c>
      <c r="N9073" s="171" t="s">
        <v>770</v>
      </c>
      <c r="O9073" s="171" t="s">
        <v>771</v>
      </c>
      <c r="P9073" s="171" t="s">
        <v>772</v>
      </c>
    </row>
    <row r="9074" spans="11:16">
      <c r="K9074" s="339">
        <v>54760</v>
      </c>
      <c r="L9074" s="171" t="s">
        <v>838</v>
      </c>
      <c r="N9074" s="171" t="s">
        <v>770</v>
      </c>
      <c r="O9074" s="171" t="s">
        <v>771</v>
      </c>
      <c r="P9074" s="171" t="s">
        <v>772</v>
      </c>
    </row>
    <row r="9075" spans="11:16">
      <c r="K9075" s="339">
        <v>54761</v>
      </c>
      <c r="L9075" s="171" t="s">
        <v>839</v>
      </c>
      <c r="N9075" s="171" t="s">
        <v>770</v>
      </c>
      <c r="O9075" s="171" t="s">
        <v>771</v>
      </c>
      <c r="P9075" s="171" t="s">
        <v>772</v>
      </c>
    </row>
    <row r="9076" spans="11:16">
      <c r="K9076" s="339">
        <v>54762</v>
      </c>
      <c r="L9076" s="171" t="s">
        <v>840</v>
      </c>
      <c r="N9076" s="171" t="s">
        <v>770</v>
      </c>
      <c r="O9076" s="171" t="s">
        <v>771</v>
      </c>
      <c r="P9076" s="171" t="s">
        <v>772</v>
      </c>
    </row>
    <row r="9077" spans="11:16">
      <c r="K9077" s="339">
        <v>54763</v>
      </c>
      <c r="L9077" s="171" t="s">
        <v>833</v>
      </c>
      <c r="N9077" s="171" t="s">
        <v>772</v>
      </c>
      <c r="O9077" s="171" t="s">
        <v>770</v>
      </c>
      <c r="P9077" s="171" t="s">
        <v>771</v>
      </c>
    </row>
    <row r="9078" spans="11:16">
      <c r="K9078" s="339">
        <v>54764</v>
      </c>
      <c r="L9078" s="171" t="s">
        <v>835</v>
      </c>
      <c r="N9078" s="171" t="s">
        <v>772</v>
      </c>
      <c r="O9078" s="171" t="s">
        <v>770</v>
      </c>
      <c r="P9078" s="171" t="s">
        <v>771</v>
      </c>
    </row>
    <row r="9079" spans="11:16">
      <c r="K9079" s="339">
        <v>54765</v>
      </c>
      <c r="L9079" s="171" t="s">
        <v>836</v>
      </c>
      <c r="N9079" s="171" t="s">
        <v>772</v>
      </c>
      <c r="O9079" s="171" t="s">
        <v>770</v>
      </c>
      <c r="P9079" s="171" t="s">
        <v>771</v>
      </c>
    </row>
    <row r="9080" spans="11:16">
      <c r="K9080" s="339">
        <v>54766</v>
      </c>
      <c r="L9080" s="171" t="s">
        <v>837</v>
      </c>
      <c r="N9080" s="171" t="s">
        <v>772</v>
      </c>
      <c r="O9080" s="171" t="s">
        <v>770</v>
      </c>
      <c r="P9080" s="171" t="s">
        <v>771</v>
      </c>
    </row>
    <row r="9081" spans="11:16">
      <c r="K9081" s="339">
        <v>54767</v>
      </c>
      <c r="L9081" s="171" t="s">
        <v>838</v>
      </c>
      <c r="N9081" s="171" t="s">
        <v>772</v>
      </c>
      <c r="O9081" s="171" t="s">
        <v>770</v>
      </c>
      <c r="P9081" s="171" t="s">
        <v>771</v>
      </c>
    </row>
    <row r="9082" spans="11:16">
      <c r="K9082" s="339">
        <v>54768</v>
      </c>
      <c r="L9082" s="171" t="s">
        <v>839</v>
      </c>
      <c r="N9082" s="171" t="s">
        <v>772</v>
      </c>
      <c r="O9082" s="171" t="s">
        <v>770</v>
      </c>
      <c r="P9082" s="171" t="s">
        <v>771</v>
      </c>
    </row>
    <row r="9083" spans="11:16">
      <c r="K9083" s="339">
        <v>54769</v>
      </c>
      <c r="L9083" s="171" t="s">
        <v>840</v>
      </c>
      <c r="N9083" s="171" t="s">
        <v>772</v>
      </c>
      <c r="O9083" s="171" t="s">
        <v>770</v>
      </c>
      <c r="P9083" s="171" t="s">
        <v>771</v>
      </c>
    </row>
    <row r="9084" spans="11:16">
      <c r="K9084" s="339">
        <v>54770</v>
      </c>
      <c r="L9084" s="171" t="s">
        <v>833</v>
      </c>
      <c r="N9084" s="171" t="s">
        <v>771</v>
      </c>
      <c r="O9084" s="171" t="s">
        <v>772</v>
      </c>
      <c r="P9084" s="171" t="s">
        <v>770</v>
      </c>
    </row>
    <row r="9085" spans="11:16">
      <c r="K9085" s="339">
        <v>54771</v>
      </c>
      <c r="L9085" s="171" t="s">
        <v>835</v>
      </c>
      <c r="N9085" s="171" t="s">
        <v>771</v>
      </c>
      <c r="O9085" s="171" t="s">
        <v>772</v>
      </c>
      <c r="P9085" s="171" t="s">
        <v>770</v>
      </c>
    </row>
    <row r="9086" spans="11:16">
      <c r="K9086" s="339">
        <v>54772</v>
      </c>
      <c r="L9086" s="171" t="s">
        <v>836</v>
      </c>
      <c r="N9086" s="171" t="s">
        <v>771</v>
      </c>
      <c r="O9086" s="171" t="s">
        <v>772</v>
      </c>
      <c r="P9086" s="171" t="s">
        <v>770</v>
      </c>
    </row>
    <row r="9087" spans="11:16">
      <c r="K9087" s="339">
        <v>54773</v>
      </c>
      <c r="L9087" s="171" t="s">
        <v>837</v>
      </c>
      <c r="N9087" s="171" t="s">
        <v>771</v>
      </c>
      <c r="O9087" s="171" t="s">
        <v>772</v>
      </c>
      <c r="P9087" s="171" t="s">
        <v>770</v>
      </c>
    </row>
    <row r="9088" spans="11:16">
      <c r="K9088" s="339">
        <v>54774</v>
      </c>
      <c r="L9088" s="171" t="s">
        <v>838</v>
      </c>
      <c r="N9088" s="171" t="s">
        <v>771</v>
      </c>
      <c r="O9088" s="171" t="s">
        <v>772</v>
      </c>
      <c r="P9088" s="171" t="s">
        <v>770</v>
      </c>
    </row>
    <row r="9089" spans="11:16">
      <c r="K9089" s="339">
        <v>54775</v>
      </c>
      <c r="L9089" s="171" t="s">
        <v>839</v>
      </c>
      <c r="N9089" s="171" t="s">
        <v>771</v>
      </c>
      <c r="O9089" s="171" t="s">
        <v>772</v>
      </c>
      <c r="P9089" s="171" t="s">
        <v>770</v>
      </c>
    </row>
    <row r="9090" spans="11:16">
      <c r="K9090" s="339">
        <v>54776</v>
      </c>
      <c r="L9090" s="171" t="s">
        <v>840</v>
      </c>
      <c r="N9090" s="171" t="s">
        <v>771</v>
      </c>
      <c r="O9090" s="171" t="s">
        <v>772</v>
      </c>
      <c r="P9090" s="171" t="s">
        <v>770</v>
      </c>
    </row>
    <row r="9091" spans="11:16">
      <c r="K9091" s="339">
        <v>54777</v>
      </c>
      <c r="L9091" s="171" t="s">
        <v>833</v>
      </c>
      <c r="N9091" s="171" t="s">
        <v>770</v>
      </c>
      <c r="O9091" s="171" t="s">
        <v>771</v>
      </c>
      <c r="P9091" s="171" t="s">
        <v>772</v>
      </c>
    </row>
    <row r="9092" spans="11:16">
      <c r="K9092" s="339">
        <v>54778</v>
      </c>
      <c r="L9092" s="171" t="s">
        <v>835</v>
      </c>
      <c r="N9092" s="171" t="s">
        <v>770</v>
      </c>
      <c r="O9092" s="171" t="s">
        <v>771</v>
      </c>
      <c r="P9092" s="171" t="s">
        <v>772</v>
      </c>
    </row>
    <row r="9093" spans="11:16">
      <c r="K9093" s="339">
        <v>54779</v>
      </c>
      <c r="L9093" s="171" t="s">
        <v>836</v>
      </c>
      <c r="N9093" s="171" t="s">
        <v>770</v>
      </c>
      <c r="O9093" s="171" t="s">
        <v>771</v>
      </c>
      <c r="P9093" s="171" t="s">
        <v>772</v>
      </c>
    </row>
    <row r="9094" spans="11:16">
      <c r="K9094" s="339">
        <v>54780</v>
      </c>
      <c r="L9094" s="171" t="s">
        <v>837</v>
      </c>
      <c r="N9094" s="171" t="s">
        <v>770</v>
      </c>
      <c r="O9094" s="171" t="s">
        <v>771</v>
      </c>
      <c r="P9094" s="171" t="s">
        <v>772</v>
      </c>
    </row>
    <row r="9095" spans="11:16">
      <c r="K9095" s="339">
        <v>54781</v>
      </c>
      <c r="L9095" s="171" t="s">
        <v>838</v>
      </c>
      <c r="N9095" s="171" t="s">
        <v>770</v>
      </c>
      <c r="O9095" s="171" t="s">
        <v>771</v>
      </c>
      <c r="P9095" s="171" t="s">
        <v>772</v>
      </c>
    </row>
    <row r="9096" spans="11:16">
      <c r="K9096" s="339">
        <v>54782</v>
      </c>
      <c r="L9096" s="171" t="s">
        <v>839</v>
      </c>
      <c r="N9096" s="171" t="s">
        <v>770</v>
      </c>
      <c r="O9096" s="171" t="s">
        <v>771</v>
      </c>
      <c r="P9096" s="171" t="s">
        <v>772</v>
      </c>
    </row>
    <row r="9097" spans="11:16">
      <c r="K9097" s="339">
        <v>54783</v>
      </c>
      <c r="L9097" s="171" t="s">
        <v>840</v>
      </c>
      <c r="N9097" s="171" t="s">
        <v>770</v>
      </c>
      <c r="O9097" s="171" t="s">
        <v>771</v>
      </c>
      <c r="P9097" s="171" t="s">
        <v>772</v>
      </c>
    </row>
    <row r="9098" spans="11:16">
      <c r="K9098" s="339">
        <v>54784</v>
      </c>
      <c r="L9098" s="171" t="s">
        <v>833</v>
      </c>
      <c r="N9098" s="171" t="s">
        <v>772</v>
      </c>
      <c r="O9098" s="171" t="s">
        <v>770</v>
      </c>
      <c r="P9098" s="171" t="s">
        <v>771</v>
      </c>
    </row>
    <row r="9099" spans="11:16">
      <c r="K9099" s="339">
        <v>54785</v>
      </c>
      <c r="L9099" s="171" t="s">
        <v>835</v>
      </c>
      <c r="N9099" s="171" t="s">
        <v>772</v>
      </c>
      <c r="O9099" s="171" t="s">
        <v>770</v>
      </c>
      <c r="P9099" s="171" t="s">
        <v>771</v>
      </c>
    </row>
    <row r="9100" spans="11:16">
      <c r="K9100" s="339">
        <v>54786</v>
      </c>
      <c r="L9100" s="171" t="s">
        <v>836</v>
      </c>
      <c r="N9100" s="171" t="s">
        <v>772</v>
      </c>
      <c r="O9100" s="171" t="s">
        <v>770</v>
      </c>
      <c r="P9100" s="171" t="s">
        <v>771</v>
      </c>
    </row>
    <row r="9101" spans="11:16">
      <c r="K9101" s="339">
        <v>54787</v>
      </c>
      <c r="L9101" s="171" t="s">
        <v>837</v>
      </c>
      <c r="N9101" s="171" t="s">
        <v>772</v>
      </c>
      <c r="O9101" s="171" t="s">
        <v>770</v>
      </c>
      <c r="P9101" s="171" t="s">
        <v>771</v>
      </c>
    </row>
    <row r="9102" spans="11:16">
      <c r="K9102" s="339">
        <v>54788</v>
      </c>
      <c r="L9102" s="171" t="s">
        <v>838</v>
      </c>
      <c r="N9102" s="171" t="s">
        <v>772</v>
      </c>
      <c r="O9102" s="171" t="s">
        <v>770</v>
      </c>
      <c r="P9102" s="171" t="s">
        <v>771</v>
      </c>
    </row>
    <row r="9103" spans="11:16">
      <c r="K9103" s="339">
        <v>54789</v>
      </c>
      <c r="L9103" s="171" t="s">
        <v>839</v>
      </c>
      <c r="N9103" s="171" t="s">
        <v>772</v>
      </c>
      <c r="O9103" s="171" t="s">
        <v>770</v>
      </c>
      <c r="P9103" s="171" t="s">
        <v>771</v>
      </c>
    </row>
    <row r="9104" spans="11:16">
      <c r="K9104" s="339">
        <v>54790</v>
      </c>
      <c r="L9104" s="171" t="s">
        <v>840</v>
      </c>
      <c r="N9104" s="171" t="s">
        <v>772</v>
      </c>
      <c r="O9104" s="171" t="s">
        <v>770</v>
      </c>
      <c r="P9104" s="171" t="s">
        <v>771</v>
      </c>
    </row>
    <row r="9105" spans="11:16">
      <c r="K9105" s="339">
        <v>54791</v>
      </c>
      <c r="L9105" s="171" t="s">
        <v>833</v>
      </c>
      <c r="N9105" s="171" t="s">
        <v>771</v>
      </c>
      <c r="O9105" s="171" t="s">
        <v>772</v>
      </c>
      <c r="P9105" s="171" t="s">
        <v>770</v>
      </c>
    </row>
    <row r="9106" spans="11:16">
      <c r="K9106" s="339">
        <v>54792</v>
      </c>
      <c r="L9106" s="171" t="s">
        <v>835</v>
      </c>
      <c r="N9106" s="171" t="s">
        <v>771</v>
      </c>
      <c r="O9106" s="171" t="s">
        <v>772</v>
      </c>
      <c r="P9106" s="171" t="s">
        <v>770</v>
      </c>
    </row>
    <row r="9107" spans="11:16">
      <c r="K9107" s="339">
        <v>54793</v>
      </c>
      <c r="L9107" s="171" t="s">
        <v>836</v>
      </c>
      <c r="N9107" s="171" t="s">
        <v>771</v>
      </c>
      <c r="O9107" s="171" t="s">
        <v>772</v>
      </c>
      <c r="P9107" s="171" t="s">
        <v>770</v>
      </c>
    </row>
    <row r="9108" spans="11:16">
      <c r="K9108" s="339">
        <v>54794</v>
      </c>
      <c r="L9108" s="171" t="s">
        <v>837</v>
      </c>
      <c r="N9108" s="171" t="s">
        <v>771</v>
      </c>
      <c r="O9108" s="171" t="s">
        <v>772</v>
      </c>
      <c r="P9108" s="171" t="s">
        <v>770</v>
      </c>
    </row>
    <row r="9109" spans="11:16">
      <c r="K9109" s="339">
        <v>54795</v>
      </c>
      <c r="L9109" s="171" t="s">
        <v>838</v>
      </c>
      <c r="N9109" s="171" t="s">
        <v>771</v>
      </c>
      <c r="O9109" s="171" t="s">
        <v>772</v>
      </c>
      <c r="P9109" s="171" t="s">
        <v>770</v>
      </c>
    </row>
    <row r="9110" spans="11:16">
      <c r="K9110" s="339">
        <v>54796</v>
      </c>
      <c r="L9110" s="171" t="s">
        <v>839</v>
      </c>
      <c r="N9110" s="171" t="s">
        <v>771</v>
      </c>
      <c r="O9110" s="171" t="s">
        <v>772</v>
      </c>
      <c r="P9110" s="171" t="s">
        <v>770</v>
      </c>
    </row>
    <row r="9111" spans="11:16">
      <c r="K9111" s="339">
        <v>54797</v>
      </c>
      <c r="L9111" s="171" t="s">
        <v>840</v>
      </c>
      <c r="N9111" s="171" t="s">
        <v>771</v>
      </c>
      <c r="O9111" s="171" t="s">
        <v>772</v>
      </c>
      <c r="P9111" s="171" t="s">
        <v>770</v>
      </c>
    </row>
    <row r="9112" spans="11:16">
      <c r="K9112" s="339">
        <v>54798</v>
      </c>
      <c r="L9112" s="171" t="s">
        <v>833</v>
      </c>
      <c r="N9112" s="171" t="s">
        <v>770</v>
      </c>
      <c r="O9112" s="171" t="s">
        <v>771</v>
      </c>
      <c r="P9112" s="171" t="s">
        <v>772</v>
      </c>
    </row>
    <row r="9113" spans="11:16">
      <c r="K9113" s="339">
        <v>54799</v>
      </c>
      <c r="L9113" s="171" t="s">
        <v>835</v>
      </c>
      <c r="N9113" s="171" t="s">
        <v>770</v>
      </c>
      <c r="O9113" s="171" t="s">
        <v>771</v>
      </c>
      <c r="P9113" s="171" t="s">
        <v>772</v>
      </c>
    </row>
    <row r="9114" spans="11:16">
      <c r="K9114" s="339">
        <v>54800</v>
      </c>
      <c r="L9114" s="171" t="s">
        <v>836</v>
      </c>
      <c r="N9114" s="171" t="s">
        <v>770</v>
      </c>
      <c r="O9114" s="171" t="s">
        <v>771</v>
      </c>
      <c r="P9114" s="171" t="s">
        <v>772</v>
      </c>
    </row>
    <row r="9115" spans="11:16">
      <c r="K9115" s="339">
        <v>54801</v>
      </c>
      <c r="L9115" s="171" t="s">
        <v>837</v>
      </c>
      <c r="N9115" s="171" t="s">
        <v>770</v>
      </c>
      <c r="O9115" s="171" t="s">
        <v>771</v>
      </c>
      <c r="P9115" s="171" t="s">
        <v>772</v>
      </c>
    </row>
    <row r="9116" spans="11:16">
      <c r="K9116" s="339">
        <v>54802</v>
      </c>
      <c r="L9116" s="171" t="s">
        <v>838</v>
      </c>
      <c r="N9116" s="171" t="s">
        <v>770</v>
      </c>
      <c r="O9116" s="171" t="s">
        <v>771</v>
      </c>
      <c r="P9116" s="171" t="s">
        <v>772</v>
      </c>
    </row>
    <row r="9117" spans="11:16">
      <c r="K9117" s="339">
        <v>54803</v>
      </c>
      <c r="L9117" s="171" t="s">
        <v>839</v>
      </c>
      <c r="N9117" s="171" t="s">
        <v>770</v>
      </c>
      <c r="O9117" s="171" t="s">
        <v>771</v>
      </c>
      <c r="P9117" s="171" t="s">
        <v>772</v>
      </c>
    </row>
    <row r="9118" spans="11:16">
      <c r="K9118" s="339">
        <v>54804</v>
      </c>
      <c r="L9118" s="171" t="s">
        <v>840</v>
      </c>
      <c r="N9118" s="171" t="s">
        <v>770</v>
      </c>
      <c r="O9118" s="171" t="s">
        <v>771</v>
      </c>
      <c r="P9118" s="171" t="s">
        <v>772</v>
      </c>
    </row>
    <row r="9119" spans="11:16">
      <c r="K9119" s="339">
        <v>54805</v>
      </c>
      <c r="L9119" s="171" t="s">
        <v>833</v>
      </c>
      <c r="N9119" s="171" t="s">
        <v>772</v>
      </c>
      <c r="O9119" s="171" t="s">
        <v>770</v>
      </c>
      <c r="P9119" s="171" t="s">
        <v>771</v>
      </c>
    </row>
    <row r="9120" spans="11:16">
      <c r="K9120" s="339">
        <v>54806</v>
      </c>
      <c r="L9120" s="171" t="s">
        <v>835</v>
      </c>
      <c r="N9120" s="171" t="s">
        <v>772</v>
      </c>
      <c r="O9120" s="171" t="s">
        <v>770</v>
      </c>
      <c r="P9120" s="171" t="s">
        <v>771</v>
      </c>
    </row>
    <row r="9121" spans="11:16">
      <c r="K9121" s="339">
        <v>54807</v>
      </c>
      <c r="L9121" s="171" t="s">
        <v>836</v>
      </c>
      <c r="N9121" s="171" t="s">
        <v>772</v>
      </c>
      <c r="O9121" s="171" t="s">
        <v>770</v>
      </c>
      <c r="P9121" s="171" t="s">
        <v>771</v>
      </c>
    </row>
    <row r="9122" spans="11:16">
      <c r="K9122" s="339">
        <v>54808</v>
      </c>
      <c r="L9122" s="171" t="s">
        <v>837</v>
      </c>
      <c r="N9122" s="171" t="s">
        <v>772</v>
      </c>
      <c r="O9122" s="171" t="s">
        <v>770</v>
      </c>
      <c r="P9122" s="171" t="s">
        <v>771</v>
      </c>
    </row>
    <row r="9123" spans="11:16">
      <c r="K9123" s="339">
        <v>54809</v>
      </c>
      <c r="L9123" s="171" t="s">
        <v>838</v>
      </c>
      <c r="N9123" s="171" t="s">
        <v>772</v>
      </c>
      <c r="O9123" s="171" t="s">
        <v>770</v>
      </c>
      <c r="P9123" s="171" t="s">
        <v>771</v>
      </c>
    </row>
    <row r="9124" spans="11:16">
      <c r="K9124" s="339">
        <v>54810</v>
      </c>
      <c r="L9124" s="171" t="s">
        <v>839</v>
      </c>
      <c r="N9124" s="171" t="s">
        <v>772</v>
      </c>
      <c r="O9124" s="171" t="s">
        <v>770</v>
      </c>
      <c r="P9124" s="171" t="s">
        <v>771</v>
      </c>
    </row>
    <row r="9125" spans="11:16">
      <c r="K9125" s="339">
        <v>54811</v>
      </c>
      <c r="L9125" s="171" t="s">
        <v>840</v>
      </c>
      <c r="N9125" s="171" t="s">
        <v>772</v>
      </c>
      <c r="O9125" s="171" t="s">
        <v>770</v>
      </c>
      <c r="P9125" s="171" t="s">
        <v>771</v>
      </c>
    </row>
    <row r="9126" spans="11:16">
      <c r="K9126" s="339">
        <v>54812</v>
      </c>
      <c r="L9126" s="171" t="s">
        <v>833</v>
      </c>
      <c r="N9126" s="171" t="s">
        <v>771</v>
      </c>
      <c r="O9126" s="171" t="s">
        <v>772</v>
      </c>
      <c r="P9126" s="171" t="s">
        <v>770</v>
      </c>
    </row>
    <row r="9127" spans="11:16">
      <c r="K9127" s="339">
        <v>54813</v>
      </c>
      <c r="L9127" s="171" t="s">
        <v>835</v>
      </c>
      <c r="N9127" s="171" t="s">
        <v>771</v>
      </c>
      <c r="O9127" s="171" t="s">
        <v>772</v>
      </c>
      <c r="P9127" s="171" t="s">
        <v>770</v>
      </c>
    </row>
    <row r="9128" spans="11:16">
      <c r="K9128" s="339">
        <v>54814</v>
      </c>
      <c r="L9128" s="171" t="s">
        <v>836</v>
      </c>
      <c r="N9128" s="171" t="s">
        <v>771</v>
      </c>
      <c r="O9128" s="171" t="s">
        <v>772</v>
      </c>
      <c r="P9128" s="171" t="s">
        <v>770</v>
      </c>
    </row>
    <row r="9129" spans="11:16">
      <c r="K9129" s="339">
        <v>54815</v>
      </c>
      <c r="L9129" s="171" t="s">
        <v>837</v>
      </c>
      <c r="N9129" s="171" t="s">
        <v>771</v>
      </c>
      <c r="O9129" s="171" t="s">
        <v>772</v>
      </c>
      <c r="P9129" s="171" t="s">
        <v>770</v>
      </c>
    </row>
    <row r="9130" spans="11:16">
      <c r="K9130" s="339">
        <v>54816</v>
      </c>
      <c r="L9130" s="171" t="s">
        <v>838</v>
      </c>
      <c r="N9130" s="171" t="s">
        <v>771</v>
      </c>
      <c r="O9130" s="171" t="s">
        <v>772</v>
      </c>
      <c r="P9130" s="171" t="s">
        <v>770</v>
      </c>
    </row>
    <row r="9131" spans="11:16">
      <c r="K9131" s="339">
        <v>54817</v>
      </c>
      <c r="L9131" s="171" t="s">
        <v>839</v>
      </c>
      <c r="N9131" s="171" t="s">
        <v>771</v>
      </c>
      <c r="O9131" s="171" t="s">
        <v>772</v>
      </c>
      <c r="P9131" s="171" t="s">
        <v>770</v>
      </c>
    </row>
    <row r="9132" spans="11:16">
      <c r="K9132" s="339">
        <v>54818</v>
      </c>
      <c r="L9132" s="171" t="s">
        <v>840</v>
      </c>
      <c r="N9132" s="171" t="s">
        <v>771</v>
      </c>
      <c r="O9132" s="171" t="s">
        <v>772</v>
      </c>
      <c r="P9132" s="171" t="s">
        <v>770</v>
      </c>
    </row>
    <row r="9133" spans="11:16">
      <c r="K9133" s="339">
        <v>54819</v>
      </c>
      <c r="L9133" s="171" t="s">
        <v>833</v>
      </c>
      <c r="N9133" s="171" t="s">
        <v>770</v>
      </c>
      <c r="O9133" s="171" t="s">
        <v>771</v>
      </c>
      <c r="P9133" s="171" t="s">
        <v>772</v>
      </c>
    </row>
    <row r="9134" spans="11:16">
      <c r="K9134" s="339">
        <v>54820</v>
      </c>
      <c r="L9134" s="171" t="s">
        <v>835</v>
      </c>
      <c r="N9134" s="171" t="s">
        <v>770</v>
      </c>
      <c r="O9134" s="171" t="s">
        <v>771</v>
      </c>
      <c r="P9134" s="171" t="s">
        <v>772</v>
      </c>
    </row>
    <row r="9135" spans="11:16">
      <c r="K9135" s="339">
        <v>54821</v>
      </c>
      <c r="L9135" s="171" t="s">
        <v>836</v>
      </c>
      <c r="N9135" s="171" t="s">
        <v>770</v>
      </c>
      <c r="O9135" s="171" t="s">
        <v>771</v>
      </c>
      <c r="P9135" s="171" t="s">
        <v>772</v>
      </c>
    </row>
    <row r="9136" spans="11:16">
      <c r="K9136" s="339">
        <v>54822</v>
      </c>
      <c r="L9136" s="171" t="s">
        <v>837</v>
      </c>
      <c r="N9136" s="171" t="s">
        <v>770</v>
      </c>
      <c r="O9136" s="171" t="s">
        <v>771</v>
      </c>
      <c r="P9136" s="171" t="s">
        <v>772</v>
      </c>
    </row>
    <row r="9137" spans="11:16">
      <c r="K9137" s="339">
        <v>54823</v>
      </c>
      <c r="L9137" s="171" t="s">
        <v>838</v>
      </c>
      <c r="N9137" s="171" t="s">
        <v>770</v>
      </c>
      <c r="O9137" s="171" t="s">
        <v>771</v>
      </c>
      <c r="P9137" s="171" t="s">
        <v>772</v>
      </c>
    </row>
    <row r="9138" spans="11:16">
      <c r="K9138" s="339">
        <v>54824</v>
      </c>
      <c r="L9138" s="171" t="s">
        <v>839</v>
      </c>
      <c r="N9138" s="171" t="s">
        <v>770</v>
      </c>
      <c r="O9138" s="171" t="s">
        <v>771</v>
      </c>
      <c r="P9138" s="171" t="s">
        <v>772</v>
      </c>
    </row>
    <row r="9139" spans="11:16">
      <c r="K9139" s="339">
        <v>54825</v>
      </c>
      <c r="L9139" s="171" t="s">
        <v>840</v>
      </c>
      <c r="N9139" s="171" t="s">
        <v>770</v>
      </c>
      <c r="O9139" s="171" t="s">
        <v>771</v>
      </c>
      <c r="P9139" s="171" t="s">
        <v>772</v>
      </c>
    </row>
    <row r="9140" spans="11:16">
      <c r="K9140" s="339">
        <v>54826</v>
      </c>
      <c r="L9140" s="171" t="s">
        <v>833</v>
      </c>
      <c r="N9140" s="171" t="s">
        <v>772</v>
      </c>
      <c r="O9140" s="171" t="s">
        <v>770</v>
      </c>
      <c r="P9140" s="171" t="s">
        <v>771</v>
      </c>
    </row>
    <row r="9141" spans="11:16">
      <c r="K9141" s="339">
        <v>54827</v>
      </c>
      <c r="L9141" s="171" t="s">
        <v>835</v>
      </c>
      <c r="N9141" s="171" t="s">
        <v>772</v>
      </c>
      <c r="O9141" s="171" t="s">
        <v>770</v>
      </c>
      <c r="P9141" s="171" t="s">
        <v>771</v>
      </c>
    </row>
    <row r="9142" spans="11:16">
      <c r="K9142" s="339">
        <v>54828</v>
      </c>
      <c r="L9142" s="171" t="s">
        <v>836</v>
      </c>
      <c r="N9142" s="171" t="s">
        <v>772</v>
      </c>
      <c r="O9142" s="171" t="s">
        <v>770</v>
      </c>
      <c r="P9142" s="171" t="s">
        <v>771</v>
      </c>
    </row>
    <row r="9143" spans="11:16">
      <c r="K9143" s="339">
        <v>54829</v>
      </c>
      <c r="L9143" s="171" t="s">
        <v>837</v>
      </c>
      <c r="N9143" s="171" t="s">
        <v>772</v>
      </c>
      <c r="O9143" s="171" t="s">
        <v>770</v>
      </c>
      <c r="P9143" s="171" t="s">
        <v>771</v>
      </c>
    </row>
    <row r="9144" spans="11:16">
      <c r="K9144" s="339">
        <v>54830</v>
      </c>
      <c r="L9144" s="171" t="s">
        <v>838</v>
      </c>
      <c r="N9144" s="171" t="s">
        <v>772</v>
      </c>
      <c r="O9144" s="171" t="s">
        <v>770</v>
      </c>
      <c r="P9144" s="171" t="s">
        <v>771</v>
      </c>
    </row>
    <row r="9145" spans="11:16">
      <c r="K9145" s="339">
        <v>54831</v>
      </c>
      <c r="L9145" s="171" t="s">
        <v>839</v>
      </c>
      <c r="N9145" s="171" t="s">
        <v>772</v>
      </c>
      <c r="O9145" s="171" t="s">
        <v>770</v>
      </c>
      <c r="P9145" s="171" t="s">
        <v>771</v>
      </c>
    </row>
    <row r="9146" spans="11:16">
      <c r="K9146" s="339">
        <v>54832</v>
      </c>
      <c r="L9146" s="171" t="s">
        <v>840</v>
      </c>
      <c r="N9146" s="171" t="s">
        <v>772</v>
      </c>
      <c r="O9146" s="171" t="s">
        <v>770</v>
      </c>
      <c r="P9146" s="171" t="s">
        <v>771</v>
      </c>
    </row>
    <row r="9147" spans="11:16">
      <c r="K9147" s="339">
        <v>54833</v>
      </c>
      <c r="L9147" s="171" t="s">
        <v>833</v>
      </c>
      <c r="N9147" s="171" t="s">
        <v>771</v>
      </c>
      <c r="O9147" s="171" t="s">
        <v>772</v>
      </c>
      <c r="P9147" s="171" t="s">
        <v>770</v>
      </c>
    </row>
    <row r="9148" spans="11:16">
      <c r="K9148" s="339">
        <v>54834</v>
      </c>
      <c r="L9148" s="171" t="s">
        <v>835</v>
      </c>
      <c r="N9148" s="171" t="s">
        <v>771</v>
      </c>
      <c r="O9148" s="171" t="s">
        <v>772</v>
      </c>
      <c r="P9148" s="171" t="s">
        <v>770</v>
      </c>
    </row>
    <row r="9149" spans="11:16">
      <c r="K9149" s="339">
        <v>54835</v>
      </c>
      <c r="L9149" s="171" t="s">
        <v>836</v>
      </c>
      <c r="N9149" s="171" t="s">
        <v>771</v>
      </c>
      <c r="O9149" s="171" t="s">
        <v>772</v>
      </c>
      <c r="P9149" s="171" t="s">
        <v>770</v>
      </c>
    </row>
    <row r="9150" spans="11:16">
      <c r="K9150" s="339">
        <v>54836</v>
      </c>
      <c r="L9150" s="171" t="s">
        <v>837</v>
      </c>
      <c r="N9150" s="171" t="s">
        <v>771</v>
      </c>
      <c r="O9150" s="171" t="s">
        <v>772</v>
      </c>
      <c r="P9150" s="171" t="s">
        <v>770</v>
      </c>
    </row>
    <row r="9151" spans="11:16">
      <c r="K9151" s="339">
        <v>54837</v>
      </c>
      <c r="L9151" s="171" t="s">
        <v>838</v>
      </c>
      <c r="N9151" s="171" t="s">
        <v>771</v>
      </c>
      <c r="O9151" s="171" t="s">
        <v>772</v>
      </c>
      <c r="P9151" s="171" t="s">
        <v>770</v>
      </c>
    </row>
    <row r="9152" spans="11:16">
      <c r="K9152" s="339">
        <v>54838</v>
      </c>
      <c r="L9152" s="171" t="s">
        <v>839</v>
      </c>
      <c r="N9152" s="171" t="s">
        <v>771</v>
      </c>
      <c r="O9152" s="171" t="s">
        <v>772</v>
      </c>
      <c r="P9152" s="171" t="s">
        <v>770</v>
      </c>
    </row>
    <row r="9153" spans="11:16">
      <c r="K9153" s="339">
        <v>54839</v>
      </c>
      <c r="L9153" s="171" t="s">
        <v>840</v>
      </c>
      <c r="N9153" s="171" t="s">
        <v>771</v>
      </c>
      <c r="O9153" s="171" t="s">
        <v>772</v>
      </c>
      <c r="P9153" s="171" t="s">
        <v>770</v>
      </c>
    </row>
    <row r="9154" spans="11:16">
      <c r="K9154" s="339">
        <v>54840</v>
      </c>
      <c r="L9154" s="171" t="s">
        <v>833</v>
      </c>
      <c r="N9154" s="171" t="s">
        <v>770</v>
      </c>
      <c r="O9154" s="171" t="s">
        <v>771</v>
      </c>
      <c r="P9154" s="171" t="s">
        <v>772</v>
      </c>
    </row>
    <row r="9155" spans="11:16">
      <c r="K9155" s="339">
        <v>54841</v>
      </c>
      <c r="L9155" s="171" t="s">
        <v>835</v>
      </c>
      <c r="N9155" s="171" t="s">
        <v>770</v>
      </c>
      <c r="O9155" s="171" t="s">
        <v>771</v>
      </c>
      <c r="P9155" s="171" t="s">
        <v>772</v>
      </c>
    </row>
    <row r="9156" spans="11:16">
      <c r="K9156" s="339">
        <v>54842</v>
      </c>
      <c r="L9156" s="171" t="s">
        <v>836</v>
      </c>
      <c r="N9156" s="171" t="s">
        <v>770</v>
      </c>
      <c r="O9156" s="171" t="s">
        <v>771</v>
      </c>
      <c r="P9156" s="171" t="s">
        <v>772</v>
      </c>
    </row>
    <row r="9157" spans="11:16">
      <c r="K9157" s="339">
        <v>54843</v>
      </c>
      <c r="L9157" s="171" t="s">
        <v>837</v>
      </c>
      <c r="N9157" s="171" t="s">
        <v>770</v>
      </c>
      <c r="O9157" s="171" t="s">
        <v>771</v>
      </c>
      <c r="P9157" s="171" t="s">
        <v>772</v>
      </c>
    </row>
    <row r="9158" spans="11:16">
      <c r="K9158" s="339">
        <v>54844</v>
      </c>
      <c r="L9158" s="171" t="s">
        <v>838</v>
      </c>
      <c r="N9158" s="171" t="s">
        <v>770</v>
      </c>
      <c r="O9158" s="171" t="s">
        <v>771</v>
      </c>
      <c r="P9158" s="171" t="s">
        <v>772</v>
      </c>
    </row>
    <row r="9159" spans="11:16">
      <c r="K9159" s="339">
        <v>54845</v>
      </c>
      <c r="L9159" s="171" t="s">
        <v>839</v>
      </c>
      <c r="N9159" s="171" t="s">
        <v>770</v>
      </c>
      <c r="O9159" s="171" t="s">
        <v>771</v>
      </c>
      <c r="P9159" s="171" t="s">
        <v>772</v>
      </c>
    </row>
    <row r="9160" spans="11:16">
      <c r="K9160" s="339">
        <v>54846</v>
      </c>
      <c r="L9160" s="171" t="s">
        <v>840</v>
      </c>
      <c r="N9160" s="171" t="s">
        <v>770</v>
      </c>
      <c r="O9160" s="171" t="s">
        <v>771</v>
      </c>
      <c r="P9160" s="171" t="s">
        <v>772</v>
      </c>
    </row>
    <row r="9161" spans="11:16">
      <c r="K9161" s="339">
        <v>54847</v>
      </c>
      <c r="L9161" s="171" t="s">
        <v>833</v>
      </c>
      <c r="N9161" s="171" t="s">
        <v>772</v>
      </c>
      <c r="O9161" s="171" t="s">
        <v>770</v>
      </c>
      <c r="P9161" s="171" t="s">
        <v>771</v>
      </c>
    </row>
    <row r="9162" spans="11:16">
      <c r="K9162" s="339">
        <v>54848</v>
      </c>
      <c r="L9162" s="171" t="s">
        <v>835</v>
      </c>
      <c r="N9162" s="171" t="s">
        <v>772</v>
      </c>
      <c r="O9162" s="171" t="s">
        <v>770</v>
      </c>
      <c r="P9162" s="171" t="s">
        <v>771</v>
      </c>
    </row>
    <row r="9163" spans="11:16">
      <c r="K9163" s="339">
        <v>54849</v>
      </c>
      <c r="L9163" s="171" t="s">
        <v>836</v>
      </c>
      <c r="N9163" s="171" t="s">
        <v>772</v>
      </c>
      <c r="O9163" s="171" t="s">
        <v>770</v>
      </c>
      <c r="P9163" s="171" t="s">
        <v>771</v>
      </c>
    </row>
    <row r="9164" spans="11:16">
      <c r="K9164" s="339">
        <v>54850</v>
      </c>
      <c r="L9164" s="171" t="s">
        <v>837</v>
      </c>
      <c r="N9164" s="171" t="s">
        <v>772</v>
      </c>
      <c r="O9164" s="171" t="s">
        <v>770</v>
      </c>
      <c r="P9164" s="171" t="s">
        <v>771</v>
      </c>
    </row>
    <row r="9165" spans="11:16">
      <c r="K9165" s="339">
        <v>54851</v>
      </c>
      <c r="L9165" s="171" t="s">
        <v>838</v>
      </c>
      <c r="N9165" s="171" t="s">
        <v>772</v>
      </c>
      <c r="O9165" s="171" t="s">
        <v>770</v>
      </c>
      <c r="P9165" s="171" t="s">
        <v>771</v>
      </c>
    </row>
    <row r="9166" spans="11:16">
      <c r="K9166" s="339">
        <v>54852</v>
      </c>
      <c r="L9166" s="171" t="s">
        <v>839</v>
      </c>
      <c r="N9166" s="171" t="s">
        <v>772</v>
      </c>
      <c r="O9166" s="171" t="s">
        <v>770</v>
      </c>
      <c r="P9166" s="171" t="s">
        <v>771</v>
      </c>
    </row>
    <row r="9167" spans="11:16">
      <c r="K9167" s="339">
        <v>54853</v>
      </c>
      <c r="L9167" s="171" t="s">
        <v>840</v>
      </c>
      <c r="N9167" s="171" t="s">
        <v>772</v>
      </c>
      <c r="O9167" s="171" t="s">
        <v>770</v>
      </c>
      <c r="P9167" s="171" t="s">
        <v>771</v>
      </c>
    </row>
    <row r="9168" spans="11:16">
      <c r="K9168" s="339">
        <v>54854</v>
      </c>
      <c r="L9168" s="171" t="s">
        <v>833</v>
      </c>
      <c r="N9168" s="171" t="s">
        <v>771</v>
      </c>
      <c r="O9168" s="171" t="s">
        <v>772</v>
      </c>
      <c r="P9168" s="171" t="s">
        <v>770</v>
      </c>
    </row>
    <row r="9169" spans="11:16">
      <c r="K9169" s="339">
        <v>54855</v>
      </c>
      <c r="L9169" s="171" t="s">
        <v>835</v>
      </c>
      <c r="N9169" s="171" t="s">
        <v>771</v>
      </c>
      <c r="O9169" s="171" t="s">
        <v>772</v>
      </c>
      <c r="P9169" s="171" t="s">
        <v>770</v>
      </c>
    </row>
    <row r="9170" spans="11:16">
      <c r="K9170" s="339">
        <v>54856</v>
      </c>
      <c r="L9170" s="171" t="s">
        <v>836</v>
      </c>
      <c r="N9170" s="171" t="s">
        <v>771</v>
      </c>
      <c r="O9170" s="171" t="s">
        <v>772</v>
      </c>
      <c r="P9170" s="171" t="s">
        <v>770</v>
      </c>
    </row>
    <row r="9171" spans="11:16">
      <c r="K9171" s="339">
        <v>54857</v>
      </c>
      <c r="L9171" s="171" t="s">
        <v>837</v>
      </c>
      <c r="N9171" s="171" t="s">
        <v>771</v>
      </c>
      <c r="O9171" s="171" t="s">
        <v>772</v>
      </c>
      <c r="P9171" s="171" t="s">
        <v>770</v>
      </c>
    </row>
    <row r="9172" spans="11:16">
      <c r="K9172" s="339">
        <v>54858</v>
      </c>
      <c r="L9172" s="171" t="s">
        <v>838</v>
      </c>
      <c r="N9172" s="171" t="s">
        <v>771</v>
      </c>
      <c r="O9172" s="171" t="s">
        <v>772</v>
      </c>
      <c r="P9172" s="171" t="s">
        <v>770</v>
      </c>
    </row>
    <row r="9173" spans="11:16">
      <c r="K9173" s="339">
        <v>54859</v>
      </c>
      <c r="L9173" s="171" t="s">
        <v>839</v>
      </c>
      <c r="N9173" s="171" t="s">
        <v>771</v>
      </c>
      <c r="O9173" s="171" t="s">
        <v>772</v>
      </c>
      <c r="P9173" s="171" t="s">
        <v>770</v>
      </c>
    </row>
    <row r="9174" spans="11:16">
      <c r="K9174" s="339">
        <v>54860</v>
      </c>
      <c r="L9174" s="171" t="s">
        <v>840</v>
      </c>
      <c r="N9174" s="171" t="s">
        <v>771</v>
      </c>
      <c r="O9174" s="171" t="s">
        <v>772</v>
      </c>
      <c r="P9174" s="171" t="s">
        <v>770</v>
      </c>
    </row>
    <row r="9175" spans="11:16">
      <c r="K9175" s="339">
        <v>54861</v>
      </c>
      <c r="L9175" s="171" t="s">
        <v>833</v>
      </c>
      <c r="N9175" s="171" t="s">
        <v>770</v>
      </c>
      <c r="O9175" s="171" t="s">
        <v>771</v>
      </c>
      <c r="P9175" s="171" t="s">
        <v>772</v>
      </c>
    </row>
    <row r="9176" spans="11:16">
      <c r="K9176" s="339">
        <v>54862</v>
      </c>
      <c r="L9176" s="171" t="s">
        <v>835</v>
      </c>
      <c r="N9176" s="171" t="s">
        <v>770</v>
      </c>
      <c r="O9176" s="171" t="s">
        <v>771</v>
      </c>
      <c r="P9176" s="171" t="s">
        <v>772</v>
      </c>
    </row>
    <row r="9177" spans="11:16">
      <c r="K9177" s="339">
        <v>54863</v>
      </c>
      <c r="L9177" s="171" t="s">
        <v>836</v>
      </c>
      <c r="N9177" s="171" t="s">
        <v>770</v>
      </c>
      <c r="O9177" s="171" t="s">
        <v>771</v>
      </c>
      <c r="P9177" s="171" t="s">
        <v>772</v>
      </c>
    </row>
    <row r="9178" spans="11:16">
      <c r="K9178" s="339">
        <v>54864</v>
      </c>
      <c r="L9178" s="171" t="s">
        <v>837</v>
      </c>
      <c r="N9178" s="171" t="s">
        <v>770</v>
      </c>
      <c r="O9178" s="171" t="s">
        <v>771</v>
      </c>
      <c r="P9178" s="171" t="s">
        <v>772</v>
      </c>
    </row>
    <row r="9179" spans="11:16">
      <c r="K9179" s="339">
        <v>54865</v>
      </c>
      <c r="L9179" s="171" t="s">
        <v>838</v>
      </c>
      <c r="N9179" s="171" t="s">
        <v>770</v>
      </c>
      <c r="O9179" s="171" t="s">
        <v>771</v>
      </c>
      <c r="P9179" s="171" t="s">
        <v>772</v>
      </c>
    </row>
    <row r="9180" spans="11:16">
      <c r="K9180" s="339">
        <v>54866</v>
      </c>
      <c r="L9180" s="171" t="s">
        <v>839</v>
      </c>
      <c r="N9180" s="171" t="s">
        <v>770</v>
      </c>
      <c r="O9180" s="171" t="s">
        <v>771</v>
      </c>
      <c r="P9180" s="171" t="s">
        <v>772</v>
      </c>
    </row>
    <row r="9181" spans="11:16">
      <c r="K9181" s="339">
        <v>54867</v>
      </c>
      <c r="L9181" s="171" t="s">
        <v>840</v>
      </c>
      <c r="N9181" s="171" t="s">
        <v>770</v>
      </c>
      <c r="O9181" s="171" t="s">
        <v>771</v>
      </c>
      <c r="P9181" s="171" t="s">
        <v>772</v>
      </c>
    </row>
    <row r="9182" spans="11:16">
      <c r="K9182" s="339">
        <v>54868</v>
      </c>
      <c r="L9182" s="171" t="s">
        <v>833</v>
      </c>
      <c r="N9182" s="171" t="s">
        <v>772</v>
      </c>
      <c r="O9182" s="171" t="s">
        <v>770</v>
      </c>
      <c r="P9182" s="171" t="s">
        <v>771</v>
      </c>
    </row>
    <row r="9183" spans="11:16">
      <c r="K9183" s="339">
        <v>54869</v>
      </c>
      <c r="L9183" s="171" t="s">
        <v>835</v>
      </c>
      <c r="N9183" s="171" t="s">
        <v>772</v>
      </c>
      <c r="O9183" s="171" t="s">
        <v>770</v>
      </c>
      <c r="P9183" s="171" t="s">
        <v>771</v>
      </c>
    </row>
    <row r="9184" spans="11:16">
      <c r="K9184" s="339">
        <v>54870</v>
      </c>
      <c r="L9184" s="171" t="s">
        <v>836</v>
      </c>
      <c r="N9184" s="171" t="s">
        <v>772</v>
      </c>
      <c r="O9184" s="171" t="s">
        <v>770</v>
      </c>
      <c r="P9184" s="171" t="s">
        <v>771</v>
      </c>
    </row>
    <row r="9185" spans="11:16">
      <c r="K9185" s="339">
        <v>54871</v>
      </c>
      <c r="L9185" s="171" t="s">
        <v>837</v>
      </c>
      <c r="N9185" s="171" t="s">
        <v>772</v>
      </c>
      <c r="O9185" s="171" t="s">
        <v>770</v>
      </c>
      <c r="P9185" s="171" t="s">
        <v>771</v>
      </c>
    </row>
    <row r="9186" spans="11:16">
      <c r="K9186" s="339">
        <v>54872</v>
      </c>
      <c r="L9186" s="171" t="s">
        <v>838</v>
      </c>
      <c r="N9186" s="171" t="s">
        <v>772</v>
      </c>
      <c r="O9186" s="171" t="s">
        <v>770</v>
      </c>
      <c r="P9186" s="171" t="s">
        <v>771</v>
      </c>
    </row>
    <row r="9187" spans="11:16">
      <c r="K9187" s="339">
        <v>54873</v>
      </c>
      <c r="L9187" s="171" t="s">
        <v>839</v>
      </c>
      <c r="N9187" s="171" t="s">
        <v>772</v>
      </c>
      <c r="O9187" s="171" t="s">
        <v>770</v>
      </c>
      <c r="P9187" s="171" t="s">
        <v>771</v>
      </c>
    </row>
    <row r="9188" spans="11:16">
      <c r="K9188" s="339">
        <v>54874</v>
      </c>
      <c r="L9188" s="171" t="s">
        <v>840</v>
      </c>
      <c r="N9188" s="171" t="s">
        <v>772</v>
      </c>
      <c r="O9188" s="171" t="s">
        <v>770</v>
      </c>
      <c r="P9188" s="171" t="s">
        <v>771</v>
      </c>
    </row>
    <row r="9189" spans="11:16">
      <c r="K9189" s="339">
        <v>54875</v>
      </c>
      <c r="L9189" s="171" t="s">
        <v>833</v>
      </c>
      <c r="N9189" s="171" t="s">
        <v>771</v>
      </c>
      <c r="O9189" s="171" t="s">
        <v>772</v>
      </c>
      <c r="P9189" s="171" t="s">
        <v>770</v>
      </c>
    </row>
    <row r="9190" spans="11:16">
      <c r="K9190" s="339">
        <v>54876</v>
      </c>
      <c r="L9190" s="171" t="s">
        <v>835</v>
      </c>
      <c r="N9190" s="171" t="s">
        <v>771</v>
      </c>
      <c r="O9190" s="171" t="s">
        <v>772</v>
      </c>
      <c r="P9190" s="171" t="s">
        <v>770</v>
      </c>
    </row>
    <row r="9191" spans="11:16">
      <c r="K9191" s="339">
        <v>54877</v>
      </c>
      <c r="L9191" s="171" t="s">
        <v>836</v>
      </c>
      <c r="N9191" s="171" t="s">
        <v>771</v>
      </c>
      <c r="O9191" s="171" t="s">
        <v>772</v>
      </c>
      <c r="P9191" s="171" t="s">
        <v>770</v>
      </c>
    </row>
    <row r="9192" spans="11:16">
      <c r="K9192" s="339">
        <v>54878</v>
      </c>
      <c r="L9192" s="171" t="s">
        <v>837</v>
      </c>
      <c r="N9192" s="171" t="s">
        <v>771</v>
      </c>
      <c r="O9192" s="171" t="s">
        <v>772</v>
      </c>
      <c r="P9192" s="171" t="s">
        <v>770</v>
      </c>
    </row>
    <row r="9193" spans="11:16">
      <c r="K9193" s="339">
        <v>54879</v>
      </c>
      <c r="L9193" s="171" t="s">
        <v>838</v>
      </c>
      <c r="N9193" s="171" t="s">
        <v>771</v>
      </c>
      <c r="O9193" s="171" t="s">
        <v>772</v>
      </c>
      <c r="P9193" s="171" t="s">
        <v>770</v>
      </c>
    </row>
    <row r="9194" spans="11:16">
      <c r="K9194" s="339">
        <v>54880</v>
      </c>
      <c r="L9194" s="171" t="s">
        <v>839</v>
      </c>
      <c r="N9194" s="171" t="s">
        <v>771</v>
      </c>
      <c r="O9194" s="171" t="s">
        <v>772</v>
      </c>
      <c r="P9194" s="171" t="s">
        <v>770</v>
      </c>
    </row>
    <row r="9195" spans="11:16">
      <c r="K9195" s="339">
        <v>54881</v>
      </c>
      <c r="L9195" s="171" t="s">
        <v>840</v>
      </c>
      <c r="N9195" s="171" t="s">
        <v>771</v>
      </c>
      <c r="O9195" s="171" t="s">
        <v>772</v>
      </c>
      <c r="P9195" s="171" t="s">
        <v>770</v>
      </c>
    </row>
    <row r="9196" spans="11:16">
      <c r="K9196" s="339">
        <v>54882</v>
      </c>
      <c r="L9196" s="171" t="s">
        <v>833</v>
      </c>
      <c r="N9196" s="171" t="s">
        <v>770</v>
      </c>
      <c r="O9196" s="171" t="s">
        <v>771</v>
      </c>
      <c r="P9196" s="171" t="s">
        <v>772</v>
      </c>
    </row>
    <row r="9197" spans="11:16">
      <c r="K9197" s="339">
        <v>54883</v>
      </c>
      <c r="L9197" s="171" t="s">
        <v>835</v>
      </c>
      <c r="N9197" s="171" t="s">
        <v>770</v>
      </c>
      <c r="O9197" s="171" t="s">
        <v>771</v>
      </c>
      <c r="P9197" s="171" t="s">
        <v>772</v>
      </c>
    </row>
    <row r="9198" spans="11:16">
      <c r="K9198" s="339">
        <v>54884</v>
      </c>
      <c r="L9198" s="171" t="s">
        <v>836</v>
      </c>
      <c r="N9198" s="171" t="s">
        <v>770</v>
      </c>
      <c r="O9198" s="171" t="s">
        <v>771</v>
      </c>
      <c r="P9198" s="171" t="s">
        <v>772</v>
      </c>
    </row>
    <row r="9199" spans="11:16">
      <c r="K9199" s="339">
        <v>54885</v>
      </c>
      <c r="L9199" s="171" t="s">
        <v>837</v>
      </c>
      <c r="N9199" s="171" t="s">
        <v>770</v>
      </c>
      <c r="O9199" s="171" t="s">
        <v>771</v>
      </c>
      <c r="P9199" s="171" t="s">
        <v>772</v>
      </c>
    </row>
    <row r="9200" spans="11:16">
      <c r="K9200" s="339">
        <v>54886</v>
      </c>
      <c r="L9200" s="171" t="s">
        <v>838</v>
      </c>
      <c r="N9200" s="171" t="s">
        <v>770</v>
      </c>
      <c r="O9200" s="171" t="s">
        <v>771</v>
      </c>
      <c r="P9200" s="171" t="s">
        <v>772</v>
      </c>
    </row>
    <row r="9201" spans="11:16">
      <c r="K9201" s="339">
        <v>54887</v>
      </c>
      <c r="L9201" s="171" t="s">
        <v>839</v>
      </c>
      <c r="N9201" s="171" t="s">
        <v>770</v>
      </c>
      <c r="O9201" s="171" t="s">
        <v>771</v>
      </c>
      <c r="P9201" s="171" t="s">
        <v>772</v>
      </c>
    </row>
    <row r="9202" spans="11:16">
      <c r="K9202" s="339">
        <v>54888</v>
      </c>
      <c r="L9202" s="171" t="s">
        <v>840</v>
      </c>
      <c r="N9202" s="171" t="s">
        <v>770</v>
      </c>
      <c r="O9202" s="171" t="s">
        <v>771</v>
      </c>
      <c r="P9202" s="171" t="s">
        <v>772</v>
      </c>
    </row>
    <row r="9203" spans="11:16">
      <c r="K9203" s="339">
        <v>54889</v>
      </c>
      <c r="L9203" s="171" t="s">
        <v>833</v>
      </c>
      <c r="N9203" s="171" t="s">
        <v>772</v>
      </c>
      <c r="O9203" s="171" t="s">
        <v>770</v>
      </c>
      <c r="P9203" s="171" t="s">
        <v>771</v>
      </c>
    </row>
    <row r="9204" spans="11:16">
      <c r="K9204" s="339">
        <v>54890</v>
      </c>
      <c r="L9204" s="171" t="s">
        <v>835</v>
      </c>
      <c r="N9204" s="171" t="s">
        <v>772</v>
      </c>
      <c r="O9204" s="171" t="s">
        <v>770</v>
      </c>
      <c r="P9204" s="171" t="s">
        <v>771</v>
      </c>
    </row>
    <row r="9205" spans="11:16">
      <c r="K9205" s="339">
        <v>54891</v>
      </c>
      <c r="L9205" s="171" t="s">
        <v>836</v>
      </c>
      <c r="N9205" s="171" t="s">
        <v>772</v>
      </c>
      <c r="O9205" s="171" t="s">
        <v>770</v>
      </c>
      <c r="P9205" s="171" t="s">
        <v>771</v>
      </c>
    </row>
    <row r="9206" spans="11:16">
      <c r="K9206" s="339">
        <v>54892</v>
      </c>
      <c r="L9206" s="171" t="s">
        <v>837</v>
      </c>
      <c r="N9206" s="171" t="s">
        <v>772</v>
      </c>
      <c r="O9206" s="171" t="s">
        <v>770</v>
      </c>
      <c r="P9206" s="171" t="s">
        <v>771</v>
      </c>
    </row>
    <row r="9207" spans="11:16">
      <c r="K9207" s="339">
        <v>54893</v>
      </c>
      <c r="L9207" s="171" t="s">
        <v>838</v>
      </c>
      <c r="N9207" s="171" t="s">
        <v>772</v>
      </c>
      <c r="O9207" s="171" t="s">
        <v>770</v>
      </c>
      <c r="P9207" s="171" t="s">
        <v>771</v>
      </c>
    </row>
    <row r="9208" spans="11:16">
      <c r="K9208" s="339">
        <v>54894</v>
      </c>
      <c r="L9208" s="171" t="s">
        <v>839</v>
      </c>
      <c r="N9208" s="171" t="s">
        <v>772</v>
      </c>
      <c r="O9208" s="171" t="s">
        <v>770</v>
      </c>
      <c r="P9208" s="171" t="s">
        <v>771</v>
      </c>
    </row>
    <row r="9209" spans="11:16">
      <c r="K9209" s="339">
        <v>54895</v>
      </c>
      <c r="L9209" s="171" t="s">
        <v>840</v>
      </c>
      <c r="N9209" s="171" t="s">
        <v>772</v>
      </c>
      <c r="O9209" s="171" t="s">
        <v>770</v>
      </c>
      <c r="P9209" s="171" t="s">
        <v>771</v>
      </c>
    </row>
    <row r="9210" spans="11:16">
      <c r="K9210" s="339">
        <v>54896</v>
      </c>
      <c r="L9210" s="171" t="s">
        <v>833</v>
      </c>
      <c r="N9210" s="171" t="s">
        <v>771</v>
      </c>
      <c r="O9210" s="171" t="s">
        <v>772</v>
      </c>
      <c r="P9210" s="171" t="s">
        <v>770</v>
      </c>
    </row>
    <row r="9211" spans="11:16">
      <c r="K9211" s="339">
        <v>54897</v>
      </c>
      <c r="L9211" s="171" t="s">
        <v>835</v>
      </c>
      <c r="N9211" s="171" t="s">
        <v>771</v>
      </c>
      <c r="O9211" s="171" t="s">
        <v>772</v>
      </c>
      <c r="P9211" s="171" t="s">
        <v>770</v>
      </c>
    </row>
    <row r="9212" spans="11:16">
      <c r="K9212" s="339">
        <v>54898</v>
      </c>
      <c r="L9212" s="171" t="s">
        <v>836</v>
      </c>
      <c r="N9212" s="171" t="s">
        <v>771</v>
      </c>
      <c r="O9212" s="171" t="s">
        <v>772</v>
      </c>
      <c r="P9212" s="171" t="s">
        <v>770</v>
      </c>
    </row>
    <row r="9213" spans="11:16">
      <c r="K9213" s="339">
        <v>54899</v>
      </c>
      <c r="L9213" s="171" t="s">
        <v>837</v>
      </c>
      <c r="N9213" s="171" t="s">
        <v>771</v>
      </c>
      <c r="O9213" s="171" t="s">
        <v>772</v>
      </c>
      <c r="P9213" s="171" t="s">
        <v>770</v>
      </c>
    </row>
    <row r="9214" spans="11:16">
      <c r="K9214" s="339">
        <v>54900</v>
      </c>
      <c r="L9214" s="171" t="s">
        <v>838</v>
      </c>
      <c r="N9214" s="171" t="s">
        <v>771</v>
      </c>
      <c r="O9214" s="171" t="s">
        <v>772</v>
      </c>
      <c r="P9214" s="171" t="s">
        <v>770</v>
      </c>
    </row>
    <row r="9215" spans="11:16">
      <c r="K9215" s="339">
        <v>54901</v>
      </c>
      <c r="L9215" s="171" t="s">
        <v>839</v>
      </c>
      <c r="N9215" s="171" t="s">
        <v>771</v>
      </c>
      <c r="O9215" s="171" t="s">
        <v>772</v>
      </c>
      <c r="P9215" s="171" t="s">
        <v>770</v>
      </c>
    </row>
    <row r="9216" spans="11:16">
      <c r="K9216" s="339">
        <v>54902</v>
      </c>
      <c r="L9216" s="171" t="s">
        <v>840</v>
      </c>
      <c r="N9216" s="171" t="s">
        <v>771</v>
      </c>
      <c r="O9216" s="171" t="s">
        <v>772</v>
      </c>
      <c r="P9216" s="171" t="s">
        <v>770</v>
      </c>
    </row>
    <row r="9217" spans="11:16">
      <c r="K9217" s="339">
        <v>54903</v>
      </c>
      <c r="L9217" s="171" t="s">
        <v>833</v>
      </c>
      <c r="N9217" s="171" t="s">
        <v>770</v>
      </c>
      <c r="O9217" s="171" t="s">
        <v>771</v>
      </c>
      <c r="P9217" s="171" t="s">
        <v>772</v>
      </c>
    </row>
    <row r="9218" spans="11:16">
      <c r="K9218" s="339">
        <v>54904</v>
      </c>
      <c r="L9218" s="171" t="s">
        <v>835</v>
      </c>
      <c r="N9218" s="171" t="s">
        <v>770</v>
      </c>
      <c r="O9218" s="171" t="s">
        <v>771</v>
      </c>
      <c r="P9218" s="171" t="s">
        <v>772</v>
      </c>
    </row>
    <row r="9219" spans="11:16">
      <c r="K9219" s="339">
        <v>54905</v>
      </c>
      <c r="L9219" s="171" t="s">
        <v>836</v>
      </c>
      <c r="N9219" s="171" t="s">
        <v>770</v>
      </c>
      <c r="O9219" s="171" t="s">
        <v>771</v>
      </c>
      <c r="P9219" s="171" t="s">
        <v>772</v>
      </c>
    </row>
    <row r="9220" spans="11:16">
      <c r="K9220" s="339">
        <v>54906</v>
      </c>
      <c r="L9220" s="171" t="s">
        <v>837</v>
      </c>
      <c r="N9220" s="171" t="s">
        <v>770</v>
      </c>
      <c r="O9220" s="171" t="s">
        <v>771</v>
      </c>
      <c r="P9220" s="171" t="s">
        <v>772</v>
      </c>
    </row>
    <row r="9221" spans="11:16">
      <c r="K9221" s="339">
        <v>54907</v>
      </c>
      <c r="L9221" s="171" t="s">
        <v>838</v>
      </c>
      <c r="N9221" s="171" t="s">
        <v>770</v>
      </c>
      <c r="O9221" s="171" t="s">
        <v>771</v>
      </c>
      <c r="P9221" s="171" t="s">
        <v>772</v>
      </c>
    </row>
    <row r="9222" spans="11:16">
      <c r="K9222" s="339">
        <v>54908</v>
      </c>
      <c r="L9222" s="171" t="s">
        <v>839</v>
      </c>
      <c r="N9222" s="171" t="s">
        <v>770</v>
      </c>
      <c r="O9222" s="171" t="s">
        <v>771</v>
      </c>
      <c r="P9222" s="171" t="s">
        <v>772</v>
      </c>
    </row>
    <row r="9223" spans="11:16">
      <c r="K9223" s="339">
        <v>54909</v>
      </c>
      <c r="L9223" s="171" t="s">
        <v>840</v>
      </c>
      <c r="N9223" s="171" t="s">
        <v>770</v>
      </c>
      <c r="O9223" s="171" t="s">
        <v>771</v>
      </c>
      <c r="P9223" s="171" t="s">
        <v>772</v>
      </c>
    </row>
    <row r="9224" spans="11:16">
      <c r="K9224" s="339">
        <v>54910</v>
      </c>
      <c r="L9224" s="171" t="s">
        <v>833</v>
      </c>
      <c r="N9224" s="171" t="s">
        <v>772</v>
      </c>
      <c r="O9224" s="171" t="s">
        <v>770</v>
      </c>
      <c r="P9224" s="171" t="s">
        <v>771</v>
      </c>
    </row>
    <row r="9225" spans="11:16">
      <c r="K9225" s="339">
        <v>54911</v>
      </c>
      <c r="L9225" s="171" t="s">
        <v>835</v>
      </c>
      <c r="N9225" s="171" t="s">
        <v>772</v>
      </c>
      <c r="O9225" s="171" t="s">
        <v>770</v>
      </c>
      <c r="P9225" s="171" t="s">
        <v>771</v>
      </c>
    </row>
    <row r="9226" spans="11:16">
      <c r="K9226" s="339">
        <v>54912</v>
      </c>
      <c r="L9226" s="171" t="s">
        <v>836</v>
      </c>
      <c r="N9226" s="171" t="s">
        <v>772</v>
      </c>
      <c r="O9226" s="171" t="s">
        <v>770</v>
      </c>
      <c r="P9226" s="171" t="s">
        <v>771</v>
      </c>
    </row>
    <row r="9227" spans="11:16">
      <c r="K9227" s="339">
        <v>54913</v>
      </c>
      <c r="L9227" s="171" t="s">
        <v>837</v>
      </c>
      <c r="N9227" s="171" t="s">
        <v>772</v>
      </c>
      <c r="O9227" s="171" t="s">
        <v>770</v>
      </c>
      <c r="P9227" s="171" t="s">
        <v>771</v>
      </c>
    </row>
    <row r="9228" spans="11:16">
      <c r="K9228" s="339">
        <v>54914</v>
      </c>
      <c r="L9228" s="171" t="s">
        <v>838</v>
      </c>
      <c r="N9228" s="171" t="s">
        <v>772</v>
      </c>
      <c r="O9228" s="171" t="s">
        <v>770</v>
      </c>
      <c r="P9228" s="171" t="s">
        <v>771</v>
      </c>
    </row>
    <row r="9229" spans="11:16">
      <c r="K9229" s="339">
        <v>54915</v>
      </c>
      <c r="L9229" s="171" t="s">
        <v>839</v>
      </c>
      <c r="N9229" s="171" t="s">
        <v>772</v>
      </c>
      <c r="O9229" s="171" t="s">
        <v>770</v>
      </c>
      <c r="P9229" s="171" t="s">
        <v>771</v>
      </c>
    </row>
    <row r="9230" spans="11:16">
      <c r="K9230" s="339">
        <v>54916</v>
      </c>
      <c r="L9230" s="171" t="s">
        <v>840</v>
      </c>
      <c r="N9230" s="171" t="s">
        <v>772</v>
      </c>
      <c r="O9230" s="171" t="s">
        <v>770</v>
      </c>
      <c r="P9230" s="171" t="s">
        <v>771</v>
      </c>
    </row>
    <row r="9231" spans="11:16">
      <c r="K9231" s="339">
        <v>54917</v>
      </c>
      <c r="L9231" s="171" t="s">
        <v>833</v>
      </c>
      <c r="N9231" s="171" t="s">
        <v>771</v>
      </c>
      <c r="O9231" s="171" t="s">
        <v>772</v>
      </c>
      <c r="P9231" s="171" t="s">
        <v>770</v>
      </c>
    </row>
    <row r="9232" spans="11:16">
      <c r="K9232" s="339">
        <v>54918</v>
      </c>
      <c r="L9232" s="171" t="s">
        <v>835</v>
      </c>
      <c r="N9232" s="171" t="s">
        <v>771</v>
      </c>
      <c r="O9232" s="171" t="s">
        <v>772</v>
      </c>
      <c r="P9232" s="171" t="s">
        <v>770</v>
      </c>
    </row>
    <row r="9233" spans="11:16">
      <c r="K9233" s="339">
        <v>54919</v>
      </c>
      <c r="L9233" s="171" t="s">
        <v>836</v>
      </c>
      <c r="N9233" s="171" t="s">
        <v>771</v>
      </c>
      <c r="O9233" s="171" t="s">
        <v>772</v>
      </c>
      <c r="P9233" s="171" t="s">
        <v>770</v>
      </c>
    </row>
    <row r="9234" spans="11:16">
      <c r="K9234" s="339">
        <v>54920</v>
      </c>
      <c r="L9234" s="171" t="s">
        <v>837</v>
      </c>
      <c r="N9234" s="171" t="s">
        <v>771</v>
      </c>
      <c r="O9234" s="171" t="s">
        <v>772</v>
      </c>
      <c r="P9234" s="171" t="s">
        <v>770</v>
      </c>
    </row>
    <row r="9235" spans="11:16">
      <c r="K9235" s="339">
        <v>54921</v>
      </c>
      <c r="L9235" s="171" t="s">
        <v>838</v>
      </c>
      <c r="N9235" s="171" t="s">
        <v>771</v>
      </c>
      <c r="O9235" s="171" t="s">
        <v>772</v>
      </c>
      <c r="P9235" s="171" t="s">
        <v>770</v>
      </c>
    </row>
    <row r="9236" spans="11:16">
      <c r="K9236" s="339">
        <v>54922</v>
      </c>
      <c r="L9236" s="171" t="s">
        <v>839</v>
      </c>
      <c r="N9236" s="171" t="s">
        <v>771</v>
      </c>
      <c r="O9236" s="171" t="s">
        <v>772</v>
      </c>
      <c r="P9236" s="171" t="s">
        <v>770</v>
      </c>
    </row>
    <row r="9237" spans="11:16">
      <c r="K9237" s="339">
        <v>54923</v>
      </c>
      <c r="L9237" s="171" t="s">
        <v>840</v>
      </c>
      <c r="N9237" s="171" t="s">
        <v>771</v>
      </c>
      <c r="O9237" s="171" t="s">
        <v>772</v>
      </c>
      <c r="P9237" s="171" t="s">
        <v>770</v>
      </c>
    </row>
    <row r="9238" spans="11:16">
      <c r="K9238" s="339">
        <v>54924</v>
      </c>
      <c r="L9238" s="171" t="s">
        <v>833</v>
      </c>
      <c r="N9238" s="171" t="s">
        <v>770</v>
      </c>
      <c r="O9238" s="171" t="s">
        <v>771</v>
      </c>
      <c r="P9238" s="171" t="s">
        <v>772</v>
      </c>
    </row>
    <row r="9239" spans="11:16">
      <c r="K9239" s="339">
        <v>54925</v>
      </c>
      <c r="L9239" s="171" t="s">
        <v>835</v>
      </c>
      <c r="N9239" s="171" t="s">
        <v>770</v>
      </c>
      <c r="O9239" s="171" t="s">
        <v>771</v>
      </c>
      <c r="P9239" s="171" t="s">
        <v>772</v>
      </c>
    </row>
    <row r="9240" spans="11:16">
      <c r="K9240" s="339">
        <v>54926</v>
      </c>
      <c r="L9240" s="171" t="s">
        <v>836</v>
      </c>
      <c r="N9240" s="171" t="s">
        <v>770</v>
      </c>
      <c r="O9240" s="171" t="s">
        <v>771</v>
      </c>
      <c r="P9240" s="171" t="s">
        <v>772</v>
      </c>
    </row>
    <row r="9241" spans="11:16">
      <c r="K9241" s="339">
        <v>54927</v>
      </c>
      <c r="L9241" s="171" t="s">
        <v>837</v>
      </c>
      <c r="N9241" s="171" t="s">
        <v>770</v>
      </c>
      <c r="O9241" s="171" t="s">
        <v>771</v>
      </c>
      <c r="P9241" s="171" t="s">
        <v>772</v>
      </c>
    </row>
    <row r="9242" spans="11:16">
      <c r="K9242" s="339">
        <v>54928</v>
      </c>
      <c r="L9242" s="171" t="s">
        <v>838</v>
      </c>
      <c r="N9242" s="171" t="s">
        <v>770</v>
      </c>
      <c r="O9242" s="171" t="s">
        <v>771</v>
      </c>
      <c r="P9242" s="171" t="s">
        <v>772</v>
      </c>
    </row>
    <row r="9243" spans="11:16">
      <c r="K9243" s="339">
        <v>54929</v>
      </c>
      <c r="L9243" s="171" t="s">
        <v>839</v>
      </c>
      <c r="N9243" s="171" t="s">
        <v>770</v>
      </c>
      <c r="O9243" s="171" t="s">
        <v>771</v>
      </c>
      <c r="P9243" s="171" t="s">
        <v>772</v>
      </c>
    </row>
    <row r="9244" spans="11:16">
      <c r="K9244" s="339">
        <v>54930</v>
      </c>
      <c r="L9244" s="171" t="s">
        <v>840</v>
      </c>
      <c r="N9244" s="171" t="s">
        <v>770</v>
      </c>
      <c r="O9244" s="171" t="s">
        <v>771</v>
      </c>
      <c r="P9244" s="171" t="s">
        <v>772</v>
      </c>
    </row>
    <row r="9245" spans="11:16">
      <c r="K9245" s="339">
        <v>54931</v>
      </c>
      <c r="L9245" s="171" t="s">
        <v>833</v>
      </c>
      <c r="N9245" s="171" t="s">
        <v>772</v>
      </c>
      <c r="O9245" s="171" t="s">
        <v>770</v>
      </c>
      <c r="P9245" s="171" t="s">
        <v>771</v>
      </c>
    </row>
    <row r="9246" spans="11:16">
      <c r="K9246" s="339">
        <v>54932</v>
      </c>
      <c r="L9246" s="171" t="s">
        <v>835</v>
      </c>
      <c r="N9246" s="171" t="s">
        <v>772</v>
      </c>
      <c r="O9246" s="171" t="s">
        <v>770</v>
      </c>
      <c r="P9246" s="171" t="s">
        <v>771</v>
      </c>
    </row>
    <row r="9247" spans="11:16">
      <c r="K9247" s="339">
        <v>54933</v>
      </c>
      <c r="L9247" s="171" t="s">
        <v>836</v>
      </c>
      <c r="N9247" s="171" t="s">
        <v>772</v>
      </c>
      <c r="O9247" s="171" t="s">
        <v>770</v>
      </c>
      <c r="P9247" s="171" t="s">
        <v>771</v>
      </c>
    </row>
    <row r="9248" spans="11:16">
      <c r="K9248" s="339">
        <v>54934</v>
      </c>
      <c r="L9248" s="171" t="s">
        <v>837</v>
      </c>
      <c r="N9248" s="171" t="s">
        <v>772</v>
      </c>
      <c r="O9248" s="171" t="s">
        <v>770</v>
      </c>
      <c r="P9248" s="171" t="s">
        <v>771</v>
      </c>
    </row>
    <row r="9249" spans="11:16">
      <c r="K9249" s="339">
        <v>54935</v>
      </c>
      <c r="L9249" s="171" t="s">
        <v>838</v>
      </c>
      <c r="N9249" s="171" t="s">
        <v>772</v>
      </c>
      <c r="O9249" s="171" t="s">
        <v>770</v>
      </c>
      <c r="P9249" s="171" t="s">
        <v>771</v>
      </c>
    </row>
    <row r="9250" spans="11:16">
      <c r="K9250" s="339">
        <v>54936</v>
      </c>
      <c r="L9250" s="171" t="s">
        <v>839</v>
      </c>
      <c r="N9250" s="171" t="s">
        <v>772</v>
      </c>
      <c r="O9250" s="171" t="s">
        <v>770</v>
      </c>
      <c r="P9250" s="171" t="s">
        <v>771</v>
      </c>
    </row>
    <row r="9251" spans="11:16">
      <c r="K9251" s="339">
        <v>54937</v>
      </c>
      <c r="L9251" s="171" t="s">
        <v>840</v>
      </c>
      <c r="N9251" s="171" t="s">
        <v>772</v>
      </c>
      <c r="O9251" s="171" t="s">
        <v>770</v>
      </c>
      <c r="P9251" s="171" t="s">
        <v>771</v>
      </c>
    </row>
    <row r="9252" spans="11:16">
      <c r="K9252" s="339">
        <v>54938</v>
      </c>
      <c r="L9252" s="171" t="s">
        <v>833</v>
      </c>
      <c r="N9252" s="171" t="s">
        <v>771</v>
      </c>
      <c r="O9252" s="171" t="s">
        <v>772</v>
      </c>
      <c r="P9252" s="171" t="s">
        <v>770</v>
      </c>
    </row>
    <row r="9253" spans="11:16">
      <c r="K9253" s="339">
        <v>54939</v>
      </c>
      <c r="L9253" s="171" t="s">
        <v>835</v>
      </c>
      <c r="N9253" s="171" t="s">
        <v>771</v>
      </c>
      <c r="O9253" s="171" t="s">
        <v>772</v>
      </c>
      <c r="P9253" s="171" t="s">
        <v>770</v>
      </c>
    </row>
    <row r="9254" spans="11:16">
      <c r="K9254" s="339">
        <v>54940</v>
      </c>
      <c r="L9254" s="171" t="s">
        <v>836</v>
      </c>
      <c r="N9254" s="171" t="s">
        <v>771</v>
      </c>
      <c r="O9254" s="171" t="s">
        <v>772</v>
      </c>
      <c r="P9254" s="171" t="s">
        <v>770</v>
      </c>
    </row>
    <row r="9255" spans="11:16">
      <c r="K9255" s="339">
        <v>54941</v>
      </c>
      <c r="L9255" s="171" t="s">
        <v>837</v>
      </c>
      <c r="N9255" s="171" t="s">
        <v>771</v>
      </c>
      <c r="O9255" s="171" t="s">
        <v>772</v>
      </c>
      <c r="P9255" s="171" t="s">
        <v>770</v>
      </c>
    </row>
    <row r="9256" spans="11:16">
      <c r="K9256" s="339">
        <v>54942</v>
      </c>
      <c r="L9256" s="171" t="s">
        <v>838</v>
      </c>
      <c r="N9256" s="171" t="s">
        <v>771</v>
      </c>
      <c r="O9256" s="171" t="s">
        <v>772</v>
      </c>
      <c r="P9256" s="171" t="s">
        <v>770</v>
      </c>
    </row>
    <row r="9257" spans="11:16">
      <c r="K9257" s="339">
        <v>54943</v>
      </c>
      <c r="L9257" s="171" t="s">
        <v>839</v>
      </c>
      <c r="N9257" s="171" t="s">
        <v>771</v>
      </c>
      <c r="O9257" s="171" t="s">
        <v>772</v>
      </c>
      <c r="P9257" s="171" t="s">
        <v>770</v>
      </c>
    </row>
    <row r="9258" spans="11:16">
      <c r="K9258" s="339">
        <v>54944</v>
      </c>
      <c r="L9258" s="171" t="s">
        <v>840</v>
      </c>
      <c r="N9258" s="171" t="s">
        <v>771</v>
      </c>
      <c r="O9258" s="171" t="s">
        <v>772</v>
      </c>
      <c r="P9258" s="171" t="s">
        <v>770</v>
      </c>
    </row>
    <row r="9259" spans="11:16">
      <c r="K9259" s="339">
        <v>54945</v>
      </c>
      <c r="L9259" s="171" t="s">
        <v>833</v>
      </c>
      <c r="N9259" s="171" t="s">
        <v>770</v>
      </c>
      <c r="O9259" s="171" t="s">
        <v>771</v>
      </c>
      <c r="P9259" s="171" t="s">
        <v>772</v>
      </c>
    </row>
    <row r="9260" spans="11:16">
      <c r="K9260" s="339">
        <v>54946</v>
      </c>
      <c r="L9260" s="171" t="s">
        <v>835</v>
      </c>
      <c r="N9260" s="171" t="s">
        <v>770</v>
      </c>
      <c r="O9260" s="171" t="s">
        <v>771</v>
      </c>
      <c r="P9260" s="171" t="s">
        <v>772</v>
      </c>
    </row>
    <row r="9261" spans="11:16">
      <c r="K9261" s="339">
        <v>54947</v>
      </c>
      <c r="L9261" s="171" t="s">
        <v>836</v>
      </c>
      <c r="N9261" s="171" t="s">
        <v>770</v>
      </c>
      <c r="O9261" s="171" t="s">
        <v>771</v>
      </c>
      <c r="P9261" s="171" t="s">
        <v>772</v>
      </c>
    </row>
    <row r="9262" spans="11:16">
      <c r="K9262" s="339">
        <v>54948</v>
      </c>
      <c r="L9262" s="171" t="s">
        <v>837</v>
      </c>
      <c r="N9262" s="171" t="s">
        <v>770</v>
      </c>
      <c r="O9262" s="171" t="s">
        <v>771</v>
      </c>
      <c r="P9262" s="171" t="s">
        <v>772</v>
      </c>
    </row>
    <row r="9263" spans="11:16">
      <c r="K9263" s="339">
        <v>54949</v>
      </c>
      <c r="L9263" s="171" t="s">
        <v>838</v>
      </c>
      <c r="N9263" s="171" t="s">
        <v>770</v>
      </c>
      <c r="O9263" s="171" t="s">
        <v>771</v>
      </c>
      <c r="P9263" s="171" t="s">
        <v>772</v>
      </c>
    </row>
    <row r="9264" spans="11:16">
      <c r="K9264" s="339">
        <v>54950</v>
      </c>
      <c r="L9264" s="171" t="s">
        <v>839</v>
      </c>
      <c r="N9264" s="171" t="s">
        <v>770</v>
      </c>
      <c r="O9264" s="171" t="s">
        <v>771</v>
      </c>
      <c r="P9264" s="171" t="s">
        <v>772</v>
      </c>
    </row>
    <row r="9265" spans="11:16">
      <c r="K9265" s="339">
        <v>54951</v>
      </c>
      <c r="L9265" s="171" t="s">
        <v>840</v>
      </c>
      <c r="N9265" s="171" t="s">
        <v>770</v>
      </c>
      <c r="O9265" s="171" t="s">
        <v>771</v>
      </c>
      <c r="P9265" s="171" t="s">
        <v>772</v>
      </c>
    </row>
    <row r="9266" spans="11:16">
      <c r="K9266" s="339">
        <v>54952</v>
      </c>
      <c r="L9266" s="171" t="s">
        <v>833</v>
      </c>
      <c r="N9266" s="171" t="s">
        <v>772</v>
      </c>
      <c r="O9266" s="171" t="s">
        <v>770</v>
      </c>
      <c r="P9266" s="171" t="s">
        <v>771</v>
      </c>
    </row>
    <row r="9267" spans="11:16">
      <c r="K9267" s="339">
        <v>54953</v>
      </c>
      <c r="L9267" s="171" t="s">
        <v>835</v>
      </c>
      <c r="N9267" s="171" t="s">
        <v>772</v>
      </c>
      <c r="O9267" s="171" t="s">
        <v>770</v>
      </c>
      <c r="P9267" s="171" t="s">
        <v>771</v>
      </c>
    </row>
    <row r="9268" spans="11:16">
      <c r="K9268" s="339">
        <v>54954</v>
      </c>
      <c r="L9268" s="171" t="s">
        <v>836</v>
      </c>
      <c r="N9268" s="171" t="s">
        <v>772</v>
      </c>
      <c r="O9268" s="171" t="s">
        <v>770</v>
      </c>
      <c r="P9268" s="171" t="s">
        <v>771</v>
      </c>
    </row>
    <row r="9269" spans="11:16">
      <c r="K9269" s="339">
        <v>54955</v>
      </c>
      <c r="L9269" s="171" t="s">
        <v>837</v>
      </c>
      <c r="N9269" s="171" t="s">
        <v>772</v>
      </c>
      <c r="O9269" s="171" t="s">
        <v>770</v>
      </c>
      <c r="P9269" s="171" t="s">
        <v>771</v>
      </c>
    </row>
    <row r="9270" spans="11:16">
      <c r="K9270" s="339">
        <v>54956</v>
      </c>
      <c r="L9270" s="171" t="s">
        <v>838</v>
      </c>
      <c r="N9270" s="171" t="s">
        <v>772</v>
      </c>
      <c r="O9270" s="171" t="s">
        <v>770</v>
      </c>
      <c r="P9270" s="171" t="s">
        <v>771</v>
      </c>
    </row>
    <row r="9271" spans="11:16">
      <c r="K9271" s="339">
        <v>54957</v>
      </c>
      <c r="L9271" s="171" t="s">
        <v>839</v>
      </c>
      <c r="N9271" s="171" t="s">
        <v>772</v>
      </c>
      <c r="O9271" s="171" t="s">
        <v>770</v>
      </c>
      <c r="P9271" s="171" t="s">
        <v>771</v>
      </c>
    </row>
    <row r="9272" spans="11:16">
      <c r="K9272" s="339">
        <v>54958</v>
      </c>
      <c r="L9272" s="171" t="s">
        <v>840</v>
      </c>
      <c r="N9272" s="171" t="s">
        <v>772</v>
      </c>
      <c r="O9272" s="171" t="s">
        <v>770</v>
      </c>
      <c r="P9272" s="171" t="s">
        <v>771</v>
      </c>
    </row>
    <row r="9273" spans="11:16">
      <c r="K9273" s="339">
        <v>54959</v>
      </c>
      <c r="L9273" s="171" t="s">
        <v>833</v>
      </c>
      <c r="N9273" s="171" t="s">
        <v>771</v>
      </c>
      <c r="O9273" s="171" t="s">
        <v>772</v>
      </c>
      <c r="P9273" s="171" t="s">
        <v>770</v>
      </c>
    </row>
    <row r="9274" spans="11:16">
      <c r="K9274" s="339">
        <v>54960</v>
      </c>
      <c r="L9274" s="171" t="s">
        <v>835</v>
      </c>
      <c r="N9274" s="171" t="s">
        <v>771</v>
      </c>
      <c r="O9274" s="171" t="s">
        <v>772</v>
      </c>
      <c r="P9274" s="171" t="s">
        <v>770</v>
      </c>
    </row>
    <row r="9275" spans="11:16">
      <c r="K9275" s="339">
        <v>54961</v>
      </c>
      <c r="L9275" s="171" t="s">
        <v>836</v>
      </c>
      <c r="N9275" s="171" t="s">
        <v>771</v>
      </c>
      <c r="O9275" s="171" t="s">
        <v>772</v>
      </c>
      <c r="P9275" s="171" t="s">
        <v>770</v>
      </c>
    </row>
    <row r="9276" spans="11:16">
      <c r="K9276" s="339">
        <v>54962</v>
      </c>
      <c r="L9276" s="171" t="s">
        <v>837</v>
      </c>
      <c r="N9276" s="171" t="s">
        <v>771</v>
      </c>
      <c r="O9276" s="171" t="s">
        <v>772</v>
      </c>
      <c r="P9276" s="171" t="s">
        <v>770</v>
      </c>
    </row>
    <row r="9277" spans="11:16">
      <c r="K9277" s="339">
        <v>54963</v>
      </c>
      <c r="L9277" s="171" t="s">
        <v>838</v>
      </c>
      <c r="N9277" s="171" t="s">
        <v>771</v>
      </c>
      <c r="O9277" s="171" t="s">
        <v>772</v>
      </c>
      <c r="P9277" s="171" t="s">
        <v>770</v>
      </c>
    </row>
    <row r="9278" spans="11:16">
      <c r="K9278" s="339">
        <v>54964</v>
      </c>
      <c r="L9278" s="171" t="s">
        <v>839</v>
      </c>
      <c r="N9278" s="171" t="s">
        <v>771</v>
      </c>
      <c r="O9278" s="171" t="s">
        <v>772</v>
      </c>
      <c r="P9278" s="171" t="s">
        <v>770</v>
      </c>
    </row>
    <row r="9279" spans="11:16">
      <c r="K9279" s="339">
        <v>54965</v>
      </c>
      <c r="L9279" s="171" t="s">
        <v>840</v>
      </c>
      <c r="N9279" s="171" t="s">
        <v>771</v>
      </c>
      <c r="O9279" s="171" t="s">
        <v>772</v>
      </c>
      <c r="P9279" s="171" t="s">
        <v>770</v>
      </c>
    </row>
    <row r="9280" spans="11:16">
      <c r="K9280" s="339">
        <v>54966</v>
      </c>
      <c r="L9280" s="171" t="s">
        <v>833</v>
      </c>
      <c r="N9280" s="171" t="s">
        <v>770</v>
      </c>
      <c r="O9280" s="171" t="s">
        <v>771</v>
      </c>
      <c r="P9280" s="171" t="s">
        <v>772</v>
      </c>
    </row>
    <row r="9281" spans="11:16">
      <c r="K9281" s="339">
        <v>54967</v>
      </c>
      <c r="L9281" s="171" t="s">
        <v>835</v>
      </c>
      <c r="N9281" s="171" t="s">
        <v>770</v>
      </c>
      <c r="O9281" s="171" t="s">
        <v>771</v>
      </c>
      <c r="P9281" s="171" t="s">
        <v>772</v>
      </c>
    </row>
    <row r="9282" spans="11:16">
      <c r="K9282" s="339">
        <v>54968</v>
      </c>
      <c r="L9282" s="171" t="s">
        <v>836</v>
      </c>
      <c r="N9282" s="171" t="s">
        <v>770</v>
      </c>
      <c r="O9282" s="171" t="s">
        <v>771</v>
      </c>
      <c r="P9282" s="171" t="s">
        <v>772</v>
      </c>
    </row>
    <row r="9283" spans="11:16">
      <c r="K9283" s="339">
        <v>54969</v>
      </c>
      <c r="L9283" s="171" t="s">
        <v>837</v>
      </c>
      <c r="N9283" s="171" t="s">
        <v>770</v>
      </c>
      <c r="O9283" s="171" t="s">
        <v>771</v>
      </c>
      <c r="P9283" s="171" t="s">
        <v>772</v>
      </c>
    </row>
    <row r="9284" spans="11:16">
      <c r="K9284" s="339">
        <v>54970</v>
      </c>
      <c r="L9284" s="171" t="s">
        <v>838</v>
      </c>
      <c r="N9284" s="171" t="s">
        <v>770</v>
      </c>
      <c r="O9284" s="171" t="s">
        <v>771</v>
      </c>
      <c r="P9284" s="171" t="s">
        <v>772</v>
      </c>
    </row>
    <row r="9285" spans="11:16">
      <c r="K9285" s="339">
        <v>54971</v>
      </c>
      <c r="L9285" s="171" t="s">
        <v>839</v>
      </c>
      <c r="N9285" s="171" t="s">
        <v>770</v>
      </c>
      <c r="O9285" s="171" t="s">
        <v>771</v>
      </c>
      <c r="P9285" s="171" t="s">
        <v>772</v>
      </c>
    </row>
    <row r="9286" spans="11:16">
      <c r="K9286" s="339">
        <v>54972</v>
      </c>
      <c r="L9286" s="171" t="s">
        <v>840</v>
      </c>
      <c r="N9286" s="171" t="s">
        <v>770</v>
      </c>
      <c r="O9286" s="171" t="s">
        <v>771</v>
      </c>
      <c r="P9286" s="171" t="s">
        <v>772</v>
      </c>
    </row>
    <row r="9287" spans="11:16">
      <c r="K9287" s="339">
        <v>54973</v>
      </c>
      <c r="L9287" s="171" t="s">
        <v>833</v>
      </c>
      <c r="N9287" s="171" t="s">
        <v>772</v>
      </c>
      <c r="O9287" s="171" t="s">
        <v>770</v>
      </c>
      <c r="P9287" s="171" t="s">
        <v>771</v>
      </c>
    </row>
    <row r="9288" spans="11:16">
      <c r="K9288" s="339">
        <v>54974</v>
      </c>
      <c r="L9288" s="171" t="s">
        <v>835</v>
      </c>
      <c r="N9288" s="171" t="s">
        <v>772</v>
      </c>
      <c r="O9288" s="171" t="s">
        <v>770</v>
      </c>
      <c r="P9288" s="171" t="s">
        <v>771</v>
      </c>
    </row>
    <row r="9289" spans="11:16">
      <c r="K9289" s="339">
        <v>54975</v>
      </c>
      <c r="L9289" s="171" t="s">
        <v>836</v>
      </c>
      <c r="N9289" s="171" t="s">
        <v>772</v>
      </c>
      <c r="O9289" s="171" t="s">
        <v>770</v>
      </c>
      <c r="P9289" s="171" t="s">
        <v>771</v>
      </c>
    </row>
    <row r="9290" spans="11:16">
      <c r="K9290" s="339">
        <v>54976</v>
      </c>
      <c r="L9290" s="171" t="s">
        <v>837</v>
      </c>
      <c r="N9290" s="171" t="s">
        <v>772</v>
      </c>
      <c r="O9290" s="171" t="s">
        <v>770</v>
      </c>
      <c r="P9290" s="171" t="s">
        <v>771</v>
      </c>
    </row>
    <row r="9291" spans="11:16">
      <c r="K9291" s="339">
        <v>54977</v>
      </c>
      <c r="L9291" s="171" t="s">
        <v>838</v>
      </c>
      <c r="N9291" s="171" t="s">
        <v>772</v>
      </c>
      <c r="O9291" s="171" t="s">
        <v>770</v>
      </c>
      <c r="P9291" s="171" t="s">
        <v>771</v>
      </c>
    </row>
    <row r="9292" spans="11:16">
      <c r="K9292" s="339">
        <v>54978</v>
      </c>
      <c r="L9292" s="171" t="s">
        <v>839</v>
      </c>
      <c r="N9292" s="171" t="s">
        <v>772</v>
      </c>
      <c r="O9292" s="171" t="s">
        <v>770</v>
      </c>
      <c r="P9292" s="171" t="s">
        <v>771</v>
      </c>
    </row>
    <row r="9293" spans="11:16">
      <c r="K9293" s="339">
        <v>54979</v>
      </c>
      <c r="L9293" s="171" t="s">
        <v>840</v>
      </c>
      <c r="N9293" s="171" t="s">
        <v>772</v>
      </c>
      <c r="O9293" s="171" t="s">
        <v>770</v>
      </c>
      <c r="P9293" s="171" t="s">
        <v>771</v>
      </c>
    </row>
    <row r="9294" spans="11:16">
      <c r="K9294" s="339">
        <v>54980</v>
      </c>
      <c r="L9294" s="171" t="s">
        <v>833</v>
      </c>
      <c r="N9294" s="171" t="s">
        <v>771</v>
      </c>
      <c r="O9294" s="171" t="s">
        <v>772</v>
      </c>
      <c r="P9294" s="171" t="s">
        <v>770</v>
      </c>
    </row>
    <row r="9295" spans="11:16">
      <c r="K9295" s="339">
        <v>54981</v>
      </c>
      <c r="L9295" s="171" t="s">
        <v>835</v>
      </c>
      <c r="N9295" s="171" t="s">
        <v>771</v>
      </c>
      <c r="O9295" s="171" t="s">
        <v>772</v>
      </c>
      <c r="P9295" s="171" t="s">
        <v>770</v>
      </c>
    </row>
    <row r="9296" spans="11:16">
      <c r="K9296" s="339">
        <v>54982</v>
      </c>
      <c r="L9296" s="171" t="s">
        <v>836</v>
      </c>
      <c r="N9296" s="171" t="s">
        <v>771</v>
      </c>
      <c r="O9296" s="171" t="s">
        <v>772</v>
      </c>
      <c r="P9296" s="171" t="s">
        <v>770</v>
      </c>
    </row>
    <row r="9297" spans="11:16">
      <c r="K9297" s="339">
        <v>54983</v>
      </c>
      <c r="L9297" s="171" t="s">
        <v>837</v>
      </c>
      <c r="N9297" s="171" t="s">
        <v>771</v>
      </c>
      <c r="O9297" s="171" t="s">
        <v>772</v>
      </c>
      <c r="P9297" s="171" t="s">
        <v>770</v>
      </c>
    </row>
    <row r="9298" spans="11:16">
      <c r="K9298" s="339">
        <v>54984</v>
      </c>
      <c r="L9298" s="171" t="s">
        <v>838</v>
      </c>
      <c r="N9298" s="171" t="s">
        <v>771</v>
      </c>
      <c r="O9298" s="171" t="s">
        <v>772</v>
      </c>
      <c r="P9298" s="171" t="s">
        <v>770</v>
      </c>
    </row>
    <row r="9299" spans="11:16">
      <c r="K9299" s="339">
        <v>54985</v>
      </c>
      <c r="L9299" s="171" t="s">
        <v>839</v>
      </c>
      <c r="N9299" s="171" t="s">
        <v>771</v>
      </c>
      <c r="O9299" s="171" t="s">
        <v>772</v>
      </c>
      <c r="P9299" s="171" t="s">
        <v>770</v>
      </c>
    </row>
    <row r="9300" spans="11:16">
      <c r="K9300" s="339">
        <v>54986</v>
      </c>
      <c r="L9300" s="171" t="s">
        <v>840</v>
      </c>
      <c r="N9300" s="171" t="s">
        <v>771</v>
      </c>
      <c r="O9300" s="171" t="s">
        <v>772</v>
      </c>
      <c r="P9300" s="171" t="s">
        <v>770</v>
      </c>
    </row>
    <row r="9301" spans="11:16">
      <c r="K9301" s="339">
        <v>54987</v>
      </c>
      <c r="L9301" s="171" t="s">
        <v>833</v>
      </c>
      <c r="N9301" s="171" t="s">
        <v>770</v>
      </c>
      <c r="O9301" s="171" t="s">
        <v>771</v>
      </c>
      <c r="P9301" s="171" t="s">
        <v>772</v>
      </c>
    </row>
    <row r="9302" spans="11:16">
      <c r="K9302" s="339">
        <v>54988</v>
      </c>
      <c r="L9302" s="171" t="s">
        <v>835</v>
      </c>
      <c r="N9302" s="171" t="s">
        <v>770</v>
      </c>
      <c r="O9302" s="171" t="s">
        <v>771</v>
      </c>
      <c r="P9302" s="171" t="s">
        <v>772</v>
      </c>
    </row>
    <row r="9303" spans="11:16">
      <c r="K9303" s="339">
        <v>54989</v>
      </c>
      <c r="L9303" s="171" t="s">
        <v>836</v>
      </c>
      <c r="N9303" s="171" t="s">
        <v>770</v>
      </c>
      <c r="O9303" s="171" t="s">
        <v>771</v>
      </c>
      <c r="P9303" s="171" t="s">
        <v>772</v>
      </c>
    </row>
    <row r="9304" spans="11:16">
      <c r="K9304" s="339">
        <v>54990</v>
      </c>
      <c r="L9304" s="171" t="s">
        <v>837</v>
      </c>
      <c r="N9304" s="171" t="s">
        <v>770</v>
      </c>
      <c r="O9304" s="171" t="s">
        <v>771</v>
      </c>
      <c r="P9304" s="171" t="s">
        <v>772</v>
      </c>
    </row>
    <row r="9305" spans="11:16">
      <c r="K9305" s="339">
        <v>54991</v>
      </c>
      <c r="L9305" s="171" t="s">
        <v>838</v>
      </c>
      <c r="N9305" s="171" t="s">
        <v>770</v>
      </c>
      <c r="O9305" s="171" t="s">
        <v>771</v>
      </c>
      <c r="P9305" s="171" t="s">
        <v>772</v>
      </c>
    </row>
    <row r="9306" spans="11:16">
      <c r="K9306" s="339">
        <v>54992</v>
      </c>
      <c r="L9306" s="171" t="s">
        <v>839</v>
      </c>
      <c r="N9306" s="171" t="s">
        <v>770</v>
      </c>
      <c r="O9306" s="171" t="s">
        <v>771</v>
      </c>
      <c r="P9306" s="171" t="s">
        <v>772</v>
      </c>
    </row>
    <row r="9307" spans="11:16">
      <c r="K9307" s="339">
        <v>54993</v>
      </c>
      <c r="L9307" s="171" t="s">
        <v>840</v>
      </c>
      <c r="N9307" s="171" t="s">
        <v>770</v>
      </c>
      <c r="O9307" s="171" t="s">
        <v>771</v>
      </c>
      <c r="P9307" s="171" t="s">
        <v>772</v>
      </c>
    </row>
    <row r="9308" spans="11:16">
      <c r="K9308" s="339">
        <v>54994</v>
      </c>
      <c r="L9308" s="171" t="s">
        <v>833</v>
      </c>
      <c r="N9308" s="171" t="s">
        <v>772</v>
      </c>
      <c r="O9308" s="171" t="s">
        <v>770</v>
      </c>
      <c r="P9308" s="171" t="s">
        <v>771</v>
      </c>
    </row>
    <row r="9309" spans="11:16">
      <c r="K9309" s="339">
        <v>54995</v>
      </c>
      <c r="L9309" s="171" t="s">
        <v>835</v>
      </c>
      <c r="N9309" s="171" t="s">
        <v>772</v>
      </c>
      <c r="O9309" s="171" t="s">
        <v>770</v>
      </c>
      <c r="P9309" s="171" t="s">
        <v>771</v>
      </c>
    </row>
    <row r="9310" spans="11:16">
      <c r="K9310" s="339">
        <v>54996</v>
      </c>
      <c r="L9310" s="171" t="s">
        <v>836</v>
      </c>
      <c r="N9310" s="171" t="s">
        <v>772</v>
      </c>
      <c r="O9310" s="171" t="s">
        <v>770</v>
      </c>
      <c r="P9310" s="171" t="s">
        <v>771</v>
      </c>
    </row>
    <row r="9311" spans="11:16">
      <c r="K9311" s="339">
        <v>54997</v>
      </c>
      <c r="L9311" s="171" t="s">
        <v>837</v>
      </c>
      <c r="N9311" s="171" t="s">
        <v>772</v>
      </c>
      <c r="O9311" s="171" t="s">
        <v>770</v>
      </c>
      <c r="P9311" s="171" t="s">
        <v>771</v>
      </c>
    </row>
    <row r="9312" spans="11:16">
      <c r="K9312" s="339">
        <v>54998</v>
      </c>
      <c r="L9312" s="171" t="s">
        <v>838</v>
      </c>
      <c r="N9312" s="171" t="s">
        <v>772</v>
      </c>
      <c r="O9312" s="171" t="s">
        <v>770</v>
      </c>
      <c r="P9312" s="171" t="s">
        <v>771</v>
      </c>
    </row>
    <row r="9313" spans="11:16">
      <c r="K9313" s="339">
        <v>54999</v>
      </c>
      <c r="L9313" s="171" t="s">
        <v>839</v>
      </c>
      <c r="N9313" s="171" t="s">
        <v>772</v>
      </c>
      <c r="O9313" s="171" t="s">
        <v>770</v>
      </c>
      <c r="P9313" s="171" t="s">
        <v>771</v>
      </c>
    </row>
    <row r="9314" spans="11:16">
      <c r="K9314" s="339">
        <v>55000</v>
      </c>
      <c r="L9314" s="171" t="s">
        <v>840</v>
      </c>
      <c r="N9314" s="171" t="s">
        <v>772</v>
      </c>
      <c r="O9314" s="171" t="s">
        <v>770</v>
      </c>
      <c r="P9314" s="171" t="s">
        <v>771</v>
      </c>
    </row>
    <row r="9315" spans="11:16">
      <c r="K9315" s="339">
        <v>55001</v>
      </c>
      <c r="L9315" s="171" t="s">
        <v>833</v>
      </c>
      <c r="N9315" s="171" t="s">
        <v>771</v>
      </c>
      <c r="O9315" s="171" t="s">
        <v>772</v>
      </c>
      <c r="P9315" s="171" t="s">
        <v>770</v>
      </c>
    </row>
    <row r="9316" spans="11:16">
      <c r="K9316" s="339">
        <v>55002</v>
      </c>
      <c r="L9316" s="171" t="s">
        <v>835</v>
      </c>
      <c r="N9316" s="171" t="s">
        <v>771</v>
      </c>
      <c r="O9316" s="171" t="s">
        <v>772</v>
      </c>
      <c r="P9316" s="171" t="s">
        <v>770</v>
      </c>
    </row>
    <row r="9317" spans="11:16">
      <c r="K9317" s="339">
        <v>55003</v>
      </c>
      <c r="L9317" s="171" t="s">
        <v>836</v>
      </c>
      <c r="N9317" s="171" t="s">
        <v>771</v>
      </c>
      <c r="O9317" s="171" t="s">
        <v>772</v>
      </c>
      <c r="P9317" s="171" t="s">
        <v>770</v>
      </c>
    </row>
    <row r="9318" spans="11:16">
      <c r="K9318" s="339">
        <v>55004</v>
      </c>
      <c r="L9318" s="171" t="s">
        <v>837</v>
      </c>
      <c r="N9318" s="171" t="s">
        <v>771</v>
      </c>
      <c r="O9318" s="171" t="s">
        <v>772</v>
      </c>
      <c r="P9318" s="171" t="s">
        <v>770</v>
      </c>
    </row>
    <row r="9319" spans="11:16">
      <c r="K9319" s="339">
        <v>55005</v>
      </c>
      <c r="L9319" s="171" t="s">
        <v>838</v>
      </c>
      <c r="N9319" s="171" t="s">
        <v>771</v>
      </c>
      <c r="O9319" s="171" t="s">
        <v>772</v>
      </c>
      <c r="P9319" s="171" t="s">
        <v>770</v>
      </c>
    </row>
    <row r="9320" spans="11:16">
      <c r="K9320" s="339">
        <v>55006</v>
      </c>
      <c r="L9320" s="171" t="s">
        <v>839</v>
      </c>
      <c r="N9320" s="171" t="s">
        <v>771</v>
      </c>
      <c r="O9320" s="171" t="s">
        <v>772</v>
      </c>
      <c r="P9320" s="171" t="s">
        <v>770</v>
      </c>
    </row>
    <row r="9321" spans="11:16">
      <c r="K9321" s="339">
        <v>55007</v>
      </c>
      <c r="L9321" s="171" t="s">
        <v>840</v>
      </c>
      <c r="N9321" s="171" t="s">
        <v>771</v>
      </c>
      <c r="O9321" s="171" t="s">
        <v>772</v>
      </c>
      <c r="P9321" s="171" t="s">
        <v>770</v>
      </c>
    </row>
    <row r="9322" spans="11:16">
      <c r="K9322" s="339">
        <v>55008</v>
      </c>
      <c r="L9322" s="171" t="s">
        <v>833</v>
      </c>
      <c r="N9322" s="171" t="s">
        <v>770</v>
      </c>
      <c r="O9322" s="171" t="s">
        <v>771</v>
      </c>
      <c r="P9322" s="171" t="s">
        <v>772</v>
      </c>
    </row>
    <row r="9323" spans="11:16">
      <c r="K9323" s="339">
        <v>55009</v>
      </c>
      <c r="L9323" s="171" t="s">
        <v>835</v>
      </c>
      <c r="N9323" s="171" t="s">
        <v>770</v>
      </c>
      <c r="O9323" s="171" t="s">
        <v>771</v>
      </c>
      <c r="P9323" s="171" t="s">
        <v>772</v>
      </c>
    </row>
    <row r="9324" spans="11:16">
      <c r="K9324" s="339">
        <v>55010</v>
      </c>
      <c r="L9324" s="171" t="s">
        <v>836</v>
      </c>
      <c r="N9324" s="171" t="s">
        <v>770</v>
      </c>
      <c r="O9324" s="171" t="s">
        <v>771</v>
      </c>
      <c r="P9324" s="171" t="s">
        <v>772</v>
      </c>
    </row>
    <row r="9325" spans="11:16">
      <c r="K9325" s="339">
        <v>55011</v>
      </c>
      <c r="L9325" s="171" t="s">
        <v>837</v>
      </c>
      <c r="N9325" s="171" t="s">
        <v>770</v>
      </c>
      <c r="O9325" s="171" t="s">
        <v>771</v>
      </c>
      <c r="P9325" s="171" t="s">
        <v>772</v>
      </c>
    </row>
    <row r="9326" spans="11:16">
      <c r="K9326" s="339">
        <v>55012</v>
      </c>
      <c r="L9326" s="171" t="s">
        <v>838</v>
      </c>
      <c r="N9326" s="171" t="s">
        <v>770</v>
      </c>
      <c r="O9326" s="171" t="s">
        <v>771</v>
      </c>
      <c r="P9326" s="171" t="s">
        <v>772</v>
      </c>
    </row>
    <row r="9327" spans="11:16">
      <c r="K9327" s="339">
        <v>55013</v>
      </c>
      <c r="L9327" s="171" t="s">
        <v>839</v>
      </c>
      <c r="N9327" s="171" t="s">
        <v>770</v>
      </c>
      <c r="O9327" s="171" t="s">
        <v>771</v>
      </c>
      <c r="P9327" s="171" t="s">
        <v>772</v>
      </c>
    </row>
    <row r="9328" spans="11:16">
      <c r="K9328" s="339">
        <v>55014</v>
      </c>
      <c r="L9328" s="171" t="s">
        <v>840</v>
      </c>
      <c r="N9328" s="171" t="s">
        <v>770</v>
      </c>
      <c r="O9328" s="171" t="s">
        <v>771</v>
      </c>
      <c r="P9328" s="171" t="s">
        <v>772</v>
      </c>
    </row>
    <row r="9329" spans="11:16">
      <c r="K9329" s="339">
        <v>55015</v>
      </c>
      <c r="L9329" s="171" t="s">
        <v>833</v>
      </c>
      <c r="N9329" s="171" t="s">
        <v>772</v>
      </c>
      <c r="O9329" s="171" t="s">
        <v>770</v>
      </c>
      <c r="P9329" s="171" t="s">
        <v>771</v>
      </c>
    </row>
    <row r="9330" spans="11:16">
      <c r="K9330" s="339">
        <v>55016</v>
      </c>
      <c r="L9330" s="171" t="s">
        <v>835</v>
      </c>
      <c r="N9330" s="171" t="s">
        <v>772</v>
      </c>
      <c r="O9330" s="171" t="s">
        <v>770</v>
      </c>
      <c r="P9330" s="171" t="s">
        <v>771</v>
      </c>
    </row>
    <row r="9331" spans="11:16">
      <c r="K9331" s="339">
        <v>55017</v>
      </c>
      <c r="L9331" s="171" t="s">
        <v>836</v>
      </c>
      <c r="N9331" s="171" t="s">
        <v>772</v>
      </c>
      <c r="O9331" s="171" t="s">
        <v>770</v>
      </c>
      <c r="P9331" s="171" t="s">
        <v>771</v>
      </c>
    </row>
    <row r="9332" spans="11:16">
      <c r="K9332" s="339">
        <v>55018</v>
      </c>
      <c r="L9332" s="171" t="s">
        <v>837</v>
      </c>
      <c r="N9332" s="171" t="s">
        <v>772</v>
      </c>
      <c r="O9332" s="171" t="s">
        <v>770</v>
      </c>
      <c r="P9332" s="171" t="s">
        <v>771</v>
      </c>
    </row>
    <row r="9333" spans="11:16">
      <c r="K9333" s="339">
        <v>55019</v>
      </c>
      <c r="L9333" s="171" t="s">
        <v>838</v>
      </c>
      <c r="N9333" s="171" t="s">
        <v>772</v>
      </c>
      <c r="O9333" s="171" t="s">
        <v>770</v>
      </c>
      <c r="P9333" s="171" t="s">
        <v>771</v>
      </c>
    </row>
    <row r="9334" spans="11:16">
      <c r="K9334" s="339">
        <v>55020</v>
      </c>
      <c r="L9334" s="171" t="s">
        <v>839</v>
      </c>
      <c r="N9334" s="171" t="s">
        <v>772</v>
      </c>
      <c r="O9334" s="171" t="s">
        <v>770</v>
      </c>
      <c r="P9334" s="171" t="s">
        <v>771</v>
      </c>
    </row>
    <row r="9335" spans="11:16">
      <c r="K9335" s="339">
        <v>55021</v>
      </c>
      <c r="L9335" s="171" t="s">
        <v>840</v>
      </c>
      <c r="N9335" s="171" t="s">
        <v>772</v>
      </c>
      <c r="O9335" s="171" t="s">
        <v>770</v>
      </c>
      <c r="P9335" s="171" t="s">
        <v>771</v>
      </c>
    </row>
    <row r="9336" spans="11:16">
      <c r="K9336" s="339">
        <v>55022</v>
      </c>
      <c r="L9336" s="171" t="s">
        <v>833</v>
      </c>
      <c r="N9336" s="171" t="s">
        <v>771</v>
      </c>
      <c r="O9336" s="171" t="s">
        <v>772</v>
      </c>
      <c r="P9336" s="171" t="s">
        <v>770</v>
      </c>
    </row>
    <row r="9337" spans="11:16">
      <c r="K9337" s="339">
        <v>55023</v>
      </c>
      <c r="L9337" s="171" t="s">
        <v>835</v>
      </c>
      <c r="N9337" s="171" t="s">
        <v>771</v>
      </c>
      <c r="O9337" s="171" t="s">
        <v>772</v>
      </c>
      <c r="P9337" s="171" t="s">
        <v>770</v>
      </c>
    </row>
    <row r="9338" spans="11:16">
      <c r="K9338" s="339">
        <v>55024</v>
      </c>
      <c r="L9338" s="171" t="s">
        <v>836</v>
      </c>
      <c r="N9338" s="171" t="s">
        <v>771</v>
      </c>
      <c r="O9338" s="171" t="s">
        <v>772</v>
      </c>
      <c r="P9338" s="171" t="s">
        <v>770</v>
      </c>
    </row>
    <row r="9339" spans="11:16">
      <c r="K9339" s="339">
        <v>55025</v>
      </c>
      <c r="L9339" s="171" t="s">
        <v>837</v>
      </c>
      <c r="N9339" s="171" t="s">
        <v>771</v>
      </c>
      <c r="O9339" s="171" t="s">
        <v>772</v>
      </c>
      <c r="P9339" s="171" t="s">
        <v>770</v>
      </c>
    </row>
    <row r="9340" spans="11:16">
      <c r="K9340" s="339">
        <v>55026</v>
      </c>
      <c r="L9340" s="171" t="s">
        <v>838</v>
      </c>
      <c r="N9340" s="171" t="s">
        <v>771</v>
      </c>
      <c r="O9340" s="171" t="s">
        <v>772</v>
      </c>
      <c r="P9340" s="171" t="s">
        <v>770</v>
      </c>
    </row>
    <row r="9341" spans="11:16">
      <c r="K9341" s="339">
        <v>55027</v>
      </c>
      <c r="L9341" s="171" t="s">
        <v>839</v>
      </c>
      <c r="N9341" s="171" t="s">
        <v>771</v>
      </c>
      <c r="O9341" s="171" t="s">
        <v>772</v>
      </c>
      <c r="P9341" s="171" t="s">
        <v>770</v>
      </c>
    </row>
    <row r="9342" spans="11:16">
      <c r="K9342" s="339">
        <v>55028</v>
      </c>
      <c r="L9342" s="171" t="s">
        <v>840</v>
      </c>
      <c r="N9342" s="171" t="s">
        <v>771</v>
      </c>
      <c r="O9342" s="171" t="s">
        <v>772</v>
      </c>
      <c r="P9342" s="171" t="s">
        <v>770</v>
      </c>
    </row>
    <row r="9343" spans="11:16">
      <c r="K9343" s="339">
        <v>55029</v>
      </c>
      <c r="L9343" s="171" t="s">
        <v>833</v>
      </c>
      <c r="N9343" s="171" t="s">
        <v>770</v>
      </c>
      <c r="O9343" s="171" t="s">
        <v>771</v>
      </c>
      <c r="P9343" s="171" t="s">
        <v>772</v>
      </c>
    </row>
    <row r="9344" spans="11:16">
      <c r="K9344" s="339">
        <v>55030</v>
      </c>
      <c r="L9344" s="171" t="s">
        <v>835</v>
      </c>
      <c r="N9344" s="171" t="s">
        <v>770</v>
      </c>
      <c r="O9344" s="171" t="s">
        <v>771</v>
      </c>
      <c r="P9344" s="171" t="s">
        <v>772</v>
      </c>
    </row>
    <row r="9345" spans="11:16">
      <c r="K9345" s="339">
        <v>55031</v>
      </c>
      <c r="L9345" s="171" t="s">
        <v>836</v>
      </c>
      <c r="N9345" s="171" t="s">
        <v>770</v>
      </c>
      <c r="O9345" s="171" t="s">
        <v>771</v>
      </c>
      <c r="P9345" s="171" t="s">
        <v>772</v>
      </c>
    </row>
    <row r="9346" spans="11:16">
      <c r="K9346" s="339">
        <v>55032</v>
      </c>
      <c r="L9346" s="171" t="s">
        <v>837</v>
      </c>
      <c r="N9346" s="171" t="s">
        <v>770</v>
      </c>
      <c r="O9346" s="171" t="s">
        <v>771</v>
      </c>
      <c r="P9346" s="171" t="s">
        <v>772</v>
      </c>
    </row>
    <row r="9347" spans="11:16">
      <c r="K9347" s="339">
        <v>55033</v>
      </c>
      <c r="L9347" s="171" t="s">
        <v>838</v>
      </c>
      <c r="N9347" s="171" t="s">
        <v>770</v>
      </c>
      <c r="O9347" s="171" t="s">
        <v>771</v>
      </c>
      <c r="P9347" s="171" t="s">
        <v>772</v>
      </c>
    </row>
    <row r="9348" spans="11:16">
      <c r="K9348" s="339">
        <v>55034</v>
      </c>
      <c r="L9348" s="171" t="s">
        <v>839</v>
      </c>
      <c r="N9348" s="171" t="s">
        <v>770</v>
      </c>
      <c r="O9348" s="171" t="s">
        <v>771</v>
      </c>
      <c r="P9348" s="171" t="s">
        <v>772</v>
      </c>
    </row>
    <row r="9349" spans="11:16">
      <c r="K9349" s="339">
        <v>55035</v>
      </c>
      <c r="L9349" s="171" t="s">
        <v>840</v>
      </c>
      <c r="N9349" s="171" t="s">
        <v>770</v>
      </c>
      <c r="O9349" s="171" t="s">
        <v>771</v>
      </c>
      <c r="P9349" s="171" t="s">
        <v>772</v>
      </c>
    </row>
    <row r="9350" spans="11:16">
      <c r="K9350" s="339">
        <v>55036</v>
      </c>
      <c r="L9350" s="171" t="s">
        <v>833</v>
      </c>
      <c r="N9350" s="171" t="s">
        <v>772</v>
      </c>
      <c r="O9350" s="171" t="s">
        <v>770</v>
      </c>
      <c r="P9350" s="171" t="s">
        <v>771</v>
      </c>
    </row>
    <row r="9351" spans="11:16">
      <c r="K9351" s="339">
        <v>55037</v>
      </c>
      <c r="L9351" s="171" t="s">
        <v>835</v>
      </c>
      <c r="N9351" s="171" t="s">
        <v>772</v>
      </c>
      <c r="O9351" s="171" t="s">
        <v>770</v>
      </c>
      <c r="P9351" s="171" t="s">
        <v>771</v>
      </c>
    </row>
    <row r="9352" spans="11:16">
      <c r="K9352" s="339">
        <v>55038</v>
      </c>
      <c r="L9352" s="171" t="s">
        <v>836</v>
      </c>
      <c r="N9352" s="171" t="s">
        <v>772</v>
      </c>
      <c r="O9352" s="171" t="s">
        <v>770</v>
      </c>
      <c r="P9352" s="171" t="s">
        <v>771</v>
      </c>
    </row>
    <row r="9353" spans="11:16">
      <c r="K9353" s="339">
        <v>55039</v>
      </c>
      <c r="L9353" s="171" t="s">
        <v>837</v>
      </c>
      <c r="N9353" s="171" t="s">
        <v>772</v>
      </c>
      <c r="O9353" s="171" t="s">
        <v>770</v>
      </c>
      <c r="P9353" s="171" t="s">
        <v>771</v>
      </c>
    </row>
    <row r="9354" spans="11:16">
      <c r="K9354" s="339">
        <v>55040</v>
      </c>
      <c r="L9354" s="171" t="s">
        <v>838</v>
      </c>
      <c r="N9354" s="171" t="s">
        <v>772</v>
      </c>
      <c r="O9354" s="171" t="s">
        <v>770</v>
      </c>
      <c r="P9354" s="171" t="s">
        <v>771</v>
      </c>
    </row>
    <row r="9355" spans="11:16">
      <c r="K9355" s="339">
        <v>55041</v>
      </c>
      <c r="L9355" s="171" t="s">
        <v>839</v>
      </c>
      <c r="N9355" s="171" t="s">
        <v>772</v>
      </c>
      <c r="O9355" s="171" t="s">
        <v>770</v>
      </c>
      <c r="P9355" s="171" t="s">
        <v>771</v>
      </c>
    </row>
    <row r="9356" spans="11:16">
      <c r="K9356" s="339">
        <v>55042</v>
      </c>
      <c r="L9356" s="171" t="s">
        <v>840</v>
      </c>
      <c r="N9356" s="171" t="s">
        <v>772</v>
      </c>
      <c r="O9356" s="171" t="s">
        <v>770</v>
      </c>
      <c r="P9356" s="171" t="s">
        <v>771</v>
      </c>
    </row>
    <row r="9357" spans="11:16">
      <c r="K9357" s="339">
        <v>55043</v>
      </c>
      <c r="L9357" s="171" t="s">
        <v>833</v>
      </c>
      <c r="N9357" s="171" t="s">
        <v>771</v>
      </c>
      <c r="O9357" s="171" t="s">
        <v>772</v>
      </c>
      <c r="P9357" s="171" t="s">
        <v>770</v>
      </c>
    </row>
    <row r="9358" spans="11:16">
      <c r="K9358" s="339">
        <v>55044</v>
      </c>
      <c r="L9358" s="171" t="s">
        <v>835</v>
      </c>
      <c r="N9358" s="171" t="s">
        <v>771</v>
      </c>
      <c r="O9358" s="171" t="s">
        <v>772</v>
      </c>
      <c r="P9358" s="171" t="s">
        <v>770</v>
      </c>
    </row>
    <row r="9359" spans="11:16">
      <c r="K9359" s="339">
        <v>55045</v>
      </c>
      <c r="L9359" s="171" t="s">
        <v>836</v>
      </c>
      <c r="N9359" s="171" t="s">
        <v>771</v>
      </c>
      <c r="O9359" s="171" t="s">
        <v>772</v>
      </c>
      <c r="P9359" s="171" t="s">
        <v>770</v>
      </c>
    </row>
    <row r="9360" spans="11:16">
      <c r="K9360" s="339">
        <v>55046</v>
      </c>
      <c r="L9360" s="171" t="s">
        <v>837</v>
      </c>
      <c r="N9360" s="171" t="s">
        <v>771</v>
      </c>
      <c r="O9360" s="171" t="s">
        <v>772</v>
      </c>
      <c r="P9360" s="171" t="s">
        <v>770</v>
      </c>
    </row>
    <row r="9361" spans="11:16">
      <c r="K9361" s="339">
        <v>55047</v>
      </c>
      <c r="L9361" s="171" t="s">
        <v>838</v>
      </c>
      <c r="N9361" s="171" t="s">
        <v>771</v>
      </c>
      <c r="O9361" s="171" t="s">
        <v>772</v>
      </c>
      <c r="P9361" s="171" t="s">
        <v>770</v>
      </c>
    </row>
    <row r="9362" spans="11:16">
      <c r="K9362" s="339">
        <v>55048</v>
      </c>
      <c r="L9362" s="171" t="s">
        <v>839</v>
      </c>
      <c r="N9362" s="171" t="s">
        <v>771</v>
      </c>
      <c r="O9362" s="171" t="s">
        <v>772</v>
      </c>
      <c r="P9362" s="171" t="s">
        <v>770</v>
      </c>
    </row>
    <row r="9363" spans="11:16">
      <c r="K9363" s="339">
        <v>55049</v>
      </c>
      <c r="L9363" s="171" t="s">
        <v>840</v>
      </c>
      <c r="N9363" s="171" t="s">
        <v>771</v>
      </c>
      <c r="O9363" s="171" t="s">
        <v>772</v>
      </c>
      <c r="P9363" s="171" t="s">
        <v>770</v>
      </c>
    </row>
    <row r="9364" spans="11:16">
      <c r="K9364" s="339">
        <v>55050</v>
      </c>
      <c r="L9364" s="171" t="s">
        <v>833</v>
      </c>
      <c r="N9364" s="171" t="s">
        <v>770</v>
      </c>
      <c r="O9364" s="171" t="s">
        <v>771</v>
      </c>
      <c r="P9364" s="171" t="s">
        <v>772</v>
      </c>
    </row>
    <row r="9365" spans="11:16">
      <c r="K9365" s="339">
        <v>55051</v>
      </c>
      <c r="L9365" s="171" t="s">
        <v>835</v>
      </c>
      <c r="N9365" s="171" t="s">
        <v>770</v>
      </c>
      <c r="O9365" s="171" t="s">
        <v>771</v>
      </c>
      <c r="P9365" s="171" t="s">
        <v>772</v>
      </c>
    </row>
    <row r="9366" spans="11:16">
      <c r="K9366" s="339">
        <v>55052</v>
      </c>
      <c r="L9366" s="171" t="s">
        <v>836</v>
      </c>
      <c r="N9366" s="171" t="s">
        <v>770</v>
      </c>
      <c r="O9366" s="171" t="s">
        <v>771</v>
      </c>
      <c r="P9366" s="171" t="s">
        <v>772</v>
      </c>
    </row>
    <row r="9367" spans="11:16">
      <c r="K9367" s="339">
        <v>55053</v>
      </c>
      <c r="L9367" s="171" t="s">
        <v>837</v>
      </c>
      <c r="N9367" s="171" t="s">
        <v>770</v>
      </c>
      <c r="O9367" s="171" t="s">
        <v>771</v>
      </c>
      <c r="P9367" s="171" t="s">
        <v>772</v>
      </c>
    </row>
    <row r="9368" spans="11:16">
      <c r="K9368" s="339">
        <v>55054</v>
      </c>
      <c r="L9368" s="171" t="s">
        <v>838</v>
      </c>
      <c r="N9368" s="171" t="s">
        <v>770</v>
      </c>
      <c r="O9368" s="171" t="s">
        <v>771</v>
      </c>
      <c r="P9368" s="171" t="s">
        <v>772</v>
      </c>
    </row>
    <row r="9369" spans="11:16">
      <c r="K9369" s="339">
        <v>55055</v>
      </c>
      <c r="L9369" s="171" t="s">
        <v>839</v>
      </c>
      <c r="N9369" s="171" t="s">
        <v>770</v>
      </c>
      <c r="O9369" s="171" t="s">
        <v>771</v>
      </c>
      <c r="P9369" s="171" t="s">
        <v>772</v>
      </c>
    </row>
    <row r="9370" spans="11:16">
      <c r="K9370" s="339">
        <v>55056</v>
      </c>
      <c r="L9370" s="171" t="s">
        <v>840</v>
      </c>
      <c r="N9370" s="171" t="s">
        <v>770</v>
      </c>
      <c r="O9370" s="171" t="s">
        <v>771</v>
      </c>
      <c r="P9370" s="171" t="s">
        <v>772</v>
      </c>
    </row>
    <row r="9371" spans="11:16">
      <c r="K9371" s="339">
        <v>55057</v>
      </c>
      <c r="L9371" s="171" t="s">
        <v>833</v>
      </c>
      <c r="N9371" s="171" t="s">
        <v>772</v>
      </c>
      <c r="O9371" s="171" t="s">
        <v>770</v>
      </c>
      <c r="P9371" s="171" t="s">
        <v>771</v>
      </c>
    </row>
    <row r="9372" spans="11:16">
      <c r="K9372" s="339">
        <v>55058</v>
      </c>
      <c r="L9372" s="171" t="s">
        <v>835</v>
      </c>
      <c r="N9372" s="171" t="s">
        <v>772</v>
      </c>
      <c r="O9372" s="171" t="s">
        <v>770</v>
      </c>
      <c r="P9372" s="171" t="s">
        <v>771</v>
      </c>
    </row>
    <row r="9373" spans="11:16">
      <c r="K9373" s="339">
        <v>55059</v>
      </c>
      <c r="L9373" s="171" t="s">
        <v>836</v>
      </c>
      <c r="N9373" s="171" t="s">
        <v>772</v>
      </c>
      <c r="O9373" s="171" t="s">
        <v>770</v>
      </c>
      <c r="P9373" s="171" t="s">
        <v>771</v>
      </c>
    </row>
    <row r="9374" spans="11:16">
      <c r="K9374" s="339">
        <v>55060</v>
      </c>
      <c r="L9374" s="171" t="s">
        <v>837</v>
      </c>
      <c r="N9374" s="171" t="s">
        <v>772</v>
      </c>
      <c r="O9374" s="171" t="s">
        <v>770</v>
      </c>
      <c r="P9374" s="171" t="s">
        <v>771</v>
      </c>
    </row>
    <row r="9375" spans="11:16">
      <c r="K9375" s="339">
        <v>55061</v>
      </c>
      <c r="L9375" s="171" t="s">
        <v>838</v>
      </c>
      <c r="N9375" s="171" t="s">
        <v>772</v>
      </c>
      <c r="O9375" s="171" t="s">
        <v>770</v>
      </c>
      <c r="P9375" s="171" t="s">
        <v>771</v>
      </c>
    </row>
    <row r="9376" spans="11:16">
      <c r="K9376" s="339">
        <v>55062</v>
      </c>
      <c r="L9376" s="171" t="s">
        <v>839</v>
      </c>
      <c r="N9376" s="171" t="s">
        <v>772</v>
      </c>
      <c r="O9376" s="171" t="s">
        <v>770</v>
      </c>
      <c r="P9376" s="171" t="s">
        <v>771</v>
      </c>
    </row>
    <row r="9377" spans="11:16">
      <c r="K9377" s="339">
        <v>55063</v>
      </c>
      <c r="L9377" s="171" t="s">
        <v>840</v>
      </c>
      <c r="N9377" s="171" t="s">
        <v>772</v>
      </c>
      <c r="O9377" s="171" t="s">
        <v>770</v>
      </c>
      <c r="P9377" s="171" t="s">
        <v>771</v>
      </c>
    </row>
    <row r="9378" spans="11:16">
      <c r="K9378" s="339">
        <v>55064</v>
      </c>
      <c r="L9378" s="171" t="s">
        <v>833</v>
      </c>
      <c r="N9378" s="171" t="s">
        <v>771</v>
      </c>
      <c r="O9378" s="171" t="s">
        <v>772</v>
      </c>
      <c r="P9378" s="171" t="s">
        <v>770</v>
      </c>
    </row>
    <row r="9379" spans="11:16">
      <c r="K9379" s="339">
        <v>55065</v>
      </c>
      <c r="L9379" s="171" t="s">
        <v>835</v>
      </c>
      <c r="N9379" s="171" t="s">
        <v>771</v>
      </c>
      <c r="O9379" s="171" t="s">
        <v>772</v>
      </c>
      <c r="P9379" s="171" t="s">
        <v>770</v>
      </c>
    </row>
    <row r="9380" spans="11:16">
      <c r="K9380" s="339">
        <v>55066</v>
      </c>
      <c r="L9380" s="171" t="s">
        <v>836</v>
      </c>
      <c r="N9380" s="171" t="s">
        <v>771</v>
      </c>
      <c r="O9380" s="171" t="s">
        <v>772</v>
      </c>
      <c r="P9380" s="171" t="s">
        <v>770</v>
      </c>
    </row>
    <row r="9381" spans="11:16">
      <c r="K9381" s="339">
        <v>55067</v>
      </c>
      <c r="L9381" s="171" t="s">
        <v>837</v>
      </c>
      <c r="N9381" s="171" t="s">
        <v>771</v>
      </c>
      <c r="O9381" s="171" t="s">
        <v>772</v>
      </c>
      <c r="P9381" s="171" t="s">
        <v>770</v>
      </c>
    </row>
    <row r="9382" spans="11:16">
      <c r="K9382" s="339">
        <v>55068</v>
      </c>
      <c r="L9382" s="171" t="s">
        <v>838</v>
      </c>
      <c r="N9382" s="171" t="s">
        <v>771</v>
      </c>
      <c r="O9382" s="171" t="s">
        <v>772</v>
      </c>
      <c r="P9382" s="171" t="s">
        <v>770</v>
      </c>
    </row>
    <row r="9383" spans="11:16">
      <c r="K9383" s="339">
        <v>55069</v>
      </c>
      <c r="L9383" s="171" t="s">
        <v>839</v>
      </c>
      <c r="N9383" s="171" t="s">
        <v>771</v>
      </c>
      <c r="O9383" s="171" t="s">
        <v>772</v>
      </c>
      <c r="P9383" s="171" t="s">
        <v>770</v>
      </c>
    </row>
    <row r="9384" spans="11:16">
      <c r="K9384" s="339">
        <v>55070</v>
      </c>
      <c r="L9384" s="171" t="s">
        <v>840</v>
      </c>
      <c r="N9384" s="171" t="s">
        <v>771</v>
      </c>
      <c r="O9384" s="171" t="s">
        <v>772</v>
      </c>
      <c r="P9384" s="171" t="s">
        <v>770</v>
      </c>
    </row>
    <row r="9385" spans="11:16">
      <c r="K9385" s="339">
        <v>55071</v>
      </c>
      <c r="L9385" s="171" t="s">
        <v>833</v>
      </c>
      <c r="N9385" s="171" t="s">
        <v>770</v>
      </c>
      <c r="O9385" s="171" t="s">
        <v>771</v>
      </c>
      <c r="P9385" s="171" t="s">
        <v>772</v>
      </c>
    </row>
    <row r="9386" spans="11:16">
      <c r="K9386" s="339">
        <v>55072</v>
      </c>
      <c r="L9386" s="171" t="s">
        <v>835</v>
      </c>
      <c r="N9386" s="171" t="s">
        <v>770</v>
      </c>
      <c r="O9386" s="171" t="s">
        <v>771</v>
      </c>
      <c r="P9386" s="171" t="s">
        <v>772</v>
      </c>
    </row>
    <row r="9387" spans="11:16">
      <c r="K9387" s="339">
        <v>55073</v>
      </c>
      <c r="L9387" s="171" t="s">
        <v>836</v>
      </c>
      <c r="N9387" s="171" t="s">
        <v>770</v>
      </c>
      <c r="O9387" s="171" t="s">
        <v>771</v>
      </c>
      <c r="P9387" s="171" t="s">
        <v>772</v>
      </c>
    </row>
    <row r="9388" spans="11:16">
      <c r="K9388" s="339">
        <v>55074</v>
      </c>
      <c r="L9388" s="171" t="s">
        <v>837</v>
      </c>
      <c r="N9388" s="171" t="s">
        <v>770</v>
      </c>
      <c r="O9388" s="171" t="s">
        <v>771</v>
      </c>
      <c r="P9388" s="171" t="s">
        <v>772</v>
      </c>
    </row>
    <row r="9389" spans="11:16">
      <c r="K9389" s="339">
        <v>55075</v>
      </c>
      <c r="L9389" s="171" t="s">
        <v>838</v>
      </c>
      <c r="N9389" s="171" t="s">
        <v>770</v>
      </c>
      <c r="O9389" s="171" t="s">
        <v>771</v>
      </c>
      <c r="P9389" s="171" t="s">
        <v>772</v>
      </c>
    </row>
    <row r="9390" spans="11:16">
      <c r="K9390" s="339">
        <v>55076</v>
      </c>
      <c r="L9390" s="171" t="s">
        <v>839</v>
      </c>
      <c r="N9390" s="171" t="s">
        <v>770</v>
      </c>
      <c r="O9390" s="171" t="s">
        <v>771</v>
      </c>
      <c r="P9390" s="171" t="s">
        <v>772</v>
      </c>
    </row>
    <row r="9391" spans="11:16">
      <c r="K9391" s="339">
        <v>55077</v>
      </c>
      <c r="L9391" s="171" t="s">
        <v>840</v>
      </c>
      <c r="N9391" s="171" t="s">
        <v>770</v>
      </c>
      <c r="O9391" s="171" t="s">
        <v>771</v>
      </c>
      <c r="P9391" s="171" t="s">
        <v>772</v>
      </c>
    </row>
    <row r="9392" spans="11:16">
      <c r="K9392" s="339">
        <v>55078</v>
      </c>
      <c r="L9392" s="171" t="s">
        <v>833</v>
      </c>
      <c r="N9392" s="171" t="s">
        <v>772</v>
      </c>
      <c r="O9392" s="171" t="s">
        <v>770</v>
      </c>
      <c r="P9392" s="171" t="s">
        <v>771</v>
      </c>
    </row>
    <row r="9393" spans="11:16">
      <c r="K9393" s="339">
        <v>55079</v>
      </c>
      <c r="L9393" s="171" t="s">
        <v>835</v>
      </c>
      <c r="N9393" s="171" t="s">
        <v>772</v>
      </c>
      <c r="O9393" s="171" t="s">
        <v>770</v>
      </c>
      <c r="P9393" s="171" t="s">
        <v>771</v>
      </c>
    </row>
    <row r="9394" spans="11:16">
      <c r="K9394" s="339">
        <v>55080</v>
      </c>
      <c r="L9394" s="171" t="s">
        <v>836</v>
      </c>
      <c r="N9394" s="171" t="s">
        <v>772</v>
      </c>
      <c r="O9394" s="171" t="s">
        <v>770</v>
      </c>
      <c r="P9394" s="171" t="s">
        <v>771</v>
      </c>
    </row>
    <row r="9395" spans="11:16">
      <c r="K9395" s="339">
        <v>55081</v>
      </c>
      <c r="L9395" s="171" t="s">
        <v>837</v>
      </c>
      <c r="N9395" s="171" t="s">
        <v>772</v>
      </c>
      <c r="O9395" s="171" t="s">
        <v>770</v>
      </c>
      <c r="P9395" s="171" t="s">
        <v>771</v>
      </c>
    </row>
    <row r="9396" spans="11:16">
      <c r="K9396" s="339">
        <v>55082</v>
      </c>
      <c r="L9396" s="171" t="s">
        <v>838</v>
      </c>
      <c r="N9396" s="171" t="s">
        <v>772</v>
      </c>
      <c r="O9396" s="171" t="s">
        <v>770</v>
      </c>
      <c r="P9396" s="171" t="s">
        <v>771</v>
      </c>
    </row>
    <row r="9397" spans="11:16">
      <c r="K9397" s="339">
        <v>55083</v>
      </c>
      <c r="L9397" s="171" t="s">
        <v>839</v>
      </c>
      <c r="N9397" s="171" t="s">
        <v>772</v>
      </c>
      <c r="O9397" s="171" t="s">
        <v>770</v>
      </c>
      <c r="P9397" s="171" t="s">
        <v>771</v>
      </c>
    </row>
    <row r="9398" spans="11:16">
      <c r="K9398" s="339">
        <v>55084</v>
      </c>
      <c r="L9398" s="171" t="s">
        <v>840</v>
      </c>
      <c r="N9398" s="171" t="s">
        <v>772</v>
      </c>
      <c r="O9398" s="171" t="s">
        <v>770</v>
      </c>
      <c r="P9398" s="171" t="s">
        <v>771</v>
      </c>
    </row>
    <row r="9399" spans="11:16">
      <c r="K9399" s="339">
        <v>55085</v>
      </c>
      <c r="L9399" s="171" t="s">
        <v>833</v>
      </c>
      <c r="N9399" s="171" t="s">
        <v>771</v>
      </c>
      <c r="O9399" s="171" t="s">
        <v>772</v>
      </c>
      <c r="P9399" s="171" t="s">
        <v>770</v>
      </c>
    </row>
    <row r="9400" spans="11:16">
      <c r="K9400" s="339">
        <v>55086</v>
      </c>
      <c r="L9400" s="171" t="s">
        <v>835</v>
      </c>
      <c r="N9400" s="171" t="s">
        <v>771</v>
      </c>
      <c r="O9400" s="171" t="s">
        <v>772</v>
      </c>
      <c r="P9400" s="171" t="s">
        <v>770</v>
      </c>
    </row>
    <row r="9401" spans="11:16">
      <c r="K9401" s="339">
        <v>55087</v>
      </c>
      <c r="L9401" s="171" t="s">
        <v>836</v>
      </c>
      <c r="N9401" s="171" t="s">
        <v>771</v>
      </c>
      <c r="O9401" s="171" t="s">
        <v>772</v>
      </c>
      <c r="P9401" s="171" t="s">
        <v>770</v>
      </c>
    </row>
    <row r="9402" spans="11:16">
      <c r="K9402" s="339">
        <v>55088</v>
      </c>
      <c r="L9402" s="171" t="s">
        <v>837</v>
      </c>
      <c r="N9402" s="171" t="s">
        <v>771</v>
      </c>
      <c r="O9402" s="171" t="s">
        <v>772</v>
      </c>
      <c r="P9402" s="171" t="s">
        <v>770</v>
      </c>
    </row>
    <row r="9403" spans="11:16">
      <c r="K9403" s="339">
        <v>55089</v>
      </c>
      <c r="L9403" s="171" t="s">
        <v>838</v>
      </c>
      <c r="N9403" s="171" t="s">
        <v>771</v>
      </c>
      <c r="O9403" s="171" t="s">
        <v>772</v>
      </c>
      <c r="P9403" s="171" t="s">
        <v>770</v>
      </c>
    </row>
    <row r="9404" spans="11:16">
      <c r="K9404" s="339">
        <v>55090</v>
      </c>
      <c r="L9404" s="171" t="s">
        <v>839</v>
      </c>
      <c r="N9404" s="171" t="s">
        <v>771</v>
      </c>
      <c r="O9404" s="171" t="s">
        <v>772</v>
      </c>
      <c r="P9404" s="171" t="s">
        <v>770</v>
      </c>
    </row>
    <row r="9405" spans="11:16">
      <c r="K9405" s="339">
        <v>55091</v>
      </c>
      <c r="L9405" s="171" t="s">
        <v>840</v>
      </c>
      <c r="N9405" s="171" t="s">
        <v>771</v>
      </c>
      <c r="O9405" s="171" t="s">
        <v>772</v>
      </c>
      <c r="P9405" s="171" t="s">
        <v>770</v>
      </c>
    </row>
    <row r="9406" spans="11:16">
      <c r="K9406" s="339">
        <v>55092</v>
      </c>
      <c r="L9406" s="171" t="s">
        <v>833</v>
      </c>
      <c r="N9406" s="171" t="s">
        <v>770</v>
      </c>
      <c r="O9406" s="171" t="s">
        <v>771</v>
      </c>
      <c r="P9406" s="171" t="s">
        <v>772</v>
      </c>
    </row>
    <row r="9407" spans="11:16">
      <c r="K9407" s="339">
        <v>55093</v>
      </c>
      <c r="L9407" s="171" t="s">
        <v>835</v>
      </c>
      <c r="N9407" s="171" t="s">
        <v>770</v>
      </c>
      <c r="O9407" s="171" t="s">
        <v>771</v>
      </c>
      <c r="P9407" s="171" t="s">
        <v>772</v>
      </c>
    </row>
    <row r="9408" spans="11:16">
      <c r="K9408" s="339">
        <v>55094</v>
      </c>
      <c r="L9408" s="171" t="s">
        <v>836</v>
      </c>
      <c r="N9408" s="171" t="s">
        <v>770</v>
      </c>
      <c r="O9408" s="171" t="s">
        <v>771</v>
      </c>
      <c r="P9408" s="171" t="s">
        <v>772</v>
      </c>
    </row>
    <row r="9409" spans="11:16">
      <c r="K9409" s="339">
        <v>55095</v>
      </c>
      <c r="L9409" s="171" t="s">
        <v>837</v>
      </c>
      <c r="N9409" s="171" t="s">
        <v>770</v>
      </c>
      <c r="O9409" s="171" t="s">
        <v>771</v>
      </c>
      <c r="P9409" s="171" t="s">
        <v>772</v>
      </c>
    </row>
    <row r="9410" spans="11:16">
      <c r="K9410" s="339">
        <v>55096</v>
      </c>
      <c r="L9410" s="171" t="s">
        <v>838</v>
      </c>
      <c r="N9410" s="171" t="s">
        <v>770</v>
      </c>
      <c r="O9410" s="171" t="s">
        <v>771</v>
      </c>
      <c r="P9410" s="171" t="s">
        <v>772</v>
      </c>
    </row>
    <row r="9411" spans="11:16">
      <c r="K9411" s="339">
        <v>55097</v>
      </c>
      <c r="L9411" s="171" t="s">
        <v>839</v>
      </c>
      <c r="N9411" s="171" t="s">
        <v>770</v>
      </c>
      <c r="O9411" s="171" t="s">
        <v>771</v>
      </c>
      <c r="P9411" s="171" t="s">
        <v>772</v>
      </c>
    </row>
    <row r="9412" spans="11:16">
      <c r="K9412" s="339">
        <v>55098</v>
      </c>
      <c r="L9412" s="171" t="s">
        <v>840</v>
      </c>
      <c r="N9412" s="171" t="s">
        <v>770</v>
      </c>
      <c r="O9412" s="171" t="s">
        <v>771</v>
      </c>
      <c r="P9412" s="171" t="s">
        <v>772</v>
      </c>
    </row>
    <row r="9413" spans="11:16">
      <c r="K9413" s="339">
        <v>55099</v>
      </c>
      <c r="L9413" s="171" t="s">
        <v>833</v>
      </c>
      <c r="N9413" s="171" t="s">
        <v>772</v>
      </c>
      <c r="O9413" s="171" t="s">
        <v>770</v>
      </c>
      <c r="P9413" s="171" t="s">
        <v>771</v>
      </c>
    </row>
    <row r="9414" spans="11:16">
      <c r="K9414" s="339">
        <v>55100</v>
      </c>
      <c r="L9414" s="171" t="s">
        <v>835</v>
      </c>
      <c r="N9414" s="171" t="s">
        <v>772</v>
      </c>
      <c r="O9414" s="171" t="s">
        <v>770</v>
      </c>
      <c r="P9414" s="171" t="s">
        <v>771</v>
      </c>
    </row>
    <row r="9415" spans="11:16">
      <c r="K9415" s="339">
        <v>55101</v>
      </c>
      <c r="L9415" s="171" t="s">
        <v>836</v>
      </c>
      <c r="N9415" s="171" t="s">
        <v>772</v>
      </c>
      <c r="O9415" s="171" t="s">
        <v>770</v>
      </c>
      <c r="P9415" s="171" t="s">
        <v>771</v>
      </c>
    </row>
    <row r="9416" spans="11:16">
      <c r="K9416" s="339">
        <v>55102</v>
      </c>
      <c r="L9416" s="171" t="s">
        <v>837</v>
      </c>
      <c r="N9416" s="171" t="s">
        <v>772</v>
      </c>
      <c r="O9416" s="171" t="s">
        <v>770</v>
      </c>
      <c r="P9416" s="171" t="s">
        <v>771</v>
      </c>
    </row>
    <row r="9417" spans="11:16">
      <c r="K9417" s="339">
        <v>55103</v>
      </c>
      <c r="L9417" s="171" t="s">
        <v>838</v>
      </c>
      <c r="N9417" s="171" t="s">
        <v>772</v>
      </c>
      <c r="O9417" s="171" t="s">
        <v>770</v>
      </c>
      <c r="P9417" s="171" t="s">
        <v>771</v>
      </c>
    </row>
    <row r="9418" spans="11:16">
      <c r="K9418" s="339">
        <v>55104</v>
      </c>
      <c r="L9418" s="171" t="s">
        <v>839</v>
      </c>
      <c r="N9418" s="171" t="s">
        <v>772</v>
      </c>
      <c r="O9418" s="171" t="s">
        <v>770</v>
      </c>
      <c r="P9418" s="171" t="s">
        <v>771</v>
      </c>
    </row>
    <row r="9419" spans="11:16">
      <c r="K9419" s="339">
        <v>55105</v>
      </c>
      <c r="L9419" s="171" t="s">
        <v>840</v>
      </c>
      <c r="N9419" s="171" t="s">
        <v>772</v>
      </c>
      <c r="O9419" s="171" t="s">
        <v>770</v>
      </c>
      <c r="P9419" s="171" t="s">
        <v>771</v>
      </c>
    </row>
    <row r="9420" spans="11:16">
      <c r="K9420" s="339">
        <v>55106</v>
      </c>
      <c r="L9420" s="171" t="s">
        <v>833</v>
      </c>
      <c r="N9420" s="171" t="s">
        <v>771</v>
      </c>
      <c r="O9420" s="171" t="s">
        <v>772</v>
      </c>
      <c r="P9420" s="171" t="s">
        <v>770</v>
      </c>
    </row>
    <row r="9421" spans="11:16">
      <c r="K9421" s="339">
        <v>55107</v>
      </c>
      <c r="L9421" s="171" t="s">
        <v>835</v>
      </c>
      <c r="N9421" s="171" t="s">
        <v>771</v>
      </c>
      <c r="O9421" s="171" t="s">
        <v>772</v>
      </c>
      <c r="P9421" s="171" t="s">
        <v>770</v>
      </c>
    </row>
    <row r="9422" spans="11:16">
      <c r="K9422" s="339">
        <v>55108</v>
      </c>
      <c r="L9422" s="171" t="s">
        <v>836</v>
      </c>
      <c r="N9422" s="171" t="s">
        <v>771</v>
      </c>
      <c r="O9422" s="171" t="s">
        <v>772</v>
      </c>
      <c r="P9422" s="171" t="s">
        <v>770</v>
      </c>
    </row>
    <row r="9423" spans="11:16">
      <c r="K9423" s="339">
        <v>55109</v>
      </c>
      <c r="L9423" s="171" t="s">
        <v>837</v>
      </c>
      <c r="N9423" s="171" t="s">
        <v>771</v>
      </c>
      <c r="O9423" s="171" t="s">
        <v>772</v>
      </c>
      <c r="P9423" s="171" t="s">
        <v>770</v>
      </c>
    </row>
    <row r="9424" spans="11:16">
      <c r="K9424" s="339">
        <v>55110</v>
      </c>
      <c r="L9424" s="171" t="s">
        <v>838</v>
      </c>
      <c r="N9424" s="171" t="s">
        <v>771</v>
      </c>
      <c r="O9424" s="171" t="s">
        <v>772</v>
      </c>
      <c r="P9424" s="171" t="s">
        <v>770</v>
      </c>
    </row>
    <row r="9425" spans="11:16">
      <c r="K9425" s="339">
        <v>55111</v>
      </c>
      <c r="L9425" s="171" t="s">
        <v>839</v>
      </c>
      <c r="N9425" s="171" t="s">
        <v>771</v>
      </c>
      <c r="O9425" s="171" t="s">
        <v>772</v>
      </c>
      <c r="P9425" s="171" t="s">
        <v>770</v>
      </c>
    </row>
    <row r="9426" spans="11:16">
      <c r="K9426" s="339">
        <v>55112</v>
      </c>
      <c r="L9426" s="171" t="s">
        <v>840</v>
      </c>
      <c r="N9426" s="171" t="s">
        <v>771</v>
      </c>
      <c r="O9426" s="171" t="s">
        <v>772</v>
      </c>
      <c r="P9426" s="171" t="s">
        <v>770</v>
      </c>
    </row>
    <row r="9427" spans="11:16">
      <c r="K9427" s="339">
        <v>55113</v>
      </c>
      <c r="L9427" s="171" t="s">
        <v>833</v>
      </c>
      <c r="N9427" s="171" t="s">
        <v>770</v>
      </c>
      <c r="O9427" s="171" t="s">
        <v>771</v>
      </c>
      <c r="P9427" s="171" t="s">
        <v>772</v>
      </c>
    </row>
    <row r="9428" spans="11:16">
      <c r="K9428" s="339">
        <v>55114</v>
      </c>
      <c r="L9428" s="171" t="s">
        <v>835</v>
      </c>
      <c r="N9428" s="171" t="s">
        <v>770</v>
      </c>
      <c r="O9428" s="171" t="s">
        <v>771</v>
      </c>
      <c r="P9428" s="171" t="s">
        <v>772</v>
      </c>
    </row>
    <row r="9429" spans="11:16">
      <c r="K9429" s="339">
        <v>55115</v>
      </c>
      <c r="L9429" s="171" t="s">
        <v>836</v>
      </c>
      <c r="N9429" s="171" t="s">
        <v>770</v>
      </c>
      <c r="O9429" s="171" t="s">
        <v>771</v>
      </c>
      <c r="P9429" s="171" t="s">
        <v>772</v>
      </c>
    </row>
    <row r="9430" spans="11:16">
      <c r="K9430" s="339">
        <v>55116</v>
      </c>
      <c r="L9430" s="171" t="s">
        <v>837</v>
      </c>
      <c r="N9430" s="171" t="s">
        <v>770</v>
      </c>
      <c r="O9430" s="171" t="s">
        <v>771</v>
      </c>
      <c r="P9430" s="171" t="s">
        <v>772</v>
      </c>
    </row>
    <row r="9431" spans="11:16">
      <c r="K9431" s="339">
        <v>55117</v>
      </c>
      <c r="L9431" s="171" t="s">
        <v>838</v>
      </c>
      <c r="N9431" s="171" t="s">
        <v>770</v>
      </c>
      <c r="O9431" s="171" t="s">
        <v>771</v>
      </c>
      <c r="P9431" s="171" t="s">
        <v>772</v>
      </c>
    </row>
    <row r="9432" spans="11:16">
      <c r="K9432" s="339">
        <v>55118</v>
      </c>
      <c r="L9432" s="171" t="s">
        <v>839</v>
      </c>
      <c r="N9432" s="171" t="s">
        <v>770</v>
      </c>
      <c r="O9432" s="171" t="s">
        <v>771</v>
      </c>
      <c r="P9432" s="171" t="s">
        <v>772</v>
      </c>
    </row>
    <row r="9433" spans="11:16">
      <c r="K9433" s="339">
        <v>55119</v>
      </c>
      <c r="L9433" s="171" t="s">
        <v>840</v>
      </c>
      <c r="N9433" s="171" t="s">
        <v>770</v>
      </c>
      <c r="O9433" s="171" t="s">
        <v>771</v>
      </c>
      <c r="P9433" s="171" t="s">
        <v>772</v>
      </c>
    </row>
    <row r="9434" spans="11:16">
      <c r="K9434" s="339">
        <v>55120</v>
      </c>
      <c r="L9434" s="171" t="s">
        <v>833</v>
      </c>
      <c r="N9434" s="171" t="s">
        <v>772</v>
      </c>
      <c r="O9434" s="171" t="s">
        <v>770</v>
      </c>
      <c r="P9434" s="171" t="s">
        <v>771</v>
      </c>
    </row>
    <row r="9435" spans="11:16">
      <c r="K9435" s="339">
        <v>55121</v>
      </c>
      <c r="L9435" s="171" t="s">
        <v>835</v>
      </c>
      <c r="N9435" s="171" t="s">
        <v>772</v>
      </c>
      <c r="O9435" s="171" t="s">
        <v>770</v>
      </c>
      <c r="P9435" s="171" t="s">
        <v>771</v>
      </c>
    </row>
    <row r="9436" spans="11:16">
      <c r="K9436" s="339">
        <v>55122</v>
      </c>
      <c r="L9436" s="171" t="s">
        <v>836</v>
      </c>
      <c r="N9436" s="171" t="s">
        <v>772</v>
      </c>
      <c r="O9436" s="171" t="s">
        <v>770</v>
      </c>
      <c r="P9436" s="171" t="s">
        <v>771</v>
      </c>
    </row>
    <row r="9437" spans="11:16">
      <c r="K9437" s="339">
        <v>55123</v>
      </c>
      <c r="L9437" s="171" t="s">
        <v>837</v>
      </c>
      <c r="N9437" s="171" t="s">
        <v>772</v>
      </c>
      <c r="O9437" s="171" t="s">
        <v>770</v>
      </c>
      <c r="P9437" s="171" t="s">
        <v>771</v>
      </c>
    </row>
    <row r="9438" spans="11:16">
      <c r="K9438" s="339">
        <v>55124</v>
      </c>
      <c r="L9438" s="171" t="s">
        <v>838</v>
      </c>
      <c r="N9438" s="171" t="s">
        <v>772</v>
      </c>
      <c r="O9438" s="171" t="s">
        <v>770</v>
      </c>
      <c r="P9438" s="171" t="s">
        <v>771</v>
      </c>
    </row>
    <row r="9439" spans="11:16">
      <c r="K9439" s="339">
        <v>55125</v>
      </c>
      <c r="L9439" s="171" t="s">
        <v>839</v>
      </c>
      <c r="N9439" s="171" t="s">
        <v>772</v>
      </c>
      <c r="O9439" s="171" t="s">
        <v>770</v>
      </c>
      <c r="P9439" s="171" t="s">
        <v>771</v>
      </c>
    </row>
    <row r="9440" spans="11:16">
      <c r="K9440" s="339">
        <v>55126</v>
      </c>
      <c r="L9440" s="171" t="s">
        <v>840</v>
      </c>
      <c r="N9440" s="171" t="s">
        <v>772</v>
      </c>
      <c r="O9440" s="171" t="s">
        <v>770</v>
      </c>
      <c r="P9440" s="171" t="s">
        <v>771</v>
      </c>
    </row>
    <row r="9441" spans="11:16">
      <c r="K9441" s="339">
        <v>55127</v>
      </c>
      <c r="L9441" s="171" t="s">
        <v>833</v>
      </c>
      <c r="N9441" s="171" t="s">
        <v>771</v>
      </c>
      <c r="O9441" s="171" t="s">
        <v>772</v>
      </c>
      <c r="P9441" s="171" t="s">
        <v>770</v>
      </c>
    </row>
    <row r="9442" spans="11:16">
      <c r="K9442" s="339">
        <v>55128</v>
      </c>
      <c r="L9442" s="171" t="s">
        <v>835</v>
      </c>
      <c r="N9442" s="171" t="s">
        <v>771</v>
      </c>
      <c r="O9442" s="171" t="s">
        <v>772</v>
      </c>
      <c r="P9442" s="171" t="s">
        <v>770</v>
      </c>
    </row>
    <row r="9443" spans="11:16">
      <c r="K9443" s="339">
        <v>55129</v>
      </c>
      <c r="L9443" s="171" t="s">
        <v>836</v>
      </c>
      <c r="N9443" s="171" t="s">
        <v>771</v>
      </c>
      <c r="O9443" s="171" t="s">
        <v>772</v>
      </c>
      <c r="P9443" s="171" t="s">
        <v>770</v>
      </c>
    </row>
    <row r="9444" spans="11:16">
      <c r="K9444" s="339">
        <v>55130</v>
      </c>
      <c r="L9444" s="171" t="s">
        <v>837</v>
      </c>
      <c r="N9444" s="171" t="s">
        <v>771</v>
      </c>
      <c r="O9444" s="171" t="s">
        <v>772</v>
      </c>
      <c r="P9444" s="171" t="s">
        <v>770</v>
      </c>
    </row>
    <row r="9445" spans="11:16">
      <c r="K9445" s="339">
        <v>55131</v>
      </c>
      <c r="L9445" s="171" t="s">
        <v>838</v>
      </c>
      <c r="N9445" s="171" t="s">
        <v>771</v>
      </c>
      <c r="O9445" s="171" t="s">
        <v>772</v>
      </c>
      <c r="P9445" s="171" t="s">
        <v>770</v>
      </c>
    </row>
    <row r="9446" spans="11:16">
      <c r="K9446" s="339">
        <v>55132</v>
      </c>
      <c r="L9446" s="171" t="s">
        <v>839</v>
      </c>
      <c r="N9446" s="171" t="s">
        <v>771</v>
      </c>
      <c r="O9446" s="171" t="s">
        <v>772</v>
      </c>
      <c r="P9446" s="171" t="s">
        <v>770</v>
      </c>
    </row>
    <row r="9447" spans="11:16">
      <c r="K9447" s="339">
        <v>55133</v>
      </c>
      <c r="L9447" s="171" t="s">
        <v>840</v>
      </c>
      <c r="N9447" s="171" t="s">
        <v>771</v>
      </c>
      <c r="O9447" s="171" t="s">
        <v>772</v>
      </c>
      <c r="P9447" s="171" t="s">
        <v>770</v>
      </c>
    </row>
    <row r="9448" spans="11:16">
      <c r="K9448" s="339">
        <v>55134</v>
      </c>
      <c r="L9448" s="171" t="s">
        <v>833</v>
      </c>
      <c r="N9448" s="171" t="s">
        <v>770</v>
      </c>
      <c r="O9448" s="171" t="s">
        <v>771</v>
      </c>
      <c r="P9448" s="171" t="s">
        <v>772</v>
      </c>
    </row>
    <row r="9449" spans="11:16">
      <c r="K9449" s="339">
        <v>55135</v>
      </c>
      <c r="L9449" s="171" t="s">
        <v>835</v>
      </c>
      <c r="N9449" s="171" t="s">
        <v>770</v>
      </c>
      <c r="O9449" s="171" t="s">
        <v>771</v>
      </c>
      <c r="P9449" s="171" t="s">
        <v>772</v>
      </c>
    </row>
    <row r="9450" spans="11:16">
      <c r="K9450" s="339">
        <v>55136</v>
      </c>
      <c r="L9450" s="171" t="s">
        <v>836</v>
      </c>
      <c r="N9450" s="171" t="s">
        <v>770</v>
      </c>
      <c r="O9450" s="171" t="s">
        <v>771</v>
      </c>
      <c r="P9450" s="171" t="s">
        <v>772</v>
      </c>
    </row>
    <row r="9451" spans="11:16">
      <c r="K9451" s="339">
        <v>55137</v>
      </c>
      <c r="L9451" s="171" t="s">
        <v>837</v>
      </c>
      <c r="N9451" s="171" t="s">
        <v>770</v>
      </c>
      <c r="O9451" s="171" t="s">
        <v>771</v>
      </c>
      <c r="P9451" s="171" t="s">
        <v>772</v>
      </c>
    </row>
    <row r="9452" spans="11:16">
      <c r="K9452" s="339">
        <v>55138</v>
      </c>
      <c r="L9452" s="171" t="s">
        <v>838</v>
      </c>
      <c r="N9452" s="171" t="s">
        <v>770</v>
      </c>
      <c r="O9452" s="171" t="s">
        <v>771</v>
      </c>
      <c r="P9452" s="171" t="s">
        <v>772</v>
      </c>
    </row>
    <row r="9453" spans="11:16">
      <c r="K9453" s="339">
        <v>55139</v>
      </c>
      <c r="L9453" s="171" t="s">
        <v>839</v>
      </c>
      <c r="N9453" s="171" t="s">
        <v>770</v>
      </c>
      <c r="O9453" s="171" t="s">
        <v>771</v>
      </c>
      <c r="P9453" s="171" t="s">
        <v>772</v>
      </c>
    </row>
    <row r="9454" spans="11:16">
      <c r="K9454" s="339">
        <v>55140</v>
      </c>
      <c r="L9454" s="171" t="s">
        <v>840</v>
      </c>
      <c r="N9454" s="171" t="s">
        <v>770</v>
      </c>
      <c r="O9454" s="171" t="s">
        <v>771</v>
      </c>
      <c r="P9454" s="171" t="s">
        <v>772</v>
      </c>
    </row>
    <row r="9455" spans="11:16">
      <c r="K9455" s="339">
        <v>55141</v>
      </c>
      <c r="L9455" s="171" t="s">
        <v>833</v>
      </c>
      <c r="N9455" s="171" t="s">
        <v>772</v>
      </c>
      <c r="O9455" s="171" t="s">
        <v>770</v>
      </c>
      <c r="P9455" s="171" t="s">
        <v>771</v>
      </c>
    </row>
    <row r="9456" spans="11:16">
      <c r="K9456" s="339">
        <v>55142</v>
      </c>
      <c r="L9456" s="171" t="s">
        <v>835</v>
      </c>
      <c r="N9456" s="171" t="s">
        <v>772</v>
      </c>
      <c r="O9456" s="171" t="s">
        <v>770</v>
      </c>
      <c r="P9456" s="171" t="s">
        <v>771</v>
      </c>
    </row>
    <row r="9457" spans="11:16">
      <c r="K9457" s="339">
        <v>55143</v>
      </c>
      <c r="L9457" s="171" t="s">
        <v>836</v>
      </c>
      <c r="N9457" s="171" t="s">
        <v>772</v>
      </c>
      <c r="O9457" s="171" t="s">
        <v>770</v>
      </c>
      <c r="P9457" s="171" t="s">
        <v>771</v>
      </c>
    </row>
    <row r="9458" spans="11:16">
      <c r="K9458" s="339">
        <v>55144</v>
      </c>
      <c r="L9458" s="171" t="s">
        <v>837</v>
      </c>
      <c r="N9458" s="171" t="s">
        <v>772</v>
      </c>
      <c r="O9458" s="171" t="s">
        <v>770</v>
      </c>
      <c r="P9458" s="171" t="s">
        <v>771</v>
      </c>
    </row>
    <row r="9459" spans="11:16">
      <c r="K9459" s="339">
        <v>55145</v>
      </c>
      <c r="L9459" s="171" t="s">
        <v>838</v>
      </c>
      <c r="N9459" s="171" t="s">
        <v>772</v>
      </c>
      <c r="O9459" s="171" t="s">
        <v>770</v>
      </c>
      <c r="P9459" s="171" t="s">
        <v>771</v>
      </c>
    </row>
    <row r="9460" spans="11:16">
      <c r="K9460" s="339">
        <v>55146</v>
      </c>
      <c r="L9460" s="171" t="s">
        <v>839</v>
      </c>
      <c r="N9460" s="171" t="s">
        <v>772</v>
      </c>
      <c r="O9460" s="171" t="s">
        <v>770</v>
      </c>
      <c r="P9460" s="171" t="s">
        <v>771</v>
      </c>
    </row>
    <row r="9461" spans="11:16">
      <c r="K9461" s="339">
        <v>55147</v>
      </c>
      <c r="L9461" s="171" t="s">
        <v>840</v>
      </c>
      <c r="N9461" s="171" t="s">
        <v>772</v>
      </c>
      <c r="O9461" s="171" t="s">
        <v>770</v>
      </c>
      <c r="P9461" s="171" t="s">
        <v>771</v>
      </c>
    </row>
    <row r="9462" spans="11:16">
      <c r="K9462" s="339">
        <v>55148</v>
      </c>
      <c r="L9462" s="171" t="s">
        <v>833</v>
      </c>
      <c r="N9462" s="171" t="s">
        <v>771</v>
      </c>
      <c r="O9462" s="171" t="s">
        <v>772</v>
      </c>
      <c r="P9462" s="171" t="s">
        <v>770</v>
      </c>
    </row>
    <row r="9463" spans="11:16">
      <c r="K9463" s="339">
        <v>55149</v>
      </c>
      <c r="L9463" s="171" t="s">
        <v>835</v>
      </c>
      <c r="N9463" s="171" t="s">
        <v>771</v>
      </c>
      <c r="O9463" s="171" t="s">
        <v>772</v>
      </c>
      <c r="P9463" s="171" t="s">
        <v>770</v>
      </c>
    </row>
    <row r="9464" spans="11:16">
      <c r="K9464" s="339">
        <v>55150</v>
      </c>
      <c r="L9464" s="171" t="s">
        <v>836</v>
      </c>
      <c r="N9464" s="171" t="s">
        <v>771</v>
      </c>
      <c r="O9464" s="171" t="s">
        <v>772</v>
      </c>
      <c r="P9464" s="171" t="s">
        <v>770</v>
      </c>
    </row>
    <row r="9465" spans="11:16">
      <c r="K9465" s="339">
        <v>55151</v>
      </c>
      <c r="L9465" s="171" t="s">
        <v>837</v>
      </c>
      <c r="N9465" s="171" t="s">
        <v>771</v>
      </c>
      <c r="O9465" s="171" t="s">
        <v>772</v>
      </c>
      <c r="P9465" s="171" t="s">
        <v>770</v>
      </c>
    </row>
    <row r="9466" spans="11:16">
      <c r="K9466" s="339">
        <v>55152</v>
      </c>
      <c r="L9466" s="171" t="s">
        <v>838</v>
      </c>
      <c r="N9466" s="171" t="s">
        <v>771</v>
      </c>
      <c r="O9466" s="171" t="s">
        <v>772</v>
      </c>
      <c r="P9466" s="171" t="s">
        <v>770</v>
      </c>
    </row>
    <row r="9467" spans="11:16">
      <c r="K9467" s="339">
        <v>55153</v>
      </c>
      <c r="L9467" s="171" t="s">
        <v>839</v>
      </c>
      <c r="N9467" s="171" t="s">
        <v>771</v>
      </c>
      <c r="O9467" s="171" t="s">
        <v>772</v>
      </c>
      <c r="P9467" s="171" t="s">
        <v>770</v>
      </c>
    </row>
    <row r="9468" spans="11:16">
      <c r="K9468" s="339">
        <v>55154</v>
      </c>
      <c r="L9468" s="171" t="s">
        <v>840</v>
      </c>
      <c r="N9468" s="171" t="s">
        <v>771</v>
      </c>
      <c r="O9468" s="171" t="s">
        <v>772</v>
      </c>
      <c r="P9468" s="171" t="s">
        <v>770</v>
      </c>
    </row>
  </sheetData>
  <phoneticPr fontId="9"/>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9</vt:i4>
      </vt:variant>
    </vt:vector>
  </HeadingPairs>
  <TitlesOfParts>
    <vt:vector size="33" baseType="lpstr">
      <vt:lpstr>製造伝票</vt:lpstr>
      <vt:lpstr>列番号</vt:lpstr>
      <vt:lpstr>S4</vt:lpstr>
      <vt:lpstr>説明</vt:lpstr>
      <vt:lpstr>ｽﾘｯﾄ作業日誌</vt:lpstr>
      <vt:lpstr>巻芯リード除外リスト</vt:lpstr>
      <vt:lpstr>除外リスト</vt:lpstr>
      <vt:lpstr>不具合書</vt:lpstr>
      <vt:lpstr>ﾒﾝﾃﾅﾝｽ履歴</vt:lpstr>
      <vt:lpstr>外観チェック</vt:lpstr>
      <vt:lpstr>外観チェック(2本)</vt:lpstr>
      <vt:lpstr>外観チェック(3本)</vt:lpstr>
      <vt:lpstr>外観チェック(4本)</vt:lpstr>
      <vt:lpstr>㊙</vt:lpstr>
      <vt:lpstr>使用コア一覧</vt:lpstr>
      <vt:lpstr>巻足しマスタ（１本巻）</vt:lpstr>
      <vt:lpstr>巻足しマスタ（２本巻）</vt:lpstr>
      <vt:lpstr>巻足しマスタ（３本巻）</vt:lpstr>
      <vt:lpstr>巻足しマスタ（４本巻）</vt:lpstr>
      <vt:lpstr>ﾘｰﾄﾞ在庫　7.1</vt:lpstr>
      <vt:lpstr>巻き硬度</vt:lpstr>
      <vt:lpstr>ﾘｰﾄﾞ確認</vt:lpstr>
      <vt:lpstr>マスタ</vt:lpstr>
      <vt:lpstr>勤務</vt:lpstr>
      <vt:lpstr>ｽﾘｯﾄ作業日誌!Print_Area</vt:lpstr>
      <vt:lpstr>ﾘｰﾄﾞ確認!Print_Area</vt:lpstr>
      <vt:lpstr>'ﾘｰﾄﾞ在庫　7.1'!Print_Area</vt:lpstr>
      <vt:lpstr>外観チェック!Print_Area</vt:lpstr>
      <vt:lpstr>'外観チェック(2本)'!Print_Area</vt:lpstr>
      <vt:lpstr>'外観チェック(3本)'!Print_Area</vt:lpstr>
      <vt:lpstr>'外観チェック(4本)'!Print_Area</vt:lpstr>
      <vt:lpstr>製造伝票!Print_Area</vt:lpstr>
      <vt:lpstr>不具合書!Print_Area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 シフトリーダー</dc:creator>
  <cp:lastModifiedBy>yoshikazu sugiyama</cp:lastModifiedBy>
  <cp:lastPrinted>2025-08-11T03:58:19Z</cp:lastPrinted>
  <dcterms:created xsi:type="dcterms:W3CDTF">2023-11-16T05:20:14Z</dcterms:created>
  <dcterms:modified xsi:type="dcterms:W3CDTF">2025-08-21T02:52:22Z</dcterms:modified>
</cp:coreProperties>
</file>